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6\"/>
    </mc:Choice>
  </mc:AlternateContent>
  <bookViews>
    <workbookView xWindow="16410" yWindow="-315" windowWidth="12390" windowHeight="12615" tabRatio="772"/>
  </bookViews>
  <sheets>
    <sheet name="資料一覧" sheetId="14" r:id="rId1"/>
    <sheet name="【共通】" sheetId="15" r:id="rId2"/>
    <sheet name="P1" sheetId="16" r:id="rId3"/>
    <sheet name="P2-1" sheetId="17" r:id="rId4"/>
    <sheet name="P2-2" sheetId="34" r:id="rId5"/>
    <sheet name="P2-3" sheetId="52" r:id="rId6"/>
    <sheet name="P3" sheetId="50" r:id="rId7"/>
    <sheet name="P4" sheetId="51" r:id="rId8"/>
    <sheet name="P5-1" sheetId="43" r:id="rId9"/>
    <sheet name="P5-2" sheetId="39" r:id="rId10"/>
    <sheet name="P5-3 " sheetId="55" r:id="rId11"/>
    <sheet name="P6" sheetId="54" r:id="rId12"/>
    <sheet name="P7" sheetId="11" r:id="rId13"/>
    <sheet name="P8" sheetId="56" r:id="rId14"/>
    <sheet name="P9" sheetId="19" r:id="rId15"/>
    <sheet name="P10" sheetId="49" r:id="rId16"/>
  </sheets>
  <externalReferences>
    <externalReference r:id="rId17"/>
    <externalReference r:id="rId18"/>
    <externalReference r:id="rId19"/>
    <externalReference r:id="rId20"/>
  </externalReferences>
  <definedNames>
    <definedName name="_xlnm.Print_Area" localSheetId="1">【共通】!$A$1:$U$48</definedName>
    <definedName name="_xlnm.Print_Area" localSheetId="2">'P1'!$A$1:$P$38</definedName>
    <definedName name="_xlnm.Print_Area" localSheetId="15">'P10'!$A$1:$H$36</definedName>
    <definedName name="_xlnm.Print_Area" localSheetId="3">'P2-1'!$A$1:$AY$52</definedName>
    <definedName name="_xlnm.Print_Area" localSheetId="4">'P2-2'!$A$1:$AY$52</definedName>
    <definedName name="_xlnm.Print_Area" localSheetId="5">'P2-3'!$A$1:$AY$52</definedName>
    <definedName name="_xlnm.Print_Area" localSheetId="6">'P3'!$A$1:$K$36</definedName>
    <definedName name="_xlnm.Print_Area" localSheetId="7">'P4'!$A$1:$P$30</definedName>
    <definedName name="_xlnm.Print_Area" localSheetId="8">'P5-1'!$A$1:$S$49</definedName>
    <definedName name="_xlnm.Print_Area" localSheetId="9">'P5-2'!$A$1:$S$40</definedName>
    <definedName name="_xlnm.Print_Area" localSheetId="10">'P5-3 '!$A$1:$BA$82</definedName>
    <definedName name="_xlnm.Print_Area" localSheetId="11">'P6'!$A:$AC</definedName>
    <definedName name="_xlnm.Print_Area" localSheetId="12">'P7'!$A$1:$Q$21</definedName>
    <definedName name="_xlnm.Print_Area" localSheetId="13">'P8'!$A$1:$M$24</definedName>
    <definedName name="_xlnm.Print_Area" localSheetId="14">'P9'!$A$1:$F$18</definedName>
    <definedName name="_xlnm.Print_Area" localSheetId="0">資料一覧!$A$1:$D$75</definedName>
    <definedName name="_xlnm.Print_Titles" localSheetId="11">'P6'!$1:$5</definedName>
    <definedName name="曜日" localSheetId="15">#REF!</definedName>
    <definedName name="曜日" localSheetId="5">#REF!</definedName>
    <definedName name="曜日" localSheetId="6">[1]P3!$AK$4:$AL$10</definedName>
    <definedName name="曜日" localSheetId="7">#REF!</definedName>
    <definedName name="曜日" localSheetId="8">#REF!</definedName>
    <definedName name="曜日" localSheetId="10">[2]P3!$AK$4:$AL$10</definedName>
    <definedName name="曜日" localSheetId="11">#REF!</definedName>
    <definedName name="曜日" localSheetId="13">#REF!</definedName>
    <definedName name="曜日">#REF!</definedName>
  </definedNames>
  <calcPr calcId="162913"/>
</workbook>
</file>

<file path=xl/calcChain.xml><?xml version="1.0" encoding="utf-8"?>
<calcChain xmlns="http://schemas.openxmlformats.org/spreadsheetml/2006/main">
  <c r="Q206" i="52" l="1"/>
  <c r="R206" i="52"/>
  <c r="S206" i="52"/>
  <c r="T206" i="52"/>
  <c r="U206" i="52"/>
  <c r="V206" i="52"/>
  <c r="W206" i="52"/>
  <c r="X206" i="52"/>
  <c r="Y206" i="52"/>
  <c r="Z206" i="52"/>
  <c r="AA206" i="52"/>
  <c r="AB206" i="52"/>
  <c r="AC206" i="52"/>
  <c r="AD206" i="52"/>
  <c r="AE206" i="52"/>
  <c r="AF206" i="52"/>
  <c r="AG206" i="52"/>
  <c r="AH206" i="52"/>
  <c r="AI206" i="52"/>
  <c r="AJ206" i="52"/>
  <c r="AK206" i="52"/>
  <c r="AL206" i="52"/>
  <c r="AM206" i="52"/>
  <c r="AN206" i="52"/>
  <c r="AO206" i="52"/>
  <c r="AP206" i="52"/>
  <c r="AQ206" i="52"/>
  <c r="AR206" i="52"/>
  <c r="AS206" i="52"/>
  <c r="AT206" i="52"/>
  <c r="AU206" i="52"/>
  <c r="Q208" i="52"/>
  <c r="R208" i="52"/>
  <c r="S208" i="52"/>
  <c r="T208" i="52"/>
  <c r="U208" i="52"/>
  <c r="V208" i="52"/>
  <c r="W208" i="52"/>
  <c r="X208" i="52"/>
  <c r="Y208" i="52"/>
  <c r="Z208" i="52"/>
  <c r="AA208" i="52"/>
  <c r="AB208" i="52"/>
  <c r="AC208" i="52"/>
  <c r="AD208" i="52"/>
  <c r="AE208" i="52"/>
  <c r="AF208" i="52"/>
  <c r="AG208" i="52"/>
  <c r="AH208" i="52"/>
  <c r="AI208" i="52"/>
  <c r="AJ208" i="52"/>
  <c r="AK208" i="52"/>
  <c r="AL208" i="52"/>
  <c r="AM208" i="52"/>
  <c r="AN208" i="52"/>
  <c r="AO208" i="52"/>
  <c r="AP208" i="52"/>
  <c r="AQ208" i="52"/>
  <c r="AR208" i="52"/>
  <c r="AS208" i="52"/>
  <c r="AT208" i="52"/>
  <c r="AU208" i="52"/>
  <c r="Q210" i="52"/>
  <c r="R210" i="52"/>
  <c r="S210" i="52"/>
  <c r="T210" i="52"/>
  <c r="U210" i="52"/>
  <c r="V210" i="52"/>
  <c r="W210" i="52"/>
  <c r="X210" i="52"/>
  <c r="Y210" i="52"/>
  <c r="Z210" i="52"/>
  <c r="AA210" i="52"/>
  <c r="AB210" i="52"/>
  <c r="AC210" i="52"/>
  <c r="AD210" i="52"/>
  <c r="AE210" i="52"/>
  <c r="AF210" i="52"/>
  <c r="AG210" i="52"/>
  <c r="AH210" i="52"/>
  <c r="AI210" i="52"/>
  <c r="AJ210" i="52"/>
  <c r="AK210" i="52"/>
  <c r="AL210" i="52"/>
  <c r="AM210" i="52"/>
  <c r="AN210" i="52"/>
  <c r="AO210" i="52"/>
  <c r="AP210" i="52"/>
  <c r="AQ210" i="52"/>
  <c r="AR210" i="52"/>
  <c r="AS210" i="52"/>
  <c r="AT210" i="52"/>
  <c r="AU210" i="52"/>
  <c r="Q212" i="52"/>
  <c r="R212" i="52"/>
  <c r="S212" i="52"/>
  <c r="T212" i="52"/>
  <c r="U212" i="52"/>
  <c r="V212" i="52"/>
  <c r="W212" i="52"/>
  <c r="X212" i="52"/>
  <c r="Y212" i="52"/>
  <c r="Z212" i="52"/>
  <c r="AA212" i="52"/>
  <c r="AB212" i="52"/>
  <c r="AC212" i="52"/>
  <c r="AD212" i="52"/>
  <c r="AE212" i="52"/>
  <c r="AF212" i="52"/>
  <c r="AG212" i="52"/>
  <c r="AH212" i="52"/>
  <c r="AI212" i="52"/>
  <c r="AJ212" i="52"/>
  <c r="AK212" i="52"/>
  <c r="AL212" i="52"/>
  <c r="AM212" i="52"/>
  <c r="AN212" i="52"/>
  <c r="AO212" i="52"/>
  <c r="AP212" i="52"/>
  <c r="AQ212" i="52"/>
  <c r="AR212" i="52"/>
  <c r="AS212" i="52"/>
  <c r="AT212" i="52"/>
  <c r="AU212" i="52"/>
  <c r="Q214" i="52"/>
  <c r="R214" i="52"/>
  <c r="S214" i="52"/>
  <c r="T214" i="52"/>
  <c r="U214" i="52"/>
  <c r="V214" i="52"/>
  <c r="W214" i="52"/>
  <c r="X214" i="52"/>
  <c r="Y214" i="52"/>
  <c r="Z214" i="52"/>
  <c r="AA214" i="52"/>
  <c r="AB214" i="52"/>
  <c r="AC214" i="52"/>
  <c r="AD214" i="52"/>
  <c r="AE214" i="52"/>
  <c r="AF214" i="52"/>
  <c r="AG214" i="52"/>
  <c r="AH214" i="52"/>
  <c r="AI214" i="52"/>
  <c r="AJ214" i="52"/>
  <c r="AK214" i="52"/>
  <c r="AL214" i="52"/>
  <c r="AM214" i="52"/>
  <c r="AN214" i="52"/>
  <c r="AO214" i="52"/>
  <c r="AP214" i="52"/>
  <c r="AQ214" i="52"/>
  <c r="AR214" i="52"/>
  <c r="AS214" i="52"/>
  <c r="AT214" i="52"/>
  <c r="AU214" i="52"/>
  <c r="Q216" i="52"/>
  <c r="R216" i="52"/>
  <c r="S216" i="52"/>
  <c r="T216" i="52"/>
  <c r="U216" i="52"/>
  <c r="V216" i="52"/>
  <c r="W216" i="52"/>
  <c r="X216" i="52"/>
  <c r="Y216" i="52"/>
  <c r="Z216" i="52"/>
  <c r="AA216" i="52"/>
  <c r="AB216" i="52"/>
  <c r="AC216" i="52"/>
  <c r="AD216" i="52"/>
  <c r="AE216" i="52"/>
  <c r="AF216" i="52"/>
  <c r="AG216" i="52"/>
  <c r="AH216" i="52"/>
  <c r="AI216" i="52"/>
  <c r="AJ216" i="52"/>
  <c r="AK216" i="52"/>
  <c r="AL216" i="52"/>
  <c r="AM216" i="52"/>
  <c r="AN216" i="52"/>
  <c r="AO216" i="52"/>
  <c r="AP216" i="52"/>
  <c r="AQ216" i="52"/>
  <c r="AR216" i="52"/>
  <c r="AS216" i="52"/>
  <c r="AT216" i="52"/>
  <c r="AU216" i="52"/>
  <c r="Q218" i="52"/>
  <c r="R218" i="52"/>
  <c r="S218" i="52"/>
  <c r="T218" i="52"/>
  <c r="U218" i="52"/>
  <c r="V218" i="52"/>
  <c r="W218" i="52"/>
  <c r="X218" i="52"/>
  <c r="Y218" i="52"/>
  <c r="Z218" i="52"/>
  <c r="AA218" i="52"/>
  <c r="AB218" i="52"/>
  <c r="AC218" i="52"/>
  <c r="AD218" i="52"/>
  <c r="AE218" i="52"/>
  <c r="AF218" i="52"/>
  <c r="AG218" i="52"/>
  <c r="AH218" i="52"/>
  <c r="AI218" i="52"/>
  <c r="AJ218" i="52"/>
  <c r="AK218" i="52"/>
  <c r="AL218" i="52"/>
  <c r="AM218" i="52"/>
  <c r="AN218" i="52"/>
  <c r="AO218" i="52"/>
  <c r="AP218" i="52"/>
  <c r="AQ218" i="52"/>
  <c r="AR218" i="52"/>
  <c r="AS218" i="52"/>
  <c r="AT218" i="52"/>
  <c r="AU218" i="52"/>
  <c r="Q220" i="52"/>
  <c r="R220" i="52"/>
  <c r="S220" i="52"/>
  <c r="T220" i="52"/>
  <c r="U220" i="52"/>
  <c r="V220" i="52"/>
  <c r="W220" i="52"/>
  <c r="X220" i="52"/>
  <c r="Y220" i="52"/>
  <c r="Z220" i="52"/>
  <c r="AA220" i="52"/>
  <c r="AB220" i="52"/>
  <c r="AC220" i="52"/>
  <c r="AD220" i="52"/>
  <c r="AE220" i="52"/>
  <c r="AF220" i="52"/>
  <c r="AG220" i="52"/>
  <c r="AH220" i="52"/>
  <c r="AI220" i="52"/>
  <c r="AJ220" i="52"/>
  <c r="AK220" i="52"/>
  <c r="AL220" i="52"/>
  <c r="AM220" i="52"/>
  <c r="AN220" i="52"/>
  <c r="AO220" i="52"/>
  <c r="AP220" i="52"/>
  <c r="AQ220" i="52"/>
  <c r="AR220" i="52"/>
  <c r="AS220" i="52"/>
  <c r="AT220" i="52"/>
  <c r="AU220" i="52"/>
  <c r="Q222" i="52"/>
  <c r="R222" i="52"/>
  <c r="S222" i="52"/>
  <c r="T222" i="52"/>
  <c r="U222" i="52"/>
  <c r="V222" i="52"/>
  <c r="W222" i="52"/>
  <c r="X222" i="52"/>
  <c r="Y222" i="52"/>
  <c r="Z222" i="52"/>
  <c r="AA222" i="52"/>
  <c r="AB222" i="52"/>
  <c r="AC222" i="52"/>
  <c r="AD222" i="52"/>
  <c r="AE222" i="52"/>
  <c r="AF222" i="52"/>
  <c r="AG222" i="52"/>
  <c r="AH222" i="52"/>
  <c r="AI222" i="52"/>
  <c r="AJ222" i="52"/>
  <c r="AK222" i="52"/>
  <c r="AL222" i="52"/>
  <c r="AM222" i="52"/>
  <c r="AN222" i="52"/>
  <c r="AO222" i="52"/>
  <c r="AP222" i="52"/>
  <c r="AQ222" i="52"/>
  <c r="AR222" i="52"/>
  <c r="AS222" i="52"/>
  <c r="AT222" i="52"/>
  <c r="AU222" i="52"/>
  <c r="Q224" i="52"/>
  <c r="R224" i="52"/>
  <c r="S224" i="52"/>
  <c r="T224" i="52"/>
  <c r="U224" i="52"/>
  <c r="V224" i="52"/>
  <c r="W224" i="52"/>
  <c r="X224" i="52"/>
  <c r="Y224" i="52"/>
  <c r="Z224" i="52"/>
  <c r="AA224" i="52"/>
  <c r="AB224" i="52"/>
  <c r="AC224" i="52"/>
  <c r="AD224" i="52"/>
  <c r="AE224" i="52"/>
  <c r="AF224" i="52"/>
  <c r="AG224" i="52"/>
  <c r="AH224" i="52"/>
  <c r="AI224" i="52"/>
  <c r="AJ224" i="52"/>
  <c r="AK224" i="52"/>
  <c r="AL224" i="52"/>
  <c r="AM224" i="52"/>
  <c r="AN224" i="52"/>
  <c r="AO224" i="52"/>
  <c r="AP224" i="52"/>
  <c r="AQ224" i="52"/>
  <c r="AR224" i="52"/>
  <c r="AS224" i="52"/>
  <c r="AT224" i="52"/>
  <c r="AU224" i="52"/>
  <c r="Q226" i="52"/>
  <c r="R226" i="52"/>
  <c r="S226" i="52"/>
  <c r="T226" i="52"/>
  <c r="U226" i="52"/>
  <c r="V226" i="52"/>
  <c r="W226" i="52"/>
  <c r="X226" i="52"/>
  <c r="Y226" i="52"/>
  <c r="Z226" i="52"/>
  <c r="AA226" i="52"/>
  <c r="AB226" i="52"/>
  <c r="AC226" i="52"/>
  <c r="AD226" i="52"/>
  <c r="AE226" i="52"/>
  <c r="AF226" i="52"/>
  <c r="AG226" i="52"/>
  <c r="AH226" i="52"/>
  <c r="AI226" i="52"/>
  <c r="AJ226" i="52"/>
  <c r="AK226" i="52"/>
  <c r="AL226" i="52"/>
  <c r="AM226" i="52"/>
  <c r="AN226" i="52"/>
  <c r="AO226" i="52"/>
  <c r="AP226" i="52"/>
  <c r="AQ226" i="52"/>
  <c r="AR226" i="52"/>
  <c r="AS226" i="52"/>
  <c r="AT226" i="52"/>
  <c r="AU226" i="52"/>
  <c r="Q228" i="52"/>
  <c r="R228" i="52"/>
  <c r="S228" i="52"/>
  <c r="T228" i="52"/>
  <c r="U228" i="52"/>
  <c r="V228" i="52"/>
  <c r="W228" i="52"/>
  <c r="X228" i="52"/>
  <c r="Y228" i="52"/>
  <c r="Z228" i="52"/>
  <c r="AA228" i="52"/>
  <c r="AB228" i="52"/>
  <c r="AC228" i="52"/>
  <c r="AD228" i="52"/>
  <c r="AE228" i="52"/>
  <c r="AF228" i="52"/>
  <c r="AG228" i="52"/>
  <c r="AH228" i="52"/>
  <c r="AI228" i="52"/>
  <c r="AJ228" i="52"/>
  <c r="AK228" i="52"/>
  <c r="AL228" i="52"/>
  <c r="AM228" i="52"/>
  <c r="AN228" i="52"/>
  <c r="AO228" i="52"/>
  <c r="AP228" i="52"/>
  <c r="AQ228" i="52"/>
  <c r="AR228" i="52"/>
  <c r="AS228" i="52"/>
  <c r="AT228" i="52"/>
  <c r="AU228" i="52"/>
  <c r="Q230" i="52"/>
  <c r="R230" i="52"/>
  <c r="S230" i="52"/>
  <c r="T230" i="52"/>
  <c r="U230" i="52"/>
  <c r="V230" i="52"/>
  <c r="W230" i="52"/>
  <c r="X230" i="52"/>
  <c r="Y230" i="52"/>
  <c r="Z230" i="52"/>
  <c r="AA230" i="52"/>
  <c r="AB230" i="52"/>
  <c r="AC230" i="52"/>
  <c r="AD230" i="52"/>
  <c r="AE230" i="52"/>
  <c r="AF230" i="52"/>
  <c r="AG230" i="52"/>
  <c r="AH230" i="52"/>
  <c r="AI230" i="52"/>
  <c r="AJ230" i="52"/>
  <c r="AK230" i="52"/>
  <c r="AL230" i="52"/>
  <c r="AM230" i="52"/>
  <c r="AN230" i="52"/>
  <c r="AO230" i="52"/>
  <c r="AP230" i="52"/>
  <c r="AQ230" i="52"/>
  <c r="AR230" i="52"/>
  <c r="AS230" i="52"/>
  <c r="AT230" i="52"/>
  <c r="AU230" i="52"/>
  <c r="Q232" i="52"/>
  <c r="R232" i="52"/>
  <c r="S232" i="52"/>
  <c r="T232" i="52"/>
  <c r="U232" i="52"/>
  <c r="V232" i="52"/>
  <c r="W232" i="52"/>
  <c r="X232" i="52"/>
  <c r="Y232" i="52"/>
  <c r="Z232" i="52"/>
  <c r="AA232" i="52"/>
  <c r="AB232" i="52"/>
  <c r="AC232" i="52"/>
  <c r="AD232" i="52"/>
  <c r="AE232" i="52"/>
  <c r="AF232" i="52"/>
  <c r="AG232" i="52"/>
  <c r="AH232" i="52"/>
  <c r="AI232" i="52"/>
  <c r="AJ232" i="52"/>
  <c r="AK232" i="52"/>
  <c r="AL232" i="52"/>
  <c r="AM232" i="52"/>
  <c r="AN232" i="52"/>
  <c r="AO232" i="52"/>
  <c r="AP232" i="52"/>
  <c r="AQ232" i="52"/>
  <c r="AR232" i="52"/>
  <c r="AS232" i="52"/>
  <c r="AT232" i="52"/>
  <c r="AU232" i="52"/>
  <c r="Q234" i="52"/>
  <c r="R234" i="52"/>
  <c r="S234" i="52"/>
  <c r="T234" i="52"/>
  <c r="U234" i="52"/>
  <c r="V234" i="52"/>
  <c r="W234" i="52"/>
  <c r="X234" i="52"/>
  <c r="Y234" i="52"/>
  <c r="Z234" i="52"/>
  <c r="AA234" i="52"/>
  <c r="AB234" i="52"/>
  <c r="AC234" i="52"/>
  <c r="AD234" i="52"/>
  <c r="AE234" i="52"/>
  <c r="AF234" i="52"/>
  <c r="AG234" i="52"/>
  <c r="AH234" i="52"/>
  <c r="AI234" i="52"/>
  <c r="AJ234" i="52"/>
  <c r="AK234" i="52"/>
  <c r="AL234" i="52"/>
  <c r="AM234" i="52"/>
  <c r="AN234" i="52"/>
  <c r="AO234" i="52"/>
  <c r="AP234" i="52"/>
  <c r="AQ234" i="52"/>
  <c r="AR234" i="52"/>
  <c r="AS234" i="52"/>
  <c r="AT234" i="52"/>
  <c r="AU234" i="52"/>
  <c r="Q236" i="52"/>
  <c r="R236" i="52"/>
  <c r="S236" i="52"/>
  <c r="T236" i="52"/>
  <c r="U236" i="52"/>
  <c r="V236" i="52"/>
  <c r="W236" i="52"/>
  <c r="X236" i="52"/>
  <c r="Y236" i="52"/>
  <c r="Z236" i="52"/>
  <c r="AA236" i="52"/>
  <c r="AB236" i="52"/>
  <c r="AC236" i="52"/>
  <c r="AD236" i="52"/>
  <c r="AE236" i="52"/>
  <c r="AF236" i="52"/>
  <c r="AG236" i="52"/>
  <c r="AH236" i="52"/>
  <c r="AI236" i="52"/>
  <c r="AJ236" i="52"/>
  <c r="AK236" i="52"/>
  <c r="AL236" i="52"/>
  <c r="AM236" i="52"/>
  <c r="AN236" i="52"/>
  <c r="AO236" i="52"/>
  <c r="AP236" i="52"/>
  <c r="AQ236" i="52"/>
  <c r="AR236" i="52"/>
  <c r="AS236" i="52"/>
  <c r="AT236" i="52"/>
  <c r="AU236" i="52"/>
  <c r="Q238" i="52"/>
  <c r="R238" i="52"/>
  <c r="S238" i="52"/>
  <c r="T238" i="52"/>
  <c r="U238" i="52"/>
  <c r="V238" i="52"/>
  <c r="W238" i="52"/>
  <c r="X238" i="52"/>
  <c r="Y238" i="52"/>
  <c r="Z238" i="52"/>
  <c r="AA238" i="52"/>
  <c r="AB238" i="52"/>
  <c r="AC238" i="52"/>
  <c r="AD238" i="52"/>
  <c r="AE238" i="52"/>
  <c r="AF238" i="52"/>
  <c r="AG238" i="52"/>
  <c r="AH238" i="52"/>
  <c r="AI238" i="52"/>
  <c r="AJ238" i="52"/>
  <c r="AK238" i="52"/>
  <c r="AL238" i="52"/>
  <c r="AM238" i="52"/>
  <c r="AN238" i="52"/>
  <c r="AO238" i="52"/>
  <c r="AP238" i="52"/>
  <c r="AQ238" i="52"/>
  <c r="AR238" i="52"/>
  <c r="AS238" i="52"/>
  <c r="AT238" i="52"/>
  <c r="AU238" i="52"/>
  <c r="Q240" i="52"/>
  <c r="R240" i="52"/>
  <c r="S240" i="52"/>
  <c r="T240" i="52"/>
  <c r="U240" i="52"/>
  <c r="V240" i="52"/>
  <c r="W240" i="52"/>
  <c r="X240" i="52"/>
  <c r="Y240" i="52"/>
  <c r="Z240" i="52"/>
  <c r="AA240" i="52"/>
  <c r="AB240" i="52"/>
  <c r="AC240" i="52"/>
  <c r="AD240" i="52"/>
  <c r="AE240" i="52"/>
  <c r="AF240" i="52"/>
  <c r="AG240" i="52"/>
  <c r="AH240" i="52"/>
  <c r="AI240" i="52"/>
  <c r="AJ240" i="52"/>
  <c r="AK240" i="52"/>
  <c r="AL240" i="52"/>
  <c r="AM240" i="52"/>
  <c r="AN240" i="52"/>
  <c r="AO240" i="52"/>
  <c r="AP240" i="52"/>
  <c r="AQ240" i="52"/>
  <c r="AR240" i="52"/>
  <c r="AS240" i="52"/>
  <c r="AT240" i="52"/>
  <c r="AU240" i="52"/>
  <c r="Q242" i="52"/>
  <c r="R242" i="52"/>
  <c r="S242" i="52"/>
  <c r="T242" i="52"/>
  <c r="U242" i="52"/>
  <c r="V242" i="52"/>
  <c r="W242" i="52"/>
  <c r="X242" i="52"/>
  <c r="Y242" i="52"/>
  <c r="Z242" i="52"/>
  <c r="AA242" i="52"/>
  <c r="AB242" i="52"/>
  <c r="AC242" i="52"/>
  <c r="AD242" i="52"/>
  <c r="AE242" i="52"/>
  <c r="AF242" i="52"/>
  <c r="AG242" i="52"/>
  <c r="AH242" i="52"/>
  <c r="AI242" i="52"/>
  <c r="AJ242" i="52"/>
  <c r="AK242" i="52"/>
  <c r="AL242" i="52"/>
  <c r="AM242" i="52"/>
  <c r="AN242" i="52"/>
  <c r="AO242" i="52"/>
  <c r="AP242" i="52"/>
  <c r="AQ242" i="52"/>
  <c r="AR242" i="52"/>
  <c r="AS242" i="52"/>
  <c r="AT242" i="52"/>
  <c r="AU242" i="52"/>
  <c r="Q244" i="52"/>
  <c r="R244" i="52"/>
  <c r="S244" i="52"/>
  <c r="T244" i="52"/>
  <c r="U244" i="52"/>
  <c r="V244" i="52"/>
  <c r="W244" i="52"/>
  <c r="X244" i="52"/>
  <c r="Y244" i="52"/>
  <c r="Z244" i="52"/>
  <c r="AA244" i="52"/>
  <c r="AB244" i="52"/>
  <c r="AC244" i="52"/>
  <c r="AD244" i="52"/>
  <c r="AE244" i="52"/>
  <c r="AF244" i="52"/>
  <c r="AG244" i="52"/>
  <c r="AH244" i="52"/>
  <c r="AI244" i="52"/>
  <c r="AJ244" i="52"/>
  <c r="AK244" i="52"/>
  <c r="AL244" i="52"/>
  <c r="AM244" i="52"/>
  <c r="AN244" i="52"/>
  <c r="AO244" i="52"/>
  <c r="AP244" i="52"/>
  <c r="AQ244" i="52"/>
  <c r="AR244" i="52"/>
  <c r="AS244" i="52"/>
  <c r="AT244" i="52"/>
  <c r="AU244" i="52"/>
  <c r="Q246" i="52"/>
  <c r="R246" i="52"/>
  <c r="S246" i="52"/>
  <c r="T246" i="52"/>
  <c r="U246" i="52"/>
  <c r="V246" i="52"/>
  <c r="W246" i="52"/>
  <c r="X246" i="52"/>
  <c r="Y246" i="52"/>
  <c r="Z246" i="52"/>
  <c r="AA246" i="52"/>
  <c r="AB246" i="52"/>
  <c r="AC246" i="52"/>
  <c r="AD246" i="52"/>
  <c r="AE246" i="52"/>
  <c r="AF246" i="52"/>
  <c r="AG246" i="52"/>
  <c r="AH246" i="52"/>
  <c r="AI246" i="52"/>
  <c r="AJ246" i="52"/>
  <c r="AK246" i="52"/>
  <c r="AL246" i="52"/>
  <c r="AM246" i="52"/>
  <c r="AN246" i="52"/>
  <c r="AO246" i="52"/>
  <c r="AP246" i="52"/>
  <c r="AQ246" i="52"/>
  <c r="AR246" i="52"/>
  <c r="AS246" i="52"/>
  <c r="AT246" i="52"/>
  <c r="AU246" i="52"/>
  <c r="AU204" i="52"/>
  <c r="AT204" i="52"/>
  <c r="AS204" i="52"/>
  <c r="AR204" i="52"/>
  <c r="AQ204" i="52"/>
  <c r="AP204" i="52"/>
  <c r="AO204" i="52"/>
  <c r="AN204" i="52"/>
  <c r="AM204" i="52"/>
  <c r="AL204" i="52"/>
  <c r="AK204" i="52"/>
  <c r="AJ204" i="52"/>
  <c r="AI204" i="52"/>
  <c r="AH204" i="52"/>
  <c r="AG204" i="52"/>
  <c r="AF204" i="52"/>
  <c r="AE204" i="52"/>
  <c r="AD204" i="52"/>
  <c r="AC204" i="52"/>
  <c r="AB204" i="52"/>
  <c r="AA204" i="52"/>
  <c r="Z204" i="52"/>
  <c r="Y204" i="52"/>
  <c r="X204" i="52"/>
  <c r="W204" i="52"/>
  <c r="V204" i="52"/>
  <c r="U204" i="52"/>
  <c r="T204" i="52"/>
  <c r="S204" i="52"/>
  <c r="R204" i="52"/>
  <c r="Q204" i="52"/>
  <c r="Q157" i="52"/>
  <c r="R157" i="52"/>
  <c r="S157" i="52"/>
  <c r="T157" i="52"/>
  <c r="U157" i="52"/>
  <c r="V157" i="52"/>
  <c r="W157" i="52"/>
  <c r="X157" i="52"/>
  <c r="Y157" i="52"/>
  <c r="Z157" i="52"/>
  <c r="AA157" i="52"/>
  <c r="AB157" i="52"/>
  <c r="AC157" i="52"/>
  <c r="AD157" i="52"/>
  <c r="AE157" i="52"/>
  <c r="AF157" i="52"/>
  <c r="AG157" i="52"/>
  <c r="AH157" i="52"/>
  <c r="AI157" i="52"/>
  <c r="AJ157" i="52"/>
  <c r="AK157" i="52"/>
  <c r="AL157" i="52"/>
  <c r="AM157" i="52"/>
  <c r="AN157" i="52"/>
  <c r="AO157" i="52"/>
  <c r="AP157" i="52"/>
  <c r="AQ157" i="52"/>
  <c r="AR157" i="52"/>
  <c r="AS157" i="52"/>
  <c r="AT157" i="52"/>
  <c r="AU157" i="52"/>
  <c r="Q159" i="52"/>
  <c r="R159" i="52"/>
  <c r="S159" i="52"/>
  <c r="T159" i="52"/>
  <c r="U159" i="52"/>
  <c r="V159" i="52"/>
  <c r="W159" i="52"/>
  <c r="X159" i="52"/>
  <c r="Y159" i="52"/>
  <c r="Z159" i="52"/>
  <c r="AA159" i="52"/>
  <c r="AB159" i="52"/>
  <c r="AC159" i="52"/>
  <c r="AD159" i="52"/>
  <c r="AE159" i="52"/>
  <c r="AF159" i="52"/>
  <c r="AG159" i="52"/>
  <c r="AH159" i="52"/>
  <c r="AI159" i="52"/>
  <c r="AJ159" i="52"/>
  <c r="AK159" i="52"/>
  <c r="AL159" i="52"/>
  <c r="AM159" i="52"/>
  <c r="AN159" i="52"/>
  <c r="AO159" i="52"/>
  <c r="AP159" i="52"/>
  <c r="AQ159" i="52"/>
  <c r="AR159" i="52"/>
  <c r="AS159" i="52"/>
  <c r="AT159" i="52"/>
  <c r="AU159" i="52"/>
  <c r="Q161" i="52"/>
  <c r="R161" i="52"/>
  <c r="S161" i="52"/>
  <c r="T161" i="52"/>
  <c r="U161" i="52"/>
  <c r="V161" i="52"/>
  <c r="W161" i="52"/>
  <c r="X161" i="52"/>
  <c r="Y161" i="52"/>
  <c r="Z161" i="52"/>
  <c r="AA161" i="52"/>
  <c r="AB161" i="52"/>
  <c r="AC161" i="52"/>
  <c r="AD161" i="52"/>
  <c r="AE161" i="52"/>
  <c r="AF161" i="52"/>
  <c r="AG161" i="52"/>
  <c r="AH161" i="52"/>
  <c r="AI161" i="52"/>
  <c r="AJ161" i="52"/>
  <c r="AK161" i="52"/>
  <c r="AL161" i="52"/>
  <c r="AM161" i="52"/>
  <c r="AN161" i="52"/>
  <c r="AO161" i="52"/>
  <c r="AP161" i="52"/>
  <c r="AQ161" i="52"/>
  <c r="AR161" i="52"/>
  <c r="AS161" i="52"/>
  <c r="AT161" i="52"/>
  <c r="AU161" i="52"/>
  <c r="Q163" i="52"/>
  <c r="R163" i="52"/>
  <c r="S163" i="52"/>
  <c r="T163" i="52"/>
  <c r="U163" i="52"/>
  <c r="V163" i="52"/>
  <c r="W163" i="52"/>
  <c r="X163" i="52"/>
  <c r="Y163" i="52"/>
  <c r="Z163" i="52"/>
  <c r="AA163" i="52"/>
  <c r="AB163" i="52"/>
  <c r="AC163" i="52"/>
  <c r="AD163" i="52"/>
  <c r="AE163" i="52"/>
  <c r="AF163" i="52"/>
  <c r="AG163" i="52"/>
  <c r="AH163" i="52"/>
  <c r="AI163" i="52"/>
  <c r="AJ163" i="52"/>
  <c r="AK163" i="52"/>
  <c r="AL163" i="52"/>
  <c r="AM163" i="52"/>
  <c r="AN163" i="52"/>
  <c r="AO163" i="52"/>
  <c r="AP163" i="52"/>
  <c r="AQ163" i="52"/>
  <c r="AR163" i="52"/>
  <c r="AS163" i="52"/>
  <c r="AT163" i="52"/>
  <c r="AU163" i="52"/>
  <c r="Q165" i="52"/>
  <c r="R165" i="52"/>
  <c r="S165" i="52"/>
  <c r="T165" i="52"/>
  <c r="U165" i="52"/>
  <c r="V165" i="52"/>
  <c r="W165" i="52"/>
  <c r="X165" i="52"/>
  <c r="Y165" i="52"/>
  <c r="Z165" i="52"/>
  <c r="AA165" i="52"/>
  <c r="AB165" i="52"/>
  <c r="AC165" i="52"/>
  <c r="AD165" i="52"/>
  <c r="AE165" i="52"/>
  <c r="AF165" i="52"/>
  <c r="AG165" i="52"/>
  <c r="AH165" i="52"/>
  <c r="AI165" i="52"/>
  <c r="AJ165" i="52"/>
  <c r="AK165" i="52"/>
  <c r="AL165" i="52"/>
  <c r="AM165" i="52"/>
  <c r="AN165" i="52"/>
  <c r="AO165" i="52"/>
  <c r="AP165" i="52"/>
  <c r="AQ165" i="52"/>
  <c r="AR165" i="52"/>
  <c r="AS165" i="52"/>
  <c r="AT165" i="52"/>
  <c r="AU165" i="52"/>
  <c r="Q167" i="52"/>
  <c r="R167" i="52"/>
  <c r="S167" i="52"/>
  <c r="T167" i="52"/>
  <c r="U167" i="52"/>
  <c r="V167" i="52"/>
  <c r="W167" i="52"/>
  <c r="X167" i="52"/>
  <c r="Y167" i="52"/>
  <c r="Z167" i="52"/>
  <c r="AA167" i="52"/>
  <c r="AB167" i="52"/>
  <c r="AC167" i="52"/>
  <c r="AD167" i="52"/>
  <c r="AE167" i="52"/>
  <c r="AF167" i="52"/>
  <c r="AG167" i="52"/>
  <c r="AH167" i="52"/>
  <c r="AI167" i="52"/>
  <c r="AJ167" i="52"/>
  <c r="AK167" i="52"/>
  <c r="AL167" i="52"/>
  <c r="AM167" i="52"/>
  <c r="AN167" i="52"/>
  <c r="AO167" i="52"/>
  <c r="AP167" i="52"/>
  <c r="AQ167" i="52"/>
  <c r="AR167" i="52"/>
  <c r="AS167" i="52"/>
  <c r="AT167" i="52"/>
  <c r="AU167" i="52"/>
  <c r="Q169" i="52"/>
  <c r="R169" i="52"/>
  <c r="S169" i="52"/>
  <c r="T169" i="52"/>
  <c r="U169" i="52"/>
  <c r="V169" i="52"/>
  <c r="W169" i="52"/>
  <c r="X169" i="52"/>
  <c r="Y169" i="52"/>
  <c r="Z169" i="52"/>
  <c r="AA169" i="52"/>
  <c r="AB169" i="52"/>
  <c r="AC169" i="52"/>
  <c r="AD169" i="52"/>
  <c r="AE169" i="52"/>
  <c r="AF169" i="52"/>
  <c r="AG169" i="52"/>
  <c r="AH169" i="52"/>
  <c r="AI169" i="52"/>
  <c r="AJ169" i="52"/>
  <c r="AK169" i="52"/>
  <c r="AL169" i="52"/>
  <c r="AM169" i="52"/>
  <c r="AN169" i="52"/>
  <c r="AO169" i="52"/>
  <c r="AP169" i="52"/>
  <c r="AQ169" i="52"/>
  <c r="AR169" i="52"/>
  <c r="AS169" i="52"/>
  <c r="AT169" i="52"/>
  <c r="AU169" i="52"/>
  <c r="Q171" i="52"/>
  <c r="R171" i="52"/>
  <c r="S171" i="52"/>
  <c r="T171" i="52"/>
  <c r="U171" i="52"/>
  <c r="V171" i="52"/>
  <c r="W171" i="52"/>
  <c r="X171" i="52"/>
  <c r="Y171" i="52"/>
  <c r="Z171" i="52"/>
  <c r="AA171" i="52"/>
  <c r="AB171" i="52"/>
  <c r="AC171" i="52"/>
  <c r="AD171" i="52"/>
  <c r="AE171" i="52"/>
  <c r="AF171" i="52"/>
  <c r="AG171" i="52"/>
  <c r="AH171" i="52"/>
  <c r="AI171" i="52"/>
  <c r="AJ171" i="52"/>
  <c r="AK171" i="52"/>
  <c r="AL171" i="52"/>
  <c r="AM171" i="52"/>
  <c r="AN171" i="52"/>
  <c r="AO171" i="52"/>
  <c r="AP171" i="52"/>
  <c r="AQ171" i="52"/>
  <c r="AR171" i="52"/>
  <c r="AS171" i="52"/>
  <c r="AT171" i="52"/>
  <c r="AU171" i="52"/>
  <c r="Q173" i="52"/>
  <c r="R173" i="52"/>
  <c r="S173" i="52"/>
  <c r="T173" i="52"/>
  <c r="U173" i="52"/>
  <c r="V173" i="52"/>
  <c r="W173" i="52"/>
  <c r="X173" i="52"/>
  <c r="Y173" i="52"/>
  <c r="Z173" i="52"/>
  <c r="AA173" i="52"/>
  <c r="AB173" i="52"/>
  <c r="AC173" i="52"/>
  <c r="AD173" i="52"/>
  <c r="AE173" i="52"/>
  <c r="AF173" i="52"/>
  <c r="AG173" i="52"/>
  <c r="AH173" i="52"/>
  <c r="AI173" i="52"/>
  <c r="AJ173" i="52"/>
  <c r="AK173" i="52"/>
  <c r="AL173" i="52"/>
  <c r="AM173" i="52"/>
  <c r="AN173" i="52"/>
  <c r="AO173" i="52"/>
  <c r="AP173" i="52"/>
  <c r="AQ173" i="52"/>
  <c r="AR173" i="52"/>
  <c r="AS173" i="52"/>
  <c r="AT173" i="52"/>
  <c r="AU173" i="52"/>
  <c r="Q175" i="52"/>
  <c r="R175" i="52"/>
  <c r="S175" i="52"/>
  <c r="T175" i="52"/>
  <c r="U175" i="52"/>
  <c r="V175" i="52"/>
  <c r="W175" i="52"/>
  <c r="X175" i="52"/>
  <c r="Y175" i="52"/>
  <c r="Z175" i="52"/>
  <c r="AA175" i="52"/>
  <c r="AB175" i="52"/>
  <c r="AC175" i="52"/>
  <c r="AD175" i="52"/>
  <c r="AE175" i="52"/>
  <c r="AF175" i="52"/>
  <c r="AG175" i="52"/>
  <c r="AH175" i="52"/>
  <c r="AI175" i="52"/>
  <c r="AJ175" i="52"/>
  <c r="AK175" i="52"/>
  <c r="AL175" i="52"/>
  <c r="AM175" i="52"/>
  <c r="AN175" i="52"/>
  <c r="AO175" i="52"/>
  <c r="AP175" i="52"/>
  <c r="AQ175" i="52"/>
  <c r="AR175" i="52"/>
  <c r="AS175" i="52"/>
  <c r="AT175" i="52"/>
  <c r="AU175" i="52"/>
  <c r="Q177" i="52"/>
  <c r="R177" i="52"/>
  <c r="S177" i="52"/>
  <c r="T177" i="52"/>
  <c r="U177" i="52"/>
  <c r="V177" i="52"/>
  <c r="W177" i="52"/>
  <c r="X177" i="52"/>
  <c r="Y177" i="52"/>
  <c r="Z177" i="52"/>
  <c r="AA177" i="52"/>
  <c r="AB177" i="52"/>
  <c r="AC177" i="52"/>
  <c r="AD177" i="52"/>
  <c r="AE177" i="52"/>
  <c r="AF177" i="52"/>
  <c r="AG177" i="52"/>
  <c r="AH177" i="52"/>
  <c r="AI177" i="52"/>
  <c r="AJ177" i="52"/>
  <c r="AK177" i="52"/>
  <c r="AL177" i="52"/>
  <c r="AM177" i="52"/>
  <c r="AN177" i="52"/>
  <c r="AO177" i="52"/>
  <c r="AP177" i="52"/>
  <c r="AQ177" i="52"/>
  <c r="AR177" i="52"/>
  <c r="AS177" i="52"/>
  <c r="AT177" i="52"/>
  <c r="AU177" i="52"/>
  <c r="Q179" i="52"/>
  <c r="R179" i="52"/>
  <c r="S179" i="52"/>
  <c r="T179" i="52"/>
  <c r="U179" i="52"/>
  <c r="V179" i="52"/>
  <c r="W179" i="52"/>
  <c r="X179" i="52"/>
  <c r="Y179" i="52"/>
  <c r="Z179" i="52"/>
  <c r="AA179" i="52"/>
  <c r="AB179" i="52"/>
  <c r="AC179" i="52"/>
  <c r="AD179" i="52"/>
  <c r="AE179" i="52"/>
  <c r="AF179" i="52"/>
  <c r="AG179" i="52"/>
  <c r="AH179" i="52"/>
  <c r="AI179" i="52"/>
  <c r="AJ179" i="52"/>
  <c r="AK179" i="52"/>
  <c r="AL179" i="52"/>
  <c r="AM179" i="52"/>
  <c r="AN179" i="52"/>
  <c r="AO179" i="52"/>
  <c r="AP179" i="52"/>
  <c r="AQ179" i="52"/>
  <c r="AR179" i="52"/>
  <c r="AS179" i="52"/>
  <c r="AT179" i="52"/>
  <c r="AU179" i="52"/>
  <c r="Q181" i="52"/>
  <c r="R181" i="52"/>
  <c r="S181" i="52"/>
  <c r="T181" i="52"/>
  <c r="U181" i="52"/>
  <c r="V181" i="52"/>
  <c r="W181" i="52"/>
  <c r="X181" i="52"/>
  <c r="Y181" i="52"/>
  <c r="Z181" i="52"/>
  <c r="AA181" i="52"/>
  <c r="AB181" i="52"/>
  <c r="AC181" i="52"/>
  <c r="AD181" i="52"/>
  <c r="AE181" i="52"/>
  <c r="AF181" i="52"/>
  <c r="AG181" i="52"/>
  <c r="AH181" i="52"/>
  <c r="AI181" i="52"/>
  <c r="AJ181" i="52"/>
  <c r="AK181" i="52"/>
  <c r="AL181" i="52"/>
  <c r="AM181" i="52"/>
  <c r="AN181" i="52"/>
  <c r="AO181" i="52"/>
  <c r="AP181" i="52"/>
  <c r="AQ181" i="52"/>
  <c r="AR181" i="52"/>
  <c r="AS181" i="52"/>
  <c r="AT181" i="52"/>
  <c r="AU181" i="52"/>
  <c r="Q183" i="52"/>
  <c r="R183" i="52"/>
  <c r="S183" i="52"/>
  <c r="T183" i="52"/>
  <c r="U183" i="52"/>
  <c r="V183" i="52"/>
  <c r="W183" i="52"/>
  <c r="X183" i="52"/>
  <c r="Y183" i="52"/>
  <c r="Z183" i="52"/>
  <c r="AA183" i="52"/>
  <c r="AB183" i="52"/>
  <c r="AC183" i="52"/>
  <c r="AD183" i="52"/>
  <c r="AE183" i="52"/>
  <c r="AF183" i="52"/>
  <c r="AG183" i="52"/>
  <c r="AH183" i="52"/>
  <c r="AI183" i="52"/>
  <c r="AJ183" i="52"/>
  <c r="AK183" i="52"/>
  <c r="AL183" i="52"/>
  <c r="AM183" i="52"/>
  <c r="AN183" i="52"/>
  <c r="AO183" i="52"/>
  <c r="AP183" i="52"/>
  <c r="AQ183" i="52"/>
  <c r="AR183" i="52"/>
  <c r="AS183" i="52"/>
  <c r="AT183" i="52"/>
  <c r="AU183" i="52"/>
  <c r="Q185" i="52"/>
  <c r="R185" i="52"/>
  <c r="S185" i="52"/>
  <c r="T185" i="52"/>
  <c r="U185" i="52"/>
  <c r="V185" i="52"/>
  <c r="W185" i="52"/>
  <c r="X185" i="52"/>
  <c r="Y185" i="52"/>
  <c r="Z185" i="52"/>
  <c r="AA185" i="52"/>
  <c r="AB185" i="52"/>
  <c r="AC185" i="52"/>
  <c r="AD185" i="52"/>
  <c r="AE185" i="52"/>
  <c r="AF185" i="52"/>
  <c r="AG185" i="52"/>
  <c r="AH185" i="52"/>
  <c r="AI185" i="52"/>
  <c r="AJ185" i="52"/>
  <c r="AK185" i="52"/>
  <c r="AL185" i="52"/>
  <c r="AM185" i="52"/>
  <c r="AN185" i="52"/>
  <c r="AO185" i="52"/>
  <c r="AP185" i="52"/>
  <c r="AQ185" i="52"/>
  <c r="AR185" i="52"/>
  <c r="AS185" i="52"/>
  <c r="AT185" i="52"/>
  <c r="AU185" i="52"/>
  <c r="Q187" i="52"/>
  <c r="R187" i="52"/>
  <c r="S187" i="52"/>
  <c r="T187" i="52"/>
  <c r="U187" i="52"/>
  <c r="V187" i="52"/>
  <c r="W187" i="52"/>
  <c r="X187" i="52"/>
  <c r="Y187" i="52"/>
  <c r="Z187" i="52"/>
  <c r="AA187" i="52"/>
  <c r="AB187" i="52"/>
  <c r="AC187" i="52"/>
  <c r="AD187" i="52"/>
  <c r="AE187" i="52"/>
  <c r="AF187" i="52"/>
  <c r="AG187" i="52"/>
  <c r="AH187" i="52"/>
  <c r="AI187" i="52"/>
  <c r="AJ187" i="52"/>
  <c r="AK187" i="52"/>
  <c r="AL187" i="52"/>
  <c r="AM187" i="52"/>
  <c r="AN187" i="52"/>
  <c r="AO187" i="52"/>
  <c r="AP187" i="52"/>
  <c r="AQ187" i="52"/>
  <c r="AR187" i="52"/>
  <c r="AS187" i="52"/>
  <c r="AT187" i="52"/>
  <c r="AU187" i="52"/>
  <c r="Q189" i="52"/>
  <c r="R189" i="52"/>
  <c r="S189" i="52"/>
  <c r="T189" i="52"/>
  <c r="U189" i="52"/>
  <c r="V189" i="52"/>
  <c r="W189" i="52"/>
  <c r="X189" i="52"/>
  <c r="Y189" i="52"/>
  <c r="Z189" i="52"/>
  <c r="AA189" i="52"/>
  <c r="AB189" i="52"/>
  <c r="AC189" i="52"/>
  <c r="AD189" i="52"/>
  <c r="AE189" i="52"/>
  <c r="AF189" i="52"/>
  <c r="AG189" i="52"/>
  <c r="AH189" i="52"/>
  <c r="AI189" i="52"/>
  <c r="AJ189" i="52"/>
  <c r="AK189" i="52"/>
  <c r="AL189" i="52"/>
  <c r="AM189" i="52"/>
  <c r="AN189" i="52"/>
  <c r="AO189" i="52"/>
  <c r="AP189" i="52"/>
  <c r="AQ189" i="52"/>
  <c r="AR189" i="52"/>
  <c r="AS189" i="52"/>
  <c r="AT189" i="52"/>
  <c r="AU189" i="52"/>
  <c r="Q191" i="52"/>
  <c r="R191" i="52"/>
  <c r="S191" i="52"/>
  <c r="T191" i="52"/>
  <c r="U191" i="52"/>
  <c r="V191" i="52"/>
  <c r="W191" i="52"/>
  <c r="X191" i="52"/>
  <c r="Y191" i="52"/>
  <c r="Z191" i="52"/>
  <c r="AA191" i="52"/>
  <c r="AB191" i="52"/>
  <c r="AC191" i="52"/>
  <c r="AD191" i="52"/>
  <c r="AE191" i="52"/>
  <c r="AF191" i="52"/>
  <c r="AG191" i="52"/>
  <c r="AH191" i="52"/>
  <c r="AI191" i="52"/>
  <c r="AJ191" i="52"/>
  <c r="AK191" i="52"/>
  <c r="AL191" i="52"/>
  <c r="AM191" i="52"/>
  <c r="AN191" i="52"/>
  <c r="AO191" i="52"/>
  <c r="AP191" i="52"/>
  <c r="AQ191" i="52"/>
  <c r="AR191" i="52"/>
  <c r="AS191" i="52"/>
  <c r="AT191" i="52"/>
  <c r="AU191" i="52"/>
  <c r="Q193" i="52"/>
  <c r="R193" i="52"/>
  <c r="S193" i="52"/>
  <c r="T193" i="52"/>
  <c r="U193" i="52"/>
  <c r="V193" i="52"/>
  <c r="W193" i="52"/>
  <c r="X193" i="52"/>
  <c r="Y193" i="52"/>
  <c r="Z193" i="52"/>
  <c r="AA193" i="52"/>
  <c r="AB193" i="52"/>
  <c r="AC193" i="52"/>
  <c r="AD193" i="52"/>
  <c r="AE193" i="52"/>
  <c r="AF193" i="52"/>
  <c r="AG193" i="52"/>
  <c r="AH193" i="52"/>
  <c r="AI193" i="52"/>
  <c r="AJ193" i="52"/>
  <c r="AK193" i="52"/>
  <c r="AL193" i="52"/>
  <c r="AM193" i="52"/>
  <c r="AN193" i="52"/>
  <c r="AO193" i="52"/>
  <c r="AP193" i="52"/>
  <c r="AQ193" i="52"/>
  <c r="AR193" i="52"/>
  <c r="AS193" i="52"/>
  <c r="AT193" i="52"/>
  <c r="AU193" i="52"/>
  <c r="Q195" i="52"/>
  <c r="R195" i="52"/>
  <c r="S195" i="52"/>
  <c r="T195" i="52"/>
  <c r="U195" i="52"/>
  <c r="V195" i="52"/>
  <c r="W195" i="52"/>
  <c r="X195" i="52"/>
  <c r="Y195" i="52"/>
  <c r="Z195" i="52"/>
  <c r="AA195" i="52"/>
  <c r="AB195" i="52"/>
  <c r="AC195" i="52"/>
  <c r="AD195" i="52"/>
  <c r="AE195" i="52"/>
  <c r="AF195" i="52"/>
  <c r="AG195" i="52"/>
  <c r="AH195" i="52"/>
  <c r="AI195" i="52"/>
  <c r="AJ195" i="52"/>
  <c r="AK195" i="52"/>
  <c r="AL195" i="52"/>
  <c r="AM195" i="52"/>
  <c r="AN195" i="52"/>
  <c r="AO195" i="52"/>
  <c r="AP195" i="52"/>
  <c r="AQ195" i="52"/>
  <c r="AR195" i="52"/>
  <c r="AS195" i="52"/>
  <c r="AT195" i="52"/>
  <c r="AU195" i="52"/>
  <c r="Q197" i="52"/>
  <c r="R197" i="52"/>
  <c r="S197" i="52"/>
  <c r="T197" i="52"/>
  <c r="U197" i="52"/>
  <c r="V197" i="52"/>
  <c r="W197" i="52"/>
  <c r="X197" i="52"/>
  <c r="Y197" i="52"/>
  <c r="Z197" i="52"/>
  <c r="AA197" i="52"/>
  <c r="AB197" i="52"/>
  <c r="AC197" i="52"/>
  <c r="AD197" i="52"/>
  <c r="AE197" i="52"/>
  <c r="AF197" i="52"/>
  <c r="AG197" i="52"/>
  <c r="AH197" i="52"/>
  <c r="AI197" i="52"/>
  <c r="AJ197" i="52"/>
  <c r="AK197" i="52"/>
  <c r="AL197" i="52"/>
  <c r="AM197" i="52"/>
  <c r="AN197" i="52"/>
  <c r="AO197" i="52"/>
  <c r="AP197" i="52"/>
  <c r="AQ197" i="52"/>
  <c r="AR197" i="52"/>
  <c r="AS197" i="52"/>
  <c r="AT197" i="52"/>
  <c r="AU197" i="52"/>
  <c r="AU155" i="52"/>
  <c r="AT155" i="52"/>
  <c r="AS155" i="52"/>
  <c r="AR155" i="52"/>
  <c r="AQ155" i="52"/>
  <c r="AP155" i="52"/>
  <c r="AO155" i="52"/>
  <c r="AN155" i="52"/>
  <c r="AM155" i="52"/>
  <c r="AL155" i="52"/>
  <c r="AK155" i="52"/>
  <c r="AJ155" i="52"/>
  <c r="AI155" i="52"/>
  <c r="AH155" i="52"/>
  <c r="AG155" i="52"/>
  <c r="AF155" i="52"/>
  <c r="AE155" i="52"/>
  <c r="AD155" i="52"/>
  <c r="AC155" i="52"/>
  <c r="AB155" i="52"/>
  <c r="AA155" i="52"/>
  <c r="Z155" i="52"/>
  <c r="Y155" i="52"/>
  <c r="X155" i="52"/>
  <c r="W155" i="52"/>
  <c r="V155" i="52"/>
  <c r="U155" i="52"/>
  <c r="T155" i="52"/>
  <c r="S155" i="52"/>
  <c r="R155" i="52"/>
  <c r="Q155" i="52"/>
  <c r="Q108" i="52"/>
  <c r="R108" i="52"/>
  <c r="S108" i="52"/>
  <c r="T108" i="52"/>
  <c r="U108" i="52"/>
  <c r="V108" i="52"/>
  <c r="W108" i="52"/>
  <c r="X108" i="52"/>
  <c r="Y108" i="52"/>
  <c r="Z108" i="52"/>
  <c r="AA108" i="52"/>
  <c r="AB108" i="52"/>
  <c r="AC108" i="52"/>
  <c r="AD108" i="52"/>
  <c r="AE108" i="52"/>
  <c r="AF108" i="52"/>
  <c r="AG108" i="52"/>
  <c r="AH108" i="52"/>
  <c r="AI108" i="52"/>
  <c r="AJ108" i="52"/>
  <c r="AK108" i="52"/>
  <c r="AL108" i="52"/>
  <c r="AM108" i="52"/>
  <c r="AN108" i="52"/>
  <c r="AO108" i="52"/>
  <c r="AP108" i="52"/>
  <c r="AQ108" i="52"/>
  <c r="AR108" i="52"/>
  <c r="AS108" i="52"/>
  <c r="AT108" i="52"/>
  <c r="AU108" i="52"/>
  <c r="Q110" i="52"/>
  <c r="R110" i="52"/>
  <c r="S110" i="52"/>
  <c r="T110" i="52"/>
  <c r="U110" i="52"/>
  <c r="V110" i="52"/>
  <c r="W110" i="52"/>
  <c r="X110" i="52"/>
  <c r="Y110" i="52"/>
  <c r="Z110" i="52"/>
  <c r="AA110" i="52"/>
  <c r="AB110" i="52"/>
  <c r="AC110" i="52"/>
  <c r="AD110" i="52"/>
  <c r="AE110" i="52"/>
  <c r="AF110" i="52"/>
  <c r="AG110" i="52"/>
  <c r="AH110" i="52"/>
  <c r="AI110" i="52"/>
  <c r="AJ110" i="52"/>
  <c r="AK110" i="52"/>
  <c r="AL110" i="52"/>
  <c r="AM110" i="52"/>
  <c r="AN110" i="52"/>
  <c r="AO110" i="52"/>
  <c r="AP110" i="52"/>
  <c r="AQ110" i="52"/>
  <c r="AR110" i="52"/>
  <c r="AS110" i="52"/>
  <c r="AT110" i="52"/>
  <c r="AU110" i="52"/>
  <c r="Q112" i="52"/>
  <c r="R112" i="52"/>
  <c r="S112" i="52"/>
  <c r="T112" i="52"/>
  <c r="U112" i="52"/>
  <c r="V112" i="52"/>
  <c r="W112" i="52"/>
  <c r="X112" i="52"/>
  <c r="Y112" i="52"/>
  <c r="Z112" i="52"/>
  <c r="AA112" i="52"/>
  <c r="AB112" i="52"/>
  <c r="AC112" i="52"/>
  <c r="AD112" i="52"/>
  <c r="AE112" i="52"/>
  <c r="AF112" i="52"/>
  <c r="AG112" i="52"/>
  <c r="AH112" i="52"/>
  <c r="AI112" i="52"/>
  <c r="AJ112" i="52"/>
  <c r="AK112" i="52"/>
  <c r="AL112" i="52"/>
  <c r="AM112" i="52"/>
  <c r="AN112" i="52"/>
  <c r="AO112" i="52"/>
  <c r="AP112" i="52"/>
  <c r="AQ112" i="52"/>
  <c r="AR112" i="52"/>
  <c r="AS112" i="52"/>
  <c r="AT112" i="52"/>
  <c r="AU112" i="52"/>
  <c r="Q114" i="52"/>
  <c r="R114" i="52"/>
  <c r="S114" i="52"/>
  <c r="T114" i="52"/>
  <c r="U114" i="52"/>
  <c r="V114" i="52"/>
  <c r="W114" i="52"/>
  <c r="X114" i="52"/>
  <c r="Y114" i="52"/>
  <c r="Z114" i="52"/>
  <c r="AA114" i="52"/>
  <c r="AB114" i="52"/>
  <c r="AC114" i="52"/>
  <c r="AD114" i="52"/>
  <c r="AE114" i="52"/>
  <c r="AF114" i="52"/>
  <c r="AG114" i="52"/>
  <c r="AH114" i="52"/>
  <c r="AI114" i="52"/>
  <c r="AJ114" i="52"/>
  <c r="AK114" i="52"/>
  <c r="AL114" i="52"/>
  <c r="AM114" i="52"/>
  <c r="AN114" i="52"/>
  <c r="AO114" i="52"/>
  <c r="AP114" i="52"/>
  <c r="AQ114" i="52"/>
  <c r="AR114" i="52"/>
  <c r="AS114" i="52"/>
  <c r="AT114" i="52"/>
  <c r="AU114" i="52"/>
  <c r="Q116" i="52"/>
  <c r="R116" i="52"/>
  <c r="S116" i="52"/>
  <c r="T116" i="52"/>
  <c r="U116" i="52"/>
  <c r="V116" i="52"/>
  <c r="W116" i="52"/>
  <c r="X116" i="52"/>
  <c r="Y116" i="52"/>
  <c r="Z116" i="52"/>
  <c r="AA116" i="52"/>
  <c r="AB116" i="52"/>
  <c r="AC116" i="52"/>
  <c r="AD116" i="52"/>
  <c r="AE116" i="52"/>
  <c r="AF116" i="52"/>
  <c r="AG116" i="52"/>
  <c r="AH116" i="52"/>
  <c r="AI116" i="52"/>
  <c r="AJ116" i="52"/>
  <c r="AK116" i="52"/>
  <c r="AL116" i="52"/>
  <c r="AM116" i="52"/>
  <c r="AN116" i="52"/>
  <c r="AO116" i="52"/>
  <c r="AP116" i="52"/>
  <c r="AQ116" i="52"/>
  <c r="AR116" i="52"/>
  <c r="AS116" i="52"/>
  <c r="AT116" i="52"/>
  <c r="AU116" i="52"/>
  <c r="Q118" i="52"/>
  <c r="R118" i="52"/>
  <c r="S118" i="52"/>
  <c r="T118" i="52"/>
  <c r="U118" i="52"/>
  <c r="V118" i="52"/>
  <c r="W118" i="52"/>
  <c r="X118" i="52"/>
  <c r="Y118" i="52"/>
  <c r="Z118" i="52"/>
  <c r="AA118" i="52"/>
  <c r="AB118" i="52"/>
  <c r="AC118" i="52"/>
  <c r="AD118" i="52"/>
  <c r="AE118" i="52"/>
  <c r="AF118" i="52"/>
  <c r="AG118" i="52"/>
  <c r="AH118" i="52"/>
  <c r="AI118" i="52"/>
  <c r="AJ118" i="52"/>
  <c r="AK118" i="52"/>
  <c r="AL118" i="52"/>
  <c r="AM118" i="52"/>
  <c r="AN118" i="52"/>
  <c r="AO118" i="52"/>
  <c r="AP118" i="52"/>
  <c r="AQ118" i="52"/>
  <c r="AR118" i="52"/>
  <c r="AS118" i="52"/>
  <c r="AT118" i="52"/>
  <c r="AU118" i="52"/>
  <c r="Q120" i="52"/>
  <c r="R120" i="52"/>
  <c r="S120" i="52"/>
  <c r="T120" i="52"/>
  <c r="U120" i="52"/>
  <c r="V120" i="52"/>
  <c r="W120" i="52"/>
  <c r="X120" i="52"/>
  <c r="Y120" i="52"/>
  <c r="Z120" i="52"/>
  <c r="AA120" i="52"/>
  <c r="AB120" i="52"/>
  <c r="AC120" i="52"/>
  <c r="AD120" i="52"/>
  <c r="AE120" i="52"/>
  <c r="AF120" i="52"/>
  <c r="AG120" i="52"/>
  <c r="AH120" i="52"/>
  <c r="AI120" i="52"/>
  <c r="AJ120" i="52"/>
  <c r="AK120" i="52"/>
  <c r="AL120" i="52"/>
  <c r="AM120" i="52"/>
  <c r="AN120" i="52"/>
  <c r="AO120" i="52"/>
  <c r="AP120" i="52"/>
  <c r="AQ120" i="52"/>
  <c r="AR120" i="52"/>
  <c r="AS120" i="52"/>
  <c r="AT120" i="52"/>
  <c r="AU120" i="52"/>
  <c r="Q122" i="52"/>
  <c r="R122" i="52"/>
  <c r="S122" i="52"/>
  <c r="T122" i="52"/>
  <c r="U122" i="52"/>
  <c r="V122" i="52"/>
  <c r="W122" i="52"/>
  <c r="X122" i="52"/>
  <c r="Y122" i="52"/>
  <c r="Z122" i="52"/>
  <c r="AA122" i="52"/>
  <c r="AB122" i="52"/>
  <c r="AC122" i="52"/>
  <c r="AD122" i="52"/>
  <c r="AE122" i="52"/>
  <c r="AF122" i="52"/>
  <c r="AG122" i="52"/>
  <c r="AH122" i="52"/>
  <c r="AI122" i="52"/>
  <c r="AJ122" i="52"/>
  <c r="AK122" i="52"/>
  <c r="AL122" i="52"/>
  <c r="AM122" i="52"/>
  <c r="AN122" i="52"/>
  <c r="AO122" i="52"/>
  <c r="AP122" i="52"/>
  <c r="AQ122" i="52"/>
  <c r="AR122" i="52"/>
  <c r="AS122" i="52"/>
  <c r="AT122" i="52"/>
  <c r="AU122" i="52"/>
  <c r="Q124" i="52"/>
  <c r="R124" i="52"/>
  <c r="S124" i="52"/>
  <c r="T124" i="52"/>
  <c r="U124" i="52"/>
  <c r="V124" i="52"/>
  <c r="W124" i="52"/>
  <c r="X124" i="52"/>
  <c r="Y124" i="52"/>
  <c r="Z124" i="52"/>
  <c r="AA124" i="52"/>
  <c r="AB124" i="52"/>
  <c r="AC124" i="52"/>
  <c r="AD124" i="52"/>
  <c r="AE124" i="52"/>
  <c r="AF124" i="52"/>
  <c r="AG124" i="52"/>
  <c r="AH124" i="52"/>
  <c r="AI124" i="52"/>
  <c r="AJ124" i="52"/>
  <c r="AK124" i="52"/>
  <c r="AL124" i="52"/>
  <c r="AM124" i="52"/>
  <c r="AN124" i="52"/>
  <c r="AO124" i="52"/>
  <c r="AP124" i="52"/>
  <c r="AQ124" i="52"/>
  <c r="AR124" i="52"/>
  <c r="AS124" i="52"/>
  <c r="AT124" i="52"/>
  <c r="AU124" i="52"/>
  <c r="Q126" i="52"/>
  <c r="R126" i="52"/>
  <c r="S126" i="52"/>
  <c r="T126" i="52"/>
  <c r="U126" i="52"/>
  <c r="V126" i="52"/>
  <c r="W126" i="52"/>
  <c r="X126" i="52"/>
  <c r="Y126" i="52"/>
  <c r="Z126" i="52"/>
  <c r="AA126" i="52"/>
  <c r="AB126" i="52"/>
  <c r="AC126" i="52"/>
  <c r="AD126" i="52"/>
  <c r="AE126" i="52"/>
  <c r="AF126" i="52"/>
  <c r="AG126" i="52"/>
  <c r="AH126" i="52"/>
  <c r="AI126" i="52"/>
  <c r="AJ126" i="52"/>
  <c r="AK126" i="52"/>
  <c r="AL126" i="52"/>
  <c r="AM126" i="52"/>
  <c r="AN126" i="52"/>
  <c r="AO126" i="52"/>
  <c r="AP126" i="52"/>
  <c r="AQ126" i="52"/>
  <c r="AR126" i="52"/>
  <c r="AS126" i="52"/>
  <c r="AT126" i="52"/>
  <c r="AU126" i="52"/>
  <c r="Q128" i="52"/>
  <c r="R128" i="52"/>
  <c r="S128" i="52"/>
  <c r="T128" i="52"/>
  <c r="U128" i="52"/>
  <c r="V128" i="52"/>
  <c r="W128" i="52"/>
  <c r="X128" i="52"/>
  <c r="Y128" i="52"/>
  <c r="Z128" i="52"/>
  <c r="AA128" i="52"/>
  <c r="AB128" i="52"/>
  <c r="AC128" i="52"/>
  <c r="AD128" i="52"/>
  <c r="AE128" i="52"/>
  <c r="AF128" i="52"/>
  <c r="AG128" i="52"/>
  <c r="AH128" i="52"/>
  <c r="AI128" i="52"/>
  <c r="AJ128" i="52"/>
  <c r="AK128" i="52"/>
  <c r="AL128" i="52"/>
  <c r="AM128" i="52"/>
  <c r="AN128" i="52"/>
  <c r="AO128" i="52"/>
  <c r="AP128" i="52"/>
  <c r="AQ128" i="52"/>
  <c r="AR128" i="52"/>
  <c r="AS128" i="52"/>
  <c r="AT128" i="52"/>
  <c r="AU128" i="52"/>
  <c r="Q130" i="52"/>
  <c r="R130" i="52"/>
  <c r="S130" i="52"/>
  <c r="T130" i="52"/>
  <c r="U130" i="52"/>
  <c r="V130" i="52"/>
  <c r="W130" i="52"/>
  <c r="X130" i="52"/>
  <c r="Y130" i="52"/>
  <c r="Z130" i="52"/>
  <c r="AA130" i="52"/>
  <c r="AB130" i="52"/>
  <c r="AC130" i="52"/>
  <c r="AD130" i="52"/>
  <c r="AE130" i="52"/>
  <c r="AF130" i="52"/>
  <c r="AG130" i="52"/>
  <c r="AH130" i="52"/>
  <c r="AI130" i="52"/>
  <c r="AJ130" i="52"/>
  <c r="AK130" i="52"/>
  <c r="AL130" i="52"/>
  <c r="AM130" i="52"/>
  <c r="AN130" i="52"/>
  <c r="AO130" i="52"/>
  <c r="AP130" i="52"/>
  <c r="AQ130" i="52"/>
  <c r="AR130" i="52"/>
  <c r="AS130" i="52"/>
  <c r="AT130" i="52"/>
  <c r="AU130" i="52"/>
  <c r="Q132" i="52"/>
  <c r="R132" i="52"/>
  <c r="S132" i="52"/>
  <c r="T132" i="52"/>
  <c r="U132" i="52"/>
  <c r="V132" i="52"/>
  <c r="W132" i="52"/>
  <c r="X132" i="52"/>
  <c r="Y132" i="52"/>
  <c r="Z132" i="52"/>
  <c r="AA132" i="52"/>
  <c r="AB132" i="52"/>
  <c r="AC132" i="52"/>
  <c r="AD132" i="52"/>
  <c r="AE132" i="52"/>
  <c r="AF132" i="52"/>
  <c r="AG132" i="52"/>
  <c r="AH132" i="52"/>
  <c r="AI132" i="52"/>
  <c r="AJ132" i="52"/>
  <c r="AK132" i="52"/>
  <c r="AL132" i="52"/>
  <c r="AM132" i="52"/>
  <c r="AN132" i="52"/>
  <c r="AO132" i="52"/>
  <c r="AP132" i="52"/>
  <c r="AQ132" i="52"/>
  <c r="AR132" i="52"/>
  <c r="AS132" i="52"/>
  <c r="AT132" i="52"/>
  <c r="AU132" i="52"/>
  <c r="Q134" i="52"/>
  <c r="R134" i="52"/>
  <c r="S134" i="52"/>
  <c r="T134" i="52"/>
  <c r="U134" i="52"/>
  <c r="V134" i="52"/>
  <c r="W134" i="52"/>
  <c r="X134" i="52"/>
  <c r="Y134" i="52"/>
  <c r="Z134" i="52"/>
  <c r="AA134" i="52"/>
  <c r="AB134" i="52"/>
  <c r="AC134" i="52"/>
  <c r="AD134" i="52"/>
  <c r="AE134" i="52"/>
  <c r="AF134" i="52"/>
  <c r="AG134" i="52"/>
  <c r="AH134" i="52"/>
  <c r="AI134" i="52"/>
  <c r="AJ134" i="52"/>
  <c r="AK134" i="52"/>
  <c r="AL134" i="52"/>
  <c r="AM134" i="52"/>
  <c r="AN134" i="52"/>
  <c r="AO134" i="52"/>
  <c r="AP134" i="52"/>
  <c r="AQ134" i="52"/>
  <c r="AR134" i="52"/>
  <c r="AS134" i="52"/>
  <c r="AT134" i="52"/>
  <c r="AU134" i="52"/>
  <c r="Q136" i="52"/>
  <c r="R136" i="52"/>
  <c r="S136" i="52"/>
  <c r="T136" i="52"/>
  <c r="U136" i="52"/>
  <c r="V136" i="52"/>
  <c r="W136" i="52"/>
  <c r="X136" i="52"/>
  <c r="Y136" i="52"/>
  <c r="Z136" i="52"/>
  <c r="AA136" i="52"/>
  <c r="AB136" i="52"/>
  <c r="AC136" i="52"/>
  <c r="AD136" i="52"/>
  <c r="AE136" i="52"/>
  <c r="AF136" i="52"/>
  <c r="AG136" i="52"/>
  <c r="AH136" i="52"/>
  <c r="AI136" i="52"/>
  <c r="AJ136" i="52"/>
  <c r="AK136" i="52"/>
  <c r="AL136" i="52"/>
  <c r="AM136" i="52"/>
  <c r="AN136" i="52"/>
  <c r="AO136" i="52"/>
  <c r="AP136" i="52"/>
  <c r="AQ136" i="52"/>
  <c r="AR136" i="52"/>
  <c r="AS136" i="52"/>
  <c r="AT136" i="52"/>
  <c r="AU136" i="52"/>
  <c r="Q138" i="52"/>
  <c r="R138" i="52"/>
  <c r="S138" i="52"/>
  <c r="T138" i="52"/>
  <c r="U138" i="52"/>
  <c r="V138" i="52"/>
  <c r="W138" i="52"/>
  <c r="X138" i="52"/>
  <c r="Y138" i="52"/>
  <c r="Z138" i="52"/>
  <c r="AA138" i="52"/>
  <c r="AB138" i="52"/>
  <c r="AC138" i="52"/>
  <c r="AD138" i="52"/>
  <c r="AE138" i="52"/>
  <c r="AF138" i="52"/>
  <c r="AG138" i="52"/>
  <c r="AH138" i="52"/>
  <c r="AI138" i="52"/>
  <c r="AJ138" i="52"/>
  <c r="AK138" i="52"/>
  <c r="AL138" i="52"/>
  <c r="AM138" i="52"/>
  <c r="AN138" i="52"/>
  <c r="AO138" i="52"/>
  <c r="AP138" i="52"/>
  <c r="AQ138" i="52"/>
  <c r="AR138" i="52"/>
  <c r="AS138" i="52"/>
  <c r="AT138" i="52"/>
  <c r="AU138" i="52"/>
  <c r="Q140" i="52"/>
  <c r="R140" i="52"/>
  <c r="S140" i="52"/>
  <c r="T140" i="52"/>
  <c r="U140" i="52"/>
  <c r="V140" i="52"/>
  <c r="W140" i="52"/>
  <c r="X140" i="52"/>
  <c r="Y140" i="52"/>
  <c r="Z140" i="52"/>
  <c r="AA140" i="52"/>
  <c r="AB140" i="52"/>
  <c r="AC140" i="52"/>
  <c r="AD140" i="52"/>
  <c r="AE140" i="52"/>
  <c r="AF140" i="52"/>
  <c r="AG140" i="52"/>
  <c r="AH140" i="52"/>
  <c r="AI140" i="52"/>
  <c r="AJ140" i="52"/>
  <c r="AK140" i="52"/>
  <c r="AL140" i="52"/>
  <c r="AM140" i="52"/>
  <c r="AN140" i="52"/>
  <c r="AO140" i="52"/>
  <c r="AP140" i="52"/>
  <c r="AQ140" i="52"/>
  <c r="AR140" i="52"/>
  <c r="AS140" i="52"/>
  <c r="AT140" i="52"/>
  <c r="AU140" i="52"/>
  <c r="Q142" i="52"/>
  <c r="R142" i="52"/>
  <c r="S142" i="52"/>
  <c r="T142" i="52"/>
  <c r="U142" i="52"/>
  <c r="V142" i="52"/>
  <c r="W142" i="52"/>
  <c r="X142" i="52"/>
  <c r="Y142" i="52"/>
  <c r="Z142" i="52"/>
  <c r="AA142" i="52"/>
  <c r="AB142" i="52"/>
  <c r="AC142" i="52"/>
  <c r="AD142" i="52"/>
  <c r="AE142" i="52"/>
  <c r="AF142" i="52"/>
  <c r="AG142" i="52"/>
  <c r="AH142" i="52"/>
  <c r="AI142" i="52"/>
  <c r="AJ142" i="52"/>
  <c r="AK142" i="52"/>
  <c r="AL142" i="52"/>
  <c r="AM142" i="52"/>
  <c r="AN142" i="52"/>
  <c r="AO142" i="52"/>
  <c r="AP142" i="52"/>
  <c r="AQ142" i="52"/>
  <c r="AR142" i="52"/>
  <c r="AS142" i="52"/>
  <c r="AT142" i="52"/>
  <c r="AU142" i="52"/>
  <c r="Q144" i="52"/>
  <c r="R144" i="52"/>
  <c r="S144" i="52"/>
  <c r="T144" i="52"/>
  <c r="U144" i="52"/>
  <c r="V144" i="52"/>
  <c r="W144" i="52"/>
  <c r="X144" i="52"/>
  <c r="Y144" i="52"/>
  <c r="Z144" i="52"/>
  <c r="AA144" i="52"/>
  <c r="AB144" i="52"/>
  <c r="AC144" i="52"/>
  <c r="AD144" i="52"/>
  <c r="AE144" i="52"/>
  <c r="AF144" i="52"/>
  <c r="AG144" i="52"/>
  <c r="AH144" i="52"/>
  <c r="AI144" i="52"/>
  <c r="AJ144" i="52"/>
  <c r="AK144" i="52"/>
  <c r="AL144" i="52"/>
  <c r="AM144" i="52"/>
  <c r="AN144" i="52"/>
  <c r="AO144" i="52"/>
  <c r="AP144" i="52"/>
  <c r="AQ144" i="52"/>
  <c r="AR144" i="52"/>
  <c r="AS144" i="52"/>
  <c r="AT144" i="52"/>
  <c r="AU144" i="52"/>
  <c r="Q146" i="52"/>
  <c r="R146" i="52"/>
  <c r="S146" i="52"/>
  <c r="T146" i="52"/>
  <c r="U146" i="52"/>
  <c r="V146" i="52"/>
  <c r="W146" i="52"/>
  <c r="X146" i="52"/>
  <c r="Y146" i="52"/>
  <c r="Z146" i="52"/>
  <c r="AA146" i="52"/>
  <c r="AB146" i="52"/>
  <c r="AC146" i="52"/>
  <c r="AD146" i="52"/>
  <c r="AE146" i="52"/>
  <c r="AF146" i="52"/>
  <c r="AG146" i="52"/>
  <c r="AH146" i="52"/>
  <c r="AI146" i="52"/>
  <c r="AJ146" i="52"/>
  <c r="AK146" i="52"/>
  <c r="AL146" i="52"/>
  <c r="AM146" i="52"/>
  <c r="AN146" i="52"/>
  <c r="AO146" i="52"/>
  <c r="AP146" i="52"/>
  <c r="AQ146" i="52"/>
  <c r="AR146" i="52"/>
  <c r="AS146" i="52"/>
  <c r="AT146" i="52"/>
  <c r="AU146" i="52"/>
  <c r="Q148" i="52"/>
  <c r="R148" i="52"/>
  <c r="S148" i="52"/>
  <c r="T148" i="52"/>
  <c r="U148" i="52"/>
  <c r="V148" i="52"/>
  <c r="W148" i="52"/>
  <c r="X148" i="52"/>
  <c r="Y148" i="52"/>
  <c r="Z148" i="52"/>
  <c r="AA148" i="52"/>
  <c r="AB148" i="52"/>
  <c r="AC148" i="52"/>
  <c r="AD148" i="52"/>
  <c r="AE148" i="52"/>
  <c r="AF148" i="52"/>
  <c r="AG148" i="52"/>
  <c r="AH148" i="52"/>
  <c r="AI148" i="52"/>
  <c r="AJ148" i="52"/>
  <c r="AK148" i="52"/>
  <c r="AL148" i="52"/>
  <c r="AM148" i="52"/>
  <c r="AN148" i="52"/>
  <c r="AO148" i="52"/>
  <c r="AP148" i="52"/>
  <c r="AQ148" i="52"/>
  <c r="AR148" i="52"/>
  <c r="AS148" i="52"/>
  <c r="AT148" i="52"/>
  <c r="AU148" i="52"/>
  <c r="Q93" i="52"/>
  <c r="R93" i="52"/>
  <c r="S93" i="52"/>
  <c r="T93" i="52"/>
  <c r="U93" i="52"/>
  <c r="V93" i="52"/>
  <c r="W93" i="52"/>
  <c r="X93" i="52"/>
  <c r="Y93" i="52"/>
  <c r="Z93" i="52"/>
  <c r="AA93" i="52"/>
  <c r="AB93" i="52"/>
  <c r="AC93" i="52"/>
  <c r="AD93" i="52"/>
  <c r="AE93" i="52"/>
  <c r="AF93" i="52"/>
  <c r="AG93" i="52"/>
  <c r="AH93" i="52"/>
  <c r="AI93" i="52"/>
  <c r="AJ93" i="52"/>
  <c r="AK93" i="52"/>
  <c r="AL93" i="52"/>
  <c r="AM93" i="52"/>
  <c r="AN93" i="52"/>
  <c r="AO93" i="52"/>
  <c r="AP93" i="52"/>
  <c r="AQ93" i="52"/>
  <c r="AR93" i="52"/>
  <c r="AS93" i="52"/>
  <c r="AT93" i="52"/>
  <c r="AU93" i="52"/>
  <c r="Q95" i="52"/>
  <c r="R95" i="52"/>
  <c r="S95" i="52"/>
  <c r="T95" i="52"/>
  <c r="U95" i="52"/>
  <c r="V95" i="52"/>
  <c r="W95" i="52"/>
  <c r="X95" i="52"/>
  <c r="Y95" i="52"/>
  <c r="Z95" i="52"/>
  <c r="AA95" i="52"/>
  <c r="AB95" i="52"/>
  <c r="AC95" i="52"/>
  <c r="AD95" i="52"/>
  <c r="AE95" i="52"/>
  <c r="AF95" i="52"/>
  <c r="AG95" i="52"/>
  <c r="AH95" i="52"/>
  <c r="AI95" i="52"/>
  <c r="AJ95" i="52"/>
  <c r="AK95" i="52"/>
  <c r="AL95" i="52"/>
  <c r="AM95" i="52"/>
  <c r="AN95" i="52"/>
  <c r="AO95" i="52"/>
  <c r="AP95" i="52"/>
  <c r="AQ95" i="52"/>
  <c r="AR95" i="52"/>
  <c r="AS95" i="52"/>
  <c r="AT95" i="52"/>
  <c r="AU95" i="52"/>
  <c r="Q97" i="52"/>
  <c r="R97" i="52"/>
  <c r="S97" i="52"/>
  <c r="T97" i="52"/>
  <c r="U97" i="52"/>
  <c r="V97" i="52"/>
  <c r="W97" i="52"/>
  <c r="X97" i="52"/>
  <c r="Y97" i="52"/>
  <c r="Z97" i="52"/>
  <c r="AA97" i="52"/>
  <c r="AB97" i="52"/>
  <c r="AC97" i="52"/>
  <c r="AD97" i="52"/>
  <c r="AE97" i="52"/>
  <c r="AF97" i="52"/>
  <c r="AG97" i="52"/>
  <c r="AH97" i="52"/>
  <c r="AI97" i="52"/>
  <c r="AJ97" i="52"/>
  <c r="AK97" i="52"/>
  <c r="AL97" i="52"/>
  <c r="AM97" i="52"/>
  <c r="AN97" i="52"/>
  <c r="AO97" i="52"/>
  <c r="AP97" i="52"/>
  <c r="AQ97" i="52"/>
  <c r="AR97" i="52"/>
  <c r="AS97" i="52"/>
  <c r="AT97" i="52"/>
  <c r="AU97" i="52"/>
  <c r="Q99" i="52"/>
  <c r="R99" i="52"/>
  <c r="S99" i="52"/>
  <c r="T99" i="52"/>
  <c r="U99" i="52"/>
  <c r="V99" i="52"/>
  <c r="W99" i="52"/>
  <c r="X99" i="52"/>
  <c r="Y99" i="52"/>
  <c r="Z99" i="52"/>
  <c r="AA99" i="52"/>
  <c r="AB99" i="52"/>
  <c r="AC99" i="52"/>
  <c r="AD99" i="52"/>
  <c r="AE99" i="52"/>
  <c r="AF99" i="52"/>
  <c r="AG99" i="52"/>
  <c r="AH99" i="52"/>
  <c r="AI99" i="52"/>
  <c r="AJ99" i="52"/>
  <c r="AK99" i="52"/>
  <c r="AL99" i="52"/>
  <c r="AM99" i="52"/>
  <c r="AN99" i="52"/>
  <c r="AO99" i="52"/>
  <c r="AP99" i="52"/>
  <c r="AQ99" i="52"/>
  <c r="AR99" i="52"/>
  <c r="AS99" i="52"/>
  <c r="AT99" i="52"/>
  <c r="AU99" i="52"/>
  <c r="AU106" i="52"/>
  <c r="AT106" i="52"/>
  <c r="AS106" i="52"/>
  <c r="AR106" i="52"/>
  <c r="AQ106" i="52"/>
  <c r="AP106" i="52"/>
  <c r="AO106" i="52"/>
  <c r="AN106" i="52"/>
  <c r="AM106" i="52"/>
  <c r="AL106" i="52"/>
  <c r="AK106" i="52"/>
  <c r="AJ106" i="52"/>
  <c r="AI106" i="52"/>
  <c r="AH106" i="52"/>
  <c r="AG106" i="52"/>
  <c r="AF106" i="52"/>
  <c r="AE106" i="52"/>
  <c r="AD106" i="52"/>
  <c r="AC106" i="52"/>
  <c r="AB106" i="52"/>
  <c r="AA106" i="52"/>
  <c r="Z106" i="52"/>
  <c r="Y106" i="52"/>
  <c r="X106" i="52"/>
  <c r="W106" i="52"/>
  <c r="V106" i="52"/>
  <c r="U106" i="52"/>
  <c r="T106" i="52"/>
  <c r="S106" i="52"/>
  <c r="R106" i="52"/>
  <c r="Q106" i="52"/>
  <c r="AU91" i="52"/>
  <c r="AT91" i="52"/>
  <c r="AS91" i="52"/>
  <c r="AR91" i="52"/>
  <c r="AQ91" i="52"/>
  <c r="AP91" i="52"/>
  <c r="AO91" i="52"/>
  <c r="AN91" i="52"/>
  <c r="AM91" i="52"/>
  <c r="AL91" i="52"/>
  <c r="AK91" i="52"/>
  <c r="AJ91" i="52"/>
  <c r="AI91" i="52"/>
  <c r="AH91" i="52"/>
  <c r="AG91" i="52"/>
  <c r="AF91" i="52"/>
  <c r="AE91" i="52"/>
  <c r="AD91" i="52"/>
  <c r="AC91" i="52"/>
  <c r="AB91" i="52"/>
  <c r="AA91" i="52"/>
  <c r="Z91" i="52"/>
  <c r="Y91" i="52"/>
  <c r="X91" i="52"/>
  <c r="W91" i="52"/>
  <c r="V91" i="52"/>
  <c r="U91" i="52"/>
  <c r="T91" i="52"/>
  <c r="S91" i="52"/>
  <c r="R91" i="52"/>
  <c r="Q91" i="52"/>
  <c r="AU89" i="52"/>
  <c r="AT89" i="52"/>
  <c r="AS89" i="52"/>
  <c r="AR89" i="52"/>
  <c r="AQ89" i="52"/>
  <c r="AP89" i="52"/>
  <c r="AO89" i="52"/>
  <c r="AN89" i="52"/>
  <c r="AM89" i="52"/>
  <c r="AL89" i="52"/>
  <c r="AK89" i="52"/>
  <c r="AJ89" i="52"/>
  <c r="AI89" i="52"/>
  <c r="AH89" i="52"/>
  <c r="AG89" i="52"/>
  <c r="AF89" i="52"/>
  <c r="AE89" i="52"/>
  <c r="AD89" i="52"/>
  <c r="AC89" i="52"/>
  <c r="AB89" i="52"/>
  <c r="AA89" i="52"/>
  <c r="Z89" i="52"/>
  <c r="Y89" i="52"/>
  <c r="X89" i="52"/>
  <c r="W89" i="52"/>
  <c r="V89" i="52"/>
  <c r="U89" i="52"/>
  <c r="T89" i="52"/>
  <c r="S89" i="52"/>
  <c r="R89" i="52"/>
  <c r="Q89" i="52"/>
  <c r="AU87" i="52"/>
  <c r="AT87" i="52"/>
  <c r="AS87" i="52"/>
  <c r="AR87" i="52"/>
  <c r="AQ87" i="52"/>
  <c r="AP87" i="52"/>
  <c r="AO87" i="52"/>
  <c r="AN87" i="52"/>
  <c r="AM87" i="52"/>
  <c r="AL87" i="52"/>
  <c r="AK87" i="52"/>
  <c r="AJ87" i="52"/>
  <c r="AI87" i="52"/>
  <c r="AH87" i="52"/>
  <c r="AG87" i="52"/>
  <c r="AF87" i="52"/>
  <c r="AE87" i="52"/>
  <c r="AD87" i="52"/>
  <c r="AC87" i="52"/>
  <c r="AB87" i="52"/>
  <c r="AA87" i="52"/>
  <c r="Z87" i="52"/>
  <c r="Y87" i="52"/>
  <c r="X87" i="52"/>
  <c r="W87" i="52"/>
  <c r="V87" i="52"/>
  <c r="U87" i="52"/>
  <c r="T87" i="52"/>
  <c r="S87" i="52"/>
  <c r="R87" i="52"/>
  <c r="Q87" i="52"/>
  <c r="AU85" i="52"/>
  <c r="AT85" i="52"/>
  <c r="AS85" i="52"/>
  <c r="AR85" i="52"/>
  <c r="AQ85" i="52"/>
  <c r="AP85" i="52"/>
  <c r="AO85" i="52"/>
  <c r="AN85" i="52"/>
  <c r="AM85" i="52"/>
  <c r="AL85" i="52"/>
  <c r="AK85" i="52"/>
  <c r="AJ85" i="52"/>
  <c r="AI85" i="52"/>
  <c r="AH85" i="52"/>
  <c r="AG85" i="52"/>
  <c r="AF85" i="52"/>
  <c r="AE85" i="52"/>
  <c r="AD85" i="52"/>
  <c r="AC85" i="52"/>
  <c r="AB85" i="52"/>
  <c r="AA85" i="52"/>
  <c r="Z85" i="52"/>
  <c r="Y85" i="52"/>
  <c r="X85" i="52"/>
  <c r="W85" i="52"/>
  <c r="V85" i="52"/>
  <c r="U85" i="52"/>
  <c r="T85" i="52"/>
  <c r="S85" i="52"/>
  <c r="R85" i="52"/>
  <c r="Q85" i="52"/>
  <c r="AU83" i="52"/>
  <c r="AT83" i="52"/>
  <c r="AS83" i="52"/>
  <c r="AR83" i="52"/>
  <c r="AQ83" i="52"/>
  <c r="AP83" i="52"/>
  <c r="AO83" i="52"/>
  <c r="AN83" i="52"/>
  <c r="AM83" i="52"/>
  <c r="AL83" i="52"/>
  <c r="AK83" i="52"/>
  <c r="AJ83" i="52"/>
  <c r="AI83" i="52"/>
  <c r="AH83" i="52"/>
  <c r="AG83" i="52"/>
  <c r="AF83" i="52"/>
  <c r="AE83" i="52"/>
  <c r="AD83" i="52"/>
  <c r="AC83" i="52"/>
  <c r="AB83" i="52"/>
  <c r="AA83" i="52"/>
  <c r="Z83" i="52"/>
  <c r="Y83" i="52"/>
  <c r="X83" i="52"/>
  <c r="W83" i="52"/>
  <c r="V83" i="52"/>
  <c r="U83" i="52"/>
  <c r="T83" i="52"/>
  <c r="S83" i="52"/>
  <c r="R83" i="52"/>
  <c r="Q83" i="52"/>
  <c r="AU81" i="52"/>
  <c r="AT81" i="52"/>
  <c r="AS81" i="52"/>
  <c r="AR81" i="52"/>
  <c r="AQ81" i="52"/>
  <c r="AP81" i="52"/>
  <c r="AO81" i="52"/>
  <c r="AN81" i="52"/>
  <c r="AM81" i="52"/>
  <c r="AL81" i="52"/>
  <c r="AK81" i="52"/>
  <c r="AJ81" i="52"/>
  <c r="AI81" i="52"/>
  <c r="AH81" i="52"/>
  <c r="AG81" i="52"/>
  <c r="AF81" i="52"/>
  <c r="AE81" i="52"/>
  <c r="AD81" i="52"/>
  <c r="AC81" i="52"/>
  <c r="AB81" i="52"/>
  <c r="AA81" i="52"/>
  <c r="Z81" i="52"/>
  <c r="Y81" i="52"/>
  <c r="X81" i="52"/>
  <c r="W81" i="52"/>
  <c r="V81" i="52"/>
  <c r="U81" i="52"/>
  <c r="T81" i="52"/>
  <c r="S81" i="52"/>
  <c r="R81" i="52"/>
  <c r="Q81" i="52"/>
  <c r="AU79" i="52"/>
  <c r="AT79" i="52"/>
  <c r="AS79" i="52"/>
  <c r="AR79" i="52"/>
  <c r="AQ79" i="52"/>
  <c r="AP79" i="52"/>
  <c r="AO79" i="52"/>
  <c r="AN79" i="52"/>
  <c r="AM79" i="52"/>
  <c r="AL79" i="52"/>
  <c r="AK79" i="52"/>
  <c r="AJ79" i="52"/>
  <c r="AI79" i="52"/>
  <c r="AH79" i="52"/>
  <c r="AG79" i="52"/>
  <c r="AF79" i="52"/>
  <c r="AE79" i="52"/>
  <c r="AD79" i="52"/>
  <c r="AC79" i="52"/>
  <c r="AB79" i="52"/>
  <c r="AA79" i="52"/>
  <c r="Z79" i="52"/>
  <c r="Y79" i="52"/>
  <c r="X79" i="52"/>
  <c r="W79" i="52"/>
  <c r="V79" i="52"/>
  <c r="U79" i="52"/>
  <c r="T79" i="52"/>
  <c r="S79" i="52"/>
  <c r="R79" i="52"/>
  <c r="Q79" i="52"/>
  <c r="AU77" i="52"/>
  <c r="AT77" i="52"/>
  <c r="AS77" i="52"/>
  <c r="AR77" i="52"/>
  <c r="AQ77" i="52"/>
  <c r="AP77" i="52"/>
  <c r="AO77" i="52"/>
  <c r="AN77" i="52"/>
  <c r="AM77" i="52"/>
  <c r="AL77" i="52"/>
  <c r="AK77" i="52"/>
  <c r="AJ77" i="52"/>
  <c r="AI77" i="52"/>
  <c r="AH77" i="52"/>
  <c r="AG77" i="52"/>
  <c r="AF77" i="52"/>
  <c r="AE77" i="52"/>
  <c r="AD77" i="52"/>
  <c r="AC77" i="52"/>
  <c r="AB77" i="52"/>
  <c r="AA77" i="52"/>
  <c r="Z77" i="52"/>
  <c r="Y77" i="52"/>
  <c r="X77" i="52"/>
  <c r="W77" i="52"/>
  <c r="V77" i="52"/>
  <c r="U77" i="52"/>
  <c r="T77" i="52"/>
  <c r="S77" i="52"/>
  <c r="R77" i="52"/>
  <c r="Q77" i="52"/>
  <c r="AU75" i="52"/>
  <c r="AT75" i="52"/>
  <c r="AS75" i="52"/>
  <c r="AR75" i="52"/>
  <c r="AQ75" i="52"/>
  <c r="AP75" i="52"/>
  <c r="AO75" i="52"/>
  <c r="AN75" i="52"/>
  <c r="AM75" i="52"/>
  <c r="AL75" i="52"/>
  <c r="AK75" i="52"/>
  <c r="AJ75" i="52"/>
  <c r="AI75" i="52"/>
  <c r="AH75" i="52"/>
  <c r="AG75" i="52"/>
  <c r="AF75" i="52"/>
  <c r="AE75" i="52"/>
  <c r="AD75" i="52"/>
  <c r="AC75" i="52"/>
  <c r="AB75" i="52"/>
  <c r="AA75" i="52"/>
  <c r="Z75" i="52"/>
  <c r="Y75" i="52"/>
  <c r="X75" i="52"/>
  <c r="W75" i="52"/>
  <c r="V75" i="52"/>
  <c r="U75" i="52"/>
  <c r="T75" i="52"/>
  <c r="S75" i="52"/>
  <c r="R75" i="52"/>
  <c r="Q75" i="52"/>
  <c r="AU73" i="52"/>
  <c r="AT73" i="52"/>
  <c r="AS73" i="52"/>
  <c r="AR73" i="52"/>
  <c r="AQ73" i="52"/>
  <c r="AP73" i="52"/>
  <c r="AO73" i="52"/>
  <c r="AN73" i="52"/>
  <c r="AM73" i="52"/>
  <c r="AL73" i="52"/>
  <c r="AK73" i="52"/>
  <c r="AJ73" i="52"/>
  <c r="AI73" i="52"/>
  <c r="AH73" i="52"/>
  <c r="AG73" i="52"/>
  <c r="AF73" i="52"/>
  <c r="AE73" i="52"/>
  <c r="AD73" i="52"/>
  <c r="AC73" i="52"/>
  <c r="AB73" i="52"/>
  <c r="AA73" i="52"/>
  <c r="Z73" i="52"/>
  <c r="Y73" i="52"/>
  <c r="X73" i="52"/>
  <c r="W73" i="52"/>
  <c r="V73" i="52"/>
  <c r="U73" i="52"/>
  <c r="T73" i="52"/>
  <c r="S73" i="52"/>
  <c r="R73" i="52"/>
  <c r="Q73" i="52"/>
  <c r="AU71" i="52"/>
  <c r="AT71" i="52"/>
  <c r="AS71" i="52"/>
  <c r="AR71" i="52"/>
  <c r="AQ71" i="52"/>
  <c r="AP71" i="52"/>
  <c r="AO71" i="52"/>
  <c r="AN71" i="52"/>
  <c r="AM71" i="52"/>
  <c r="AL71" i="52"/>
  <c r="AK71" i="52"/>
  <c r="AJ71" i="52"/>
  <c r="AI71" i="52"/>
  <c r="AH71" i="52"/>
  <c r="AG71" i="52"/>
  <c r="AF71" i="52"/>
  <c r="AE71" i="52"/>
  <c r="AD71" i="52"/>
  <c r="AC71" i="52"/>
  <c r="AB71" i="52"/>
  <c r="AA71" i="52"/>
  <c r="Z71" i="52"/>
  <c r="Y71" i="52"/>
  <c r="X71" i="52"/>
  <c r="W71" i="52"/>
  <c r="V71" i="52"/>
  <c r="U71" i="52"/>
  <c r="T71" i="52"/>
  <c r="S71" i="52"/>
  <c r="R71" i="52"/>
  <c r="Q71" i="52"/>
  <c r="AU69" i="52"/>
  <c r="AT69" i="52"/>
  <c r="AS69" i="52"/>
  <c r="AR69" i="52"/>
  <c r="AQ69" i="52"/>
  <c r="AP69" i="52"/>
  <c r="AO69" i="52"/>
  <c r="AN69" i="52"/>
  <c r="AM69" i="52"/>
  <c r="AL69" i="52"/>
  <c r="AK69" i="52"/>
  <c r="AJ69" i="52"/>
  <c r="AI69" i="52"/>
  <c r="AH69" i="52"/>
  <c r="AG69" i="52"/>
  <c r="AF69" i="52"/>
  <c r="AE69" i="52"/>
  <c r="AD69" i="52"/>
  <c r="AC69" i="52"/>
  <c r="AB69" i="52"/>
  <c r="AA69" i="52"/>
  <c r="Z69" i="52"/>
  <c r="Y69" i="52"/>
  <c r="X69" i="52"/>
  <c r="W69" i="52"/>
  <c r="V69" i="52"/>
  <c r="U69" i="52"/>
  <c r="T69" i="52"/>
  <c r="S69" i="52"/>
  <c r="R69" i="52"/>
  <c r="Q69" i="52"/>
  <c r="AU67" i="52"/>
  <c r="AT67" i="52"/>
  <c r="AS67" i="52"/>
  <c r="AR67" i="52"/>
  <c r="AQ67" i="52"/>
  <c r="AP67" i="52"/>
  <c r="AO67" i="52"/>
  <c r="AN67" i="52"/>
  <c r="AM67" i="52"/>
  <c r="AL67" i="52"/>
  <c r="AK67" i="52"/>
  <c r="AJ67" i="52"/>
  <c r="AI67" i="52"/>
  <c r="AH67" i="52"/>
  <c r="AG67" i="52"/>
  <c r="AF67" i="52"/>
  <c r="AE67" i="52"/>
  <c r="AD67" i="52"/>
  <c r="AC67" i="52"/>
  <c r="AB67" i="52"/>
  <c r="AA67" i="52"/>
  <c r="Z67" i="52"/>
  <c r="Y67" i="52"/>
  <c r="X67" i="52"/>
  <c r="W67" i="52"/>
  <c r="V67" i="52"/>
  <c r="U67" i="52"/>
  <c r="T67" i="52"/>
  <c r="S67" i="52"/>
  <c r="R67" i="52"/>
  <c r="Q67" i="52"/>
  <c r="AU65" i="52"/>
  <c r="AT65" i="52"/>
  <c r="AS65" i="52"/>
  <c r="AR65" i="52"/>
  <c r="AQ65" i="52"/>
  <c r="AP65" i="52"/>
  <c r="AO65" i="52"/>
  <c r="AN65" i="52"/>
  <c r="AM65" i="52"/>
  <c r="AL65" i="52"/>
  <c r="AK65" i="52"/>
  <c r="AJ65" i="52"/>
  <c r="AI65" i="52"/>
  <c r="AH65" i="52"/>
  <c r="AG65" i="52"/>
  <c r="AF65" i="52"/>
  <c r="AE65" i="52"/>
  <c r="AD65" i="52"/>
  <c r="AC65" i="52"/>
  <c r="AB65" i="52"/>
  <c r="AA65" i="52"/>
  <c r="Z65" i="52"/>
  <c r="Y65" i="52"/>
  <c r="X65" i="52"/>
  <c r="W65" i="52"/>
  <c r="V65" i="52"/>
  <c r="U65" i="52"/>
  <c r="T65" i="52"/>
  <c r="S65" i="52"/>
  <c r="R65" i="52"/>
  <c r="Q65" i="52"/>
  <c r="AU63" i="52"/>
  <c r="AT63" i="52"/>
  <c r="AS63" i="52"/>
  <c r="AR63" i="52"/>
  <c r="AQ63" i="52"/>
  <c r="AP63" i="52"/>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AU59" i="52"/>
  <c r="AT59" i="52"/>
  <c r="AS59" i="52"/>
  <c r="AR59" i="52"/>
  <c r="AQ59" i="52"/>
  <c r="AP59" i="52"/>
  <c r="AO59" i="52"/>
  <c r="AN59" i="52"/>
  <c r="AM59" i="52"/>
  <c r="AL59" i="52"/>
  <c r="AK59" i="52"/>
  <c r="AJ59" i="52"/>
  <c r="AI59" i="52"/>
  <c r="AH59" i="52"/>
  <c r="AG59" i="52"/>
  <c r="AF59" i="52"/>
  <c r="AE59" i="52"/>
  <c r="AD59" i="52"/>
  <c r="AC59" i="52"/>
  <c r="AB59" i="52"/>
  <c r="AA59" i="52"/>
  <c r="Z59" i="52"/>
  <c r="Y59" i="52"/>
  <c r="X59" i="52"/>
  <c r="W59" i="52"/>
  <c r="V59" i="52"/>
  <c r="U59" i="52"/>
  <c r="T59" i="52"/>
  <c r="S59" i="52"/>
  <c r="R59" i="52"/>
  <c r="Q59" i="52"/>
  <c r="AU57" i="52"/>
  <c r="AT57" i="52"/>
  <c r="AS57" i="52"/>
  <c r="AR57" i="52"/>
  <c r="AQ57" i="52"/>
  <c r="AP57" i="52"/>
  <c r="AO57" i="52"/>
  <c r="AN57" i="52"/>
  <c r="AM57" i="52"/>
  <c r="AL57" i="52"/>
  <c r="AK57" i="52"/>
  <c r="AJ57" i="52"/>
  <c r="AI57" i="52"/>
  <c r="AH57" i="52"/>
  <c r="AG57" i="52"/>
  <c r="AF57" i="52"/>
  <c r="AE57" i="52"/>
  <c r="AD57" i="52"/>
  <c r="AC57" i="52"/>
  <c r="AB57" i="52"/>
  <c r="AA57" i="52"/>
  <c r="Z57" i="52"/>
  <c r="Y57" i="52"/>
  <c r="X57" i="52"/>
  <c r="W57" i="52"/>
  <c r="V57" i="52"/>
  <c r="U57" i="52"/>
  <c r="T57" i="52"/>
  <c r="S57" i="52"/>
  <c r="R57" i="52"/>
  <c r="Q57" i="52"/>
  <c r="Q206" i="34"/>
  <c r="R206" i="34"/>
  <c r="S206" i="34"/>
  <c r="T206" i="34"/>
  <c r="U206" i="34"/>
  <c r="V206" i="34"/>
  <c r="W206" i="34"/>
  <c r="X206" i="34"/>
  <c r="Y206" i="34"/>
  <c r="Z206" i="34"/>
  <c r="AA206" i="34"/>
  <c r="AB206" i="34"/>
  <c r="AC206" i="34"/>
  <c r="AD206" i="34"/>
  <c r="AE206" i="34"/>
  <c r="AF206" i="34"/>
  <c r="AG206" i="34"/>
  <c r="AH206" i="34"/>
  <c r="AI206" i="34"/>
  <c r="AJ206" i="34"/>
  <c r="AK206" i="34"/>
  <c r="AL206" i="34"/>
  <c r="AM206" i="34"/>
  <c r="AN206" i="34"/>
  <c r="AO206" i="34"/>
  <c r="AP206" i="34"/>
  <c r="AQ206" i="34"/>
  <c r="AR206" i="34"/>
  <c r="AS206" i="34"/>
  <c r="AT206" i="34"/>
  <c r="AU206" i="34"/>
  <c r="Q208" i="34"/>
  <c r="R208" i="34"/>
  <c r="S208" i="34"/>
  <c r="T208" i="34"/>
  <c r="U208" i="34"/>
  <c r="V208" i="34"/>
  <c r="W208" i="34"/>
  <c r="X208" i="34"/>
  <c r="Y208" i="34"/>
  <c r="Z208" i="34"/>
  <c r="AA208" i="34"/>
  <c r="AB208" i="34"/>
  <c r="AC208" i="34"/>
  <c r="AD208" i="34"/>
  <c r="AE208" i="34"/>
  <c r="AF208" i="34"/>
  <c r="AG208" i="34"/>
  <c r="AH208" i="34"/>
  <c r="AI208" i="34"/>
  <c r="AJ208" i="34"/>
  <c r="AK208" i="34"/>
  <c r="AL208" i="34"/>
  <c r="AM208" i="34"/>
  <c r="AN208" i="34"/>
  <c r="AO208" i="34"/>
  <c r="AP208" i="34"/>
  <c r="AQ208" i="34"/>
  <c r="AR208" i="34"/>
  <c r="AS208" i="34"/>
  <c r="AT208" i="34"/>
  <c r="AU208" i="34"/>
  <c r="Q210" i="34"/>
  <c r="R210" i="34"/>
  <c r="S210" i="34"/>
  <c r="T210" i="34"/>
  <c r="U210" i="34"/>
  <c r="V210" i="34"/>
  <c r="W210" i="34"/>
  <c r="X210" i="34"/>
  <c r="Y210" i="34"/>
  <c r="Z210" i="34"/>
  <c r="AA210" i="34"/>
  <c r="AB210" i="34"/>
  <c r="AC210" i="34"/>
  <c r="AD210" i="34"/>
  <c r="AE210" i="34"/>
  <c r="AF210" i="34"/>
  <c r="AG210" i="34"/>
  <c r="AH210" i="34"/>
  <c r="AI210" i="34"/>
  <c r="AJ210" i="34"/>
  <c r="AK210" i="34"/>
  <c r="AL210" i="34"/>
  <c r="AM210" i="34"/>
  <c r="AN210" i="34"/>
  <c r="AO210" i="34"/>
  <c r="AP210" i="34"/>
  <c r="AQ210" i="34"/>
  <c r="AR210" i="34"/>
  <c r="AS210" i="34"/>
  <c r="AT210" i="34"/>
  <c r="AU210" i="34"/>
  <c r="Q212" i="34"/>
  <c r="R212" i="34"/>
  <c r="S212" i="34"/>
  <c r="T212" i="34"/>
  <c r="U212" i="34"/>
  <c r="V212" i="34"/>
  <c r="W212" i="34"/>
  <c r="X212" i="34"/>
  <c r="Y212" i="34"/>
  <c r="Z212" i="34"/>
  <c r="AA212" i="34"/>
  <c r="AB212" i="34"/>
  <c r="AC212" i="34"/>
  <c r="AD212" i="34"/>
  <c r="AE212" i="34"/>
  <c r="AF212" i="34"/>
  <c r="AG212" i="34"/>
  <c r="AH212" i="34"/>
  <c r="AI212" i="34"/>
  <c r="AJ212" i="34"/>
  <c r="AK212" i="34"/>
  <c r="AL212" i="34"/>
  <c r="AM212" i="34"/>
  <c r="AN212" i="34"/>
  <c r="AO212" i="34"/>
  <c r="AP212" i="34"/>
  <c r="AQ212" i="34"/>
  <c r="AR212" i="34"/>
  <c r="AS212" i="34"/>
  <c r="AT212" i="34"/>
  <c r="AU212" i="34"/>
  <c r="Q214" i="34"/>
  <c r="R214" i="34"/>
  <c r="S214" i="34"/>
  <c r="T214" i="34"/>
  <c r="U214" i="34"/>
  <c r="V214" i="34"/>
  <c r="W214" i="34"/>
  <c r="X214" i="34"/>
  <c r="Y214" i="34"/>
  <c r="Z214" i="34"/>
  <c r="AA214" i="34"/>
  <c r="AB214" i="34"/>
  <c r="AC214" i="34"/>
  <c r="AD214" i="34"/>
  <c r="AE214" i="34"/>
  <c r="AF214" i="34"/>
  <c r="AG214" i="34"/>
  <c r="AH214" i="34"/>
  <c r="AI214" i="34"/>
  <c r="AJ214" i="34"/>
  <c r="AK214" i="34"/>
  <c r="AL214" i="34"/>
  <c r="AM214" i="34"/>
  <c r="AN214" i="34"/>
  <c r="AO214" i="34"/>
  <c r="AP214" i="34"/>
  <c r="AQ214" i="34"/>
  <c r="AR214" i="34"/>
  <c r="AS214" i="34"/>
  <c r="AT214" i="34"/>
  <c r="AU214" i="34"/>
  <c r="Q216" i="34"/>
  <c r="R216" i="34"/>
  <c r="S216" i="34"/>
  <c r="T216" i="34"/>
  <c r="U216" i="34"/>
  <c r="V216" i="34"/>
  <c r="W216" i="34"/>
  <c r="X216" i="34"/>
  <c r="Y216" i="34"/>
  <c r="Z216" i="34"/>
  <c r="AA216" i="34"/>
  <c r="AB216" i="34"/>
  <c r="AC216" i="34"/>
  <c r="AD216" i="34"/>
  <c r="AE216" i="34"/>
  <c r="AF216" i="34"/>
  <c r="AG216" i="34"/>
  <c r="AH216" i="34"/>
  <c r="AI216" i="34"/>
  <c r="AJ216" i="34"/>
  <c r="AK216" i="34"/>
  <c r="AL216" i="34"/>
  <c r="AM216" i="34"/>
  <c r="AN216" i="34"/>
  <c r="AO216" i="34"/>
  <c r="AP216" i="34"/>
  <c r="AQ216" i="34"/>
  <c r="AR216" i="34"/>
  <c r="AS216" i="34"/>
  <c r="AT216" i="34"/>
  <c r="AU216" i="34"/>
  <c r="Q218" i="34"/>
  <c r="R218" i="34"/>
  <c r="S218" i="34"/>
  <c r="T218" i="34"/>
  <c r="U218" i="34"/>
  <c r="V218" i="34"/>
  <c r="W218" i="34"/>
  <c r="X218" i="34"/>
  <c r="Y218" i="34"/>
  <c r="Z218" i="34"/>
  <c r="AA218" i="34"/>
  <c r="AB218" i="34"/>
  <c r="AC218" i="34"/>
  <c r="AD218" i="34"/>
  <c r="AE218" i="34"/>
  <c r="AF218" i="34"/>
  <c r="AG218" i="34"/>
  <c r="AH218" i="34"/>
  <c r="AI218" i="34"/>
  <c r="AJ218" i="34"/>
  <c r="AK218" i="34"/>
  <c r="AL218" i="34"/>
  <c r="AM218" i="34"/>
  <c r="AN218" i="34"/>
  <c r="AO218" i="34"/>
  <c r="AP218" i="34"/>
  <c r="AQ218" i="34"/>
  <c r="AR218" i="34"/>
  <c r="AS218" i="34"/>
  <c r="AT218" i="34"/>
  <c r="AU218" i="34"/>
  <c r="Q220" i="34"/>
  <c r="R220" i="34"/>
  <c r="S220" i="34"/>
  <c r="T220" i="34"/>
  <c r="U220" i="34"/>
  <c r="V220" i="34"/>
  <c r="W220" i="34"/>
  <c r="X220" i="34"/>
  <c r="Y220" i="34"/>
  <c r="Z220" i="34"/>
  <c r="AA220" i="34"/>
  <c r="AB220" i="34"/>
  <c r="AC220" i="34"/>
  <c r="AD220" i="34"/>
  <c r="AE220" i="34"/>
  <c r="AF220" i="34"/>
  <c r="AG220" i="34"/>
  <c r="AH220" i="34"/>
  <c r="AI220" i="34"/>
  <c r="AJ220" i="34"/>
  <c r="AK220" i="34"/>
  <c r="AL220" i="34"/>
  <c r="AM220" i="34"/>
  <c r="AN220" i="34"/>
  <c r="AO220" i="34"/>
  <c r="AP220" i="34"/>
  <c r="AQ220" i="34"/>
  <c r="AR220" i="34"/>
  <c r="AS220" i="34"/>
  <c r="AT220" i="34"/>
  <c r="AU220" i="34"/>
  <c r="Q222" i="34"/>
  <c r="R222" i="34"/>
  <c r="S222" i="34"/>
  <c r="T222" i="34"/>
  <c r="U222" i="34"/>
  <c r="V222" i="34"/>
  <c r="W222" i="34"/>
  <c r="X222" i="34"/>
  <c r="Y222" i="34"/>
  <c r="Z222" i="34"/>
  <c r="AA222" i="34"/>
  <c r="AB222" i="34"/>
  <c r="AC222" i="34"/>
  <c r="AD222" i="34"/>
  <c r="AE222" i="34"/>
  <c r="AF222" i="34"/>
  <c r="AG222" i="34"/>
  <c r="AH222" i="34"/>
  <c r="AI222" i="34"/>
  <c r="AJ222" i="34"/>
  <c r="AK222" i="34"/>
  <c r="AL222" i="34"/>
  <c r="AM222" i="34"/>
  <c r="AN222" i="34"/>
  <c r="AO222" i="34"/>
  <c r="AP222" i="34"/>
  <c r="AQ222" i="34"/>
  <c r="AR222" i="34"/>
  <c r="AS222" i="34"/>
  <c r="AT222" i="34"/>
  <c r="AU222" i="34"/>
  <c r="Q224" i="34"/>
  <c r="R224" i="34"/>
  <c r="S224" i="34"/>
  <c r="T224" i="34"/>
  <c r="U224" i="34"/>
  <c r="V224" i="34"/>
  <c r="W224" i="34"/>
  <c r="X224" i="34"/>
  <c r="Y224" i="34"/>
  <c r="Z224" i="34"/>
  <c r="AA224" i="34"/>
  <c r="AB224" i="34"/>
  <c r="AC224" i="34"/>
  <c r="AD224" i="34"/>
  <c r="AE224" i="34"/>
  <c r="AF224" i="34"/>
  <c r="AG224" i="34"/>
  <c r="AH224" i="34"/>
  <c r="AI224" i="34"/>
  <c r="AJ224" i="34"/>
  <c r="AK224" i="34"/>
  <c r="AL224" i="34"/>
  <c r="AM224" i="34"/>
  <c r="AN224" i="34"/>
  <c r="AO224" i="34"/>
  <c r="AP224" i="34"/>
  <c r="AQ224" i="34"/>
  <c r="AR224" i="34"/>
  <c r="AS224" i="34"/>
  <c r="AT224" i="34"/>
  <c r="AU224" i="34"/>
  <c r="Q226" i="34"/>
  <c r="R226" i="34"/>
  <c r="S226" i="34"/>
  <c r="T226" i="34"/>
  <c r="U226" i="34"/>
  <c r="V226" i="34"/>
  <c r="W226" i="34"/>
  <c r="X226" i="34"/>
  <c r="Y226" i="34"/>
  <c r="Z226" i="34"/>
  <c r="AA226" i="34"/>
  <c r="AB226" i="34"/>
  <c r="AC226" i="34"/>
  <c r="AD226" i="34"/>
  <c r="AE226" i="34"/>
  <c r="AF226" i="34"/>
  <c r="AG226" i="34"/>
  <c r="AH226" i="34"/>
  <c r="AI226" i="34"/>
  <c r="AJ226" i="34"/>
  <c r="AK226" i="34"/>
  <c r="AL226" i="34"/>
  <c r="AM226" i="34"/>
  <c r="AN226" i="34"/>
  <c r="AO226" i="34"/>
  <c r="AP226" i="34"/>
  <c r="AQ226" i="34"/>
  <c r="AR226" i="34"/>
  <c r="AS226" i="34"/>
  <c r="AT226" i="34"/>
  <c r="AU226" i="34"/>
  <c r="Q228" i="34"/>
  <c r="R228" i="34"/>
  <c r="S228" i="34"/>
  <c r="T228" i="34"/>
  <c r="U228" i="34"/>
  <c r="V228" i="34"/>
  <c r="W228" i="34"/>
  <c r="X228" i="34"/>
  <c r="Y228" i="34"/>
  <c r="Z228" i="34"/>
  <c r="AA228" i="34"/>
  <c r="AB228" i="34"/>
  <c r="AC228" i="34"/>
  <c r="AD228" i="34"/>
  <c r="AE228" i="34"/>
  <c r="AF228" i="34"/>
  <c r="AG228" i="34"/>
  <c r="AH228" i="34"/>
  <c r="AI228" i="34"/>
  <c r="AJ228" i="34"/>
  <c r="AK228" i="34"/>
  <c r="AL228" i="34"/>
  <c r="AM228" i="34"/>
  <c r="AN228" i="34"/>
  <c r="AO228" i="34"/>
  <c r="AP228" i="34"/>
  <c r="AQ228" i="34"/>
  <c r="AR228" i="34"/>
  <c r="AS228" i="34"/>
  <c r="AT228" i="34"/>
  <c r="AU228" i="34"/>
  <c r="Q230" i="34"/>
  <c r="R230" i="34"/>
  <c r="S230" i="34"/>
  <c r="T230" i="34"/>
  <c r="U230" i="34"/>
  <c r="V230" i="34"/>
  <c r="W230" i="34"/>
  <c r="X230" i="34"/>
  <c r="Y230" i="34"/>
  <c r="Z230" i="34"/>
  <c r="AA230" i="34"/>
  <c r="AB230" i="34"/>
  <c r="AC230" i="34"/>
  <c r="AD230" i="34"/>
  <c r="AE230" i="34"/>
  <c r="AF230" i="34"/>
  <c r="AG230" i="34"/>
  <c r="AH230" i="34"/>
  <c r="AI230" i="34"/>
  <c r="AJ230" i="34"/>
  <c r="AK230" i="34"/>
  <c r="AL230" i="34"/>
  <c r="AM230" i="34"/>
  <c r="AN230" i="34"/>
  <c r="AO230" i="34"/>
  <c r="AP230" i="34"/>
  <c r="AQ230" i="34"/>
  <c r="AR230" i="34"/>
  <c r="AS230" i="34"/>
  <c r="AT230" i="34"/>
  <c r="AU230" i="34"/>
  <c r="Q232" i="34"/>
  <c r="R232" i="34"/>
  <c r="S232" i="34"/>
  <c r="T232" i="34"/>
  <c r="U232" i="34"/>
  <c r="V232" i="34"/>
  <c r="W232" i="34"/>
  <c r="X232" i="34"/>
  <c r="Y232" i="34"/>
  <c r="Z232" i="34"/>
  <c r="AA232" i="34"/>
  <c r="AB232" i="34"/>
  <c r="AC232" i="34"/>
  <c r="AD232" i="34"/>
  <c r="AE232" i="34"/>
  <c r="AF232" i="34"/>
  <c r="AG232" i="34"/>
  <c r="AH232" i="34"/>
  <c r="AI232" i="34"/>
  <c r="AJ232" i="34"/>
  <c r="AK232" i="34"/>
  <c r="AL232" i="34"/>
  <c r="AM232" i="34"/>
  <c r="AN232" i="34"/>
  <c r="AO232" i="34"/>
  <c r="AP232" i="34"/>
  <c r="AQ232" i="34"/>
  <c r="AR232" i="34"/>
  <c r="AS232" i="34"/>
  <c r="AT232" i="34"/>
  <c r="AU232" i="34"/>
  <c r="Q234" i="34"/>
  <c r="R234" i="34"/>
  <c r="S234" i="34"/>
  <c r="T234" i="34"/>
  <c r="U234" i="34"/>
  <c r="V234" i="34"/>
  <c r="W234" i="34"/>
  <c r="X234" i="34"/>
  <c r="Y234" i="34"/>
  <c r="Z234" i="34"/>
  <c r="AA234" i="34"/>
  <c r="AB234" i="34"/>
  <c r="AC234" i="34"/>
  <c r="AD234" i="34"/>
  <c r="AE234" i="34"/>
  <c r="AF234" i="34"/>
  <c r="AG234" i="34"/>
  <c r="AH234" i="34"/>
  <c r="AI234" i="34"/>
  <c r="AJ234" i="34"/>
  <c r="AK234" i="34"/>
  <c r="AL234" i="34"/>
  <c r="AM234" i="34"/>
  <c r="AN234" i="34"/>
  <c r="AO234" i="34"/>
  <c r="AP234" i="34"/>
  <c r="AQ234" i="34"/>
  <c r="AR234" i="34"/>
  <c r="AS234" i="34"/>
  <c r="AT234" i="34"/>
  <c r="AU234" i="34"/>
  <c r="Q236" i="34"/>
  <c r="R236" i="34"/>
  <c r="S236" i="34"/>
  <c r="T236" i="34"/>
  <c r="U236" i="34"/>
  <c r="V236" i="34"/>
  <c r="W236" i="34"/>
  <c r="X236" i="34"/>
  <c r="Y236" i="34"/>
  <c r="Z236" i="34"/>
  <c r="AA236" i="34"/>
  <c r="AB236" i="34"/>
  <c r="AC236" i="34"/>
  <c r="AD236" i="34"/>
  <c r="AE236" i="34"/>
  <c r="AF236" i="34"/>
  <c r="AG236" i="34"/>
  <c r="AH236" i="34"/>
  <c r="AI236" i="34"/>
  <c r="AJ236" i="34"/>
  <c r="AK236" i="34"/>
  <c r="AL236" i="34"/>
  <c r="AM236" i="34"/>
  <c r="AN236" i="34"/>
  <c r="AO236" i="34"/>
  <c r="AP236" i="34"/>
  <c r="AQ236" i="34"/>
  <c r="AR236" i="34"/>
  <c r="AS236" i="34"/>
  <c r="AT236" i="34"/>
  <c r="AU236" i="34"/>
  <c r="Q238" i="34"/>
  <c r="R238" i="34"/>
  <c r="S238" i="34"/>
  <c r="T238" i="34"/>
  <c r="U238" i="34"/>
  <c r="V238" i="34"/>
  <c r="W238" i="34"/>
  <c r="X238" i="34"/>
  <c r="Y238" i="34"/>
  <c r="Z238" i="34"/>
  <c r="AA238" i="34"/>
  <c r="AB238" i="34"/>
  <c r="AC238" i="34"/>
  <c r="AD238" i="34"/>
  <c r="AE238" i="34"/>
  <c r="AF238" i="34"/>
  <c r="AG238" i="34"/>
  <c r="AH238" i="34"/>
  <c r="AI238" i="34"/>
  <c r="AJ238" i="34"/>
  <c r="AK238" i="34"/>
  <c r="AL238" i="34"/>
  <c r="AM238" i="34"/>
  <c r="AN238" i="34"/>
  <c r="AO238" i="34"/>
  <c r="AP238" i="34"/>
  <c r="AQ238" i="34"/>
  <c r="AR238" i="34"/>
  <c r="AS238" i="34"/>
  <c r="AT238" i="34"/>
  <c r="AU238" i="34"/>
  <c r="Q240" i="34"/>
  <c r="R240" i="34"/>
  <c r="S240" i="34"/>
  <c r="T240" i="34"/>
  <c r="U240" i="34"/>
  <c r="V240" i="34"/>
  <c r="W240" i="34"/>
  <c r="X240" i="34"/>
  <c r="Y240" i="34"/>
  <c r="Z240" i="34"/>
  <c r="AA240" i="34"/>
  <c r="AB240" i="34"/>
  <c r="AC240" i="34"/>
  <c r="AD240" i="34"/>
  <c r="AE240" i="34"/>
  <c r="AF240" i="34"/>
  <c r="AG240" i="34"/>
  <c r="AH240" i="34"/>
  <c r="AI240" i="34"/>
  <c r="AJ240" i="34"/>
  <c r="AK240" i="34"/>
  <c r="AL240" i="34"/>
  <c r="AM240" i="34"/>
  <c r="AN240" i="34"/>
  <c r="AO240" i="34"/>
  <c r="AP240" i="34"/>
  <c r="AQ240" i="34"/>
  <c r="AR240" i="34"/>
  <c r="AS240" i="34"/>
  <c r="AT240" i="34"/>
  <c r="AU240" i="34"/>
  <c r="Q242" i="34"/>
  <c r="R242" i="34"/>
  <c r="S242" i="34"/>
  <c r="T242" i="34"/>
  <c r="U242" i="34"/>
  <c r="V242" i="34"/>
  <c r="W242" i="34"/>
  <c r="X242" i="34"/>
  <c r="Y242" i="34"/>
  <c r="Z242" i="34"/>
  <c r="AA242" i="34"/>
  <c r="AB242" i="34"/>
  <c r="AC242" i="34"/>
  <c r="AD242" i="34"/>
  <c r="AE242" i="34"/>
  <c r="AF242" i="34"/>
  <c r="AG242" i="34"/>
  <c r="AH242" i="34"/>
  <c r="AI242" i="34"/>
  <c r="AJ242" i="34"/>
  <c r="AK242" i="34"/>
  <c r="AL242" i="34"/>
  <c r="AM242" i="34"/>
  <c r="AN242" i="34"/>
  <c r="AO242" i="34"/>
  <c r="AP242" i="34"/>
  <c r="AQ242" i="34"/>
  <c r="AR242" i="34"/>
  <c r="AS242" i="34"/>
  <c r="AT242" i="34"/>
  <c r="AU242" i="34"/>
  <c r="Q244" i="34"/>
  <c r="R244" i="34"/>
  <c r="S244" i="34"/>
  <c r="T244" i="34"/>
  <c r="U244" i="34"/>
  <c r="V244" i="34"/>
  <c r="W244" i="34"/>
  <c r="X244" i="34"/>
  <c r="Y244" i="34"/>
  <c r="Z244" i="34"/>
  <c r="AA244" i="34"/>
  <c r="AB244" i="34"/>
  <c r="AC244" i="34"/>
  <c r="AD244" i="34"/>
  <c r="AE244" i="34"/>
  <c r="AF244" i="34"/>
  <c r="AG244" i="34"/>
  <c r="AH244" i="34"/>
  <c r="AI244" i="34"/>
  <c r="AJ244" i="34"/>
  <c r="AK244" i="34"/>
  <c r="AL244" i="34"/>
  <c r="AM244" i="34"/>
  <c r="AN244" i="34"/>
  <c r="AO244" i="34"/>
  <c r="AP244" i="34"/>
  <c r="AQ244" i="34"/>
  <c r="AR244" i="34"/>
  <c r="AS244" i="34"/>
  <c r="AT244" i="34"/>
  <c r="AU244" i="34"/>
  <c r="Q246" i="34"/>
  <c r="R246" i="34"/>
  <c r="S246" i="34"/>
  <c r="T246" i="34"/>
  <c r="U246" i="34"/>
  <c r="V246" i="34"/>
  <c r="W246" i="34"/>
  <c r="X246" i="34"/>
  <c r="Y246" i="34"/>
  <c r="Z246" i="34"/>
  <c r="AA246" i="34"/>
  <c r="AB246" i="34"/>
  <c r="AC246" i="34"/>
  <c r="AD246" i="34"/>
  <c r="AE246" i="34"/>
  <c r="AF246" i="34"/>
  <c r="AG246" i="34"/>
  <c r="AH246" i="34"/>
  <c r="AI246" i="34"/>
  <c r="AJ246" i="34"/>
  <c r="AK246" i="34"/>
  <c r="AL246" i="34"/>
  <c r="AM246" i="34"/>
  <c r="AN246" i="34"/>
  <c r="AO246" i="34"/>
  <c r="AP246" i="34"/>
  <c r="AQ246" i="34"/>
  <c r="AR246" i="34"/>
  <c r="AS246" i="34"/>
  <c r="AT246" i="34"/>
  <c r="AU246" i="34"/>
  <c r="AU204" i="34"/>
  <c r="AT204" i="34"/>
  <c r="AS204" i="34"/>
  <c r="AR204" i="34"/>
  <c r="AQ204" i="34"/>
  <c r="AP204" i="34"/>
  <c r="AO204" i="34"/>
  <c r="AN204" i="34"/>
  <c r="AM204" i="34"/>
  <c r="AL204" i="34"/>
  <c r="AK204" i="34"/>
  <c r="AJ204" i="34"/>
  <c r="AI204" i="34"/>
  <c r="AH204" i="34"/>
  <c r="AG204" i="34"/>
  <c r="AF204" i="34"/>
  <c r="AE204" i="34"/>
  <c r="AD204" i="34"/>
  <c r="AC204" i="34"/>
  <c r="AB204" i="34"/>
  <c r="AA204" i="34"/>
  <c r="Z204" i="34"/>
  <c r="Y204" i="34"/>
  <c r="X204" i="34"/>
  <c r="W204" i="34"/>
  <c r="V204" i="34"/>
  <c r="U204" i="34"/>
  <c r="T204" i="34"/>
  <c r="S204" i="34"/>
  <c r="R204" i="34"/>
  <c r="Q204" i="34"/>
  <c r="Q157" i="34"/>
  <c r="R157" i="34"/>
  <c r="S157" i="34"/>
  <c r="T157" i="34"/>
  <c r="U157" i="34"/>
  <c r="V157" i="34"/>
  <c r="W157" i="34"/>
  <c r="X157" i="34"/>
  <c r="Y157" i="34"/>
  <c r="Z157" i="34"/>
  <c r="AA157" i="34"/>
  <c r="AB157" i="34"/>
  <c r="AC157" i="34"/>
  <c r="AD157" i="34"/>
  <c r="AE157" i="34"/>
  <c r="AF157" i="34"/>
  <c r="AG157" i="34"/>
  <c r="AH157" i="34"/>
  <c r="AI157" i="34"/>
  <c r="AJ157" i="34"/>
  <c r="AK157" i="34"/>
  <c r="AL157" i="34"/>
  <c r="AM157" i="34"/>
  <c r="AN157" i="34"/>
  <c r="AO157" i="34"/>
  <c r="AP157" i="34"/>
  <c r="AQ157" i="34"/>
  <c r="AR157" i="34"/>
  <c r="AS157" i="34"/>
  <c r="AT157" i="34"/>
  <c r="AU157" i="34"/>
  <c r="Q159" i="34"/>
  <c r="R159" i="34"/>
  <c r="S159" i="34"/>
  <c r="T159" i="34"/>
  <c r="U159" i="34"/>
  <c r="V159" i="34"/>
  <c r="W159" i="34"/>
  <c r="X159" i="34"/>
  <c r="Y159" i="34"/>
  <c r="Z159" i="34"/>
  <c r="AA159" i="34"/>
  <c r="AB159" i="34"/>
  <c r="AC159" i="34"/>
  <c r="AD159" i="34"/>
  <c r="AE159" i="34"/>
  <c r="AF159" i="34"/>
  <c r="AG159" i="34"/>
  <c r="AH159" i="34"/>
  <c r="AI159" i="34"/>
  <c r="AJ159" i="34"/>
  <c r="AK159" i="34"/>
  <c r="AL159" i="34"/>
  <c r="AM159" i="34"/>
  <c r="AN159" i="34"/>
  <c r="AO159" i="34"/>
  <c r="AP159" i="34"/>
  <c r="AQ159" i="34"/>
  <c r="AR159" i="34"/>
  <c r="AS159" i="34"/>
  <c r="AT159" i="34"/>
  <c r="AU159" i="34"/>
  <c r="Q161" i="34"/>
  <c r="R161" i="34"/>
  <c r="S161" i="34"/>
  <c r="T161" i="34"/>
  <c r="U161" i="34"/>
  <c r="V161" i="34"/>
  <c r="W161" i="34"/>
  <c r="X161" i="34"/>
  <c r="Y161" i="34"/>
  <c r="Z161" i="34"/>
  <c r="AA161" i="34"/>
  <c r="AB161" i="34"/>
  <c r="AC161" i="34"/>
  <c r="AD161" i="34"/>
  <c r="AE161" i="34"/>
  <c r="AF161" i="34"/>
  <c r="AG161" i="34"/>
  <c r="AH161" i="34"/>
  <c r="AI161" i="34"/>
  <c r="AJ161" i="34"/>
  <c r="AK161" i="34"/>
  <c r="AL161" i="34"/>
  <c r="AM161" i="34"/>
  <c r="AN161" i="34"/>
  <c r="AO161" i="34"/>
  <c r="AP161" i="34"/>
  <c r="AQ161" i="34"/>
  <c r="AR161" i="34"/>
  <c r="AS161" i="34"/>
  <c r="AT161" i="34"/>
  <c r="AU161" i="34"/>
  <c r="Q163" i="34"/>
  <c r="R163" i="34"/>
  <c r="S163" i="34"/>
  <c r="T163" i="34"/>
  <c r="U163" i="34"/>
  <c r="V163" i="34"/>
  <c r="W163" i="34"/>
  <c r="X163" i="34"/>
  <c r="Y163" i="34"/>
  <c r="Z163" i="34"/>
  <c r="AA163" i="34"/>
  <c r="AB163" i="34"/>
  <c r="AC163" i="34"/>
  <c r="AD163" i="34"/>
  <c r="AE163" i="34"/>
  <c r="AF163" i="34"/>
  <c r="AG163" i="34"/>
  <c r="AH163" i="34"/>
  <c r="AI163" i="34"/>
  <c r="AJ163" i="34"/>
  <c r="AK163" i="34"/>
  <c r="AL163" i="34"/>
  <c r="AM163" i="34"/>
  <c r="AN163" i="34"/>
  <c r="AO163" i="34"/>
  <c r="AP163" i="34"/>
  <c r="AQ163" i="34"/>
  <c r="AR163" i="34"/>
  <c r="AS163" i="34"/>
  <c r="AT163" i="34"/>
  <c r="AU163" i="34"/>
  <c r="Q165" i="34"/>
  <c r="R165" i="34"/>
  <c r="S165" i="34"/>
  <c r="T165" i="34"/>
  <c r="U165" i="34"/>
  <c r="V165" i="34"/>
  <c r="W165" i="34"/>
  <c r="X165" i="34"/>
  <c r="Y165" i="34"/>
  <c r="Z165" i="34"/>
  <c r="AA165" i="34"/>
  <c r="AB165" i="34"/>
  <c r="AC165" i="34"/>
  <c r="AD165" i="34"/>
  <c r="AE165" i="34"/>
  <c r="AF165" i="34"/>
  <c r="AG165" i="34"/>
  <c r="AH165" i="34"/>
  <c r="AI165" i="34"/>
  <c r="AJ165" i="34"/>
  <c r="AK165" i="34"/>
  <c r="AL165" i="34"/>
  <c r="AM165" i="34"/>
  <c r="AN165" i="34"/>
  <c r="AO165" i="34"/>
  <c r="AP165" i="34"/>
  <c r="AQ165" i="34"/>
  <c r="AR165" i="34"/>
  <c r="AS165" i="34"/>
  <c r="AT165" i="34"/>
  <c r="AU165" i="34"/>
  <c r="Q167" i="34"/>
  <c r="R167" i="34"/>
  <c r="S167" i="34"/>
  <c r="T167" i="34"/>
  <c r="U167" i="34"/>
  <c r="V167" i="34"/>
  <c r="W167" i="34"/>
  <c r="X167" i="34"/>
  <c r="Y167" i="34"/>
  <c r="Z167" i="34"/>
  <c r="AA167" i="34"/>
  <c r="AB167" i="34"/>
  <c r="AC167" i="34"/>
  <c r="AD167" i="34"/>
  <c r="AE167" i="34"/>
  <c r="AF167" i="34"/>
  <c r="AG167" i="34"/>
  <c r="AH167" i="34"/>
  <c r="AI167" i="34"/>
  <c r="AJ167" i="34"/>
  <c r="AK167" i="34"/>
  <c r="AL167" i="34"/>
  <c r="AM167" i="34"/>
  <c r="AN167" i="34"/>
  <c r="AO167" i="34"/>
  <c r="AP167" i="34"/>
  <c r="AQ167" i="34"/>
  <c r="AR167" i="34"/>
  <c r="AS167" i="34"/>
  <c r="AT167" i="34"/>
  <c r="AU167" i="34"/>
  <c r="Q169" i="34"/>
  <c r="R169" i="34"/>
  <c r="S169" i="34"/>
  <c r="T169" i="34"/>
  <c r="U169" i="34"/>
  <c r="V169" i="34"/>
  <c r="W169" i="34"/>
  <c r="X169" i="34"/>
  <c r="Y169" i="34"/>
  <c r="Z169" i="34"/>
  <c r="AA169" i="34"/>
  <c r="AB169" i="34"/>
  <c r="AC169" i="34"/>
  <c r="AD169" i="34"/>
  <c r="AE169" i="34"/>
  <c r="AF169" i="34"/>
  <c r="AG169" i="34"/>
  <c r="AH169" i="34"/>
  <c r="AI169" i="34"/>
  <c r="AJ169" i="34"/>
  <c r="AK169" i="34"/>
  <c r="AL169" i="34"/>
  <c r="AM169" i="34"/>
  <c r="AN169" i="34"/>
  <c r="AO169" i="34"/>
  <c r="AP169" i="34"/>
  <c r="AQ169" i="34"/>
  <c r="AR169" i="34"/>
  <c r="AS169" i="34"/>
  <c r="AT169" i="34"/>
  <c r="AU169" i="34"/>
  <c r="Q171" i="34"/>
  <c r="R171" i="34"/>
  <c r="S171" i="34"/>
  <c r="T171" i="34"/>
  <c r="U171" i="34"/>
  <c r="V171" i="34"/>
  <c r="W171" i="34"/>
  <c r="X171" i="34"/>
  <c r="Y171" i="34"/>
  <c r="Z171" i="34"/>
  <c r="AA171" i="34"/>
  <c r="AB171" i="34"/>
  <c r="AC171" i="34"/>
  <c r="AD171" i="34"/>
  <c r="AE171" i="34"/>
  <c r="AF171" i="34"/>
  <c r="AG171" i="34"/>
  <c r="AH171" i="34"/>
  <c r="AI171" i="34"/>
  <c r="AJ171" i="34"/>
  <c r="AK171" i="34"/>
  <c r="AL171" i="34"/>
  <c r="AM171" i="34"/>
  <c r="AN171" i="34"/>
  <c r="AO171" i="34"/>
  <c r="AP171" i="34"/>
  <c r="AQ171" i="34"/>
  <c r="AR171" i="34"/>
  <c r="AS171" i="34"/>
  <c r="AT171" i="34"/>
  <c r="AU171" i="34"/>
  <c r="Q173" i="34"/>
  <c r="R173" i="34"/>
  <c r="S173" i="34"/>
  <c r="T173" i="34"/>
  <c r="U173" i="34"/>
  <c r="V173" i="34"/>
  <c r="W173" i="34"/>
  <c r="X173" i="34"/>
  <c r="Y173" i="34"/>
  <c r="Z173" i="34"/>
  <c r="AA173" i="34"/>
  <c r="AB173" i="34"/>
  <c r="AC173" i="34"/>
  <c r="AD173" i="34"/>
  <c r="AE173" i="34"/>
  <c r="AF173" i="34"/>
  <c r="AG173" i="34"/>
  <c r="AH173" i="34"/>
  <c r="AI173" i="34"/>
  <c r="AJ173" i="34"/>
  <c r="AK173" i="34"/>
  <c r="AL173" i="34"/>
  <c r="AM173" i="34"/>
  <c r="AN173" i="34"/>
  <c r="AO173" i="34"/>
  <c r="AP173" i="34"/>
  <c r="AQ173" i="34"/>
  <c r="AR173" i="34"/>
  <c r="AS173" i="34"/>
  <c r="AT173" i="34"/>
  <c r="AU173" i="34"/>
  <c r="Q175" i="34"/>
  <c r="R175" i="34"/>
  <c r="S175" i="34"/>
  <c r="T175" i="34"/>
  <c r="U175" i="34"/>
  <c r="V175" i="34"/>
  <c r="W175" i="34"/>
  <c r="X175" i="34"/>
  <c r="Y175" i="34"/>
  <c r="Z175" i="34"/>
  <c r="AA175" i="34"/>
  <c r="AB175" i="34"/>
  <c r="AC175" i="34"/>
  <c r="AD175" i="34"/>
  <c r="AE175" i="34"/>
  <c r="AF175" i="34"/>
  <c r="AG175" i="34"/>
  <c r="AH175" i="34"/>
  <c r="AI175" i="34"/>
  <c r="AJ175" i="34"/>
  <c r="AK175" i="34"/>
  <c r="AL175" i="34"/>
  <c r="AM175" i="34"/>
  <c r="AN175" i="34"/>
  <c r="AO175" i="34"/>
  <c r="AP175" i="34"/>
  <c r="AQ175" i="34"/>
  <c r="AR175" i="34"/>
  <c r="AS175" i="34"/>
  <c r="AT175" i="34"/>
  <c r="AU175" i="34"/>
  <c r="Q177" i="34"/>
  <c r="R177" i="34"/>
  <c r="S177" i="34"/>
  <c r="T177" i="34"/>
  <c r="U177" i="34"/>
  <c r="V177" i="34"/>
  <c r="W177" i="34"/>
  <c r="X177" i="34"/>
  <c r="Y177" i="34"/>
  <c r="Z177" i="34"/>
  <c r="AA177" i="34"/>
  <c r="AB177" i="34"/>
  <c r="AC177" i="34"/>
  <c r="AD177" i="34"/>
  <c r="AE177" i="34"/>
  <c r="AF177" i="34"/>
  <c r="AG177" i="34"/>
  <c r="AH177" i="34"/>
  <c r="AI177" i="34"/>
  <c r="AJ177" i="34"/>
  <c r="AK177" i="34"/>
  <c r="AL177" i="34"/>
  <c r="AM177" i="34"/>
  <c r="AN177" i="34"/>
  <c r="AO177" i="34"/>
  <c r="AP177" i="34"/>
  <c r="AQ177" i="34"/>
  <c r="AR177" i="34"/>
  <c r="AS177" i="34"/>
  <c r="AT177" i="34"/>
  <c r="AU177" i="34"/>
  <c r="Q179" i="34"/>
  <c r="R179" i="34"/>
  <c r="S179" i="34"/>
  <c r="T179" i="34"/>
  <c r="U179" i="34"/>
  <c r="V179" i="34"/>
  <c r="W179" i="34"/>
  <c r="X179" i="34"/>
  <c r="Y179" i="34"/>
  <c r="Z179" i="34"/>
  <c r="AA179" i="34"/>
  <c r="AB179" i="34"/>
  <c r="AC179" i="34"/>
  <c r="AD179" i="34"/>
  <c r="AE179" i="34"/>
  <c r="AF179" i="34"/>
  <c r="AG179" i="34"/>
  <c r="AH179" i="34"/>
  <c r="AI179" i="34"/>
  <c r="AJ179" i="34"/>
  <c r="AK179" i="34"/>
  <c r="AL179" i="34"/>
  <c r="AM179" i="34"/>
  <c r="AN179" i="34"/>
  <c r="AO179" i="34"/>
  <c r="AP179" i="34"/>
  <c r="AQ179" i="34"/>
  <c r="AR179" i="34"/>
  <c r="AS179" i="34"/>
  <c r="AT179" i="34"/>
  <c r="AU179" i="34"/>
  <c r="Q181" i="34"/>
  <c r="R181" i="34"/>
  <c r="S181" i="34"/>
  <c r="T181" i="34"/>
  <c r="U181" i="34"/>
  <c r="V181" i="34"/>
  <c r="W181" i="34"/>
  <c r="X181" i="34"/>
  <c r="Y181" i="34"/>
  <c r="Z181" i="34"/>
  <c r="AA181" i="34"/>
  <c r="AB181" i="34"/>
  <c r="AC181" i="34"/>
  <c r="AD181" i="34"/>
  <c r="AE181" i="34"/>
  <c r="AF181" i="34"/>
  <c r="AG181" i="34"/>
  <c r="AH181" i="34"/>
  <c r="AI181" i="34"/>
  <c r="AJ181" i="34"/>
  <c r="AK181" i="34"/>
  <c r="AL181" i="34"/>
  <c r="AM181" i="34"/>
  <c r="AN181" i="34"/>
  <c r="AO181" i="34"/>
  <c r="AP181" i="34"/>
  <c r="AQ181" i="34"/>
  <c r="AR181" i="34"/>
  <c r="AS181" i="34"/>
  <c r="AT181" i="34"/>
  <c r="AU181" i="34"/>
  <c r="Q183" i="34"/>
  <c r="R183" i="34"/>
  <c r="S183" i="34"/>
  <c r="T183" i="34"/>
  <c r="U183" i="34"/>
  <c r="V183" i="34"/>
  <c r="W183" i="34"/>
  <c r="X183" i="34"/>
  <c r="Y183" i="34"/>
  <c r="Z183" i="34"/>
  <c r="AA183" i="34"/>
  <c r="AB183" i="34"/>
  <c r="AC183" i="34"/>
  <c r="AD183" i="34"/>
  <c r="AE183" i="34"/>
  <c r="AF183" i="34"/>
  <c r="AG183" i="34"/>
  <c r="AH183" i="34"/>
  <c r="AI183" i="34"/>
  <c r="AJ183" i="34"/>
  <c r="AK183" i="34"/>
  <c r="AL183" i="34"/>
  <c r="AM183" i="34"/>
  <c r="AN183" i="34"/>
  <c r="AO183" i="34"/>
  <c r="AP183" i="34"/>
  <c r="AQ183" i="34"/>
  <c r="AR183" i="34"/>
  <c r="AS183" i="34"/>
  <c r="AT183" i="34"/>
  <c r="AU183" i="34"/>
  <c r="Q185" i="34"/>
  <c r="R185" i="34"/>
  <c r="S185" i="34"/>
  <c r="T185" i="34"/>
  <c r="U185" i="34"/>
  <c r="V185" i="34"/>
  <c r="W185" i="34"/>
  <c r="X185" i="34"/>
  <c r="Y185" i="34"/>
  <c r="Z185" i="34"/>
  <c r="AA185" i="34"/>
  <c r="AB185" i="34"/>
  <c r="AC185" i="34"/>
  <c r="AD185" i="34"/>
  <c r="AE185" i="34"/>
  <c r="AF185" i="34"/>
  <c r="AG185" i="34"/>
  <c r="AH185" i="34"/>
  <c r="AI185" i="34"/>
  <c r="AJ185" i="34"/>
  <c r="AK185" i="34"/>
  <c r="AL185" i="34"/>
  <c r="AM185" i="34"/>
  <c r="AN185" i="34"/>
  <c r="AO185" i="34"/>
  <c r="AP185" i="34"/>
  <c r="AQ185" i="34"/>
  <c r="AR185" i="34"/>
  <c r="AS185" i="34"/>
  <c r="AT185" i="34"/>
  <c r="AU185" i="34"/>
  <c r="Q187" i="34"/>
  <c r="R187" i="34"/>
  <c r="S187" i="34"/>
  <c r="T187" i="34"/>
  <c r="U187" i="34"/>
  <c r="V187" i="34"/>
  <c r="W187" i="34"/>
  <c r="X187" i="34"/>
  <c r="Y187" i="34"/>
  <c r="Z187" i="34"/>
  <c r="AA187" i="34"/>
  <c r="AB187" i="34"/>
  <c r="AC187" i="34"/>
  <c r="AD187" i="34"/>
  <c r="AE187" i="34"/>
  <c r="AF187" i="34"/>
  <c r="AG187" i="34"/>
  <c r="AH187" i="34"/>
  <c r="AI187" i="34"/>
  <c r="AJ187" i="34"/>
  <c r="AK187" i="34"/>
  <c r="AL187" i="34"/>
  <c r="AM187" i="34"/>
  <c r="AN187" i="34"/>
  <c r="AO187" i="34"/>
  <c r="AP187" i="34"/>
  <c r="AQ187" i="34"/>
  <c r="AR187" i="34"/>
  <c r="AS187" i="34"/>
  <c r="AT187" i="34"/>
  <c r="AU187" i="34"/>
  <c r="Q189" i="34"/>
  <c r="R189" i="34"/>
  <c r="S189" i="34"/>
  <c r="T189" i="34"/>
  <c r="U189" i="34"/>
  <c r="V189" i="34"/>
  <c r="W189" i="34"/>
  <c r="X189" i="34"/>
  <c r="Y189" i="34"/>
  <c r="Z189" i="34"/>
  <c r="AA189" i="34"/>
  <c r="AB189" i="34"/>
  <c r="AC189" i="34"/>
  <c r="AD189" i="34"/>
  <c r="AE189" i="34"/>
  <c r="AF189" i="34"/>
  <c r="AG189" i="34"/>
  <c r="AH189" i="34"/>
  <c r="AI189" i="34"/>
  <c r="AJ189" i="34"/>
  <c r="AK189" i="34"/>
  <c r="AL189" i="34"/>
  <c r="AM189" i="34"/>
  <c r="AN189" i="34"/>
  <c r="AO189" i="34"/>
  <c r="AP189" i="34"/>
  <c r="AQ189" i="34"/>
  <c r="AR189" i="34"/>
  <c r="AS189" i="34"/>
  <c r="AT189" i="34"/>
  <c r="AU189" i="34"/>
  <c r="Q191" i="34"/>
  <c r="R191" i="34"/>
  <c r="S191" i="34"/>
  <c r="T191" i="34"/>
  <c r="U191" i="34"/>
  <c r="V191" i="34"/>
  <c r="W191" i="34"/>
  <c r="X191" i="34"/>
  <c r="Y191" i="34"/>
  <c r="Z191" i="34"/>
  <c r="AA191" i="34"/>
  <c r="AB191" i="34"/>
  <c r="AC191" i="34"/>
  <c r="AD191" i="34"/>
  <c r="AE191" i="34"/>
  <c r="AF191" i="34"/>
  <c r="AG191" i="34"/>
  <c r="AH191" i="34"/>
  <c r="AI191" i="34"/>
  <c r="AJ191" i="34"/>
  <c r="AK191" i="34"/>
  <c r="AL191" i="34"/>
  <c r="AM191" i="34"/>
  <c r="AN191" i="34"/>
  <c r="AO191" i="34"/>
  <c r="AP191" i="34"/>
  <c r="AQ191" i="34"/>
  <c r="AR191" i="34"/>
  <c r="AS191" i="34"/>
  <c r="AT191" i="34"/>
  <c r="AU191" i="34"/>
  <c r="Q193" i="34"/>
  <c r="R193" i="34"/>
  <c r="S193" i="34"/>
  <c r="T193" i="34"/>
  <c r="U193" i="34"/>
  <c r="V193" i="34"/>
  <c r="W193" i="34"/>
  <c r="X193" i="34"/>
  <c r="Y193" i="34"/>
  <c r="Z193" i="34"/>
  <c r="AA193" i="34"/>
  <c r="AB193" i="34"/>
  <c r="AC193" i="34"/>
  <c r="AD193" i="34"/>
  <c r="AE193" i="34"/>
  <c r="AF193" i="34"/>
  <c r="AG193" i="34"/>
  <c r="AH193" i="34"/>
  <c r="AI193" i="34"/>
  <c r="AJ193" i="34"/>
  <c r="AK193" i="34"/>
  <c r="AL193" i="34"/>
  <c r="AM193" i="34"/>
  <c r="AN193" i="34"/>
  <c r="AO193" i="34"/>
  <c r="AP193" i="34"/>
  <c r="AQ193" i="34"/>
  <c r="AR193" i="34"/>
  <c r="AS193" i="34"/>
  <c r="AT193" i="34"/>
  <c r="AU193" i="34"/>
  <c r="Q195" i="34"/>
  <c r="R195" i="34"/>
  <c r="S195" i="34"/>
  <c r="T195" i="34"/>
  <c r="U195" i="34"/>
  <c r="V195" i="34"/>
  <c r="W195" i="34"/>
  <c r="X195" i="34"/>
  <c r="Y195" i="34"/>
  <c r="Z195" i="34"/>
  <c r="AA195" i="34"/>
  <c r="AB195" i="34"/>
  <c r="AC195" i="34"/>
  <c r="AD195" i="34"/>
  <c r="AE195" i="34"/>
  <c r="AF195" i="34"/>
  <c r="AG195" i="34"/>
  <c r="AH195" i="34"/>
  <c r="AI195" i="34"/>
  <c r="AJ195" i="34"/>
  <c r="AK195" i="34"/>
  <c r="AL195" i="34"/>
  <c r="AM195" i="34"/>
  <c r="AN195" i="34"/>
  <c r="AO195" i="34"/>
  <c r="AP195" i="34"/>
  <c r="AQ195" i="34"/>
  <c r="AR195" i="34"/>
  <c r="AS195" i="34"/>
  <c r="AT195" i="34"/>
  <c r="AU195" i="34"/>
  <c r="Q197" i="34"/>
  <c r="R197" i="34"/>
  <c r="S197" i="34"/>
  <c r="T197" i="34"/>
  <c r="U197" i="34"/>
  <c r="V197" i="34"/>
  <c r="W197" i="34"/>
  <c r="X197" i="34"/>
  <c r="Y197" i="34"/>
  <c r="Z197" i="34"/>
  <c r="AA197" i="34"/>
  <c r="AB197" i="34"/>
  <c r="AC197" i="34"/>
  <c r="AD197" i="34"/>
  <c r="AE197" i="34"/>
  <c r="AF197" i="34"/>
  <c r="AG197" i="34"/>
  <c r="AH197" i="34"/>
  <c r="AI197" i="34"/>
  <c r="AJ197" i="34"/>
  <c r="AK197" i="34"/>
  <c r="AL197" i="34"/>
  <c r="AM197" i="34"/>
  <c r="AN197" i="34"/>
  <c r="AO197" i="34"/>
  <c r="AP197" i="34"/>
  <c r="AQ197" i="34"/>
  <c r="AR197" i="34"/>
  <c r="AS197" i="34"/>
  <c r="AT197" i="34"/>
  <c r="AU197" i="34"/>
  <c r="AU155" i="34"/>
  <c r="AT155" i="34"/>
  <c r="AS155" i="34"/>
  <c r="AR155" i="34"/>
  <c r="AQ155" i="34"/>
  <c r="AP155" i="34"/>
  <c r="AO155" i="34"/>
  <c r="AN155" i="34"/>
  <c r="AM155" i="34"/>
  <c r="AL155" i="34"/>
  <c r="AK155" i="34"/>
  <c r="AJ155" i="34"/>
  <c r="AI155" i="34"/>
  <c r="AH155" i="34"/>
  <c r="AG155" i="34"/>
  <c r="AF155" i="34"/>
  <c r="AE155" i="34"/>
  <c r="AD155" i="34"/>
  <c r="AC155" i="34"/>
  <c r="AB155" i="34"/>
  <c r="AA155" i="34"/>
  <c r="Z155" i="34"/>
  <c r="Y155" i="34"/>
  <c r="X155" i="34"/>
  <c r="W155" i="34"/>
  <c r="V155" i="34"/>
  <c r="U155" i="34"/>
  <c r="T155" i="34"/>
  <c r="S155" i="34"/>
  <c r="R155" i="34"/>
  <c r="Q155" i="34"/>
  <c r="Q108" i="34"/>
  <c r="R108" i="34"/>
  <c r="S108" i="34"/>
  <c r="T108" i="34"/>
  <c r="U108" i="34"/>
  <c r="V108" i="34"/>
  <c r="W108" i="34"/>
  <c r="X108" i="34"/>
  <c r="Y108" i="34"/>
  <c r="Z108" i="34"/>
  <c r="AA108" i="34"/>
  <c r="AB108" i="34"/>
  <c r="AC108" i="34"/>
  <c r="AD108" i="34"/>
  <c r="AE108" i="34"/>
  <c r="AF108" i="34"/>
  <c r="AG108" i="34"/>
  <c r="AH108" i="34"/>
  <c r="AI108" i="34"/>
  <c r="AJ108" i="34"/>
  <c r="AK108" i="34"/>
  <c r="AL108" i="34"/>
  <c r="AM108" i="34"/>
  <c r="AN108" i="34"/>
  <c r="AO108" i="34"/>
  <c r="AP108" i="34"/>
  <c r="AQ108" i="34"/>
  <c r="AR108" i="34"/>
  <c r="AS108" i="34"/>
  <c r="AT108" i="34"/>
  <c r="AU108" i="34"/>
  <c r="Q110" i="34"/>
  <c r="R110" i="34"/>
  <c r="S110" i="34"/>
  <c r="T110" i="34"/>
  <c r="U110" i="34"/>
  <c r="V110" i="34"/>
  <c r="W110" i="34"/>
  <c r="X110" i="34"/>
  <c r="Y110" i="34"/>
  <c r="Z110" i="34"/>
  <c r="AA110" i="34"/>
  <c r="AB110" i="34"/>
  <c r="AC110" i="34"/>
  <c r="AD110" i="34"/>
  <c r="AE110" i="34"/>
  <c r="AF110" i="34"/>
  <c r="AG110" i="34"/>
  <c r="AH110" i="34"/>
  <c r="AI110" i="34"/>
  <c r="AJ110" i="34"/>
  <c r="AK110" i="34"/>
  <c r="AL110" i="34"/>
  <c r="AM110" i="34"/>
  <c r="AN110" i="34"/>
  <c r="AO110" i="34"/>
  <c r="AP110" i="34"/>
  <c r="AQ110" i="34"/>
  <c r="AR110" i="34"/>
  <c r="AS110" i="34"/>
  <c r="AT110" i="34"/>
  <c r="AU110" i="34"/>
  <c r="Q112" i="34"/>
  <c r="R112" i="34"/>
  <c r="S112" i="34"/>
  <c r="T112" i="34"/>
  <c r="U112" i="34"/>
  <c r="V112" i="34"/>
  <c r="W112" i="34"/>
  <c r="X112" i="34"/>
  <c r="Y112" i="34"/>
  <c r="Z112" i="34"/>
  <c r="AA112" i="34"/>
  <c r="AB112" i="34"/>
  <c r="AC112" i="34"/>
  <c r="AD112" i="34"/>
  <c r="AE112" i="34"/>
  <c r="AF112" i="34"/>
  <c r="AG112" i="34"/>
  <c r="AH112" i="34"/>
  <c r="AI112" i="34"/>
  <c r="AJ112" i="34"/>
  <c r="AK112" i="34"/>
  <c r="AL112" i="34"/>
  <c r="AM112" i="34"/>
  <c r="AN112" i="34"/>
  <c r="AO112" i="34"/>
  <c r="AP112" i="34"/>
  <c r="AQ112" i="34"/>
  <c r="AR112" i="34"/>
  <c r="AS112" i="34"/>
  <c r="AT112" i="34"/>
  <c r="AU112" i="34"/>
  <c r="Q114" i="34"/>
  <c r="R114" i="34"/>
  <c r="S114" i="34"/>
  <c r="T114" i="34"/>
  <c r="U114" i="34"/>
  <c r="V114" i="34"/>
  <c r="W114" i="34"/>
  <c r="X114" i="34"/>
  <c r="Y114" i="34"/>
  <c r="Z114" i="34"/>
  <c r="AA114" i="34"/>
  <c r="AB114" i="34"/>
  <c r="AC114" i="34"/>
  <c r="AD114" i="34"/>
  <c r="AE114" i="34"/>
  <c r="AF114" i="34"/>
  <c r="AG114" i="34"/>
  <c r="AH114" i="34"/>
  <c r="AI114" i="34"/>
  <c r="AJ114" i="34"/>
  <c r="AK114" i="34"/>
  <c r="AL114" i="34"/>
  <c r="AM114" i="34"/>
  <c r="AN114" i="34"/>
  <c r="AO114" i="34"/>
  <c r="AP114" i="34"/>
  <c r="AQ114" i="34"/>
  <c r="AR114" i="34"/>
  <c r="AS114" i="34"/>
  <c r="AT114" i="34"/>
  <c r="AU114" i="34"/>
  <c r="Q116" i="34"/>
  <c r="R116" i="34"/>
  <c r="S116" i="34"/>
  <c r="T116" i="34"/>
  <c r="U116" i="34"/>
  <c r="V116" i="34"/>
  <c r="W116" i="34"/>
  <c r="X116" i="34"/>
  <c r="Y116" i="34"/>
  <c r="Z116" i="34"/>
  <c r="AA116" i="34"/>
  <c r="AB116" i="34"/>
  <c r="AC116" i="34"/>
  <c r="AD116" i="34"/>
  <c r="AE116" i="34"/>
  <c r="AF116" i="34"/>
  <c r="AG116" i="34"/>
  <c r="AH116" i="34"/>
  <c r="AI116" i="34"/>
  <c r="AJ116" i="34"/>
  <c r="AK116" i="34"/>
  <c r="AL116" i="34"/>
  <c r="AM116" i="34"/>
  <c r="AN116" i="34"/>
  <c r="AO116" i="34"/>
  <c r="AP116" i="34"/>
  <c r="AQ116" i="34"/>
  <c r="AR116" i="34"/>
  <c r="AS116" i="34"/>
  <c r="AT116" i="34"/>
  <c r="AU116" i="34"/>
  <c r="Q118" i="34"/>
  <c r="R118" i="34"/>
  <c r="S118" i="34"/>
  <c r="T118" i="34"/>
  <c r="U118" i="34"/>
  <c r="V118" i="34"/>
  <c r="W118" i="34"/>
  <c r="X118" i="34"/>
  <c r="Y118" i="34"/>
  <c r="Z118" i="34"/>
  <c r="AA118" i="34"/>
  <c r="AB118" i="34"/>
  <c r="AC118" i="34"/>
  <c r="AD118" i="34"/>
  <c r="AE118" i="34"/>
  <c r="AF118" i="34"/>
  <c r="AG118" i="34"/>
  <c r="AH118" i="34"/>
  <c r="AI118" i="34"/>
  <c r="AJ118" i="34"/>
  <c r="AK118" i="34"/>
  <c r="AL118" i="34"/>
  <c r="AM118" i="34"/>
  <c r="AN118" i="34"/>
  <c r="AO118" i="34"/>
  <c r="AP118" i="34"/>
  <c r="AQ118" i="34"/>
  <c r="AR118" i="34"/>
  <c r="AS118" i="34"/>
  <c r="AT118" i="34"/>
  <c r="AU118" i="34"/>
  <c r="Q120" i="34"/>
  <c r="R120" i="34"/>
  <c r="S120" i="34"/>
  <c r="T120" i="34"/>
  <c r="U120" i="34"/>
  <c r="V120" i="34"/>
  <c r="W120" i="34"/>
  <c r="X120" i="34"/>
  <c r="Y120" i="34"/>
  <c r="Z120" i="34"/>
  <c r="AA120" i="34"/>
  <c r="AB120" i="34"/>
  <c r="AC120" i="34"/>
  <c r="AD120" i="34"/>
  <c r="AE120" i="34"/>
  <c r="AF120" i="34"/>
  <c r="AG120" i="34"/>
  <c r="AH120" i="34"/>
  <c r="AI120" i="34"/>
  <c r="AJ120" i="34"/>
  <c r="AK120" i="34"/>
  <c r="AL120" i="34"/>
  <c r="AM120" i="34"/>
  <c r="AN120" i="34"/>
  <c r="AO120" i="34"/>
  <c r="AP120" i="34"/>
  <c r="AQ120" i="34"/>
  <c r="AR120" i="34"/>
  <c r="AS120" i="34"/>
  <c r="AT120" i="34"/>
  <c r="AU120" i="34"/>
  <c r="Q122" i="34"/>
  <c r="R122" i="34"/>
  <c r="S122" i="34"/>
  <c r="T122" i="34"/>
  <c r="U122" i="34"/>
  <c r="V122" i="34"/>
  <c r="W122" i="34"/>
  <c r="X122" i="34"/>
  <c r="Y122" i="34"/>
  <c r="Z122" i="34"/>
  <c r="AA122" i="34"/>
  <c r="AB122" i="34"/>
  <c r="AC122" i="34"/>
  <c r="AD122" i="34"/>
  <c r="AE122" i="34"/>
  <c r="AF122" i="34"/>
  <c r="AG122" i="34"/>
  <c r="AH122" i="34"/>
  <c r="AI122" i="34"/>
  <c r="AJ122" i="34"/>
  <c r="AK122" i="34"/>
  <c r="AL122" i="34"/>
  <c r="AM122" i="34"/>
  <c r="AN122" i="34"/>
  <c r="AO122" i="34"/>
  <c r="AP122" i="34"/>
  <c r="AQ122" i="34"/>
  <c r="AR122" i="34"/>
  <c r="AS122" i="34"/>
  <c r="AT122" i="34"/>
  <c r="AU122" i="34"/>
  <c r="Q124" i="34"/>
  <c r="R124" i="34"/>
  <c r="S124" i="34"/>
  <c r="T124" i="34"/>
  <c r="U124" i="34"/>
  <c r="V124" i="34"/>
  <c r="W124" i="34"/>
  <c r="X124" i="34"/>
  <c r="Y124" i="34"/>
  <c r="Z124" i="34"/>
  <c r="AA124" i="34"/>
  <c r="AB124" i="34"/>
  <c r="AC124" i="34"/>
  <c r="AD124" i="34"/>
  <c r="AE124" i="34"/>
  <c r="AF124" i="34"/>
  <c r="AG124" i="34"/>
  <c r="AH124" i="34"/>
  <c r="AI124" i="34"/>
  <c r="AJ124" i="34"/>
  <c r="AK124" i="34"/>
  <c r="AL124" i="34"/>
  <c r="AM124" i="34"/>
  <c r="AN124" i="34"/>
  <c r="AO124" i="34"/>
  <c r="AP124" i="34"/>
  <c r="AQ124" i="34"/>
  <c r="AR124" i="34"/>
  <c r="AS124" i="34"/>
  <c r="AT124" i="34"/>
  <c r="AU124" i="34"/>
  <c r="Q126" i="34"/>
  <c r="R126" i="34"/>
  <c r="S126" i="34"/>
  <c r="T126" i="34"/>
  <c r="U126" i="34"/>
  <c r="V126" i="34"/>
  <c r="W126" i="34"/>
  <c r="X126" i="34"/>
  <c r="Y126" i="34"/>
  <c r="Z126" i="34"/>
  <c r="AA126" i="34"/>
  <c r="AB126" i="34"/>
  <c r="AC126" i="34"/>
  <c r="AD126" i="34"/>
  <c r="AE126" i="34"/>
  <c r="AF126" i="34"/>
  <c r="AG126" i="34"/>
  <c r="AH126" i="34"/>
  <c r="AI126" i="34"/>
  <c r="AJ126" i="34"/>
  <c r="AK126" i="34"/>
  <c r="AL126" i="34"/>
  <c r="AM126" i="34"/>
  <c r="AN126" i="34"/>
  <c r="AO126" i="34"/>
  <c r="AP126" i="34"/>
  <c r="AQ126" i="34"/>
  <c r="AR126" i="34"/>
  <c r="AS126" i="34"/>
  <c r="AT126" i="34"/>
  <c r="AU126" i="34"/>
  <c r="Q128" i="34"/>
  <c r="R128" i="34"/>
  <c r="S128" i="34"/>
  <c r="T128" i="34"/>
  <c r="U128" i="34"/>
  <c r="V128" i="34"/>
  <c r="W128" i="34"/>
  <c r="X128" i="34"/>
  <c r="Y128" i="34"/>
  <c r="Z128" i="34"/>
  <c r="AA128" i="34"/>
  <c r="AB128" i="34"/>
  <c r="AC128" i="34"/>
  <c r="AD128" i="34"/>
  <c r="AE128" i="34"/>
  <c r="AF128" i="34"/>
  <c r="AG128" i="34"/>
  <c r="AH128" i="34"/>
  <c r="AI128" i="34"/>
  <c r="AJ128" i="34"/>
  <c r="AK128" i="34"/>
  <c r="AL128" i="34"/>
  <c r="AM128" i="34"/>
  <c r="AN128" i="34"/>
  <c r="AO128" i="34"/>
  <c r="AP128" i="34"/>
  <c r="AQ128" i="34"/>
  <c r="AR128" i="34"/>
  <c r="AS128" i="34"/>
  <c r="AT128" i="34"/>
  <c r="AU128" i="34"/>
  <c r="Q130" i="34"/>
  <c r="R130" i="34"/>
  <c r="S130" i="34"/>
  <c r="T130" i="34"/>
  <c r="U130" i="34"/>
  <c r="V130" i="34"/>
  <c r="W130" i="34"/>
  <c r="X130" i="34"/>
  <c r="Y130" i="34"/>
  <c r="Z130" i="34"/>
  <c r="AA130" i="34"/>
  <c r="AB130" i="34"/>
  <c r="AC130" i="34"/>
  <c r="AD130" i="34"/>
  <c r="AE130" i="34"/>
  <c r="AF130" i="34"/>
  <c r="AG130" i="34"/>
  <c r="AH130" i="34"/>
  <c r="AI130" i="34"/>
  <c r="AJ130" i="34"/>
  <c r="AK130" i="34"/>
  <c r="AL130" i="34"/>
  <c r="AM130" i="34"/>
  <c r="AN130" i="34"/>
  <c r="AO130" i="34"/>
  <c r="AP130" i="34"/>
  <c r="AQ130" i="34"/>
  <c r="AR130" i="34"/>
  <c r="AS130" i="34"/>
  <c r="AT130" i="34"/>
  <c r="AU130" i="34"/>
  <c r="Q132" i="34"/>
  <c r="R132" i="34"/>
  <c r="S132" i="34"/>
  <c r="T132" i="34"/>
  <c r="U132" i="34"/>
  <c r="V132" i="34"/>
  <c r="W132" i="34"/>
  <c r="X132" i="34"/>
  <c r="Y132" i="34"/>
  <c r="Z132" i="34"/>
  <c r="AA132" i="34"/>
  <c r="AB132" i="34"/>
  <c r="AC132" i="34"/>
  <c r="AD132" i="34"/>
  <c r="AE132" i="34"/>
  <c r="AF132" i="34"/>
  <c r="AG132" i="34"/>
  <c r="AH132" i="34"/>
  <c r="AI132" i="34"/>
  <c r="AJ132" i="34"/>
  <c r="AK132" i="34"/>
  <c r="AL132" i="34"/>
  <c r="AM132" i="34"/>
  <c r="AN132" i="34"/>
  <c r="AO132" i="34"/>
  <c r="AP132" i="34"/>
  <c r="AQ132" i="34"/>
  <c r="AR132" i="34"/>
  <c r="AS132" i="34"/>
  <c r="AT132" i="34"/>
  <c r="AU132" i="34"/>
  <c r="Q134" i="34"/>
  <c r="R134" i="34"/>
  <c r="S134" i="34"/>
  <c r="T134" i="34"/>
  <c r="U134" i="34"/>
  <c r="V134" i="34"/>
  <c r="W134" i="34"/>
  <c r="X134" i="34"/>
  <c r="Y134" i="34"/>
  <c r="Z134" i="34"/>
  <c r="AA134" i="34"/>
  <c r="AB134" i="34"/>
  <c r="AC134" i="34"/>
  <c r="AD134" i="34"/>
  <c r="AE134" i="34"/>
  <c r="AF134" i="34"/>
  <c r="AG134" i="34"/>
  <c r="AH134" i="34"/>
  <c r="AI134" i="34"/>
  <c r="AJ134" i="34"/>
  <c r="AK134" i="34"/>
  <c r="AL134" i="34"/>
  <c r="AM134" i="34"/>
  <c r="AN134" i="34"/>
  <c r="AO134" i="34"/>
  <c r="AP134" i="34"/>
  <c r="AQ134" i="34"/>
  <c r="AR134" i="34"/>
  <c r="AS134" i="34"/>
  <c r="AT134" i="34"/>
  <c r="AU134" i="34"/>
  <c r="Q136" i="34"/>
  <c r="R136" i="34"/>
  <c r="S136" i="34"/>
  <c r="T136" i="34"/>
  <c r="U136" i="34"/>
  <c r="V136" i="34"/>
  <c r="W136" i="34"/>
  <c r="X136" i="34"/>
  <c r="Y136" i="34"/>
  <c r="Z136" i="34"/>
  <c r="AA136" i="34"/>
  <c r="AB136" i="34"/>
  <c r="AC136" i="34"/>
  <c r="AD136" i="34"/>
  <c r="AE136" i="34"/>
  <c r="AF136" i="34"/>
  <c r="AG136" i="34"/>
  <c r="AH136" i="34"/>
  <c r="AI136" i="34"/>
  <c r="AJ136" i="34"/>
  <c r="AK136" i="34"/>
  <c r="AL136" i="34"/>
  <c r="AM136" i="34"/>
  <c r="AN136" i="34"/>
  <c r="AO136" i="34"/>
  <c r="AP136" i="34"/>
  <c r="AQ136" i="34"/>
  <c r="AR136" i="34"/>
  <c r="AS136" i="34"/>
  <c r="AT136" i="34"/>
  <c r="AU136" i="34"/>
  <c r="Q138" i="34"/>
  <c r="R138" i="34"/>
  <c r="S138" i="34"/>
  <c r="T138" i="34"/>
  <c r="U138" i="34"/>
  <c r="V138" i="34"/>
  <c r="W138" i="34"/>
  <c r="X138" i="34"/>
  <c r="Y138" i="34"/>
  <c r="Z138" i="34"/>
  <c r="AA138" i="34"/>
  <c r="AB138" i="34"/>
  <c r="AC138" i="34"/>
  <c r="AD138" i="34"/>
  <c r="AE138" i="34"/>
  <c r="AF138" i="34"/>
  <c r="AG138" i="34"/>
  <c r="AH138" i="34"/>
  <c r="AI138" i="34"/>
  <c r="AJ138" i="34"/>
  <c r="AK138" i="34"/>
  <c r="AL138" i="34"/>
  <c r="AM138" i="34"/>
  <c r="AN138" i="34"/>
  <c r="AO138" i="34"/>
  <c r="AP138" i="34"/>
  <c r="AQ138" i="34"/>
  <c r="AR138" i="34"/>
  <c r="AS138" i="34"/>
  <c r="AT138" i="34"/>
  <c r="AU138" i="34"/>
  <c r="Q140" i="34"/>
  <c r="R140" i="34"/>
  <c r="S140" i="34"/>
  <c r="T140" i="34"/>
  <c r="U140" i="34"/>
  <c r="V140" i="34"/>
  <c r="W140" i="34"/>
  <c r="X140" i="34"/>
  <c r="Y140" i="34"/>
  <c r="Z140" i="34"/>
  <c r="AA140" i="34"/>
  <c r="AB140" i="34"/>
  <c r="AC140" i="34"/>
  <c r="AD140" i="34"/>
  <c r="AE140" i="34"/>
  <c r="AF140" i="34"/>
  <c r="AG140" i="34"/>
  <c r="AH140" i="34"/>
  <c r="AI140" i="34"/>
  <c r="AJ140" i="34"/>
  <c r="AK140" i="34"/>
  <c r="AL140" i="34"/>
  <c r="AM140" i="34"/>
  <c r="AN140" i="34"/>
  <c r="AO140" i="34"/>
  <c r="AP140" i="34"/>
  <c r="AQ140" i="34"/>
  <c r="AR140" i="34"/>
  <c r="AS140" i="34"/>
  <c r="AT140" i="34"/>
  <c r="AU140" i="34"/>
  <c r="Q142" i="34"/>
  <c r="R142" i="34"/>
  <c r="S142" i="34"/>
  <c r="T142" i="34"/>
  <c r="U142" i="34"/>
  <c r="V142" i="34"/>
  <c r="W142" i="34"/>
  <c r="X142" i="34"/>
  <c r="Y142" i="34"/>
  <c r="Z142" i="34"/>
  <c r="AA142" i="34"/>
  <c r="AB142" i="34"/>
  <c r="AC142" i="34"/>
  <c r="AD142" i="34"/>
  <c r="AE142" i="34"/>
  <c r="AF142" i="34"/>
  <c r="AG142" i="34"/>
  <c r="AH142" i="34"/>
  <c r="AI142" i="34"/>
  <c r="AJ142" i="34"/>
  <c r="AK142" i="34"/>
  <c r="AL142" i="34"/>
  <c r="AM142" i="34"/>
  <c r="AN142" i="34"/>
  <c r="AO142" i="34"/>
  <c r="AP142" i="34"/>
  <c r="AQ142" i="34"/>
  <c r="AR142" i="34"/>
  <c r="AS142" i="34"/>
  <c r="AT142" i="34"/>
  <c r="AU142" i="34"/>
  <c r="Q144" i="34"/>
  <c r="R144" i="34"/>
  <c r="S144" i="34"/>
  <c r="T144" i="34"/>
  <c r="U144" i="34"/>
  <c r="V144" i="34"/>
  <c r="W144" i="34"/>
  <c r="X144" i="34"/>
  <c r="Y144" i="34"/>
  <c r="Z144" i="34"/>
  <c r="AA144" i="34"/>
  <c r="AB144" i="34"/>
  <c r="AC144" i="34"/>
  <c r="AD144" i="34"/>
  <c r="AE144" i="34"/>
  <c r="AF144" i="34"/>
  <c r="AG144" i="34"/>
  <c r="AH144" i="34"/>
  <c r="AI144" i="34"/>
  <c r="AJ144" i="34"/>
  <c r="AK144" i="34"/>
  <c r="AL144" i="34"/>
  <c r="AM144" i="34"/>
  <c r="AN144" i="34"/>
  <c r="AO144" i="34"/>
  <c r="AP144" i="34"/>
  <c r="AQ144" i="34"/>
  <c r="AR144" i="34"/>
  <c r="AS144" i="34"/>
  <c r="AT144" i="34"/>
  <c r="AU144" i="34"/>
  <c r="Q146" i="34"/>
  <c r="R146" i="34"/>
  <c r="S146" i="34"/>
  <c r="T146" i="34"/>
  <c r="U146" i="34"/>
  <c r="V146" i="34"/>
  <c r="W146" i="34"/>
  <c r="X146" i="34"/>
  <c r="Y146" i="34"/>
  <c r="Z146" i="34"/>
  <c r="AA146" i="34"/>
  <c r="AB146" i="34"/>
  <c r="AC146" i="34"/>
  <c r="AD146" i="34"/>
  <c r="AE146" i="34"/>
  <c r="AF146" i="34"/>
  <c r="AG146" i="34"/>
  <c r="AH146" i="34"/>
  <c r="AI146" i="34"/>
  <c r="AJ146" i="34"/>
  <c r="AK146" i="34"/>
  <c r="AL146" i="34"/>
  <c r="AM146" i="34"/>
  <c r="AN146" i="34"/>
  <c r="AO146" i="34"/>
  <c r="AP146" i="34"/>
  <c r="AQ146" i="34"/>
  <c r="AR146" i="34"/>
  <c r="AS146" i="34"/>
  <c r="AT146" i="34"/>
  <c r="AU146" i="34"/>
  <c r="Q148" i="34"/>
  <c r="R148" i="34"/>
  <c r="S148" i="34"/>
  <c r="T148" i="34"/>
  <c r="U148" i="34"/>
  <c r="V148" i="34"/>
  <c r="W148" i="34"/>
  <c r="X148" i="34"/>
  <c r="Y148" i="34"/>
  <c r="Z148" i="34"/>
  <c r="AA148" i="34"/>
  <c r="AB148" i="34"/>
  <c r="AC148" i="34"/>
  <c r="AD148" i="34"/>
  <c r="AE148" i="34"/>
  <c r="AF148" i="34"/>
  <c r="AG148" i="34"/>
  <c r="AH148" i="34"/>
  <c r="AI148" i="34"/>
  <c r="AJ148" i="34"/>
  <c r="AK148" i="34"/>
  <c r="AL148" i="34"/>
  <c r="AM148" i="34"/>
  <c r="AN148" i="34"/>
  <c r="AO148" i="34"/>
  <c r="AP148" i="34"/>
  <c r="AQ148" i="34"/>
  <c r="AR148" i="34"/>
  <c r="AS148" i="34"/>
  <c r="AT148" i="34"/>
  <c r="AU148" i="34"/>
  <c r="AU106" i="34"/>
  <c r="AT106" i="34"/>
  <c r="AS106" i="34"/>
  <c r="AR106" i="34"/>
  <c r="AQ106" i="34"/>
  <c r="AP106" i="34"/>
  <c r="AO106" i="34"/>
  <c r="AN106" i="34"/>
  <c r="AM106" i="34"/>
  <c r="AL106" i="34"/>
  <c r="AK106" i="34"/>
  <c r="AJ106" i="34"/>
  <c r="AI106" i="34"/>
  <c r="AH106" i="34"/>
  <c r="AG106" i="34"/>
  <c r="AF106" i="34"/>
  <c r="AE106" i="34"/>
  <c r="AD106" i="34"/>
  <c r="AC106" i="34"/>
  <c r="AB106" i="34"/>
  <c r="AA106" i="34"/>
  <c r="Z106" i="34"/>
  <c r="Y106" i="34"/>
  <c r="X106" i="34"/>
  <c r="W106" i="34"/>
  <c r="V106" i="34"/>
  <c r="U106" i="34"/>
  <c r="T106" i="34"/>
  <c r="S106" i="34"/>
  <c r="R106" i="34"/>
  <c r="Q106" i="34"/>
  <c r="Q93" i="34"/>
  <c r="R93" i="34"/>
  <c r="S93" i="34"/>
  <c r="T93" i="34"/>
  <c r="U93" i="34"/>
  <c r="V93" i="34"/>
  <c r="W93" i="34"/>
  <c r="X93" i="34"/>
  <c r="Y93" i="34"/>
  <c r="Z93" i="34"/>
  <c r="AA93" i="34"/>
  <c r="AB93" i="34"/>
  <c r="AC93" i="34"/>
  <c r="AD93" i="34"/>
  <c r="AE93" i="34"/>
  <c r="AF93" i="34"/>
  <c r="AG93" i="34"/>
  <c r="AH93" i="34"/>
  <c r="AI93" i="34"/>
  <c r="AJ93" i="34"/>
  <c r="AK93" i="34"/>
  <c r="AL93" i="34"/>
  <c r="AM93" i="34"/>
  <c r="AN93" i="34"/>
  <c r="AO93" i="34"/>
  <c r="AP93" i="34"/>
  <c r="AQ93" i="34"/>
  <c r="AR93" i="34"/>
  <c r="AS93" i="34"/>
  <c r="AT93" i="34"/>
  <c r="AU93"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T91" i="34"/>
  <c r="AS91" i="34"/>
  <c r="AR91" i="34"/>
  <c r="AQ91" i="34"/>
  <c r="AP91" i="34"/>
  <c r="AO91" i="34"/>
  <c r="AN91" i="34"/>
  <c r="AM91" i="34"/>
  <c r="AL91" i="34"/>
  <c r="AK91" i="34"/>
  <c r="AJ91" i="34"/>
  <c r="AI91" i="34"/>
  <c r="AH91" i="34"/>
  <c r="AG91" i="34"/>
  <c r="AF91" i="34"/>
  <c r="AE91" i="34"/>
  <c r="AD91" i="34"/>
  <c r="AC91" i="34"/>
  <c r="AB91" i="34"/>
  <c r="AA91" i="34"/>
  <c r="Z91" i="34"/>
  <c r="Y91" i="34"/>
  <c r="X91" i="34"/>
  <c r="W91" i="34"/>
  <c r="V91" i="34"/>
  <c r="U91" i="34"/>
  <c r="T91" i="34"/>
  <c r="S91" i="34"/>
  <c r="R91" i="34"/>
  <c r="Q91"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AT85" i="34"/>
  <c r="AS85" i="34"/>
  <c r="AR85" i="34"/>
  <c r="AQ85" i="34"/>
  <c r="AP85" i="34"/>
  <c r="AO85" i="34"/>
  <c r="AN85" i="34"/>
  <c r="AM85" i="34"/>
  <c r="AL85" i="34"/>
  <c r="AK85" i="34"/>
  <c r="AJ85" i="34"/>
  <c r="AI85" i="34"/>
  <c r="AH85" i="34"/>
  <c r="AG85" i="34"/>
  <c r="AF85" i="34"/>
  <c r="AE85" i="34"/>
  <c r="AD85" i="34"/>
  <c r="AC85" i="34"/>
  <c r="AB85" i="34"/>
  <c r="AA85" i="34"/>
  <c r="Z85" i="34"/>
  <c r="Y85" i="34"/>
  <c r="X85" i="34"/>
  <c r="W85" i="34"/>
  <c r="V85" i="34"/>
  <c r="U85" i="34"/>
  <c r="T85" i="34"/>
  <c r="S85" i="34"/>
  <c r="R85" i="34"/>
  <c r="Q85"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R83" i="34"/>
  <c r="Q83"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Q81"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AT75" i="34"/>
  <c r="AS75" i="34"/>
  <c r="AR75" i="34"/>
  <c r="AQ75"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R75" i="34"/>
  <c r="Q75" i="34"/>
  <c r="AT73" i="34"/>
  <c r="AS73" i="34"/>
  <c r="AR73" i="34"/>
  <c r="AQ73" i="34"/>
  <c r="AP73" i="34"/>
  <c r="AO73" i="34"/>
  <c r="AN73" i="34"/>
  <c r="AM73" i="34"/>
  <c r="AL73" i="34"/>
  <c r="AK73" i="34"/>
  <c r="AJ73" i="34"/>
  <c r="AI73" i="34"/>
  <c r="AH73" i="34"/>
  <c r="AG73" i="34"/>
  <c r="AF73" i="34"/>
  <c r="AE73" i="34"/>
  <c r="AD73" i="34"/>
  <c r="AC73" i="34"/>
  <c r="AB73" i="34"/>
  <c r="AA73" i="34"/>
  <c r="Z73" i="34"/>
  <c r="Y73" i="34"/>
  <c r="X73" i="34"/>
  <c r="W73" i="34"/>
  <c r="V73" i="34"/>
  <c r="U73" i="34"/>
  <c r="T73" i="34"/>
  <c r="S73" i="34"/>
  <c r="R73" i="34"/>
  <c r="Q73"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R71" i="34"/>
  <c r="Q71"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AT67" i="34"/>
  <c r="AS67" i="34"/>
  <c r="AR67" i="34"/>
  <c r="AQ67" i="34"/>
  <c r="AP67" i="34"/>
  <c r="AO67" i="34"/>
  <c r="AN67" i="34"/>
  <c r="AM67" i="34"/>
  <c r="AL67" i="34"/>
  <c r="AK67" i="34"/>
  <c r="AJ67" i="34"/>
  <c r="AI67" i="34"/>
  <c r="AH67" i="34"/>
  <c r="AG67" i="34"/>
  <c r="AF67" i="34"/>
  <c r="AE67" i="34"/>
  <c r="AD67" i="34"/>
  <c r="AC67" i="34"/>
  <c r="AB67" i="34"/>
  <c r="AA67" i="34"/>
  <c r="Z67" i="34"/>
  <c r="Y67" i="34"/>
  <c r="X67" i="34"/>
  <c r="W67" i="34"/>
  <c r="V67" i="34"/>
  <c r="U67" i="34"/>
  <c r="T67" i="34"/>
  <c r="S67" i="34"/>
  <c r="R67" i="34"/>
  <c r="Q67" i="34"/>
  <c r="AT65" i="34"/>
  <c r="AS65" i="34"/>
  <c r="AR65"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R65" i="34"/>
  <c r="Q65"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R63" i="34"/>
  <c r="Q63" i="34"/>
  <c r="AT61" i="34"/>
  <c r="AS61" i="34"/>
  <c r="AR61" i="34"/>
  <c r="AQ61" i="34"/>
  <c r="AP61" i="34"/>
  <c r="AO61" i="34"/>
  <c r="AN61" i="34"/>
  <c r="AM61" i="34"/>
  <c r="AL61" i="34"/>
  <c r="AK61" i="34"/>
  <c r="AJ61" i="34"/>
  <c r="AI61" i="34"/>
  <c r="AH61" i="34"/>
  <c r="AG61" i="34"/>
  <c r="AF61" i="34"/>
  <c r="AE61" i="34"/>
  <c r="AD61" i="34"/>
  <c r="AC61" i="34"/>
  <c r="AB61" i="34"/>
  <c r="AA61" i="34"/>
  <c r="Z61" i="34"/>
  <c r="Y61" i="34"/>
  <c r="X61" i="34"/>
  <c r="W61" i="34"/>
  <c r="V61" i="34"/>
  <c r="U61" i="34"/>
  <c r="T61" i="34"/>
  <c r="S61" i="34"/>
  <c r="R61" i="34"/>
  <c r="Q61"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R59" i="34"/>
  <c r="Q59"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R57" i="34"/>
  <c r="Q57" i="34"/>
  <c r="AU47" i="52"/>
  <c r="AT47" i="52"/>
  <c r="AS47" i="52"/>
  <c r="AR47" i="52"/>
  <c r="AQ47" i="52"/>
  <c r="AP47" i="52"/>
  <c r="AO47" i="52"/>
  <c r="AN47" i="52"/>
  <c r="AM47" i="52"/>
  <c r="AL47" i="52"/>
  <c r="AK47" i="52"/>
  <c r="AJ47" i="52"/>
  <c r="AI47" i="52"/>
  <c r="AH47" i="52"/>
  <c r="AG47" i="52"/>
  <c r="AF47" i="52"/>
  <c r="AE47" i="52"/>
  <c r="AD47" i="52"/>
  <c r="AC47" i="52"/>
  <c r="AB47" i="52"/>
  <c r="AA47" i="52"/>
  <c r="Z47" i="52"/>
  <c r="Y47" i="52"/>
  <c r="X47" i="52"/>
  <c r="W47" i="52"/>
  <c r="V47" i="52"/>
  <c r="U47" i="52"/>
  <c r="T47" i="52"/>
  <c r="S47" i="52"/>
  <c r="R47" i="52"/>
  <c r="Q47" i="52"/>
  <c r="AU45" i="52"/>
  <c r="AT45" i="52"/>
  <c r="AS45" i="52"/>
  <c r="AR45" i="52"/>
  <c r="AQ45" i="52"/>
  <c r="AP45" i="52"/>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AU41" i="52"/>
  <c r="AT41" i="52"/>
  <c r="AS41" i="52"/>
  <c r="AR41" i="52"/>
  <c r="AQ41" i="52"/>
  <c r="AP41" i="52"/>
  <c r="AO41" i="52"/>
  <c r="AN41" i="52"/>
  <c r="AM41" i="52"/>
  <c r="AL41" i="52"/>
  <c r="AK41" i="52"/>
  <c r="AJ41" i="52"/>
  <c r="AI41" i="52"/>
  <c r="AH41" i="52"/>
  <c r="AG41" i="52"/>
  <c r="AF41" i="52"/>
  <c r="AE41" i="52"/>
  <c r="AD41" i="52"/>
  <c r="AC41" i="52"/>
  <c r="AB41" i="52"/>
  <c r="AA41" i="52"/>
  <c r="Z41" i="52"/>
  <c r="Y41" i="52"/>
  <c r="X41" i="52"/>
  <c r="W41" i="52"/>
  <c r="V41" i="52"/>
  <c r="U41" i="52"/>
  <c r="T41" i="52"/>
  <c r="S41" i="52"/>
  <c r="R41" i="52"/>
  <c r="Q41" i="52"/>
  <c r="AU39" i="52"/>
  <c r="AT39" i="52"/>
  <c r="AS39" i="52"/>
  <c r="AR39" i="52"/>
  <c r="AQ39" i="52"/>
  <c r="AP39" i="52"/>
  <c r="AO39" i="52"/>
  <c r="AN39" i="52"/>
  <c r="AM39" i="52"/>
  <c r="AL39" i="52"/>
  <c r="AK39" i="52"/>
  <c r="AJ39" i="52"/>
  <c r="AI39" i="52"/>
  <c r="AH39" i="52"/>
  <c r="AG39" i="52"/>
  <c r="AF39" i="52"/>
  <c r="AE39" i="52"/>
  <c r="AD39" i="52"/>
  <c r="AC39" i="52"/>
  <c r="AB39" i="52"/>
  <c r="AA39" i="52"/>
  <c r="Z39" i="52"/>
  <c r="Y39" i="52"/>
  <c r="X39" i="52"/>
  <c r="W39" i="52"/>
  <c r="V39" i="52"/>
  <c r="U39" i="52"/>
  <c r="T39" i="52"/>
  <c r="S39" i="52"/>
  <c r="R39" i="52"/>
  <c r="Q39"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U35" i="52"/>
  <c r="AT35" i="52"/>
  <c r="AS35" i="52"/>
  <c r="AR35" i="52"/>
  <c r="AQ35" i="52"/>
  <c r="AP35" i="52"/>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AU33" i="52"/>
  <c r="AT33" i="52"/>
  <c r="AS33" i="52"/>
  <c r="AR33" i="52"/>
  <c r="AQ33" i="52"/>
  <c r="AP33"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AU29" i="52"/>
  <c r="AT29" i="52"/>
  <c r="AS29" i="52"/>
  <c r="AR29" i="52"/>
  <c r="AQ29" i="52"/>
  <c r="AP29" i="52"/>
  <c r="AO29" i="52"/>
  <c r="AN29" i="52"/>
  <c r="AM29" i="52"/>
  <c r="AL29" i="52"/>
  <c r="AK29" i="52"/>
  <c r="AJ29" i="52"/>
  <c r="AI29" i="52"/>
  <c r="AH29" i="52"/>
  <c r="AG29" i="52"/>
  <c r="AF29" i="52"/>
  <c r="AE29" i="52"/>
  <c r="AD29" i="52"/>
  <c r="AC29" i="52"/>
  <c r="AB29" i="52"/>
  <c r="AA29" i="52"/>
  <c r="Z29" i="52"/>
  <c r="Y29" i="52"/>
  <c r="X29" i="52"/>
  <c r="W29" i="52"/>
  <c r="V29" i="52"/>
  <c r="U29" i="52"/>
  <c r="T29" i="52"/>
  <c r="S29" i="52"/>
  <c r="R29" i="52"/>
  <c r="Q29" i="52"/>
  <c r="AU27" i="52"/>
  <c r="AT27" i="52"/>
  <c r="AS27" i="52"/>
  <c r="AR27" i="52"/>
  <c r="AQ27" i="52"/>
  <c r="AP27" i="52"/>
  <c r="AO27" i="52"/>
  <c r="AN27" i="52"/>
  <c r="AM27" i="52"/>
  <c r="AL27" i="52"/>
  <c r="AK27" i="52"/>
  <c r="AJ27" i="52"/>
  <c r="AI27" i="52"/>
  <c r="AH27" i="52"/>
  <c r="AG27" i="52"/>
  <c r="AF27" i="52"/>
  <c r="AE27" i="52"/>
  <c r="AD27" i="52"/>
  <c r="AC27" i="52"/>
  <c r="AB27" i="52"/>
  <c r="AA27" i="52"/>
  <c r="Z27" i="52"/>
  <c r="Y27" i="52"/>
  <c r="X27" i="52"/>
  <c r="W27" i="52"/>
  <c r="V27" i="52"/>
  <c r="U27" i="52"/>
  <c r="T27" i="52"/>
  <c r="S27" i="52"/>
  <c r="R27" i="52"/>
  <c r="Q27"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AU23" i="52"/>
  <c r="AT23" i="52"/>
  <c r="AS23" i="52"/>
  <c r="AR23" i="52"/>
  <c r="AQ23" i="52"/>
  <c r="AP23" i="52"/>
  <c r="AO23" i="52"/>
  <c r="AN23" i="52"/>
  <c r="AM23" i="52"/>
  <c r="AL23" i="52"/>
  <c r="AK23" i="52"/>
  <c r="AJ23" i="52"/>
  <c r="AI23" i="52"/>
  <c r="AH23" i="52"/>
  <c r="AG23" i="52"/>
  <c r="AF23" i="52"/>
  <c r="AE23" i="52"/>
  <c r="AD23" i="52"/>
  <c r="AC23" i="52"/>
  <c r="AB23" i="52"/>
  <c r="AA23" i="52"/>
  <c r="Z23" i="52"/>
  <c r="Y23" i="52"/>
  <c r="X23" i="52"/>
  <c r="W23" i="52"/>
  <c r="V23" i="52"/>
  <c r="U23" i="52"/>
  <c r="T23" i="52"/>
  <c r="S23" i="52"/>
  <c r="R23" i="52"/>
  <c r="Q23" i="52"/>
  <c r="AU21" i="52"/>
  <c r="AT21" i="52"/>
  <c r="AS21" i="52"/>
  <c r="AR21" i="52"/>
  <c r="AQ21" i="52"/>
  <c r="AP21" i="52"/>
  <c r="AO21" i="52"/>
  <c r="AN21" i="52"/>
  <c r="AM21" i="52"/>
  <c r="AL21" i="52"/>
  <c r="AK21" i="52"/>
  <c r="AJ21" i="52"/>
  <c r="AI21" i="52"/>
  <c r="AH21" i="52"/>
  <c r="AG21" i="52"/>
  <c r="AF21" i="52"/>
  <c r="AE21" i="52"/>
  <c r="AD21" i="52"/>
  <c r="AC21" i="52"/>
  <c r="AB21" i="52"/>
  <c r="AA21" i="52"/>
  <c r="Z21" i="52"/>
  <c r="Y21" i="52"/>
  <c r="X21" i="52"/>
  <c r="W21" i="52"/>
  <c r="V21" i="52"/>
  <c r="U21" i="52"/>
  <c r="T21" i="52"/>
  <c r="S21" i="52"/>
  <c r="R21" i="52"/>
  <c r="Q21" i="52"/>
  <c r="AU19" i="52"/>
  <c r="AT19" i="52"/>
  <c r="AS19" i="52"/>
  <c r="AR19" i="52"/>
  <c r="AQ19" i="52"/>
  <c r="AP19" i="52"/>
  <c r="AO19" i="52"/>
  <c r="AN19" i="52"/>
  <c r="AM19" i="52"/>
  <c r="AL19" i="52"/>
  <c r="AK19" i="52"/>
  <c r="AJ19" i="52"/>
  <c r="AI19" i="52"/>
  <c r="AH19" i="52"/>
  <c r="AG19" i="52"/>
  <c r="AF19" i="52"/>
  <c r="AE19" i="52"/>
  <c r="AD19" i="52"/>
  <c r="AC19" i="52"/>
  <c r="AB19" i="52"/>
  <c r="AA19" i="52"/>
  <c r="Z19" i="52"/>
  <c r="Y19" i="52"/>
  <c r="X19" i="52"/>
  <c r="W19" i="52"/>
  <c r="V19" i="52"/>
  <c r="U19" i="52"/>
  <c r="T19" i="52"/>
  <c r="S19" i="52"/>
  <c r="R19" i="52"/>
  <c r="Q19" i="52"/>
  <c r="AU17" i="52"/>
  <c r="AT17" i="52"/>
  <c r="AS17" i="52"/>
  <c r="AR17" i="52"/>
  <c r="AQ17" i="52"/>
  <c r="AP17" i="52"/>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AU15" i="52"/>
  <c r="AT15" i="52"/>
  <c r="AS15" i="52"/>
  <c r="AR15" i="52"/>
  <c r="AQ15" i="52"/>
  <c r="AP15"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AU13" i="52"/>
  <c r="AT13" i="52"/>
  <c r="AS13" i="52"/>
  <c r="AR13" i="52"/>
  <c r="AQ13" i="52"/>
  <c r="AP13" i="52"/>
  <c r="AO13" i="52"/>
  <c r="AN13" i="52"/>
  <c r="AM13" i="52"/>
  <c r="AL13" i="52"/>
  <c r="AK13" i="52"/>
  <c r="AJ13" i="52"/>
  <c r="AI13" i="52"/>
  <c r="AH13" i="52"/>
  <c r="AG13" i="52"/>
  <c r="AF13" i="52"/>
  <c r="AE13" i="52"/>
  <c r="AD13" i="52"/>
  <c r="AC13" i="52"/>
  <c r="AB13" i="52"/>
  <c r="AA13" i="52"/>
  <c r="Z13" i="52"/>
  <c r="Y13" i="52"/>
  <c r="X13" i="52"/>
  <c r="W13" i="52"/>
  <c r="V13" i="52"/>
  <c r="U13" i="52"/>
  <c r="T13" i="52"/>
  <c r="S13" i="52"/>
  <c r="R13" i="52"/>
  <c r="Q13" i="52"/>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R45" i="34"/>
  <c r="Q45" i="34"/>
  <c r="AU43" i="34"/>
  <c r="AT43" i="34"/>
  <c r="AS43" i="34"/>
  <c r="AR43" i="34"/>
  <c r="AQ43" i="34"/>
  <c r="AP43" i="34"/>
  <c r="AO43" i="34"/>
  <c r="AN43" i="34"/>
  <c r="AM43" i="34"/>
  <c r="AL43" i="34"/>
  <c r="AK43" i="34"/>
  <c r="AJ43" i="34"/>
  <c r="AI43" i="34"/>
  <c r="AH43" i="34"/>
  <c r="AG43" i="34"/>
  <c r="AF43" i="34"/>
  <c r="AE43" i="34"/>
  <c r="AD43" i="34"/>
  <c r="AC43" i="34"/>
  <c r="AB43" i="34"/>
  <c r="AA43" i="34"/>
  <c r="Z43" i="34"/>
  <c r="Y43" i="34"/>
  <c r="X43" i="34"/>
  <c r="W43" i="34"/>
  <c r="V43" i="34"/>
  <c r="U43" i="34"/>
  <c r="T43" i="34"/>
  <c r="S43" i="34"/>
  <c r="R43" i="34"/>
  <c r="Q43"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R41" i="34"/>
  <c r="Q41"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R39" i="34"/>
  <c r="Q39" i="34"/>
  <c r="AU37" i="34"/>
  <c r="AT37" i="34"/>
  <c r="AS37" i="34"/>
  <c r="AR37" i="34"/>
  <c r="AQ37" i="34"/>
  <c r="AP37" i="34"/>
  <c r="AO37" i="34"/>
  <c r="AN37" i="34"/>
  <c r="AM37" i="34"/>
  <c r="AL37" i="34"/>
  <c r="AK37" i="34"/>
  <c r="AJ37" i="34"/>
  <c r="AI37" i="34"/>
  <c r="AH37" i="34"/>
  <c r="AG37" i="34"/>
  <c r="AF37" i="34"/>
  <c r="AE37" i="34"/>
  <c r="AD37" i="34"/>
  <c r="AC37" i="34"/>
  <c r="AB37" i="34"/>
  <c r="AA37" i="34"/>
  <c r="Z37" i="34"/>
  <c r="Y37" i="34"/>
  <c r="X37" i="34"/>
  <c r="W37" i="34"/>
  <c r="V37" i="34"/>
  <c r="U37" i="34"/>
  <c r="T37" i="34"/>
  <c r="S37" i="34"/>
  <c r="R37" i="34"/>
  <c r="Q37"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R35" i="34"/>
  <c r="Q35"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R33" i="34"/>
  <c r="Q33" i="34"/>
  <c r="AU31" i="34"/>
  <c r="AT31" i="34"/>
  <c r="AS31" i="34"/>
  <c r="AR31" i="34"/>
  <c r="AQ31" i="34"/>
  <c r="AP31" i="34"/>
  <c r="AO31" i="34"/>
  <c r="AN31" i="34"/>
  <c r="AM31" i="34"/>
  <c r="AL31" i="34"/>
  <c r="AK31" i="34"/>
  <c r="AJ31" i="34"/>
  <c r="AI31" i="34"/>
  <c r="AH31" i="34"/>
  <c r="AG31" i="34"/>
  <c r="AF31" i="34"/>
  <c r="AE31" i="34"/>
  <c r="AD31" i="34"/>
  <c r="AC31" i="34"/>
  <c r="AB31" i="34"/>
  <c r="AA31" i="34"/>
  <c r="Z31" i="34"/>
  <c r="Y31" i="34"/>
  <c r="X31" i="34"/>
  <c r="W31" i="34"/>
  <c r="V31" i="34"/>
  <c r="U31" i="34"/>
  <c r="T31" i="34"/>
  <c r="S31" i="34"/>
  <c r="R31" i="34"/>
  <c r="Q31"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R27" i="34"/>
  <c r="Q27"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R23" i="34"/>
  <c r="Q23" i="34"/>
  <c r="AU21" i="34"/>
  <c r="AT21" i="34"/>
  <c r="AS21" i="34"/>
  <c r="AR21" i="34"/>
  <c r="AQ21" i="34"/>
  <c r="AP21" i="34"/>
  <c r="AO21" i="34"/>
  <c r="AN21" i="34"/>
  <c r="AM21" i="34"/>
  <c r="AL21" i="34"/>
  <c r="AK21" i="34"/>
  <c r="AJ21" i="34"/>
  <c r="AI21" i="34"/>
  <c r="AH21" i="34"/>
  <c r="AG21" i="34"/>
  <c r="AF21" i="34"/>
  <c r="AE21" i="34"/>
  <c r="AD21" i="34"/>
  <c r="AC21" i="34"/>
  <c r="AB21" i="34"/>
  <c r="AA21" i="34"/>
  <c r="Z21" i="34"/>
  <c r="Y21" i="34"/>
  <c r="X21" i="34"/>
  <c r="W21" i="34"/>
  <c r="V21" i="34"/>
  <c r="U21" i="34"/>
  <c r="T21" i="34"/>
  <c r="S21" i="34"/>
  <c r="R21" i="34"/>
  <c r="Q21" i="34"/>
  <c r="AU19" i="34"/>
  <c r="AT19" i="34"/>
  <c r="AS19" i="34"/>
  <c r="AR19" i="34"/>
  <c r="AQ19" i="34"/>
  <c r="AP19" i="34"/>
  <c r="AO19" i="34"/>
  <c r="AN19" i="34"/>
  <c r="AM19" i="34"/>
  <c r="AL19" i="34"/>
  <c r="AK19" i="34"/>
  <c r="AJ19" i="34"/>
  <c r="AI19" i="34"/>
  <c r="AH19" i="34"/>
  <c r="AG19" i="34"/>
  <c r="AF19" i="34"/>
  <c r="AE19" i="34"/>
  <c r="AD19" i="34"/>
  <c r="AC19" i="34"/>
  <c r="AB19" i="34"/>
  <c r="AA19" i="34"/>
  <c r="Z19" i="34"/>
  <c r="Y19" i="34"/>
  <c r="X19" i="34"/>
  <c r="W19" i="34"/>
  <c r="V19" i="34"/>
  <c r="U19" i="34"/>
  <c r="T19" i="34"/>
  <c r="S19" i="34"/>
  <c r="R19" i="34"/>
  <c r="Q19" i="34"/>
  <c r="AU17" i="34"/>
  <c r="AT17" i="34"/>
  <c r="AS17" i="34"/>
  <c r="AR17" i="34"/>
  <c r="AQ17"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R17" i="34"/>
  <c r="Q17" i="34"/>
  <c r="AU15" i="34"/>
  <c r="AT15" i="34"/>
  <c r="AS15" i="34"/>
  <c r="AR15" i="34"/>
  <c r="AQ15" i="34"/>
  <c r="AP15" i="34"/>
  <c r="AO15" i="34"/>
  <c r="AN15" i="34"/>
  <c r="AM15" i="34"/>
  <c r="AL15" i="34"/>
  <c r="AK15" i="34"/>
  <c r="AJ15" i="34"/>
  <c r="AI15" i="34"/>
  <c r="AH15" i="34"/>
  <c r="AG15" i="34"/>
  <c r="AF15" i="34"/>
  <c r="AE15" i="34"/>
  <c r="AD15" i="34"/>
  <c r="AC15" i="34"/>
  <c r="AB15" i="34"/>
  <c r="AA15" i="34"/>
  <c r="Z15" i="34"/>
  <c r="Y15" i="34"/>
  <c r="X15" i="34"/>
  <c r="W15" i="34"/>
  <c r="V15" i="34"/>
  <c r="U15" i="34"/>
  <c r="T15" i="34"/>
  <c r="S15" i="34"/>
  <c r="R15" i="34"/>
  <c r="Q15" i="34"/>
  <c r="AU13" i="34"/>
  <c r="AT13" i="34"/>
  <c r="AS13" i="34"/>
  <c r="AR13" i="34"/>
  <c r="AQ13" i="34"/>
  <c r="AP13" i="34"/>
  <c r="AO13" i="34"/>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R204" i="17"/>
  <c r="Q204"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R155" i="17"/>
  <c r="Q155" i="17"/>
  <c r="Q108" i="17"/>
  <c r="R108" i="17"/>
  <c r="S108" i="17"/>
  <c r="T108" i="17"/>
  <c r="U108" i="17"/>
  <c r="V108" i="17"/>
  <c r="W108" i="17"/>
  <c r="X108" i="17"/>
  <c r="Y108" i="17"/>
  <c r="Z108" i="17"/>
  <c r="AA108" i="17"/>
  <c r="AB108" i="17"/>
  <c r="AC108" i="17"/>
  <c r="AD108" i="17"/>
  <c r="AE108" i="17"/>
  <c r="AF108" i="17"/>
  <c r="AG108" i="17"/>
  <c r="AH108" i="17"/>
  <c r="AI108" i="17"/>
  <c r="AJ108" i="17"/>
  <c r="AK108" i="17"/>
  <c r="AL108" i="17"/>
  <c r="AM108" i="17"/>
  <c r="AN108" i="17"/>
  <c r="AO108" i="17"/>
  <c r="AP108" i="17"/>
  <c r="AQ108" i="17"/>
  <c r="AR108" i="17"/>
  <c r="AS108" i="17"/>
  <c r="AT108" i="17"/>
  <c r="AU108" i="17"/>
  <c r="Q110" i="17"/>
  <c r="R110" i="17"/>
  <c r="S110" i="17"/>
  <c r="T110" i="17"/>
  <c r="U110" i="17"/>
  <c r="V110" i="17"/>
  <c r="W110" i="17"/>
  <c r="X110" i="17"/>
  <c r="Y110" i="17"/>
  <c r="Z110" i="17"/>
  <c r="AA110" i="17"/>
  <c r="AB110" i="17"/>
  <c r="AC110" i="17"/>
  <c r="AD110" i="17"/>
  <c r="AE110" i="17"/>
  <c r="AF110" i="17"/>
  <c r="AG110" i="17"/>
  <c r="AH110" i="17"/>
  <c r="AI110" i="17"/>
  <c r="AJ110" i="17"/>
  <c r="AK110" i="17"/>
  <c r="AL110" i="17"/>
  <c r="AM110" i="17"/>
  <c r="AN110" i="17"/>
  <c r="AO110" i="17"/>
  <c r="AP110" i="17"/>
  <c r="AQ110" i="17"/>
  <c r="AR110" i="17"/>
  <c r="AS110" i="17"/>
  <c r="AT110" i="17"/>
  <c r="AU110" i="17"/>
  <c r="Q112" i="17"/>
  <c r="R112" i="17"/>
  <c r="S112" i="17"/>
  <c r="T112" i="17"/>
  <c r="U112" i="17"/>
  <c r="V112" i="17"/>
  <c r="W112" i="17"/>
  <c r="X112" i="17"/>
  <c r="Y112" i="17"/>
  <c r="Z112" i="17"/>
  <c r="AA112" i="17"/>
  <c r="AB112" i="17"/>
  <c r="AC112" i="17"/>
  <c r="AD112" i="17"/>
  <c r="AE112" i="17"/>
  <c r="AF112" i="17"/>
  <c r="AG112" i="17"/>
  <c r="AH112" i="17"/>
  <c r="AI112" i="17"/>
  <c r="AJ112" i="17"/>
  <c r="AK112" i="17"/>
  <c r="AL112" i="17"/>
  <c r="AM112" i="17"/>
  <c r="AN112" i="17"/>
  <c r="AO112" i="17"/>
  <c r="AP112" i="17"/>
  <c r="AQ112" i="17"/>
  <c r="AR112" i="17"/>
  <c r="AS112" i="17"/>
  <c r="AT112" i="17"/>
  <c r="AU112" i="17"/>
  <c r="Q114" i="17"/>
  <c r="R114" i="17"/>
  <c r="S114" i="17"/>
  <c r="T114" i="17"/>
  <c r="U114" i="17"/>
  <c r="V114" i="17"/>
  <c r="W114" i="17"/>
  <c r="X114" i="17"/>
  <c r="Y114" i="17"/>
  <c r="Z114" i="17"/>
  <c r="AA114" i="17"/>
  <c r="AB114" i="17"/>
  <c r="AC114" i="17"/>
  <c r="AD114" i="17"/>
  <c r="AE114" i="17"/>
  <c r="AF114" i="17"/>
  <c r="AG114" i="17"/>
  <c r="AH114" i="17"/>
  <c r="AI114" i="17"/>
  <c r="AJ114" i="17"/>
  <c r="AK114" i="17"/>
  <c r="AL114" i="17"/>
  <c r="AM114" i="17"/>
  <c r="AN114" i="17"/>
  <c r="AO114" i="17"/>
  <c r="AP114" i="17"/>
  <c r="AQ114" i="17"/>
  <c r="AR114" i="17"/>
  <c r="AS114" i="17"/>
  <c r="AT114" i="17"/>
  <c r="AU114" i="17"/>
  <c r="Q116" i="17"/>
  <c r="R116" i="17"/>
  <c r="S116" i="17"/>
  <c r="T116" i="17"/>
  <c r="U116" i="17"/>
  <c r="V116" i="17"/>
  <c r="W116" i="17"/>
  <c r="X116" i="17"/>
  <c r="Y116" i="17"/>
  <c r="Z116" i="17"/>
  <c r="AA116" i="17"/>
  <c r="AB116" i="17"/>
  <c r="AC116" i="17"/>
  <c r="AD116" i="17"/>
  <c r="AE116" i="17"/>
  <c r="AF116" i="17"/>
  <c r="AG116" i="17"/>
  <c r="AH116" i="17"/>
  <c r="AI116" i="17"/>
  <c r="AJ116" i="17"/>
  <c r="AK116" i="17"/>
  <c r="AL116" i="17"/>
  <c r="AM116" i="17"/>
  <c r="AN116" i="17"/>
  <c r="AO116" i="17"/>
  <c r="AP116" i="17"/>
  <c r="AQ116" i="17"/>
  <c r="AR116" i="17"/>
  <c r="AS116" i="17"/>
  <c r="AT116" i="17"/>
  <c r="AU116" i="17"/>
  <c r="Q118" i="17"/>
  <c r="R118" i="17"/>
  <c r="S118" i="17"/>
  <c r="T118" i="17"/>
  <c r="U118" i="17"/>
  <c r="V118" i="17"/>
  <c r="W118" i="17"/>
  <c r="X118" i="17"/>
  <c r="Y118" i="17"/>
  <c r="Z118" i="17"/>
  <c r="AA118" i="17"/>
  <c r="AB118" i="17"/>
  <c r="AC118" i="17"/>
  <c r="AD118" i="17"/>
  <c r="AE118" i="17"/>
  <c r="AF118" i="17"/>
  <c r="AG118" i="17"/>
  <c r="AH118" i="17"/>
  <c r="AI118" i="17"/>
  <c r="AJ118" i="17"/>
  <c r="AK118" i="17"/>
  <c r="AL118" i="17"/>
  <c r="AM118" i="17"/>
  <c r="AN118" i="17"/>
  <c r="AO118" i="17"/>
  <c r="AP118" i="17"/>
  <c r="AQ118" i="17"/>
  <c r="AR118" i="17"/>
  <c r="AS118" i="17"/>
  <c r="AT118" i="17"/>
  <c r="AU118" i="17"/>
  <c r="Q120" i="17"/>
  <c r="R120" i="17"/>
  <c r="S120" i="17"/>
  <c r="T120" i="17"/>
  <c r="U120" i="17"/>
  <c r="V120" i="17"/>
  <c r="W120" i="17"/>
  <c r="X120" i="17"/>
  <c r="Y120" i="17"/>
  <c r="Z120" i="17"/>
  <c r="AA120" i="17"/>
  <c r="AB120" i="17"/>
  <c r="AC120" i="17"/>
  <c r="AD120" i="17"/>
  <c r="AE120" i="17"/>
  <c r="AF120" i="17"/>
  <c r="AG120" i="17"/>
  <c r="AH120" i="17"/>
  <c r="AI120" i="17"/>
  <c r="AJ120" i="17"/>
  <c r="AK120" i="17"/>
  <c r="AL120" i="17"/>
  <c r="AM120" i="17"/>
  <c r="AN120" i="17"/>
  <c r="AO120" i="17"/>
  <c r="AP120" i="17"/>
  <c r="AQ120" i="17"/>
  <c r="AR120" i="17"/>
  <c r="AS120" i="17"/>
  <c r="AT120" i="17"/>
  <c r="AU120" i="17"/>
  <c r="Q122" i="17"/>
  <c r="R122" i="17"/>
  <c r="S122" i="17"/>
  <c r="T122" i="17"/>
  <c r="U122" i="17"/>
  <c r="V122" i="17"/>
  <c r="W122" i="17"/>
  <c r="X122" i="17"/>
  <c r="Y122" i="17"/>
  <c r="Z122" i="17"/>
  <c r="AA122" i="17"/>
  <c r="AB122" i="17"/>
  <c r="AC122" i="17"/>
  <c r="AD122" i="17"/>
  <c r="AE122" i="17"/>
  <c r="AF122" i="17"/>
  <c r="AG122" i="17"/>
  <c r="AH122" i="17"/>
  <c r="AI122" i="17"/>
  <c r="AJ122" i="17"/>
  <c r="AK122" i="17"/>
  <c r="AL122" i="17"/>
  <c r="AM122" i="17"/>
  <c r="AN122" i="17"/>
  <c r="AO122" i="17"/>
  <c r="AP122" i="17"/>
  <c r="AQ122" i="17"/>
  <c r="AR122" i="17"/>
  <c r="AS122" i="17"/>
  <c r="AT122" i="17"/>
  <c r="AU122" i="17"/>
  <c r="Q124" i="17"/>
  <c r="R124" i="17"/>
  <c r="S124" i="17"/>
  <c r="T124" i="17"/>
  <c r="U124" i="17"/>
  <c r="V124" i="17"/>
  <c r="W124" i="17"/>
  <c r="X124" i="17"/>
  <c r="Y124" i="17"/>
  <c r="Z124" i="17"/>
  <c r="AA124" i="17"/>
  <c r="AB124" i="17"/>
  <c r="AC124" i="17"/>
  <c r="AD124" i="17"/>
  <c r="AE124" i="17"/>
  <c r="AF124" i="17"/>
  <c r="AG124" i="17"/>
  <c r="AH124" i="17"/>
  <c r="AI124" i="17"/>
  <c r="AJ124" i="17"/>
  <c r="AK124" i="17"/>
  <c r="AL124" i="17"/>
  <c r="AM124" i="17"/>
  <c r="AN124" i="17"/>
  <c r="AO124" i="17"/>
  <c r="AP124" i="17"/>
  <c r="AQ124" i="17"/>
  <c r="AR124" i="17"/>
  <c r="AS124" i="17"/>
  <c r="AT124" i="17"/>
  <c r="AU124"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M126" i="17"/>
  <c r="AN126" i="17"/>
  <c r="AO126" i="17"/>
  <c r="AP126" i="17"/>
  <c r="AQ126" i="17"/>
  <c r="AR126" i="17"/>
  <c r="AS126" i="17"/>
  <c r="AT126" i="17"/>
  <c r="AU126" i="17"/>
  <c r="Q128" i="17"/>
  <c r="R128" i="17"/>
  <c r="S128" i="17"/>
  <c r="T128" i="17"/>
  <c r="U128" i="17"/>
  <c r="V128" i="17"/>
  <c r="W128" i="17"/>
  <c r="X128" i="17"/>
  <c r="Y128" i="17"/>
  <c r="Z128" i="17"/>
  <c r="AA128" i="17"/>
  <c r="AB128" i="17"/>
  <c r="AC128" i="17"/>
  <c r="AD128" i="17"/>
  <c r="AE128" i="17"/>
  <c r="AF128" i="17"/>
  <c r="AG128" i="17"/>
  <c r="AH128" i="17"/>
  <c r="AI128" i="17"/>
  <c r="AJ128" i="17"/>
  <c r="AK128" i="17"/>
  <c r="AL128" i="17"/>
  <c r="AM128" i="17"/>
  <c r="AN128" i="17"/>
  <c r="AO128" i="17"/>
  <c r="AP128" i="17"/>
  <c r="AQ128" i="17"/>
  <c r="AR128" i="17"/>
  <c r="AS128" i="17"/>
  <c r="AT128" i="17"/>
  <c r="AU128" i="17"/>
  <c r="Q130" i="17"/>
  <c r="R130" i="17"/>
  <c r="S130" i="17"/>
  <c r="T130" i="17"/>
  <c r="U130" i="17"/>
  <c r="V130" i="17"/>
  <c r="W130" i="17"/>
  <c r="X130" i="17"/>
  <c r="Y130" i="17"/>
  <c r="Z130" i="17"/>
  <c r="AA130" i="17"/>
  <c r="AB130" i="17"/>
  <c r="AC130" i="17"/>
  <c r="AD130" i="17"/>
  <c r="AE130" i="17"/>
  <c r="AF130" i="17"/>
  <c r="AG130" i="17"/>
  <c r="AH130" i="17"/>
  <c r="AI130" i="17"/>
  <c r="AJ130" i="17"/>
  <c r="AK130" i="17"/>
  <c r="AL130" i="17"/>
  <c r="AM130" i="17"/>
  <c r="AN130" i="17"/>
  <c r="AO130" i="17"/>
  <c r="AP130" i="17"/>
  <c r="AQ130" i="17"/>
  <c r="AR130" i="17"/>
  <c r="AS130" i="17"/>
  <c r="AT130" i="17"/>
  <c r="AU130" i="17"/>
  <c r="Q132"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U106" i="17"/>
  <c r="AT106" i="17"/>
  <c r="AS106" i="17"/>
  <c r="AR106" i="17"/>
  <c r="AQ106" i="17"/>
  <c r="AP106" i="17"/>
  <c r="AO106" i="17"/>
  <c r="AN106" i="17"/>
  <c r="AM106" i="17"/>
  <c r="AL106" i="17"/>
  <c r="AK106" i="17"/>
  <c r="AJ106" i="17"/>
  <c r="AI106" i="17"/>
  <c r="AH106" i="17"/>
  <c r="AG106" i="17"/>
  <c r="AF106" i="17"/>
  <c r="AE106" i="17"/>
  <c r="AD106" i="17"/>
  <c r="AC106" i="17"/>
  <c r="AB106" i="17"/>
  <c r="AA106" i="17"/>
  <c r="Z106" i="17"/>
  <c r="Y106" i="17"/>
  <c r="X106" i="17"/>
  <c r="W106" i="17"/>
  <c r="V106" i="17"/>
  <c r="U106" i="17"/>
  <c r="T106" i="17"/>
  <c r="S106" i="17"/>
  <c r="R106" i="17"/>
  <c r="Q106"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Q61"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AP61" i="17"/>
  <c r="AQ61" i="17"/>
  <c r="AR61" i="17"/>
  <c r="AS61" i="17"/>
  <c r="AT61" i="17"/>
  <c r="AU61" i="17"/>
  <c r="Q63" i="17"/>
  <c r="R63" i="17"/>
  <c r="S63" i="17"/>
  <c r="T63" i="17"/>
  <c r="U63" i="17"/>
  <c r="V63" i="17"/>
  <c r="W63" i="17"/>
  <c r="X63" i="17"/>
  <c r="Y63" i="17"/>
  <c r="Z63" i="17"/>
  <c r="AA63" i="17"/>
  <c r="AB63" i="17"/>
  <c r="AC63" i="17"/>
  <c r="AD63" i="17"/>
  <c r="AE63" i="17"/>
  <c r="AF63" i="17"/>
  <c r="AG63" i="17"/>
  <c r="AH63" i="17"/>
  <c r="AI63" i="17"/>
  <c r="AJ63" i="17"/>
  <c r="AK63" i="17"/>
  <c r="AL63" i="17"/>
  <c r="AM63" i="17"/>
  <c r="AN63" i="17"/>
  <c r="AO63" i="17"/>
  <c r="AP63" i="17"/>
  <c r="AQ63" i="17"/>
  <c r="AR63" i="17"/>
  <c r="AS63" i="17"/>
  <c r="AT63" i="17"/>
  <c r="AU63" i="17"/>
  <c r="Q65" i="17"/>
  <c r="R65" i="17"/>
  <c r="S65" i="17"/>
  <c r="T65" i="17"/>
  <c r="U65" i="17"/>
  <c r="V65" i="17"/>
  <c r="W65" i="17"/>
  <c r="X65" i="17"/>
  <c r="Y65" i="17"/>
  <c r="Z65" i="17"/>
  <c r="AA65" i="17"/>
  <c r="AB65" i="17"/>
  <c r="AC65" i="17"/>
  <c r="AD65" i="17"/>
  <c r="AE65" i="17"/>
  <c r="AF65" i="17"/>
  <c r="AG65" i="17"/>
  <c r="AH65" i="17"/>
  <c r="AI65" i="17"/>
  <c r="AJ65" i="17"/>
  <c r="AK65" i="17"/>
  <c r="AL65" i="17"/>
  <c r="AM65" i="17"/>
  <c r="AN65" i="17"/>
  <c r="AO65" i="17"/>
  <c r="AP65" i="17"/>
  <c r="AQ65" i="17"/>
  <c r="AR65" i="17"/>
  <c r="AS65" i="17"/>
  <c r="AT65" i="17"/>
  <c r="AU65" i="17"/>
  <c r="Q67" i="17"/>
  <c r="R67" i="17"/>
  <c r="S67" i="17"/>
  <c r="T67" i="17"/>
  <c r="U67" i="17"/>
  <c r="V67" i="17"/>
  <c r="W67" i="17"/>
  <c r="X67" i="17"/>
  <c r="Y67" i="17"/>
  <c r="Z67" i="17"/>
  <c r="AA67" i="17"/>
  <c r="AB67" i="17"/>
  <c r="AC67" i="17"/>
  <c r="AD67" i="17"/>
  <c r="AE67" i="17"/>
  <c r="AF67" i="17"/>
  <c r="AG67" i="17"/>
  <c r="AH67" i="17"/>
  <c r="AI67" i="17"/>
  <c r="AJ67" i="17"/>
  <c r="AK67" i="17"/>
  <c r="AL67" i="17"/>
  <c r="AM67" i="17"/>
  <c r="AN67" i="17"/>
  <c r="AO67" i="17"/>
  <c r="AP67" i="17"/>
  <c r="AQ67" i="17"/>
  <c r="AR67" i="17"/>
  <c r="AS67" i="17"/>
  <c r="AT67" i="17"/>
  <c r="AU67" i="17"/>
  <c r="Q69" i="17"/>
  <c r="R69" i="17"/>
  <c r="S69" i="17"/>
  <c r="T69" i="17"/>
  <c r="U69" i="17"/>
  <c r="V69" i="17"/>
  <c r="W69" i="17"/>
  <c r="X69" i="17"/>
  <c r="Y69" i="17"/>
  <c r="Z69" i="17"/>
  <c r="AA69" i="17"/>
  <c r="AB69" i="17"/>
  <c r="AC69" i="17"/>
  <c r="AD69" i="17"/>
  <c r="AE69" i="17"/>
  <c r="AF69" i="17"/>
  <c r="AG69" i="17"/>
  <c r="AH69" i="17"/>
  <c r="AI69" i="17"/>
  <c r="AJ69" i="17"/>
  <c r="AK69" i="17"/>
  <c r="AL69" i="17"/>
  <c r="AM69" i="17"/>
  <c r="AN69" i="17"/>
  <c r="AO69" i="17"/>
  <c r="AP69" i="17"/>
  <c r="AQ69" i="17"/>
  <c r="AR69" i="17"/>
  <c r="AS69" i="17"/>
  <c r="AT69" i="17"/>
  <c r="AU69" i="17"/>
  <c r="Q71" i="17"/>
  <c r="R71" i="17"/>
  <c r="S71" i="17"/>
  <c r="T71" i="17"/>
  <c r="U71" i="17"/>
  <c r="V71" i="17"/>
  <c r="W71" i="17"/>
  <c r="X71" i="17"/>
  <c r="Y71" i="17"/>
  <c r="Z71" i="17"/>
  <c r="AA71" i="17"/>
  <c r="AB71" i="17"/>
  <c r="AC71" i="17"/>
  <c r="AD71" i="17"/>
  <c r="AE71" i="17"/>
  <c r="AF71" i="17"/>
  <c r="AG71" i="17"/>
  <c r="AH71" i="17"/>
  <c r="AI71" i="17"/>
  <c r="AJ71" i="17"/>
  <c r="AK71" i="17"/>
  <c r="AL71" i="17"/>
  <c r="AM71" i="17"/>
  <c r="AN71" i="17"/>
  <c r="AO71" i="17"/>
  <c r="AP71" i="17"/>
  <c r="AQ71" i="17"/>
  <c r="AR71" i="17"/>
  <c r="AS71" i="17"/>
  <c r="AT71" i="17"/>
  <c r="AU71" i="17"/>
  <c r="Q73" i="17"/>
  <c r="R73" i="17"/>
  <c r="S73" i="17"/>
  <c r="T73" i="17"/>
  <c r="U73" i="17"/>
  <c r="V73" i="17"/>
  <c r="W73" i="17"/>
  <c r="X73" i="17"/>
  <c r="Y73" i="17"/>
  <c r="Z73" i="17"/>
  <c r="AA73" i="17"/>
  <c r="AB73" i="17"/>
  <c r="AC73" i="17"/>
  <c r="AD73" i="17"/>
  <c r="AE73" i="17"/>
  <c r="AF73" i="17"/>
  <c r="AG73" i="17"/>
  <c r="AH73" i="17"/>
  <c r="AI73" i="17"/>
  <c r="AJ73" i="17"/>
  <c r="AK73" i="17"/>
  <c r="AL73" i="17"/>
  <c r="AM73" i="17"/>
  <c r="AN73" i="17"/>
  <c r="AO73" i="17"/>
  <c r="AP73" i="17"/>
  <c r="AQ73" i="17"/>
  <c r="AR73" i="17"/>
  <c r="AS73" i="17"/>
  <c r="AT73" i="17"/>
  <c r="AU73" i="17"/>
  <c r="Q75" i="17"/>
  <c r="R75" i="17"/>
  <c r="S75" i="17"/>
  <c r="T75" i="17"/>
  <c r="U75" i="17"/>
  <c r="V75" i="17"/>
  <c r="W75" i="17"/>
  <c r="X75" i="17"/>
  <c r="Y75" i="17"/>
  <c r="Z75" i="17"/>
  <c r="AA75" i="17"/>
  <c r="AB75" i="17"/>
  <c r="AC75" i="17"/>
  <c r="AD75" i="17"/>
  <c r="AE75" i="17"/>
  <c r="AF75" i="17"/>
  <c r="AG75" i="17"/>
  <c r="AH75" i="17"/>
  <c r="AI75" i="17"/>
  <c r="AJ75" i="17"/>
  <c r="AK75" i="17"/>
  <c r="AL75" i="17"/>
  <c r="AM75" i="17"/>
  <c r="AN75" i="17"/>
  <c r="AO75" i="17"/>
  <c r="AP75" i="17"/>
  <c r="AQ75" i="17"/>
  <c r="AR75" i="17"/>
  <c r="AS75" i="17"/>
  <c r="AT75" i="17"/>
  <c r="AU75" i="17"/>
  <c r="Q77" i="17"/>
  <c r="R77" i="17"/>
  <c r="S77" i="17"/>
  <c r="T77" i="17"/>
  <c r="U77" i="17"/>
  <c r="V77" i="17"/>
  <c r="W77" i="17"/>
  <c r="X77" i="17"/>
  <c r="Y77" i="17"/>
  <c r="Z77" i="17"/>
  <c r="AA77" i="17"/>
  <c r="AB77" i="17"/>
  <c r="AC77" i="17"/>
  <c r="AD77" i="17"/>
  <c r="AE77" i="17"/>
  <c r="AF77" i="17"/>
  <c r="AG77" i="17"/>
  <c r="AH77" i="17"/>
  <c r="AI77" i="17"/>
  <c r="AJ77" i="17"/>
  <c r="AK77" i="17"/>
  <c r="AL77" i="17"/>
  <c r="AM77" i="17"/>
  <c r="AN77" i="17"/>
  <c r="AO77" i="17"/>
  <c r="AP77" i="17"/>
  <c r="AQ77" i="17"/>
  <c r="AR77" i="17"/>
  <c r="AS77" i="17"/>
  <c r="AT77" i="17"/>
  <c r="AU77" i="17"/>
  <c r="Q79" i="17"/>
  <c r="R79" i="17"/>
  <c r="S79" i="17"/>
  <c r="T79" i="17"/>
  <c r="U79" i="17"/>
  <c r="V79" i="17"/>
  <c r="W79" i="17"/>
  <c r="X79" i="17"/>
  <c r="Y79" i="17"/>
  <c r="Z79" i="17"/>
  <c r="AA79" i="17"/>
  <c r="AB79" i="17"/>
  <c r="AC79" i="17"/>
  <c r="AD79" i="17"/>
  <c r="AE79" i="17"/>
  <c r="AF79" i="17"/>
  <c r="AG79" i="17"/>
  <c r="AH79" i="17"/>
  <c r="AI79" i="17"/>
  <c r="AJ79" i="17"/>
  <c r="AK79" i="17"/>
  <c r="AL79" i="17"/>
  <c r="AM79" i="17"/>
  <c r="AN79" i="17"/>
  <c r="AO79" i="17"/>
  <c r="AP79" i="17"/>
  <c r="AQ79" i="17"/>
  <c r="AR79" i="17"/>
  <c r="AS79" i="17"/>
  <c r="AT79" i="17"/>
  <c r="AU79" i="17"/>
  <c r="Q81" i="17"/>
  <c r="R81" i="17"/>
  <c r="S81" i="17"/>
  <c r="T81" i="17"/>
  <c r="U81" i="17"/>
  <c r="V81" i="17"/>
  <c r="W81" i="17"/>
  <c r="X81" i="17"/>
  <c r="Y81" i="17"/>
  <c r="Z81" i="17"/>
  <c r="AA81" i="17"/>
  <c r="AB81" i="17"/>
  <c r="AC81" i="17"/>
  <c r="AD81" i="17"/>
  <c r="AE81" i="17"/>
  <c r="AF81" i="17"/>
  <c r="AG81" i="17"/>
  <c r="AH81" i="17"/>
  <c r="AI81" i="17"/>
  <c r="AJ81" i="17"/>
  <c r="AK81" i="17"/>
  <c r="AL81" i="17"/>
  <c r="AM81" i="17"/>
  <c r="AN81" i="17"/>
  <c r="AO81" i="17"/>
  <c r="AP81" i="17"/>
  <c r="AQ81" i="17"/>
  <c r="AR81" i="17"/>
  <c r="AS81" i="17"/>
  <c r="AT81" i="17"/>
  <c r="AU81" i="17"/>
  <c r="Q83" i="17"/>
  <c r="R83" i="17"/>
  <c r="S83" i="17"/>
  <c r="T83" i="17"/>
  <c r="U83" i="17"/>
  <c r="V83" i="17"/>
  <c r="W83" i="17"/>
  <c r="X83" i="17"/>
  <c r="Y83" i="17"/>
  <c r="Z83" i="17"/>
  <c r="AA83" i="17"/>
  <c r="AB83" i="17"/>
  <c r="AC83" i="17"/>
  <c r="AD83" i="17"/>
  <c r="AE83" i="17"/>
  <c r="AF83" i="17"/>
  <c r="AG83" i="17"/>
  <c r="AH83" i="17"/>
  <c r="AI83" i="17"/>
  <c r="AJ83" i="17"/>
  <c r="AK83" i="17"/>
  <c r="AL83" i="17"/>
  <c r="AM83" i="17"/>
  <c r="AN83" i="17"/>
  <c r="AO83" i="17"/>
  <c r="AP83" i="17"/>
  <c r="AQ83" i="17"/>
  <c r="AR83" i="17"/>
  <c r="AS83" i="17"/>
  <c r="AT83" i="17"/>
  <c r="AU83" i="17"/>
  <c r="Q85" i="17"/>
  <c r="R85" i="17"/>
  <c r="S85" i="17"/>
  <c r="T85" i="17"/>
  <c r="U85" i="17"/>
  <c r="V85" i="17"/>
  <c r="W85" i="17"/>
  <c r="X85" i="17"/>
  <c r="Y85" i="17"/>
  <c r="Z85" i="17"/>
  <c r="AA85" i="17"/>
  <c r="AB85" i="17"/>
  <c r="AC85" i="17"/>
  <c r="AD85" i="17"/>
  <c r="AE85" i="17"/>
  <c r="AF85" i="17"/>
  <c r="AG85" i="17"/>
  <c r="AH85" i="17"/>
  <c r="AI85" i="17"/>
  <c r="AJ85" i="17"/>
  <c r="AK85" i="17"/>
  <c r="AL85" i="17"/>
  <c r="AM85" i="17"/>
  <c r="AN85" i="17"/>
  <c r="AO85" i="17"/>
  <c r="AP85" i="17"/>
  <c r="AQ85" i="17"/>
  <c r="AR85" i="17"/>
  <c r="AS85" i="17"/>
  <c r="AT85" i="17"/>
  <c r="AU85" i="17"/>
  <c r="Q87" i="17"/>
  <c r="R87" i="17"/>
  <c r="S87" i="17"/>
  <c r="T87" i="17"/>
  <c r="U87" i="17"/>
  <c r="V87" i="17"/>
  <c r="W87" i="17"/>
  <c r="X87" i="17"/>
  <c r="Y87" i="17"/>
  <c r="Z87" i="17"/>
  <c r="AA87" i="17"/>
  <c r="AB87" i="17"/>
  <c r="AC87" i="17"/>
  <c r="AD87" i="17"/>
  <c r="AE87" i="17"/>
  <c r="AF87" i="17"/>
  <c r="AG87" i="17"/>
  <c r="AH87" i="17"/>
  <c r="AI87" i="17"/>
  <c r="AJ87" i="17"/>
  <c r="AK87" i="17"/>
  <c r="AL87" i="17"/>
  <c r="AM87" i="17"/>
  <c r="AN87" i="17"/>
  <c r="AO87" i="17"/>
  <c r="AP87" i="17"/>
  <c r="AQ87" i="17"/>
  <c r="AR87" i="17"/>
  <c r="AS87" i="17"/>
  <c r="AT87" i="17"/>
  <c r="AU87" i="17"/>
  <c r="Q89" i="17"/>
  <c r="R89" i="17"/>
  <c r="S89" i="17"/>
  <c r="T89" i="17"/>
  <c r="U89" i="17"/>
  <c r="V89" i="17"/>
  <c r="W89" i="17"/>
  <c r="X89" i="17"/>
  <c r="Y89" i="17"/>
  <c r="Z89" i="17"/>
  <c r="AA89" i="17"/>
  <c r="AB89" i="17"/>
  <c r="AC89" i="17"/>
  <c r="AD89" i="17"/>
  <c r="AE89" i="17"/>
  <c r="AF89" i="17"/>
  <c r="AG89" i="17"/>
  <c r="AH89" i="17"/>
  <c r="AI89" i="17"/>
  <c r="AJ89" i="17"/>
  <c r="AK89" i="17"/>
  <c r="AL89" i="17"/>
  <c r="AM89" i="17"/>
  <c r="AN89" i="17"/>
  <c r="AO89" i="17"/>
  <c r="AP89" i="17"/>
  <c r="AQ89" i="17"/>
  <c r="AR89" i="17"/>
  <c r="AS89" i="17"/>
  <c r="AT89" i="17"/>
  <c r="AU89" i="17"/>
  <c r="Q91" i="17"/>
  <c r="R91" i="17"/>
  <c r="S91" i="17"/>
  <c r="T91" i="17"/>
  <c r="U91" i="17"/>
  <c r="V91" i="17"/>
  <c r="W91" i="17"/>
  <c r="X91" i="17"/>
  <c r="Y91" i="17"/>
  <c r="Z91" i="17"/>
  <c r="AA91" i="17"/>
  <c r="AB91" i="17"/>
  <c r="AC91" i="17"/>
  <c r="AD91" i="17"/>
  <c r="AE91" i="17"/>
  <c r="AF91" i="17"/>
  <c r="AG91" i="17"/>
  <c r="AH91" i="17"/>
  <c r="AI91" i="17"/>
  <c r="AJ91" i="17"/>
  <c r="AK91" i="17"/>
  <c r="AL91" i="17"/>
  <c r="AM91" i="17"/>
  <c r="AN91" i="17"/>
  <c r="AO91" i="17"/>
  <c r="AP91" i="17"/>
  <c r="AQ91" i="17"/>
  <c r="AR91" i="17"/>
  <c r="AS91" i="17"/>
  <c r="AT91" i="17"/>
  <c r="AU91" i="17"/>
  <c r="Q93" i="17"/>
  <c r="R93" i="17"/>
  <c r="S93" i="17"/>
  <c r="T93" i="17"/>
  <c r="U93" i="17"/>
  <c r="V93" i="17"/>
  <c r="W93" i="17"/>
  <c r="X93" i="17"/>
  <c r="Y93" i="17"/>
  <c r="Z93" i="17"/>
  <c r="AA93" i="17"/>
  <c r="AB93" i="17"/>
  <c r="AC93" i="17"/>
  <c r="AD93" i="17"/>
  <c r="AE93" i="17"/>
  <c r="AF93" i="17"/>
  <c r="AG93" i="17"/>
  <c r="AH93" i="17"/>
  <c r="AI93" i="17"/>
  <c r="AJ93" i="17"/>
  <c r="AK93" i="17"/>
  <c r="AL93" i="17"/>
  <c r="AM93" i="17"/>
  <c r="AN93" i="17"/>
  <c r="AO93" i="17"/>
  <c r="AP93" i="17"/>
  <c r="AQ93" i="17"/>
  <c r="AR93" i="17"/>
  <c r="AS93" i="17"/>
  <c r="AT93" i="17"/>
  <c r="AU93" i="17"/>
  <c r="Q95" i="17"/>
  <c r="R95" i="17"/>
  <c r="S95" i="17"/>
  <c r="T95" i="17"/>
  <c r="U95" i="17"/>
  <c r="V95" i="17"/>
  <c r="W95" i="17"/>
  <c r="X95" i="17"/>
  <c r="Y95" i="17"/>
  <c r="Z95" i="17"/>
  <c r="AA95" i="17"/>
  <c r="AB95" i="17"/>
  <c r="AC95" i="17"/>
  <c r="AD95" i="17"/>
  <c r="AE95" i="17"/>
  <c r="AF95" i="17"/>
  <c r="AG95" i="17"/>
  <c r="AH95" i="17"/>
  <c r="AI95" i="17"/>
  <c r="AJ95" i="17"/>
  <c r="AK95" i="17"/>
  <c r="AL95" i="17"/>
  <c r="AM95" i="17"/>
  <c r="AN95" i="17"/>
  <c r="AO95" i="17"/>
  <c r="AP95" i="17"/>
  <c r="AQ95" i="17"/>
  <c r="AR95" i="17"/>
  <c r="AS95" i="17"/>
  <c r="AT95" i="17"/>
  <c r="AU95" i="17"/>
  <c r="Q97" i="17"/>
  <c r="R97" i="17"/>
  <c r="S97" i="17"/>
  <c r="T97" i="17"/>
  <c r="U97" i="17"/>
  <c r="V97" i="17"/>
  <c r="W97" i="17"/>
  <c r="X97" i="17"/>
  <c r="Y97" i="17"/>
  <c r="Z97" i="17"/>
  <c r="AA97" i="17"/>
  <c r="AB97" i="17"/>
  <c r="AC97" i="17"/>
  <c r="AD97" i="17"/>
  <c r="AE97" i="17"/>
  <c r="AF97" i="17"/>
  <c r="AG97" i="17"/>
  <c r="AH97" i="17"/>
  <c r="AI97" i="17"/>
  <c r="AJ97" i="17"/>
  <c r="AK97" i="17"/>
  <c r="AL97" i="17"/>
  <c r="AM97" i="17"/>
  <c r="AN97" i="17"/>
  <c r="AO97" i="17"/>
  <c r="AP97" i="17"/>
  <c r="AQ97" i="17"/>
  <c r="AR97" i="17"/>
  <c r="AS97" i="17"/>
  <c r="AT97" i="17"/>
  <c r="AU97" i="17"/>
  <c r="Q99" i="17"/>
  <c r="R99" i="17"/>
  <c r="S99" i="17"/>
  <c r="T99" i="17"/>
  <c r="U99" i="17"/>
  <c r="V99" i="17"/>
  <c r="W99" i="17"/>
  <c r="X99" i="17"/>
  <c r="Y99" i="17"/>
  <c r="Z99" i="17"/>
  <c r="AA99" i="17"/>
  <c r="AB99" i="17"/>
  <c r="AC99" i="17"/>
  <c r="AD99" i="17"/>
  <c r="AE99" i="17"/>
  <c r="AF99" i="17"/>
  <c r="AG99" i="17"/>
  <c r="AH99" i="17"/>
  <c r="AI99" i="17"/>
  <c r="AJ99" i="17"/>
  <c r="AK99" i="17"/>
  <c r="AL99" i="17"/>
  <c r="AM99" i="17"/>
  <c r="AN99" i="17"/>
  <c r="AO99" i="17"/>
  <c r="AP99" i="17"/>
  <c r="AQ99" i="17"/>
  <c r="AR99" i="17"/>
  <c r="AS99" i="17"/>
  <c r="AT99" i="17"/>
  <c r="AU99"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Q15"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Q17"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Q19" i="17"/>
  <c r="R19" i="17"/>
  <c r="S19" i="17"/>
  <c r="T19" i="17"/>
  <c r="U19" i="17"/>
  <c r="V19" i="17"/>
  <c r="W19" i="17"/>
  <c r="X19" i="17"/>
  <c r="Y19" i="17"/>
  <c r="Z19" i="17"/>
  <c r="AA19" i="17"/>
  <c r="AB19" i="17"/>
  <c r="AC19" i="17"/>
  <c r="AD19" i="17"/>
  <c r="AE19" i="17"/>
  <c r="AF19" i="17"/>
  <c r="AG19" i="17"/>
  <c r="AH19" i="17"/>
  <c r="AI19" i="17"/>
  <c r="AJ19" i="17"/>
  <c r="AK19" i="17"/>
  <c r="AL19" i="17"/>
  <c r="AM19" i="17"/>
  <c r="AN19" i="17"/>
  <c r="AO19" i="17"/>
  <c r="AP19" i="17"/>
  <c r="AQ19" i="17"/>
  <c r="AR19" i="17"/>
  <c r="AS19" i="17"/>
  <c r="AT19" i="17"/>
  <c r="Q21" i="17"/>
  <c r="R21" i="17"/>
  <c r="S21" i="17"/>
  <c r="T21" i="17"/>
  <c r="U21" i="17"/>
  <c r="V21" i="17"/>
  <c r="W21" i="17"/>
  <c r="X21" i="17"/>
  <c r="Y21" i="17"/>
  <c r="Z21" i="17"/>
  <c r="AA21" i="17"/>
  <c r="AB21" i="17"/>
  <c r="AC21" i="17"/>
  <c r="AD21" i="17"/>
  <c r="AE21" i="17"/>
  <c r="AF21" i="17"/>
  <c r="AG21" i="17"/>
  <c r="AH21" i="17"/>
  <c r="AI21" i="17"/>
  <c r="AJ21" i="17"/>
  <c r="AK21" i="17"/>
  <c r="AL21" i="17"/>
  <c r="AM21" i="17"/>
  <c r="AN21" i="17"/>
  <c r="AO21" i="17"/>
  <c r="AP21" i="17"/>
  <c r="AQ21" i="17"/>
  <c r="AR21" i="17"/>
  <c r="AS21" i="17"/>
  <c r="AT21" i="17"/>
  <c r="Q23" i="17"/>
  <c r="R23" i="17"/>
  <c r="S23" i="17"/>
  <c r="T23" i="17"/>
  <c r="U23" i="17"/>
  <c r="V23" i="17"/>
  <c r="W23" i="17"/>
  <c r="X23" i="17"/>
  <c r="Y23" i="17"/>
  <c r="Z23" i="17"/>
  <c r="AA23" i="17"/>
  <c r="AB23" i="17"/>
  <c r="AC23" i="17"/>
  <c r="AD23" i="17"/>
  <c r="AE23" i="17"/>
  <c r="AF23" i="17"/>
  <c r="AG23" i="17"/>
  <c r="AH23" i="17"/>
  <c r="AI23" i="17"/>
  <c r="AJ23" i="17"/>
  <c r="AK23" i="17"/>
  <c r="AL23" i="17"/>
  <c r="AM23" i="17"/>
  <c r="AN23" i="17"/>
  <c r="AO23" i="17"/>
  <c r="AP23" i="17"/>
  <c r="AQ23" i="17"/>
  <c r="AR23" i="17"/>
  <c r="AS23" i="17"/>
  <c r="AT23" i="17"/>
  <c r="Q25" i="17"/>
  <c r="R25" i="17"/>
  <c r="S25" i="17"/>
  <c r="T25" i="17"/>
  <c r="U25" i="17"/>
  <c r="V25" i="17"/>
  <c r="W25" i="17"/>
  <c r="X25" i="17"/>
  <c r="Y25" i="17"/>
  <c r="Z25" i="17"/>
  <c r="AA25" i="17"/>
  <c r="AB25" i="17"/>
  <c r="AC25" i="17"/>
  <c r="AD25" i="17"/>
  <c r="AE25" i="17"/>
  <c r="AF25" i="17"/>
  <c r="AG25" i="17"/>
  <c r="AH25" i="17"/>
  <c r="AI25" i="17"/>
  <c r="AJ25" i="17"/>
  <c r="AK25" i="17"/>
  <c r="AL25" i="17"/>
  <c r="AM25" i="17"/>
  <c r="AN25" i="17"/>
  <c r="AO25" i="17"/>
  <c r="AP25" i="17"/>
  <c r="AQ25" i="17"/>
  <c r="AR25" i="17"/>
  <c r="AS25" i="17"/>
  <c r="AT25" i="17"/>
  <c r="Q27" i="17"/>
  <c r="R27" i="17"/>
  <c r="S27" i="17"/>
  <c r="T27" i="17"/>
  <c r="U27" i="17"/>
  <c r="V27" i="17"/>
  <c r="W27" i="17"/>
  <c r="X27" i="17"/>
  <c r="Y27" i="17"/>
  <c r="Z27" i="17"/>
  <c r="AA27" i="17"/>
  <c r="AB27" i="17"/>
  <c r="AC27" i="17"/>
  <c r="AD27" i="17"/>
  <c r="AE27" i="17"/>
  <c r="AF27" i="17"/>
  <c r="AG27" i="17"/>
  <c r="AH27" i="17"/>
  <c r="AI27" i="17"/>
  <c r="AJ27" i="17"/>
  <c r="AK27" i="17"/>
  <c r="AL27" i="17"/>
  <c r="AM27" i="17"/>
  <c r="AN27" i="17"/>
  <c r="AO27" i="17"/>
  <c r="AP27" i="17"/>
  <c r="AQ27" i="17"/>
  <c r="AR27" i="17"/>
  <c r="AS27" i="17"/>
  <c r="AT27" i="17"/>
  <c r="Q29" i="17"/>
  <c r="R29" i="17"/>
  <c r="S29" i="17"/>
  <c r="T29" i="17"/>
  <c r="U29" i="17"/>
  <c r="V29" i="17"/>
  <c r="W29" i="17"/>
  <c r="X29" i="17"/>
  <c r="Y29" i="17"/>
  <c r="Z29" i="17"/>
  <c r="AA29" i="17"/>
  <c r="AB29" i="17"/>
  <c r="AC29" i="17"/>
  <c r="AD29" i="17"/>
  <c r="AE29" i="17"/>
  <c r="AF29" i="17"/>
  <c r="AG29" i="17"/>
  <c r="AH29" i="17"/>
  <c r="AI29" i="17"/>
  <c r="AJ29" i="17"/>
  <c r="AK29" i="17"/>
  <c r="AL29" i="17"/>
  <c r="AM29" i="17"/>
  <c r="AN29" i="17"/>
  <c r="AO29" i="17"/>
  <c r="AP29" i="17"/>
  <c r="AQ29" i="17"/>
  <c r="AR29" i="17"/>
  <c r="AS29" i="17"/>
  <c r="AT29"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Q39" i="17"/>
  <c r="R39" i="17"/>
  <c r="S39" i="17"/>
  <c r="T39" i="17"/>
  <c r="U39" i="17"/>
  <c r="V39" i="17"/>
  <c r="W39" i="17"/>
  <c r="X39" i="17"/>
  <c r="Y39" i="17"/>
  <c r="Z39" i="17"/>
  <c r="AA39" i="17"/>
  <c r="AB39" i="17"/>
  <c r="AC39" i="17"/>
  <c r="AD39" i="17"/>
  <c r="AE39" i="17"/>
  <c r="AF39" i="17"/>
  <c r="AG39" i="17"/>
  <c r="AH39" i="17"/>
  <c r="AI39" i="17"/>
  <c r="AJ39" i="17"/>
  <c r="AK39" i="17"/>
  <c r="AL39" i="17"/>
  <c r="AM39" i="17"/>
  <c r="AN39" i="17"/>
  <c r="AO39" i="17"/>
  <c r="AP39" i="17"/>
  <c r="AQ39" i="17"/>
  <c r="AR39" i="17"/>
  <c r="AS39" i="17"/>
  <c r="AT39"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R13" i="17"/>
  <c r="S13" i="17"/>
  <c r="T13" i="17"/>
  <c r="U13" i="17"/>
  <c r="V13" i="17"/>
  <c r="W13" i="17"/>
  <c r="X13" i="17"/>
  <c r="Y13" i="17"/>
  <c r="Z13" i="17"/>
  <c r="AA13" i="17"/>
  <c r="AB13" i="17"/>
  <c r="AC13" i="17"/>
  <c r="AD13" i="17"/>
  <c r="AE13" i="17"/>
  <c r="AF13" i="17"/>
  <c r="AG13" i="17"/>
  <c r="AH13" i="17"/>
  <c r="AI13" i="17"/>
  <c r="AJ13" i="17"/>
  <c r="Q13" i="17"/>
  <c r="K66" i="55" l="1"/>
  <c r="K58" i="55"/>
  <c r="AW56" i="55"/>
  <c r="AW55" i="55"/>
  <c r="AW54" i="55"/>
  <c r="K69" i="55" s="1"/>
  <c r="AT53" i="55"/>
  <c r="AQ53" i="55"/>
  <c r="AN53" i="55"/>
  <c r="AK53" i="55"/>
  <c r="AH53" i="55"/>
  <c r="AE53" i="55"/>
  <c r="AB53" i="55"/>
  <c r="Y53" i="55"/>
  <c r="V53" i="55"/>
  <c r="S53" i="55"/>
  <c r="P53" i="55"/>
  <c r="M53" i="55"/>
  <c r="AW53" i="55" s="1"/>
  <c r="K63" i="55" s="1"/>
  <c r="AW52" i="55"/>
  <c r="AW51" i="55"/>
  <c r="K60" i="55" s="1"/>
  <c r="K61" i="55" s="1"/>
  <c r="AW50" i="55"/>
  <c r="K59" i="55" s="1"/>
  <c r="AW49" i="55"/>
  <c r="K25" i="55"/>
  <c r="K15" i="55"/>
  <c r="AW13" i="55"/>
  <c r="AW12" i="55"/>
  <c r="K30" i="55" s="1"/>
  <c r="AT11" i="55"/>
  <c r="AQ11" i="55"/>
  <c r="AN11" i="55"/>
  <c r="AK11" i="55"/>
  <c r="AH11" i="55"/>
  <c r="AE11" i="55"/>
  <c r="AB11" i="55"/>
  <c r="Y11" i="55"/>
  <c r="V11" i="55"/>
  <c r="S11" i="55"/>
  <c r="P11" i="55"/>
  <c r="M11" i="55"/>
  <c r="AW11" i="55" s="1"/>
  <c r="K20" i="55" s="1"/>
  <c r="AW10" i="55"/>
  <c r="AW9" i="55"/>
  <c r="K17" i="55" s="1"/>
  <c r="K18" i="55" s="1"/>
  <c r="AW8" i="55"/>
  <c r="K16" i="55" s="1"/>
  <c r="AW7" i="55"/>
  <c r="AL29" i="55" l="1"/>
  <c r="K29" i="55"/>
  <c r="K27" i="55"/>
  <c r="K21" i="55"/>
  <c r="K19" i="55"/>
  <c r="K23" i="55" s="1"/>
  <c r="AL68" i="55"/>
  <c r="K68" i="55"/>
  <c r="K67" i="55"/>
  <c r="K64" i="55"/>
  <c r="K62" i="55"/>
  <c r="K65" i="55" s="1"/>
  <c r="B7" i="54" l="1"/>
  <c r="B8" i="54" s="1"/>
  <c r="B9" i="54" s="1"/>
  <c r="B10" i="54" s="1"/>
  <c r="B11" i="54" s="1"/>
  <c r="B12" i="54" s="1"/>
  <c r="B13" i="54" s="1"/>
  <c r="B14" i="54" s="1"/>
  <c r="B15" i="54" s="1"/>
  <c r="B16" i="54" s="1"/>
  <c r="B17" i="54" s="1"/>
  <c r="B18" i="54" s="1"/>
  <c r="B19" i="54" s="1"/>
  <c r="B20" i="54" s="1"/>
  <c r="B21" i="54" s="1"/>
  <c r="B22" i="54" s="1"/>
  <c r="B23" i="54" s="1"/>
  <c r="B24" i="54" s="1"/>
  <c r="B25" i="54" s="1"/>
  <c r="B26" i="54" s="1"/>
  <c r="B27" i="54" s="1"/>
  <c r="B28" i="54" s="1"/>
  <c r="B29" i="54" s="1"/>
  <c r="B30" i="54" s="1"/>
  <c r="B31" i="54" s="1"/>
  <c r="B32" i="54" s="1"/>
  <c r="B33" i="54" s="1"/>
  <c r="B34" i="54" s="1"/>
  <c r="B35" i="54" s="1"/>
  <c r="B36" i="54" s="1"/>
  <c r="B37" i="54" s="1"/>
  <c r="B38" i="54" s="1"/>
  <c r="B39" i="54" s="1"/>
  <c r="B40" i="54" s="1"/>
  <c r="B41" i="54" s="1"/>
  <c r="B42" i="54" s="1"/>
  <c r="B43" i="54" s="1"/>
  <c r="B44" i="54" s="1"/>
  <c r="B45" i="54" s="1"/>
  <c r="B46" i="54" s="1"/>
  <c r="B47" i="54" s="1"/>
  <c r="B48" i="54" s="1"/>
  <c r="B49" i="54" s="1"/>
  <c r="B50" i="54" s="1"/>
  <c r="B51" i="54" s="1"/>
  <c r="B52" i="54" s="1"/>
  <c r="B53" i="54" s="1"/>
  <c r="B54" i="54" s="1"/>
  <c r="B55" i="54" s="1"/>
  <c r="B56" i="54" s="1"/>
  <c r="B57" i="54" s="1"/>
  <c r="B58" i="54" s="1"/>
  <c r="B59" i="54" s="1"/>
  <c r="B60" i="54" s="1"/>
  <c r="B61" i="54" s="1"/>
  <c r="B62" i="54" s="1"/>
  <c r="B63" i="54" s="1"/>
  <c r="B64" i="54" s="1"/>
  <c r="B65" i="54" s="1"/>
  <c r="B66" i="54" s="1"/>
  <c r="B67" i="54" s="1"/>
  <c r="B68" i="54" s="1"/>
  <c r="B69" i="54" s="1"/>
  <c r="B70" i="54" s="1"/>
  <c r="B71" i="54" s="1"/>
  <c r="B72" i="54" s="1"/>
  <c r="B73" i="54" s="1"/>
  <c r="B74" i="54" s="1"/>
  <c r="B75" i="54" s="1"/>
  <c r="B76" i="54" s="1"/>
  <c r="B77" i="54" s="1"/>
  <c r="B78" i="54" s="1"/>
  <c r="B79" i="54" s="1"/>
  <c r="B80" i="54" s="1"/>
  <c r="B81" i="54" s="1"/>
  <c r="B82" i="54" s="1"/>
  <c r="B83" i="54" s="1"/>
  <c r="B84" i="54" s="1"/>
  <c r="B85" i="54" s="1"/>
  <c r="B86" i="54" s="1"/>
  <c r="B87" i="54" s="1"/>
  <c r="B88" i="54" s="1"/>
  <c r="B89" i="54" s="1"/>
  <c r="B90" i="54" s="1"/>
  <c r="B91" i="54" s="1"/>
  <c r="B92" i="54" s="1"/>
  <c r="B93" i="54" s="1"/>
  <c r="B94" i="54" s="1"/>
  <c r="B95" i="54" s="1"/>
  <c r="B96" i="54" s="1"/>
  <c r="B97" i="54" s="1"/>
  <c r="B98" i="54" s="1"/>
  <c r="B99" i="54" s="1"/>
  <c r="B100" i="54" s="1"/>
  <c r="B101" i="54" s="1"/>
  <c r="B102" i="54" s="1"/>
  <c r="B103" i="54" s="1"/>
  <c r="B104" i="54" s="1"/>
  <c r="B105" i="54" s="1"/>
  <c r="B106" i="54" s="1"/>
  <c r="B107" i="54" s="1"/>
  <c r="B108" i="54" s="1"/>
  <c r="B109" i="54" s="1"/>
  <c r="B110" i="54" s="1"/>
  <c r="B111" i="54" s="1"/>
  <c r="B112" i="54" s="1"/>
  <c r="B113" i="54" s="1"/>
  <c r="B114" i="54" s="1"/>
  <c r="B115" i="54" s="1"/>
  <c r="B116" i="54" s="1"/>
  <c r="B117" i="54" s="1"/>
  <c r="B118" i="54" s="1"/>
  <c r="B119" i="54" s="1"/>
  <c r="B120" i="54" s="1"/>
  <c r="B121" i="54" s="1"/>
  <c r="B122" i="54" s="1"/>
  <c r="B123" i="54" s="1"/>
  <c r="B124" i="54" s="1"/>
  <c r="B125" i="54" s="1"/>
  <c r="B126" i="54" s="1"/>
  <c r="B127" i="54" s="1"/>
  <c r="B128" i="54" s="1"/>
  <c r="B129" i="54" s="1"/>
  <c r="B130" i="54" s="1"/>
  <c r="B131" i="54" s="1"/>
  <c r="B132" i="54" s="1"/>
  <c r="B133" i="54" s="1"/>
  <c r="B134" i="54" s="1"/>
  <c r="B135" i="54" s="1"/>
  <c r="B136" i="54" s="1"/>
  <c r="B137" i="54" s="1"/>
  <c r="B138" i="54" s="1"/>
  <c r="B139" i="54" s="1"/>
  <c r="B140" i="54" s="1"/>
  <c r="B141" i="54" s="1"/>
  <c r="B142" i="54" s="1"/>
  <c r="B143" i="54" s="1"/>
  <c r="B144" i="54" s="1"/>
  <c r="B145" i="54" s="1"/>
  <c r="B146" i="54" s="1"/>
  <c r="B147" i="54" s="1"/>
  <c r="B148" i="54" s="1"/>
  <c r="B149" i="54" s="1"/>
  <c r="B150" i="54" s="1"/>
  <c r="B151" i="54" s="1"/>
  <c r="B152" i="54" s="1"/>
  <c r="B153" i="54" s="1"/>
  <c r="B154" i="54" s="1"/>
  <c r="B155" i="54" s="1"/>
  <c r="W2" i="52"/>
  <c r="W2" i="34"/>
  <c r="W2" i="17"/>
  <c r="AV245" i="52" l="1"/>
  <c r="AV243" i="52"/>
  <c r="AV241" i="52"/>
  <c r="AV239" i="52"/>
  <c r="AV237" i="52"/>
  <c r="AV235" i="52"/>
  <c r="AV233" i="52"/>
  <c r="AV231" i="52"/>
  <c r="AV229" i="52"/>
  <c r="AV227" i="52"/>
  <c r="AV225" i="52"/>
  <c r="AV223" i="52"/>
  <c r="AV221" i="52"/>
  <c r="AV219" i="52"/>
  <c r="AV217" i="52"/>
  <c r="AV215" i="52"/>
  <c r="AV213" i="52"/>
  <c r="AV211" i="52"/>
  <c r="AV209" i="52"/>
  <c r="AV207" i="52"/>
  <c r="AV205" i="52"/>
  <c r="AV203" i="52"/>
  <c r="AX200" i="52"/>
  <c r="AV196" i="52"/>
  <c r="AV194" i="52"/>
  <c r="AV192" i="52"/>
  <c r="AV190" i="52"/>
  <c r="AV188" i="52"/>
  <c r="AV186" i="52"/>
  <c r="AV184" i="52"/>
  <c r="AV182" i="52"/>
  <c r="AV180" i="52"/>
  <c r="AV178" i="52"/>
  <c r="AV176" i="52"/>
  <c r="AV174" i="52"/>
  <c r="AV172" i="52"/>
  <c r="AV170" i="52"/>
  <c r="AV168" i="52"/>
  <c r="AV166" i="52"/>
  <c r="AV164" i="52"/>
  <c r="AV162" i="52"/>
  <c r="AV160" i="52"/>
  <c r="AV158" i="52"/>
  <c r="AV156" i="52"/>
  <c r="AV154" i="52"/>
  <c r="AX151" i="52"/>
  <c r="AV147" i="52"/>
  <c r="AV145" i="52"/>
  <c r="AV143" i="52"/>
  <c r="AV141" i="52"/>
  <c r="AV139" i="52"/>
  <c r="AV137" i="52"/>
  <c r="AV135" i="52"/>
  <c r="AV133" i="52"/>
  <c r="AV131" i="52"/>
  <c r="AV129" i="52"/>
  <c r="AV127" i="52"/>
  <c r="AV125" i="52"/>
  <c r="AV123" i="52"/>
  <c r="AV121" i="52"/>
  <c r="AV119" i="52"/>
  <c r="AV117" i="52"/>
  <c r="AV115" i="52"/>
  <c r="AV113" i="52"/>
  <c r="AV111" i="52"/>
  <c r="AV109" i="52"/>
  <c r="AV107" i="52"/>
  <c r="AV105" i="52"/>
  <c r="AX102" i="52"/>
  <c r="AV98" i="52"/>
  <c r="AV96" i="52"/>
  <c r="AV94" i="52"/>
  <c r="AV92" i="52"/>
  <c r="AV90" i="52"/>
  <c r="AV88" i="52"/>
  <c r="AV86" i="52"/>
  <c r="AV84" i="52"/>
  <c r="AV82" i="52"/>
  <c r="AV80" i="52"/>
  <c r="AV78" i="52"/>
  <c r="AV76" i="52"/>
  <c r="AV74" i="52"/>
  <c r="AV72" i="52"/>
  <c r="AV70" i="52"/>
  <c r="AV68" i="52"/>
  <c r="AV66" i="52"/>
  <c r="AV64" i="52"/>
  <c r="AV62" i="52"/>
  <c r="AV60" i="52"/>
  <c r="AV58" i="52"/>
  <c r="AV56" i="52"/>
  <c r="AX53" i="52"/>
  <c r="AV46" i="52"/>
  <c r="AV44" i="52"/>
  <c r="AV42" i="52"/>
  <c r="AV40" i="52"/>
  <c r="AV38" i="52"/>
  <c r="AV36" i="52"/>
  <c r="AV34" i="52"/>
  <c r="AV32" i="52"/>
  <c r="AV30" i="52"/>
  <c r="AV28" i="52"/>
  <c r="AV26" i="52"/>
  <c r="AV24" i="52"/>
  <c r="AV22" i="52"/>
  <c r="AV20" i="52"/>
  <c r="AV18" i="52"/>
  <c r="AV16" i="52"/>
  <c r="AV14" i="52"/>
  <c r="AV12" i="52"/>
  <c r="B12" i="52"/>
  <c r="B14" i="52" s="1"/>
  <c r="B16" i="52" s="1"/>
  <c r="B18" i="52" s="1"/>
  <c r="B20" i="52" s="1"/>
  <c r="B22" i="52" s="1"/>
  <c r="B24" i="52" s="1"/>
  <c r="B26" i="52" s="1"/>
  <c r="B28" i="52" s="1"/>
  <c r="B30" i="52" s="1"/>
  <c r="B32" i="52" s="1"/>
  <c r="B34" i="52" s="1"/>
  <c r="B36" i="52" s="1"/>
  <c r="B38" i="52" s="1"/>
  <c r="B40" i="52" s="1"/>
  <c r="B42" i="52" s="1"/>
  <c r="B44" i="52" s="1"/>
  <c r="B46" i="52" s="1"/>
  <c r="B56" i="52" s="1"/>
  <c r="B58" i="52" s="1"/>
  <c r="B60" i="52" s="1"/>
  <c r="B62" i="52" s="1"/>
  <c r="B64" i="52" s="1"/>
  <c r="B66" i="52" s="1"/>
  <c r="B68" i="52" s="1"/>
  <c r="B70" i="52" s="1"/>
  <c r="B72" i="52" s="1"/>
  <c r="B74" i="52" s="1"/>
  <c r="B76" i="52" s="1"/>
  <c r="B78" i="52" s="1"/>
  <c r="B80" i="52" s="1"/>
  <c r="B82" i="52" s="1"/>
  <c r="B84" i="52" s="1"/>
  <c r="B86" i="52" s="1"/>
  <c r="B88" i="52" s="1"/>
  <c r="B90" i="52" s="1"/>
  <c r="B92" i="52" s="1"/>
  <c r="B94" i="52" s="1"/>
  <c r="B96" i="52" s="1"/>
  <c r="B98" i="52" s="1"/>
  <c r="B105" i="52" s="1"/>
  <c r="B107" i="52" s="1"/>
  <c r="B109" i="52" s="1"/>
  <c r="B111" i="52" s="1"/>
  <c r="B113" i="52" s="1"/>
  <c r="B115" i="52" s="1"/>
  <c r="B117" i="52" s="1"/>
  <c r="B119" i="52" s="1"/>
  <c r="B121" i="52" s="1"/>
  <c r="B123" i="52" s="1"/>
  <c r="B125" i="52" s="1"/>
  <c r="B127" i="52" s="1"/>
  <c r="B129" i="52" s="1"/>
  <c r="B131" i="52" s="1"/>
  <c r="B133" i="52" s="1"/>
  <c r="B135" i="52" s="1"/>
  <c r="B137" i="52" s="1"/>
  <c r="B139" i="52" s="1"/>
  <c r="B141" i="52" s="1"/>
  <c r="B143" i="52" s="1"/>
  <c r="B145" i="52" s="1"/>
  <c r="B147" i="52" s="1"/>
  <c r="B154" i="52" s="1"/>
  <c r="B156" i="52" s="1"/>
  <c r="B158" i="52" s="1"/>
  <c r="B160" i="52" s="1"/>
  <c r="B162" i="52" s="1"/>
  <c r="B164" i="52" s="1"/>
  <c r="B166" i="52" s="1"/>
  <c r="B168" i="52" s="1"/>
  <c r="B170" i="52" s="1"/>
  <c r="B172" i="52" s="1"/>
  <c r="B174" i="52" s="1"/>
  <c r="B176" i="52" s="1"/>
  <c r="B178" i="52" s="1"/>
  <c r="B180" i="52" s="1"/>
  <c r="B182" i="52" s="1"/>
  <c r="B184" i="52" s="1"/>
  <c r="B186" i="52" s="1"/>
  <c r="B188" i="52" s="1"/>
  <c r="B190" i="52" s="1"/>
  <c r="B192" i="52" s="1"/>
  <c r="B194" i="52" s="1"/>
  <c r="B196" i="52" s="1"/>
  <c r="B203" i="52" s="1"/>
  <c r="B205" i="52" s="1"/>
  <c r="B207" i="52" s="1"/>
  <c r="B209" i="52" s="1"/>
  <c r="B211" i="52" s="1"/>
  <c r="B213" i="52" s="1"/>
  <c r="B215" i="52" s="1"/>
  <c r="B217" i="52" s="1"/>
  <c r="B219" i="52" s="1"/>
  <c r="B221" i="52" s="1"/>
  <c r="B223" i="52" s="1"/>
  <c r="B225" i="52" s="1"/>
  <c r="B227" i="52" s="1"/>
  <c r="B229" i="52" s="1"/>
  <c r="B231" i="52" s="1"/>
  <c r="B233" i="52" s="1"/>
  <c r="B235" i="52" s="1"/>
  <c r="B237" i="52" s="1"/>
  <c r="B239" i="52" s="1"/>
  <c r="B241" i="52" s="1"/>
  <c r="B243" i="52" s="1"/>
  <c r="B245" i="52" s="1"/>
  <c r="AU11" i="52"/>
  <c r="AT11" i="52"/>
  <c r="AS11" i="52"/>
  <c r="AR11" i="52"/>
  <c r="AQ11" i="52"/>
  <c r="AP11" i="52"/>
  <c r="AO11" i="52"/>
  <c r="AN11" i="52"/>
  <c r="AM11" i="52"/>
  <c r="AL11" i="52"/>
  <c r="AK11" i="52"/>
  <c r="AJ11" i="52"/>
  <c r="AI11" i="52"/>
  <c r="AH11" i="52"/>
  <c r="AG11" i="52"/>
  <c r="AF11" i="52"/>
  <c r="AE11" i="52"/>
  <c r="AD11" i="52"/>
  <c r="AC11" i="52"/>
  <c r="AB11" i="52"/>
  <c r="AA11" i="52"/>
  <c r="Z11" i="52"/>
  <c r="Y11" i="52"/>
  <c r="X11" i="52"/>
  <c r="W11" i="52"/>
  <c r="V11" i="52"/>
  <c r="U11" i="52"/>
  <c r="T11" i="52"/>
  <c r="S11" i="52"/>
  <c r="R11" i="52"/>
  <c r="Q11" i="52"/>
  <c r="AV11" i="52" s="1"/>
  <c r="AV10" i="52"/>
  <c r="AU9" i="52"/>
  <c r="AT9" i="52"/>
  <c r="AS9" i="52"/>
  <c r="AR9" i="52"/>
  <c r="AQ9" i="52"/>
  <c r="AP9" i="52"/>
  <c r="AO9" i="52"/>
  <c r="AN9" i="52"/>
  <c r="AM9" i="52"/>
  <c r="AL9" i="52"/>
  <c r="AK9" i="52"/>
  <c r="AJ9" i="52"/>
  <c r="AI9" i="52"/>
  <c r="AH9" i="52"/>
  <c r="AG9" i="52"/>
  <c r="AF9" i="52"/>
  <c r="AE9" i="52"/>
  <c r="AD9" i="52"/>
  <c r="AC9" i="52"/>
  <c r="AB9" i="52"/>
  <c r="AA9" i="52"/>
  <c r="Z9" i="52"/>
  <c r="Y9" i="52"/>
  <c r="X9" i="52"/>
  <c r="W9" i="52"/>
  <c r="V9" i="52"/>
  <c r="U9" i="52"/>
  <c r="T9" i="52"/>
  <c r="S9" i="52"/>
  <c r="R9" i="52"/>
  <c r="AV9" i="52" s="1"/>
  <c r="Q9" i="52"/>
  <c r="AV8" i="52"/>
  <c r="BN7" i="52"/>
  <c r="BN8" i="52" s="1"/>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AV7" i="52" s="1"/>
  <c r="BN6" i="52"/>
  <c r="AV6" i="52"/>
  <c r="BO5" i="52"/>
  <c r="BO6" i="52" s="1"/>
  <c r="BO7" i="52" s="1"/>
  <c r="BO8" i="52" s="1"/>
  <c r="BO9" i="52" s="1"/>
  <c r="BO10" i="52" s="1"/>
  <c r="BO11" i="52" s="1"/>
  <c r="BN5" i="52"/>
  <c r="AX2" i="52"/>
  <c r="N2" i="52"/>
  <c r="AV195" i="52" l="1"/>
  <c r="AV197" i="52"/>
  <c r="AX196" i="52" s="1"/>
  <c r="AV15" i="52"/>
  <c r="AX14" i="52" s="1"/>
  <c r="AV35" i="52"/>
  <c r="AW34" i="52" s="1"/>
  <c r="AV37" i="52"/>
  <c r="AX36" i="52" s="1"/>
  <c r="AV39" i="52"/>
  <c r="AX38" i="52" s="1"/>
  <c r="AV41" i="52"/>
  <c r="AW40" i="52" s="1"/>
  <c r="AV43" i="52"/>
  <c r="AX42" i="52" s="1"/>
  <c r="AV45" i="52"/>
  <c r="AW44" i="52" s="1"/>
  <c r="AV47" i="52"/>
  <c r="AX46" i="52" s="1"/>
  <c r="AV57" i="52"/>
  <c r="AW56" i="52" s="1"/>
  <c r="AV61" i="52"/>
  <c r="AX60" i="52" s="1"/>
  <c r="AV65" i="52"/>
  <c r="AW64" i="52" s="1"/>
  <c r="AV69" i="52"/>
  <c r="AV73" i="52"/>
  <c r="AW72" i="52" s="1"/>
  <c r="AV75" i="52"/>
  <c r="AX74" i="52" s="1"/>
  <c r="AV77" i="52"/>
  <c r="AV79" i="52"/>
  <c r="AW78" i="52" s="1"/>
  <c r="AV81" i="52"/>
  <c r="AW80" i="52" s="1"/>
  <c r="AV83" i="52"/>
  <c r="AX82" i="52" s="1"/>
  <c r="AV85" i="52"/>
  <c r="AW84" i="52" s="1"/>
  <c r="AV87" i="52"/>
  <c r="AW86" i="52" s="1"/>
  <c r="AV89" i="52"/>
  <c r="AX88" i="52" s="1"/>
  <c r="AV93" i="52"/>
  <c r="AW92" i="52" s="1"/>
  <c r="AV97" i="52"/>
  <c r="AX96" i="52" s="1"/>
  <c r="AV106" i="52"/>
  <c r="AW105" i="52" s="1"/>
  <c r="AV110" i="52"/>
  <c r="AX109" i="52" s="1"/>
  <c r="AV114" i="52"/>
  <c r="AW113" i="52" s="1"/>
  <c r="AV118" i="52"/>
  <c r="AW117" i="52" s="1"/>
  <c r="AV122" i="52"/>
  <c r="AV126" i="52"/>
  <c r="AX125" i="52" s="1"/>
  <c r="AV130" i="52"/>
  <c r="AW129" i="52" s="1"/>
  <c r="AV134" i="52"/>
  <c r="AW133" i="52" s="1"/>
  <c r="AV138" i="52"/>
  <c r="AX137" i="52" s="1"/>
  <c r="AV142" i="52"/>
  <c r="AX141" i="52" s="1"/>
  <c r="AV146" i="52"/>
  <c r="AW145" i="52" s="1"/>
  <c r="AV13" i="52"/>
  <c r="AX12" i="52" s="1"/>
  <c r="AV17" i="52"/>
  <c r="AX16" i="52" s="1"/>
  <c r="AV21" i="52"/>
  <c r="AW20" i="52" s="1"/>
  <c r="AV25" i="52"/>
  <c r="AX24" i="52" s="1"/>
  <c r="AV29" i="52"/>
  <c r="AX28" i="52" s="1"/>
  <c r="AV108" i="52"/>
  <c r="AX107" i="52" s="1"/>
  <c r="AV124" i="52"/>
  <c r="AX123" i="52" s="1"/>
  <c r="AV23" i="52"/>
  <c r="AX22" i="52" s="1"/>
  <c r="AV140" i="52"/>
  <c r="AX139" i="52" s="1"/>
  <c r="AV159" i="52"/>
  <c r="AX158" i="52" s="1"/>
  <c r="AV161" i="52"/>
  <c r="AX160" i="52" s="1"/>
  <c r="AV19" i="52"/>
  <c r="AW18" i="52" s="1"/>
  <c r="AV27" i="52"/>
  <c r="AX26" i="52" s="1"/>
  <c r="AV163" i="52"/>
  <c r="AV165" i="52"/>
  <c r="AX164" i="52" s="1"/>
  <c r="AV169" i="52"/>
  <c r="AX168" i="52" s="1"/>
  <c r="AV183" i="52"/>
  <c r="AX182" i="52" s="1"/>
  <c r="BN9" i="52"/>
  <c r="BN10" i="52" s="1"/>
  <c r="BN11" i="52" s="1"/>
  <c r="T2" i="52"/>
  <c r="AX6" i="52"/>
  <c r="AW6" i="52"/>
  <c r="AX10" i="52"/>
  <c r="AW10" i="52"/>
  <c r="AX8" i="52"/>
  <c r="AW8" i="52"/>
  <c r="AW121" i="52"/>
  <c r="AX121" i="52"/>
  <c r="AX133" i="52"/>
  <c r="AW137" i="52"/>
  <c r="AW16" i="52"/>
  <c r="AW28" i="52"/>
  <c r="AV31" i="52"/>
  <c r="W151" i="52"/>
  <c r="W102" i="52"/>
  <c r="W53" i="52"/>
  <c r="W200" i="52"/>
  <c r="AV191" i="52"/>
  <c r="AV193" i="52"/>
  <c r="AV204" i="52"/>
  <c r="AV206" i="52"/>
  <c r="AV208" i="52"/>
  <c r="AV210" i="52"/>
  <c r="AV212" i="52"/>
  <c r="AV214" i="52"/>
  <c r="AV216" i="52"/>
  <c r="AV218" i="52"/>
  <c r="AV220" i="52"/>
  <c r="AV222" i="52"/>
  <c r="AV224" i="52"/>
  <c r="AV226" i="52"/>
  <c r="AV228" i="52"/>
  <c r="AV230" i="52"/>
  <c r="AV232" i="52"/>
  <c r="AV234" i="52"/>
  <c r="AV236" i="52"/>
  <c r="AV238" i="52"/>
  <c r="AV240" i="52"/>
  <c r="AV242" i="52"/>
  <c r="AV244" i="52"/>
  <c r="AV246" i="52"/>
  <c r="AV33" i="52"/>
  <c r="AW36" i="52"/>
  <c r="AW38" i="52"/>
  <c r="AX44" i="52"/>
  <c r="AV167" i="52"/>
  <c r="AW196" i="52"/>
  <c r="Q4" i="52"/>
  <c r="AX86" i="52"/>
  <c r="AV112" i="52"/>
  <c r="AV128" i="52"/>
  <c r="AV171" i="52"/>
  <c r="AV173" i="52"/>
  <c r="AW76" i="52"/>
  <c r="AX76" i="52"/>
  <c r="AV59" i="52"/>
  <c r="AW60" i="52"/>
  <c r="AV91" i="52"/>
  <c r="AV144" i="52"/>
  <c r="AV175" i="52"/>
  <c r="AV177" i="52"/>
  <c r="AV63" i="52"/>
  <c r="AV95" i="52"/>
  <c r="AW96" i="52"/>
  <c r="AV116" i="52"/>
  <c r="AV132" i="52"/>
  <c r="AV179" i="52"/>
  <c r="AV181" i="52"/>
  <c r="AV67" i="52"/>
  <c r="AW68" i="52"/>
  <c r="AX68" i="52"/>
  <c r="AV99" i="52"/>
  <c r="AV185" i="52"/>
  <c r="AV71" i="52"/>
  <c r="AV120" i="52"/>
  <c r="AV136" i="52"/>
  <c r="AV148" i="52"/>
  <c r="AV155" i="52"/>
  <c r="AV157" i="52"/>
  <c r="AV187" i="52"/>
  <c r="AV189" i="52"/>
  <c r="AW107" i="52" l="1"/>
  <c r="AW109" i="52"/>
  <c r="AX105" i="52"/>
  <c r="AW82" i="52"/>
  <c r="AX78" i="52"/>
  <c r="AW141" i="52"/>
  <c r="AW46" i="52"/>
  <c r="AW26" i="52"/>
  <c r="AX56" i="52"/>
  <c r="AX34" i="52"/>
  <c r="AX80" i="52"/>
  <c r="AW164" i="52"/>
  <c r="AW14" i="52"/>
  <c r="AW123" i="52"/>
  <c r="AX145" i="52"/>
  <c r="AW158" i="52"/>
  <c r="AX117" i="52"/>
  <c r="AW160" i="52"/>
  <c r="AW88" i="52"/>
  <c r="AX40" i="52"/>
  <c r="AW139" i="52"/>
  <c r="AX20" i="52"/>
  <c r="AW12" i="52"/>
  <c r="AW125" i="52"/>
  <c r="AW168" i="52"/>
  <c r="AW74" i="52"/>
  <c r="AX72" i="52"/>
  <c r="AW182" i="52"/>
  <c r="AX64" i="52"/>
  <c r="AX84" i="52"/>
  <c r="AW42" i="52"/>
  <c r="AW24" i="52"/>
  <c r="AX129" i="52"/>
  <c r="AX113" i="52"/>
  <c r="AW22" i="52"/>
  <c r="AX162" i="52"/>
  <c r="AW162" i="52"/>
  <c r="AX18" i="52"/>
  <c r="AX92" i="52"/>
  <c r="AX194" i="52"/>
  <c r="AW194" i="52"/>
  <c r="AX241" i="52"/>
  <c r="AW241" i="52"/>
  <c r="AX225" i="52"/>
  <c r="AW225" i="52"/>
  <c r="AX188" i="52"/>
  <c r="AW188" i="52"/>
  <c r="AX90" i="52"/>
  <c r="AW90" i="52"/>
  <c r="AX127" i="52"/>
  <c r="AW127" i="52"/>
  <c r="Q54" i="52"/>
  <c r="Q201" i="52"/>
  <c r="Q103" i="52"/>
  <c r="Q152" i="52"/>
  <c r="R4" i="52"/>
  <c r="Q5" i="52"/>
  <c r="AX243" i="52"/>
  <c r="AW243" i="52"/>
  <c r="AX227" i="52"/>
  <c r="AW227" i="52"/>
  <c r="AX211" i="52"/>
  <c r="AW211" i="52"/>
  <c r="AX70" i="52"/>
  <c r="AW70" i="52"/>
  <c r="AX178" i="52"/>
  <c r="AW178" i="52"/>
  <c r="AX62" i="52"/>
  <c r="AW62" i="52"/>
  <c r="AX32" i="52"/>
  <c r="AW32" i="52"/>
  <c r="AX239" i="52"/>
  <c r="AW239" i="52"/>
  <c r="AX223" i="52"/>
  <c r="AW223" i="52"/>
  <c r="AX207" i="52"/>
  <c r="AW207" i="52"/>
  <c r="AX180" i="52"/>
  <c r="AW180" i="52"/>
  <c r="AX209" i="52"/>
  <c r="AW209" i="52"/>
  <c r="AX156" i="52"/>
  <c r="AW156" i="52"/>
  <c r="AX184" i="52"/>
  <c r="AW184" i="52"/>
  <c r="AX131" i="52"/>
  <c r="AW131" i="52"/>
  <c r="AX176" i="52"/>
  <c r="AW176" i="52"/>
  <c r="AX58" i="52"/>
  <c r="AW58" i="52"/>
  <c r="AX237" i="52"/>
  <c r="AW237" i="52"/>
  <c r="AX221" i="52"/>
  <c r="AW221" i="52"/>
  <c r="AX205" i="52"/>
  <c r="AW205" i="52"/>
  <c r="AX154" i="52"/>
  <c r="AW154" i="52"/>
  <c r="AX98" i="52"/>
  <c r="AW98" i="52"/>
  <c r="AX115" i="52"/>
  <c r="AW115" i="52"/>
  <c r="AX174" i="52"/>
  <c r="AW174" i="52"/>
  <c r="AX235" i="52"/>
  <c r="AW235" i="52"/>
  <c r="AX219" i="52"/>
  <c r="AW219" i="52"/>
  <c r="AX203" i="52"/>
  <c r="AW203" i="52"/>
  <c r="AX111" i="52"/>
  <c r="AW111" i="52"/>
  <c r="AX147" i="52"/>
  <c r="AW147" i="52"/>
  <c r="AX143" i="52"/>
  <c r="AW143" i="52"/>
  <c r="AX166" i="52"/>
  <c r="AW166" i="52"/>
  <c r="AX233" i="52"/>
  <c r="AW233" i="52"/>
  <c r="AX217" i="52"/>
  <c r="AW217" i="52"/>
  <c r="AX192" i="52"/>
  <c r="AW192" i="52"/>
  <c r="AX186" i="52"/>
  <c r="AW186" i="52"/>
  <c r="AX135" i="52"/>
  <c r="AW135" i="52"/>
  <c r="AX172" i="52"/>
  <c r="AW172" i="52"/>
  <c r="AX231" i="52"/>
  <c r="AW231" i="52"/>
  <c r="AX215" i="52"/>
  <c r="AW215" i="52"/>
  <c r="AX190" i="52"/>
  <c r="AW190" i="52"/>
  <c r="AX30" i="52"/>
  <c r="AW30" i="52"/>
  <c r="T200" i="52"/>
  <c r="T151" i="52"/>
  <c r="T102" i="52"/>
  <c r="T53" i="52"/>
  <c r="AX119" i="52"/>
  <c r="AW119" i="52"/>
  <c r="AX66" i="52"/>
  <c r="AW66" i="52"/>
  <c r="AX94" i="52"/>
  <c r="AW94" i="52"/>
  <c r="AX170" i="52"/>
  <c r="AW170" i="52"/>
  <c r="AX245" i="52"/>
  <c r="AW245" i="52"/>
  <c r="AX229" i="52"/>
  <c r="AW229" i="52"/>
  <c r="AX213" i="52"/>
  <c r="AW213" i="52"/>
  <c r="Q104" i="52" l="1"/>
  <c r="Q55" i="52"/>
  <c r="Q153" i="52"/>
  <c r="Q202" i="52"/>
  <c r="R201" i="52"/>
  <c r="R152" i="52"/>
  <c r="R54" i="52"/>
  <c r="R103" i="52"/>
  <c r="S4" i="52"/>
  <c r="R5" i="52"/>
  <c r="R55" i="52" l="1"/>
  <c r="R202" i="52"/>
  <c r="R104" i="52"/>
  <c r="R153" i="52"/>
  <c r="S201" i="52"/>
  <c r="S152" i="52"/>
  <c r="S103" i="52"/>
  <c r="T4" i="52"/>
  <c r="S5" i="52"/>
  <c r="S54" i="52"/>
  <c r="T201" i="52" l="1"/>
  <c r="T152" i="52"/>
  <c r="T103" i="52"/>
  <c r="T54" i="52"/>
  <c r="U4" i="52"/>
  <c r="T5" i="52"/>
  <c r="S202" i="52"/>
  <c r="S153" i="52"/>
  <c r="S55" i="52"/>
  <c r="S104" i="52"/>
  <c r="T202" i="52" l="1"/>
  <c r="T153" i="52"/>
  <c r="T104" i="52"/>
  <c r="T55" i="52"/>
  <c r="U201" i="52"/>
  <c r="U152" i="52"/>
  <c r="U103" i="52"/>
  <c r="U54" i="52"/>
  <c r="U5" i="52"/>
  <c r="V4" i="52"/>
  <c r="U202" i="52" l="1"/>
  <c r="U153" i="52"/>
  <c r="U104" i="52"/>
  <c r="U55" i="52"/>
  <c r="V201" i="52"/>
  <c r="V152" i="52"/>
  <c r="V103" i="52"/>
  <c r="V54" i="52"/>
  <c r="V5" i="52"/>
  <c r="W4" i="52"/>
  <c r="W152" i="52" l="1"/>
  <c r="W103" i="52"/>
  <c r="W54" i="52"/>
  <c r="W201" i="52"/>
  <c r="W5" i="52"/>
  <c r="X4" i="52"/>
  <c r="V202" i="52"/>
  <c r="V153" i="52"/>
  <c r="V104" i="52"/>
  <c r="V55" i="52"/>
  <c r="W202" i="52" l="1"/>
  <c r="W153" i="52"/>
  <c r="W104" i="52"/>
  <c r="W55" i="52"/>
  <c r="X103" i="52"/>
  <c r="X54" i="52"/>
  <c r="X152" i="52"/>
  <c r="Y4" i="52"/>
  <c r="X201" i="52"/>
  <c r="X5" i="52"/>
  <c r="Y54" i="52" l="1"/>
  <c r="Y201" i="52"/>
  <c r="Y103" i="52"/>
  <c r="Y152" i="52"/>
  <c r="Z4" i="52"/>
  <c r="Y5" i="52"/>
  <c r="X153" i="52"/>
  <c r="X104" i="52"/>
  <c r="X55" i="52"/>
  <c r="X202" i="52"/>
  <c r="I1" i="51"/>
  <c r="Z201" i="52" l="1"/>
  <c r="Z152" i="52"/>
  <c r="Z54" i="52"/>
  <c r="Z103" i="52"/>
  <c r="AA4" i="52"/>
  <c r="Z5" i="52"/>
  <c r="Y104" i="52"/>
  <c r="Y55" i="52"/>
  <c r="Y153" i="52"/>
  <c r="Y202" i="52"/>
  <c r="E34" i="50"/>
  <c r="E33" i="50"/>
  <c r="E32" i="50"/>
  <c r="E31" i="50"/>
  <c r="E30" i="50"/>
  <c r="AA201" i="52" l="1"/>
  <c r="AA152" i="52"/>
  <c r="AA103" i="52"/>
  <c r="AB4" i="52"/>
  <c r="AA5" i="52"/>
  <c r="AA54" i="52"/>
  <c r="Z55" i="52"/>
  <c r="Z202" i="52"/>
  <c r="Z104" i="52"/>
  <c r="Z153" i="52"/>
  <c r="B53" i="17"/>
  <c r="AA202" i="52" l="1"/>
  <c r="AA153" i="52"/>
  <c r="AA55" i="52"/>
  <c r="AA104" i="52"/>
  <c r="AB201" i="52"/>
  <c r="AB152" i="52"/>
  <c r="AB103" i="52"/>
  <c r="AB54" i="52"/>
  <c r="AC4" i="52"/>
  <c r="AB5" i="52"/>
  <c r="Q3" i="43"/>
  <c r="N2" i="34"/>
  <c r="N2" i="17"/>
  <c r="AB202" i="52" l="1"/>
  <c r="AB153" i="52"/>
  <c r="AB104" i="52"/>
  <c r="AB55" i="52"/>
  <c r="AC201" i="52"/>
  <c r="AC152" i="52"/>
  <c r="AC103" i="52"/>
  <c r="AC54" i="52"/>
  <c r="AC5" i="52"/>
  <c r="AD4" i="52"/>
  <c r="P38" i="43"/>
  <c r="O38" i="43"/>
  <c r="N38" i="43"/>
  <c r="M38" i="43"/>
  <c r="L38" i="43"/>
  <c r="K38" i="43"/>
  <c r="J38" i="43"/>
  <c r="M41" i="43" s="1"/>
  <c r="I38" i="43"/>
  <c r="H38" i="43"/>
  <c r="G38" i="43"/>
  <c r="F38" i="43"/>
  <c r="E38" i="43"/>
  <c r="H5" i="43"/>
  <c r="E5" i="43"/>
  <c r="K40" i="43"/>
  <c r="G3" i="43"/>
  <c r="AD201" i="52" l="1"/>
  <c r="AD152" i="52"/>
  <c r="AD103" i="52"/>
  <c r="AD54" i="52"/>
  <c r="AD5" i="52"/>
  <c r="AE4" i="52"/>
  <c r="AC202" i="52"/>
  <c r="AC153" i="52"/>
  <c r="AC104" i="52"/>
  <c r="AC55" i="52"/>
  <c r="H41" i="43"/>
  <c r="P41" i="43"/>
  <c r="I41" i="43"/>
  <c r="L41" i="43"/>
  <c r="E40" i="43"/>
  <c r="N41" i="43"/>
  <c r="O41" i="43"/>
  <c r="J41" i="43"/>
  <c r="K41" i="43"/>
  <c r="M40" i="43"/>
  <c r="U3" i="43"/>
  <c r="F40" i="43"/>
  <c r="N40" i="43"/>
  <c r="G40" i="43"/>
  <c r="O40" i="43"/>
  <c r="H40" i="43"/>
  <c r="P40" i="43"/>
  <c r="I40" i="43"/>
  <c r="L40" i="43"/>
  <c r="J40" i="43"/>
  <c r="AE152" i="52" l="1"/>
  <c r="AE103" i="52"/>
  <c r="AE54" i="52"/>
  <c r="AE201" i="52"/>
  <c r="AF4" i="52"/>
  <c r="AE5" i="52"/>
  <c r="AD202" i="52"/>
  <c r="AD153" i="52"/>
  <c r="AD104" i="52"/>
  <c r="AD55" i="52"/>
  <c r="M42" i="43"/>
  <c r="M43" i="43" s="1"/>
  <c r="I42" i="43"/>
  <c r="I43" i="43" s="1"/>
  <c r="J42" i="43"/>
  <c r="J43" i="43" s="1"/>
  <c r="H42" i="43"/>
  <c r="H43" i="43" s="1"/>
  <c r="O42" i="43"/>
  <c r="O43" i="43" s="1"/>
  <c r="L42" i="43"/>
  <c r="L43" i="43" s="1"/>
  <c r="P42" i="43"/>
  <c r="P43" i="43" s="1"/>
  <c r="K42" i="43"/>
  <c r="K43" i="43" s="1"/>
  <c r="N42" i="43"/>
  <c r="N43" i="43" s="1"/>
  <c r="AF103" i="52" l="1"/>
  <c r="AF54" i="52"/>
  <c r="AF152" i="52"/>
  <c r="AG4" i="52"/>
  <c r="AF201" i="52"/>
  <c r="AF5" i="52"/>
  <c r="AE202" i="52"/>
  <c r="AE153" i="52"/>
  <c r="AE104" i="52"/>
  <c r="AE55" i="52"/>
  <c r="AF153" i="52" l="1"/>
  <c r="AF104" i="52"/>
  <c r="AF55" i="52"/>
  <c r="AF202" i="52"/>
  <c r="AG54" i="52"/>
  <c r="AG201" i="52"/>
  <c r="AG103" i="52"/>
  <c r="AG152" i="52"/>
  <c r="AH4" i="52"/>
  <c r="AG5" i="52"/>
  <c r="Q3" i="39"/>
  <c r="E38" i="39"/>
  <c r="F38" i="39"/>
  <c r="G38" i="39"/>
  <c r="H5" i="39"/>
  <c r="E5" i="39"/>
  <c r="I38" i="39"/>
  <c r="H38" i="39"/>
  <c r="G3" i="39"/>
  <c r="P38" i="39"/>
  <c r="O38" i="39"/>
  <c r="N38" i="39"/>
  <c r="M38" i="39"/>
  <c r="L38" i="39"/>
  <c r="K38" i="39"/>
  <c r="J38" i="39"/>
  <c r="W200" i="34"/>
  <c r="AV245" i="34"/>
  <c r="AV243" i="34"/>
  <c r="AV241" i="34"/>
  <c r="AV239" i="34"/>
  <c r="AV237" i="34"/>
  <c r="AV235" i="34"/>
  <c r="AV233" i="34"/>
  <c r="AV231" i="34"/>
  <c r="AV229" i="34"/>
  <c r="AV227" i="34"/>
  <c r="AV225" i="34"/>
  <c r="AV223" i="34"/>
  <c r="AV221" i="34"/>
  <c r="AV219" i="34"/>
  <c r="AV217" i="34"/>
  <c r="AV215" i="34"/>
  <c r="AV213" i="34"/>
  <c r="AV211" i="34"/>
  <c r="AV209" i="34"/>
  <c r="AV207" i="34"/>
  <c r="AV205" i="34"/>
  <c r="AV203" i="34"/>
  <c r="AX200" i="34"/>
  <c r="AV196" i="34"/>
  <c r="AV194" i="34"/>
  <c r="AV192" i="34"/>
  <c r="AV190" i="34"/>
  <c r="AV188" i="34"/>
  <c r="AV186" i="34"/>
  <c r="AV184" i="34"/>
  <c r="AV182" i="34"/>
  <c r="AV180" i="34"/>
  <c r="AV178" i="34"/>
  <c r="AV176" i="34"/>
  <c r="AV174" i="34"/>
  <c r="AV172" i="34"/>
  <c r="AV170" i="34"/>
  <c r="AV168" i="34"/>
  <c r="AV166" i="34"/>
  <c r="AV164" i="34"/>
  <c r="AV162" i="34"/>
  <c r="AV160" i="34"/>
  <c r="AV158" i="34"/>
  <c r="AV156" i="34"/>
  <c r="AV154" i="34"/>
  <c r="AX151" i="34"/>
  <c r="AV147" i="34"/>
  <c r="AV145" i="34"/>
  <c r="AV143" i="34"/>
  <c r="AV141" i="34"/>
  <c r="AV139" i="34"/>
  <c r="AV137" i="34"/>
  <c r="AV135" i="34"/>
  <c r="AV133" i="34"/>
  <c r="AV131" i="34"/>
  <c r="AV129" i="34"/>
  <c r="AV127" i="34"/>
  <c r="AV125" i="34"/>
  <c r="AV123" i="34"/>
  <c r="AV121" i="34"/>
  <c r="AV119" i="34"/>
  <c r="AV117" i="34"/>
  <c r="AV115" i="34"/>
  <c r="AV113" i="34"/>
  <c r="AV111" i="34"/>
  <c r="AV109" i="34"/>
  <c r="AV107" i="34"/>
  <c r="AV105" i="34"/>
  <c r="AX102" i="34"/>
  <c r="AV98" i="34"/>
  <c r="AV96" i="34"/>
  <c r="AV94" i="34"/>
  <c r="AV92" i="34"/>
  <c r="AU91" i="34"/>
  <c r="AV90" i="34"/>
  <c r="AU89" i="34"/>
  <c r="AV88" i="34"/>
  <c r="AU87" i="34"/>
  <c r="AV86" i="34"/>
  <c r="AU85" i="34"/>
  <c r="AV84" i="34"/>
  <c r="AU83" i="34"/>
  <c r="AV82" i="34"/>
  <c r="AU81" i="34"/>
  <c r="AV80" i="34"/>
  <c r="AU79" i="34"/>
  <c r="AV78" i="34"/>
  <c r="AU77" i="34"/>
  <c r="AV76" i="34"/>
  <c r="AU75" i="34"/>
  <c r="AV74" i="34"/>
  <c r="AU73" i="34"/>
  <c r="AV72" i="34"/>
  <c r="AU71" i="34"/>
  <c r="AV70" i="34"/>
  <c r="AU69" i="34"/>
  <c r="AV68" i="34"/>
  <c r="AU67" i="34"/>
  <c r="AV66" i="34"/>
  <c r="AU65" i="34"/>
  <c r="AV64" i="34"/>
  <c r="AU63" i="34"/>
  <c r="AV62" i="34"/>
  <c r="AU61" i="34"/>
  <c r="AV60" i="34"/>
  <c r="AU59" i="34"/>
  <c r="AV58" i="34"/>
  <c r="AU57" i="34"/>
  <c r="AV56" i="34"/>
  <c r="AX53" i="34"/>
  <c r="AV46" i="34"/>
  <c r="AV44" i="34"/>
  <c r="AV42" i="34"/>
  <c r="AV40" i="34"/>
  <c r="AV38" i="34"/>
  <c r="AV36" i="34"/>
  <c r="AV34" i="34"/>
  <c r="AV32" i="34"/>
  <c r="AV30" i="34"/>
  <c r="AV28" i="34"/>
  <c r="AV26" i="34"/>
  <c r="AV24" i="34"/>
  <c r="AV22" i="34"/>
  <c r="AV20" i="34"/>
  <c r="AV18" i="34"/>
  <c r="AV16" i="34"/>
  <c r="AV14" i="34"/>
  <c r="AV12" i="34"/>
  <c r="B12" i="34"/>
  <c r="B14" i="34" s="1"/>
  <c r="B16" i="34" s="1"/>
  <c r="B18" i="34" s="1"/>
  <c r="B20" i="34" s="1"/>
  <c r="B22" i="34" s="1"/>
  <c r="B24" i="34" s="1"/>
  <c r="B26" i="34" s="1"/>
  <c r="B28" i="34" s="1"/>
  <c r="B30" i="34" s="1"/>
  <c r="B32" i="34" s="1"/>
  <c r="B34" i="34" s="1"/>
  <c r="B36" i="34" s="1"/>
  <c r="B38" i="34" s="1"/>
  <c r="B40" i="34" s="1"/>
  <c r="B42" i="34" s="1"/>
  <c r="B44" i="34" s="1"/>
  <c r="B46" i="34" s="1"/>
  <c r="B56" i="34" s="1"/>
  <c r="B58" i="34" s="1"/>
  <c r="B60" i="34" s="1"/>
  <c r="B62" i="34" s="1"/>
  <c r="B64" i="34" s="1"/>
  <c r="B66" i="34" s="1"/>
  <c r="B68" i="34" s="1"/>
  <c r="B70" i="34" s="1"/>
  <c r="B72" i="34" s="1"/>
  <c r="B74" i="34" s="1"/>
  <c r="B76" i="34" s="1"/>
  <c r="B78" i="34" s="1"/>
  <c r="B80" i="34" s="1"/>
  <c r="B82" i="34" s="1"/>
  <c r="B84" i="34" s="1"/>
  <c r="B86" i="34" s="1"/>
  <c r="B88" i="34" s="1"/>
  <c r="B90" i="34" s="1"/>
  <c r="B92" i="34" s="1"/>
  <c r="B94" i="34" s="1"/>
  <c r="B96" i="34" s="1"/>
  <c r="B98" i="34" s="1"/>
  <c r="B105" i="34" s="1"/>
  <c r="B107" i="34" s="1"/>
  <c r="B109" i="34" s="1"/>
  <c r="B111" i="34" s="1"/>
  <c r="B113" i="34" s="1"/>
  <c r="B115" i="34" s="1"/>
  <c r="B117" i="34" s="1"/>
  <c r="B119" i="34" s="1"/>
  <c r="B121" i="34" s="1"/>
  <c r="B123" i="34" s="1"/>
  <c r="B125" i="34" s="1"/>
  <c r="B127" i="34" s="1"/>
  <c r="B129" i="34" s="1"/>
  <c r="B131" i="34" s="1"/>
  <c r="B133" i="34" s="1"/>
  <c r="B135" i="34" s="1"/>
  <c r="B137" i="34" s="1"/>
  <c r="B139" i="34" s="1"/>
  <c r="B141" i="34" s="1"/>
  <c r="B143" i="34" s="1"/>
  <c r="B145" i="34" s="1"/>
  <c r="B147" i="34" s="1"/>
  <c r="B154" i="34" s="1"/>
  <c r="B156" i="34" s="1"/>
  <c r="B158" i="34" s="1"/>
  <c r="B160" i="34" s="1"/>
  <c r="B162" i="34" s="1"/>
  <c r="B164" i="34" s="1"/>
  <c r="B166" i="34" s="1"/>
  <c r="B168" i="34" s="1"/>
  <c r="B170" i="34" s="1"/>
  <c r="B172" i="34" s="1"/>
  <c r="B174" i="34" s="1"/>
  <c r="B176" i="34" s="1"/>
  <c r="B178" i="34" s="1"/>
  <c r="B180" i="34" s="1"/>
  <c r="B182" i="34" s="1"/>
  <c r="B184" i="34" s="1"/>
  <c r="B186" i="34" s="1"/>
  <c r="B188" i="34" s="1"/>
  <c r="B190" i="34" s="1"/>
  <c r="B192" i="34" s="1"/>
  <c r="B194" i="34" s="1"/>
  <c r="B196" i="34" s="1"/>
  <c r="B203" i="34" s="1"/>
  <c r="B205" i="34" s="1"/>
  <c r="B207" i="34" s="1"/>
  <c r="B209" i="34" s="1"/>
  <c r="B211" i="34" s="1"/>
  <c r="B213" i="34" s="1"/>
  <c r="B215" i="34" s="1"/>
  <c r="B217" i="34" s="1"/>
  <c r="B219" i="34" s="1"/>
  <c r="B221" i="34" s="1"/>
  <c r="B223" i="34" s="1"/>
  <c r="B225" i="34" s="1"/>
  <c r="B227" i="34" s="1"/>
  <c r="B229" i="34" s="1"/>
  <c r="B231" i="34" s="1"/>
  <c r="B233" i="34" s="1"/>
  <c r="B235" i="34" s="1"/>
  <c r="B237" i="34" s="1"/>
  <c r="B239" i="34" s="1"/>
  <c r="B241" i="34" s="1"/>
  <c r="B243" i="34" s="1"/>
  <c r="B245" i="34" s="1"/>
  <c r="AU11" i="34"/>
  <c r="AR11" i="34"/>
  <c r="AO11" i="34"/>
  <c r="AN11" i="34"/>
  <c r="AK11" i="34"/>
  <c r="AH11" i="34"/>
  <c r="AG11" i="34"/>
  <c r="AD11" i="34"/>
  <c r="AA11" i="34"/>
  <c r="Z11" i="34"/>
  <c r="W11" i="34"/>
  <c r="T11" i="34"/>
  <c r="S11" i="34"/>
  <c r="AV10" i="34"/>
  <c r="AU9" i="34"/>
  <c r="AO9" i="34"/>
  <c r="AN9" i="34"/>
  <c r="AH9" i="34"/>
  <c r="AG9" i="34"/>
  <c r="AA9" i="34"/>
  <c r="Z9" i="34"/>
  <c r="T9" i="34"/>
  <c r="S9" i="34"/>
  <c r="AV8" i="34"/>
  <c r="AU7" i="34"/>
  <c r="AO7" i="34"/>
  <c r="AN7" i="34"/>
  <c r="AH7" i="34"/>
  <c r="AG7" i="34"/>
  <c r="AA7" i="34"/>
  <c r="Z7" i="34"/>
  <c r="T7" i="34"/>
  <c r="S7" i="34"/>
  <c r="AV6" i="34"/>
  <c r="BO5" i="34"/>
  <c r="BO6" i="34" s="1"/>
  <c r="BO7" i="34" s="1"/>
  <c r="BO8" i="34" s="1"/>
  <c r="BO9" i="34" s="1"/>
  <c r="BO10" i="34" s="1"/>
  <c r="BO11" i="34" s="1"/>
  <c r="BN5" i="34"/>
  <c r="AX2" i="34"/>
  <c r="BN6" i="34"/>
  <c r="BN7" i="34" s="1"/>
  <c r="BN8" i="34" s="1"/>
  <c r="BN9" i="34" s="1"/>
  <c r="BN10" i="34" s="1"/>
  <c r="BN11" i="34" s="1"/>
  <c r="W102" i="34"/>
  <c r="W200" i="17"/>
  <c r="AV246" i="17"/>
  <c r="AW245" i="17" s="1"/>
  <c r="AV238" i="17"/>
  <c r="AW237" i="17" s="1"/>
  <c r="AV236" i="17"/>
  <c r="AX235" i="17" s="1"/>
  <c r="AV228" i="17"/>
  <c r="AW227" i="17" s="1"/>
  <c r="AV226" i="17"/>
  <c r="AX225" i="17" s="1"/>
  <c r="AV173" i="17"/>
  <c r="AX172" i="17" s="1"/>
  <c r="AU57" i="17"/>
  <c r="AU47" i="17"/>
  <c r="AU45" i="17"/>
  <c r="AU43" i="17"/>
  <c r="AU41" i="17"/>
  <c r="AU39" i="17"/>
  <c r="AU37" i="17"/>
  <c r="AU35" i="17"/>
  <c r="AU33" i="17"/>
  <c r="AU31" i="17"/>
  <c r="AU29" i="17"/>
  <c r="AU27" i="17"/>
  <c r="AU25" i="17"/>
  <c r="AU23" i="17"/>
  <c r="AU21" i="17"/>
  <c r="AU19" i="17"/>
  <c r="AU17" i="17"/>
  <c r="AU15" i="17"/>
  <c r="AK13" i="17"/>
  <c r="AL13" i="17"/>
  <c r="AM13" i="17"/>
  <c r="AN13" i="17"/>
  <c r="AO13" i="17"/>
  <c r="AP13" i="17"/>
  <c r="AQ13" i="17"/>
  <c r="AR13" i="17"/>
  <c r="AS13" i="17"/>
  <c r="AT13" i="17"/>
  <c r="AU13" i="17"/>
  <c r="J46" i="16"/>
  <c r="J27" i="16"/>
  <c r="J28" i="16"/>
  <c r="J29" i="16"/>
  <c r="J30" i="16"/>
  <c r="J31" i="16"/>
  <c r="J32" i="16"/>
  <c r="J33" i="16"/>
  <c r="J34" i="16"/>
  <c r="AX2" i="17"/>
  <c r="BO5" i="17"/>
  <c r="BO6" i="17" s="1"/>
  <c r="BO7" i="17" s="1"/>
  <c r="BO8" i="17" s="1"/>
  <c r="BO9" i="17" s="1"/>
  <c r="BO10" i="17" s="1"/>
  <c r="BO11" i="17" s="1"/>
  <c r="BN5" i="17"/>
  <c r="BN6" i="17" s="1"/>
  <c r="BN7" i="17" s="1"/>
  <c r="BN8" i="17" s="1"/>
  <c r="BN9" i="17" s="1"/>
  <c r="BN10" i="17" s="1"/>
  <c r="BN11" i="17" s="1"/>
  <c r="E6" i="19"/>
  <c r="Q4" i="17"/>
  <c r="Q5" i="17" s="1"/>
  <c r="Q202" i="17" s="1"/>
  <c r="AV6" i="17"/>
  <c r="S7" i="17"/>
  <c r="T7" i="17"/>
  <c r="Z7" i="17"/>
  <c r="AA7" i="17"/>
  <c r="AG7" i="17"/>
  <c r="AH7" i="17"/>
  <c r="AN7" i="17"/>
  <c r="AO7" i="17"/>
  <c r="AU7" i="17"/>
  <c r="AV8" i="17"/>
  <c r="S9" i="17"/>
  <c r="T9" i="17"/>
  <c r="Z9" i="17"/>
  <c r="AA9" i="17"/>
  <c r="AG9" i="17"/>
  <c r="AH9" i="17"/>
  <c r="AN9" i="17"/>
  <c r="AO9" i="17"/>
  <c r="AV10" i="17"/>
  <c r="S11" i="17"/>
  <c r="T11" i="17"/>
  <c r="W11" i="17"/>
  <c r="Z11" i="17"/>
  <c r="AA11" i="17"/>
  <c r="AD11" i="17"/>
  <c r="AG11" i="17"/>
  <c r="AH11" i="17"/>
  <c r="AK11" i="17"/>
  <c r="AN11" i="17"/>
  <c r="AO11" i="17"/>
  <c r="AR11" i="17"/>
  <c r="AU11" i="17"/>
  <c r="B12" i="17"/>
  <c r="B14" i="17" s="1"/>
  <c r="B16" i="17" s="1"/>
  <c r="B18" i="17" s="1"/>
  <c r="B20" i="17" s="1"/>
  <c r="B22" i="17" s="1"/>
  <c r="B24" i="17" s="1"/>
  <c r="B26" i="17" s="1"/>
  <c r="B28" i="17" s="1"/>
  <c r="B30" i="17" s="1"/>
  <c r="B32" i="17" s="1"/>
  <c r="B34" i="17" s="1"/>
  <c r="B36" i="17" s="1"/>
  <c r="B38" i="17" s="1"/>
  <c r="B40" i="17" s="1"/>
  <c r="B42" i="17" s="1"/>
  <c r="B44" i="17" s="1"/>
  <c r="B46" i="17" s="1"/>
  <c r="B56" i="17" s="1"/>
  <c r="B58" i="17" s="1"/>
  <c r="B60" i="17" s="1"/>
  <c r="B62" i="17" s="1"/>
  <c r="B64" i="17" s="1"/>
  <c r="B66" i="17" s="1"/>
  <c r="B68" i="17" s="1"/>
  <c r="B70" i="17" s="1"/>
  <c r="B72" i="17" s="1"/>
  <c r="B74" i="17" s="1"/>
  <c r="B76" i="17" s="1"/>
  <c r="B78" i="17" s="1"/>
  <c r="B80" i="17" s="1"/>
  <c r="B82" i="17" s="1"/>
  <c r="B84" i="17" s="1"/>
  <c r="B86" i="17" s="1"/>
  <c r="B88" i="17" s="1"/>
  <c r="B90" i="17" s="1"/>
  <c r="B92" i="17" s="1"/>
  <c r="B94" i="17" s="1"/>
  <c r="B96" i="17" s="1"/>
  <c r="B98" i="17" s="1"/>
  <c r="B105" i="17" s="1"/>
  <c r="B107" i="17" s="1"/>
  <c r="B109" i="17" s="1"/>
  <c r="B111" i="17" s="1"/>
  <c r="B113" i="17" s="1"/>
  <c r="B115" i="17" s="1"/>
  <c r="B117" i="17" s="1"/>
  <c r="B119" i="17" s="1"/>
  <c r="B121" i="17" s="1"/>
  <c r="B123" i="17" s="1"/>
  <c r="B125" i="17" s="1"/>
  <c r="B127" i="17" s="1"/>
  <c r="B129" i="17" s="1"/>
  <c r="B131" i="17" s="1"/>
  <c r="B133" i="17" s="1"/>
  <c r="B135" i="17" s="1"/>
  <c r="B137" i="17" s="1"/>
  <c r="B139" i="17" s="1"/>
  <c r="B141" i="17" s="1"/>
  <c r="B143" i="17" s="1"/>
  <c r="B145" i="17" s="1"/>
  <c r="B147" i="17" s="1"/>
  <c r="B154" i="17" s="1"/>
  <c r="B156" i="17" s="1"/>
  <c r="B158" i="17" s="1"/>
  <c r="B160" i="17" s="1"/>
  <c r="B162" i="17" s="1"/>
  <c r="B164" i="17" s="1"/>
  <c r="B166" i="17" s="1"/>
  <c r="B168" i="17" s="1"/>
  <c r="B170" i="17" s="1"/>
  <c r="B172" i="17" s="1"/>
  <c r="B174" i="17" s="1"/>
  <c r="B176" i="17" s="1"/>
  <c r="B178" i="17" s="1"/>
  <c r="B180" i="17" s="1"/>
  <c r="B182" i="17" s="1"/>
  <c r="B184" i="17" s="1"/>
  <c r="B186" i="17" s="1"/>
  <c r="B188" i="17" s="1"/>
  <c r="B190" i="17" s="1"/>
  <c r="B192" i="17" s="1"/>
  <c r="B194" i="17" s="1"/>
  <c r="B196" i="17" s="1"/>
  <c r="B203" i="17" s="1"/>
  <c r="B205" i="17" s="1"/>
  <c r="B207" i="17" s="1"/>
  <c r="B209" i="17" s="1"/>
  <c r="B211" i="17" s="1"/>
  <c r="B213" i="17" s="1"/>
  <c r="B215" i="17" s="1"/>
  <c r="B217" i="17" s="1"/>
  <c r="B219" i="17" s="1"/>
  <c r="B221" i="17" s="1"/>
  <c r="B223" i="17" s="1"/>
  <c r="B225" i="17" s="1"/>
  <c r="B227" i="17" s="1"/>
  <c r="B229" i="17" s="1"/>
  <c r="B231" i="17" s="1"/>
  <c r="B233" i="17" s="1"/>
  <c r="B235" i="17" s="1"/>
  <c r="B237" i="17" s="1"/>
  <c r="B239" i="17" s="1"/>
  <c r="B241" i="17" s="1"/>
  <c r="B243" i="17" s="1"/>
  <c r="B245" i="17" s="1"/>
  <c r="AV12" i="17"/>
  <c r="AV14" i="17"/>
  <c r="AV16" i="17"/>
  <c r="AV18" i="17"/>
  <c r="AV20" i="17"/>
  <c r="AV22" i="17"/>
  <c r="AV24" i="17"/>
  <c r="AV26" i="17"/>
  <c r="AV28" i="17"/>
  <c r="AV30" i="17"/>
  <c r="AV32" i="17"/>
  <c r="AV34" i="17"/>
  <c r="AV36" i="17"/>
  <c r="AV38" i="17"/>
  <c r="AV40" i="17"/>
  <c r="AV42" i="17"/>
  <c r="AV44" i="17"/>
  <c r="AV46" i="17"/>
  <c r="AX53" i="17"/>
  <c r="AV56" i="17"/>
  <c r="AV58" i="17"/>
  <c r="AV60" i="17"/>
  <c r="AV62" i="17"/>
  <c r="AV64" i="17"/>
  <c r="AV66" i="17"/>
  <c r="AV68" i="17"/>
  <c r="AV70" i="17"/>
  <c r="AV72" i="17"/>
  <c r="AV74" i="17"/>
  <c r="AV76" i="17"/>
  <c r="AV78" i="17"/>
  <c r="AV80" i="17"/>
  <c r="AV82" i="17"/>
  <c r="AV84" i="17"/>
  <c r="AV86" i="17"/>
  <c r="AV88" i="17"/>
  <c r="AV90" i="17"/>
  <c r="AV92" i="17"/>
  <c r="AV94" i="17"/>
  <c r="AV96" i="17"/>
  <c r="AV98" i="17"/>
  <c r="AX102" i="17"/>
  <c r="AV105" i="17"/>
  <c r="AV107" i="17"/>
  <c r="AV109" i="17"/>
  <c r="AV111" i="17"/>
  <c r="AV113" i="17"/>
  <c r="AV115" i="17"/>
  <c r="AV117" i="17"/>
  <c r="AV119" i="17"/>
  <c r="AV121" i="17"/>
  <c r="AV123" i="17"/>
  <c r="AV125" i="17"/>
  <c r="AV127" i="17"/>
  <c r="AV129" i="17"/>
  <c r="AV131" i="17"/>
  <c r="AV133" i="17"/>
  <c r="AV135" i="17"/>
  <c r="AV137" i="17"/>
  <c r="AV139" i="17"/>
  <c r="AV141" i="17"/>
  <c r="AV143" i="17"/>
  <c r="AV145" i="17"/>
  <c r="AV147" i="17"/>
  <c r="AX151" i="17"/>
  <c r="AV154" i="17"/>
  <c r="AV156" i="17"/>
  <c r="AV158" i="17"/>
  <c r="AV160" i="17"/>
  <c r="AV162" i="17"/>
  <c r="AV164" i="17"/>
  <c r="AV166" i="17"/>
  <c r="AV168" i="17"/>
  <c r="AV170" i="17"/>
  <c r="AV172" i="17"/>
  <c r="AV174" i="17"/>
  <c r="AV176" i="17"/>
  <c r="AV178" i="17"/>
  <c r="AV180" i="17"/>
  <c r="AV182" i="17"/>
  <c r="AV184" i="17"/>
  <c r="AV186" i="17"/>
  <c r="AV188" i="17"/>
  <c r="AV190" i="17"/>
  <c r="AV192" i="17"/>
  <c r="AV194" i="17"/>
  <c r="AV196" i="17"/>
  <c r="AX200" i="17"/>
  <c r="AV203" i="17"/>
  <c r="AV205" i="17"/>
  <c r="AV207" i="17"/>
  <c r="AV209" i="17"/>
  <c r="AV211" i="17"/>
  <c r="AV213" i="17"/>
  <c r="AV215" i="17"/>
  <c r="AV217" i="17"/>
  <c r="AV219" i="17"/>
  <c r="AV221" i="17"/>
  <c r="AV223" i="17"/>
  <c r="AV225" i="17"/>
  <c r="AV227" i="17"/>
  <c r="AV229" i="17"/>
  <c r="AV231" i="17"/>
  <c r="AV233" i="17"/>
  <c r="AV235" i="17"/>
  <c r="AV237" i="17"/>
  <c r="AV239" i="17"/>
  <c r="AV241" i="17"/>
  <c r="AV243" i="17"/>
  <c r="AV245" i="17"/>
  <c r="J4" i="16"/>
  <c r="J5" i="16"/>
  <c r="J6" i="16"/>
  <c r="J7" i="16"/>
  <c r="J8" i="16"/>
  <c r="J9" i="16"/>
  <c r="J10" i="16"/>
  <c r="J11" i="16"/>
  <c r="J12" i="16"/>
  <c r="J13" i="16"/>
  <c r="J14" i="16"/>
  <c r="J15" i="16"/>
  <c r="J16" i="16"/>
  <c r="J17" i="16"/>
  <c r="J18" i="16"/>
  <c r="J19" i="16"/>
  <c r="J20" i="16"/>
  <c r="J21" i="16"/>
  <c r="J22" i="16"/>
  <c r="J23" i="16"/>
  <c r="J24" i="16"/>
  <c r="J25" i="16"/>
  <c r="J26" i="16"/>
  <c r="J43" i="16"/>
  <c r="AS7" i="34" s="1"/>
  <c r="J44" i="16"/>
  <c r="J45" i="16"/>
  <c r="AJ11" i="34" s="1"/>
  <c r="N4" i="15"/>
  <c r="P4" i="15"/>
  <c r="R4" i="15" s="1"/>
  <c r="AT11" i="17"/>
  <c r="X7" i="17"/>
  <c r="AB7" i="17"/>
  <c r="AF7" i="17"/>
  <c r="AJ7" i="17"/>
  <c r="AR7" i="17"/>
  <c r="Q7" i="17"/>
  <c r="U7" i="17"/>
  <c r="Y7" i="17"/>
  <c r="AC7" i="17"/>
  <c r="AK7" i="17"/>
  <c r="AS7" i="17"/>
  <c r="R7" i="17"/>
  <c r="V7" i="17"/>
  <c r="AD7" i="17"/>
  <c r="AL7" i="17"/>
  <c r="AP7" i="17"/>
  <c r="AT7" i="17"/>
  <c r="W7" i="17"/>
  <c r="AE7" i="17"/>
  <c r="AI7" i="17"/>
  <c r="AM7" i="17"/>
  <c r="AQ7" i="17"/>
  <c r="Y11" i="17"/>
  <c r="AF11" i="17"/>
  <c r="AE11" i="17"/>
  <c r="R11" i="17"/>
  <c r="Q11" i="17"/>
  <c r="X11" i="17"/>
  <c r="AL11" i="17"/>
  <c r="AM11" i="17"/>
  <c r="AS11" i="17"/>
  <c r="X9" i="17"/>
  <c r="AB9" i="17"/>
  <c r="AF9" i="17"/>
  <c r="AJ9" i="17"/>
  <c r="AR9" i="17"/>
  <c r="Q9" i="17"/>
  <c r="U9" i="17"/>
  <c r="Y9" i="17"/>
  <c r="AC9" i="17"/>
  <c r="AK9" i="17"/>
  <c r="AS9" i="17"/>
  <c r="R9" i="17"/>
  <c r="V9" i="17"/>
  <c r="AD9" i="17"/>
  <c r="AL9" i="17"/>
  <c r="AP9" i="17"/>
  <c r="AT9" i="17"/>
  <c r="W9" i="17"/>
  <c r="AE9" i="17"/>
  <c r="AI9" i="17"/>
  <c r="AM9" i="17"/>
  <c r="AQ9" i="17"/>
  <c r="AU9" i="17"/>
  <c r="AQ11" i="17"/>
  <c r="U11" i="17"/>
  <c r="AP11" i="17"/>
  <c r="AJ11" i="17"/>
  <c r="AI11" i="17"/>
  <c r="AC11" i="17"/>
  <c r="AB11" i="17"/>
  <c r="V11" i="17"/>
  <c r="AV163" i="17" l="1"/>
  <c r="AW162" i="17" s="1"/>
  <c r="AV214" i="17"/>
  <c r="AX213" i="17" s="1"/>
  <c r="AV216" i="17"/>
  <c r="AX215" i="17" s="1"/>
  <c r="AV232" i="17"/>
  <c r="AW231" i="17" s="1"/>
  <c r="AV77" i="17"/>
  <c r="AW76" i="17" s="1"/>
  <c r="AV189" i="17"/>
  <c r="AX188" i="17" s="1"/>
  <c r="AV212" i="17"/>
  <c r="AW211" i="17" s="1"/>
  <c r="AV242" i="17"/>
  <c r="AX241" i="17" s="1"/>
  <c r="AV218" i="17"/>
  <c r="AW217" i="17" s="1"/>
  <c r="AV220" i="17"/>
  <c r="AX219" i="17" s="1"/>
  <c r="AG104" i="52"/>
  <c r="AG55" i="52"/>
  <c r="AG153" i="52"/>
  <c r="AG202" i="52"/>
  <c r="AH201" i="52"/>
  <c r="AH152" i="52"/>
  <c r="AH54" i="52"/>
  <c r="AI4" i="52"/>
  <c r="AH103" i="52"/>
  <c r="AH5" i="52"/>
  <c r="W53" i="34"/>
  <c r="W151" i="34"/>
  <c r="AX217" i="17"/>
  <c r="AV212" i="34"/>
  <c r="AX211" i="34" s="1"/>
  <c r="AV63" i="17"/>
  <c r="AW62" i="17" s="1"/>
  <c r="AV29" i="17"/>
  <c r="AW28" i="17" s="1"/>
  <c r="AV39" i="17"/>
  <c r="AW38" i="17" s="1"/>
  <c r="AV73" i="17"/>
  <c r="AW72" i="17" s="1"/>
  <c r="AV79" i="17"/>
  <c r="AX78" i="17" s="1"/>
  <c r="AV89" i="17"/>
  <c r="AX88" i="17" s="1"/>
  <c r="AV93" i="17"/>
  <c r="AW92" i="17" s="1"/>
  <c r="AV120" i="17"/>
  <c r="AX119" i="17" s="1"/>
  <c r="AV136" i="17"/>
  <c r="AW135" i="17" s="1"/>
  <c r="AV140" i="17"/>
  <c r="AW139" i="17" s="1"/>
  <c r="AV142" i="17"/>
  <c r="AW141" i="17" s="1"/>
  <c r="AV157" i="17"/>
  <c r="AX156" i="17" s="1"/>
  <c r="AV161" i="17"/>
  <c r="AX160" i="17" s="1"/>
  <c r="AV175" i="17"/>
  <c r="AX174" i="17" s="1"/>
  <c r="AV183" i="17"/>
  <c r="AX182" i="17" s="1"/>
  <c r="AV187" i="17"/>
  <c r="AX186" i="17" s="1"/>
  <c r="AV112" i="34"/>
  <c r="AX111" i="34" s="1"/>
  <c r="AV195" i="34"/>
  <c r="AX194" i="34" s="1"/>
  <c r="AV204" i="34"/>
  <c r="AX203" i="34" s="1"/>
  <c r="AV206" i="34"/>
  <c r="AX205" i="34" s="1"/>
  <c r="AV208" i="34"/>
  <c r="AX207" i="34" s="1"/>
  <c r="AV210" i="34"/>
  <c r="AX162" i="17"/>
  <c r="AV31" i="34"/>
  <c r="AX30" i="34" s="1"/>
  <c r="AV19" i="17"/>
  <c r="AW18" i="17" s="1"/>
  <c r="AV21" i="17"/>
  <c r="AW20" i="17" s="1"/>
  <c r="AV33" i="17"/>
  <c r="AW32" i="17" s="1"/>
  <c r="AV37" i="17"/>
  <c r="AW36" i="17" s="1"/>
  <c r="AV57" i="17"/>
  <c r="AX56" i="17" s="1"/>
  <c r="AV59" i="17"/>
  <c r="AX58" i="17" s="1"/>
  <c r="AV61" i="17"/>
  <c r="AW60" i="17" s="1"/>
  <c r="AV87" i="17"/>
  <c r="AX86" i="17" s="1"/>
  <c r="AV63" i="34"/>
  <c r="AX62" i="34" s="1"/>
  <c r="AV177" i="34"/>
  <c r="AX176" i="34" s="1"/>
  <c r="AV191" i="34"/>
  <c r="AX190" i="34" s="1"/>
  <c r="AV15" i="17"/>
  <c r="AX14" i="17" s="1"/>
  <c r="AV13" i="17"/>
  <c r="AW12" i="17" s="1"/>
  <c r="AV244" i="34"/>
  <c r="AX243" i="34" s="1"/>
  <c r="AX227" i="17"/>
  <c r="AV13" i="34"/>
  <c r="AX12" i="34" s="1"/>
  <c r="AV29" i="34"/>
  <c r="AX28" i="34" s="1"/>
  <c r="AV161" i="34"/>
  <c r="AX160" i="34" s="1"/>
  <c r="AV142" i="34"/>
  <c r="AW141" i="34" s="1"/>
  <c r="AV148" i="34"/>
  <c r="AV155" i="34"/>
  <c r="AV17" i="17"/>
  <c r="AX16" i="17" s="1"/>
  <c r="AV23" i="17"/>
  <c r="AW22" i="17" s="1"/>
  <c r="AV25" i="17"/>
  <c r="AX24" i="17" s="1"/>
  <c r="AV27" i="17"/>
  <c r="AW26" i="17" s="1"/>
  <c r="AV31" i="17"/>
  <c r="AX30" i="17" s="1"/>
  <c r="AV35" i="17"/>
  <c r="AW34" i="17" s="1"/>
  <c r="AV41" i="17"/>
  <c r="AW40" i="17" s="1"/>
  <c r="AV43" i="17"/>
  <c r="AX42" i="17" s="1"/>
  <c r="AV45" i="17"/>
  <c r="AX44" i="17" s="1"/>
  <c r="AV47" i="17"/>
  <c r="AW46" i="17" s="1"/>
  <c r="AV65" i="17"/>
  <c r="AW64" i="17" s="1"/>
  <c r="AV67" i="17"/>
  <c r="AX66" i="17" s="1"/>
  <c r="AV69" i="17"/>
  <c r="AX68" i="17" s="1"/>
  <c r="AV71" i="17"/>
  <c r="AW70" i="17" s="1"/>
  <c r="AV75" i="17"/>
  <c r="AX74" i="17" s="1"/>
  <c r="AV81" i="17"/>
  <c r="AW80" i="17" s="1"/>
  <c r="AV83" i="17"/>
  <c r="AX82" i="17" s="1"/>
  <c r="AV85" i="17"/>
  <c r="AX84" i="17" s="1"/>
  <c r="AV91" i="17"/>
  <c r="AX90" i="17" s="1"/>
  <c r="AV95" i="17"/>
  <c r="AX94" i="17" s="1"/>
  <c r="AV97" i="17"/>
  <c r="AX96" i="17" s="1"/>
  <c r="AV99" i="17"/>
  <c r="AX98" i="17" s="1"/>
  <c r="AV106" i="17"/>
  <c r="AX105" i="17" s="1"/>
  <c r="AV110" i="17"/>
  <c r="AX109" i="17" s="1"/>
  <c r="AV112" i="17"/>
  <c r="AW111" i="17" s="1"/>
  <c r="AV114" i="17"/>
  <c r="AX113" i="17" s="1"/>
  <c r="AV116" i="17"/>
  <c r="AW115" i="17" s="1"/>
  <c r="AV118" i="17"/>
  <c r="AX117" i="17" s="1"/>
  <c r="AV122" i="17"/>
  <c r="AW121" i="17" s="1"/>
  <c r="AV124" i="17"/>
  <c r="AW123" i="17" s="1"/>
  <c r="AV126" i="17"/>
  <c r="AX125" i="17" s="1"/>
  <c r="AV128" i="17"/>
  <c r="AX127" i="17" s="1"/>
  <c r="AV130" i="17"/>
  <c r="AX129" i="17" s="1"/>
  <c r="AV132" i="17"/>
  <c r="AW131" i="17" s="1"/>
  <c r="AV134" i="17"/>
  <c r="AW133" i="17" s="1"/>
  <c r="AV138" i="17"/>
  <c r="AX137" i="17" s="1"/>
  <c r="AV144" i="17"/>
  <c r="AX143" i="17" s="1"/>
  <c r="AV146" i="17"/>
  <c r="AX145" i="17" s="1"/>
  <c r="AV148" i="17"/>
  <c r="AX147" i="17" s="1"/>
  <c r="AV155" i="17"/>
  <c r="AX154" i="17" s="1"/>
  <c r="AV159" i="17"/>
  <c r="AW158" i="17" s="1"/>
  <c r="AV165" i="17"/>
  <c r="AW164" i="17" s="1"/>
  <c r="AV167" i="17"/>
  <c r="AW166" i="17" s="1"/>
  <c r="AV169" i="17"/>
  <c r="AW168" i="17" s="1"/>
  <c r="AV171" i="17"/>
  <c r="AW170" i="17" s="1"/>
  <c r="AV177" i="17"/>
  <c r="AX176" i="17" s="1"/>
  <c r="AV179" i="17"/>
  <c r="AX178" i="17" s="1"/>
  <c r="AV181" i="17"/>
  <c r="AX180" i="17" s="1"/>
  <c r="AV185" i="17"/>
  <c r="AX184" i="17" s="1"/>
  <c r="AV191" i="17"/>
  <c r="AW190" i="17" s="1"/>
  <c r="AV193" i="17"/>
  <c r="AX192" i="17" s="1"/>
  <c r="AV195" i="17"/>
  <c r="AX194" i="17" s="1"/>
  <c r="AV197" i="17"/>
  <c r="AW196" i="17" s="1"/>
  <c r="AV204" i="17"/>
  <c r="AW203" i="17" s="1"/>
  <c r="AV206" i="17"/>
  <c r="AW205" i="17" s="1"/>
  <c r="AV208" i="17"/>
  <c r="AX207" i="17" s="1"/>
  <c r="AV210" i="17"/>
  <c r="AX209" i="17" s="1"/>
  <c r="AV222" i="17"/>
  <c r="AX221" i="17" s="1"/>
  <c r="AV224" i="17"/>
  <c r="AX223" i="17" s="1"/>
  <c r="AV230" i="17"/>
  <c r="AX229" i="17" s="1"/>
  <c r="AV234" i="17"/>
  <c r="AW233" i="17" s="1"/>
  <c r="AV240" i="17"/>
  <c r="AX239" i="17" s="1"/>
  <c r="AV244" i="17"/>
  <c r="AX243" i="17" s="1"/>
  <c r="AV79" i="34"/>
  <c r="AX78" i="34" s="1"/>
  <c r="AV106" i="34"/>
  <c r="AX105" i="34" s="1"/>
  <c r="AV108" i="34"/>
  <c r="AW107" i="34" s="1"/>
  <c r="AV110" i="34"/>
  <c r="AX20" i="17"/>
  <c r="AX70" i="17"/>
  <c r="AX170" i="17"/>
  <c r="AV108" i="17"/>
  <c r="AW88" i="17"/>
  <c r="AX237" i="17"/>
  <c r="AV228" i="34"/>
  <c r="AX245" i="17"/>
  <c r="AV41" i="34"/>
  <c r="AV47" i="34"/>
  <c r="AW225" i="17"/>
  <c r="AW172" i="17"/>
  <c r="AX72" i="17"/>
  <c r="AW235" i="17"/>
  <c r="AV95" i="34"/>
  <c r="AV128" i="34"/>
  <c r="AV25" i="34"/>
  <c r="AX24" i="34" s="1"/>
  <c r="AV35" i="34"/>
  <c r="AV45" i="34"/>
  <c r="AV85" i="34"/>
  <c r="AV134" i="34"/>
  <c r="AV136" i="34"/>
  <c r="AV138" i="34"/>
  <c r="AV183" i="34"/>
  <c r="AV220" i="34"/>
  <c r="AV230" i="34"/>
  <c r="AV232" i="34"/>
  <c r="AV236" i="34"/>
  <c r="AV238" i="34"/>
  <c r="AV240" i="34"/>
  <c r="AV242" i="34"/>
  <c r="AV120" i="34"/>
  <c r="AV130" i="34"/>
  <c r="AV140" i="34"/>
  <c r="AV144" i="34"/>
  <c r="AV246" i="34"/>
  <c r="AV15" i="34"/>
  <c r="AX14" i="34" s="1"/>
  <c r="AV61" i="34"/>
  <c r="AV146" i="34"/>
  <c r="AV157" i="34"/>
  <c r="AW156" i="34" s="1"/>
  <c r="AV159" i="34"/>
  <c r="AV197" i="34"/>
  <c r="AV59" i="34"/>
  <c r="AV65" i="34"/>
  <c r="AV67" i="34"/>
  <c r="AV71" i="34"/>
  <c r="AV73" i="34"/>
  <c r="AV75" i="34"/>
  <c r="AV77" i="34"/>
  <c r="AV118" i="34"/>
  <c r="AV163" i="34"/>
  <c r="AV165" i="34"/>
  <c r="AV169" i="34"/>
  <c r="AV171" i="34"/>
  <c r="AV173" i="34"/>
  <c r="AV175" i="34"/>
  <c r="AV218" i="34"/>
  <c r="AV81" i="34"/>
  <c r="AV83" i="34"/>
  <c r="AV87" i="34"/>
  <c r="AV89" i="34"/>
  <c r="AV91" i="34"/>
  <c r="AV93" i="34"/>
  <c r="AV179" i="34"/>
  <c r="AV181" i="34"/>
  <c r="AV187" i="34"/>
  <c r="AV189" i="34"/>
  <c r="AV234" i="34"/>
  <c r="AV97" i="34"/>
  <c r="AV99" i="34"/>
  <c r="AV132" i="34"/>
  <c r="AV185" i="34"/>
  <c r="AV193" i="34"/>
  <c r="AV33" i="34"/>
  <c r="AV37" i="34"/>
  <c r="AV39" i="34"/>
  <c r="AV69" i="34"/>
  <c r="AV114" i="34"/>
  <c r="AV116" i="34"/>
  <c r="AV122" i="34"/>
  <c r="AV124" i="34"/>
  <c r="AV126" i="34"/>
  <c r="AV167" i="34"/>
  <c r="AV214" i="34"/>
  <c r="AV216" i="34"/>
  <c r="AV222" i="34"/>
  <c r="AV224" i="34"/>
  <c r="AV226" i="34"/>
  <c r="AX141" i="17"/>
  <c r="AV11" i="17"/>
  <c r="AW219" i="17"/>
  <c r="AX231" i="17"/>
  <c r="Q4" i="34"/>
  <c r="Q201" i="34" s="1"/>
  <c r="Q201" i="17"/>
  <c r="W53" i="17"/>
  <c r="W102" i="17"/>
  <c r="W151" i="17"/>
  <c r="Q104" i="17"/>
  <c r="AX10" i="17"/>
  <c r="AW10" i="17"/>
  <c r="R4" i="17"/>
  <c r="Q54" i="17"/>
  <c r="Q103" i="17"/>
  <c r="Q152" i="17"/>
  <c r="Q55" i="17"/>
  <c r="Q153" i="17"/>
  <c r="AV9" i="17"/>
  <c r="AV7" i="17"/>
  <c r="U7" i="34"/>
  <c r="AI7" i="34"/>
  <c r="AB9" i="34"/>
  <c r="AP9" i="34"/>
  <c r="T2" i="17"/>
  <c r="V7" i="34"/>
  <c r="AK7" i="34"/>
  <c r="AC9" i="34"/>
  <c r="AR9" i="34"/>
  <c r="AI11" i="34"/>
  <c r="AV57" i="34"/>
  <c r="AL9" i="34"/>
  <c r="Y9" i="34"/>
  <c r="AL7" i="34"/>
  <c r="R9" i="34"/>
  <c r="AS9" i="34"/>
  <c r="Y11" i="34"/>
  <c r="AC7" i="34"/>
  <c r="AJ9" i="34"/>
  <c r="AV17" i="34"/>
  <c r="AV19" i="34"/>
  <c r="AV21" i="34"/>
  <c r="AV23" i="34"/>
  <c r="AW213" i="17"/>
  <c r="AS11" i="34"/>
  <c r="AC11" i="34"/>
  <c r="U11" i="34"/>
  <c r="AP11" i="34"/>
  <c r="AF11" i="34"/>
  <c r="X11" i="34"/>
  <c r="Q11" i="34"/>
  <c r="AM11" i="34"/>
  <c r="AE11" i="34"/>
  <c r="AT11" i="34"/>
  <c r="AL11" i="34"/>
  <c r="V11" i="34"/>
  <c r="AD7" i="34"/>
  <c r="AQ7" i="34"/>
  <c r="U9" i="34"/>
  <c r="AK9" i="34"/>
  <c r="R11" i="34"/>
  <c r="AB11" i="34"/>
  <c r="AV27" i="34"/>
  <c r="AQ11" i="34"/>
  <c r="AT9" i="34"/>
  <c r="AD9" i="34"/>
  <c r="V9" i="34"/>
  <c r="AM7" i="34"/>
  <c r="AE7" i="34"/>
  <c r="W7" i="34"/>
  <c r="AQ9" i="34"/>
  <c r="AI9" i="34"/>
  <c r="AR7" i="34"/>
  <c r="AJ7" i="34"/>
  <c r="AB7" i="34"/>
  <c r="AP7" i="34"/>
  <c r="R7" i="34"/>
  <c r="AF9" i="34"/>
  <c r="X9" i="34"/>
  <c r="Q9" i="34"/>
  <c r="Y7" i="34"/>
  <c r="Q7" i="34"/>
  <c r="AM9" i="34"/>
  <c r="AE9" i="34"/>
  <c r="W9" i="34"/>
  <c r="AF7" i="34"/>
  <c r="X7" i="34"/>
  <c r="AT7" i="34"/>
  <c r="AV43" i="34"/>
  <c r="T2" i="34"/>
  <c r="U3" i="39"/>
  <c r="AW178" i="17" l="1"/>
  <c r="AW127" i="17"/>
  <c r="AW105" i="17"/>
  <c r="AX76" i="17"/>
  <c r="AW243" i="17"/>
  <c r="AW119" i="17"/>
  <c r="AW241" i="17"/>
  <c r="AX38" i="17"/>
  <c r="AW215" i="17"/>
  <c r="AW211" i="34"/>
  <c r="AX40" i="17"/>
  <c r="AW42" i="17"/>
  <c r="AW180" i="17"/>
  <c r="AW105" i="34"/>
  <c r="AW182" i="17"/>
  <c r="AX211" i="17"/>
  <c r="AX205" i="17"/>
  <c r="AW188" i="17"/>
  <c r="AW58" i="17"/>
  <c r="AW154" i="17"/>
  <c r="AW143" i="17"/>
  <c r="AW194" i="34"/>
  <c r="AW117" i="17"/>
  <c r="AW30" i="17"/>
  <c r="AW221" i="17"/>
  <c r="AX92" i="17"/>
  <c r="AX121" i="17"/>
  <c r="AW96" i="17"/>
  <c r="AW56" i="17"/>
  <c r="AW68" i="17"/>
  <c r="AX196" i="17"/>
  <c r="AX80" i="17"/>
  <c r="AI201" i="52"/>
  <c r="AI152" i="52"/>
  <c r="AI103" i="52"/>
  <c r="AJ4" i="52"/>
  <c r="AI54" i="52"/>
  <c r="AI5" i="52"/>
  <c r="AH55" i="52"/>
  <c r="AH202" i="52"/>
  <c r="AH104" i="52"/>
  <c r="AH153" i="52"/>
  <c r="AX139" i="17"/>
  <c r="AW176" i="34"/>
  <c r="AW203" i="34"/>
  <c r="AX107" i="34"/>
  <c r="AV7" i="34"/>
  <c r="AX62" i="17"/>
  <c r="AX28" i="17"/>
  <c r="AW160" i="34"/>
  <c r="AX22" i="17"/>
  <c r="AX156" i="34"/>
  <c r="AX190" i="17"/>
  <c r="AW176" i="17"/>
  <c r="AW90" i="17"/>
  <c r="AX135" i="17"/>
  <c r="AW84" i="17"/>
  <c r="AX12" i="17"/>
  <c r="AW160" i="17"/>
  <c r="AW113" i="17"/>
  <c r="AW78" i="17"/>
  <c r="AW174" i="17"/>
  <c r="AW12" i="34"/>
  <c r="AW207" i="34"/>
  <c r="AW239" i="17"/>
  <c r="AX166" i="17"/>
  <c r="AW109" i="17"/>
  <c r="AX34" i="17"/>
  <c r="AX36" i="17"/>
  <c r="AW207" i="17"/>
  <c r="AW74" i="17"/>
  <c r="AW111" i="34"/>
  <c r="AW78" i="34"/>
  <c r="AX141" i="34"/>
  <c r="AW145" i="17"/>
  <c r="AX64" i="17"/>
  <c r="AW86" i="17"/>
  <c r="AW98" i="17"/>
  <c r="AW156" i="17"/>
  <c r="AX233" i="17"/>
  <c r="AW186" i="17"/>
  <c r="AX123" i="17"/>
  <c r="AX46" i="17"/>
  <c r="AX60" i="17"/>
  <c r="AW30" i="34"/>
  <c r="AW223" i="17"/>
  <c r="AW192" i="17"/>
  <c r="AX164" i="17"/>
  <c r="AX131" i="17"/>
  <c r="AX32" i="17"/>
  <c r="AX115" i="17"/>
  <c r="AW243" i="34"/>
  <c r="AW205" i="34"/>
  <c r="AW190" i="34"/>
  <c r="AX203" i="17"/>
  <c r="AW147" i="17"/>
  <c r="AW125" i="17"/>
  <c r="AX133" i="17"/>
  <c r="AW24" i="17"/>
  <c r="AX209" i="34"/>
  <c r="AW209" i="34"/>
  <c r="AW14" i="34"/>
  <c r="AX147" i="34"/>
  <c r="AW147" i="34"/>
  <c r="AW229" i="17"/>
  <c r="AW184" i="17"/>
  <c r="AW137" i="17"/>
  <c r="AW82" i="17"/>
  <c r="AW14" i="17"/>
  <c r="AX18" i="17"/>
  <c r="AX111" i="17"/>
  <c r="AX158" i="17"/>
  <c r="AW94" i="17"/>
  <c r="AX168" i="17"/>
  <c r="AW44" i="17"/>
  <c r="AW209" i="17"/>
  <c r="AW194" i="17"/>
  <c r="AW129" i="17"/>
  <c r="AX26" i="17"/>
  <c r="AX109" i="34"/>
  <c r="AW109" i="34"/>
  <c r="AW28" i="34"/>
  <c r="AW66" i="17"/>
  <c r="AW62" i="34"/>
  <c r="AW16" i="17"/>
  <c r="AX154" i="34"/>
  <c r="AW154" i="34"/>
  <c r="AX80" i="34"/>
  <c r="AW80" i="34"/>
  <c r="AX196" i="34"/>
  <c r="AW196" i="34"/>
  <c r="AW40" i="34"/>
  <c r="AX40" i="34"/>
  <c r="AX180" i="34"/>
  <c r="AW180" i="34"/>
  <c r="AX223" i="34"/>
  <c r="AW223" i="34"/>
  <c r="AX115" i="34"/>
  <c r="AW115" i="34"/>
  <c r="AX192" i="34"/>
  <c r="AW192" i="34"/>
  <c r="AX178" i="34"/>
  <c r="AW178" i="34"/>
  <c r="AX170" i="34"/>
  <c r="AW170" i="34"/>
  <c r="AX70" i="34"/>
  <c r="AW70" i="34"/>
  <c r="AX241" i="34"/>
  <c r="AW241" i="34"/>
  <c r="AX137" i="34"/>
  <c r="AW137" i="34"/>
  <c r="AX227" i="34"/>
  <c r="AW227" i="34"/>
  <c r="AX186" i="34"/>
  <c r="AW186" i="34"/>
  <c r="AX219" i="34"/>
  <c r="AW219" i="34"/>
  <c r="AX225" i="34"/>
  <c r="AW225" i="34"/>
  <c r="AX182" i="34"/>
  <c r="AW182" i="34"/>
  <c r="AX221" i="34"/>
  <c r="AW221" i="34"/>
  <c r="AX168" i="34"/>
  <c r="AW168" i="34"/>
  <c r="AX215" i="34"/>
  <c r="AW215" i="34"/>
  <c r="AX68" i="34"/>
  <c r="AW68" i="34"/>
  <c r="AX131" i="34"/>
  <c r="AW131" i="34"/>
  <c r="AX90" i="34"/>
  <c r="AW90" i="34"/>
  <c r="AX164" i="34"/>
  <c r="AW164" i="34"/>
  <c r="AX64" i="34"/>
  <c r="AW64" i="34"/>
  <c r="AX60" i="34"/>
  <c r="AW60" i="34"/>
  <c r="AX245" i="34"/>
  <c r="AW245" i="34"/>
  <c r="AX237" i="34"/>
  <c r="AW237" i="34"/>
  <c r="AX133" i="34"/>
  <c r="AW133" i="34"/>
  <c r="AX174" i="34"/>
  <c r="AW174" i="34"/>
  <c r="AX94" i="34"/>
  <c r="AW94" i="34"/>
  <c r="AX107" i="17"/>
  <c r="AW107" i="17"/>
  <c r="AX121" i="34"/>
  <c r="AW121" i="34"/>
  <c r="AX72" i="34"/>
  <c r="AW72" i="34"/>
  <c r="AX158" i="34"/>
  <c r="AW158" i="34"/>
  <c r="AX92" i="34"/>
  <c r="AW92" i="34"/>
  <c r="AX66" i="34"/>
  <c r="AW66" i="34"/>
  <c r="AX135" i="34"/>
  <c r="AW135" i="34"/>
  <c r="AX213" i="34"/>
  <c r="AW213" i="34"/>
  <c r="AW38" i="34"/>
  <c r="AX38" i="34"/>
  <c r="AX98" i="34"/>
  <c r="AW98" i="34"/>
  <c r="AX88" i="34"/>
  <c r="AW88" i="34"/>
  <c r="AX162" i="34"/>
  <c r="AW162" i="34"/>
  <c r="AX58" i="34"/>
  <c r="AW58" i="34"/>
  <c r="AX143" i="34"/>
  <c r="AW143" i="34"/>
  <c r="AX235" i="34"/>
  <c r="AW235" i="34"/>
  <c r="AX84" i="34"/>
  <c r="AW84" i="34"/>
  <c r="AX119" i="34"/>
  <c r="AW119" i="34"/>
  <c r="AX172" i="34"/>
  <c r="AW172" i="34"/>
  <c r="AX127" i="34"/>
  <c r="AW127" i="34"/>
  <c r="AX184" i="34"/>
  <c r="AW184" i="34"/>
  <c r="AX145" i="34"/>
  <c r="AW145" i="34"/>
  <c r="AW24" i="34"/>
  <c r="AX166" i="34"/>
  <c r="AW166" i="34"/>
  <c r="AW36" i="34"/>
  <c r="AX36" i="34"/>
  <c r="AX96" i="34"/>
  <c r="AW96" i="34"/>
  <c r="AX233" i="34"/>
  <c r="AW233" i="34"/>
  <c r="AX86" i="34"/>
  <c r="AW86" i="34"/>
  <c r="AX117" i="34"/>
  <c r="AW117" i="34"/>
  <c r="AX139" i="34"/>
  <c r="AW139" i="34"/>
  <c r="AX231" i="34"/>
  <c r="AW231" i="34"/>
  <c r="AX44" i="34"/>
  <c r="AW44" i="34"/>
  <c r="AX123" i="34"/>
  <c r="AW123" i="34"/>
  <c r="AX74" i="34"/>
  <c r="AW74" i="34"/>
  <c r="AX113" i="34"/>
  <c r="AW113" i="34"/>
  <c r="AX239" i="34"/>
  <c r="AW239" i="34"/>
  <c r="AX125" i="34"/>
  <c r="AW125" i="34"/>
  <c r="AW32" i="34"/>
  <c r="AX32" i="34"/>
  <c r="AX188" i="34"/>
  <c r="AW188" i="34"/>
  <c r="AX82" i="34"/>
  <c r="AW82" i="34"/>
  <c r="AX217" i="34"/>
  <c r="AW217" i="34"/>
  <c r="AX76" i="34"/>
  <c r="AW76" i="34"/>
  <c r="AX129" i="34"/>
  <c r="AW129" i="34"/>
  <c r="AX229" i="34"/>
  <c r="AW229" i="34"/>
  <c r="AX34" i="34"/>
  <c r="AW34" i="34"/>
  <c r="AX46" i="34"/>
  <c r="AW46" i="34"/>
  <c r="Q152" i="34"/>
  <c r="Q5" i="34"/>
  <c r="Q153" i="34" s="1"/>
  <c r="Q54" i="34"/>
  <c r="R4" i="34"/>
  <c r="R54" i="34" s="1"/>
  <c r="Q103" i="34"/>
  <c r="AX22" i="34"/>
  <c r="AW22" i="34"/>
  <c r="AW20" i="34"/>
  <c r="AX20" i="34"/>
  <c r="S4" i="17"/>
  <c r="R5" i="17"/>
  <c r="R54" i="17"/>
  <c r="R103" i="17"/>
  <c r="R201" i="17"/>
  <c r="R152" i="17"/>
  <c r="AX6" i="34"/>
  <c r="AW6" i="34"/>
  <c r="AV9" i="34"/>
  <c r="AX26" i="34"/>
  <c r="AW26" i="34"/>
  <c r="AV11" i="34"/>
  <c r="AX18" i="34"/>
  <c r="AW18" i="34"/>
  <c r="T200" i="34"/>
  <c r="T151" i="34"/>
  <c r="T102" i="34"/>
  <c r="T53" i="34"/>
  <c r="AX16" i="34"/>
  <c r="AW16" i="34"/>
  <c r="AX6" i="17"/>
  <c r="AW6" i="17"/>
  <c r="T53" i="17"/>
  <c r="T200" i="17"/>
  <c r="T102" i="17"/>
  <c r="T151" i="17"/>
  <c r="AW8" i="17"/>
  <c r="AX8" i="17"/>
  <c r="AX42" i="34"/>
  <c r="AW42" i="34"/>
  <c r="AX56" i="34"/>
  <c r="AW56" i="34"/>
  <c r="AI202" i="52" l="1"/>
  <c r="AI153" i="52"/>
  <c r="AI55" i="52"/>
  <c r="AI104" i="52"/>
  <c r="AJ201" i="52"/>
  <c r="AJ152" i="52"/>
  <c r="AJ103" i="52"/>
  <c r="AJ54" i="52"/>
  <c r="AK4" i="52"/>
  <c r="AJ5" i="52"/>
  <c r="R152" i="34"/>
  <c r="R201" i="34"/>
  <c r="R5" i="34"/>
  <c r="R104" i="34" s="1"/>
  <c r="R103" i="34"/>
  <c r="Q55" i="34"/>
  <c r="Q104" i="34"/>
  <c r="Q202" i="34"/>
  <c r="S4" i="34"/>
  <c r="T4" i="34" s="1"/>
  <c r="R153" i="17"/>
  <c r="R104" i="17"/>
  <c r="R55" i="17"/>
  <c r="R202" i="17"/>
  <c r="AX8" i="34"/>
  <c r="AW8" i="34"/>
  <c r="S152" i="17"/>
  <c r="S54" i="17"/>
  <c r="S201" i="17"/>
  <c r="S103" i="17"/>
  <c r="S5" i="17"/>
  <c r="T4" i="17"/>
  <c r="AW10" i="34"/>
  <c r="AX10" i="34"/>
  <c r="AJ202" i="52" l="1"/>
  <c r="AJ153" i="52"/>
  <c r="AJ104" i="52"/>
  <c r="AJ55" i="52"/>
  <c r="AK201" i="52"/>
  <c r="AK152" i="52"/>
  <c r="AK103" i="52"/>
  <c r="AK54" i="52"/>
  <c r="AK5" i="52"/>
  <c r="AL4" i="52"/>
  <c r="R55" i="34"/>
  <c r="R202" i="34"/>
  <c r="R153" i="34"/>
  <c r="S201" i="34"/>
  <c r="S5" i="34"/>
  <c r="S153" i="34" s="1"/>
  <c r="S103" i="34"/>
  <c r="S152" i="34"/>
  <c r="S54" i="34"/>
  <c r="T5" i="34"/>
  <c r="T152" i="34"/>
  <c r="T103" i="34"/>
  <c r="U4" i="34"/>
  <c r="T201" i="34"/>
  <c r="T54" i="34"/>
  <c r="S55" i="17"/>
  <c r="S153" i="17"/>
  <c r="S104" i="17"/>
  <c r="S202" i="17"/>
  <c r="T103" i="17"/>
  <c r="U4" i="17"/>
  <c r="T152" i="17"/>
  <c r="T5" i="17"/>
  <c r="T54" i="17"/>
  <c r="T201" i="17"/>
  <c r="AL201" i="52" l="1"/>
  <c r="AL152" i="52"/>
  <c r="AL103" i="52"/>
  <c r="AL54" i="52"/>
  <c r="AL5" i="52"/>
  <c r="AM4" i="52"/>
  <c r="AK202" i="52"/>
  <c r="AK153" i="52"/>
  <c r="AK104" i="52"/>
  <c r="AK55" i="52"/>
  <c r="S55" i="34"/>
  <c r="S104" i="34"/>
  <c r="S202" i="34"/>
  <c r="T202" i="34"/>
  <c r="T153" i="34"/>
  <c r="T104" i="34"/>
  <c r="T55" i="34"/>
  <c r="U5" i="34"/>
  <c r="U103" i="34"/>
  <c r="V4" i="34"/>
  <c r="U152" i="34"/>
  <c r="U201" i="34"/>
  <c r="U54" i="34"/>
  <c r="T202" i="17"/>
  <c r="T55" i="17"/>
  <c r="T104" i="17"/>
  <c r="T153" i="17"/>
  <c r="U54" i="17"/>
  <c r="U103" i="17"/>
  <c r="U5" i="17"/>
  <c r="U201" i="17"/>
  <c r="V4" i="17"/>
  <c r="U152" i="17"/>
  <c r="AM152" i="52" l="1"/>
  <c r="AM103" i="52"/>
  <c r="AM54" i="52"/>
  <c r="AM201" i="52"/>
  <c r="AM5" i="52"/>
  <c r="AN4" i="52"/>
  <c r="AL202" i="52"/>
  <c r="AL153" i="52"/>
  <c r="AL104" i="52"/>
  <c r="AL55" i="52"/>
  <c r="V152" i="34"/>
  <c r="V103" i="34"/>
  <c r="V201" i="34"/>
  <c r="V5" i="34"/>
  <c r="W4" i="34"/>
  <c r="V54" i="34"/>
  <c r="U202" i="34"/>
  <c r="U55" i="34"/>
  <c r="U104" i="34"/>
  <c r="U153" i="34"/>
  <c r="W4" i="17"/>
  <c r="V103" i="17"/>
  <c r="V201" i="17"/>
  <c r="V54" i="17"/>
  <c r="V5" i="17"/>
  <c r="V152" i="17"/>
  <c r="U153" i="17"/>
  <c r="U55" i="17"/>
  <c r="U202" i="17"/>
  <c r="U104" i="17"/>
  <c r="AN103" i="52" l="1"/>
  <c r="AN54" i="52"/>
  <c r="AN152" i="52"/>
  <c r="AN201" i="52"/>
  <c r="AO4" i="52"/>
  <c r="AN5" i="52"/>
  <c r="AM202" i="52"/>
  <c r="AM153" i="52"/>
  <c r="AM104" i="52"/>
  <c r="AM55" i="52"/>
  <c r="X4" i="34"/>
  <c r="W103" i="34"/>
  <c r="W201" i="34"/>
  <c r="W54" i="34"/>
  <c r="W152" i="34"/>
  <c r="W5" i="34"/>
  <c r="V153" i="34"/>
  <c r="V104" i="34"/>
  <c r="V55" i="34"/>
  <c r="V202" i="34"/>
  <c r="W54" i="17"/>
  <c r="X4" i="17"/>
  <c r="W152" i="17"/>
  <c r="W103" i="17"/>
  <c r="W5" i="17"/>
  <c r="W201" i="17"/>
  <c r="V153" i="17"/>
  <c r="V202" i="17"/>
  <c r="V55" i="17"/>
  <c r="V104" i="17"/>
  <c r="AN153" i="52" l="1"/>
  <c r="AN104" i="52"/>
  <c r="AN55" i="52"/>
  <c r="AN202" i="52"/>
  <c r="AO54" i="52"/>
  <c r="AO201" i="52"/>
  <c r="AO103" i="52"/>
  <c r="AP4" i="52"/>
  <c r="AO5" i="52"/>
  <c r="AO152" i="52"/>
  <c r="W104" i="34"/>
  <c r="W55" i="34"/>
  <c r="W153" i="34"/>
  <c r="W202" i="34"/>
  <c r="X5" i="34"/>
  <c r="X152" i="34"/>
  <c r="X201" i="34"/>
  <c r="X103" i="34"/>
  <c r="Y4" i="34"/>
  <c r="X54" i="34"/>
  <c r="W104" i="17"/>
  <c r="W55" i="17"/>
  <c r="W153" i="17"/>
  <c r="W202" i="17"/>
  <c r="X103" i="17"/>
  <c r="X54" i="17"/>
  <c r="Y4" i="17"/>
  <c r="X5" i="17"/>
  <c r="X152" i="17"/>
  <c r="X201" i="17"/>
  <c r="AP201" i="52" l="1"/>
  <c r="AP152" i="52"/>
  <c r="AP54" i="52"/>
  <c r="AQ4" i="52"/>
  <c r="AP5" i="52"/>
  <c r="AP103" i="52"/>
  <c r="AO104" i="52"/>
  <c r="AO55" i="52"/>
  <c r="AO153" i="52"/>
  <c r="AO202" i="52"/>
  <c r="X153" i="34"/>
  <c r="X55" i="34"/>
  <c r="X202" i="34"/>
  <c r="X104" i="34"/>
  <c r="Y152" i="34"/>
  <c r="Y201" i="34"/>
  <c r="Z4" i="34"/>
  <c r="Y103" i="34"/>
  <c r="Y5" i="34"/>
  <c r="Y54" i="34"/>
  <c r="Z4" i="17"/>
  <c r="Y152" i="17"/>
  <c r="Y5" i="17"/>
  <c r="Y201" i="17"/>
  <c r="Y103" i="17"/>
  <c r="Y54" i="17"/>
  <c r="X55" i="17"/>
  <c r="X153" i="17"/>
  <c r="X202" i="17"/>
  <c r="X104" i="17"/>
  <c r="AP55" i="52" l="1"/>
  <c r="AP202" i="52"/>
  <c r="AP104" i="52"/>
  <c r="AP153" i="52"/>
  <c r="AQ201" i="52"/>
  <c r="AQ152" i="52"/>
  <c r="AQ103" i="52"/>
  <c r="AR4" i="52"/>
  <c r="AQ54" i="52"/>
  <c r="AQ5" i="52"/>
  <c r="Z103" i="34"/>
  <c r="Z54" i="34"/>
  <c r="Z201" i="34"/>
  <c r="Z152" i="34"/>
  <c r="AA4" i="34"/>
  <c r="Z5" i="34"/>
  <c r="Y153" i="34"/>
  <c r="Y104" i="34"/>
  <c r="Y202" i="34"/>
  <c r="Y55" i="34"/>
  <c r="Z54" i="17"/>
  <c r="Z103" i="17"/>
  <c r="Z201" i="17"/>
  <c r="Z152" i="17"/>
  <c r="Z5" i="17"/>
  <c r="AA4" i="17"/>
  <c r="Y153" i="17"/>
  <c r="Y104" i="17"/>
  <c r="Y202" i="17"/>
  <c r="Y55" i="17"/>
  <c r="AR201" i="52" l="1"/>
  <c r="AR152" i="52"/>
  <c r="AR103" i="52"/>
  <c r="AR54" i="52"/>
  <c r="AR5" i="52"/>
  <c r="AS4" i="52"/>
  <c r="AQ202" i="52"/>
  <c r="AQ153" i="52"/>
  <c r="AQ55" i="52"/>
  <c r="AQ104" i="52"/>
  <c r="Z202" i="34"/>
  <c r="Z153" i="34"/>
  <c r="Z104" i="34"/>
  <c r="Z55" i="34"/>
  <c r="AA103" i="34"/>
  <c r="AA201" i="34"/>
  <c r="AA152" i="34"/>
  <c r="AB4" i="34"/>
  <c r="AA54" i="34"/>
  <c r="AA5" i="34"/>
  <c r="AA5" i="17"/>
  <c r="AB4" i="17"/>
  <c r="AA152" i="17"/>
  <c r="AA103" i="17"/>
  <c r="AA54" i="17"/>
  <c r="AA201" i="17"/>
  <c r="Z104" i="17"/>
  <c r="Z55" i="17"/>
  <c r="Z153" i="17"/>
  <c r="Z202" i="17"/>
  <c r="AR202" i="52" l="1"/>
  <c r="AR153" i="52"/>
  <c r="AR104" i="52"/>
  <c r="AR55" i="52"/>
  <c r="AS201" i="52"/>
  <c r="AS152" i="52"/>
  <c r="AS103" i="52"/>
  <c r="AS54" i="52"/>
  <c r="AT4" i="52"/>
  <c r="AS5" i="52"/>
  <c r="AB201" i="34"/>
  <c r="AB5" i="34"/>
  <c r="AB152" i="34"/>
  <c r="AB54" i="34"/>
  <c r="AC4" i="34"/>
  <c r="AB103" i="34"/>
  <c r="AA153" i="34"/>
  <c r="AA202" i="34"/>
  <c r="AA55" i="34"/>
  <c r="AA104" i="34"/>
  <c r="AA104" i="17"/>
  <c r="AA202" i="17"/>
  <c r="AA153" i="17"/>
  <c r="AA55" i="17"/>
  <c r="AB201" i="17"/>
  <c r="AB54" i="17"/>
  <c r="AB152" i="17"/>
  <c r="AB103" i="17"/>
  <c r="AB5" i="17"/>
  <c r="AC4" i="17"/>
  <c r="AS202" i="52" l="1"/>
  <c r="AS153" i="52"/>
  <c r="AS104" i="52"/>
  <c r="AS55" i="52"/>
  <c r="AT201" i="52"/>
  <c r="AT152" i="52"/>
  <c r="AT103" i="52"/>
  <c r="AT54" i="52"/>
  <c r="AT5" i="52"/>
  <c r="AU4" i="52"/>
  <c r="AC103" i="34"/>
  <c r="AD4" i="34"/>
  <c r="AC152" i="34"/>
  <c r="AC54" i="34"/>
  <c r="AC5" i="34"/>
  <c r="AC201" i="34"/>
  <c r="AB202" i="34"/>
  <c r="AB104" i="34"/>
  <c r="AB153" i="34"/>
  <c r="AB55" i="34"/>
  <c r="AC201" i="17"/>
  <c r="AC5" i="17"/>
  <c r="AC103" i="17"/>
  <c r="AC152" i="17"/>
  <c r="AC54" i="17"/>
  <c r="AD4" i="17"/>
  <c r="AB55" i="17"/>
  <c r="AB104" i="17"/>
  <c r="AB153" i="17"/>
  <c r="AB202" i="17"/>
  <c r="AU152" i="52" l="1"/>
  <c r="AU103" i="52"/>
  <c r="AU54" i="52"/>
  <c r="AU201" i="52"/>
  <c r="AU5" i="52"/>
  <c r="AT202" i="52"/>
  <c r="AT153" i="52"/>
  <c r="AT104" i="52"/>
  <c r="AT55" i="52"/>
  <c r="AC153" i="34"/>
  <c r="AC202" i="34"/>
  <c r="AC55" i="34"/>
  <c r="AC104" i="34"/>
  <c r="AE4" i="34"/>
  <c r="AD54" i="34"/>
  <c r="AD5" i="34"/>
  <c r="AD201" i="34"/>
  <c r="AD152" i="34"/>
  <c r="AD103" i="34"/>
  <c r="AD152" i="17"/>
  <c r="AD5" i="17"/>
  <c r="AD103" i="17"/>
  <c r="AD54" i="17"/>
  <c r="AE4" i="17"/>
  <c r="AD201" i="17"/>
  <c r="AC202" i="17"/>
  <c r="AC104" i="17"/>
  <c r="AC55" i="17"/>
  <c r="AC153" i="17"/>
  <c r="AU202" i="52" l="1"/>
  <c r="AU153" i="52"/>
  <c r="AU104" i="52"/>
  <c r="AU55" i="52"/>
  <c r="AE54" i="34"/>
  <c r="AE152" i="34"/>
  <c r="AE5" i="34"/>
  <c r="AE103" i="34"/>
  <c r="AF4" i="34"/>
  <c r="AE201" i="34"/>
  <c r="AD153" i="34"/>
  <c r="AD55" i="34"/>
  <c r="AD104" i="34"/>
  <c r="AD202" i="34"/>
  <c r="AF4" i="17"/>
  <c r="AE152" i="17"/>
  <c r="AE54" i="17"/>
  <c r="AE5" i="17"/>
  <c r="AE201" i="17"/>
  <c r="AE103" i="17"/>
  <c r="AD202" i="17"/>
  <c r="AD104" i="17"/>
  <c r="AD55" i="17"/>
  <c r="AD153" i="17"/>
  <c r="AF201" i="34" l="1"/>
  <c r="AG4" i="34"/>
  <c r="AF103" i="34"/>
  <c r="AF152" i="34"/>
  <c r="AF5" i="34"/>
  <c r="AF54" i="34"/>
  <c r="AE55" i="34"/>
  <c r="AE104" i="34"/>
  <c r="AE202" i="34"/>
  <c r="AE153" i="34"/>
  <c r="AE55" i="17"/>
  <c r="AE153" i="17"/>
  <c r="AE104" i="17"/>
  <c r="AE202" i="17"/>
  <c r="AF54" i="17"/>
  <c r="AF103" i="17"/>
  <c r="AF5" i="17"/>
  <c r="AF152" i="17"/>
  <c r="AG4" i="17"/>
  <c r="AF201" i="17"/>
  <c r="AF153" i="34" l="1"/>
  <c r="AF202" i="34"/>
  <c r="AF104" i="34"/>
  <c r="AF55" i="34"/>
  <c r="AG201" i="34"/>
  <c r="AG5" i="34"/>
  <c r="AG152" i="34"/>
  <c r="AG103" i="34"/>
  <c r="AG54" i="34"/>
  <c r="AH4" i="34"/>
  <c r="AG201" i="17"/>
  <c r="AG5" i="17"/>
  <c r="AG103" i="17"/>
  <c r="AH4" i="17"/>
  <c r="AG152" i="17"/>
  <c r="AG54" i="17"/>
  <c r="AF104" i="17"/>
  <c r="AF55" i="17"/>
  <c r="AF202" i="17"/>
  <c r="AF153" i="17"/>
  <c r="AG55" i="34" l="1"/>
  <c r="AG104" i="34"/>
  <c r="AG202" i="34"/>
  <c r="AG153" i="34"/>
  <c r="AH103" i="34"/>
  <c r="AH201" i="34"/>
  <c r="AH5" i="34"/>
  <c r="AH152" i="34"/>
  <c r="AI4" i="34"/>
  <c r="AH54" i="34"/>
  <c r="AH103" i="17"/>
  <c r="AH5" i="17"/>
  <c r="AH54" i="17"/>
  <c r="AI4" i="17"/>
  <c r="AH152" i="17"/>
  <c r="AH201" i="17"/>
  <c r="AG153" i="17"/>
  <c r="AG55" i="17"/>
  <c r="AG104" i="17"/>
  <c r="AG202" i="17"/>
  <c r="AH55" i="34" l="1"/>
  <c r="AH202" i="34"/>
  <c r="AH153" i="34"/>
  <c r="AH104" i="34"/>
  <c r="AI54" i="34"/>
  <c r="AJ4" i="34"/>
  <c r="AI5" i="34"/>
  <c r="AI201" i="34"/>
  <c r="AI103" i="34"/>
  <c r="AI152" i="34"/>
  <c r="AI152" i="17"/>
  <c r="AI5" i="17"/>
  <c r="AI54" i="17"/>
  <c r="AJ4" i="17"/>
  <c r="AI103" i="17"/>
  <c r="AI201" i="17"/>
  <c r="AH153" i="17"/>
  <c r="AH202" i="17"/>
  <c r="AH55" i="17"/>
  <c r="AH104" i="17"/>
  <c r="AJ5" i="34" l="1"/>
  <c r="AJ54" i="34"/>
  <c r="AJ152" i="34"/>
  <c r="AJ201" i="34"/>
  <c r="AJ103" i="34"/>
  <c r="AK4" i="34"/>
  <c r="AI104" i="34"/>
  <c r="AI153" i="34"/>
  <c r="AI55" i="34"/>
  <c r="AI202" i="34"/>
  <c r="AK4" i="17"/>
  <c r="AJ103" i="17"/>
  <c r="AJ152" i="17"/>
  <c r="AJ5" i="17"/>
  <c r="AJ54" i="17"/>
  <c r="AJ201" i="17"/>
  <c r="AI202" i="17"/>
  <c r="AI55" i="17"/>
  <c r="AI104" i="17"/>
  <c r="AI153" i="17"/>
  <c r="AK5" i="34" l="1"/>
  <c r="AK103" i="34"/>
  <c r="AK54" i="34"/>
  <c r="AK152" i="34"/>
  <c r="AL4" i="34"/>
  <c r="AK201" i="34"/>
  <c r="AJ55" i="34"/>
  <c r="AJ202" i="34"/>
  <c r="AJ153" i="34"/>
  <c r="AJ104" i="34"/>
  <c r="AK54" i="17"/>
  <c r="AL4" i="17"/>
  <c r="AK5" i="17"/>
  <c r="AK152" i="17"/>
  <c r="AK201" i="17"/>
  <c r="AK103" i="17"/>
  <c r="AJ202" i="17"/>
  <c r="AJ55" i="17"/>
  <c r="AJ153" i="17"/>
  <c r="AJ104" i="17"/>
  <c r="AL54" i="34" l="1"/>
  <c r="AM4" i="34"/>
  <c r="AL201" i="34"/>
  <c r="AL103" i="34"/>
  <c r="AL5" i="34"/>
  <c r="AL152" i="34"/>
  <c r="AK202" i="34"/>
  <c r="AK153" i="34"/>
  <c r="AK104" i="34"/>
  <c r="AK55" i="34"/>
  <c r="AL152" i="17"/>
  <c r="AL5" i="17"/>
  <c r="AL103" i="17"/>
  <c r="AL201" i="17"/>
  <c r="AL54" i="17"/>
  <c r="AM4" i="17"/>
  <c r="AK202" i="17"/>
  <c r="AK55" i="17"/>
  <c r="AK104" i="17"/>
  <c r="AK153" i="17"/>
  <c r="AL202" i="34" l="1"/>
  <c r="AL104" i="34"/>
  <c r="AL55" i="34"/>
  <c r="AL153" i="34"/>
  <c r="AM54" i="34"/>
  <c r="AM103" i="34"/>
  <c r="AM5" i="34"/>
  <c r="AM201" i="34"/>
  <c r="AN4" i="34"/>
  <c r="AM152" i="34"/>
  <c r="AN4" i="17"/>
  <c r="AM54" i="17"/>
  <c r="AM201" i="17"/>
  <c r="AM5" i="17"/>
  <c r="AM103" i="17"/>
  <c r="AM152" i="17"/>
  <c r="AL153" i="17"/>
  <c r="AL55" i="17"/>
  <c r="AL202" i="17"/>
  <c r="AL104" i="17"/>
  <c r="AM104" i="34" l="1"/>
  <c r="AM202" i="34"/>
  <c r="AM153" i="34"/>
  <c r="AM55" i="34"/>
  <c r="AN5" i="34"/>
  <c r="AN152" i="34"/>
  <c r="AO4" i="34"/>
  <c r="AN201" i="34"/>
  <c r="AN103" i="34"/>
  <c r="AN54" i="34"/>
  <c r="AO4" i="17"/>
  <c r="AN54" i="17"/>
  <c r="AN103" i="17"/>
  <c r="AN152" i="17"/>
  <c r="AN5" i="17"/>
  <c r="AN201" i="17"/>
  <c r="AM153" i="17"/>
  <c r="AM104" i="17"/>
  <c r="AM202" i="17"/>
  <c r="AM55" i="17"/>
  <c r="AN55" i="34" l="1"/>
  <c r="AN153" i="34"/>
  <c r="AN104" i="34"/>
  <c r="AN202" i="34"/>
  <c r="AO5" i="34"/>
  <c r="AP4" i="34"/>
  <c r="AO103" i="34"/>
  <c r="AO152" i="34"/>
  <c r="AO54" i="34"/>
  <c r="AO201" i="34"/>
  <c r="AN104" i="17"/>
  <c r="AN55" i="17"/>
  <c r="AN202" i="17"/>
  <c r="AN153" i="17"/>
  <c r="AP4" i="17"/>
  <c r="AO5" i="17"/>
  <c r="AO54" i="17"/>
  <c r="AO201" i="17"/>
  <c r="AO103" i="17"/>
  <c r="AO152" i="17"/>
  <c r="AP201" i="34" l="1"/>
  <c r="AP5" i="34"/>
  <c r="AQ4" i="34"/>
  <c r="AP103" i="34"/>
  <c r="AP54" i="34"/>
  <c r="AP152" i="34"/>
  <c r="AO55" i="34"/>
  <c r="AO153" i="34"/>
  <c r="AO104" i="34"/>
  <c r="AO202" i="34"/>
  <c r="AQ4" i="17"/>
  <c r="AP201" i="17"/>
  <c r="AP5" i="17"/>
  <c r="AP103" i="17"/>
  <c r="AP54" i="17"/>
  <c r="AP152" i="17"/>
  <c r="AO153" i="17"/>
  <c r="AO104" i="17"/>
  <c r="AO202" i="17"/>
  <c r="AO55" i="17"/>
  <c r="AQ103" i="34" l="1"/>
  <c r="AQ152" i="34"/>
  <c r="AQ201" i="34"/>
  <c r="AR4" i="34"/>
  <c r="AQ5" i="34"/>
  <c r="AQ54" i="34"/>
  <c r="AP153" i="34"/>
  <c r="AP55" i="34"/>
  <c r="AP104" i="34"/>
  <c r="AP202" i="34"/>
  <c r="AQ152" i="17"/>
  <c r="AQ54" i="17"/>
  <c r="AQ5" i="17"/>
  <c r="AQ201" i="17"/>
  <c r="AR4" i="17"/>
  <c r="AQ103" i="17"/>
  <c r="AP202" i="17"/>
  <c r="AP104" i="17"/>
  <c r="AP55" i="17"/>
  <c r="AP153" i="17"/>
  <c r="AQ55" i="34" l="1"/>
  <c r="AQ153" i="34"/>
  <c r="AQ104" i="34"/>
  <c r="AQ202" i="34"/>
  <c r="AR201" i="34"/>
  <c r="AR5" i="34"/>
  <c r="AS4" i="34"/>
  <c r="AR54" i="34"/>
  <c r="AR103" i="34"/>
  <c r="AR152" i="34"/>
  <c r="AR201" i="17"/>
  <c r="AS4" i="17"/>
  <c r="AR103" i="17"/>
  <c r="AR5" i="17"/>
  <c r="AR152" i="17"/>
  <c r="AR54" i="17"/>
  <c r="AQ104" i="17"/>
  <c r="AQ202" i="17"/>
  <c r="AQ153" i="17"/>
  <c r="AQ55" i="17"/>
  <c r="AS54" i="34" l="1"/>
  <c r="AS201" i="34"/>
  <c r="AS152" i="34"/>
  <c r="AS103" i="34"/>
  <c r="AS5" i="34"/>
  <c r="AT4" i="34"/>
  <c r="AU4" i="34" s="1"/>
  <c r="AR153" i="34"/>
  <c r="AR55" i="34"/>
  <c r="AR202" i="34"/>
  <c r="AR104" i="34"/>
  <c r="AR104" i="17"/>
  <c r="AR202" i="17"/>
  <c r="AR153" i="17"/>
  <c r="AR55" i="17"/>
  <c r="AS54" i="17"/>
  <c r="AS103" i="17"/>
  <c r="AT4" i="17"/>
  <c r="AU4" i="17" s="1"/>
  <c r="AS152" i="17"/>
  <c r="AS5" i="17"/>
  <c r="AS201" i="17"/>
  <c r="AU5" i="34" l="1"/>
  <c r="AU201" i="34"/>
  <c r="AU152" i="34"/>
  <c r="AU103" i="34"/>
  <c r="AU54" i="34"/>
  <c r="AS55" i="34"/>
  <c r="AS104" i="34"/>
  <c r="AS202" i="34"/>
  <c r="AS153" i="34"/>
  <c r="AU152" i="17"/>
  <c r="AU5" i="17"/>
  <c r="AU103" i="17"/>
  <c r="AU201" i="17"/>
  <c r="AU54" i="17"/>
  <c r="AT103" i="34"/>
  <c r="AT54" i="34"/>
  <c r="AT5" i="34"/>
  <c r="AT152" i="34"/>
  <c r="AT201" i="34"/>
  <c r="AT103" i="17"/>
  <c r="AT201" i="17"/>
  <c r="AT5" i="17"/>
  <c r="AT152" i="17"/>
  <c r="AT54" i="17"/>
  <c r="AS202" i="17"/>
  <c r="AS153" i="17"/>
  <c r="AS104" i="17"/>
  <c r="AS55" i="17"/>
  <c r="AU55" i="34" l="1"/>
  <c r="AU104" i="34"/>
  <c r="AU153" i="34"/>
  <c r="AU202" i="34"/>
  <c r="AU202" i="17"/>
  <c r="AU153" i="17"/>
  <c r="AU104" i="17"/>
  <c r="AU55" i="17"/>
  <c r="AT202" i="34"/>
  <c r="AT55" i="34"/>
  <c r="AT104" i="34"/>
  <c r="AT153" i="34"/>
  <c r="AT202" i="17"/>
  <c r="AT104" i="17"/>
  <c r="AT55" i="17"/>
  <c r="AT153" i="17"/>
</calcChain>
</file>

<file path=xl/comments1.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<sst xmlns="http://schemas.openxmlformats.org/spreadsheetml/2006/main" count="1865" uniqueCount="749">
  <si>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</si>
  <si>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</si>
  <si>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</si>
  <si>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</si>
  <si>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</si>
  <si>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</si>
  <si>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</si>
  <si>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</si>
  <si>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</si>
  <si>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　○○</t>
    <phoneticPr fontId="2"/>
  </si>
  <si>
    <t>△△　△△</t>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</si>
  <si>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</si>
  <si>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</si>
  <si>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</si>
  <si>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</si>
  <si>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</si>
  <si>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</si>
  <si>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</si>
  <si>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</si>
  <si>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</si>
  <si>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</si>
  <si>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</si>
  <si>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</si>
  <si>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</si>
  <si>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</si>
  <si>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</si>
  <si>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</si>
  <si>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</si>
  <si>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</si>
  <si>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</si>
  <si>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</si>
  <si>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</si>
  <si>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</si>
  <si>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</si>
  <si>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</si>
  <si>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</si>
  <si>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</si>
  <si>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</si>
  <si>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</si>
  <si>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</si>
  <si>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</si>
  <si>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</si>
  <si>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</si>
  <si>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</si>
  <si>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</si>
  <si>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</si>
  <si>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</si>
  <si>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</si>
  <si>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</si>
  <si>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</si>
  <si>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</si>
  <si>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</si>
  <si>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</si>
  <si>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</si>
  <si>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</si>
  <si>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</si>
  <si>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</si>
  <si>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</si>
  <si>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</si>
  <si>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</si>
  <si>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</si>
  <si>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</si>
  <si>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</si>
  <si>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</si>
  <si>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</si>
  <si>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</si>
  <si>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</si>
  <si>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</si>
  <si>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</si>
  <si>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</si>
  <si>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</si>
  <si>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</si>
  <si>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</si>
  <si>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</si>
  <si>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</si>
  <si>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</si>
  <si>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</si>
  <si>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</si>
  <si>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</si>
  <si>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</si>
  <si>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</si>
  <si>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</si>
  <si>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</si>
  <si>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</si>
  <si>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</si>
  <si>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</si>
  <si>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</si>
  <si>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</si>
  <si>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</si>
  <si>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</si>
  <si>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</si>
  <si>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</si>
  <si>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</si>
  <si>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</si>
  <si>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</si>
  <si>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</si>
  <si>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</si>
  <si>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</si>
  <si>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</si>
  <si>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</si>
  <si>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</si>
  <si>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</si>
  <si>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</si>
  <si>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</si>
  <si>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</si>
  <si>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</si>
  <si>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</si>
  <si>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</si>
  <si>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</si>
  <si>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</si>
  <si>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</si>
  <si>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</si>
  <si>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</si>
  <si>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</si>
  <si>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</si>
  <si>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</si>
  <si>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</si>
  <si>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</si>
  <si>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</si>
  <si>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</si>
  <si>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</si>
  <si>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</si>
  <si>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</si>
  <si>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</si>
  <si>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</si>
  <si>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</si>
  <si>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</si>
  <si>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</si>
  <si>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</si>
  <si>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</si>
  <si>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</si>
  <si>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</si>
  <si>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</si>
  <si>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</si>
  <si>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</si>
  <si>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</si>
  <si>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</si>
  <si>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</si>
  <si>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</si>
  <si>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</si>
  <si>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</si>
  <si>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</si>
  <si>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</si>
  <si>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</si>
  <si>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</si>
  <si>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</si>
  <si>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</si>
  <si>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</si>
  <si>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</si>
  <si>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</si>
  <si>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</si>
  <si>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</si>
  <si>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</si>
  <si>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</si>
  <si>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</si>
  <si>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</si>
  <si>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</si>
  <si>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</si>
  <si>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</si>
  <si>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</si>
  <si>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</si>
  <si>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</si>
  <si>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</si>
  <si>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</si>
  <si>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</si>
  <si>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</si>
  <si>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</si>
  <si>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</si>
  <si>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</si>
  <si>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t>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</si>
  <si>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</si>
  <si>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</si>
  <si>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</si>
  <si>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</si>
  <si>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</si>
  <si>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</si>
  <si>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</si>
  <si>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</si>
  <si>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</si>
  <si>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</si>
  <si>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　○○</t>
    <phoneticPr fontId="2"/>
  </si>
  <si>
    <t>常勤
兼務</t>
    <rPh sb="0" eb="2">
      <t>ジョウキン</t>
    </rPh>
    <rPh sb="3" eb="5">
      <t>ケンム</t>
    </rPh>
    <phoneticPr fontId="2"/>
  </si>
  <si>
    <t>A</t>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</si>
  <si>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</si>
  <si>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</si>
  <si>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</si>
  <si>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</si>
  <si>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</si>
  <si>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t>△△　△△</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</si>
  <si>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</si>
  <si>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</si>
  <si>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</si>
  <si>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</si>
  <si>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</si>
  <si>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</si>
  <si>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</si>
  <si>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</si>
  <si>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</si>
  <si>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</si>
  <si>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</si>
  <si>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</si>
  <si>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</si>
  <si>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</si>
  <si>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</si>
  <si>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</si>
  <si>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</si>
  <si>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</si>
  <si>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</si>
  <si>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</si>
  <si>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</si>
  <si>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</si>
  <si>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</si>
  <si>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</si>
  <si>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</si>
  <si>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</si>
  <si>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</si>
  <si>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Ｐ</t>
    <phoneticPr fontId="2"/>
  </si>
  <si>
    <t>Ｑ</t>
    <phoneticPr fontId="2"/>
  </si>
  <si>
    <t>Ｒ</t>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</si>
  <si>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</si>
  <si>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</si>
  <si>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</si>
  <si>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S</t>
    <phoneticPr fontId="2"/>
  </si>
  <si>
    <t>T</t>
    <phoneticPr fontId="2"/>
  </si>
  <si>
    <t>U</t>
    <phoneticPr fontId="2"/>
  </si>
  <si>
    <t>V</t>
    <phoneticPr fontId="2"/>
  </si>
  <si>
    <t>W</t>
    <phoneticPr fontId="2"/>
  </si>
  <si>
    <t>X</t>
    <phoneticPr fontId="2"/>
  </si>
  <si>
    <t>Y</t>
    <phoneticPr fontId="2"/>
  </si>
  <si>
    <t>Z</t>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</si>
  <si>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</si>
  <si>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</si>
  <si>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</si>
  <si>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</si>
  <si>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</si>
  <si>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</si>
  <si>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</si>
  <si>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</si>
  <si>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</si>
  <si>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</si>
  <si>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</si>
  <si>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</si>
  <si>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</si>
  <si>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</si>
  <si>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</si>
  <si>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</si>
  <si>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</si>
  <si>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</si>
  <si>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</si>
  <si>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</si>
  <si>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</si>
  <si>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</si>
  <si>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</si>
  <si>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</si>
  <si>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</si>
  <si>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</si>
  <si>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</si>
  <si>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</si>
  <si>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</si>
  <si>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</si>
  <si>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</si>
  <si>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</si>
  <si>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</si>
  <si>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</si>
  <si>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</si>
  <si>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</si>
  <si>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</si>
  <si>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</si>
  <si>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</si>
  <si>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</si>
  <si>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</si>
  <si>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</si>
  <si>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サービス管理責任者</t>
    <rPh sb="4" eb="6">
      <t>カンリ</t>
    </rPh>
    <rPh sb="6" eb="8">
      <t>セキニン</t>
    </rPh>
    <rPh sb="8" eb="9">
      <t>シャ</t>
    </rPh>
    <phoneticPr fontId="2"/>
  </si>
  <si>
    <t>生活支援員</t>
    <rPh sb="0" eb="2">
      <t>セイカツ</t>
    </rPh>
    <rPh sb="2" eb="4">
      <t>シエン</t>
    </rPh>
    <rPh sb="4" eb="5">
      <t>イン</t>
    </rPh>
    <phoneticPr fontId="2"/>
  </si>
  <si>
    <t>栄養士</t>
    <rPh sb="0" eb="3">
      <t>エイヨウシ</t>
    </rPh>
    <phoneticPr fontId="2"/>
  </si>
  <si>
    <t>管理者兼サービス管理責任者</t>
    <rPh sb="0" eb="3">
      <t>カンリシャ</t>
    </rPh>
    <rPh sb="3" eb="4">
      <t>ケン</t>
    </rPh>
    <rPh sb="8" eb="10">
      <t>カンリ</t>
    </rPh>
    <rPh sb="10" eb="13">
      <t>セキニンシャ</t>
    </rPh>
    <phoneticPr fontId="2"/>
  </si>
  <si>
    <t>－</t>
  </si>
  <si>
    <t>（2）利用者の基本的な１日のスケジュール（日課）</t>
    <rPh sb="3" eb="6">
      <t>リヨウシャ</t>
    </rPh>
    <rPh sb="7" eb="10">
      <t>キホンテキ</t>
    </rPh>
    <rPh sb="12" eb="13">
      <t>ニチ</t>
    </rPh>
    <rPh sb="21" eb="23">
      <t>ニッカ</t>
    </rPh>
    <phoneticPr fontId="2"/>
  </si>
  <si>
    <t>時刻</t>
    <rPh sb="0" eb="2">
      <t>ジコク</t>
    </rPh>
    <phoneticPr fontId="2"/>
  </si>
  <si>
    <t>内容</t>
    <rPh sb="0" eb="2">
      <t>ナイヨウ</t>
    </rPh>
    <phoneticPr fontId="2"/>
  </si>
  <si>
    <t>来所</t>
    <rPh sb="0" eb="1">
      <t>ライ</t>
    </rPh>
    <rPh sb="1" eb="2">
      <t>ショ</t>
    </rPh>
    <phoneticPr fontId="2"/>
  </si>
  <si>
    <t>レクリエーション</t>
  </si>
  <si>
    <t>昼食</t>
    <rPh sb="0" eb="2">
      <t>チュウショク</t>
    </rPh>
    <phoneticPr fontId="2"/>
  </si>
  <si>
    <t>生産活動</t>
    <rPh sb="0" eb="2">
      <t>セイサン</t>
    </rPh>
    <rPh sb="2" eb="4">
      <t>カツドウ</t>
    </rPh>
    <phoneticPr fontId="2"/>
  </si>
  <si>
    <t>退所</t>
    <rPh sb="0" eb="2">
      <t>タイショ</t>
    </rPh>
    <phoneticPr fontId="2"/>
  </si>
  <si>
    <t>退所準備</t>
    <rPh sb="0" eb="2">
      <t>タイショ</t>
    </rPh>
    <rPh sb="2" eb="4">
      <t>ジュンビ</t>
    </rPh>
    <phoneticPr fontId="2"/>
  </si>
  <si>
    <t>創作活動</t>
    <rPh sb="0" eb="2">
      <t>ソウサク</t>
    </rPh>
    <rPh sb="2" eb="4">
      <t>カツドウ</t>
    </rPh>
    <phoneticPr fontId="2"/>
  </si>
  <si>
    <t>朝の会</t>
    <rPh sb="0" eb="1">
      <t>アサ</t>
    </rPh>
    <rPh sb="2" eb="3">
      <t>カイ</t>
    </rPh>
    <phoneticPr fontId="2"/>
  </si>
  <si>
    <r>
      <t>注２　休憩時間は、1時間の場合「1:00」、45分の場合「00:45」と入力すること。 　</t>
    </r>
    <r>
      <rPr>
        <sz val="10"/>
        <color indexed="10"/>
        <rFont val="ＭＳ Ｐゴシック"/>
        <family val="3"/>
        <charset val="128"/>
      </rPr>
      <t>※休憩時間がない場合も「0：00」と入力すること。</t>
    </r>
    <rPh sb="0" eb="1">
      <t>チュウ</t>
    </rPh>
    <rPh sb="13" eb="15">
      <t>バアイ</t>
    </rPh>
    <rPh sb="26" eb="28">
      <t>バアイ</t>
    </rPh>
    <phoneticPr fontId="2"/>
  </si>
  <si>
    <t>注３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</si>
  <si>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常勤（短）
専従</t>
    <rPh sb="0" eb="2">
      <t>ジョウキン</t>
    </rPh>
    <rPh sb="3" eb="4">
      <t>タン</t>
    </rPh>
    <rPh sb="6" eb="8">
      <t>センジュウ</t>
    </rPh>
    <phoneticPr fontId="2"/>
  </si>
  <si>
    <t>常勤（短）
兼務</t>
    <rPh sb="0" eb="2">
      <t>ジョウキン</t>
    </rPh>
    <rPh sb="6" eb="8">
      <t>ケンム</t>
    </rPh>
    <phoneticPr fontId="2"/>
  </si>
  <si>
    <t>13:30まで休暇。実働3.75ｈ。</t>
    <rPh sb="7" eb="9">
      <t>キュウカ</t>
    </rPh>
    <rPh sb="10" eb="12">
      <t>ジツドウ</t>
    </rPh>
    <phoneticPr fontId="2"/>
  </si>
  <si>
    <t>A</t>
    <phoneticPr fontId="2"/>
  </si>
  <si>
    <t>D</t>
    <phoneticPr fontId="2"/>
  </si>
  <si>
    <t>C</t>
    <phoneticPr fontId="2"/>
  </si>
  <si>
    <t>※P2で作成したシフト記号を記載すること。なお、有休の場合は「有」と記載し、公休の場合は空欄とすること。半休等についてはＰ２の記載例を参照すること。</t>
    <rPh sb="4" eb="6">
      <t>サクセイ</t>
    </rPh>
    <rPh sb="11" eb="13">
      <t>キゴウ</t>
    </rPh>
    <rPh sb="14" eb="16">
      <t>キサイ</t>
    </rPh>
    <rPh sb="24" eb="26">
      <t>ユウキュウ</t>
    </rPh>
    <rPh sb="27" eb="29">
      <t>バアイ</t>
    </rPh>
    <rPh sb="31" eb="32">
      <t>ユウ</t>
    </rPh>
    <rPh sb="34" eb="36">
      <t>キサイ</t>
    </rPh>
    <rPh sb="38" eb="40">
      <t>コウキュウ</t>
    </rPh>
    <rPh sb="41" eb="43">
      <t>バアイ</t>
    </rPh>
    <rPh sb="44" eb="46">
      <t>クウラン</t>
    </rPh>
    <rPh sb="52" eb="54">
      <t>ハンキュウ</t>
    </rPh>
    <rPh sb="54" eb="55">
      <t>トウ</t>
    </rPh>
    <rPh sb="63" eb="65">
      <t>キサイ</t>
    </rPh>
    <rPh sb="65" eb="66">
      <t>レイ</t>
    </rPh>
    <rPh sb="67" eb="69">
      <t>サンショウ</t>
    </rPh>
    <phoneticPr fontId="2"/>
  </si>
  <si>
    <t>利用定員</t>
    <rPh sb="0" eb="2">
      <t>リヨウ</t>
    </rPh>
    <rPh sb="2" eb="4">
      <t>テイイン</t>
    </rPh>
    <phoneticPr fontId="2"/>
  </si>
  <si>
    <t>なし</t>
  </si>
  <si>
    <t>あり</t>
  </si>
  <si>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</si>
  <si>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</si>
  <si>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</si>
  <si>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</si>
  <si>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</si>
  <si>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</si>
  <si>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</si>
  <si>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</si>
  <si>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</si>
  <si>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</si>
  <si>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</si>
  <si>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</si>
  <si>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</si>
  <si>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</si>
  <si>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</si>
  <si>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</si>
  <si>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</si>
  <si>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</si>
  <si>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</si>
  <si>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</si>
  <si>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</si>
  <si>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</si>
  <si>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</si>
  <si>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</si>
  <si>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</si>
  <si>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</si>
  <si>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</si>
  <si>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</si>
  <si>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</si>
  <si>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</si>
  <si>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</si>
  <si>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</si>
  <si>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</si>
  <si>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</si>
  <si>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</si>
  <si>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</si>
  <si>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</si>
  <si>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</si>
  <si>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</si>
  <si>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</si>
  <si>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</si>
  <si>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</si>
  <si>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</si>
  <si>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</si>
  <si>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</si>
  <si>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</si>
  <si>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</si>
  <si>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</si>
  <si>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</si>
  <si>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</si>
  <si>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</si>
  <si>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</si>
  <si>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</si>
  <si>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</si>
  <si>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</si>
  <si>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</si>
  <si>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</si>
  <si>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</si>
  <si>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</si>
  <si>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</si>
  <si>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</si>
  <si>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</si>
  <si>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</si>
  <si>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</si>
  <si>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</si>
  <si>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
原案の作成日</t>
    <rPh sb="8" eb="10">
      <t>ゲンアン</t>
    </rPh>
    <rPh sb="11" eb="12">
      <t>サク</t>
    </rPh>
    <rPh sb="12" eb="13">
      <t>ナリ</t>
    </rPh>
    <rPh sb="13" eb="14">
      <t>ビ</t>
    </rPh>
    <phoneticPr fontId="2"/>
  </si>
  <si>
    <t>（３）　勤務実績　（直近3か月分の実績）</t>
    <rPh sb="4" eb="6">
      <t>キンム</t>
    </rPh>
    <rPh sb="6" eb="8">
      <t>ジッセキ</t>
    </rPh>
    <rPh sb="10" eb="12">
      <t>チョッキン</t>
    </rPh>
    <rPh sb="17" eb="19">
      <t>ジッセキ</t>
    </rPh>
    <phoneticPr fontId="2"/>
  </si>
  <si>
    <t>６　個別支援計画の作成状況・支給決定内容等</t>
    <rPh sb="9" eb="11">
      <t>サクセイ</t>
    </rPh>
    <rPh sb="11" eb="13">
      <t>ジョウキョウ</t>
    </rPh>
    <phoneticPr fontId="2"/>
  </si>
  <si>
    <t>うち介護保険への
移行に伴うもの</t>
    <rPh sb="2" eb="4">
      <t>カイゴ</t>
    </rPh>
    <rPh sb="4" eb="6">
      <t>ホケン</t>
    </rPh>
    <rPh sb="9" eb="11">
      <t>イコウ</t>
    </rPh>
    <rPh sb="12" eb="13">
      <t>トモナ</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</si>
  <si>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</si>
  <si>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</si>
  <si>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</si>
  <si>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</si>
  <si>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</si>
  <si>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</si>
  <si>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</si>
  <si>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</si>
  <si>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</si>
  <si>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</si>
  <si>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</si>
  <si>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</si>
  <si>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</si>
  <si>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職業指導員</t>
    <rPh sb="0" eb="2">
      <t>ショクギョウ</t>
    </rPh>
    <rPh sb="2" eb="5">
      <t>シドウイン</t>
    </rPh>
    <phoneticPr fontId="2"/>
  </si>
  <si>
    <t>生活支援員</t>
    <rPh sb="0" eb="2">
      <t>セイカツ</t>
    </rPh>
    <rPh sb="2" eb="5">
      <t>シエンイン</t>
    </rPh>
    <phoneticPr fontId="2"/>
  </si>
  <si>
    <t>管理栄養士</t>
    <rPh sb="0" eb="5">
      <t>カンリエイヨウシ</t>
    </rPh>
    <phoneticPr fontId="2"/>
  </si>
  <si>
    <t>調理員</t>
    <rPh sb="0" eb="3">
      <t>チョウリイン</t>
    </rPh>
    <phoneticPr fontId="2"/>
  </si>
  <si>
    <t>　年　　月分</t>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</si>
  <si>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</si>
  <si>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</si>
  <si>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</si>
  <si>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</si>
  <si>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</si>
  <si>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</si>
  <si>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</si>
  <si>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</si>
  <si>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</si>
  <si>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</si>
  <si>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</si>
  <si>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</si>
  <si>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</si>
  <si>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</si>
  <si>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</si>
  <si>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</si>
  <si>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</si>
  <si>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</si>
  <si>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</si>
  <si>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</si>
  <si>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</si>
  <si>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</si>
  <si>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</si>
  <si>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</si>
  <si>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</si>
  <si>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</si>
  <si>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</si>
  <si>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</si>
  <si>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</si>
  <si>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</si>
  <si>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</si>
  <si>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</si>
  <si>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</si>
  <si>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</si>
  <si>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</si>
  <si>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</si>
  <si>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</si>
  <si>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</si>
  <si>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</si>
  <si>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</si>
  <si>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</si>
  <si>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</si>
  <si>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</si>
  <si>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</si>
  <si>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</si>
  <si>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</si>
  <si>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</si>
  <si>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</si>
  <si>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</si>
  <si>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</si>
  <si>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</si>
  <si>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</si>
  <si>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</si>
  <si>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</si>
  <si>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</si>
  <si>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</si>
  <si>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</si>
  <si>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</si>
  <si>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</si>
  <si>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</si>
  <si>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</si>
  <si>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</si>
  <si>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</si>
  <si>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</si>
  <si>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</si>
  <si>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</si>
  <si>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</si>
  <si>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</si>
  <si>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</si>
  <si>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</si>
  <si>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</si>
  <si>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</si>
  <si>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</si>
  <si>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</si>
  <si>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</si>
  <si>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</si>
  <si>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</si>
  <si>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</si>
  <si>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</si>
  <si>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</si>
  <si>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</si>
  <si>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</si>
  <si>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</si>
  <si>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</si>
  <si>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</si>
  <si>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</si>
  <si>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</si>
  <si>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</si>
  <si>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t>実利用者数</t>
    <rPh sb="0" eb="1">
      <t>ジツ</t>
    </rPh>
    <rPh sb="1" eb="4">
      <t>リヨウシャ</t>
    </rPh>
    <rPh sb="4" eb="5">
      <t>スウ</t>
    </rPh>
    <phoneticPr fontId="2"/>
  </si>
  <si>
    <t>雇用契約あり</t>
    <rPh sb="0" eb="2">
      <t>コヨウ</t>
    </rPh>
    <rPh sb="2" eb="4">
      <t>ケイヤク</t>
    </rPh>
    <phoneticPr fontId="2"/>
  </si>
  <si>
    <t>雇用契約なし</t>
    <rPh sb="0" eb="4">
      <t>コヨウケイヤク</t>
    </rPh>
    <phoneticPr fontId="2"/>
  </si>
  <si>
    <t>【就労継続支援A型事業所用】</t>
    <rPh sb="1" eb="3">
      <t>シュウロウ</t>
    </rPh>
    <rPh sb="3" eb="5">
      <t>ケイゾク</t>
    </rPh>
    <rPh sb="5" eb="7">
      <t>シエン</t>
    </rPh>
    <rPh sb="8" eb="9">
      <t>ガタ</t>
    </rPh>
    <rPh sb="9" eb="11">
      <t>ジギョウ</t>
    </rPh>
    <rPh sb="11" eb="12">
      <t>ショ</t>
    </rPh>
    <rPh sb="12" eb="13">
      <t>ヨウ</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</si>
  <si>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</si>
  <si>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就労継続支援A型</t>
    <rPh sb="0" eb="2">
      <t>シュウロウ</t>
    </rPh>
    <rPh sb="2" eb="4">
      <t>ケイゾク</t>
    </rPh>
    <rPh sb="4" eb="6">
      <t>シエン</t>
    </rPh>
    <rPh sb="7" eb="8">
      <t>ガタ</t>
    </rPh>
    <phoneticPr fontId="2"/>
  </si>
  <si>
    <t>賃金向上達成指導員</t>
    <rPh sb="0" eb="4">
      <t>チンギンコウジョウ</t>
    </rPh>
    <rPh sb="4" eb="6">
      <t>タッセイ</t>
    </rPh>
    <rPh sb="6" eb="9">
      <t>シドウイン</t>
    </rPh>
    <phoneticPr fontId="2"/>
  </si>
  <si>
    <t>就労継続支援Ａ型</t>
    <phoneticPr fontId="2"/>
  </si>
  <si>
    <t>サービス名</t>
    <rPh sb="4" eb="5">
      <t>メイ</t>
    </rPh>
    <phoneticPr fontId="2"/>
  </si>
  <si>
    <t>就労継続支援A型</t>
    <rPh sb="0" eb="2">
      <t>シュウロウ</t>
    </rPh>
    <rPh sb="2" eb="4">
      <t>ケイゾク</t>
    </rPh>
    <rPh sb="4" eb="6">
      <t>シエン</t>
    </rPh>
    <rPh sb="7" eb="8">
      <t>ガタ</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</si>
  <si>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7" eb="19">
      <t>シセツ</t>
    </rPh>
    <rPh sb="19" eb="20">
      <t>ソト</t>
    </rPh>
    <rPh sb="20" eb="22">
      <t>シュウロウ</t>
    </rPh>
    <rPh sb="23" eb="25">
      <t>ジッセキ</t>
    </rPh>
    <rPh sb="26" eb="27">
      <t>ナ</t>
    </rPh>
    <rPh sb="28" eb="30">
      <t>バアイ</t>
    </rPh>
    <rPh sb="31" eb="32">
      <t>スベ</t>
    </rPh>
    <rPh sb="35" eb="37">
      <t>ニュウリョク</t>
    </rPh>
    <phoneticPr fontId="2"/>
  </si>
  <si>
    <t>（3）</t>
  </si>
  <si>
    <t>（4）</t>
  </si>
  <si>
    <t>雇用契約書様式</t>
    <rPh sb="0" eb="5">
      <t>コヨウケイヤクショ</t>
    </rPh>
    <rPh sb="5" eb="7">
      <t>ヨウシキ</t>
    </rPh>
    <phoneticPr fontId="2"/>
  </si>
  <si>
    <t>７　評価点が60点未満の場合</t>
    <rPh sb="2" eb="5">
      <t>ヒョウカテン</t>
    </rPh>
    <rPh sb="8" eb="9">
      <t>テン</t>
    </rPh>
    <rPh sb="9" eb="11">
      <t>ミマン</t>
    </rPh>
    <rPh sb="12" eb="14">
      <t>バアイ</t>
    </rPh>
    <phoneticPr fontId="60"/>
  </si>
  <si>
    <t>６　評価点が60点以上80点未満の場合</t>
    <rPh sb="2" eb="5">
      <t>ヒョウカテン</t>
    </rPh>
    <rPh sb="8" eb="9">
      <t>テン</t>
    </rPh>
    <rPh sb="9" eb="11">
      <t>イジョウ</t>
    </rPh>
    <rPh sb="13" eb="14">
      <t>テン</t>
    </rPh>
    <rPh sb="14" eb="16">
      <t>ミマン</t>
    </rPh>
    <rPh sb="17" eb="19">
      <t>バアイ</t>
    </rPh>
    <phoneticPr fontId="60"/>
  </si>
  <si>
    <t>５　評価点が80点以上105点未満の場合</t>
    <rPh sb="2" eb="5">
      <t>ヒョウカテン</t>
    </rPh>
    <rPh sb="8" eb="9">
      <t>テン</t>
    </rPh>
    <rPh sb="9" eb="11">
      <t>イジョウ</t>
    </rPh>
    <rPh sb="14" eb="15">
      <t>テン</t>
    </rPh>
    <rPh sb="15" eb="17">
      <t>ミマン</t>
    </rPh>
    <rPh sb="18" eb="20">
      <t>バアイ</t>
    </rPh>
    <phoneticPr fontId="60"/>
  </si>
  <si>
    <t>４　評価点が105点以上130点未満の場合</t>
    <rPh sb="2" eb="5">
      <t>ヒョウカテン</t>
    </rPh>
    <rPh sb="9" eb="10">
      <t>テン</t>
    </rPh>
    <rPh sb="10" eb="12">
      <t>イジョウ</t>
    </rPh>
    <rPh sb="15" eb="16">
      <t>テン</t>
    </rPh>
    <rPh sb="16" eb="18">
      <t>ミマン</t>
    </rPh>
    <rPh sb="19" eb="21">
      <t>バアイ</t>
    </rPh>
    <phoneticPr fontId="60"/>
  </si>
  <si>
    <t>３　評価点が130点以上150点未満の場合</t>
    <rPh sb="2" eb="5">
      <t>ヒョウカテン</t>
    </rPh>
    <rPh sb="9" eb="10">
      <t>テン</t>
    </rPh>
    <rPh sb="10" eb="12">
      <t>イジョウ</t>
    </rPh>
    <rPh sb="15" eb="16">
      <t>テン</t>
    </rPh>
    <rPh sb="16" eb="18">
      <t>ミマン</t>
    </rPh>
    <rPh sb="19" eb="21">
      <t>バアイ</t>
    </rPh>
    <phoneticPr fontId="60"/>
  </si>
  <si>
    <t>２　評価点が150点以上170点未満の場合</t>
    <rPh sb="2" eb="5">
      <t>ヒョウカテン</t>
    </rPh>
    <rPh sb="9" eb="10">
      <t>テン</t>
    </rPh>
    <rPh sb="10" eb="12">
      <t>イジョウ</t>
    </rPh>
    <rPh sb="15" eb="16">
      <t>テン</t>
    </rPh>
    <rPh sb="16" eb="18">
      <t>ミマン</t>
    </rPh>
    <rPh sb="19" eb="21">
      <t>バアイ</t>
    </rPh>
    <phoneticPr fontId="60"/>
  </si>
  <si>
    <t>１　評価点が170点以上の場合</t>
    <rPh sb="2" eb="5">
      <t>ヒョウカテン</t>
    </rPh>
    <rPh sb="9" eb="10">
      <t>テン</t>
    </rPh>
    <rPh sb="10" eb="12">
      <t>イジョウ</t>
    </rPh>
    <rPh sb="13" eb="15">
      <t>バアイ</t>
    </rPh>
    <phoneticPr fontId="60"/>
  </si>
  <si>
    <t>Ⅴ型</t>
    <rPh sb="1" eb="2">
      <t>ガタ</t>
    </rPh>
    <phoneticPr fontId="60"/>
  </si>
  <si>
    <t>Ⅳ型</t>
    <rPh sb="1" eb="2">
      <t>ガタ</t>
    </rPh>
    <phoneticPr fontId="60"/>
  </si>
  <si>
    <t>Ⅲ型</t>
    <rPh sb="1" eb="2">
      <t>ガタ</t>
    </rPh>
    <phoneticPr fontId="60"/>
  </si>
  <si>
    <t>45%～</t>
  </si>
  <si>
    <t>Ⅱ型</t>
    <rPh sb="1" eb="2">
      <t>ガタ</t>
    </rPh>
    <phoneticPr fontId="60"/>
  </si>
  <si>
    <t>35～44%</t>
  </si>
  <si>
    <t>Ⅰ型</t>
    <rPh sb="1" eb="2">
      <t>ガタ</t>
    </rPh>
    <phoneticPr fontId="60"/>
  </si>
  <si>
    <t>25～34%</t>
  </si>
  <si>
    <t>15～24%</t>
  </si>
  <si>
    <t>5～14%</t>
  </si>
  <si>
    <t>※特定費用等について記載し、サービス費は含まないこと。</t>
    <rPh sb="1" eb="3">
      <t>トクテイ</t>
    </rPh>
    <rPh sb="3" eb="5">
      <t>ヒヨウ</t>
    </rPh>
    <rPh sb="5" eb="6">
      <t>トウ</t>
    </rPh>
    <rPh sb="10" eb="12">
      <t>キサイ</t>
    </rPh>
    <rPh sb="18" eb="19">
      <t>ヒ</t>
    </rPh>
    <rPh sb="20" eb="21">
      <t>フク</t>
    </rPh>
    <phoneticPr fontId="60"/>
  </si>
  <si>
    <t>その他の日常生活費</t>
    <rPh sb="2" eb="3">
      <t>タ</t>
    </rPh>
    <rPh sb="4" eb="6">
      <t>ニチジョウ</t>
    </rPh>
    <rPh sb="6" eb="9">
      <t>セイカツヒ</t>
    </rPh>
    <phoneticPr fontId="60"/>
  </si>
  <si>
    <t>日用品費</t>
    <rPh sb="0" eb="3">
      <t>ニチヨウヒン</t>
    </rPh>
    <rPh sb="3" eb="4">
      <t>ヒ</t>
    </rPh>
    <phoneticPr fontId="60"/>
  </si>
  <si>
    <t>生産活動の材料費</t>
    <rPh sb="0" eb="2">
      <t>セイサン</t>
    </rPh>
    <rPh sb="2" eb="4">
      <t>カツドウ</t>
    </rPh>
    <rPh sb="5" eb="8">
      <t>ザイリョウヒ</t>
    </rPh>
    <phoneticPr fontId="60"/>
  </si>
  <si>
    <t>食事提供費</t>
    <rPh sb="0" eb="2">
      <t>ショクジ</t>
    </rPh>
    <rPh sb="2" eb="4">
      <t>テイキョウ</t>
    </rPh>
    <rPh sb="4" eb="5">
      <t>ヒ</t>
    </rPh>
    <phoneticPr fontId="60"/>
  </si>
  <si>
    <t>徴収額</t>
    <rPh sb="0" eb="3">
      <t>チョウシュウガク</t>
    </rPh>
    <phoneticPr fontId="60"/>
  </si>
  <si>
    <t>件　　　数</t>
    <rPh sb="0" eb="1">
      <t>ケン</t>
    </rPh>
    <rPh sb="4" eb="5">
      <t>カズ</t>
    </rPh>
    <phoneticPr fontId="60"/>
  </si>
  <si>
    <t>単　　　価</t>
    <rPh sb="0" eb="1">
      <t>タン</t>
    </rPh>
    <rPh sb="4" eb="5">
      <t>アタイ</t>
    </rPh>
    <phoneticPr fontId="60"/>
  </si>
  <si>
    <t>項　　　目</t>
    <rPh sb="0" eb="1">
      <t>コウ</t>
    </rPh>
    <rPh sb="4" eb="5">
      <t>メ</t>
    </rPh>
    <phoneticPr fontId="60"/>
  </si>
  <si>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60"/>
  </si>
  <si>
    <t>円</t>
    <rPh sb="0" eb="1">
      <t>エン</t>
    </rPh>
    <phoneticPr fontId="60"/>
  </si>
  <si>
    <t>請求額合計（基本報酬＋加算）　（利用定員　　人）</t>
    <rPh sb="0" eb="2">
      <t>セイキュウ</t>
    </rPh>
    <rPh sb="2" eb="3">
      <t>ガク</t>
    </rPh>
    <rPh sb="3" eb="5">
      <t>ゴウケイ</t>
    </rPh>
    <rPh sb="6" eb="8">
      <t>キホン</t>
    </rPh>
    <rPh sb="8" eb="10">
      <t>ホウシュウ</t>
    </rPh>
    <rPh sb="11" eb="13">
      <t>カサン</t>
    </rPh>
    <rPh sb="16" eb="18">
      <t>リヨウ</t>
    </rPh>
    <rPh sb="18" eb="20">
      <t>テイイン</t>
    </rPh>
    <rPh sb="22" eb="23">
      <t>ジン</t>
    </rPh>
    <phoneticPr fontId="60"/>
  </si>
  <si>
    <t>社会生活支援特別加算</t>
    <rPh sb="0" eb="2">
      <t>シャカイ</t>
    </rPh>
    <rPh sb="2" eb="4">
      <t>セイカツ</t>
    </rPh>
    <rPh sb="4" eb="6">
      <t>シエン</t>
    </rPh>
    <rPh sb="6" eb="8">
      <t>トクベツ</t>
    </rPh>
    <rPh sb="8" eb="9">
      <t>カ</t>
    </rPh>
    <rPh sb="9" eb="10">
      <t>サン</t>
    </rPh>
    <phoneticPr fontId="60"/>
  </si>
  <si>
    <t>在宅時生活支援サービス加算</t>
    <rPh sb="0" eb="2">
      <t>ザイタク</t>
    </rPh>
    <rPh sb="2" eb="3">
      <t>ジ</t>
    </rPh>
    <rPh sb="3" eb="5">
      <t>セイカツ</t>
    </rPh>
    <rPh sb="5" eb="7">
      <t>シエン</t>
    </rPh>
    <rPh sb="11" eb="12">
      <t>カ</t>
    </rPh>
    <rPh sb="12" eb="13">
      <t>サン</t>
    </rPh>
    <phoneticPr fontId="60"/>
  </si>
  <si>
    <t>体験利用支援加算　（Ⅰ～Ⅱ型）</t>
    <rPh sb="0" eb="2">
      <t>タイケン</t>
    </rPh>
    <rPh sb="2" eb="4">
      <t>リヨウ</t>
    </rPh>
    <rPh sb="4" eb="6">
      <t>シエン</t>
    </rPh>
    <rPh sb="6" eb="7">
      <t>カ</t>
    </rPh>
    <rPh sb="7" eb="8">
      <t>サン</t>
    </rPh>
    <rPh sb="13" eb="14">
      <t>ガタ</t>
    </rPh>
    <phoneticPr fontId="60"/>
  </si>
  <si>
    <t>送迎加算</t>
    <rPh sb="0" eb="2">
      <t>ソウゲイ</t>
    </rPh>
    <rPh sb="2" eb="4">
      <t>カサン</t>
    </rPh>
    <phoneticPr fontId="60"/>
  </si>
  <si>
    <t>食事提供体制加算</t>
    <rPh sb="0" eb="2">
      <t>ショクジ</t>
    </rPh>
    <rPh sb="2" eb="4">
      <t>テイキョウ</t>
    </rPh>
    <rPh sb="4" eb="6">
      <t>タイセイ</t>
    </rPh>
    <rPh sb="6" eb="8">
      <t>カサン</t>
    </rPh>
    <phoneticPr fontId="60"/>
  </si>
  <si>
    <t>利用者負担上限額管理加算</t>
    <rPh sb="0" eb="3">
      <t>リヨウシャ</t>
    </rPh>
    <rPh sb="3" eb="5">
      <t>フタン</t>
    </rPh>
    <rPh sb="5" eb="7">
      <t>ジョウゲン</t>
    </rPh>
    <rPh sb="7" eb="8">
      <t>ガク</t>
    </rPh>
    <rPh sb="8" eb="10">
      <t>カンリ</t>
    </rPh>
    <rPh sb="10" eb="12">
      <t>カサン</t>
    </rPh>
    <phoneticPr fontId="60"/>
  </si>
  <si>
    <t>医療連携体制加算（Ⅰ～Ⅵ型）</t>
    <rPh sb="0" eb="2">
      <t>イリョウ</t>
    </rPh>
    <rPh sb="2" eb="4">
      <t>レンケイ</t>
    </rPh>
    <rPh sb="4" eb="6">
      <t>タイセイ</t>
    </rPh>
    <rPh sb="6" eb="7">
      <t>カ</t>
    </rPh>
    <rPh sb="7" eb="8">
      <t>サン</t>
    </rPh>
    <rPh sb="12" eb="13">
      <t>ガタ</t>
    </rPh>
    <phoneticPr fontId="60"/>
  </si>
  <si>
    <t>賃金向上達成指導員配置加算</t>
    <rPh sb="0" eb="2">
      <t>チンギン</t>
    </rPh>
    <rPh sb="2" eb="4">
      <t>コウジョウ</t>
    </rPh>
    <rPh sb="4" eb="6">
      <t>タッセイ</t>
    </rPh>
    <rPh sb="6" eb="9">
      <t>シドウイン</t>
    </rPh>
    <rPh sb="9" eb="11">
      <t>ハイチ</t>
    </rPh>
    <rPh sb="11" eb="13">
      <t>カサン</t>
    </rPh>
    <phoneticPr fontId="60"/>
  </si>
  <si>
    <t>就労移行連携加算</t>
    <rPh sb="0" eb="2">
      <t>シュウロウ</t>
    </rPh>
    <rPh sb="2" eb="4">
      <t>イコウ</t>
    </rPh>
    <rPh sb="4" eb="6">
      <t>レンケイ</t>
    </rPh>
    <rPh sb="6" eb="8">
      <t>カサン</t>
    </rPh>
    <phoneticPr fontId="60"/>
  </si>
  <si>
    <t>就労移行支援体制加算</t>
    <rPh sb="0" eb="2">
      <t>シュウロウ</t>
    </rPh>
    <rPh sb="2" eb="4">
      <t>イコウ</t>
    </rPh>
    <rPh sb="4" eb="6">
      <t>シエン</t>
    </rPh>
    <rPh sb="6" eb="8">
      <t>タイセイ</t>
    </rPh>
    <rPh sb="8" eb="10">
      <t>カサン</t>
    </rPh>
    <phoneticPr fontId="60"/>
  </si>
  <si>
    <t>欠席時対応加算</t>
    <rPh sb="0" eb="2">
      <t>ケッセキ</t>
    </rPh>
    <rPh sb="2" eb="3">
      <t>ジ</t>
    </rPh>
    <rPh sb="3" eb="5">
      <t>タイオウ</t>
    </rPh>
    <rPh sb="5" eb="7">
      <t>カサン</t>
    </rPh>
    <phoneticPr fontId="60"/>
  </si>
  <si>
    <t>訪問支援特別加算</t>
    <rPh sb="0" eb="2">
      <t>ホウモン</t>
    </rPh>
    <rPh sb="2" eb="4">
      <t>シエン</t>
    </rPh>
    <rPh sb="4" eb="6">
      <t>トクベツ</t>
    </rPh>
    <rPh sb="6" eb="8">
      <t>カサン</t>
    </rPh>
    <phoneticPr fontId="60"/>
  </si>
  <si>
    <t>ベースアップ等支援加算</t>
    <rPh sb="6" eb="7">
      <t>トウ</t>
    </rPh>
    <rPh sb="7" eb="11">
      <t>シエンカサン</t>
    </rPh>
    <phoneticPr fontId="60"/>
  </si>
  <si>
    <t>初期加算</t>
    <rPh sb="0" eb="2">
      <t>ショキ</t>
    </rPh>
    <rPh sb="2" eb="4">
      <t>カサン</t>
    </rPh>
    <phoneticPr fontId="60"/>
  </si>
  <si>
    <t>特定処遇改善加算</t>
  </si>
  <si>
    <t>重度者支援体制加算</t>
    <rPh sb="0" eb="2">
      <t>ジュウド</t>
    </rPh>
    <rPh sb="2" eb="3">
      <t>シャ</t>
    </rPh>
    <rPh sb="3" eb="5">
      <t>シエン</t>
    </rPh>
    <rPh sb="5" eb="7">
      <t>タイセイ</t>
    </rPh>
    <rPh sb="7" eb="9">
      <t>カサン</t>
    </rPh>
    <phoneticPr fontId="60"/>
  </si>
  <si>
    <t>福祉・介護職員処遇改善加算</t>
    <rPh sb="0" eb="2">
      <t>フクシ</t>
    </rPh>
    <rPh sb="3" eb="5">
      <t>カイゴ</t>
    </rPh>
    <rPh sb="5" eb="7">
      <t>ショクイン</t>
    </rPh>
    <rPh sb="7" eb="9">
      <t>ショグウ</t>
    </rPh>
    <rPh sb="9" eb="11">
      <t>カイゼン</t>
    </rPh>
    <rPh sb="11" eb="13">
      <t>カサン</t>
    </rPh>
    <phoneticPr fontId="60"/>
  </si>
  <si>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60"/>
  </si>
  <si>
    <t>集中的支援加算</t>
    <rPh sb="0" eb="3">
      <t>シュウチュウテキ</t>
    </rPh>
    <rPh sb="3" eb="7">
      <t>シエンカサン</t>
    </rPh>
    <phoneticPr fontId="60"/>
  </si>
  <si>
    <t>福祉専門職員配置等加算</t>
    <rPh sb="0" eb="2">
      <t>フクシ</t>
    </rPh>
    <rPh sb="2" eb="4">
      <t>センモン</t>
    </rPh>
    <rPh sb="4" eb="6">
      <t>ショクイン</t>
    </rPh>
    <rPh sb="6" eb="9">
      <t>ハイチトウ</t>
    </rPh>
    <rPh sb="9" eb="11">
      <t>カサン</t>
    </rPh>
    <phoneticPr fontId="60"/>
  </si>
  <si>
    <t>緊急時受入加算</t>
    <rPh sb="0" eb="3">
      <t>キンキュウジ</t>
    </rPh>
    <rPh sb="3" eb="5">
      <t>ウケイ</t>
    </rPh>
    <rPh sb="5" eb="7">
      <t>カサン</t>
    </rPh>
    <phoneticPr fontId="60"/>
  </si>
  <si>
    <t>人員配置区分</t>
    <rPh sb="0" eb="2">
      <t>ジンイン</t>
    </rPh>
    <rPh sb="2" eb="4">
      <t>ハイチ</t>
    </rPh>
    <rPh sb="4" eb="6">
      <t>クブン</t>
    </rPh>
    <phoneticPr fontId="60"/>
  </si>
  <si>
    <t>高次脳機能障害者支援体制加算</t>
    <rPh sb="0" eb="2">
      <t>コウジ</t>
    </rPh>
    <rPh sb="2" eb="5">
      <t>ノウキノウ</t>
    </rPh>
    <rPh sb="5" eb="8">
      <t>ショウガイシャ</t>
    </rPh>
    <rPh sb="8" eb="10">
      <t>シエン</t>
    </rPh>
    <rPh sb="10" eb="12">
      <t>タイセイ</t>
    </rPh>
    <rPh sb="12" eb="14">
      <t>カサン</t>
    </rPh>
    <phoneticPr fontId="60"/>
  </si>
  <si>
    <t>A型　評価点</t>
    <rPh sb="1" eb="2">
      <t>ガタ</t>
    </rPh>
    <rPh sb="3" eb="6">
      <t>ヒョウカテン</t>
    </rPh>
    <phoneticPr fontId="60"/>
  </si>
  <si>
    <t>（単位：人）</t>
    <rPh sb="1" eb="3">
      <t>タンイ</t>
    </rPh>
    <rPh sb="4" eb="5">
      <t>ヒト</t>
    </rPh>
    <phoneticPr fontId="60"/>
  </si>
  <si>
    <t>（日数）</t>
    <rPh sb="1" eb="3">
      <t>ニッスウ</t>
    </rPh>
    <phoneticPr fontId="60"/>
  </si>
  <si>
    <t>利用実人員</t>
    <rPh sb="0" eb="2">
      <t>リヨウ</t>
    </rPh>
    <rPh sb="2" eb="3">
      <t>ジツ</t>
    </rPh>
    <rPh sb="3" eb="5">
      <t>ジンイン</t>
    </rPh>
    <phoneticPr fontId="60"/>
  </si>
  <si>
    <t>件数</t>
    <rPh sb="0" eb="2">
      <t>ケンスウ</t>
    </rPh>
    <phoneticPr fontId="60"/>
  </si>
  <si>
    <t>１　就労継続支援A型</t>
    <rPh sb="2" eb="4">
      <t>シュウロウ</t>
    </rPh>
    <rPh sb="4" eb="6">
      <t>ケイゾク</t>
    </rPh>
    <rPh sb="6" eb="8">
      <t>シエン</t>
    </rPh>
    <rPh sb="9" eb="10">
      <t>ガタ</t>
    </rPh>
    <phoneticPr fontId="60"/>
  </si>
  <si>
    <t>空白に戻す場合はDeleteキーで消去してください。</t>
    <rPh sb="0" eb="2">
      <t>クウハク</t>
    </rPh>
    <rPh sb="3" eb="4">
      <t>モド</t>
    </rPh>
    <rPh sb="5" eb="7">
      <t>バアイ</t>
    </rPh>
    <rPh sb="17" eb="19">
      <t>ショウキョ</t>
    </rPh>
    <phoneticPr fontId="60"/>
  </si>
  <si>
    <t>部分はプルダウンメニューから該当するものを選択してください。</t>
    <rPh sb="0" eb="2">
      <t>ブブン</t>
    </rPh>
    <rPh sb="14" eb="16">
      <t>ガイトウ</t>
    </rPh>
    <rPh sb="21" eb="23">
      <t>センタク</t>
    </rPh>
    <phoneticPr fontId="60"/>
  </si>
  <si>
    <t>（空白）</t>
    <rPh sb="1" eb="3">
      <t>クウハク</t>
    </rPh>
    <phoneticPr fontId="60"/>
  </si>
  <si>
    <t>利用者・職員以外
の雇用される者</t>
    <rPh sb="0" eb="3">
      <t>リヨウシャ</t>
    </rPh>
    <rPh sb="4" eb="6">
      <t>ショクイン</t>
    </rPh>
    <rPh sb="6" eb="8">
      <t>イガイ</t>
    </rPh>
    <rPh sb="10" eb="12">
      <t>コヨウ</t>
    </rPh>
    <rPh sb="15" eb="16">
      <t>モノ</t>
    </rPh>
    <phoneticPr fontId="2"/>
  </si>
  <si>
    <t>　①感染症に係る業務継続計画</t>
    <phoneticPr fontId="2"/>
  </si>
  <si>
    <t>策定日</t>
    <rPh sb="0" eb="3">
      <t>サクテイヒ</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</si>
  <si>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</si>
  <si>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</si>
  <si>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</si>
  <si>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</si>
  <si>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</si>
  <si>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直近1年間の
実施回数</t>
    <rPh sb="0" eb="2">
      <t>チョッキン</t>
    </rPh>
    <rPh sb="3" eb="4">
      <t>ネン</t>
    </rPh>
    <rPh sb="4" eb="5">
      <t>アイダ</t>
    </rPh>
    <rPh sb="7" eb="9">
      <t>ジッシ</t>
    </rPh>
    <rPh sb="9" eb="11">
      <t>カイスウ</t>
    </rPh>
    <phoneticPr fontId="2"/>
  </si>
  <si>
    <t>直近の実施日</t>
    <rPh sb="0" eb="2">
      <t>チョッキン</t>
    </rPh>
    <rPh sb="3" eb="6">
      <t>ジッシビ</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</si>
  <si>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</si>
  <si>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身体拘束実施の有無</t>
    <rPh sb="0" eb="4">
      <t>シンタイコウソク</t>
    </rPh>
    <rPh sb="4" eb="6">
      <t>ジッシ</t>
    </rPh>
    <rPh sb="7" eb="9">
      <t>ウム</t>
    </rPh>
    <phoneticPr fontId="2"/>
  </si>
  <si>
    <t>　①虐待の防止のための対策を検討する委員会　　　　（最低１年に１回以上）</t>
    <rPh sb="2" eb="4">
      <t>ギャクタイ</t>
    </rPh>
    <rPh sb="5" eb="7">
      <t>ボウシ</t>
    </rPh>
    <rPh sb="11" eb="13">
      <t>タイサク</t>
    </rPh>
    <rPh sb="14" eb="16">
      <t>ケントウ</t>
    </rPh>
    <phoneticPr fontId="2"/>
  </si>
  <si>
    <t>記録の作成</t>
    <rPh sb="0" eb="2">
      <t>キロク</t>
    </rPh>
    <rPh sb="3" eb="5">
      <t>サクセイ</t>
    </rPh>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</si>
  <si>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</si>
  <si>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</si>
  <si>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</si>
  <si>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③身体拘束等の適正化のための指針</t>
    <rPh sb="2" eb="4">
      <t>シンタイ</t>
    </rPh>
    <rPh sb="4" eb="6">
      <t>コウソク</t>
    </rPh>
    <rPh sb="6" eb="7">
      <t>トウ</t>
    </rPh>
    <rPh sb="8" eb="11">
      <t>テキセイカ</t>
    </rPh>
    <rPh sb="15" eb="17">
      <t>シシン</t>
    </rPh>
    <phoneticPr fontId="2"/>
  </si>
  <si>
    <t>　③虐待防止のための指針</t>
    <rPh sb="2" eb="4">
      <t>ギャクタイ</t>
    </rPh>
    <rPh sb="4" eb="6">
      <t>ボウシ</t>
    </rPh>
    <rPh sb="10" eb="12">
      <t>シシン</t>
    </rPh>
    <phoneticPr fontId="2"/>
  </si>
  <si>
    <t>整備状況</t>
    <rPh sb="0" eb="4">
      <t>セイビジョウキョウ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</si>
  <si>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</si>
  <si>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④虐待防止のための研修　　　　　　　　　　　　　　　　　　　　　　（最低１年に１回以上）　＊新規採用時必須　　　　　　　　　　　　　　　　　　　　　　　　　　　　　　　　　　　　　　　　　　　　　　　　　　　　　　　　　　　　</t>
    <rPh sb="2" eb="4">
      <t>ギャクタイ</t>
    </rPh>
    <rPh sb="4" eb="6">
      <t>ボウシ</t>
    </rPh>
    <rPh sb="10" eb="12">
      <t>ケンシュウ</t>
    </rPh>
    <phoneticPr fontId="2"/>
  </si>
  <si>
    <t>（５）　情報公表</t>
    <rPh sb="4" eb="8">
      <t>ジョウホウコウヒョウ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</si>
  <si>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</si>
  <si>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</si>
  <si>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</si>
  <si>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 xml:space="preserve">業務管理体制の整備、運用
</t>
    <rPh sb="0" eb="2">
      <t>ギョウム</t>
    </rPh>
    <rPh sb="2" eb="4">
      <t>カンリ</t>
    </rPh>
    <rPh sb="4" eb="6">
      <t>タイセイ</t>
    </rPh>
    <rPh sb="7" eb="9">
      <t>セイビ</t>
    </rPh>
    <rPh sb="10" eb="12">
      <t>ウンヨウ</t>
    </rPh>
    <phoneticPr fontId="2"/>
  </si>
  <si>
    <t>法人名</t>
  </si>
  <si>
    <t>事業者（法人）番号</t>
  </si>
  <si>
    <t>法令遵守責任者氏名</t>
  </si>
  <si>
    <t>項目</t>
  </si>
  <si>
    <t>対象</t>
  </si>
  <si>
    <t>確認書類</t>
  </si>
  <si>
    <t>全て</t>
  </si>
  <si>
    <t>◎法令遵守責任者の設置　</t>
  </si>
  <si>
    <t>○法令遵守規程の整備</t>
  </si>
  <si>
    <t>※利用契約者全員</t>
    <rPh sb="1" eb="8">
      <t>リヨウケイヤクシャゼンイン</t>
    </rPh>
    <phoneticPr fontId="2"/>
  </si>
  <si>
    <t>例）11月運営指導の場合は7月分</t>
    <rPh sb="0" eb="1">
      <t>レイ</t>
    </rPh>
    <rPh sb="4" eb="5">
      <t>ガツ</t>
    </rPh>
    <rPh sb="5" eb="9">
      <t>ウンエイシドウ</t>
    </rPh>
    <rPh sb="10" eb="12">
      <t>バアイ</t>
    </rPh>
    <rPh sb="14" eb="15">
      <t>ガツ</t>
    </rPh>
    <rPh sb="15" eb="16">
      <t>ブン</t>
    </rPh>
    <phoneticPr fontId="2"/>
  </si>
  <si>
    <t>例）11月運営指導の場合は9月分</t>
    <phoneticPr fontId="2"/>
  </si>
  <si>
    <t>例）11月運営指導の場合は8月分</t>
    <phoneticPr fontId="2"/>
  </si>
  <si>
    <t>１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</si>
  <si>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（２）　勤務実績　（指導月の前々月の実績）</t>
    <rPh sb="4" eb="6">
      <t>キンム</t>
    </rPh>
    <rPh sb="6" eb="8">
      <t>ジッセキ</t>
    </rPh>
    <rPh sb="10" eb="13">
      <t>シドウヅキ</t>
    </rPh>
    <rPh sb="14" eb="17">
      <t>ゼンゼンゲツ</t>
    </rPh>
    <rPh sb="18" eb="20">
      <t>ジッセキ</t>
    </rPh>
    <phoneticPr fontId="2"/>
  </si>
  <si>
    <t>（２）　勤務実績　（指導月の３月前の実績）</t>
    <rPh sb="4" eb="6">
      <t>キンム</t>
    </rPh>
    <rPh sb="6" eb="8">
      <t>ジッセキ</t>
    </rPh>
    <rPh sb="10" eb="12">
      <t>シドウ</t>
    </rPh>
    <rPh sb="12" eb="13">
      <t>ヅキ</t>
    </rPh>
    <rPh sb="15" eb="16">
      <t>ガツ</t>
    </rPh>
    <rPh sb="16" eb="17">
      <t>マエ</t>
    </rPh>
    <rPh sb="18" eb="20">
      <t>ジッセキ</t>
    </rPh>
    <phoneticPr fontId="2"/>
  </si>
  <si>
    <t>（２）　勤務実績　（指導月の４月前の実績）</t>
    <rPh sb="4" eb="6">
      <t>キンム</t>
    </rPh>
    <rPh sb="6" eb="8">
      <t>ジッセキ</t>
    </rPh>
    <rPh sb="15" eb="17">
      <t>ツキマエ</t>
    </rPh>
    <phoneticPr fontId="2"/>
  </si>
  <si>
    <t>支給決定市町村（区）</t>
    <rPh sb="0" eb="4">
      <t>シキュウケッテイ</t>
    </rPh>
    <rPh sb="4" eb="7">
      <t>シチョウソン</t>
    </rPh>
    <rPh sb="8" eb="9">
      <t>ク</t>
    </rPh>
    <phoneticPr fontId="2"/>
  </si>
  <si>
    <t>中央区</t>
  </si>
  <si>
    <t>本人参加</t>
    <rPh sb="0" eb="2">
      <t>ホンニン</t>
    </rPh>
    <rPh sb="2" eb="4">
      <t>サンカ</t>
    </rPh>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</si>
  <si>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</si>
  <si>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</si>
  <si>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</si>
  <si>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</si>
  <si>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</si>
  <si>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</si>
  <si>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</si>
  <si>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</si>
  <si>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</si>
  <si>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</si>
  <si>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</si>
  <si>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</si>
  <si>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</si>
  <si>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</si>
  <si>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</si>
  <si>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</si>
  <si>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</si>
  <si>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</si>
  <si>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</si>
  <si>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</si>
  <si>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</si>
  <si>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</si>
  <si>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</si>
  <si>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</si>
  <si>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</si>
  <si>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</si>
  <si>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</si>
  <si>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</si>
  <si>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</si>
  <si>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</si>
  <si>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</si>
  <si>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</si>
  <si>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</si>
  <si>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</si>
  <si>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</si>
  <si>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</si>
  <si>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</si>
  <si>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</si>
  <si>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</si>
  <si>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</si>
  <si>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</si>
  <si>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</si>
  <si>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</si>
  <si>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</si>
  <si>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</si>
  <si>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</si>
  <si>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</si>
  <si>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</si>
  <si>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</si>
  <si>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</si>
  <si>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</si>
  <si>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</si>
  <si>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</si>
  <si>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</si>
  <si>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</si>
  <si>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</si>
  <si>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自己点検日</t>
    <rPh sb="0" eb="2">
      <t>ジコ</t>
    </rPh>
    <rPh sb="2" eb="4">
      <t>テンケン</t>
    </rPh>
    <phoneticPr fontId="2"/>
  </si>
  <si>
    <t>検査日</t>
    <rPh sb="0" eb="2">
      <t>ケンサ</t>
    </rPh>
    <rPh sb="2" eb="3">
      <t>ビ</t>
    </rPh>
    <phoneticPr fontId="2"/>
  </si>
  <si>
    <t>令和　　年　　月　　日（　）</t>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</si>
  <si>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</si>
  <si>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P1　職員の勤務状況（１）シフト別の勤務形態</t>
    <rPh sb="3" eb="5">
      <t>ショクイン</t>
    </rPh>
    <rPh sb="6" eb="8">
      <t>キンム</t>
    </rPh>
    <rPh sb="8" eb="10">
      <t>ジョウキョウ</t>
    </rPh>
    <phoneticPr fontId="2"/>
  </si>
  <si>
    <t>P3　障害福祉サービス費の請求状況及び利用料の徴収状況</t>
    <rPh sb="3" eb="5">
      <t>ショウガイ</t>
    </rPh>
    <rPh sb="5" eb="7">
      <t>フクシ</t>
    </rPh>
    <rPh sb="11" eb="12">
      <t>ヒ</t>
    </rPh>
    <rPh sb="13" eb="15">
      <t>セイキュウ</t>
    </rPh>
    <rPh sb="15" eb="17">
      <t>ジョウキョウ</t>
    </rPh>
    <rPh sb="17" eb="18">
      <t>オヨ</t>
    </rPh>
    <rPh sb="19" eb="22">
      <t>リヨウリョウ</t>
    </rPh>
    <rPh sb="23" eb="25">
      <t>チョウシュウ</t>
    </rPh>
    <rPh sb="25" eb="27">
      <t>ジョウキョウ</t>
    </rPh>
    <phoneticPr fontId="2"/>
  </si>
  <si>
    <t>P4　生産活動の状況</t>
    <phoneticPr fontId="2"/>
  </si>
  <si>
    <t>　　令和　　年　月提供分</t>
    <rPh sb="2" eb="4">
      <t>レイワ</t>
    </rPh>
    <rPh sb="6" eb="7">
      <t>ネン</t>
    </rPh>
    <rPh sb="8" eb="9">
      <t>ツキ</t>
    </rPh>
    <rPh sb="9" eb="11">
      <t>テイキョウ</t>
    </rPh>
    <rPh sb="11" eb="12">
      <t>ブン</t>
    </rPh>
    <phoneticPr fontId="60"/>
  </si>
  <si>
    <t>※</t>
    <phoneticPr fontId="2"/>
  </si>
  <si>
    <t>サービスの種類</t>
    <phoneticPr fontId="2"/>
  </si>
  <si>
    <t>生産活動の有無</t>
    <rPh sb="0" eb="2">
      <t>セイサン</t>
    </rPh>
    <rPh sb="2" eb="4">
      <t>カツドウ</t>
    </rPh>
    <rPh sb="5" eb="7">
      <t>ウム</t>
    </rPh>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</si>
  <si>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</si>
  <si>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</si>
  <si>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</si>
  <si>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前決算期</t>
    <rPh sb="0" eb="1">
      <t>ゼン</t>
    </rPh>
    <rPh sb="1" eb="4">
      <t>ケッサンキ</t>
    </rPh>
    <phoneticPr fontId="2"/>
  </si>
  <si>
    <t>前年度</t>
    <rPh sb="0" eb="3">
      <t>ゼンネンド</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</si>
  <si>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</si>
  <si>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</si>
  <si>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</si>
  <si>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</si>
  <si>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</si>
  <si>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</si>
  <si>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</si>
  <si>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</si>
  <si>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</si>
  <si>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</si>
  <si>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</si>
  <si>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</si>
  <si>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</si>
  <si>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</si>
  <si>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</si>
  <si>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</si>
  <si>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</si>
  <si>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</si>
  <si>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</si>
  <si>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</si>
  <si>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</si>
  <si>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</si>
  <si>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</si>
  <si>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</si>
  <si>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</si>
  <si>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</si>
  <si>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※生産活動が無しの場合は左欄の有無のみ選択してください。以下の項目についての記載は不要です。</t>
    <phoneticPr fontId="2"/>
  </si>
  <si>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</si>
  <si>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</si>
  <si>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</si>
  <si>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</si>
  <si>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</si>
  <si>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</si>
  <si>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</si>
  <si>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</si>
  <si>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</si>
  <si>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P10にて回答</t>
    <rPh sb="5" eb="7">
      <t>カイトウ</t>
    </rPh>
    <phoneticPr fontId="2"/>
  </si>
  <si>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</si>
  <si>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</si>
  <si>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</si>
  <si>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</si>
  <si>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</si>
  <si>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</si>
  <si>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</si>
  <si>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t>P7　利用者の雇用状況、苦情・事故の対応記録</t>
    <rPh sb="3" eb="6">
      <t>リヨウシャ</t>
    </rPh>
    <rPh sb="7" eb="11">
      <t>コヨウジョウキョウ</t>
    </rPh>
    <rPh sb="12" eb="14">
      <t>クジョウ</t>
    </rPh>
    <rPh sb="15" eb="17">
      <t>ジコ</t>
    </rPh>
    <rPh sb="18" eb="20">
      <t>タイオウ</t>
    </rPh>
    <rPh sb="20" eb="22">
      <t>キロク</t>
    </rPh>
    <phoneticPr fontId="2"/>
  </si>
  <si>
    <t>P8　業務継続計画、衛生管理、身体拘束の禁止及び虐待の防止に関する取組状況</t>
    <phoneticPr fontId="2"/>
  </si>
  <si>
    <t>P9　主眼事項・着眼点自己点検</t>
    <phoneticPr fontId="2"/>
  </si>
  <si>
    <t>P10　業務管理体制に係る一般検査調書</t>
    <phoneticPr fontId="2"/>
  </si>
  <si>
    <t>※</t>
    <phoneticPr fontId="2"/>
  </si>
  <si>
    <t>９　雇用の状況（就労継続支援Ａ型のみ）</t>
    <rPh sb="8" eb="10">
      <t>シュウロウ</t>
    </rPh>
    <rPh sb="10" eb="12">
      <t>ケイゾク</t>
    </rPh>
    <rPh sb="12" eb="14">
      <t>シエン</t>
    </rPh>
    <phoneticPr fontId="2"/>
  </si>
  <si>
    <r>
      <t>３　利用料（特定費用等）の徴収状況</t>
    </r>
    <r>
      <rPr>
        <sz val="11"/>
        <rFont val="ＭＳ Ｐゴシック"/>
        <family val="3"/>
        <charset val="128"/>
      </rPr>
      <t>（直近月の状況）　　　　　</t>
    </r>
    <rPh sb="2" eb="5">
      <t>リヨウリョウ</t>
    </rPh>
    <rPh sb="6" eb="8">
      <t>トクテイ</t>
    </rPh>
    <rPh sb="8" eb="10">
      <t>ヒヨウ</t>
    </rPh>
    <rPh sb="10" eb="11">
      <t>トウ</t>
    </rPh>
    <rPh sb="13" eb="15">
      <t>チョウシュウ</t>
    </rPh>
    <rPh sb="15" eb="17">
      <t>ジョウキョウ</t>
    </rPh>
    <phoneticPr fontId="60"/>
  </si>
  <si>
    <t>４　生産活動の状況</t>
    <rPh sb="2" eb="4">
      <t>セイサン</t>
    </rPh>
    <rPh sb="4" eb="6">
      <t>カツドウ</t>
    </rPh>
    <rPh sb="7" eb="9">
      <t>ジョウキョウ</t>
    </rPh>
    <phoneticPr fontId="2"/>
  </si>
  <si>
    <t>５　利用者数の状況</t>
    <rPh sb="2" eb="5">
      <t>リヨウシャ</t>
    </rPh>
    <rPh sb="5" eb="6">
      <t>スウ</t>
    </rPh>
    <rPh sb="7" eb="9">
      <t>ジョウキョウ</t>
    </rPh>
    <phoneticPr fontId="2"/>
  </si>
  <si>
    <r>
      <t>７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</si>
  <si>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r>
      <t>２　障害福祉サービス費の請求状況</t>
    </r>
    <r>
      <rPr>
        <sz val="11"/>
        <rFont val="ＭＳ Ｐゴシック"/>
        <family val="3"/>
        <charset val="128"/>
      </rPr>
      <t>（指導月の2か月前の提供分（例：11月運営指導の場合は9月分））</t>
    </r>
    <rPh sb="2" eb="4">
      <t>ショウガイ</t>
    </rPh>
    <rPh sb="4" eb="6">
      <t>フクシ</t>
    </rPh>
    <rPh sb="10" eb="11">
      <t>ヒ</t>
    </rPh>
    <rPh sb="12" eb="14">
      <t>セイキュウ</t>
    </rPh>
    <rPh sb="14" eb="16">
      <t>ジョウキョウ</t>
    </rPh>
    <rPh sb="17" eb="19">
      <t>シドウ</t>
    </rPh>
    <rPh sb="19" eb="20">
      <t>ヅキ</t>
    </rPh>
    <rPh sb="23" eb="24">
      <t>ゲツ</t>
    </rPh>
    <rPh sb="24" eb="25">
      <t>マエ</t>
    </rPh>
    <rPh sb="26" eb="28">
      <t>テイキョウ</t>
    </rPh>
    <rPh sb="28" eb="29">
      <t>ブン</t>
    </rPh>
    <rPh sb="30" eb="31">
      <t>レイ</t>
    </rPh>
    <rPh sb="34" eb="35">
      <t>ガツ</t>
    </rPh>
    <rPh sb="35" eb="37">
      <t>ウンエイ</t>
    </rPh>
    <rPh sb="37" eb="39">
      <t>シドウ</t>
    </rPh>
    <rPh sb="40" eb="42">
      <t>バアイ</t>
    </rPh>
    <rPh sb="44" eb="46">
      <t>ガツブン</t>
    </rPh>
    <phoneticPr fontId="60"/>
  </si>
  <si>
    <t>就労継続支援B型</t>
    <phoneticPr fontId="2"/>
  </si>
  <si>
    <t>相談支援事業への
交付日</t>
    <rPh sb="0" eb="4">
      <t>ソウダンシエン</t>
    </rPh>
    <rPh sb="4" eb="6">
      <t>ジギョウ</t>
    </rPh>
    <rPh sb="9" eb="11">
      <t>コウフ</t>
    </rPh>
    <rPh sb="11" eb="12">
      <t>ビ</t>
    </rPh>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</si>
  <si>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</si>
  <si>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</si>
  <si>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</si>
  <si>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</si>
  <si>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個別支援計画の作成等　※新規・変更問わず直近のもの</t>
    <phoneticPr fontId="2"/>
  </si>
  <si>
    <t>個別支援
会議の実施日</t>
    <rPh sb="0" eb="2">
      <t>コベツ</t>
    </rPh>
    <rPh sb="2" eb="4">
      <t>シエン</t>
    </rPh>
    <rPh sb="5" eb="7">
      <t>カイギ</t>
    </rPh>
    <rPh sb="8" eb="10">
      <t>ジッシ</t>
    </rPh>
    <rPh sb="10" eb="11">
      <t>ビ</t>
    </rPh>
    <phoneticPr fontId="2"/>
  </si>
  <si>
    <t>（３）施設外就労利用者を除く、前年度の利用者の数等算出表            ※施設外就労の実績が無い場合は記載不要</t>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</si>
  <si>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</si>
  <si>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</si>
  <si>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</si>
  <si>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</si>
  <si>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</si>
  <si>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</si>
  <si>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2">
      <t>ショウガイ</t>
    </rPh>
    <rPh sb="2" eb="4">
      <t>キソ</t>
    </rPh>
    <rPh sb="4" eb="6">
      <t>ネンキン</t>
    </rPh>
    <rPh sb="7" eb="8">
      <t>キュウ</t>
    </rPh>
    <rPh sb="8" eb="11">
      <t>ジュキュウシャ</t>
    </rPh>
    <phoneticPr fontId="2"/>
  </si>
  <si>
    <t>※管理者・サビ管・賃金向上達成指導員等の基準上の必要職員数に算定しない者は、勤務表上部へ記載すること。</t>
  </si>
  <si>
    <t>※管理者・サビ管・賃金向上達成指導員等の基準上の必要職員数に算定しない者は、勤務表上部へ記載すること。</t>
    <rPh sb="1" eb="3">
      <t>カンリ</t>
    </rPh>
    <rPh sb="3" eb="4">
      <t>シャ</t>
    </rPh>
    <rPh sb="7" eb="8">
      <t>カン</t>
    </rPh>
    <rPh sb="9" eb="13">
      <t>チンギンコウジョウ</t>
    </rPh>
    <rPh sb="13" eb="15">
      <t>タッセイ</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</si>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</sst>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
    <numFmt numFmtId="177" formatCode="0.0_ "/>
    <numFmt numFmtId="178" formatCode="0&quot;人&quot;"/>
    <numFmt numFmtId="179" formatCode="h:mm;@"/>
    <numFmt numFmtId="180" formatCode="#&quot;日&quot;"/>
    <numFmt numFmtId="181" formatCode="0.00&quot;h&quot;"/>
    <numFmt numFmtId="182" formatCode="[$-411]ge\.m\.d;@"/>
    <numFmt numFmtId="183" formatCode="0&quot;件&quot;"/>
    <numFmt numFmtId="184" formatCode="#&quot;月&quot;"/>
    <numFmt numFmtId="185" formatCode="#,##0_ "/>
    <numFmt numFmtId="186" formatCode="&quot;R&quot;#&quot;年度&quot;"/>
    <numFmt numFmtId="187" formatCode="&quot;¥&quot;#,##0.0;&quot;¥&quot;\-#,##0.0"/>
    <numFmt numFmtId="188" formatCode="#,##0.0_ "/>
    <numFmt numFmtId="189" formatCode="#&quot;円&quot;"/>
    <numFmt numFmtId="190" formatCode="#&quot;件&quot;"/>
  </numFmts>
  <fonts count="8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color theme="0"/>
      <name val="ＭＳ Ｐゴシック"/>
      <family val="3"/>
      <charset val="128"/>
    </font>
    <font>
      <sz val="11"/>
      <name val="ＭＳ Ｐゴシック"/>
      <family val="3"/>
    </font>
    <font>
      <sz val="6"/>
      <name val="ＭＳ Ｐゴシック"/>
      <family val="3"/>
    </font>
    <font>
      <b/>
      <sz val="11"/>
      <name val="ＭＳ Ｐゴシック"/>
      <family val="3"/>
    </font>
    <font>
      <sz val="9"/>
      <name val="ＭＳ Ｐゴシック"/>
      <family val="3"/>
    </font>
    <font>
      <sz val="10"/>
      <color indexed="10"/>
      <name val="ＭＳ Ｐゴシック"/>
      <family val="3"/>
    </font>
    <font>
      <sz val="10"/>
      <name val="ＭＳ Ｐゴシック"/>
      <family val="3"/>
    </font>
    <font>
      <sz val="11"/>
      <color rgb="FFFF0000"/>
      <name val="ＭＳ Ｐゴシック"/>
      <family val="3"/>
    </font>
    <font>
      <sz val="11"/>
      <color indexed="10"/>
      <name val="ＭＳ Ｐゴシック"/>
      <family val="3"/>
    </font>
    <font>
      <sz val="8"/>
      <name val="ＭＳ Ｐゴシック"/>
      <family val="3"/>
      <charset val="128"/>
    </font>
    <font>
      <sz val="10.5"/>
      <name val="ＭＳ 明朝"/>
      <family val="1"/>
      <charset val="128"/>
    </font>
    <font>
      <sz val="9"/>
      <name val="ＭＳ 明朝"/>
      <family val="1"/>
      <charset val="128"/>
    </font>
    <font>
      <sz val="9"/>
      <color rgb="FFFF0000"/>
      <name val="ＭＳ 明朝"/>
      <family val="1"/>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b/>
      <sz val="11"/>
      <color rgb="FFFF0000"/>
      <name val="ＭＳ Ｐゴシック"/>
      <family val="3"/>
      <charset val="128"/>
      <scheme val="minor"/>
    </font>
    <font>
      <b/>
      <sz val="11"/>
      <color rgb="FFFF000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Dashed">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59" fillId="0" borderId="0">
      <alignment vertical="center"/>
    </xf>
  </cellStyleXfs>
  <cellXfs count="1146">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6" fillId="24" borderId="0" xfId="0" applyFont="1" applyFill="1" applyBorder="1">
      <alignment vertical="center"/>
    </xf>
    <xf numFmtId="0" fontId="26" fillId="24" borderId="0" xfId="0" applyFont="1" applyFill="1">
      <alignment vertical="center"/>
    </xf>
    <xf numFmtId="0" fontId="26" fillId="24" borderId="13" xfId="0" applyFont="1" applyFill="1" applyBorder="1" applyAlignment="1">
      <alignment horizontal="center" vertical="center" wrapText="1"/>
    </xf>
    <xf numFmtId="0" fontId="26" fillId="24" borderId="13"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0" xfId="0" applyFont="1" applyFill="1" applyAlignment="1">
      <alignment vertical="center" wrapText="1"/>
    </xf>
    <xf numFmtId="49" fontId="26" fillId="0" borderId="14" xfId="0" applyNumberFormat="1" applyFont="1" applyFill="1" applyBorder="1" applyAlignment="1">
      <alignment horizontal="right" vertical="center"/>
    </xf>
    <xf numFmtId="0" fontId="26" fillId="0" borderId="15" xfId="0" applyFont="1" applyFill="1" applyBorder="1" applyAlignment="1">
      <alignment horizontal="right" vertical="center"/>
    </xf>
    <xf numFmtId="0" fontId="26" fillId="0" borderId="15" xfId="0" applyFont="1" applyFill="1" applyBorder="1" applyAlignment="1">
      <alignment vertical="center"/>
    </xf>
    <xf numFmtId="0" fontId="26" fillId="24" borderId="16" xfId="0" applyFont="1" applyFill="1" applyBorder="1" applyAlignment="1">
      <alignment horizontal="center" vertical="center" wrapText="1"/>
    </xf>
    <xf numFmtId="0" fontId="26" fillId="24" borderId="17" xfId="0" applyFont="1" applyFill="1" applyBorder="1" applyAlignment="1">
      <alignment horizontal="center" vertical="center"/>
    </xf>
    <xf numFmtId="0" fontId="26" fillId="26" borderId="10" xfId="0" applyFont="1" applyFill="1" applyBorder="1" applyAlignment="1" applyProtection="1">
      <alignment horizontal="center" vertical="center"/>
      <protection locked="0"/>
    </xf>
    <xf numFmtId="0" fontId="26" fillId="24" borderId="18" xfId="0" applyFont="1" applyFill="1" applyBorder="1">
      <alignment vertical="center"/>
    </xf>
    <xf numFmtId="0" fontId="26" fillId="0" borderId="20" xfId="0" applyFont="1" applyFill="1" applyBorder="1" applyAlignment="1">
      <alignment vertical="center"/>
    </xf>
    <xf numFmtId="0" fontId="26" fillId="26" borderId="21" xfId="0" applyFont="1" applyFill="1" applyBorder="1" applyAlignment="1" applyProtection="1">
      <alignment horizontal="center" vertical="center"/>
      <protection locked="0"/>
    </xf>
    <xf numFmtId="0" fontId="26" fillId="24" borderId="22" xfId="0" applyFont="1" applyFill="1" applyBorder="1">
      <alignment vertical="center"/>
    </xf>
    <xf numFmtId="49" fontId="26" fillId="0" borderId="0" xfId="0" applyNumberFormat="1" applyFont="1" applyFill="1" applyBorder="1" applyAlignment="1">
      <alignment horizontal="right" vertical="center"/>
    </xf>
    <xf numFmtId="0" fontId="26" fillId="0" borderId="0" xfId="0" applyFont="1" applyFill="1" applyBorder="1" applyAlignment="1">
      <alignment vertical="center"/>
    </xf>
    <xf numFmtId="0" fontId="27" fillId="0" borderId="23" xfId="0" applyFont="1" applyFill="1" applyBorder="1" applyAlignment="1">
      <alignment horizontal="center" vertical="center"/>
    </xf>
    <xf numFmtId="0" fontId="27" fillId="0" borderId="24" xfId="0" applyFont="1" applyFill="1" applyBorder="1" applyAlignment="1">
      <alignment vertical="center"/>
    </xf>
    <xf numFmtId="0" fontId="27" fillId="0" borderId="24" xfId="0" applyFont="1" applyFill="1" applyBorder="1" applyAlignment="1">
      <alignment horizontal="center" vertical="center"/>
    </xf>
    <xf numFmtId="0" fontId="27" fillId="0" borderId="25" xfId="0" applyFont="1" applyFill="1" applyBorder="1" applyAlignment="1">
      <alignment vertical="center"/>
    </xf>
    <xf numFmtId="0" fontId="26" fillId="0" borderId="15" xfId="0" applyFont="1" applyFill="1" applyBorder="1" applyAlignment="1">
      <alignment vertical="center" wrapText="1"/>
    </xf>
    <xf numFmtId="0" fontId="26" fillId="24" borderId="10" xfId="0" applyFont="1" applyFill="1" applyBorder="1" applyAlignment="1">
      <alignment horizontal="center" vertical="center" wrapText="1"/>
    </xf>
    <xf numFmtId="0" fontId="26" fillId="24" borderId="18" xfId="0" applyFont="1" applyFill="1" applyBorder="1" applyAlignment="1">
      <alignment horizontal="center" vertical="center"/>
    </xf>
    <xf numFmtId="0" fontId="26" fillId="0" borderId="14" xfId="0" applyFont="1" applyFill="1" applyBorder="1" applyAlignment="1">
      <alignment horizontal="right" vertical="center" wrapText="1"/>
    </xf>
    <xf numFmtId="0" fontId="26" fillId="26" borderId="10" xfId="0" applyFont="1" applyFill="1" applyBorder="1" applyAlignment="1" applyProtection="1">
      <alignment horizontal="center" vertical="center" wrapText="1"/>
      <protection locked="0"/>
    </xf>
    <xf numFmtId="0" fontId="26" fillId="24" borderId="18" xfId="0" applyFont="1" applyFill="1" applyBorder="1" applyAlignment="1">
      <alignment vertical="center" wrapText="1"/>
    </xf>
    <xf numFmtId="49" fontId="26" fillId="0" borderId="14" xfId="0" applyNumberFormat="1" applyFont="1" applyFill="1" applyBorder="1" applyAlignment="1">
      <alignment horizontal="center" vertical="center"/>
    </xf>
    <xf numFmtId="0" fontId="26" fillId="24" borderId="0" xfId="0" applyFont="1" applyFill="1" applyAlignment="1">
      <alignment horizontal="center" vertical="center"/>
    </xf>
    <xf numFmtId="0" fontId="28" fillId="24" borderId="0" xfId="0" applyFont="1" applyFill="1">
      <alignment vertical="center"/>
    </xf>
    <xf numFmtId="0" fontId="28" fillId="24" borderId="0" xfId="0" applyFont="1" applyFill="1" applyBorder="1" applyAlignment="1">
      <alignment horizontal="center" vertical="center" wrapText="1"/>
    </xf>
    <xf numFmtId="0" fontId="28" fillId="24" borderId="0" xfId="0" applyFont="1" applyFill="1" applyBorder="1" applyAlignment="1">
      <alignment horizontal="center" vertical="center"/>
    </xf>
    <xf numFmtId="0" fontId="28" fillId="27" borderId="11" xfId="0" applyFont="1" applyFill="1" applyBorder="1" applyAlignment="1" applyProtection="1">
      <alignment vertical="center"/>
      <protection locked="0"/>
    </xf>
    <xf numFmtId="0" fontId="28" fillId="24" borderId="0" xfId="0" applyFont="1" applyFill="1" applyAlignment="1">
      <alignment horizontal="center" vertical="center"/>
    </xf>
    <xf numFmtId="0" fontId="28" fillId="27" borderId="0" xfId="0" applyFont="1" applyFill="1" applyProtection="1">
      <alignment vertical="center"/>
      <protection locked="0"/>
    </xf>
    <xf numFmtId="0" fontId="28" fillId="24" borderId="0" xfId="0" applyFont="1" applyFill="1" applyAlignment="1">
      <alignment horizontal="left" vertical="center"/>
    </xf>
    <xf numFmtId="0" fontId="26" fillId="24" borderId="10" xfId="0" applyFont="1" applyFill="1" applyBorder="1" applyAlignment="1">
      <alignment horizontal="center" vertical="center"/>
    </xf>
    <xf numFmtId="0" fontId="28" fillId="24" borderId="26" xfId="0" applyFont="1" applyFill="1" applyBorder="1" applyAlignment="1">
      <alignment vertical="center"/>
    </xf>
    <xf numFmtId="0" fontId="28" fillId="24" borderId="27" xfId="0" applyFont="1" applyFill="1" applyBorder="1" applyAlignment="1">
      <alignment vertical="center"/>
    </xf>
    <xf numFmtId="0" fontId="28" fillId="24" borderId="28"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12" xfId="0" applyFont="1" applyFill="1" applyBorder="1" applyAlignment="1">
      <alignment vertical="center"/>
    </xf>
    <xf numFmtId="0" fontId="26" fillId="24" borderId="29" xfId="0" applyFont="1" applyFill="1" applyBorder="1" applyAlignment="1">
      <alignment vertical="center"/>
    </xf>
    <xf numFmtId="0" fontId="26" fillId="24" borderId="15" xfId="0" applyFont="1" applyFill="1" applyBorder="1" applyAlignment="1">
      <alignment vertical="center"/>
    </xf>
    <xf numFmtId="0" fontId="26" fillId="24" borderId="15" xfId="0" applyFont="1" applyFill="1" applyBorder="1" applyAlignment="1">
      <alignment horizontal="center" vertical="center"/>
    </xf>
    <xf numFmtId="0" fontId="26" fillId="24" borderId="12" xfId="0" applyFont="1" applyFill="1" applyBorder="1" applyAlignment="1">
      <alignment vertical="center"/>
    </xf>
    <xf numFmtId="0" fontId="28" fillId="24" borderId="0" xfId="0" applyFont="1" applyFill="1" applyBorder="1">
      <alignment vertical="center"/>
    </xf>
    <xf numFmtId="0" fontId="29" fillId="24" borderId="0" xfId="0" applyFont="1" applyFill="1" applyBorder="1" applyAlignment="1">
      <alignment horizontal="left" vertical="center"/>
    </xf>
    <xf numFmtId="0" fontId="26" fillId="24" borderId="0" xfId="0" applyFont="1" applyFill="1" applyBorder="1" applyAlignment="1">
      <alignment horizontal="right" vertical="center"/>
    </xf>
    <xf numFmtId="0" fontId="26" fillId="24" borderId="0" xfId="0" applyFont="1" applyFill="1" applyBorder="1" applyAlignment="1">
      <alignment horizontal="center" vertical="center" wrapText="1"/>
    </xf>
    <xf numFmtId="0" fontId="30" fillId="24" borderId="0" xfId="0" applyFont="1" applyFill="1">
      <alignment vertical="center"/>
    </xf>
    <xf numFmtId="0" fontId="31" fillId="24" borderId="0" xfId="0" applyFont="1" applyFill="1" applyAlignment="1">
      <alignment vertical="center"/>
    </xf>
    <xf numFmtId="0" fontId="28" fillId="24" borderId="0" xfId="0" applyFont="1" applyFill="1" applyAlignment="1">
      <alignment horizontal="right" vertical="center"/>
    </xf>
    <xf numFmtId="0" fontId="31" fillId="24" borderId="0" xfId="0" applyFont="1" applyFill="1" applyBorder="1" applyAlignment="1">
      <alignment vertical="center" textRotation="255"/>
    </xf>
    <xf numFmtId="0" fontId="31" fillId="24" borderId="0" xfId="0" applyFont="1" applyFill="1" applyBorder="1" applyAlignment="1">
      <alignment vertical="center"/>
    </xf>
    <xf numFmtId="0" fontId="28" fillId="24" borderId="0" xfId="0" applyFont="1" applyFill="1" applyBorder="1" applyAlignment="1">
      <alignment vertical="center" textRotation="255"/>
    </xf>
    <xf numFmtId="0" fontId="28" fillId="24" borderId="0" xfId="0" applyFont="1" applyFill="1" applyBorder="1" applyAlignment="1">
      <alignment vertical="center"/>
    </xf>
    <xf numFmtId="0" fontId="32" fillId="24" borderId="0" xfId="0" applyFont="1" applyFill="1" applyProtection="1">
      <alignment vertical="center"/>
    </xf>
    <xf numFmtId="0" fontId="28" fillId="24" borderId="0" xfId="0" applyFont="1" applyFill="1" applyProtection="1">
      <alignment vertical="center"/>
    </xf>
    <xf numFmtId="0" fontId="28" fillId="24" borderId="0" xfId="0" applyFont="1" applyFill="1" applyAlignment="1" applyProtection="1">
      <alignment vertical="top"/>
    </xf>
    <xf numFmtId="0" fontId="28" fillId="24" borderId="0" xfId="0" applyFont="1" applyFill="1" applyBorder="1" applyAlignment="1" applyProtection="1">
      <alignment vertical="top"/>
    </xf>
    <xf numFmtId="0" fontId="33" fillId="28" borderId="10" xfId="0" applyFont="1" applyFill="1" applyBorder="1" applyAlignment="1" applyProtection="1">
      <alignment horizontal="center" vertical="center" shrinkToFit="1"/>
    </xf>
    <xf numFmtId="0" fontId="33" fillId="28" borderId="0" xfId="0" applyFont="1" applyFill="1" applyAlignment="1" applyProtection="1">
      <alignment horizontal="center" vertical="center" shrinkToFit="1"/>
    </xf>
    <xf numFmtId="0" fontId="34" fillId="24" borderId="0" xfId="0" applyFont="1" applyFill="1" applyProtection="1">
      <alignment vertical="center"/>
    </xf>
    <xf numFmtId="0" fontId="33" fillId="28" borderId="0" xfId="0" applyFont="1" applyFill="1" applyBorder="1" applyAlignment="1" applyProtection="1">
      <alignment vertical="center" shrinkToFit="1"/>
    </xf>
    <xf numFmtId="0" fontId="28" fillId="27" borderId="10" xfId="0" applyFont="1" applyFill="1" applyBorder="1" applyAlignment="1" applyProtection="1">
      <alignment horizontal="center" vertical="center"/>
      <protection locked="0"/>
    </xf>
    <xf numFmtId="0" fontId="28" fillId="28" borderId="0" xfId="0" applyFont="1" applyFill="1" applyAlignment="1" applyProtection="1">
      <alignment horizontal="center" vertical="center" shrinkToFit="1"/>
    </xf>
    <xf numFmtId="179" fontId="28" fillId="27" borderId="10" xfId="0" applyNumberFormat="1" applyFont="1" applyFill="1" applyBorder="1" applyAlignment="1" applyProtection="1">
      <alignment horizontal="center" vertical="center"/>
      <protection locked="0"/>
    </xf>
    <xf numFmtId="0" fontId="35" fillId="28" borderId="0" xfId="0" applyFont="1" applyFill="1" applyAlignment="1" applyProtection="1">
      <alignment horizontal="center" vertical="center" shrinkToFit="1"/>
    </xf>
    <xf numFmtId="0" fontId="35" fillId="28" borderId="0" xfId="0" applyFont="1" applyFill="1" applyAlignment="1" applyProtection="1">
      <alignment horizontal="right" vertical="center"/>
    </xf>
    <xf numFmtId="0" fontId="35" fillId="28" borderId="0" xfId="0" applyFont="1" applyFill="1" applyProtection="1">
      <alignment vertical="center"/>
    </xf>
    <xf numFmtId="0" fontId="28" fillId="28" borderId="10" xfId="0" applyNumberFormat="1" applyFont="1" applyFill="1" applyBorder="1" applyAlignment="1" applyProtection="1">
      <alignment horizontal="center" vertical="center"/>
    </xf>
    <xf numFmtId="0" fontId="28" fillId="27" borderId="10" xfId="0" applyNumberFormat="1" applyFont="1" applyFill="1" applyBorder="1" applyAlignment="1" applyProtection="1">
      <alignment horizontal="left" vertical="center" indent="1"/>
      <protection locked="0"/>
    </xf>
    <xf numFmtId="0" fontId="28" fillId="29" borderId="0" xfId="0" applyFont="1" applyFill="1" applyProtection="1">
      <alignment vertical="center"/>
    </xf>
    <xf numFmtId="0" fontId="36" fillId="28" borderId="0" xfId="0" applyFont="1" applyFill="1" applyProtection="1">
      <alignment vertical="center"/>
    </xf>
    <xf numFmtId="0" fontId="36" fillId="28" borderId="0" xfId="0" applyFont="1" applyFill="1" applyAlignment="1" applyProtection="1">
      <alignment horizontal="center" vertical="center"/>
    </xf>
    <xf numFmtId="0" fontId="36" fillId="28" borderId="0" xfId="0" applyFont="1" applyFill="1" applyAlignment="1" applyProtection="1"/>
    <xf numFmtId="0" fontId="36" fillId="28" borderId="0" xfId="0" applyFont="1" applyFill="1" applyAlignment="1" applyProtection="1">
      <alignment horizontal="center"/>
    </xf>
    <xf numFmtId="0" fontId="28" fillId="24" borderId="30" xfId="0" applyFont="1" applyFill="1" applyBorder="1" applyProtection="1">
      <alignment vertical="center"/>
    </xf>
    <xf numFmtId="0" fontId="36" fillId="24" borderId="30" xfId="0" applyFont="1" applyFill="1" applyBorder="1" applyAlignment="1" applyProtection="1">
      <alignment horizontal="left" vertical="center"/>
    </xf>
    <xf numFmtId="0" fontId="28" fillId="0" borderId="10" xfId="0" applyFont="1" applyFill="1" applyBorder="1" applyAlignment="1" applyProtection="1">
      <alignment horizontal="center" vertical="center"/>
    </xf>
    <xf numFmtId="0" fontId="28" fillId="0" borderId="0" xfId="0" applyFont="1" applyFill="1" applyAlignment="1" applyProtection="1">
      <alignment horizontal="center" vertical="center" shrinkToFit="1"/>
    </xf>
    <xf numFmtId="179" fontId="28" fillId="0" borderId="10" xfId="0" applyNumberFormat="1" applyFont="1" applyFill="1" applyBorder="1" applyAlignment="1" applyProtection="1">
      <alignment horizontal="center" vertical="center"/>
    </xf>
    <xf numFmtId="0" fontId="35" fillId="0" borderId="0" xfId="0" applyFont="1" applyFill="1" applyAlignment="1" applyProtection="1">
      <alignment horizontal="center" vertical="center" shrinkToFit="1"/>
    </xf>
    <xf numFmtId="0" fontId="35" fillId="0" borderId="0" xfId="0" applyFont="1" applyFill="1" applyAlignment="1" applyProtection="1">
      <alignment horizontal="right" vertical="center"/>
    </xf>
    <xf numFmtId="0" fontId="35" fillId="0" borderId="0" xfId="0" applyFont="1" applyFill="1" applyProtection="1">
      <alignment vertical="center"/>
    </xf>
    <xf numFmtId="0" fontId="28" fillId="0"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left" vertical="center" indent="1"/>
    </xf>
    <xf numFmtId="0" fontId="28" fillId="24" borderId="0" xfId="0" applyFont="1" applyFill="1" applyAlignment="1" applyProtection="1">
      <alignment vertical="center"/>
    </xf>
    <xf numFmtId="0" fontId="28" fillId="24" borderId="0" xfId="0" applyFont="1" applyFill="1" applyAlignment="1" applyProtection="1">
      <alignment horizontal="center" vertical="center"/>
    </xf>
    <xf numFmtId="0" fontId="36" fillId="24" borderId="0" xfId="0" applyFont="1" applyFill="1" applyAlignment="1" applyProtection="1">
      <alignment horizontal="left" vertical="center"/>
    </xf>
    <xf numFmtId="0" fontId="28" fillId="24" borderId="0" xfId="0" applyFont="1" applyFill="1" applyAlignment="1" applyProtection="1">
      <alignment horizontal="right" vertical="center"/>
    </xf>
    <xf numFmtId="0" fontId="28" fillId="24" borderId="0" xfId="0" applyFont="1" applyFill="1" applyAlignment="1" applyProtection="1">
      <alignment horizontal="left" vertical="center"/>
    </xf>
    <xf numFmtId="0" fontId="35" fillId="0" borderId="10" xfId="0" applyFont="1" applyBorder="1" applyAlignment="1" applyProtection="1">
      <alignment horizontal="center" vertical="center" shrinkToFit="1"/>
    </xf>
    <xf numFmtId="0" fontId="35" fillId="0" borderId="0" xfId="0" applyFont="1" applyBorder="1" applyAlignment="1" applyProtection="1">
      <alignment horizontal="center" vertical="center" shrinkToFit="1"/>
    </xf>
    <xf numFmtId="0" fontId="36" fillId="24" borderId="0" xfId="0" applyFont="1" applyFill="1" applyAlignment="1" applyProtection="1">
      <alignment horizontal="center" vertical="center"/>
    </xf>
    <xf numFmtId="176" fontId="36" fillId="24" borderId="10" xfId="0" applyNumberFormat="1" applyFont="1" applyFill="1" applyBorder="1" applyAlignment="1" applyProtection="1">
      <alignment horizontal="center" vertical="center"/>
      <protection hidden="1"/>
    </xf>
    <xf numFmtId="0" fontId="36" fillId="24" borderId="10" xfId="0" applyFont="1" applyFill="1" applyBorder="1" applyAlignment="1" applyProtection="1">
      <alignment horizontal="center" vertical="center"/>
    </xf>
    <xf numFmtId="0" fontId="36" fillId="24" borderId="0" xfId="0" applyFont="1" applyFill="1" applyBorder="1" applyAlignment="1" applyProtection="1">
      <alignment horizontal="center" vertical="center"/>
    </xf>
    <xf numFmtId="0" fontId="36" fillId="24" borderId="10" xfId="0" applyFont="1" applyFill="1" applyBorder="1" applyAlignment="1" applyProtection="1">
      <alignment horizontal="center" vertical="center"/>
      <protection hidden="1"/>
    </xf>
    <xf numFmtId="0" fontId="36" fillId="0" borderId="31" xfId="0" applyFont="1" applyFill="1" applyBorder="1" applyAlignment="1" applyProtection="1">
      <alignment horizontal="center" vertical="center"/>
    </xf>
    <xf numFmtId="180" fontId="36" fillId="24" borderId="31" xfId="0" applyNumberFormat="1" applyFont="1" applyFill="1" applyBorder="1" applyAlignment="1" applyProtection="1">
      <alignment horizontal="center" vertical="center"/>
    </xf>
    <xf numFmtId="180" fontId="28" fillId="24" borderId="0" xfId="0" applyNumberFormat="1" applyFont="1" applyFill="1" applyBorder="1" applyAlignment="1" applyProtection="1">
      <alignment horizontal="center" vertical="center"/>
    </xf>
    <xf numFmtId="0" fontId="37" fillId="24" borderId="0" xfId="0" applyFont="1" applyFill="1" applyProtection="1">
      <alignment vertical="center"/>
    </xf>
    <xf numFmtId="0" fontId="28" fillId="24" borderId="0" xfId="49" applyFont="1" applyFill="1" applyAlignment="1" applyProtection="1">
      <alignment vertical="top" wrapText="1"/>
    </xf>
    <xf numFmtId="2" fontId="36" fillId="24" borderId="32" xfId="0" applyNumberFormat="1" applyFont="1" applyFill="1" applyBorder="1" applyAlignment="1" applyProtection="1">
      <alignment horizontal="center" vertical="center" shrinkToFit="1"/>
    </xf>
    <xf numFmtId="181" fontId="36" fillId="24" borderId="32" xfId="0" applyNumberFormat="1" applyFont="1" applyFill="1" applyBorder="1" applyAlignment="1" applyProtection="1">
      <alignment horizontal="center" vertical="center"/>
    </xf>
    <xf numFmtId="181" fontId="28" fillId="24" borderId="0" xfId="0" applyNumberFormat="1" applyFont="1" applyFill="1" applyBorder="1" applyAlignment="1" applyProtection="1">
      <alignment horizontal="center" vertical="center"/>
    </xf>
    <xf numFmtId="0" fontId="36" fillId="27" borderId="31" xfId="0" applyFont="1" applyFill="1" applyBorder="1" applyAlignment="1" applyProtection="1">
      <alignment horizontal="center" vertical="center" shrinkToFit="1"/>
      <protection locked="0"/>
    </xf>
    <xf numFmtId="0" fontId="36" fillId="29" borderId="29" xfId="0" applyFont="1" applyFill="1" applyBorder="1" applyAlignment="1" applyProtection="1"/>
    <xf numFmtId="0" fontId="36" fillId="29" borderId="15" xfId="0" applyFont="1" applyFill="1" applyBorder="1" applyAlignment="1" applyProtection="1"/>
    <xf numFmtId="0" fontId="36" fillId="29" borderId="15" xfId="0" applyFont="1" applyFill="1" applyBorder="1" applyAlignment="1" applyProtection="1">
      <alignment horizontal="left"/>
    </xf>
    <xf numFmtId="0" fontId="36" fillId="29" borderId="15" xfId="0" applyFont="1" applyFill="1" applyBorder="1" applyAlignment="1" applyProtection="1">
      <alignment horizontal="center"/>
    </xf>
    <xf numFmtId="0" fontId="36" fillId="29" borderId="12" xfId="0" applyFont="1" applyFill="1" applyBorder="1" applyAlignment="1" applyProtection="1">
      <alignment horizontal="center"/>
    </xf>
    <xf numFmtId="0" fontId="28" fillId="24" borderId="0" xfId="0" applyFont="1" applyFill="1" applyBorder="1" applyAlignment="1" applyProtection="1">
      <alignment horizontal="left"/>
    </xf>
    <xf numFmtId="0" fontId="36" fillId="24" borderId="0" xfId="0" applyFont="1" applyFill="1" applyAlignment="1" applyProtection="1"/>
    <xf numFmtId="0" fontId="36" fillId="24" borderId="0" xfId="0" applyFont="1" applyFill="1" applyAlignment="1" applyProtection="1">
      <alignment horizontal="center"/>
    </xf>
    <xf numFmtId="0" fontId="36" fillId="24" borderId="0" xfId="0" applyFont="1" applyFill="1" applyAlignment="1" applyProtection="1">
      <alignment horizontal="right" vertical="center"/>
    </xf>
    <xf numFmtId="0" fontId="36" fillId="24" borderId="0" xfId="0" applyFont="1" applyFill="1" applyProtection="1">
      <alignment vertical="center"/>
    </xf>
    <xf numFmtId="0" fontId="28" fillId="24" borderId="0" xfId="0" applyFont="1" applyFill="1" applyBorder="1" applyAlignment="1" applyProtection="1">
      <alignment horizontal="left" vertical="center"/>
    </xf>
    <xf numFmtId="0" fontId="36" fillId="24" borderId="0" xfId="0" applyFont="1" applyFill="1" applyAlignment="1" applyProtection="1">
      <alignment vertical="center"/>
    </xf>
    <xf numFmtId="0" fontId="28" fillId="0" borderId="0" xfId="0" applyFont="1" applyFill="1" applyAlignment="1" applyProtection="1">
      <alignment horizontal="right" vertical="center"/>
    </xf>
    <xf numFmtId="0" fontId="28" fillId="0" borderId="0" xfId="0" applyFont="1" applyFill="1" applyAlignment="1" applyProtection="1">
      <alignment horizontal="center" vertical="center"/>
    </xf>
    <xf numFmtId="0" fontId="36"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36" fillId="24" borderId="0" xfId="0" applyFont="1" applyFill="1" applyAlignment="1" applyProtection="1">
      <alignment vertical="top"/>
    </xf>
    <xf numFmtId="0" fontId="36" fillId="24" borderId="0" xfId="0" applyFont="1" applyFill="1" applyAlignment="1" applyProtection="1">
      <alignment vertical="center" wrapText="1"/>
    </xf>
    <xf numFmtId="0" fontId="28" fillId="24" borderId="0" xfId="0" applyFont="1" applyFill="1" applyAlignment="1" applyProtection="1">
      <alignment vertical="center" wrapText="1"/>
    </xf>
    <xf numFmtId="0" fontId="4" fillId="0" borderId="10" xfId="0" applyFont="1" applyFill="1" applyBorder="1" applyAlignment="1">
      <alignment horizontal="center" vertical="center"/>
    </xf>
    <xf numFmtId="0" fontId="26" fillId="24" borderId="0" xfId="0" applyFont="1" applyFill="1" applyBorder="1" applyAlignment="1">
      <alignment horizontal="center" vertical="center" wrapText="1"/>
    </xf>
    <xf numFmtId="0" fontId="38" fillId="26" borderId="10" xfId="0" applyFont="1" applyFill="1" applyBorder="1" applyAlignment="1" applyProtection="1">
      <alignment horizontal="center" vertical="center" wrapText="1"/>
      <protection locked="0"/>
    </xf>
    <xf numFmtId="0" fontId="31"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8" fillId="0" borderId="0" xfId="0" applyFont="1" applyProtection="1">
      <alignment vertical="center"/>
    </xf>
    <xf numFmtId="0" fontId="39" fillId="0" borderId="0" xfId="0" applyFont="1" applyBorder="1" applyAlignment="1" applyProtection="1">
      <alignment horizontal="left" vertical="center"/>
    </xf>
    <xf numFmtId="0" fontId="40" fillId="28" borderId="26" xfId="0" applyFont="1" applyFill="1" applyBorder="1" applyAlignment="1" applyProtection="1">
      <alignment horizontal="center" vertical="center"/>
    </xf>
    <xf numFmtId="0" fontId="28" fillId="28" borderId="0" xfId="0" applyFont="1" applyFill="1" applyProtection="1">
      <alignment vertical="center"/>
    </xf>
    <xf numFmtId="0" fontId="28" fillId="0" borderId="0" xfId="0" applyFont="1" applyAlignment="1" applyProtection="1">
      <alignment horizontal="left" vertical="center" wrapText="1"/>
    </xf>
    <xf numFmtId="0" fontId="28" fillId="30" borderId="10" xfId="0" applyFont="1" applyFill="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0" xfId="0" applyFont="1" applyBorder="1" applyAlignment="1" applyProtection="1">
      <alignment horizontal="center" vertical="center"/>
    </xf>
    <xf numFmtId="0" fontId="38" fillId="30" borderId="10" xfId="0" applyFont="1" applyFill="1" applyBorder="1" applyAlignment="1" applyProtection="1">
      <alignment horizontal="center" vertical="center" wrapText="1"/>
    </xf>
    <xf numFmtId="0" fontId="38" fillId="30" borderId="29" xfId="0" applyFont="1" applyFill="1" applyBorder="1" applyAlignment="1" applyProtection="1">
      <alignment horizontal="center" vertical="center" wrapText="1"/>
    </xf>
    <xf numFmtId="0" fontId="38" fillId="0" borderId="10" xfId="0" applyFont="1" applyBorder="1" applyAlignment="1" applyProtection="1">
      <alignment horizontal="left" vertical="center" wrapText="1" indent="1"/>
    </xf>
    <xf numFmtId="0" fontId="31"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3" xfId="0" applyFont="1" applyFill="1" applyBorder="1" applyAlignment="1" applyProtection="1">
      <alignment horizontal="center" vertical="center" shrinkToFit="1"/>
      <protection locked="0"/>
    </xf>
    <xf numFmtId="0" fontId="0" fillId="27" borderId="33"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8" fillId="27" borderId="10" xfId="0" applyFont="1" applyFill="1" applyBorder="1" applyAlignment="1" applyProtection="1">
      <alignment horizontal="center" vertical="center"/>
      <protection locked="0"/>
    </xf>
    <xf numFmtId="0" fontId="26" fillId="24" borderId="16" xfId="0" applyFont="1" applyFill="1" applyBorder="1" applyAlignment="1">
      <alignment horizontal="center" vertical="center"/>
    </xf>
    <xf numFmtId="0" fontId="26" fillId="24" borderId="26" xfId="0" applyFont="1" applyFill="1" applyBorder="1" applyAlignment="1">
      <alignment horizontal="center" vertical="center"/>
    </xf>
    <xf numFmtId="0" fontId="28" fillId="27" borderId="10" xfId="0" applyFont="1" applyFill="1" applyBorder="1" applyAlignment="1" applyProtection="1">
      <alignment horizontal="center" vertical="center"/>
      <protection locked="0"/>
    </xf>
    <xf numFmtId="0" fontId="30" fillId="31" borderId="10" xfId="0" applyFont="1" applyFill="1" applyBorder="1" applyAlignment="1">
      <alignment horizontal="center" vertical="center"/>
    </xf>
    <xf numFmtId="0" fontId="26" fillId="27" borderId="15" xfId="0" applyFont="1" applyFill="1" applyBorder="1" applyAlignment="1">
      <alignment horizontal="center" vertical="center"/>
    </xf>
    <xf numFmtId="179" fontId="28" fillId="27" borderId="16" xfId="0" applyNumberFormat="1" applyFont="1" applyFill="1" applyBorder="1" applyAlignment="1" applyProtection="1">
      <alignment horizontal="center" vertical="center"/>
      <protection locked="0"/>
    </xf>
    <xf numFmtId="0" fontId="28" fillId="24" borderId="0" xfId="0" applyFont="1" applyFill="1" applyBorder="1" applyAlignment="1" applyProtection="1">
      <alignment horizontal="left" vertical="center"/>
    </xf>
    <xf numFmtId="182" fontId="0" fillId="0" borderId="16" xfId="0" applyNumberFormat="1" applyFont="1" applyFill="1" applyBorder="1" applyAlignment="1">
      <alignment horizontal="center" vertical="center"/>
    </xf>
    <xf numFmtId="0" fontId="28" fillId="0" borderId="0" xfId="0" applyFont="1" applyFill="1" applyAlignment="1" applyProtection="1">
      <alignment horizontal="center" vertical="center"/>
      <protection locked="0"/>
    </xf>
    <xf numFmtId="0" fontId="28" fillId="27" borderId="10" xfId="0" applyFont="1" applyFill="1" applyBorder="1" applyAlignment="1" applyProtection="1">
      <alignment horizontal="center" vertical="center"/>
      <protection locked="0"/>
    </xf>
    <xf numFmtId="0" fontId="0" fillId="24" borderId="10" xfId="0" applyFont="1" applyFill="1" applyBorder="1" applyAlignment="1">
      <alignment horizontal="center" vertical="center"/>
    </xf>
    <xf numFmtId="0" fontId="0" fillId="24" borderId="34" xfId="0" applyFont="1" applyFill="1" applyBorder="1" applyAlignment="1">
      <alignment horizontal="center" vertical="center"/>
    </xf>
    <xf numFmtId="183"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8" fillId="28" borderId="0" xfId="0" applyFont="1" applyFill="1">
      <alignment vertical="center"/>
    </xf>
    <xf numFmtId="0" fontId="0" fillId="31" borderId="10" xfId="0" applyFill="1" applyBorder="1" applyAlignment="1">
      <alignment horizontal="center" vertical="center"/>
    </xf>
    <xf numFmtId="182" fontId="0" fillId="27" borderId="10" xfId="0" applyNumberFormat="1" applyFill="1" applyBorder="1" applyAlignment="1">
      <alignment horizontal="center" vertical="center"/>
    </xf>
    <xf numFmtId="0" fontId="28" fillId="28" borderId="11" xfId="0" applyFont="1" applyFill="1" applyBorder="1" applyAlignment="1" applyProtection="1">
      <alignment vertical="center"/>
      <protection locked="0"/>
    </xf>
    <xf numFmtId="0" fontId="28" fillId="28" borderId="0" xfId="0" applyFont="1" applyFill="1" applyAlignment="1">
      <alignment horizontal="center" vertical="center"/>
    </xf>
    <xf numFmtId="0" fontId="28" fillId="28" borderId="0" xfId="0" applyFont="1" applyFill="1" applyProtection="1">
      <alignment vertical="center"/>
      <protection locked="0"/>
    </xf>
    <xf numFmtId="0" fontId="28" fillId="28" borderId="0" xfId="0" applyFont="1" applyFill="1" applyAlignment="1">
      <alignment horizontal="left" vertical="center"/>
    </xf>
    <xf numFmtId="0" fontId="31" fillId="28" borderId="0" xfId="0" applyFont="1" applyFill="1" applyAlignment="1">
      <alignment horizontal="right" vertical="center"/>
    </xf>
    <xf numFmtId="0" fontId="26" fillId="28" borderId="0" xfId="0" applyFont="1" applyFill="1" applyBorder="1" applyAlignment="1">
      <alignment horizontal="center" vertical="center"/>
    </xf>
    <xf numFmtId="0" fontId="26" fillId="28" borderId="35" xfId="0" applyFont="1" applyFill="1" applyBorder="1" applyAlignment="1">
      <alignment vertical="center"/>
    </xf>
    <xf numFmtId="0" fontId="36" fillId="28" borderId="0" xfId="0" applyFont="1" applyFill="1" applyAlignment="1" applyProtection="1">
      <alignment vertical="center"/>
    </xf>
    <xf numFmtId="0" fontId="28" fillId="28" borderId="0" xfId="0" applyNumberFormat="1" applyFont="1" applyFill="1" applyBorder="1" applyAlignment="1" applyProtection="1">
      <alignment horizontal="left" vertical="center" indent="1"/>
    </xf>
    <xf numFmtId="0" fontId="28" fillId="28" borderId="30" xfId="0" applyFont="1" applyFill="1" applyBorder="1" applyProtection="1">
      <alignment vertical="center"/>
    </xf>
    <xf numFmtId="0" fontId="28" fillId="28" borderId="0" xfId="0" applyFont="1" applyFill="1" applyAlignment="1" applyProtection="1">
      <alignment vertical="top"/>
    </xf>
    <xf numFmtId="0" fontId="27" fillId="28" borderId="0" xfId="0" applyFont="1" applyFill="1" applyBorder="1" applyAlignment="1">
      <alignment vertical="center"/>
    </xf>
    <xf numFmtId="0" fontId="27" fillId="28" borderId="36" xfId="0" applyFont="1" applyFill="1" applyBorder="1" applyAlignment="1">
      <alignment horizontal="center" vertical="center"/>
    </xf>
    <xf numFmtId="0" fontId="26" fillId="24" borderId="0" xfId="0" applyFont="1" applyFill="1" applyAlignment="1">
      <alignmen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24" borderId="0" xfId="0" applyFont="1" applyFill="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horizontal="righ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24" borderId="0" xfId="0" applyFont="1" applyFill="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horizontal="righ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0" borderId="15" xfId="0" applyFont="1" applyFill="1" applyBorder="1" applyAlignment="1">
      <alignment vertical="center" wrapText="1"/>
    </xf>
    <xf numFmtId="0" fontId="33" fillId="28" borderId="0" xfId="0" applyFont="1" applyFill="1" applyBorder="1" applyAlignment="1" applyProtection="1">
      <alignment horizontal="center" vertical="center" shrinkToFit="1"/>
    </xf>
    <xf numFmtId="0" fontId="28" fillId="28" borderId="0" xfId="0" applyNumberFormat="1" applyFont="1" applyFill="1" applyBorder="1" applyAlignment="1" applyProtection="1">
      <alignment horizontal="left" vertical="center" indent="1"/>
      <protection locked="0"/>
    </xf>
    <xf numFmtId="0" fontId="35" fillId="28" borderId="0" xfId="0" applyFont="1" applyFill="1" applyAlignment="1" applyProtection="1">
      <alignment horizontal="center" vertical="center" shrinkToFit="1"/>
    </xf>
    <xf numFmtId="0" fontId="35" fillId="28" borderId="0" xfId="0" applyFont="1" applyFill="1" applyAlignment="1" applyProtection="1">
      <alignment horizontal="right" vertical="center"/>
    </xf>
    <xf numFmtId="0" fontId="35" fillId="28" borderId="0" xfId="0" applyFont="1" applyFill="1" applyProtection="1">
      <alignment vertical="center"/>
    </xf>
    <xf numFmtId="0" fontId="36" fillId="28" borderId="0" xfId="0" applyFont="1" applyFill="1" applyProtection="1">
      <alignment vertical="center"/>
    </xf>
    <xf numFmtId="179" fontId="28" fillId="27" borderId="10" xfId="0" applyNumberFormat="1" applyFont="1" applyFill="1" applyBorder="1" applyAlignment="1" applyProtection="1">
      <alignment horizontal="center" vertical="center"/>
      <protection locked="0"/>
    </xf>
    <xf numFmtId="0" fontId="28" fillId="28" borderId="10" xfId="0" applyNumberFormat="1" applyFont="1" applyFill="1" applyBorder="1" applyAlignment="1" applyProtection="1">
      <alignment horizontal="center" vertical="center"/>
    </xf>
    <xf numFmtId="0" fontId="28" fillId="24" borderId="0" xfId="0" applyFont="1" applyFill="1" applyAlignment="1" applyProtection="1">
      <alignment vertical="top"/>
    </xf>
    <xf numFmtId="0" fontId="34" fillId="24" borderId="0" xfId="0" applyFont="1" applyFill="1" applyAlignment="1" applyProtection="1">
      <alignment vertical="top"/>
    </xf>
    <xf numFmtId="0" fontId="34" fillId="24" borderId="10" xfId="0" applyFont="1" applyFill="1" applyBorder="1" applyAlignment="1" applyProtection="1">
      <alignment horizontal="center" vertical="center"/>
    </xf>
    <xf numFmtId="20" fontId="28" fillId="27" borderId="10" xfId="0" applyNumberFormat="1" applyFont="1" applyFill="1" applyBorder="1" applyAlignment="1" applyProtection="1">
      <alignment horizontal="center" vertical="center"/>
      <protection locked="0"/>
    </xf>
    <xf numFmtId="0" fontId="28" fillId="27" borderId="10" xfId="0" applyFont="1" applyFill="1" applyBorder="1" applyAlignment="1" applyProtection="1">
      <alignment horizontal="left" vertical="center" indent="1"/>
      <protection locked="0"/>
    </xf>
    <xf numFmtId="0" fontId="35" fillId="0" borderId="0" xfId="0" applyFont="1" applyBorder="1" applyAlignment="1" applyProtection="1">
      <alignment horizontal="center" vertical="center" shrinkToFit="1"/>
    </xf>
    <xf numFmtId="0" fontId="28" fillId="24" borderId="0" xfId="49" applyFont="1" applyFill="1" applyAlignment="1" applyProtection="1">
      <alignment vertical="top" wrapText="1"/>
    </xf>
    <xf numFmtId="0" fontId="36" fillId="28" borderId="0" xfId="0" applyFont="1" applyFill="1" applyProtection="1">
      <alignment vertical="center"/>
    </xf>
    <xf numFmtId="0" fontId="36" fillId="28" borderId="0" xfId="0" applyFont="1" applyFill="1" applyAlignment="1" applyProtection="1"/>
    <xf numFmtId="0" fontId="35" fillId="0" borderId="0" xfId="0" applyFont="1" applyFill="1" applyAlignment="1" applyProtection="1">
      <alignment horizontal="center" vertical="center" shrinkToFit="1"/>
    </xf>
    <xf numFmtId="0" fontId="35" fillId="0" borderId="0" xfId="0" applyFont="1" applyFill="1" applyAlignment="1" applyProtection="1">
      <alignment horizontal="right" vertical="center"/>
    </xf>
    <xf numFmtId="0" fontId="35" fillId="0" borderId="0" xfId="0" applyFont="1" applyFill="1" applyProtection="1">
      <alignment vertical="center"/>
    </xf>
    <xf numFmtId="0" fontId="35" fillId="0" borderId="10" xfId="0" applyFont="1" applyBorder="1" applyAlignment="1" applyProtection="1">
      <alignment horizontal="center" vertical="center" shrinkToFit="1"/>
    </xf>
    <xf numFmtId="0" fontId="28" fillId="24" borderId="0" xfId="0" applyFont="1" applyFill="1">
      <alignment vertical="center"/>
    </xf>
    <xf numFmtId="0" fontId="28" fillId="24" borderId="0" xfId="0" applyFont="1" applyFill="1" applyProtection="1">
      <alignment vertical="center"/>
    </xf>
    <xf numFmtId="0" fontId="28" fillId="27" borderId="10" xfId="0" applyFont="1" applyFill="1" applyBorder="1" applyAlignment="1" applyProtection="1">
      <alignment horizontal="center" vertical="center"/>
      <protection locked="0"/>
    </xf>
    <xf numFmtId="0" fontId="28" fillId="24" borderId="0" xfId="0" applyFont="1" applyFill="1" applyAlignment="1" applyProtection="1">
      <alignment vertical="center"/>
    </xf>
    <xf numFmtId="0" fontId="28" fillId="24" borderId="0" xfId="0" applyFont="1" applyFill="1" applyAlignment="1" applyProtection="1">
      <alignment horizontal="center" vertical="center"/>
    </xf>
    <xf numFmtId="0" fontId="36" fillId="24" borderId="0" xfId="0" applyFont="1" applyFill="1" applyAlignment="1" applyProtection="1">
      <alignment horizontal="left" vertical="center"/>
    </xf>
    <xf numFmtId="0" fontId="28" fillId="24" borderId="0" xfId="0" applyFont="1" applyFill="1" applyAlignment="1" applyProtection="1">
      <alignment horizontal="right" vertical="center"/>
    </xf>
    <xf numFmtId="0" fontId="28" fillId="24" borderId="0" xfId="0" applyFont="1" applyFill="1" applyAlignment="1" applyProtection="1">
      <alignment horizontal="left" vertical="center"/>
    </xf>
    <xf numFmtId="0" fontId="36" fillId="24" borderId="0" xfId="0" applyFont="1" applyFill="1" applyAlignment="1" applyProtection="1">
      <alignment horizontal="center" vertical="center"/>
    </xf>
    <xf numFmtId="176" fontId="36" fillId="24" borderId="10" xfId="0" applyNumberFormat="1" applyFont="1" applyFill="1" applyBorder="1" applyAlignment="1" applyProtection="1">
      <alignment horizontal="center" vertical="center"/>
      <protection hidden="1"/>
    </xf>
    <xf numFmtId="0" fontId="36" fillId="24" borderId="10" xfId="0" applyFont="1" applyFill="1" applyBorder="1" applyAlignment="1" applyProtection="1">
      <alignment horizontal="center" vertical="center"/>
    </xf>
    <xf numFmtId="0" fontId="36" fillId="24" borderId="0" xfId="0" applyFont="1" applyFill="1" applyBorder="1" applyAlignment="1" applyProtection="1">
      <alignment horizontal="center" vertical="center"/>
    </xf>
    <xf numFmtId="0" fontId="36" fillId="24" borderId="10" xfId="0" applyFont="1" applyFill="1" applyBorder="1" applyAlignment="1" applyProtection="1">
      <alignment horizontal="center" vertical="center"/>
      <protection hidden="1"/>
    </xf>
    <xf numFmtId="180" fontId="36" fillId="24" borderId="31" xfId="0" applyNumberFormat="1" applyFont="1" applyFill="1" applyBorder="1" applyAlignment="1" applyProtection="1">
      <alignment horizontal="center" vertical="center"/>
    </xf>
    <xf numFmtId="180" fontId="28" fillId="24" borderId="0" xfId="0" applyNumberFormat="1" applyFont="1" applyFill="1" applyBorder="1" applyAlignment="1" applyProtection="1">
      <alignment horizontal="center" vertical="center"/>
    </xf>
    <xf numFmtId="0" fontId="37" fillId="24" borderId="0" xfId="0" applyFont="1" applyFill="1" applyProtection="1">
      <alignment vertical="center"/>
    </xf>
    <xf numFmtId="2" fontId="36" fillId="24" borderId="32" xfId="0" applyNumberFormat="1" applyFont="1" applyFill="1" applyBorder="1" applyAlignment="1" applyProtection="1">
      <alignment horizontal="center" vertical="center" shrinkToFit="1"/>
    </xf>
    <xf numFmtId="181" fontId="36" fillId="24" borderId="32" xfId="0" applyNumberFormat="1" applyFont="1" applyFill="1" applyBorder="1" applyAlignment="1" applyProtection="1">
      <alignment horizontal="center" vertical="center"/>
    </xf>
    <xf numFmtId="181" fontId="28" fillId="24" borderId="0" xfId="0" applyNumberFormat="1" applyFont="1" applyFill="1" applyBorder="1" applyAlignment="1" applyProtection="1">
      <alignment horizontal="center" vertical="center"/>
    </xf>
    <xf numFmtId="0" fontId="36" fillId="27" borderId="31" xfId="0" applyFont="1" applyFill="1" applyBorder="1" applyAlignment="1" applyProtection="1">
      <alignment horizontal="center" vertical="center" shrinkToFit="1"/>
      <protection locked="0"/>
    </xf>
    <xf numFmtId="0" fontId="36" fillId="29" borderId="29" xfId="0" applyFont="1" applyFill="1" applyBorder="1" applyAlignment="1" applyProtection="1"/>
    <xf numFmtId="0" fontId="36" fillId="29" borderId="15" xfId="0" applyFont="1" applyFill="1" applyBorder="1" applyAlignment="1" applyProtection="1"/>
    <xf numFmtId="0" fontId="36" fillId="29" borderId="15" xfId="0" applyFont="1" applyFill="1" applyBorder="1" applyAlignment="1" applyProtection="1">
      <alignment horizontal="left"/>
    </xf>
    <xf numFmtId="0" fontId="36" fillId="29" borderId="15" xfId="0" applyFont="1" applyFill="1" applyBorder="1" applyAlignment="1" applyProtection="1">
      <alignment horizontal="center"/>
    </xf>
    <xf numFmtId="0" fontId="36" fillId="29" borderId="12" xfId="0" applyFont="1" applyFill="1" applyBorder="1" applyAlignment="1" applyProtection="1">
      <alignment horizontal="center"/>
    </xf>
    <xf numFmtId="0" fontId="28" fillId="24" borderId="0" xfId="0" applyFont="1" applyFill="1" applyBorder="1" applyAlignment="1" applyProtection="1">
      <alignment horizontal="left"/>
    </xf>
    <xf numFmtId="0" fontId="36" fillId="24" borderId="0" xfId="0" applyFont="1" applyFill="1" applyAlignment="1" applyProtection="1"/>
    <xf numFmtId="0" fontId="36" fillId="24" borderId="0" xfId="0" applyFont="1" applyFill="1" applyAlignment="1" applyProtection="1">
      <alignment horizontal="center"/>
    </xf>
    <xf numFmtId="0" fontId="36" fillId="24" borderId="0" xfId="0" applyFont="1" applyFill="1" applyAlignment="1" applyProtection="1">
      <alignment horizontal="right" vertical="center"/>
    </xf>
    <xf numFmtId="0" fontId="36" fillId="24" borderId="0" xfId="0" applyFont="1" applyFill="1" applyProtection="1">
      <alignment vertical="center"/>
    </xf>
    <xf numFmtId="0" fontId="28" fillId="24" borderId="0" xfId="0" applyFont="1" applyFill="1" applyBorder="1" applyAlignment="1" applyProtection="1">
      <alignment horizontal="left" vertical="center"/>
    </xf>
    <xf numFmtId="0" fontId="36" fillId="24" borderId="0" xfId="0" applyFont="1" applyFill="1" applyAlignment="1" applyProtection="1">
      <alignment vertical="center"/>
    </xf>
    <xf numFmtId="0" fontId="28" fillId="0" borderId="0" xfId="0" applyFont="1" applyFill="1" applyAlignment="1" applyProtection="1">
      <alignment horizontal="center" vertical="center"/>
    </xf>
    <xf numFmtId="0" fontId="36" fillId="24" borderId="0" xfId="0" applyFont="1" applyFill="1" applyAlignment="1" applyProtection="1">
      <alignment vertical="top"/>
    </xf>
    <xf numFmtId="0" fontId="36" fillId="24" borderId="0" xfId="0" applyFont="1" applyFill="1" applyAlignment="1" applyProtection="1">
      <alignment vertical="center" wrapText="1"/>
    </xf>
    <xf numFmtId="0" fontId="28" fillId="24" borderId="0" xfId="0" applyFont="1" applyFill="1" applyAlignment="1" applyProtection="1">
      <alignment vertical="center" wrapText="1"/>
    </xf>
    <xf numFmtId="0" fontId="36" fillId="0" borderId="31" xfId="0" applyFont="1" applyFill="1" applyBorder="1" applyAlignment="1" applyProtection="1">
      <alignment horizontal="center" vertical="center"/>
    </xf>
    <xf numFmtId="0" fontId="28" fillId="0" borderId="0" xfId="0" applyFont="1" applyFill="1" applyAlignment="1" applyProtection="1">
      <alignment horizontal="right" vertical="center"/>
    </xf>
    <xf numFmtId="0" fontId="36"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28" fillId="24" borderId="0" xfId="0" applyFont="1" applyFill="1" applyAlignment="1" applyProtection="1">
      <alignment vertical="top"/>
    </xf>
    <xf numFmtId="0" fontId="34" fillId="24" borderId="0" xfId="0" applyFont="1" applyFill="1" applyAlignment="1" applyProtection="1">
      <alignment vertical="top"/>
    </xf>
    <xf numFmtId="0" fontId="34" fillId="24" borderId="10" xfId="0" applyFont="1" applyFill="1" applyBorder="1" applyAlignment="1" applyProtection="1">
      <alignment horizontal="center" vertical="center"/>
    </xf>
    <xf numFmtId="20" fontId="28" fillId="27" borderId="10" xfId="0" applyNumberFormat="1" applyFont="1" applyFill="1" applyBorder="1" applyAlignment="1" applyProtection="1">
      <alignment horizontal="center" vertical="center"/>
      <protection locked="0"/>
    </xf>
    <xf numFmtId="0" fontId="28" fillId="27" borderId="10" xfId="0" applyFont="1" applyFill="1" applyBorder="1" applyAlignment="1" applyProtection="1">
      <alignment horizontal="left" vertical="center" indent="1"/>
      <protection locked="0"/>
    </xf>
    <xf numFmtId="0" fontId="28" fillId="0" borderId="10" xfId="0" applyFont="1" applyFill="1" applyBorder="1" applyAlignment="1" applyProtection="1">
      <alignment horizontal="center" vertical="center"/>
    </xf>
    <xf numFmtId="0" fontId="28" fillId="0" borderId="0" xfId="0" applyFont="1" applyFill="1" applyAlignment="1" applyProtection="1">
      <alignment horizontal="center" vertical="center" shrinkToFit="1"/>
    </xf>
    <xf numFmtId="179" fontId="28" fillId="0"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center" vertical="center"/>
    </xf>
    <xf numFmtId="20" fontId="28" fillId="0" borderId="10" xfId="0" applyNumberFormat="1" applyFont="1" applyFill="1" applyBorder="1" applyAlignment="1" applyProtection="1">
      <alignment horizontal="center" vertical="center"/>
    </xf>
    <xf numFmtId="0" fontId="28" fillId="0" borderId="10" xfId="0" applyFont="1" applyFill="1" applyBorder="1" applyAlignment="1" applyProtection="1">
      <alignment horizontal="left" vertical="center" indent="1"/>
    </xf>
    <xf numFmtId="0" fontId="28" fillId="24" borderId="0" xfId="0" applyFont="1" applyFill="1" applyProtection="1">
      <alignment vertical="center"/>
    </xf>
    <xf numFmtId="0" fontId="28" fillId="24" borderId="0" xfId="0" applyFont="1" applyFill="1">
      <alignment vertical="center"/>
    </xf>
    <xf numFmtId="0" fontId="41" fillId="0" borderId="0" xfId="46" applyFont="1" applyBorder="1" applyAlignment="1">
      <alignment vertical="center"/>
    </xf>
    <xf numFmtId="0" fontId="25" fillId="0" borderId="0" xfId="46" applyFont="1">
      <alignment vertical="center"/>
    </xf>
    <xf numFmtId="0" fontId="25" fillId="0" borderId="48" xfId="46" applyNumberFormat="1" applyFont="1" applyBorder="1" applyAlignment="1">
      <alignment horizontal="center" vertical="center"/>
    </xf>
    <xf numFmtId="0" fontId="39" fillId="0" borderId="44" xfId="46" applyNumberFormat="1" applyFont="1" applyFill="1" applyBorder="1" applyAlignment="1">
      <alignment horizontal="center" vertical="center"/>
    </xf>
    <xf numFmtId="0" fontId="39" fillId="0" borderId="41" xfId="46" applyNumberFormat="1" applyFont="1" applyFill="1" applyBorder="1" applyAlignment="1">
      <alignment horizontal="center" vertical="center"/>
    </xf>
    <xf numFmtId="0" fontId="39" fillId="0" borderId="49" xfId="46" applyNumberFormat="1" applyFont="1" applyFill="1" applyBorder="1" applyAlignment="1">
      <alignment horizontal="center" vertical="center"/>
    </xf>
    <xf numFmtId="0" fontId="39" fillId="0" borderId="49" xfId="46" applyFont="1" applyFill="1" applyBorder="1" applyAlignment="1">
      <alignment horizontal="center" vertical="center"/>
    </xf>
    <xf numFmtId="0" fontId="26" fillId="27" borderId="10" xfId="0" applyFont="1" applyFill="1" applyBorder="1" applyAlignment="1" applyProtection="1">
      <alignment horizontal="center" vertical="center"/>
      <protection locked="0"/>
    </xf>
    <xf numFmtId="0" fontId="28" fillId="24" borderId="26" xfId="0" applyFont="1" applyFill="1" applyBorder="1" applyAlignment="1">
      <alignment vertical="center"/>
    </xf>
    <xf numFmtId="49" fontId="28" fillId="27" borderId="0" xfId="0" applyNumberFormat="1" applyFont="1" applyFill="1" applyBorder="1" applyAlignment="1" applyProtection="1">
      <alignment horizontal="center" vertical="center"/>
      <protection locked="0"/>
    </xf>
    <xf numFmtId="49" fontId="31" fillId="27" borderId="50" xfId="0" applyNumberFormat="1" applyFont="1" applyFill="1" applyBorder="1" applyAlignment="1" applyProtection="1">
      <alignment horizontal="center" vertical="center"/>
      <protection locked="0"/>
    </xf>
    <xf numFmtId="49" fontId="28" fillId="27" borderId="11" xfId="0" applyNumberFormat="1" applyFont="1" applyFill="1" applyBorder="1" applyAlignment="1" applyProtection="1">
      <alignment horizontal="center" vertical="center"/>
      <protection locked="0"/>
    </xf>
    <xf numFmtId="49" fontId="31" fillId="27" borderId="51" xfId="0" applyNumberFormat="1" applyFont="1" applyFill="1" applyBorder="1" applyAlignment="1" applyProtection="1">
      <alignment horizontal="center" vertical="center"/>
      <protection locked="0"/>
    </xf>
    <xf numFmtId="0" fontId="28" fillId="24" borderId="12" xfId="0" applyFont="1" applyFill="1" applyBorder="1" applyAlignment="1">
      <alignment vertical="center"/>
    </xf>
    <xf numFmtId="0" fontId="26" fillId="27" borderId="11" xfId="0" applyFont="1" applyFill="1" applyBorder="1" applyAlignment="1" applyProtection="1">
      <alignment horizontal="center" vertical="center"/>
      <protection locked="0"/>
    </xf>
    <xf numFmtId="0" fontId="26" fillId="27" borderId="15" xfId="0" applyFont="1" applyFill="1" applyBorder="1" applyAlignment="1" applyProtection="1">
      <alignment horizontal="center" vertical="center"/>
      <protection locked="0"/>
    </xf>
    <xf numFmtId="0" fontId="26" fillId="24" borderId="0" xfId="0" applyFont="1" applyFill="1" applyBorder="1" applyAlignment="1">
      <alignment horizontal="right" vertical="center"/>
    </xf>
    <xf numFmtId="0" fontId="30" fillId="27" borderId="10" xfId="0" applyFont="1" applyFill="1" applyBorder="1" applyAlignment="1">
      <alignment horizontal="center" vertical="center"/>
    </xf>
    <xf numFmtId="0" fontId="31" fillId="24" borderId="0" xfId="0" applyFont="1" applyFill="1" applyBorder="1" applyAlignment="1">
      <alignment vertical="center" textRotation="255"/>
    </xf>
    <xf numFmtId="0" fontId="28" fillId="24" borderId="0" xfId="0" applyFont="1" applyFill="1" applyBorder="1" applyAlignment="1">
      <alignment vertical="center"/>
    </xf>
    <xf numFmtId="0" fontId="25" fillId="27" borderId="52" xfId="46" applyNumberFormat="1" applyFont="1" applyFill="1" applyBorder="1" applyAlignment="1" applyProtection="1">
      <alignment horizontal="center" vertical="center"/>
      <protection locked="0"/>
    </xf>
    <xf numFmtId="0" fontId="25" fillId="27" borderId="18" xfId="46" applyNumberFormat="1" applyFont="1" applyFill="1" applyBorder="1" applyAlignment="1" applyProtection="1">
      <alignment horizontal="center" vertical="center"/>
      <protection locked="0"/>
    </xf>
    <xf numFmtId="0" fontId="25" fillId="27" borderId="17" xfId="46" applyNumberFormat="1" applyFont="1" applyFill="1" applyBorder="1" applyAlignment="1" applyProtection="1">
      <alignment horizontal="center" vertical="center"/>
      <protection locked="0"/>
    </xf>
    <xf numFmtId="0" fontId="25" fillId="27" borderId="41" xfId="46" applyFont="1" applyFill="1" applyBorder="1" applyAlignment="1" applyProtection="1">
      <alignment horizontal="center" vertical="center"/>
      <protection locked="0"/>
    </xf>
    <xf numFmtId="0" fontId="25" fillId="27" borderId="49" xfId="46" applyFont="1" applyFill="1" applyBorder="1" applyAlignment="1" applyProtection="1">
      <alignment horizontal="center" vertical="center"/>
      <protection locked="0"/>
    </xf>
    <xf numFmtId="185" fontId="28" fillId="27" borderId="29" xfId="0" applyNumberFormat="1" applyFont="1" applyFill="1" applyBorder="1" applyAlignment="1" applyProtection="1">
      <alignment horizontal="center" vertical="center"/>
      <protection locked="0"/>
    </xf>
    <xf numFmtId="0" fontId="25" fillId="28" borderId="0" xfId="46" applyFont="1" applyFill="1">
      <alignment vertical="center"/>
    </xf>
    <xf numFmtId="0" fontId="41" fillId="28" borderId="0" xfId="46" applyFont="1" applyFill="1" applyBorder="1" applyAlignment="1">
      <alignment horizontal="center" vertical="center"/>
    </xf>
    <xf numFmtId="0" fontId="25" fillId="28" borderId="53" xfId="46" quotePrefix="1" applyFont="1" applyFill="1" applyBorder="1" applyAlignment="1">
      <alignment horizontal="center" vertical="center"/>
    </xf>
    <xf numFmtId="0" fontId="25" fillId="28" borderId="43" xfId="46" quotePrefix="1" applyFont="1" applyFill="1" applyBorder="1" applyAlignment="1">
      <alignment horizontal="center" vertical="center"/>
    </xf>
    <xf numFmtId="0" fontId="25" fillId="28" borderId="14" xfId="46" quotePrefix="1" applyFont="1" applyFill="1" applyBorder="1" applyAlignment="1">
      <alignment horizontal="center" vertical="center"/>
    </xf>
    <xf numFmtId="0" fontId="25" fillId="28" borderId="54" xfId="46" quotePrefix="1" applyFont="1" applyFill="1" applyBorder="1" applyAlignment="1">
      <alignment horizontal="center" vertical="center"/>
    </xf>
    <xf numFmtId="0" fontId="25" fillId="28" borderId="19" xfId="46" quotePrefix="1" applyFont="1" applyFill="1" applyBorder="1" applyAlignment="1">
      <alignment horizontal="center" vertical="center"/>
    </xf>
    <xf numFmtId="0" fontId="42" fillId="28" borderId="0" xfId="46" applyFont="1" applyFill="1" applyAlignment="1">
      <alignment horizontal="left" vertical="center"/>
    </xf>
    <xf numFmtId="0" fontId="25" fillId="28" borderId="0" xfId="46" quotePrefix="1" applyFont="1" applyFill="1" applyAlignment="1">
      <alignment horizontal="right" vertical="center"/>
    </xf>
    <xf numFmtId="0" fontId="25" fillId="28" borderId="0" xfId="46" applyFont="1" applyFill="1" applyAlignment="1">
      <alignment vertical="center"/>
    </xf>
    <xf numFmtId="0" fontId="25" fillId="28" borderId="0" xfId="46" applyFont="1" applyFill="1" applyAlignment="1">
      <alignment vertical="center" wrapText="1"/>
    </xf>
    <xf numFmtId="0" fontId="42" fillId="28" borderId="0" xfId="46" applyFont="1" applyFill="1">
      <alignment vertical="center"/>
    </xf>
    <xf numFmtId="0" fontId="25" fillId="28" borderId="0" xfId="46" applyFont="1" applyFill="1" applyBorder="1" applyAlignment="1">
      <alignment horizontal="right" vertical="center"/>
    </xf>
    <xf numFmtId="0" fontId="25" fillId="28" borderId="0" xfId="46" applyFont="1" applyFill="1" applyAlignment="1">
      <alignment horizontal="right" vertical="center"/>
    </xf>
    <xf numFmtId="0" fontId="25" fillId="28" borderId="0" xfId="46" applyFont="1" applyFill="1" applyAlignment="1">
      <alignment horizontal="left" vertical="center" shrinkToFit="1"/>
    </xf>
    <xf numFmtId="0" fontId="25" fillId="0" borderId="36" xfId="46" applyFont="1" applyBorder="1">
      <alignment vertical="center"/>
    </xf>
    <xf numFmtId="184" fontId="39" fillId="28" borderId="44" xfId="46" quotePrefix="1" applyNumberFormat="1" applyFont="1" applyFill="1" applyBorder="1" applyAlignment="1">
      <alignment horizontal="center" vertical="center"/>
    </xf>
    <xf numFmtId="184" fontId="39" fillId="28" borderId="13" xfId="46" quotePrefix="1" applyNumberFormat="1" applyFont="1" applyFill="1" applyBorder="1" applyAlignment="1">
      <alignment horizontal="center" vertical="center"/>
    </xf>
    <xf numFmtId="0" fontId="25" fillId="27" borderId="43" xfId="46" quotePrefix="1" applyFont="1" applyFill="1" applyBorder="1" applyAlignment="1">
      <alignment horizontal="center" vertical="center"/>
    </xf>
    <xf numFmtId="0" fontId="25" fillId="0" borderId="55" xfId="46" applyNumberFormat="1" applyFont="1" applyBorder="1" applyAlignment="1">
      <alignment horizontal="center" vertical="center"/>
    </xf>
    <xf numFmtId="0" fontId="25" fillId="0" borderId="56" xfId="46" applyNumberFormat="1" applyFont="1" applyBorder="1" applyAlignment="1">
      <alignment horizontal="center" vertical="center"/>
    </xf>
    <xf numFmtId="38" fontId="39" fillId="0" borderId="39" xfId="33" applyFont="1" applyFill="1" applyBorder="1" applyAlignment="1">
      <alignment horizontal="center" vertical="center"/>
    </xf>
    <xf numFmtId="38" fontId="39" fillId="0" borderId="57" xfId="33" applyFont="1" applyFill="1" applyBorder="1" applyAlignment="1">
      <alignment horizontal="center" vertical="center"/>
    </xf>
    <xf numFmtId="0" fontId="35" fillId="27" borderId="25" xfId="46" applyFont="1" applyFill="1" applyBorder="1" applyAlignment="1">
      <alignment horizontal="center" vertical="center"/>
    </xf>
    <xf numFmtId="0" fontId="25" fillId="28" borderId="11" xfId="46" quotePrefix="1" applyFont="1" applyFill="1" applyBorder="1" applyAlignment="1">
      <alignment horizontal="center" vertical="center"/>
    </xf>
    <xf numFmtId="0" fontId="25" fillId="28" borderId="15" xfId="46" quotePrefix="1" applyFont="1" applyFill="1" applyBorder="1" applyAlignment="1">
      <alignment horizontal="center" vertical="center"/>
    </xf>
    <xf numFmtId="0" fontId="25" fillId="28" borderId="20" xfId="46" quotePrefix="1" applyFont="1" applyFill="1" applyBorder="1" applyAlignment="1">
      <alignment horizontal="center" vertical="center"/>
    </xf>
    <xf numFmtId="38" fontId="39" fillId="0" borderId="49" xfId="46" applyNumberFormat="1" applyFont="1" applyFill="1" applyBorder="1" applyAlignment="1">
      <alignment horizontal="center" vertical="center"/>
    </xf>
    <xf numFmtId="0" fontId="25" fillId="0" borderId="10" xfId="46" applyFont="1" applyBorder="1" applyAlignment="1">
      <alignment horizontal="center" vertical="center"/>
    </xf>
    <xf numFmtId="0" fontId="39" fillId="0" borderId="39"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3"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82" fontId="0" fillId="27" borderId="10" xfId="0" applyNumberFormat="1" applyFont="1" applyFill="1" applyBorder="1" applyAlignment="1" applyProtection="1">
      <alignment horizontal="center" vertical="center" shrinkToFit="1"/>
      <protection locked="0"/>
    </xf>
    <xf numFmtId="182" fontId="0" fillId="27" borderId="33"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8" fillId="0" borderId="10" xfId="0" applyFont="1" applyFill="1" applyBorder="1" applyAlignment="1" applyProtection="1">
      <alignment horizontal="center" vertical="center"/>
      <protection locked="0"/>
    </xf>
    <xf numFmtId="0" fontId="47" fillId="24" borderId="0" xfId="0" applyFont="1" applyFill="1" applyAlignment="1">
      <alignment vertical="center" wrapText="1"/>
    </xf>
    <xf numFmtId="0" fontId="26" fillId="28" borderId="14" xfId="0" applyFont="1" applyFill="1" applyBorder="1" applyAlignment="1">
      <alignment horizontal="right" vertical="center" wrapText="1"/>
    </xf>
    <xf numFmtId="0" fontId="26" fillId="28" borderId="15" xfId="0" applyFont="1" applyFill="1" applyBorder="1" applyAlignment="1">
      <alignment vertical="center" wrapText="1"/>
    </xf>
    <xf numFmtId="0" fontId="26" fillId="28" borderId="18" xfId="0" applyFont="1" applyFill="1" applyBorder="1" applyAlignment="1">
      <alignment vertical="center" wrapText="1"/>
    </xf>
    <xf numFmtId="0" fontId="26" fillId="28" borderId="0" xfId="0" applyFont="1" applyFill="1" applyAlignment="1">
      <alignment vertical="center" wrapText="1"/>
    </xf>
    <xf numFmtId="0" fontId="47" fillId="28" borderId="0" xfId="0" applyFont="1" applyFill="1" applyAlignment="1">
      <alignment vertical="center" wrapText="1"/>
    </xf>
    <xf numFmtId="0" fontId="4" fillId="24" borderId="29" xfId="0" applyFont="1" applyFill="1" applyBorder="1" applyAlignment="1">
      <alignment horizontal="center" vertical="center"/>
    </xf>
    <xf numFmtId="0" fontId="0" fillId="27" borderId="0" xfId="0" applyFill="1" applyAlignment="1">
      <alignment horizontal="right" vertical="center"/>
    </xf>
    <xf numFmtId="0" fontId="25" fillId="28" borderId="0" xfId="46" applyFont="1" applyFill="1" applyAlignment="1">
      <alignment horizontal="left" vertical="center" shrinkToFit="1"/>
    </xf>
    <xf numFmtId="0" fontId="46" fillId="28" borderId="0" xfId="46" applyFont="1" applyFill="1" applyBorder="1" applyAlignment="1">
      <alignment horizontal="left" vertical="center"/>
    </xf>
    <xf numFmtId="0" fontId="25" fillId="28" borderId="0" xfId="46" applyFont="1" applyFill="1" applyBorder="1" applyAlignment="1">
      <alignment horizontal="right" vertical="center"/>
    </xf>
    <xf numFmtId="0" fontId="0" fillId="24" borderId="10" xfId="0" applyFill="1" applyBorder="1" applyAlignment="1">
      <alignment horizontal="center" vertical="center"/>
    </xf>
    <xf numFmtId="0" fontId="48" fillId="24" borderId="0" xfId="49" applyFont="1" applyFill="1" applyAlignment="1">
      <alignment vertical="center"/>
    </xf>
    <xf numFmtId="0" fontId="49"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54" xfId="49" applyFont="1" applyFill="1" applyBorder="1" applyAlignment="1">
      <alignment horizontal="center" vertical="center"/>
    </xf>
    <xf numFmtId="0" fontId="52" fillId="24" borderId="78" xfId="49" applyFont="1" applyFill="1" applyBorder="1" applyAlignment="1">
      <alignment horizontal="center" vertical="center"/>
    </xf>
    <xf numFmtId="0" fontId="52" fillId="24" borderId="20" xfId="49" applyFont="1" applyFill="1" applyBorder="1" applyAlignment="1">
      <alignment horizontal="center" vertical="center"/>
    </xf>
    <xf numFmtId="0" fontId="52" fillId="24" borderId="80" xfId="49" applyFont="1" applyFill="1" applyBorder="1" applyAlignment="1">
      <alignment horizontal="center" vertical="center"/>
    </xf>
    <xf numFmtId="0" fontId="52" fillId="24" borderId="81" xfId="49" applyFont="1" applyFill="1" applyBorder="1" applyAlignment="1">
      <alignment horizontal="center" vertical="center"/>
    </xf>
    <xf numFmtId="0" fontId="52" fillId="24" borderId="24" xfId="49" applyFont="1" applyFill="1" applyBorder="1" applyAlignment="1">
      <alignment horizontal="center" vertical="center"/>
    </xf>
    <xf numFmtId="0" fontId="52" fillId="24" borderId="25" xfId="49" applyFont="1" applyFill="1" applyBorder="1" applyAlignment="1">
      <alignment horizontal="center" vertical="center"/>
    </xf>
    <xf numFmtId="0" fontId="52" fillId="24" borderId="77" xfId="49" applyFont="1" applyFill="1" applyBorder="1" applyAlignment="1">
      <alignment horizontal="center" vertical="center"/>
    </xf>
    <xf numFmtId="0" fontId="52" fillId="24" borderId="45" xfId="49" applyFont="1" applyFill="1" applyBorder="1" applyAlignment="1">
      <alignment horizontal="center" vertical="center"/>
    </xf>
    <xf numFmtId="0" fontId="52" fillId="24" borderId="41" xfId="49" applyFont="1" applyFill="1" applyBorder="1" applyAlignment="1">
      <alignment horizontal="center" vertical="center"/>
    </xf>
    <xf numFmtId="0" fontId="6" fillId="24" borderId="29" xfId="49" applyFont="1" applyFill="1" applyBorder="1" applyAlignment="1">
      <alignment vertical="center"/>
    </xf>
    <xf numFmtId="0" fontId="48" fillId="24" borderId="29" xfId="49" applyFont="1" applyFill="1" applyBorder="1" applyAlignment="1">
      <alignment horizontal="center" vertical="center"/>
    </xf>
    <xf numFmtId="188" fontId="6" fillId="24" borderId="0" xfId="49" applyNumberFormat="1" applyFont="1" applyFill="1" applyBorder="1" applyAlignment="1">
      <alignment vertical="center"/>
    </xf>
    <xf numFmtId="0" fontId="48" fillId="24" borderId="0" xfId="49" applyFont="1" applyFill="1" applyBorder="1" applyAlignment="1">
      <alignment horizontal="center" vertical="center"/>
    </xf>
    <xf numFmtId="188" fontId="48" fillId="24" borderId="0" xfId="49" applyNumberFormat="1" applyFont="1" applyFill="1" applyBorder="1" applyAlignment="1">
      <alignment vertical="center"/>
    </xf>
    <xf numFmtId="0" fontId="49" fillId="24" borderId="0" xfId="49" applyFont="1" applyFill="1" applyAlignment="1">
      <alignment vertical="center" textRotation="255" shrinkToFit="1"/>
    </xf>
    <xf numFmtId="0" fontId="49" fillId="24" borderId="0" xfId="49" applyFont="1" applyFill="1" applyBorder="1" applyAlignment="1">
      <alignment vertical="center"/>
    </xf>
    <xf numFmtId="188" fontId="48"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3" fillId="24" borderId="0" xfId="49" applyFont="1" applyFill="1" applyAlignment="1">
      <alignment horizontal="left" vertical="center"/>
    </xf>
    <xf numFmtId="0" fontId="53" fillId="24" borderId="0" xfId="49" applyFont="1" applyFill="1" applyAlignment="1">
      <alignment horizontal="left" vertical="top"/>
    </xf>
    <xf numFmtId="0" fontId="53" fillId="24" borderId="0" xfId="49" applyFont="1" applyFill="1" applyAlignment="1">
      <alignment vertical="top"/>
    </xf>
    <xf numFmtId="0" fontId="53" fillId="24" borderId="0" xfId="49" applyFont="1" applyFill="1" applyAlignment="1">
      <alignment vertical="top" wrapText="1"/>
    </xf>
    <xf numFmtId="0" fontId="53" fillId="24" borderId="0" xfId="49" applyFont="1" applyFill="1" applyAlignment="1">
      <alignment vertical="center"/>
    </xf>
    <xf numFmtId="0" fontId="49" fillId="24" borderId="0" xfId="49" applyFont="1" applyFill="1" applyAlignment="1">
      <alignment vertical="center"/>
    </xf>
    <xf numFmtId="0" fontId="49" fillId="24" borderId="0" xfId="49" applyFont="1" applyFill="1" applyAlignment="1">
      <alignment vertical="center" shrinkToFit="1"/>
    </xf>
    <xf numFmtId="0" fontId="6" fillId="24" borderId="0" xfId="49" applyFont="1" applyFill="1" applyAlignment="1">
      <alignment vertical="center"/>
    </xf>
    <xf numFmtId="0" fontId="48" fillId="24" borderId="0" xfId="49" applyFont="1" applyFill="1" applyBorder="1" applyAlignment="1">
      <alignment horizontal="left" vertical="center"/>
    </xf>
    <xf numFmtId="188" fontId="48" fillId="24" borderId="0" xfId="49" applyNumberFormat="1" applyFont="1" applyFill="1" applyBorder="1" applyAlignment="1">
      <alignment horizontal="left" vertical="center"/>
    </xf>
    <xf numFmtId="0" fontId="42" fillId="28" borderId="0" xfId="46" applyFont="1" applyFill="1" applyBorder="1" applyAlignment="1">
      <alignment horizontal="left" vertical="center"/>
    </xf>
    <xf numFmtId="0" fontId="35" fillId="28" borderId="0" xfId="46" quotePrefix="1" applyFont="1" applyFill="1" applyAlignment="1">
      <alignment horizontal="right" vertical="center"/>
    </xf>
    <xf numFmtId="0" fontId="35" fillId="28" borderId="0" xfId="46" applyFont="1" applyFill="1" applyBorder="1">
      <alignment vertical="center"/>
    </xf>
    <xf numFmtId="0" fontId="55" fillId="28" borderId="0" xfId="46" applyFont="1" applyFill="1">
      <alignment vertical="center"/>
    </xf>
    <xf numFmtId="0" fontId="35" fillId="28" borderId="0" xfId="46" applyFont="1" applyFill="1">
      <alignment vertical="center"/>
    </xf>
    <xf numFmtId="0" fontId="35" fillId="28" borderId="0" xfId="46" applyFont="1" applyFill="1" applyAlignment="1">
      <alignment vertical="center"/>
    </xf>
    <xf numFmtId="178" fontId="0" fillId="27" borderId="10" xfId="0" applyNumberFormat="1" applyFill="1" applyBorder="1" applyAlignment="1">
      <alignment horizontal="center" vertical="center"/>
    </xf>
    <xf numFmtId="0" fontId="47" fillId="0" borderId="19" xfId="0" applyFont="1" applyFill="1" applyBorder="1" applyAlignment="1">
      <alignment horizontal="right" vertical="center" wrapText="1"/>
    </xf>
    <xf numFmtId="0" fontId="47" fillId="0" borderId="20" xfId="0" applyFont="1" applyFill="1" applyBorder="1" applyAlignment="1">
      <alignment vertical="center" wrapText="1"/>
    </xf>
    <xf numFmtId="0" fontId="47" fillId="24" borderId="22" xfId="0" applyFont="1" applyFill="1" applyBorder="1" applyAlignment="1">
      <alignment vertical="center" wrapText="1"/>
    </xf>
    <xf numFmtId="0" fontId="47" fillId="31" borderId="21" xfId="0" applyFont="1" applyFill="1" applyBorder="1" applyAlignment="1">
      <alignment vertical="center" wrapText="1"/>
    </xf>
    <xf numFmtId="0" fontId="0" fillId="28" borderId="0" xfId="0" applyFill="1" applyBorder="1" applyAlignment="1">
      <alignment vertical="center" shrinkToFit="1"/>
    </xf>
    <xf numFmtId="0" fontId="58" fillId="28" borderId="0" xfId="0" applyFont="1" applyFill="1" applyBorder="1" applyAlignment="1">
      <alignment vertical="center" shrinkToFit="1"/>
    </xf>
    <xf numFmtId="0" fontId="26" fillId="0" borderId="26" xfId="0" applyFont="1" applyFill="1" applyBorder="1" applyAlignment="1">
      <alignment vertical="center"/>
    </xf>
    <xf numFmtId="0" fontId="26" fillId="26" borderId="16" xfId="0" applyFont="1" applyFill="1" applyBorder="1" applyAlignment="1" applyProtection="1">
      <alignment horizontal="center" vertical="center"/>
      <protection locked="0"/>
    </xf>
    <xf numFmtId="0" fontId="26" fillId="24" borderId="17" xfId="0" applyFont="1" applyFill="1" applyBorder="1">
      <alignment vertical="center"/>
    </xf>
    <xf numFmtId="0" fontId="59" fillId="24" borderId="0" xfId="51" applyFont="1" applyFill="1">
      <alignment vertical="center"/>
    </xf>
    <xf numFmtId="187" fontId="59" fillId="24" borderId="0" xfId="51" applyNumberFormat="1" applyFill="1" applyBorder="1" applyAlignment="1">
      <alignment horizontal="right" vertical="center"/>
    </xf>
    <xf numFmtId="0" fontId="59" fillId="24" borderId="0" xfId="51" applyFill="1" applyBorder="1" applyAlignment="1">
      <alignment horizontal="center" vertical="center"/>
    </xf>
    <xf numFmtId="0" fontId="61" fillId="24" borderId="0" xfId="51" applyFont="1" applyFill="1" applyBorder="1">
      <alignment vertical="center"/>
    </xf>
    <xf numFmtId="0" fontId="59" fillId="24" borderId="38" xfId="51" applyFill="1" applyBorder="1">
      <alignment vertical="center"/>
    </xf>
    <xf numFmtId="0" fontId="59" fillId="24" borderId="29" xfId="51" applyFill="1" applyBorder="1" applyAlignment="1">
      <alignment horizontal="center" vertical="center"/>
    </xf>
    <xf numFmtId="0" fontId="62" fillId="24" borderId="29" xfId="51" applyFont="1" applyFill="1" applyBorder="1" applyAlignment="1">
      <alignment horizontal="center" vertical="center"/>
    </xf>
    <xf numFmtId="0" fontId="59" fillId="24" borderId="29" xfId="51" applyFill="1" applyBorder="1" applyAlignment="1">
      <alignment horizontal="center" vertical="center" shrinkToFit="1"/>
    </xf>
    <xf numFmtId="0" fontId="59" fillId="24" borderId="38" xfId="51" applyFill="1" applyBorder="1" applyAlignment="1">
      <alignment horizontal="center" vertical="center"/>
    </xf>
    <xf numFmtId="0" fontId="59" fillId="24" borderId="10" xfId="51" applyFont="1" applyFill="1" applyBorder="1" applyAlignment="1">
      <alignment horizontal="center" vertical="center"/>
    </xf>
    <xf numFmtId="0" fontId="59" fillId="24" borderId="0" xfId="51" applyFill="1" applyAlignment="1">
      <alignment horizontal="right" vertical="center"/>
    </xf>
    <xf numFmtId="0" fontId="61" fillId="24" borderId="0" xfId="51" applyFont="1" applyFill="1">
      <alignment vertical="center"/>
    </xf>
    <xf numFmtId="0" fontId="63" fillId="24" borderId="0" xfId="51" applyFont="1" applyFill="1">
      <alignment vertical="center"/>
    </xf>
    <xf numFmtId="0" fontId="59" fillId="24" borderId="73" xfId="51" applyFill="1" applyBorder="1">
      <alignment vertical="center"/>
    </xf>
    <xf numFmtId="0" fontId="64" fillId="24" borderId="33" xfId="51" applyFont="1" applyFill="1" applyBorder="1" applyAlignment="1">
      <alignment horizontal="center" vertical="center"/>
    </xf>
    <xf numFmtId="0" fontId="59" fillId="24" borderId="33" xfId="51" applyFill="1" applyBorder="1" applyAlignment="1">
      <alignment horizontal="center" vertical="center"/>
    </xf>
    <xf numFmtId="0" fontId="59" fillId="24" borderId="16" xfId="51" applyFill="1" applyBorder="1" applyAlignment="1">
      <alignment horizontal="center" vertical="center"/>
    </xf>
    <xf numFmtId="0" fontId="64" fillId="24" borderId="11" xfId="51" applyFont="1" applyFill="1" applyBorder="1" applyAlignment="1">
      <alignment vertical="center"/>
    </xf>
    <xf numFmtId="49" fontId="59" fillId="24" borderId="0" xfId="51" applyNumberFormat="1" applyFill="1">
      <alignment vertical="center"/>
    </xf>
    <xf numFmtId="0" fontId="66" fillId="24" borderId="0" xfId="51" applyFont="1" applyFill="1">
      <alignment vertical="center"/>
    </xf>
    <xf numFmtId="0" fontId="66" fillId="0" borderId="0" xfId="51" applyFont="1" applyFill="1">
      <alignment vertical="center"/>
    </xf>
    <xf numFmtId="0" fontId="59" fillId="34" borderId="12" xfId="51" applyFill="1" applyBorder="1" applyAlignment="1">
      <alignment vertical="center" shrinkToFit="1"/>
    </xf>
    <xf numFmtId="0" fontId="59" fillId="34" borderId="10" xfId="51" applyFill="1" applyBorder="1">
      <alignment vertical="center"/>
    </xf>
    <xf numFmtId="0" fontId="59" fillId="34" borderId="27" xfId="51" applyFill="1" applyBorder="1" applyAlignment="1">
      <alignment horizontal="center" vertical="center" wrapText="1"/>
    </xf>
    <xf numFmtId="0" fontId="59" fillId="34" borderId="10" xfId="51" applyFill="1" applyBorder="1" applyAlignment="1">
      <alignment horizontal="center" vertical="center"/>
    </xf>
    <xf numFmtId="0" fontId="59" fillId="34" borderId="33" xfId="51" applyFill="1" applyBorder="1" applyAlignment="1">
      <alignment horizontal="center" vertical="center"/>
    </xf>
    <xf numFmtId="0" fontId="59" fillId="34" borderId="16" xfId="51" applyFill="1" applyBorder="1">
      <alignment vertical="center"/>
    </xf>
    <xf numFmtId="0" fontId="59" fillId="34" borderId="37" xfId="51" applyFill="1" applyBorder="1">
      <alignment vertical="center"/>
    </xf>
    <xf numFmtId="0" fontId="59" fillId="33" borderId="10" xfId="51" applyFont="1" applyFill="1" applyBorder="1" applyAlignment="1">
      <alignment horizontal="center" vertical="center" shrinkToFit="1"/>
    </xf>
    <xf numFmtId="0" fontId="59" fillId="33" borderId="10" xfId="51" applyFont="1" applyFill="1" applyBorder="1" applyAlignment="1">
      <alignment horizontal="center" vertical="center"/>
    </xf>
    <xf numFmtId="0" fontId="64" fillId="33" borderId="10" xfId="51" applyFont="1" applyFill="1" applyBorder="1" applyAlignment="1">
      <alignment horizontal="center" vertical="center" wrapText="1"/>
    </xf>
    <xf numFmtId="0" fontId="59" fillId="33" borderId="10" xfId="51" applyFont="1" applyFill="1" applyBorder="1" applyAlignment="1">
      <alignment vertical="center" shrinkToFit="1"/>
    </xf>
    <xf numFmtId="189" fontId="59" fillId="34" borderId="10" xfId="51" applyNumberFormat="1" applyFont="1" applyFill="1" applyBorder="1">
      <alignment vertical="center"/>
    </xf>
    <xf numFmtId="189" fontId="59" fillId="24" borderId="10" xfId="51" applyNumberFormat="1" applyFont="1" applyFill="1" applyBorder="1">
      <alignment vertical="center"/>
    </xf>
    <xf numFmtId="190" fontId="59" fillId="34" borderId="10" xfId="51" applyNumberFormat="1" applyFont="1" applyFill="1" applyBorder="1">
      <alignment vertical="center"/>
    </xf>
    <xf numFmtId="0" fontId="66" fillId="33" borderId="10" xfId="51" applyFont="1" applyFill="1" applyBorder="1" applyAlignment="1">
      <alignment horizontal="center" vertical="center"/>
    </xf>
    <xf numFmtId="0" fontId="0" fillId="24" borderId="10" xfId="0" applyFill="1" applyBorder="1" applyAlignment="1">
      <alignment horizontal="center" vertical="center" wrapText="1"/>
    </xf>
    <xf numFmtId="0" fontId="5" fillId="24" borderId="10" xfId="0" applyFont="1" applyFill="1" applyBorder="1" applyAlignment="1">
      <alignment horizontal="center" vertical="center" wrapText="1"/>
    </xf>
    <xf numFmtId="182" fontId="0" fillId="27" borderId="33" xfId="0" applyNumberFormat="1" applyFill="1" applyBorder="1" applyAlignment="1">
      <alignment horizontal="center" vertical="center"/>
    </xf>
    <xf numFmtId="0" fontId="0" fillId="28" borderId="10" xfId="0" applyFill="1" applyBorder="1" applyAlignment="1">
      <alignment horizontal="center" vertical="center"/>
    </xf>
    <xf numFmtId="182" fontId="0" fillId="27" borderId="10" xfId="0" applyNumberFormat="1" applyFill="1" applyBorder="1" applyAlignment="1">
      <alignment vertical="center"/>
    </xf>
    <xf numFmtId="0" fontId="0" fillId="31" borderId="16" xfId="0" applyFill="1" applyBorder="1" applyAlignment="1" applyProtection="1">
      <alignment horizontal="center" vertical="center"/>
      <protection locked="0"/>
    </xf>
    <xf numFmtId="0" fontId="0" fillId="28" borderId="10" xfId="0" applyFill="1" applyBorder="1" applyAlignment="1">
      <alignment horizontal="center" vertical="center" wrapText="1"/>
    </xf>
    <xf numFmtId="0" fontId="67" fillId="28" borderId="10" xfId="0" applyFont="1" applyFill="1" applyBorder="1" applyAlignment="1">
      <alignment horizontal="center" vertical="center"/>
    </xf>
    <xf numFmtId="0" fontId="4" fillId="28" borderId="10" xfId="0" applyFont="1" applyFill="1" applyBorder="1" applyAlignment="1">
      <alignment horizontal="center" vertical="center" wrapText="1"/>
    </xf>
    <xf numFmtId="0" fontId="0" fillId="24"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0" fillId="24" borderId="0" xfId="0" applyFont="1" applyFill="1" applyBorder="1" applyAlignment="1">
      <alignment horizontal="left" vertical="center"/>
    </xf>
    <xf numFmtId="0" fontId="59" fillId="24" borderId="0" xfId="51" applyFill="1" applyBorder="1" applyAlignment="1">
      <alignment horizontal="right" vertical="center"/>
    </xf>
    <xf numFmtId="0" fontId="59" fillId="0" borderId="29" xfId="51" applyBorder="1" applyAlignment="1">
      <alignment horizontal="center" vertical="center"/>
    </xf>
    <xf numFmtId="0" fontId="59" fillId="0" borderId="15" xfId="51" applyBorder="1" applyAlignment="1">
      <alignment horizontal="center" vertical="center"/>
    </xf>
    <xf numFmtId="0" fontId="59" fillId="0" borderId="12" xfId="51" applyBorder="1" applyAlignment="1">
      <alignment horizontal="center" vertical="center"/>
    </xf>
    <xf numFmtId="0" fontId="28" fillId="24"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35" fillId="0" borderId="10" xfId="0" applyFont="1" applyBorder="1" applyAlignment="1" applyProtection="1">
      <alignment horizontal="center" vertical="center" shrinkToFit="1"/>
    </xf>
    <xf numFmtId="0" fontId="28" fillId="24" borderId="0" xfId="0" applyFont="1" applyFill="1" applyAlignment="1" applyProtection="1">
      <alignment horizontal="center" vertical="center"/>
    </xf>
    <xf numFmtId="0" fontId="36" fillId="28" borderId="0" xfId="0" applyFont="1" applyFill="1" applyAlignment="1" applyProtection="1">
      <alignment horizontal="left" vertical="center"/>
    </xf>
    <xf numFmtId="0" fontId="0" fillId="0" borderId="10" xfId="0" applyFont="1" applyFill="1" applyBorder="1" applyAlignment="1">
      <alignment horizontal="center" vertical="center"/>
    </xf>
    <xf numFmtId="0" fontId="36" fillId="32" borderId="10" xfId="0" applyFont="1" applyFill="1" applyBorder="1" applyAlignment="1">
      <alignment horizontal="center" vertical="center" wrapText="1"/>
    </xf>
    <xf numFmtId="0" fontId="67" fillId="25" borderId="10" xfId="0" applyFont="1" applyFill="1" applyBorder="1" applyAlignment="1">
      <alignment horizontal="center" vertical="center" wrapText="1"/>
    </xf>
    <xf numFmtId="0" fontId="5" fillId="0" borderId="11" xfId="0" applyFont="1" applyBorder="1" applyAlignment="1">
      <alignment horizontal="left"/>
    </xf>
    <xf numFmtId="0" fontId="71" fillId="0" borderId="11" xfId="0" applyFont="1" applyBorder="1" applyAlignment="1">
      <alignment horizontal="center" vertical="center"/>
    </xf>
    <xf numFmtId="0" fontId="68" fillId="35" borderId="10" xfId="0" applyFont="1" applyFill="1" applyBorder="1" applyAlignment="1">
      <alignment horizontal="center" vertical="center" wrapText="1"/>
    </xf>
    <xf numFmtId="0" fontId="68" fillId="0" borderId="10" xfId="0" applyFont="1" applyBorder="1" applyAlignment="1">
      <alignment horizontal="center" vertical="center" wrapText="1"/>
    </xf>
    <xf numFmtId="0" fontId="68" fillId="35" borderId="10" xfId="0" applyFont="1" applyFill="1" applyBorder="1" applyAlignment="1">
      <alignment horizontal="justify" vertical="center" wrapText="1"/>
    </xf>
    <xf numFmtId="0" fontId="72" fillId="35" borderId="10" xfId="0" applyFont="1" applyFill="1" applyBorder="1" applyAlignment="1">
      <alignment horizontal="justify" vertical="center" wrapText="1"/>
    </xf>
    <xf numFmtId="0" fontId="69" fillId="0" borderId="10" xfId="0" applyFont="1" applyBorder="1" applyAlignment="1">
      <alignment horizontal="center" vertical="center" wrapText="1"/>
    </xf>
    <xf numFmtId="0" fontId="69" fillId="0" borderId="10" xfId="0" applyFont="1" applyFill="1" applyBorder="1" applyAlignment="1">
      <alignment horizontal="center" vertical="center" wrapText="1"/>
    </xf>
    <xf numFmtId="0" fontId="69" fillId="35" borderId="84" xfId="0" applyFont="1" applyFill="1" applyBorder="1" applyAlignment="1">
      <alignment vertical="center" wrapText="1"/>
    </xf>
    <xf numFmtId="182" fontId="75" fillId="35" borderId="85" xfId="0" applyNumberFormat="1" applyFont="1" applyFill="1" applyBorder="1" applyAlignment="1">
      <alignment vertical="center" wrapText="1"/>
    </xf>
    <xf numFmtId="0" fontId="69" fillId="35" borderId="86" xfId="0" applyFont="1" applyFill="1" applyBorder="1" applyAlignment="1">
      <alignment vertical="center" wrapText="1"/>
    </xf>
    <xf numFmtId="0" fontId="75" fillId="35" borderId="87" xfId="0" applyFont="1" applyFill="1" applyBorder="1" applyAlignment="1">
      <alignment vertical="center" wrapText="1"/>
    </xf>
    <xf numFmtId="0" fontId="69" fillId="0" borderId="88" xfId="0" applyFont="1" applyFill="1" applyBorder="1" applyAlignment="1">
      <alignment vertical="center" wrapText="1"/>
    </xf>
    <xf numFmtId="0" fontId="69" fillId="0" borderId="50" xfId="0" applyFont="1" applyFill="1" applyBorder="1" applyAlignment="1">
      <alignment vertical="center" wrapText="1"/>
    </xf>
    <xf numFmtId="0" fontId="76" fillId="0" borderId="92" xfId="0" applyFont="1" applyFill="1" applyBorder="1" applyAlignment="1">
      <alignment horizontal="left" vertical="center" wrapText="1"/>
    </xf>
    <xf numFmtId="0" fontId="69" fillId="0" borderId="93" xfId="0" applyFont="1" applyFill="1" applyBorder="1" applyAlignment="1">
      <alignment horizontal="left" vertical="center" wrapText="1"/>
    </xf>
    <xf numFmtId="0" fontId="69" fillId="0" borderId="96" xfId="0" applyFont="1" applyFill="1" applyBorder="1" applyAlignment="1">
      <alignment vertical="top" wrapText="1"/>
    </xf>
    <xf numFmtId="0" fontId="69" fillId="0" borderId="98" xfId="0" applyFont="1" applyFill="1" applyBorder="1" applyAlignment="1">
      <alignment horizontal="left" vertical="top" wrapText="1"/>
    </xf>
    <xf numFmtId="0" fontId="69" fillId="35" borderId="97" xfId="0" applyFont="1" applyFill="1" applyBorder="1" applyAlignment="1">
      <alignment vertical="center" wrapText="1"/>
    </xf>
    <xf numFmtId="182" fontId="75" fillId="35" borderId="99" xfId="0" applyNumberFormat="1" applyFont="1" applyFill="1" applyBorder="1" applyAlignment="1">
      <alignment vertical="center" wrapText="1"/>
    </xf>
    <xf numFmtId="0" fontId="69" fillId="0" borderId="99" xfId="0" applyFont="1" applyFill="1" applyBorder="1" applyAlignment="1">
      <alignment vertical="top" wrapText="1"/>
    </xf>
    <xf numFmtId="0" fontId="69" fillId="0" borderId="50" xfId="0" applyFont="1" applyFill="1" applyBorder="1" applyAlignment="1">
      <alignment vertical="top" wrapText="1"/>
    </xf>
    <xf numFmtId="0" fontId="69" fillId="0" borderId="16" xfId="0" applyFont="1" applyFill="1" applyBorder="1" applyAlignment="1">
      <alignment vertical="center" wrapText="1"/>
    </xf>
    <xf numFmtId="0" fontId="69" fillId="0" borderId="101" xfId="0" applyFont="1" applyFill="1" applyBorder="1" applyAlignment="1">
      <alignment vertical="top" wrapText="1"/>
    </xf>
    <xf numFmtId="0" fontId="69" fillId="0" borderId="33" xfId="0" applyFont="1" applyFill="1" applyBorder="1" applyAlignment="1">
      <alignment vertical="top" wrapText="1"/>
    </xf>
    <xf numFmtId="0" fontId="69" fillId="0" borderId="42" xfId="0" applyFont="1" applyFill="1" applyBorder="1" applyAlignment="1">
      <alignment vertical="center" wrapText="1"/>
    </xf>
    <xf numFmtId="0" fontId="75" fillId="0" borderId="27" xfId="0" applyFont="1" applyBorder="1" applyAlignment="1">
      <alignment vertical="center" wrapText="1"/>
    </xf>
    <xf numFmtId="0" fontId="69" fillId="0" borderId="37" xfId="0" applyFont="1" applyFill="1" applyBorder="1" applyAlignment="1">
      <alignment vertical="center" wrapText="1"/>
    </xf>
    <xf numFmtId="182" fontId="75" fillId="35" borderId="87" xfId="0" applyNumberFormat="1" applyFont="1" applyFill="1" applyBorder="1" applyAlignment="1">
      <alignment vertical="center" wrapText="1"/>
    </xf>
    <xf numFmtId="0" fontId="69" fillId="0" borderId="32" xfId="0" applyFont="1" applyFill="1" applyBorder="1" applyAlignment="1">
      <alignment vertical="top" wrapText="1"/>
    </xf>
    <xf numFmtId="0" fontId="75" fillId="0" borderId="27" xfId="0" applyFont="1" applyFill="1" applyBorder="1" applyAlignment="1">
      <alignment vertical="center" wrapText="1"/>
    </xf>
    <xf numFmtId="0" fontId="69" fillId="35" borderId="94" xfId="0" applyFont="1" applyFill="1" applyBorder="1" applyAlignment="1">
      <alignment vertical="center" wrapText="1"/>
    </xf>
    <xf numFmtId="182" fontId="75" fillId="35" borderId="95" xfId="0" applyNumberFormat="1" applyFont="1" applyFill="1" applyBorder="1" applyAlignment="1">
      <alignment vertical="center" wrapText="1"/>
    </xf>
    <xf numFmtId="0" fontId="69" fillId="0" borderId="102" xfId="0" applyFont="1" applyFill="1" applyBorder="1" applyAlignment="1">
      <alignment vertical="center" wrapText="1"/>
    </xf>
    <xf numFmtId="0" fontId="69" fillId="35" borderId="28" xfId="0" applyFont="1" applyFill="1" applyBorder="1" applyAlignment="1">
      <alignment vertical="center" wrapText="1"/>
    </xf>
    <xf numFmtId="182" fontId="75" fillId="35" borderId="51" xfId="0" applyNumberFormat="1" applyFont="1" applyFill="1" applyBorder="1" applyAlignment="1">
      <alignment vertical="center" wrapText="1"/>
    </xf>
    <xf numFmtId="0" fontId="70" fillId="0" borderId="50" xfId="0" applyFont="1" applyBorder="1" applyAlignment="1">
      <alignment horizontal="left" vertical="top" wrapText="1"/>
    </xf>
    <xf numFmtId="0" fontId="69" fillId="0" borderId="101" xfId="0" applyFont="1" applyFill="1" applyBorder="1" applyAlignment="1">
      <alignment horizontal="left" vertical="top" wrapText="1"/>
    </xf>
    <xf numFmtId="0" fontId="69" fillId="0" borderId="102" xfId="0" applyFont="1" applyFill="1" applyBorder="1" applyAlignment="1">
      <alignment horizontal="left" vertical="top" wrapText="1"/>
    </xf>
    <xf numFmtId="0" fontId="69" fillId="35" borderId="38" xfId="0" applyFont="1" applyFill="1" applyBorder="1" applyAlignment="1">
      <alignment vertical="center" wrapText="1"/>
    </xf>
    <xf numFmtId="182" fontId="75" fillId="35" borderId="50" xfId="0" applyNumberFormat="1" applyFont="1" applyFill="1" applyBorder="1" applyAlignment="1">
      <alignment vertical="center" wrapText="1"/>
    </xf>
    <xf numFmtId="0" fontId="69" fillId="0" borderId="103" xfId="0" applyFont="1" applyFill="1" applyBorder="1" applyAlignment="1">
      <alignment horizontal="left" vertical="top" wrapText="1"/>
    </xf>
    <xf numFmtId="0" fontId="69" fillId="0" borderId="32" xfId="0" applyFont="1" applyFill="1" applyBorder="1" applyAlignment="1">
      <alignment horizontal="left" vertical="top" wrapText="1"/>
    </xf>
    <xf numFmtId="0" fontId="79" fillId="0" borderId="0" xfId="0" applyFont="1" applyAlignment="1">
      <alignment horizontal="justify" vertical="center"/>
    </xf>
    <xf numFmtId="0" fontId="59" fillId="24" borderId="0" xfId="51" applyFont="1" applyFill="1" applyAlignment="1">
      <alignment horizontal="right" vertical="center"/>
    </xf>
    <xf numFmtId="0" fontId="32" fillId="28" borderId="0" xfId="0" applyFont="1" applyFill="1" applyProtection="1">
      <alignment vertical="center"/>
    </xf>
    <xf numFmtId="0" fontId="0" fillId="28" borderId="0" xfId="0" applyFill="1" applyAlignment="1">
      <alignment vertical="center"/>
    </xf>
    <xf numFmtId="0" fontId="28" fillId="26" borderId="39" xfId="0" applyFont="1" applyFill="1" applyBorder="1" applyAlignment="1" applyProtection="1">
      <alignment horizontal="center" vertical="center"/>
      <protection locked="0"/>
    </xf>
    <xf numFmtId="0" fontId="80" fillId="28" borderId="0" xfId="0" applyFont="1" applyFill="1" applyProtection="1">
      <alignment vertical="center"/>
    </xf>
    <xf numFmtId="0" fontId="28" fillId="24" borderId="23" xfId="0" applyFont="1" applyFill="1" applyBorder="1" applyAlignment="1" applyProtection="1">
      <alignment vertical="center"/>
    </xf>
    <xf numFmtId="0" fontId="28" fillId="28" borderId="24" xfId="0" applyFont="1" applyFill="1" applyBorder="1" applyAlignment="1" applyProtection="1">
      <alignment vertical="center"/>
    </xf>
    <xf numFmtId="0" fontId="28" fillId="28" borderId="24" xfId="0" applyFont="1" applyFill="1" applyBorder="1" applyProtection="1">
      <alignment vertical="center"/>
    </xf>
    <xf numFmtId="0" fontId="28" fillId="28" borderId="25" xfId="0" applyFont="1" applyFill="1" applyBorder="1" applyProtection="1">
      <alignment vertical="center"/>
    </xf>
    <xf numFmtId="0" fontId="28" fillId="0" borderId="36" xfId="0" applyFont="1" applyBorder="1" applyAlignment="1" applyProtection="1">
      <alignment horizontal="left" vertical="center" indent="1"/>
    </xf>
    <xf numFmtId="0" fontId="28" fillId="0" borderId="24" xfId="0" applyFont="1" applyBorder="1" applyAlignment="1" applyProtection="1">
      <alignment horizontal="left" vertical="center" indent="1"/>
    </xf>
    <xf numFmtId="0" fontId="28" fillId="0" borderId="0" xfId="0" applyFont="1" applyBorder="1" applyAlignment="1" applyProtection="1">
      <alignment horizontal="left" vertical="center" indent="1"/>
    </xf>
    <xf numFmtId="0" fontId="28" fillId="27" borderId="0" xfId="0" applyFont="1" applyFill="1" applyBorder="1" applyAlignment="1" applyProtection="1">
      <alignment horizontal="right" vertical="center"/>
      <protection locked="0"/>
    </xf>
    <xf numFmtId="0" fontId="28" fillId="28" borderId="0" xfId="0" applyFont="1" applyFill="1" applyBorder="1" applyProtection="1">
      <alignment vertical="center"/>
    </xf>
    <xf numFmtId="0" fontId="28" fillId="28" borderId="35" xfId="0" applyFont="1" applyFill="1" applyBorder="1" applyProtection="1">
      <alignment vertical="center"/>
    </xf>
    <xf numFmtId="0" fontId="28" fillId="0" borderId="15" xfId="0" applyFont="1" applyBorder="1" applyAlignment="1" applyProtection="1">
      <alignment horizontal="center" vertical="center"/>
    </xf>
    <xf numFmtId="0" fontId="28" fillId="0" borderId="12" xfId="0" applyFont="1" applyBorder="1" applyProtection="1">
      <alignment vertical="center"/>
    </xf>
    <xf numFmtId="0" fontId="28" fillId="0" borderId="40" xfId="0" applyFont="1" applyBorder="1" applyAlignment="1" applyProtection="1">
      <alignment horizontal="center" vertical="center"/>
    </xf>
    <xf numFmtId="0" fontId="28" fillId="0" borderId="41" xfId="0" applyFont="1" applyBorder="1" applyProtection="1">
      <alignment vertical="center"/>
    </xf>
    <xf numFmtId="0" fontId="28" fillId="28" borderId="13" xfId="0" applyFont="1" applyFill="1" applyBorder="1" applyProtection="1">
      <alignment vertical="center"/>
    </xf>
    <xf numFmtId="0" fontId="28" fillId="28" borderId="44" xfId="0" applyFont="1" applyFill="1" applyBorder="1" applyProtection="1">
      <alignment vertical="center"/>
    </xf>
    <xf numFmtId="0" fontId="28" fillId="28" borderId="111" xfId="0" applyFont="1" applyFill="1" applyBorder="1" applyProtection="1">
      <alignment vertical="center"/>
    </xf>
    <xf numFmtId="0" fontId="28" fillId="0" borderId="104" xfId="0" applyFont="1" applyBorder="1" applyAlignment="1" applyProtection="1">
      <alignment horizontal="center" vertical="center"/>
    </xf>
    <xf numFmtId="0" fontId="28" fillId="26" borderId="33"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xf>
    <xf numFmtId="0" fontId="28" fillId="0" borderId="107" xfId="0" applyFont="1" applyBorder="1" applyAlignment="1" applyProtection="1">
      <alignment horizontal="center" vertical="center"/>
    </xf>
    <xf numFmtId="0" fontId="28" fillId="26" borderId="10" xfId="0" applyFont="1" applyFill="1" applyBorder="1" applyAlignment="1" applyProtection="1">
      <alignment horizontal="center" vertical="center"/>
      <protection locked="0"/>
    </xf>
    <xf numFmtId="0" fontId="28" fillId="0" borderId="29" xfId="0" applyFont="1" applyBorder="1" applyAlignment="1" applyProtection="1">
      <alignment horizontal="center" vertical="center"/>
    </xf>
    <xf numFmtId="0" fontId="28" fillId="0" borderId="112" xfId="0" applyFont="1" applyBorder="1" applyAlignment="1" applyProtection="1">
      <alignment horizontal="center" vertical="center"/>
    </xf>
    <xf numFmtId="0" fontId="28" fillId="26" borderId="37" xfId="0" applyFont="1" applyFill="1" applyBorder="1" applyAlignment="1" applyProtection="1">
      <alignment horizontal="center" vertical="center"/>
      <protection locked="0"/>
    </xf>
    <xf numFmtId="0" fontId="28" fillId="0" borderId="109" xfId="0" applyFont="1" applyBorder="1" applyAlignment="1" applyProtection="1">
      <alignment horizontal="center" vertical="center"/>
    </xf>
    <xf numFmtId="0" fontId="28" fillId="26" borderId="16" xfId="0" applyFont="1" applyFill="1" applyBorder="1" applyAlignment="1" applyProtection="1">
      <alignment horizontal="center" vertical="center"/>
      <protection locked="0"/>
    </xf>
    <xf numFmtId="0" fontId="28" fillId="0" borderId="42" xfId="0" applyFont="1" applyBorder="1" applyAlignment="1" applyProtection="1">
      <alignment horizontal="center" vertical="center"/>
    </xf>
    <xf numFmtId="0" fontId="28" fillId="0" borderId="27" xfId="0" applyFont="1" applyBorder="1" applyProtection="1">
      <alignment vertical="center"/>
    </xf>
    <xf numFmtId="0" fontId="28" fillId="28" borderId="38" xfId="0" applyFont="1" applyFill="1" applyBorder="1" applyProtection="1">
      <alignment vertical="center"/>
    </xf>
    <xf numFmtId="0" fontId="28" fillId="28" borderId="26" xfId="0" applyFont="1" applyFill="1" applyBorder="1" applyProtection="1">
      <alignment vertical="center"/>
    </xf>
    <xf numFmtId="0" fontId="31" fillId="28" borderId="0" xfId="0" applyFont="1" applyFill="1" applyProtection="1">
      <alignment vertical="center"/>
    </xf>
    <xf numFmtId="0" fontId="28" fillId="0" borderId="39" xfId="0" applyFont="1" applyFill="1" applyBorder="1" applyAlignment="1" applyProtection="1">
      <alignment horizontal="center" vertical="center"/>
    </xf>
    <xf numFmtId="0" fontId="28" fillId="0" borderId="0" xfId="0" applyFont="1" applyFill="1" applyProtection="1">
      <alignment vertical="center"/>
    </xf>
    <xf numFmtId="0" fontId="28" fillId="0" borderId="23" xfId="0" applyFont="1" applyFill="1" applyBorder="1" applyAlignment="1" applyProtection="1">
      <alignment vertical="center"/>
    </xf>
    <xf numFmtId="0" fontId="28" fillId="0" borderId="24" xfId="0" applyFont="1" applyFill="1" applyBorder="1" applyAlignment="1" applyProtection="1">
      <alignment vertical="center"/>
    </xf>
    <xf numFmtId="0" fontId="28" fillId="0" borderId="24" xfId="0" applyFont="1" applyFill="1" applyBorder="1" applyProtection="1">
      <alignment vertical="center"/>
    </xf>
    <xf numFmtId="0" fontId="28" fillId="0" borderId="25" xfId="0" applyFont="1" applyFill="1" applyBorder="1" applyProtection="1">
      <alignment vertical="center"/>
    </xf>
    <xf numFmtId="0" fontId="28" fillId="0" borderId="36" xfId="0" applyFont="1" applyFill="1" applyBorder="1" applyProtection="1">
      <alignment vertical="center"/>
    </xf>
    <xf numFmtId="0" fontId="28" fillId="0" borderId="24" xfId="0" applyFont="1" applyFill="1" applyBorder="1" applyAlignment="1" applyProtection="1">
      <alignment horizontal="center" vertical="center"/>
    </xf>
    <xf numFmtId="0" fontId="28" fillId="0" borderId="0" xfId="0" applyFont="1" applyFill="1" applyBorder="1" applyProtection="1">
      <alignment vertical="center"/>
    </xf>
    <xf numFmtId="0" fontId="28" fillId="0" borderId="35" xfId="0" applyFont="1" applyFill="1" applyBorder="1" applyProtection="1">
      <alignment vertical="center"/>
    </xf>
    <xf numFmtId="0" fontId="28" fillId="0" borderId="15" xfId="0" applyFont="1" applyFill="1" applyBorder="1" applyAlignment="1" applyProtection="1">
      <alignment horizontal="center" vertical="center"/>
    </xf>
    <xf numFmtId="0" fontId="28" fillId="0" borderId="12" xfId="0" applyFont="1" applyFill="1" applyBorder="1" applyProtection="1">
      <alignment vertical="center"/>
    </xf>
    <xf numFmtId="0" fontId="28" fillId="0" borderId="28" xfId="0" applyFont="1" applyFill="1" applyBorder="1" applyProtection="1">
      <alignment vertical="center"/>
    </xf>
    <xf numFmtId="0" fontId="28" fillId="0" borderId="11" xfId="0" applyFont="1" applyFill="1" applyBorder="1" applyProtection="1">
      <alignment vertical="center"/>
    </xf>
    <xf numFmtId="0" fontId="28" fillId="0" borderId="43" xfId="0" applyFont="1" applyFill="1" applyBorder="1" applyProtection="1">
      <alignment vertical="center"/>
    </xf>
    <xf numFmtId="0" fontId="28" fillId="0" borderId="106" xfId="0" applyFont="1" applyFill="1" applyBorder="1" applyProtection="1">
      <alignment vertical="center"/>
    </xf>
    <xf numFmtId="0" fontId="28" fillId="0" borderId="13" xfId="0" applyFont="1" applyFill="1" applyBorder="1" applyProtection="1">
      <alignment vertical="center"/>
    </xf>
    <xf numFmtId="0" fontId="28" fillId="0" borderId="44" xfId="0" applyFont="1" applyFill="1" applyBorder="1" applyProtection="1">
      <alignment vertical="center"/>
    </xf>
    <xf numFmtId="0" fontId="28" fillId="0" borderId="40" xfId="0" applyFont="1" applyFill="1" applyBorder="1" applyAlignment="1" applyProtection="1">
      <alignment horizontal="left" vertical="center"/>
    </xf>
    <xf numFmtId="0" fontId="28" fillId="0" borderId="45" xfId="0" applyFont="1" applyFill="1" applyBorder="1" applyAlignment="1" applyProtection="1">
      <alignment horizontal="left" vertical="center"/>
    </xf>
    <xf numFmtId="3" fontId="28" fillId="0" borderId="41" xfId="0" applyNumberFormat="1" applyFont="1" applyFill="1" applyBorder="1" applyAlignment="1" applyProtection="1">
      <alignment horizontal="left" vertical="center"/>
    </xf>
    <xf numFmtId="0" fontId="28" fillId="0" borderId="111" xfId="0" applyFont="1" applyFill="1" applyBorder="1" applyProtection="1">
      <alignment vertical="center"/>
    </xf>
    <xf numFmtId="0" fontId="28" fillId="0" borderId="46" xfId="0" applyFont="1" applyFill="1" applyBorder="1" applyProtection="1">
      <alignment vertical="center"/>
    </xf>
    <xf numFmtId="0" fontId="28" fillId="0" borderId="0" xfId="0" applyFont="1" applyBorder="1" applyProtection="1">
      <alignment vertical="center"/>
    </xf>
    <xf numFmtId="0" fontId="28" fillId="0" borderId="110" xfId="0" applyFont="1" applyFill="1" applyBorder="1" applyAlignment="1" applyProtection="1">
      <alignment horizontal="left" vertical="center"/>
    </xf>
    <xf numFmtId="0" fontId="28" fillId="0" borderId="111" xfId="0" applyFont="1" applyFill="1" applyBorder="1" applyAlignment="1" applyProtection="1">
      <alignment horizontal="left" vertical="center"/>
    </xf>
    <xf numFmtId="3" fontId="28" fillId="0" borderId="0" xfId="0" applyNumberFormat="1" applyFont="1" applyFill="1" applyBorder="1" applyAlignment="1" applyProtection="1">
      <alignment horizontal="left" vertical="center"/>
    </xf>
    <xf numFmtId="3" fontId="28" fillId="0" borderId="11" xfId="0" applyNumberFormat="1" applyFont="1" applyFill="1" applyBorder="1" applyAlignment="1" applyProtection="1">
      <alignment horizontal="right" vertical="center"/>
    </xf>
    <xf numFmtId="0" fontId="28" fillId="0" borderId="104"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112" xfId="0" applyFont="1" applyFill="1" applyBorder="1" applyAlignment="1" applyProtection="1">
      <alignment horizontal="center" vertical="center"/>
    </xf>
    <xf numFmtId="0" fontId="28" fillId="0" borderId="37" xfId="0" applyFont="1" applyFill="1" applyBorder="1" applyAlignment="1" applyProtection="1">
      <alignment horizontal="center" vertical="center"/>
    </xf>
    <xf numFmtId="0" fontId="28" fillId="0" borderId="109"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27" xfId="0" applyFont="1" applyFill="1" applyBorder="1" applyProtection="1">
      <alignment vertical="center"/>
    </xf>
    <xf numFmtId="0" fontId="28" fillId="0" borderId="38" xfId="0" applyFont="1" applyFill="1" applyBorder="1" applyProtection="1">
      <alignment vertical="center"/>
    </xf>
    <xf numFmtId="0" fontId="28" fillId="0" borderId="26" xfId="0" applyFont="1" applyFill="1" applyBorder="1" applyProtection="1">
      <alignment vertical="center"/>
    </xf>
    <xf numFmtId="0" fontId="28" fillId="0" borderId="36" xfId="0" applyFont="1" applyFill="1" applyBorder="1" applyAlignment="1" applyProtection="1">
      <alignment horizontal="center" vertical="center"/>
    </xf>
    <xf numFmtId="0" fontId="28" fillId="0" borderId="47" xfId="0" applyFont="1" applyFill="1" applyBorder="1" applyProtection="1">
      <alignment vertical="center"/>
    </xf>
    <xf numFmtId="0" fontId="3" fillId="24" borderId="0" xfId="51" applyFont="1" applyFill="1">
      <alignment vertical="center"/>
    </xf>
    <xf numFmtId="0" fontId="36" fillId="32" borderId="10" xfId="0" applyFont="1" applyFill="1" applyBorder="1" applyAlignment="1">
      <alignment horizontal="center" vertical="center"/>
    </xf>
    <xf numFmtId="0" fontId="69" fillId="0" borderId="97" xfId="0" applyFont="1" applyFill="1" applyBorder="1" applyAlignment="1">
      <alignment horizontal="left" vertical="top" wrapText="1"/>
    </xf>
    <xf numFmtId="49" fontId="26" fillId="0" borderId="19" xfId="0" applyNumberFormat="1" applyFont="1" applyFill="1" applyBorder="1" applyAlignment="1">
      <alignment horizontal="right" vertical="center"/>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0" fillId="28" borderId="0" xfId="0" applyFill="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48" fillId="24" borderId="15" xfId="49" applyFont="1" applyFill="1" applyBorder="1" applyAlignment="1">
      <alignment horizontal="center" vertical="center"/>
    </xf>
    <xf numFmtId="0" fontId="6" fillId="24" borderId="0" xfId="49" applyFont="1" applyFill="1" applyBorder="1" applyAlignment="1">
      <alignment vertical="center"/>
    </xf>
    <xf numFmtId="0" fontId="6" fillId="24" borderId="38" xfId="49" applyFont="1" applyFill="1" applyBorder="1" applyAlignment="1">
      <alignment horizontal="left" vertical="center"/>
    </xf>
    <xf numFmtId="0" fontId="6" fillId="24" borderId="0" xfId="49" applyFont="1" applyFill="1" applyBorder="1" applyAlignment="1">
      <alignment horizontal="left" vertical="center"/>
    </xf>
    <xf numFmtId="0" fontId="0" fillId="0" borderId="0" xfId="0" applyFont="1" applyFill="1" applyAlignment="1">
      <alignment horizontal="center" vertical="center"/>
    </xf>
    <xf numFmtId="0" fontId="0" fillId="28" borderId="16" xfId="0" applyFill="1" applyBorder="1" applyAlignment="1">
      <alignment horizontal="center" vertical="center"/>
    </xf>
    <xf numFmtId="182" fontId="0" fillId="27" borderId="33" xfId="0" applyNumberFormat="1" applyFill="1" applyBorder="1" applyAlignment="1">
      <alignment vertical="center"/>
    </xf>
    <xf numFmtId="0" fontId="26" fillId="0" borderId="15"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24" borderId="0" xfId="0" applyFont="1" applyFill="1" applyBorder="1" applyAlignment="1">
      <alignment horizontal="center" vertical="center" wrapText="1"/>
    </xf>
    <xf numFmtId="0" fontId="43" fillId="28" borderId="36" xfId="0" applyFont="1" applyFill="1" applyBorder="1" applyAlignment="1">
      <alignment horizontal="left" vertical="center" wrapText="1"/>
    </xf>
    <xf numFmtId="0" fontId="43" fillId="28" borderId="0" xfId="0" applyFont="1" applyFill="1" applyBorder="1" applyAlignment="1">
      <alignment horizontal="left" vertical="center" wrapText="1"/>
    </xf>
    <xf numFmtId="0" fontId="43" fillId="28" borderId="35" xfId="0" applyFont="1" applyFill="1" applyBorder="1" applyAlignment="1">
      <alignment horizontal="left" vertical="center" wrapText="1"/>
    </xf>
    <xf numFmtId="0" fontId="26" fillId="24" borderId="29" xfId="0" applyFont="1" applyFill="1" applyBorder="1" applyAlignment="1">
      <alignment horizontal="center" vertical="center" wrapText="1"/>
    </xf>
    <xf numFmtId="0" fontId="26" fillId="24" borderId="54" xfId="0" applyFont="1" applyFill="1" applyBorder="1" applyAlignment="1">
      <alignment horizontal="center" vertical="center" wrapText="1"/>
    </xf>
    <xf numFmtId="0" fontId="43" fillId="0" borderId="3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44" fillId="24" borderId="0" xfId="0" applyFont="1" applyFill="1" applyBorder="1" applyAlignment="1">
      <alignment horizontal="left" vertical="center"/>
    </xf>
    <xf numFmtId="0" fontId="44" fillId="24" borderId="13" xfId="0" applyFont="1" applyFill="1" applyBorder="1" applyAlignment="1">
      <alignment horizontal="left" vertical="center"/>
    </xf>
    <xf numFmtId="0" fontId="28" fillId="24" borderId="10" xfId="0" applyFont="1" applyFill="1" applyBorder="1" applyAlignment="1">
      <alignment horizontal="center" vertical="center" wrapText="1"/>
    </xf>
    <xf numFmtId="0" fontId="28" fillId="24" borderId="10" xfId="0" applyFont="1" applyFill="1" applyBorder="1" applyAlignment="1">
      <alignment horizontal="center" vertical="center"/>
    </xf>
    <xf numFmtId="0" fontId="28" fillId="27" borderId="10" xfId="0" applyFont="1" applyFill="1" applyBorder="1" applyAlignment="1" applyProtection="1">
      <alignment horizontal="center" vertical="center"/>
      <protection locked="0"/>
    </xf>
    <xf numFmtId="0" fontId="43" fillId="24" borderId="0" xfId="0" applyFont="1" applyFill="1" applyAlignment="1">
      <alignment horizontal="center" vertical="center"/>
    </xf>
    <xf numFmtId="0" fontId="28" fillId="28" borderId="11" xfId="0" applyFont="1" applyFill="1" applyBorder="1" applyAlignment="1">
      <alignment horizontal="right" vertical="center"/>
    </xf>
    <xf numFmtId="0" fontId="28" fillId="27" borderId="29" xfId="0" applyFont="1" applyFill="1" applyBorder="1" applyAlignment="1" applyProtection="1">
      <alignment horizontal="center" vertical="center"/>
      <protection locked="0"/>
    </xf>
    <xf numFmtId="0" fontId="28" fillId="27" borderId="15" xfId="0" applyFont="1" applyFill="1" applyBorder="1" applyAlignment="1" applyProtection="1">
      <alignment horizontal="center" vertical="center"/>
      <protection locked="0"/>
    </xf>
    <xf numFmtId="0" fontId="28" fillId="27" borderId="12" xfId="0" applyFont="1" applyFill="1" applyBorder="1" applyAlignment="1" applyProtection="1">
      <alignment horizontal="center" vertical="center"/>
      <protection locked="0"/>
    </xf>
    <xf numFmtId="0" fontId="26" fillId="24" borderId="16" xfId="0" applyFont="1" applyFill="1" applyBorder="1" applyAlignment="1">
      <alignment horizontal="center" vertical="center" wrapText="1"/>
    </xf>
    <xf numFmtId="0" fontId="26" fillId="24" borderId="33" xfId="0" applyFont="1" applyFill="1" applyBorder="1" applyAlignment="1">
      <alignment horizontal="center" vertical="center" wrapText="1"/>
    </xf>
    <xf numFmtId="0" fontId="28" fillId="27" borderId="42" xfId="0" applyFont="1" applyFill="1" applyBorder="1" applyAlignment="1" applyProtection="1">
      <alignment vertical="center" wrapText="1"/>
      <protection locked="0"/>
    </xf>
    <xf numFmtId="0" fontId="28" fillId="27" borderId="26" xfId="0" applyFont="1" applyFill="1" applyBorder="1" applyAlignment="1" applyProtection="1">
      <alignment vertical="center" wrapText="1"/>
      <protection locked="0"/>
    </xf>
    <xf numFmtId="0" fontId="28" fillId="27" borderId="11" xfId="0" applyFont="1" applyFill="1" applyBorder="1" applyAlignment="1" applyProtection="1">
      <alignment horizontal="center" vertical="center"/>
      <protection locked="0"/>
    </xf>
    <xf numFmtId="0" fontId="28" fillId="27" borderId="51" xfId="0" applyFont="1" applyFill="1" applyBorder="1" applyAlignment="1" applyProtection="1">
      <alignment horizontal="center" vertical="center"/>
      <protection locked="0"/>
    </xf>
    <xf numFmtId="0" fontId="28" fillId="27" borderId="42" xfId="0" applyFont="1" applyFill="1" applyBorder="1" applyAlignment="1" applyProtection="1">
      <alignment horizontal="center" vertical="center"/>
      <protection locked="0"/>
    </xf>
    <xf numFmtId="0" fontId="28" fillId="27" borderId="26" xfId="0" applyFont="1" applyFill="1" applyBorder="1" applyAlignment="1" applyProtection="1">
      <alignment horizontal="center" vertical="center"/>
      <protection locked="0"/>
    </xf>
    <xf numFmtId="0" fontId="28" fillId="27" borderId="27"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wrapText="1"/>
      <protection locked="0"/>
    </xf>
    <xf numFmtId="0" fontId="28" fillId="27" borderId="15" xfId="0" applyFont="1" applyFill="1" applyBorder="1" applyAlignment="1" applyProtection="1">
      <alignment horizontal="center" vertical="center" wrapText="1"/>
      <protection locked="0"/>
    </xf>
    <xf numFmtId="0" fontId="28" fillId="27" borderId="12"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right" vertical="center"/>
      <protection locked="0"/>
    </xf>
    <xf numFmtId="0" fontId="26" fillId="24" borderId="37" xfId="0" applyFont="1" applyFill="1" applyBorder="1" applyAlignment="1">
      <alignment horizontal="center" vertical="center" wrapText="1"/>
    </xf>
    <xf numFmtId="0" fontId="36" fillId="24" borderId="29"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12" xfId="0" applyFont="1" applyFill="1" applyBorder="1" applyAlignment="1">
      <alignment horizontal="center" vertical="center"/>
    </xf>
    <xf numFmtId="0" fontId="26" fillId="24" borderId="29"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2" xfId="0" applyFont="1" applyFill="1" applyBorder="1" applyAlignment="1">
      <alignment horizontal="center" vertical="center"/>
    </xf>
    <xf numFmtId="0" fontId="28" fillId="31" borderId="29" xfId="0" applyFont="1" applyFill="1" applyBorder="1" applyAlignment="1" applyProtection="1">
      <alignment horizontal="center" vertical="center"/>
      <protection locked="0"/>
    </xf>
    <xf numFmtId="0" fontId="28" fillId="31" borderId="15" xfId="0" applyFont="1" applyFill="1" applyBorder="1" applyAlignment="1" applyProtection="1">
      <alignment horizontal="center" vertical="center"/>
      <protection locked="0"/>
    </xf>
    <xf numFmtId="0" fontId="28" fillId="31" borderId="12" xfId="0" applyFont="1" applyFill="1" applyBorder="1" applyAlignment="1" applyProtection="1">
      <alignment horizontal="center" vertical="center"/>
      <protection locked="0"/>
    </xf>
    <xf numFmtId="0" fontId="26" fillId="31" borderId="15" xfId="0" applyFont="1" applyFill="1" applyBorder="1" applyAlignment="1" applyProtection="1">
      <alignment horizontal="right" vertical="center"/>
      <protection locked="0"/>
    </xf>
    <xf numFmtId="0" fontId="26" fillId="27" borderId="10" xfId="0" applyFont="1" applyFill="1" applyBorder="1" applyAlignment="1" applyProtection="1">
      <alignment horizontal="center" vertical="center"/>
      <protection locked="0"/>
    </xf>
    <xf numFmtId="0" fontId="28" fillId="31" borderId="11" xfId="0" applyFont="1" applyFill="1" applyBorder="1" applyAlignment="1" applyProtection="1">
      <alignment horizontal="right" vertical="center"/>
      <protection locked="0"/>
    </xf>
    <xf numFmtId="0" fontId="45" fillId="24" borderId="0" xfId="0" applyFont="1" applyFill="1" applyBorder="1" applyAlignment="1">
      <alignment horizontal="left" vertical="center" wrapText="1" indent="1"/>
    </xf>
    <xf numFmtId="0" fontId="31" fillId="27" borderId="42" xfId="0" applyFont="1" applyFill="1" applyBorder="1" applyAlignment="1" applyProtection="1">
      <alignment horizontal="left" vertical="center"/>
      <protection locked="0"/>
    </xf>
    <xf numFmtId="0" fontId="31" fillId="27" borderId="26" xfId="0" applyFont="1" applyFill="1" applyBorder="1" applyAlignment="1" applyProtection="1">
      <alignment horizontal="left" vertical="center"/>
      <protection locked="0"/>
    </xf>
    <xf numFmtId="0" fontId="31" fillId="27" borderId="27" xfId="0" applyFont="1" applyFill="1" applyBorder="1" applyAlignment="1" applyProtection="1">
      <alignment horizontal="left" vertical="center"/>
      <protection locked="0"/>
    </xf>
    <xf numFmtId="0" fontId="31" fillId="27" borderId="38" xfId="0" applyFont="1" applyFill="1" applyBorder="1" applyAlignment="1" applyProtection="1">
      <alignment horizontal="left" vertical="center"/>
      <protection locked="0"/>
    </xf>
    <xf numFmtId="0" fontId="31" fillId="27" borderId="0" xfId="0" applyFont="1" applyFill="1" applyBorder="1" applyAlignment="1" applyProtection="1">
      <alignment horizontal="left" vertical="center"/>
      <protection locked="0"/>
    </xf>
    <xf numFmtId="0" fontId="31" fillId="27" borderId="50" xfId="0" applyFont="1" applyFill="1" applyBorder="1" applyAlignment="1" applyProtection="1">
      <alignment horizontal="left" vertical="center"/>
      <protection locked="0"/>
    </xf>
    <xf numFmtId="0" fontId="31" fillId="27" borderId="28" xfId="0" applyFont="1" applyFill="1" applyBorder="1" applyAlignment="1" applyProtection="1">
      <alignment horizontal="left" vertical="center"/>
      <protection locked="0"/>
    </xf>
    <xf numFmtId="0" fontId="31" fillId="27" borderId="11" xfId="0" applyFont="1" applyFill="1" applyBorder="1" applyAlignment="1" applyProtection="1">
      <alignment horizontal="left" vertical="center"/>
      <protection locked="0"/>
    </xf>
    <xf numFmtId="0" fontId="31" fillId="27" borderId="51" xfId="0" applyFont="1" applyFill="1" applyBorder="1" applyAlignment="1" applyProtection="1">
      <alignment horizontal="left" vertical="center"/>
      <protection locked="0"/>
    </xf>
    <xf numFmtId="0" fontId="31" fillId="24" borderId="10" xfId="0" applyFont="1" applyFill="1" applyBorder="1" applyAlignment="1">
      <alignment horizontal="center" vertical="center"/>
    </xf>
    <xf numFmtId="0" fontId="28" fillId="27" borderId="42" xfId="0" applyFont="1" applyFill="1" applyBorder="1" applyAlignment="1" applyProtection="1">
      <alignment horizontal="left" vertical="center"/>
      <protection locked="0"/>
    </xf>
    <xf numFmtId="0" fontId="28" fillId="27" borderId="26" xfId="0" applyFont="1" applyFill="1" applyBorder="1" applyAlignment="1" applyProtection="1">
      <alignment horizontal="left" vertical="center"/>
      <protection locked="0"/>
    </xf>
    <xf numFmtId="0" fontId="28" fillId="27" borderId="27" xfId="0" applyFont="1" applyFill="1" applyBorder="1" applyAlignment="1" applyProtection="1">
      <alignment horizontal="left" vertical="center"/>
      <protection locked="0"/>
    </xf>
    <xf numFmtId="0" fontId="28" fillId="27" borderId="38"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center"/>
      <protection locked="0"/>
    </xf>
    <xf numFmtId="0" fontId="28" fillId="27" borderId="50" xfId="0" applyFont="1" applyFill="1" applyBorder="1" applyAlignment="1" applyProtection="1">
      <alignment horizontal="left" vertical="center"/>
      <protection locked="0"/>
    </xf>
    <xf numFmtId="0" fontId="28" fillId="27" borderId="28" xfId="0" applyFont="1" applyFill="1" applyBorder="1" applyAlignment="1" applyProtection="1">
      <alignment horizontal="left" vertical="center"/>
      <protection locked="0"/>
    </xf>
    <xf numFmtId="0" fontId="28" fillId="27" borderId="11" xfId="0" applyFont="1" applyFill="1" applyBorder="1" applyAlignment="1" applyProtection="1">
      <alignment horizontal="left" vertical="center"/>
      <protection locked="0"/>
    </xf>
    <xf numFmtId="0" fontId="28" fillId="27" borderId="51" xfId="0" applyFont="1" applyFill="1" applyBorder="1" applyAlignment="1" applyProtection="1">
      <alignment horizontal="left" vertical="center"/>
      <protection locked="0"/>
    </xf>
    <xf numFmtId="0" fontId="28" fillId="24" borderId="58" xfId="0" applyFont="1" applyFill="1" applyBorder="1" applyAlignment="1" applyProtection="1">
      <alignment horizontal="left" vertical="center"/>
    </xf>
    <xf numFmtId="0" fontId="28" fillId="24" borderId="0" xfId="0" applyFont="1" applyFill="1" applyBorder="1" applyAlignment="1" applyProtection="1">
      <alignment horizontal="left" vertical="center"/>
    </xf>
    <xf numFmtId="0" fontId="36" fillId="24" borderId="16" xfId="0" applyFont="1" applyFill="1" applyBorder="1" applyAlignment="1" applyProtection="1">
      <alignment horizontal="center" vertical="center"/>
    </xf>
    <xf numFmtId="0" fontId="36" fillId="24" borderId="33" xfId="0" applyFont="1" applyFill="1" applyBorder="1" applyAlignment="1" applyProtection="1">
      <alignment horizontal="center" vertical="center"/>
    </xf>
    <xf numFmtId="0" fontId="25" fillId="27" borderId="10"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shrinkToFit="1"/>
    </xf>
    <xf numFmtId="0" fontId="36" fillId="24" borderId="16" xfId="0" applyFont="1" applyFill="1" applyBorder="1" applyAlignment="1" applyProtection="1">
      <alignment horizontal="center" vertical="center" shrinkToFit="1"/>
    </xf>
    <xf numFmtId="0" fontId="36" fillId="24" borderId="33" xfId="0" applyFont="1" applyFill="1" applyBorder="1" applyAlignment="1" applyProtection="1">
      <alignment horizontal="center" vertical="center" shrinkToFit="1"/>
    </xf>
    <xf numFmtId="0" fontId="36" fillId="28" borderId="42" xfId="0" applyFont="1" applyFill="1" applyBorder="1" applyAlignment="1" applyProtection="1">
      <alignment horizontal="center" vertical="center"/>
      <protection locked="0"/>
    </xf>
    <xf numFmtId="0" fontId="36" fillId="28" borderId="26" xfId="0" applyFont="1" applyFill="1" applyBorder="1" applyAlignment="1" applyProtection="1">
      <alignment horizontal="center" vertical="center"/>
      <protection locked="0"/>
    </xf>
    <xf numFmtId="0" fontId="36" fillId="28" borderId="27" xfId="0" applyFont="1" applyFill="1" applyBorder="1" applyAlignment="1" applyProtection="1">
      <alignment horizontal="center" vertical="center"/>
      <protection locked="0"/>
    </xf>
    <xf numFmtId="0" fontId="36" fillId="28" borderId="28" xfId="0" applyFont="1" applyFill="1" applyBorder="1" applyAlignment="1" applyProtection="1">
      <alignment horizontal="center" vertical="center"/>
      <protection locked="0"/>
    </xf>
    <xf numFmtId="0" fontId="36" fillId="28" borderId="11" xfId="0" applyFont="1" applyFill="1" applyBorder="1" applyAlignment="1" applyProtection="1">
      <alignment horizontal="center" vertical="center"/>
      <protection locked="0"/>
    </xf>
    <xf numFmtId="0" fontId="36" fillId="28" borderId="51" xfId="0" applyFont="1" applyFill="1" applyBorder="1" applyAlignment="1" applyProtection="1">
      <alignment horizontal="center" vertical="center"/>
      <protection locked="0"/>
    </xf>
    <xf numFmtId="0" fontId="36" fillId="24" borderId="42" xfId="0" applyFont="1" applyFill="1" applyBorder="1" applyAlignment="1" applyProtection="1">
      <alignment horizontal="center" vertical="center"/>
    </xf>
    <xf numFmtId="0" fontId="36" fillId="24" borderId="26" xfId="0" applyFont="1" applyFill="1" applyBorder="1" applyAlignment="1" applyProtection="1">
      <alignment horizontal="center" vertical="center"/>
    </xf>
    <xf numFmtId="0" fontId="36" fillId="24" borderId="27" xfId="0" applyFont="1" applyFill="1" applyBorder="1" applyAlignment="1" applyProtection="1">
      <alignment horizontal="center" vertical="center"/>
    </xf>
    <xf numFmtId="0" fontId="36" fillId="24" borderId="28" xfId="0" applyFont="1" applyFill="1" applyBorder="1" applyAlignment="1" applyProtection="1">
      <alignment horizontal="center" vertical="center"/>
    </xf>
    <xf numFmtId="0" fontId="36" fillId="24" borderId="11" xfId="0" applyFont="1" applyFill="1" applyBorder="1" applyAlignment="1" applyProtection="1">
      <alignment horizontal="center" vertical="center"/>
    </xf>
    <xf numFmtId="0" fontId="36" fillId="24" borderId="51" xfId="0" applyFont="1" applyFill="1" applyBorder="1" applyAlignment="1" applyProtection="1">
      <alignment horizontal="center" vertical="center"/>
    </xf>
    <xf numFmtId="0" fontId="36" fillId="0" borderId="42"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wrapText="1"/>
    </xf>
    <xf numFmtId="0" fontId="36" fillId="0" borderId="27"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11" xfId="0" applyFont="1" applyFill="1" applyBorder="1" applyAlignment="1" applyProtection="1">
      <alignment horizontal="center" vertical="center"/>
    </xf>
    <xf numFmtId="0" fontId="36" fillId="0" borderId="51" xfId="0" applyFont="1" applyFill="1" applyBorder="1" applyAlignment="1" applyProtection="1">
      <alignment horizontal="center" vertical="center"/>
    </xf>
    <xf numFmtId="2" fontId="36" fillId="24" borderId="16" xfId="0" applyNumberFormat="1" applyFont="1" applyFill="1" applyBorder="1" applyAlignment="1" applyProtection="1">
      <alignment horizontal="center" vertical="center"/>
    </xf>
    <xf numFmtId="2" fontId="36" fillId="24" borderId="33" xfId="0" applyNumberFormat="1" applyFont="1" applyFill="1" applyBorder="1" applyAlignment="1" applyProtection="1">
      <alignment horizontal="center" vertical="center"/>
    </xf>
    <xf numFmtId="177" fontId="36" fillId="24" borderId="16" xfId="0" applyNumberFormat="1" applyFont="1" applyFill="1" applyBorder="1" applyAlignment="1" applyProtection="1">
      <alignment horizontal="center" vertical="center"/>
    </xf>
    <xf numFmtId="177" fontId="36" fillId="24" borderId="33" xfId="0" applyNumberFormat="1" applyFont="1" applyFill="1" applyBorder="1" applyAlignment="1" applyProtection="1">
      <alignment horizontal="center" vertical="center"/>
    </xf>
    <xf numFmtId="0" fontId="36" fillId="24" borderId="42" xfId="0" applyFont="1" applyFill="1" applyBorder="1" applyAlignment="1" applyProtection="1">
      <alignment horizontal="center" vertical="center" wrapText="1"/>
    </xf>
    <xf numFmtId="0" fontId="35" fillId="0" borderId="29" xfId="0" applyFont="1" applyBorder="1" applyAlignment="1" applyProtection="1">
      <alignment horizontal="center" vertical="center" shrinkToFit="1"/>
    </xf>
    <xf numFmtId="0" fontId="35" fillId="0" borderId="15" xfId="0" applyFont="1" applyBorder="1" applyAlignment="1" applyProtection="1">
      <alignment horizontal="center" vertical="center" shrinkToFit="1"/>
    </xf>
    <xf numFmtId="0" fontId="35" fillId="0" borderId="12" xfId="0" applyFont="1" applyBorder="1" applyAlignment="1" applyProtection="1">
      <alignment horizontal="center" vertical="center" shrinkToFit="1"/>
    </xf>
    <xf numFmtId="0" fontId="25" fillId="27" borderId="10" xfId="0" applyNumberFormat="1" applyFont="1" applyFill="1" applyBorder="1" applyAlignment="1" applyProtection="1">
      <alignment horizontal="center" vertical="center"/>
      <protection locked="0"/>
    </xf>
    <xf numFmtId="0" fontId="25" fillId="27" borderId="12" xfId="0" applyNumberFormat="1" applyFont="1" applyFill="1" applyBorder="1" applyAlignment="1" applyProtection="1">
      <alignment horizontal="center" vertical="center"/>
      <protection locked="0"/>
    </xf>
    <xf numFmtId="0" fontId="28" fillId="24" borderId="0" xfId="0" applyFont="1" applyFill="1" applyAlignment="1" applyProtection="1">
      <alignment horizontal="center" vertical="center"/>
    </xf>
    <xf numFmtId="0" fontId="36" fillId="26" borderId="42" xfId="0" applyFont="1" applyFill="1" applyBorder="1" applyAlignment="1" applyProtection="1">
      <alignment horizontal="center" vertical="center"/>
      <protection locked="0"/>
    </xf>
    <xf numFmtId="0" fontId="36" fillId="26" borderId="26" xfId="0" applyFont="1" applyFill="1" applyBorder="1" applyAlignment="1" applyProtection="1">
      <alignment horizontal="center" vertical="center"/>
      <protection locked="0"/>
    </xf>
    <xf numFmtId="0" fontId="36" fillId="26" borderId="27" xfId="0" applyFont="1" applyFill="1" applyBorder="1" applyAlignment="1" applyProtection="1">
      <alignment horizontal="center" vertical="center"/>
      <protection locked="0"/>
    </xf>
    <xf numFmtId="0" fontId="36" fillId="26" borderId="28" xfId="0" applyFont="1" applyFill="1" applyBorder="1" applyAlignment="1" applyProtection="1">
      <alignment horizontal="center" vertical="center"/>
      <protection locked="0"/>
    </xf>
    <xf numFmtId="0" fontId="36" fillId="26" borderId="11" xfId="0" applyFont="1" applyFill="1" applyBorder="1" applyAlignment="1" applyProtection="1">
      <alignment horizontal="center" vertical="center"/>
      <protection locked="0"/>
    </xf>
    <xf numFmtId="0" fontId="36" fillId="26" borderId="51" xfId="0" applyFont="1" applyFill="1" applyBorder="1" applyAlignment="1" applyProtection="1">
      <alignment horizontal="center" vertical="center"/>
      <protection locked="0"/>
    </xf>
    <xf numFmtId="0" fontId="36" fillId="27" borderId="42" xfId="0" applyFont="1" applyFill="1" applyBorder="1" applyAlignment="1" applyProtection="1">
      <alignment horizontal="center" vertical="center" shrinkToFit="1"/>
      <protection locked="0"/>
    </xf>
    <xf numFmtId="0" fontId="36" fillId="27" borderId="26" xfId="0" applyFont="1" applyFill="1" applyBorder="1" applyAlignment="1" applyProtection="1">
      <alignment horizontal="center" vertical="center" shrinkToFit="1"/>
      <protection locked="0"/>
    </xf>
    <xf numFmtId="0" fontId="36" fillId="27" borderId="27" xfId="0" applyFont="1" applyFill="1" applyBorder="1" applyAlignment="1" applyProtection="1">
      <alignment horizontal="center" vertical="center" shrinkToFit="1"/>
      <protection locked="0"/>
    </xf>
    <xf numFmtId="0" fontId="36" fillId="27" borderId="28" xfId="0" applyFont="1" applyFill="1" applyBorder="1" applyAlignment="1" applyProtection="1">
      <alignment horizontal="center" vertical="center" shrinkToFit="1"/>
      <protection locked="0"/>
    </xf>
    <xf numFmtId="0" fontId="36" fillId="27" borderId="11" xfId="0" applyFont="1" applyFill="1" applyBorder="1" applyAlignment="1" applyProtection="1">
      <alignment horizontal="center" vertical="center" shrinkToFit="1"/>
      <protection locked="0"/>
    </xf>
    <xf numFmtId="0" fontId="36" fillId="27" borderId="51" xfId="0" applyFont="1" applyFill="1" applyBorder="1" applyAlignment="1" applyProtection="1">
      <alignment horizontal="center" vertical="center" shrinkToFit="1"/>
      <protection locked="0"/>
    </xf>
    <xf numFmtId="0" fontId="36" fillId="26" borderId="42" xfId="0" applyFont="1" applyFill="1" applyBorder="1" applyAlignment="1" applyProtection="1">
      <alignment horizontal="center" vertical="center" wrapText="1"/>
      <protection locked="0"/>
    </xf>
    <xf numFmtId="0" fontId="36" fillId="26" borderId="26"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xf>
    <xf numFmtId="0" fontId="36" fillId="28" borderId="0" xfId="0" applyFont="1" applyFill="1" applyAlignment="1" applyProtection="1">
      <alignment horizontal="center" vertical="center"/>
    </xf>
    <xf numFmtId="0" fontId="36" fillId="28" borderId="35" xfId="0" applyFont="1" applyFill="1" applyBorder="1" applyAlignment="1" applyProtection="1">
      <alignment horizontal="center" vertical="center"/>
    </xf>
    <xf numFmtId="0" fontId="36" fillId="28" borderId="40" xfId="0" applyFont="1" applyFill="1" applyBorder="1" applyAlignment="1" applyProtection="1">
      <alignment horizontal="center" vertical="center"/>
    </xf>
    <xf numFmtId="0" fontId="36" fillId="28" borderId="45" xfId="0" applyFont="1" applyFill="1" applyBorder="1" applyAlignment="1" applyProtection="1">
      <alignment horizontal="center" vertical="center"/>
    </xf>
    <xf numFmtId="0" fontId="36" fillId="28" borderId="41" xfId="0" applyFont="1" applyFill="1" applyBorder="1" applyAlignment="1" applyProtection="1">
      <alignment horizontal="center" vertical="center"/>
    </xf>
    <xf numFmtId="0" fontId="36" fillId="26" borderId="27" xfId="0" applyFont="1" applyFill="1" applyBorder="1" applyAlignment="1" applyProtection="1">
      <alignment horizontal="center" vertical="center" wrapText="1"/>
      <protection locked="0"/>
    </xf>
    <xf numFmtId="0" fontId="36" fillId="26" borderId="28" xfId="0" applyFont="1" applyFill="1" applyBorder="1" applyAlignment="1" applyProtection="1">
      <alignment horizontal="center" vertical="center" wrapText="1"/>
      <protection locked="0"/>
    </xf>
    <xf numFmtId="0" fontId="36" fillId="26" borderId="11" xfId="0" applyFont="1" applyFill="1" applyBorder="1" applyAlignment="1" applyProtection="1">
      <alignment horizontal="center" vertical="center" wrapText="1"/>
      <protection locked="0"/>
    </xf>
    <xf numFmtId="0" fontId="36" fillId="26" borderId="51" xfId="0" applyFont="1" applyFill="1" applyBorder="1" applyAlignment="1" applyProtection="1">
      <alignment horizontal="center" vertical="center" wrapText="1"/>
      <protection locked="0"/>
    </xf>
    <xf numFmtId="0" fontId="59" fillId="24" borderId="29" xfId="51" applyFont="1" applyFill="1" applyBorder="1" applyAlignment="1">
      <alignment horizontal="center" vertical="center"/>
    </xf>
    <xf numFmtId="0" fontId="59" fillId="24" borderId="15" xfId="51" applyFont="1" applyFill="1" applyBorder="1" applyAlignment="1">
      <alignment horizontal="center" vertical="center"/>
    </xf>
    <xf numFmtId="0" fontId="59" fillId="24" borderId="12" xfId="51" applyFont="1" applyFill="1" applyBorder="1" applyAlignment="1">
      <alignment horizontal="center" vertical="center"/>
    </xf>
    <xf numFmtId="0" fontId="59" fillId="0" borderId="29" xfId="51" applyBorder="1" applyAlignment="1">
      <alignment horizontal="center" vertical="center"/>
    </xf>
    <xf numFmtId="0" fontId="59" fillId="0" borderId="15" xfId="51" applyBorder="1" applyAlignment="1">
      <alignment horizontal="center" vertical="center"/>
    </xf>
    <xf numFmtId="0" fontId="59" fillId="0" borderId="12" xfId="51" applyBorder="1" applyAlignment="1">
      <alignment horizontal="center" vertical="center"/>
    </xf>
    <xf numFmtId="0" fontId="59" fillId="24" borderId="29" xfId="51" applyFont="1" applyFill="1" applyBorder="1" applyAlignment="1">
      <alignment horizontal="center" vertical="center" wrapText="1"/>
    </xf>
    <xf numFmtId="0" fontId="59" fillId="24" borderId="15" xfId="51" applyFont="1" applyFill="1" applyBorder="1" applyAlignment="1">
      <alignment horizontal="center" vertical="center" wrapText="1"/>
    </xf>
    <xf numFmtId="0" fontId="59" fillId="24" borderId="12" xfId="51" applyFont="1" applyFill="1" applyBorder="1" applyAlignment="1">
      <alignment horizontal="center" vertical="center" wrapText="1"/>
    </xf>
    <xf numFmtId="0" fontId="59" fillId="0" borderId="74" xfId="51" applyBorder="1" applyAlignment="1">
      <alignment horizontal="center" vertical="center"/>
    </xf>
    <xf numFmtId="0" fontId="59" fillId="0" borderId="75" xfId="51" applyBorder="1" applyAlignment="1">
      <alignment horizontal="center" vertical="center"/>
    </xf>
    <xf numFmtId="0" fontId="59" fillId="0" borderId="76" xfId="51" applyBorder="1" applyAlignment="1">
      <alignment horizontal="center" vertical="center"/>
    </xf>
    <xf numFmtId="0" fontId="59" fillId="24" borderId="40" xfId="51" applyFill="1" applyBorder="1" applyAlignment="1">
      <alignment horizontal="right" vertical="center"/>
    </xf>
    <xf numFmtId="0" fontId="59" fillId="24" borderId="41" xfId="51" applyFill="1" applyBorder="1" applyAlignment="1">
      <alignment horizontal="right" vertical="center"/>
    </xf>
    <xf numFmtId="0" fontId="59" fillId="0" borderId="29" xfId="51" applyFont="1" applyFill="1" applyBorder="1" applyAlignment="1">
      <alignment horizontal="center" vertical="center"/>
    </xf>
    <xf numFmtId="0" fontId="59" fillId="0" borderId="12" xfId="51" applyFont="1" applyFill="1" applyBorder="1" applyAlignment="1">
      <alignment horizontal="center" vertical="center"/>
    </xf>
    <xf numFmtId="0" fontId="65" fillId="0" borderId="29" xfId="51" applyFont="1" applyBorder="1" applyAlignment="1">
      <alignment horizontal="center" vertical="center"/>
    </xf>
    <xf numFmtId="0" fontId="65" fillId="0" borderId="15" xfId="51" applyFont="1" applyBorder="1" applyAlignment="1">
      <alignment horizontal="center" vertical="center"/>
    </xf>
    <xf numFmtId="0" fontId="65" fillId="0" borderId="12" xfId="51" applyFont="1" applyBorder="1" applyAlignment="1">
      <alignment horizontal="center" vertical="center"/>
    </xf>
    <xf numFmtId="0" fontId="59" fillId="24" borderId="0" xfId="51" applyFill="1" applyBorder="1" applyAlignment="1">
      <alignment horizontal="right" vertical="center"/>
    </xf>
    <xf numFmtId="0" fontId="64" fillId="24" borderId="11" xfId="51" applyFont="1" applyFill="1" applyBorder="1" applyAlignment="1">
      <alignment horizontal="right" vertical="center"/>
    </xf>
    <xf numFmtId="0" fontId="59" fillId="24" borderId="42" xfId="51" applyFill="1" applyBorder="1" applyAlignment="1">
      <alignment horizontal="center" vertical="center"/>
    </xf>
    <xf numFmtId="0" fontId="59" fillId="24" borderId="26" xfId="51" applyFill="1" applyBorder="1" applyAlignment="1">
      <alignment horizontal="center" vertical="center"/>
    </xf>
    <xf numFmtId="0" fontId="59" fillId="24" borderId="27" xfId="51" applyFill="1" applyBorder="1" applyAlignment="1">
      <alignment horizontal="center" vertical="center"/>
    </xf>
    <xf numFmtId="0" fontId="59" fillId="24" borderId="28" xfId="51" applyFill="1" applyBorder="1" applyAlignment="1">
      <alignment horizontal="center" vertical="center"/>
    </xf>
    <xf numFmtId="0" fontId="59" fillId="24" borderId="11" xfId="51" applyFill="1" applyBorder="1" applyAlignment="1">
      <alignment horizontal="center" vertical="center"/>
    </xf>
    <xf numFmtId="0" fontId="59" fillId="24" borderId="51" xfId="51" applyFill="1" applyBorder="1" applyAlignment="1">
      <alignment horizontal="center" vertical="center"/>
    </xf>
    <xf numFmtId="0" fontId="28" fillId="24" borderId="104" xfId="0" applyFont="1" applyFill="1" applyBorder="1" applyAlignment="1" applyProtection="1">
      <alignment horizontal="center" vertical="center"/>
    </xf>
    <xf numFmtId="0" fontId="28" fillId="24" borderId="105" xfId="0" applyFont="1" applyFill="1" applyBorder="1" applyAlignment="1" applyProtection="1">
      <alignment horizontal="center" vertical="center"/>
    </xf>
    <xf numFmtId="0" fontId="28" fillId="27" borderId="38" xfId="0" applyFont="1" applyFill="1" applyBorder="1" applyAlignment="1" applyProtection="1">
      <alignment horizontal="center" vertical="center"/>
      <protection locked="0"/>
    </xf>
    <xf numFmtId="0" fontId="28" fillId="27" borderId="0" xfId="0" applyFont="1" applyFill="1" applyBorder="1" applyAlignment="1" applyProtection="1">
      <alignment horizontal="center" vertical="center"/>
      <protection locked="0"/>
    </xf>
    <xf numFmtId="0" fontId="28" fillId="27" borderId="35" xfId="0" applyFont="1" applyFill="1" applyBorder="1" applyAlignment="1" applyProtection="1">
      <alignment horizontal="center" vertical="center"/>
      <protection locked="0"/>
    </xf>
    <xf numFmtId="0" fontId="28" fillId="27" borderId="106" xfId="0" applyFont="1" applyFill="1" applyBorder="1" applyAlignment="1" applyProtection="1">
      <alignment horizontal="center" vertical="center"/>
      <protection locked="0"/>
    </xf>
    <xf numFmtId="0" fontId="28" fillId="27" borderId="13" xfId="0" applyFont="1" applyFill="1" applyBorder="1" applyAlignment="1" applyProtection="1">
      <alignment horizontal="center" vertical="center"/>
      <protection locked="0"/>
    </xf>
    <xf numFmtId="0" fontId="28" fillId="27" borderId="44" xfId="0" applyFont="1" applyFill="1" applyBorder="1" applyAlignment="1" applyProtection="1">
      <alignment horizontal="center" vertical="center"/>
      <protection locked="0"/>
    </xf>
    <xf numFmtId="0" fontId="0" fillId="28" borderId="40" xfId="0" applyFill="1" applyBorder="1" applyAlignment="1">
      <alignment horizontal="center" vertical="center"/>
    </xf>
    <xf numFmtId="0" fontId="0" fillId="28" borderId="45" xfId="0" applyFill="1" applyBorder="1" applyAlignment="1">
      <alignment horizontal="center" vertical="center"/>
    </xf>
    <xf numFmtId="0" fontId="0" fillId="28" borderId="41" xfId="0" applyFill="1" applyBorder="1" applyAlignment="1">
      <alignment horizontal="center" vertical="center"/>
    </xf>
    <xf numFmtId="0" fontId="0" fillId="28" borderId="0" xfId="0" applyFill="1" applyAlignment="1">
      <alignment horizontal="center" vertical="center"/>
    </xf>
    <xf numFmtId="0" fontId="28" fillId="0" borderId="59" xfId="0" applyFont="1" applyFill="1" applyBorder="1" applyAlignment="1" applyProtection="1">
      <alignment horizontal="center" vertical="center"/>
    </xf>
    <xf numFmtId="0" fontId="28" fillId="0" borderId="60" xfId="0" applyFont="1" applyFill="1" applyBorder="1" applyAlignment="1" applyProtection="1">
      <alignment horizontal="center" vertical="center"/>
    </xf>
    <xf numFmtId="0" fontId="28" fillId="24" borderId="40" xfId="0" applyFont="1" applyFill="1" applyBorder="1" applyAlignment="1" applyProtection="1">
      <alignment horizontal="center" vertical="center"/>
    </xf>
    <xf numFmtId="0" fontId="28" fillId="24" borderId="45" xfId="0" applyFont="1" applyFill="1" applyBorder="1" applyAlignment="1" applyProtection="1">
      <alignment horizontal="center" vertical="center"/>
    </xf>
    <xf numFmtId="0" fontId="28" fillId="24" borderId="41" xfId="0" applyFont="1" applyFill="1" applyBorder="1" applyAlignment="1" applyProtection="1">
      <alignment horizontal="center" vertical="center"/>
    </xf>
    <xf numFmtId="0" fontId="28" fillId="24" borderId="107" xfId="0" applyFont="1" applyFill="1" applyBorder="1" applyAlignment="1" applyProtection="1">
      <alignment horizontal="center" vertical="center"/>
    </xf>
    <xf numFmtId="0" fontId="28" fillId="27" borderId="28" xfId="0" applyFont="1" applyFill="1" applyBorder="1" applyAlignment="1" applyProtection="1">
      <alignment horizontal="center" vertical="center"/>
      <protection locked="0"/>
    </xf>
    <xf numFmtId="0" fontId="28" fillId="27" borderId="46" xfId="0" applyFont="1" applyFill="1" applyBorder="1" applyAlignment="1" applyProtection="1">
      <alignment horizontal="center" vertical="center"/>
      <protection locked="0"/>
    </xf>
    <xf numFmtId="0" fontId="28" fillId="27" borderId="24" xfId="0" applyFont="1" applyFill="1" applyBorder="1" applyAlignment="1" applyProtection="1">
      <alignment horizontal="center" vertical="center"/>
      <protection locked="0"/>
    </xf>
    <xf numFmtId="0" fontId="28" fillId="27" borderId="25" xfId="0" applyFont="1" applyFill="1" applyBorder="1" applyAlignment="1" applyProtection="1">
      <alignment horizontal="center" vertical="center"/>
      <protection locked="0"/>
    </xf>
    <xf numFmtId="0" fontId="28" fillId="0" borderId="40"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41" xfId="0" applyFont="1" applyBorder="1" applyAlignment="1" applyProtection="1">
      <alignment horizontal="center" vertical="center"/>
    </xf>
    <xf numFmtId="0" fontId="28" fillId="26" borderId="40" xfId="0" applyFont="1" applyFill="1" applyBorder="1" applyAlignment="1" applyProtection="1">
      <alignment horizontal="center" vertical="center"/>
      <protection locked="0"/>
    </xf>
    <xf numFmtId="0" fontId="28" fillId="26" borderId="41" xfId="0" applyFont="1" applyFill="1" applyBorder="1" applyAlignment="1" applyProtection="1">
      <alignment horizontal="center" vertical="center"/>
      <protection locked="0"/>
    </xf>
    <xf numFmtId="0" fontId="28" fillId="28" borderId="23" xfId="0" applyFont="1" applyFill="1" applyBorder="1" applyAlignment="1" applyProtection="1">
      <alignment horizontal="right" vertical="center"/>
    </xf>
    <xf numFmtId="0" fontId="28" fillId="28" borderId="24" xfId="0" applyFont="1" applyFill="1" applyBorder="1" applyAlignment="1" applyProtection="1">
      <alignment horizontal="right" vertical="center"/>
    </xf>
    <xf numFmtId="0" fontId="28" fillId="0" borderId="59" xfId="0" applyFont="1" applyBorder="1" applyAlignment="1" applyProtection="1">
      <alignment horizontal="center" vertical="center"/>
    </xf>
    <xf numFmtId="0" fontId="28" fillId="0" borderId="49" xfId="0" applyFont="1" applyBorder="1" applyAlignment="1" applyProtection="1">
      <alignment horizontal="center" vertical="center"/>
    </xf>
    <xf numFmtId="0" fontId="28" fillId="0" borderId="104" xfId="0" applyFont="1" applyBorder="1" applyAlignment="1" applyProtection="1">
      <alignment horizontal="center" vertical="center"/>
    </xf>
    <xf numFmtId="0" fontId="28" fillId="0" borderId="37" xfId="0" applyFont="1" applyBorder="1" applyAlignment="1" applyProtection="1">
      <alignment horizontal="center" vertical="center"/>
    </xf>
    <xf numFmtId="0" fontId="28" fillId="24" borderId="109" xfId="0" applyFont="1" applyFill="1" applyBorder="1" applyAlignment="1" applyProtection="1">
      <alignment horizontal="center" vertical="center"/>
    </xf>
    <xf numFmtId="0" fontId="28" fillId="27" borderId="108" xfId="0" applyFont="1" applyFill="1" applyBorder="1" applyAlignment="1" applyProtection="1">
      <alignment horizontal="center" vertical="center"/>
      <protection locked="0"/>
    </xf>
    <xf numFmtId="0" fontId="28" fillId="27" borderId="45" xfId="0" applyFont="1" applyFill="1" applyBorder="1" applyAlignment="1" applyProtection="1">
      <alignment horizontal="center" vertical="center"/>
      <protection locked="0"/>
    </xf>
    <xf numFmtId="0" fontId="28" fillId="27" borderId="40" xfId="0" applyFont="1" applyFill="1" applyBorder="1" applyAlignment="1" applyProtection="1">
      <alignment horizontal="center" vertical="center"/>
      <protection locked="0"/>
    </xf>
    <xf numFmtId="0" fontId="28" fillId="0" borderId="104" xfId="0" applyFont="1" applyFill="1" applyBorder="1" applyAlignment="1" applyProtection="1">
      <alignment horizontal="center" vertical="center"/>
    </xf>
    <xf numFmtId="0" fontId="28" fillId="0" borderId="105" xfId="0" applyFont="1" applyFill="1" applyBorder="1" applyAlignment="1" applyProtection="1">
      <alignment horizontal="center" vertical="center"/>
    </xf>
    <xf numFmtId="0" fontId="28" fillId="0" borderId="38"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35" xfId="0" applyFont="1" applyFill="1" applyBorder="1" applyAlignment="1" applyProtection="1">
      <alignment vertical="center"/>
    </xf>
    <xf numFmtId="0" fontId="28" fillId="0" borderId="106" xfId="0" applyFont="1" applyFill="1" applyBorder="1" applyAlignment="1" applyProtection="1">
      <alignment vertical="center"/>
    </xf>
    <xf numFmtId="0" fontId="28" fillId="0" borderId="13" xfId="0" applyFont="1" applyFill="1" applyBorder="1" applyAlignment="1" applyProtection="1">
      <alignment vertical="center"/>
    </xf>
    <xf numFmtId="0" fontId="28" fillId="0" borderId="44" xfId="0" applyFont="1" applyFill="1" applyBorder="1" applyAlignment="1" applyProtection="1">
      <alignment vertical="center"/>
    </xf>
    <xf numFmtId="0" fontId="28" fillId="0" borderId="110" xfId="0" applyFont="1" applyBorder="1" applyAlignment="1" applyProtection="1">
      <alignment horizontal="left" vertical="center" indent="1"/>
    </xf>
    <xf numFmtId="0" fontId="28" fillId="0" borderId="111" xfId="0" applyFont="1" applyBorder="1" applyAlignment="1" applyProtection="1">
      <alignment horizontal="left" vertical="center" indent="1"/>
    </xf>
    <xf numFmtId="0" fontId="28" fillId="27" borderId="38" xfId="0" applyFont="1" applyFill="1" applyBorder="1" applyAlignment="1" applyProtection="1">
      <alignment vertical="center"/>
      <protection locked="0"/>
    </xf>
    <xf numFmtId="0" fontId="28" fillId="27" borderId="0" xfId="0" applyFont="1" applyFill="1" applyBorder="1" applyAlignment="1" applyProtection="1">
      <alignment vertical="center"/>
      <protection locked="0"/>
    </xf>
    <xf numFmtId="0" fontId="28" fillId="27" borderId="35" xfId="0" applyFont="1" applyFill="1" applyBorder="1" applyAlignment="1" applyProtection="1">
      <alignment vertical="center"/>
      <protection locked="0"/>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27" borderId="36" xfId="0" applyFont="1" applyFill="1" applyBorder="1" applyAlignment="1" applyProtection="1">
      <alignment horizontal="center" vertical="center"/>
      <protection locked="0"/>
    </xf>
    <xf numFmtId="0" fontId="28" fillId="27" borderId="47" xfId="0" applyFont="1" applyFill="1" applyBorder="1" applyAlignment="1" applyProtection="1">
      <alignment horizontal="center" vertical="center"/>
      <protection locked="0"/>
    </xf>
    <xf numFmtId="0" fontId="31" fillId="28" borderId="0" xfId="0" applyFont="1" applyFill="1" applyAlignment="1" applyProtection="1">
      <alignment vertical="center" wrapText="1"/>
    </xf>
    <xf numFmtId="0" fontId="28" fillId="0" borderId="40"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3" fontId="28" fillId="0" borderId="110" xfId="0" applyNumberFormat="1" applyFont="1" applyFill="1" applyBorder="1" applyAlignment="1" applyProtection="1">
      <alignment horizontal="right" vertical="center"/>
    </xf>
    <xf numFmtId="3" fontId="28" fillId="0" borderId="111" xfId="0" applyNumberFormat="1" applyFont="1" applyFill="1" applyBorder="1" applyAlignment="1" applyProtection="1">
      <alignment horizontal="right" vertical="center"/>
    </xf>
    <xf numFmtId="0" fontId="28" fillId="0" borderId="46" xfId="0" applyFont="1" applyFill="1" applyBorder="1" applyAlignment="1" applyProtection="1">
      <alignment vertical="center"/>
    </xf>
    <xf numFmtId="0" fontId="28" fillId="0" borderId="24" xfId="0" applyFont="1" applyFill="1" applyBorder="1" applyAlignment="1" applyProtection="1">
      <alignment vertical="center"/>
    </xf>
    <xf numFmtId="0" fontId="28" fillId="0" borderId="25" xfId="0" applyFont="1" applyFill="1" applyBorder="1" applyAlignment="1" applyProtection="1">
      <alignment vertical="center"/>
    </xf>
    <xf numFmtId="0" fontId="28" fillId="0" borderId="49" xfId="0" applyFont="1" applyFill="1" applyBorder="1" applyAlignment="1" applyProtection="1">
      <alignment horizontal="center" vertical="center"/>
    </xf>
    <xf numFmtId="3" fontId="28" fillId="0" borderId="15" xfId="0" applyNumberFormat="1" applyFont="1" applyFill="1" applyBorder="1" applyAlignment="1" applyProtection="1">
      <alignment vertical="center"/>
    </xf>
    <xf numFmtId="0" fontId="28" fillId="0" borderId="15" xfId="0" applyFont="1" applyFill="1" applyBorder="1" applyAlignment="1" applyProtection="1">
      <alignment vertical="center"/>
    </xf>
    <xf numFmtId="0" fontId="28" fillId="0" borderId="33" xfId="0" applyFont="1" applyFill="1" applyBorder="1" applyAlignment="1" applyProtection="1">
      <alignment horizontal="center" vertical="center"/>
    </xf>
    <xf numFmtId="0" fontId="28" fillId="0" borderId="107" xfId="0" applyFont="1" applyFill="1" applyBorder="1" applyAlignment="1" applyProtection="1">
      <alignment horizontal="center" vertical="center"/>
    </xf>
    <xf numFmtId="3" fontId="28" fillId="0" borderId="13" xfId="0" applyNumberFormat="1" applyFont="1" applyFill="1" applyBorder="1" applyAlignment="1" applyProtection="1">
      <alignment vertical="center"/>
    </xf>
    <xf numFmtId="0" fontId="28" fillId="0" borderId="15" xfId="0" applyFont="1" applyFill="1" applyBorder="1" applyAlignment="1" applyProtection="1">
      <alignment horizontal="right" vertical="center"/>
    </xf>
    <xf numFmtId="0" fontId="28" fillId="0" borderId="26" xfId="0" applyFont="1" applyFill="1" applyBorder="1" applyAlignment="1" applyProtection="1">
      <alignment vertical="center"/>
    </xf>
    <xf numFmtId="0" fontId="28" fillId="0" borderId="14" xfId="0" applyFont="1" applyFill="1" applyBorder="1" applyAlignment="1" applyProtection="1">
      <alignment horizontal="left" vertical="center"/>
    </xf>
    <xf numFmtId="0" fontId="28" fillId="0" borderId="15" xfId="0" applyFont="1" applyFill="1" applyBorder="1" applyAlignment="1" applyProtection="1">
      <alignment horizontal="left" vertical="center"/>
    </xf>
    <xf numFmtId="0" fontId="28" fillId="0" borderId="12" xfId="0" applyFont="1" applyFill="1" applyBorder="1" applyAlignment="1" applyProtection="1">
      <alignment horizontal="left" vertical="center"/>
    </xf>
    <xf numFmtId="0" fontId="35" fillId="28" borderId="40" xfId="46" applyFont="1" applyFill="1" applyBorder="1" applyAlignment="1">
      <alignment horizontal="center" vertical="center"/>
    </xf>
    <xf numFmtId="0" fontId="35" fillId="28" borderId="45" xfId="46" applyFont="1" applyFill="1" applyBorder="1" applyAlignment="1">
      <alignment horizontal="center" vertical="center"/>
    </xf>
    <xf numFmtId="0" fontId="35" fillId="28" borderId="41" xfId="46" applyFont="1" applyFill="1" applyBorder="1" applyAlignment="1">
      <alignment horizontal="center" vertical="center"/>
    </xf>
    <xf numFmtId="0" fontId="25" fillId="28" borderId="0" xfId="46" applyFont="1" applyFill="1" applyAlignment="1">
      <alignment horizontal="left" vertical="center" shrinkToFit="1"/>
    </xf>
    <xf numFmtId="0" fontId="25" fillId="28" borderId="67" xfId="46" applyFont="1" applyFill="1" applyBorder="1" applyAlignment="1">
      <alignment horizontal="center" vertical="center"/>
    </xf>
    <xf numFmtId="0" fontId="25" fillId="28" borderId="68" xfId="46" applyFont="1" applyFill="1" applyBorder="1" applyAlignment="1">
      <alignment horizontal="center" vertical="center"/>
    </xf>
    <xf numFmtId="0" fontId="25" fillId="28" borderId="69" xfId="46" applyFont="1" applyFill="1" applyBorder="1" applyAlignment="1">
      <alignment horizontal="center" vertical="center"/>
    </xf>
    <xf numFmtId="0" fontId="25" fillId="28" borderId="70" xfId="46" applyFont="1" applyFill="1" applyBorder="1" applyAlignment="1">
      <alignment horizontal="center" vertical="center"/>
    </xf>
    <xf numFmtId="0" fontId="25" fillId="28" borderId="71" xfId="46" applyFont="1" applyFill="1" applyBorder="1" applyAlignment="1">
      <alignment horizontal="center" vertical="center"/>
    </xf>
    <xf numFmtId="0" fontId="25" fillId="28" borderId="72" xfId="46" applyFont="1" applyFill="1" applyBorder="1" applyAlignment="1">
      <alignment horizontal="center" vertical="center"/>
    </xf>
    <xf numFmtId="186" fontId="25" fillId="0" borderId="40" xfId="46" applyNumberFormat="1" applyFont="1" applyBorder="1" applyAlignment="1">
      <alignment horizontal="center" vertical="center"/>
    </xf>
    <xf numFmtId="186" fontId="25" fillId="0" borderId="45" xfId="46" applyNumberFormat="1" applyFont="1" applyBorder="1" applyAlignment="1">
      <alignment horizontal="center" vertical="center"/>
    </xf>
    <xf numFmtId="186" fontId="25" fillId="0" borderId="41" xfId="46" applyNumberFormat="1" applyFont="1" applyBorder="1" applyAlignment="1">
      <alignment horizontal="center" vertical="center"/>
    </xf>
    <xf numFmtId="0" fontId="25" fillId="28" borderId="23" xfId="46" applyFont="1" applyFill="1" applyBorder="1" applyAlignment="1">
      <alignment horizontal="center" vertical="center"/>
    </xf>
    <xf numFmtId="0" fontId="25" fillId="28" borderId="25" xfId="46" applyFont="1" applyFill="1" applyBorder="1" applyAlignment="1">
      <alignment horizontal="center" vertical="center"/>
    </xf>
    <xf numFmtId="0" fontId="25" fillId="28" borderId="47" xfId="46" applyFont="1" applyFill="1" applyBorder="1" applyAlignment="1">
      <alignment horizontal="center" vertical="center"/>
    </xf>
    <xf numFmtId="0" fontId="25" fillId="28" borderId="44" xfId="46" applyFont="1" applyFill="1" applyBorder="1" applyAlignment="1">
      <alignment horizontal="center" vertical="center"/>
    </xf>
    <xf numFmtId="0" fontId="25" fillId="28" borderId="36" xfId="46" applyFont="1" applyFill="1" applyBorder="1" applyAlignment="1">
      <alignment horizontal="center" vertical="center"/>
    </xf>
    <xf numFmtId="0" fontId="25" fillId="28" borderId="35" xfId="46" applyFont="1" applyFill="1" applyBorder="1" applyAlignment="1">
      <alignment horizontal="center" vertical="center"/>
    </xf>
    <xf numFmtId="0" fontId="25" fillId="28" borderId="61" xfId="46" applyFont="1" applyFill="1" applyBorder="1" applyAlignment="1">
      <alignment horizontal="center" vertical="center"/>
    </xf>
    <xf numFmtId="0" fontId="25" fillId="28" borderId="62" xfId="46" applyFont="1" applyFill="1" applyBorder="1" applyAlignment="1">
      <alignment horizontal="center" vertical="center"/>
    </xf>
    <xf numFmtId="0" fontId="25" fillId="28" borderId="63" xfId="46" applyFont="1" applyFill="1" applyBorder="1" applyAlignment="1">
      <alignment horizontal="center" vertical="center"/>
    </xf>
    <xf numFmtId="0" fontId="25" fillId="28" borderId="64" xfId="46" applyFont="1" applyFill="1" applyBorder="1" applyAlignment="1">
      <alignment horizontal="center" vertical="center"/>
    </xf>
    <xf numFmtId="0" fontId="25" fillId="28" borderId="65" xfId="46" applyFont="1" applyFill="1" applyBorder="1" applyAlignment="1">
      <alignment horizontal="center" vertical="center"/>
    </xf>
    <xf numFmtId="0" fontId="25" fillId="28" borderId="66" xfId="46" applyFont="1" applyFill="1" applyBorder="1" applyAlignment="1">
      <alignment horizontal="center" vertical="center"/>
    </xf>
    <xf numFmtId="0" fontId="35" fillId="28" borderId="23" xfId="46" applyFont="1" applyFill="1" applyBorder="1" applyAlignment="1">
      <alignment horizontal="center" vertical="center"/>
    </xf>
    <xf numFmtId="0" fontId="35" fillId="28" borderId="24" xfId="46" applyFont="1" applyFill="1" applyBorder="1" applyAlignment="1">
      <alignment horizontal="center" vertical="center"/>
    </xf>
    <xf numFmtId="0" fontId="35" fillId="28" borderId="25" xfId="46" applyFont="1" applyFill="1" applyBorder="1" applyAlignment="1">
      <alignment horizontal="center" vertical="center"/>
    </xf>
    <xf numFmtId="0" fontId="35" fillId="28" borderId="40" xfId="46" applyFont="1" applyFill="1" applyBorder="1" applyAlignment="1">
      <alignment horizontal="center" vertical="center" shrinkToFit="1"/>
    </xf>
    <xf numFmtId="0" fontId="35" fillId="28" borderId="45" xfId="46" applyFont="1" applyFill="1" applyBorder="1" applyAlignment="1">
      <alignment horizontal="center" vertical="center" shrinkToFit="1"/>
    </xf>
    <xf numFmtId="0" fontId="35" fillId="28" borderId="40" xfId="46" applyFont="1" applyFill="1" applyBorder="1" applyAlignment="1">
      <alignment horizontal="center" vertical="center" wrapText="1" shrinkToFit="1"/>
    </xf>
    <xf numFmtId="0" fontId="35" fillId="28" borderId="45" xfId="46" applyFont="1" applyFill="1" applyBorder="1" applyAlignment="1">
      <alignment horizontal="center" vertical="center" wrapText="1" shrinkToFit="1"/>
    </xf>
    <xf numFmtId="0" fontId="35" fillId="28" borderId="41" xfId="46" applyFont="1" applyFill="1" applyBorder="1" applyAlignment="1">
      <alignment horizontal="center" vertical="center" wrapText="1" shrinkToFit="1"/>
    </xf>
    <xf numFmtId="0" fontId="46" fillId="28" borderId="0" xfId="46" applyFont="1" applyFill="1" applyBorder="1" applyAlignment="1">
      <alignment horizontal="left" vertical="center"/>
    </xf>
    <xf numFmtId="186" fontId="46" fillId="28" borderId="0" xfId="46" applyNumberFormat="1" applyFont="1" applyFill="1" applyBorder="1" applyAlignment="1">
      <alignment horizontal="center" vertical="center"/>
    </xf>
    <xf numFmtId="0" fontId="25" fillId="28" borderId="40" xfId="46" applyFont="1" applyFill="1" applyBorder="1" applyAlignment="1">
      <alignment horizontal="center" vertical="center"/>
    </xf>
    <xf numFmtId="0" fontId="25" fillId="28" borderId="45" xfId="46" applyFont="1" applyFill="1" applyBorder="1" applyAlignment="1">
      <alignment horizontal="center" vertical="center"/>
    </xf>
    <xf numFmtId="0" fontId="25" fillId="28" borderId="41" xfId="46" applyFont="1" applyFill="1" applyBorder="1" applyAlignment="1">
      <alignment horizontal="center" vertical="center"/>
    </xf>
    <xf numFmtId="0" fontId="25" fillId="28" borderId="0" xfId="46" applyFont="1" applyFill="1" applyBorder="1" applyAlignment="1">
      <alignment horizontal="right" vertical="center"/>
    </xf>
    <xf numFmtId="0" fontId="25" fillId="28" borderId="35" xfId="46" applyFont="1" applyFill="1" applyBorder="1" applyAlignment="1">
      <alignment horizontal="right" vertical="center"/>
    </xf>
    <xf numFmtId="178" fontId="25" fillId="28" borderId="40" xfId="46" applyNumberFormat="1" applyFont="1" applyFill="1" applyBorder="1" applyAlignment="1">
      <alignment horizontal="center" vertical="center"/>
    </xf>
    <xf numFmtId="178" fontId="25" fillId="28" borderId="41" xfId="46" applyNumberFormat="1" applyFont="1" applyFill="1" applyBorder="1" applyAlignment="1">
      <alignment horizontal="center" vertical="center"/>
    </xf>
    <xf numFmtId="0" fontId="35" fillId="28" borderId="40" xfId="46" applyFont="1" applyFill="1" applyBorder="1" applyAlignment="1">
      <alignment horizontal="center" vertical="center" wrapText="1"/>
    </xf>
    <xf numFmtId="0" fontId="25" fillId="28" borderId="82" xfId="46" applyFont="1" applyFill="1" applyBorder="1" applyAlignment="1">
      <alignment horizontal="center" vertical="center"/>
    </xf>
    <xf numFmtId="0" fontId="25" fillId="28" borderId="83" xfId="46" applyFont="1" applyFill="1" applyBorder="1" applyAlignment="1">
      <alignment horizontal="center" vertical="center"/>
    </xf>
    <xf numFmtId="188" fontId="48" fillId="0" borderId="15" xfId="49" applyNumberFormat="1" applyFont="1" applyFill="1" applyBorder="1" applyAlignment="1">
      <alignment horizontal="center" vertical="center"/>
    </xf>
    <xf numFmtId="0" fontId="6" fillId="24" borderId="38"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53" fillId="24" borderId="0" xfId="49" applyFont="1" applyFill="1" applyBorder="1" applyAlignment="1">
      <alignment vertical="center" wrapText="1"/>
    </xf>
    <xf numFmtId="0" fontId="53" fillId="24" borderId="0" xfId="49" applyFont="1" applyFill="1" applyAlignment="1">
      <alignment vertical="center" wrapText="1"/>
    </xf>
    <xf numFmtId="0" fontId="6" fillId="24" borderId="42"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38" xfId="49" applyFont="1" applyFill="1" applyBorder="1" applyAlignment="1">
      <alignment vertical="center" wrapText="1"/>
    </xf>
    <xf numFmtId="0" fontId="6" fillId="24" borderId="0" xfId="49" applyFont="1" applyFill="1" applyBorder="1" applyAlignment="1">
      <alignment vertical="center"/>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0" xfId="49" applyFont="1" applyFill="1" applyBorder="1" applyAlignment="1">
      <alignment horizontal="center" vertical="center" wrapText="1"/>
    </xf>
    <xf numFmtId="0" fontId="48" fillId="24" borderId="10" xfId="49" applyFont="1" applyFill="1" applyBorder="1" applyAlignment="1">
      <alignment horizontal="center"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1" xfId="49" applyFont="1" applyFill="1" applyBorder="1" applyAlignment="1">
      <alignment vertical="center"/>
    </xf>
    <xf numFmtId="0" fontId="48"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0" fontId="6" fillId="24" borderId="60" xfId="49" applyFont="1" applyFill="1" applyBorder="1" applyAlignment="1">
      <alignment horizontal="center" vertical="center"/>
    </xf>
    <xf numFmtId="0" fontId="6" fillId="24" borderId="45" xfId="49" applyFont="1" applyFill="1" applyBorder="1" applyAlignment="1">
      <alignment horizontal="center" vertical="center"/>
    </xf>
    <xf numFmtId="0" fontId="6" fillId="24" borderId="40" xfId="49" applyFont="1" applyFill="1" applyBorder="1" applyAlignment="1">
      <alignment horizontal="center" vertical="center"/>
    </xf>
    <xf numFmtId="0" fontId="6" fillId="24" borderId="59" xfId="49" applyFont="1" applyFill="1" applyBorder="1" applyAlignment="1">
      <alignment vertical="center" wrapText="1"/>
    </xf>
    <xf numFmtId="0" fontId="6" fillId="24" borderId="57" xfId="49" applyFont="1" applyFill="1" applyBorder="1" applyAlignment="1">
      <alignment vertical="center" wrapText="1"/>
    </xf>
    <xf numFmtId="0" fontId="6" fillId="24" borderId="79"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40" xfId="49" applyFont="1" applyFill="1" applyBorder="1" applyAlignment="1">
      <alignment vertical="center" wrapText="1"/>
    </xf>
    <xf numFmtId="0" fontId="6" fillId="24" borderId="45" xfId="49" applyFont="1" applyFill="1" applyBorder="1" applyAlignment="1">
      <alignment vertical="center"/>
    </xf>
    <xf numFmtId="0" fontId="6" fillId="24" borderId="77" xfId="49" applyFont="1" applyFill="1" applyBorder="1" applyAlignment="1">
      <alignment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78" xfId="49" applyFont="1" applyFill="1" applyBorder="1" applyAlignment="1">
      <alignment vertical="center"/>
    </xf>
    <xf numFmtId="0" fontId="6" fillId="24" borderId="46" xfId="49" applyFont="1" applyFill="1" applyBorder="1" applyAlignment="1">
      <alignment horizontal="center" vertical="center"/>
    </xf>
    <xf numFmtId="0" fontId="6" fillId="24" borderId="24" xfId="49" applyFont="1" applyFill="1" applyBorder="1" applyAlignment="1">
      <alignment horizontal="center" vertical="center"/>
    </xf>
    <xf numFmtId="0" fontId="6" fillId="24" borderId="23"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81" xfId="49" applyFont="1" applyFill="1" applyBorder="1" applyAlignment="1">
      <alignment vertical="center"/>
    </xf>
    <xf numFmtId="0" fontId="6" fillId="24" borderId="29"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10"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53"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3" xfId="49" applyFont="1" applyFill="1" applyBorder="1" applyAlignment="1">
      <alignment horizontal="center" vertical="center"/>
    </xf>
    <xf numFmtId="0" fontId="6" fillId="0" borderId="40" xfId="49" applyFont="1" applyFill="1" applyBorder="1" applyAlignment="1">
      <alignment horizontal="right" vertical="center"/>
    </xf>
    <xf numFmtId="0" fontId="6" fillId="0" borderId="45" xfId="49" applyFont="1" applyFill="1" applyBorder="1" applyAlignment="1">
      <alignment horizontal="right" vertical="center"/>
    </xf>
    <xf numFmtId="0" fontId="51" fillId="0" borderId="45" xfId="49" applyFont="1" applyFill="1" applyBorder="1" applyAlignment="1">
      <alignment horizontal="center" vertical="center"/>
    </xf>
    <xf numFmtId="0" fontId="6" fillId="0" borderId="45" xfId="49" applyFont="1" applyFill="1" applyBorder="1" applyAlignment="1">
      <alignment vertical="center"/>
    </xf>
    <xf numFmtId="0" fontId="6" fillId="0" borderId="41" xfId="49" applyFont="1" applyFill="1" applyBorder="1" applyAlignment="1">
      <alignment vertical="center"/>
    </xf>
    <xf numFmtId="0" fontId="48" fillId="24" borderId="0" xfId="49" applyFont="1" applyFill="1" applyAlignment="1">
      <alignment horizontal="left" vertical="center"/>
    </xf>
    <xf numFmtId="0" fontId="6" fillId="24" borderId="77" xfId="49" applyFont="1" applyFill="1" applyBorder="1" applyAlignment="1">
      <alignment horizontal="center" vertical="center"/>
    </xf>
    <xf numFmtId="0" fontId="6" fillId="0" borderId="60" xfId="49" applyFont="1" applyFill="1" applyBorder="1" applyAlignment="1">
      <alignment horizontal="center" vertical="center"/>
    </xf>
    <xf numFmtId="0" fontId="6" fillId="0" borderId="45" xfId="49" applyFont="1" applyFill="1" applyBorder="1" applyAlignment="1">
      <alignment horizontal="center" vertical="center"/>
    </xf>
    <xf numFmtId="0" fontId="6" fillId="0" borderId="41" xfId="49" applyFont="1" applyFill="1" applyBorder="1" applyAlignment="1">
      <alignment horizontal="center" vertical="center"/>
    </xf>
    <xf numFmtId="0" fontId="6" fillId="24" borderId="59" xfId="49" applyFont="1" applyFill="1" applyBorder="1" applyAlignment="1">
      <alignment horizontal="center" vertical="center"/>
    </xf>
    <xf numFmtId="0" fontId="6" fillId="24" borderId="57" xfId="49" applyFont="1" applyFill="1" applyBorder="1" applyAlignment="1">
      <alignment horizontal="center" vertical="center"/>
    </xf>
    <xf numFmtId="0" fontId="6" fillId="24" borderId="60" xfId="49" applyFont="1" applyFill="1" applyBorder="1" applyAlignment="1">
      <alignment vertical="center"/>
    </xf>
    <xf numFmtId="0" fontId="6" fillId="24" borderId="41" xfId="49" applyFont="1" applyFill="1" applyBorder="1" applyAlignment="1">
      <alignment vertical="center"/>
    </xf>
    <xf numFmtId="0" fontId="6" fillId="24" borderId="38"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42"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1" xfId="49" applyFont="1" applyFill="1" applyBorder="1" applyAlignment="1">
      <alignment horizontal="left" vertical="center"/>
    </xf>
    <xf numFmtId="0" fontId="48" fillId="24" borderId="42" xfId="49" applyFont="1" applyFill="1" applyBorder="1" applyAlignment="1">
      <alignment horizontal="center" vertical="center"/>
    </xf>
    <xf numFmtId="0" fontId="48" fillId="24" borderId="28" xfId="49" applyFont="1" applyFill="1" applyBorder="1" applyAlignment="1">
      <alignment horizontal="center" vertical="center"/>
    </xf>
    <xf numFmtId="188" fontId="48" fillId="0" borderId="26" xfId="49" applyNumberFormat="1" applyFont="1" applyFill="1" applyBorder="1" applyAlignment="1">
      <alignment horizontal="center" vertical="center"/>
    </xf>
    <xf numFmtId="188" fontId="48" fillId="0" borderId="11" xfId="49" applyNumberFormat="1" applyFont="1" applyFill="1" applyBorder="1" applyAlignment="1">
      <alignment horizontal="center" vertical="center"/>
    </xf>
    <xf numFmtId="0" fontId="48" fillId="24" borderId="26" xfId="49" applyFont="1" applyFill="1" applyBorder="1" applyAlignment="1">
      <alignment horizontal="center" vertical="center"/>
    </xf>
    <xf numFmtId="0" fontId="48"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1" xfId="49" applyFont="1" applyFill="1" applyBorder="1" applyAlignment="1">
      <alignment horizontal="center" vertical="center"/>
    </xf>
    <xf numFmtId="0" fontId="6" fillId="24" borderId="38" xfId="49" applyFont="1" applyFill="1" applyBorder="1" applyAlignment="1">
      <alignment vertical="center"/>
    </xf>
    <xf numFmtId="188" fontId="48" fillId="24" borderId="15" xfId="49" applyNumberFormat="1" applyFont="1" applyFill="1" applyBorder="1" applyAlignment="1">
      <alignment horizontal="center" vertical="center"/>
    </xf>
    <xf numFmtId="0" fontId="6" fillId="27" borderId="60" xfId="49" applyFont="1" applyFill="1" applyBorder="1" applyAlignment="1">
      <alignment horizontal="center" vertical="center"/>
    </xf>
    <xf numFmtId="0" fontId="6" fillId="27" borderId="45" xfId="49" applyFont="1" applyFill="1" applyBorder="1" applyAlignment="1">
      <alignment horizontal="center" vertical="center"/>
    </xf>
    <xf numFmtId="0" fontId="6" fillId="27" borderId="46" xfId="49" applyFont="1" applyFill="1" applyBorder="1" applyAlignment="1">
      <alignment horizontal="center" vertical="center"/>
    </xf>
    <xf numFmtId="0" fontId="6" fillId="27" borderId="24" xfId="49" applyFont="1" applyFill="1" applyBorder="1" applyAlignment="1">
      <alignment horizontal="center" vertical="center"/>
    </xf>
    <xf numFmtId="0" fontId="6" fillId="27" borderId="79" xfId="49" applyFont="1" applyFill="1" applyBorder="1" applyAlignment="1">
      <alignment horizontal="center" vertical="center"/>
    </xf>
    <xf numFmtId="0" fontId="6" fillId="27" borderId="2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31" borderId="60" xfId="49" applyFont="1" applyFill="1" applyBorder="1" applyAlignment="1">
      <alignment horizontal="center" vertical="center"/>
    </xf>
    <xf numFmtId="0" fontId="6" fillId="31" borderId="45" xfId="49" applyFont="1" applyFill="1" applyBorder="1" applyAlignment="1">
      <alignment horizontal="center" vertical="center"/>
    </xf>
    <xf numFmtId="0" fontId="6" fillId="31" borderId="41" xfId="49" applyFont="1" applyFill="1" applyBorder="1" applyAlignment="1">
      <alignment horizontal="center" vertical="center"/>
    </xf>
    <xf numFmtId="0" fontId="6" fillId="24" borderId="60" xfId="49" applyFont="1" applyFill="1" applyBorder="1" applyAlignment="1">
      <alignment vertical="center" shrinkToFit="1"/>
    </xf>
    <xf numFmtId="0" fontId="6" fillId="24" borderId="45" xfId="49" applyFont="1" applyFill="1" applyBorder="1" applyAlignment="1">
      <alignment vertical="center" shrinkToFit="1"/>
    </xf>
    <xf numFmtId="0" fontId="6" fillId="24" borderId="41" xfId="49" applyFont="1" applyFill="1" applyBorder="1" applyAlignment="1">
      <alignment vertical="center" shrinkToFit="1"/>
    </xf>
    <xf numFmtId="0" fontId="0" fillId="28" borderId="110" xfId="0" applyFill="1" applyBorder="1" applyAlignment="1">
      <alignment horizontal="center" vertical="center"/>
    </xf>
    <xf numFmtId="0" fontId="0" fillId="28" borderId="113"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3" xfId="0" applyFont="1" applyFill="1" applyBorder="1" applyAlignment="1">
      <alignment horizontal="center" vertical="center"/>
    </xf>
    <xf numFmtId="0" fontId="4" fillId="25" borderId="16" xfId="0" applyFont="1" applyFill="1" applyBorder="1" applyAlignment="1">
      <alignment horizontal="center" vertical="center" wrapText="1"/>
    </xf>
    <xf numFmtId="0" fontId="4" fillId="25" borderId="33" xfId="0" applyFont="1" applyFill="1" applyBorder="1" applyAlignment="1">
      <alignment horizontal="center" vertical="center" wrapText="1"/>
    </xf>
    <xf numFmtId="0" fontId="36" fillId="32" borderId="10" xfId="0" applyFont="1" applyFill="1" applyBorder="1" applyAlignment="1">
      <alignment horizontal="center"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0" fillId="24" borderId="10" xfId="0" applyFill="1" applyBorder="1" applyAlignment="1">
      <alignment horizontal="center" vertical="center"/>
    </xf>
    <xf numFmtId="178" fontId="0" fillId="27" borderId="29" xfId="0" applyNumberFormat="1" applyFill="1" applyBorder="1" applyAlignment="1">
      <alignment horizontal="center" vertical="center"/>
    </xf>
    <xf numFmtId="178" fontId="0" fillId="27" borderId="15" xfId="0" applyNumberFormat="1" applyFill="1" applyBorder="1" applyAlignment="1">
      <alignment horizontal="center" vertical="center"/>
    </xf>
    <xf numFmtId="178" fontId="0" fillId="27" borderId="12" xfId="0" applyNumberFormat="1" applyFill="1" applyBorder="1" applyAlignment="1">
      <alignment horizontal="center" vertical="center"/>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3" fontId="0" fillId="27" borderId="10" xfId="0" applyNumberFormat="1" applyFont="1" applyFill="1" applyBorder="1" applyAlignment="1" applyProtection="1">
      <alignment horizontal="center" vertical="center" wrapText="1"/>
      <protection locked="0"/>
    </xf>
    <xf numFmtId="0" fontId="0" fillId="28" borderId="42" xfId="0" applyFill="1" applyBorder="1" applyAlignment="1">
      <alignment horizontal="left" vertical="center"/>
    </xf>
    <xf numFmtId="0" fontId="0" fillId="28" borderId="26" xfId="0" applyFill="1" applyBorder="1" applyAlignment="1">
      <alignment horizontal="left" vertical="center"/>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16" xfId="0" applyFill="1" applyBorder="1" applyAlignment="1">
      <alignment horizontal="center" vertical="center"/>
    </xf>
    <xf numFmtId="0" fontId="0" fillId="28" borderId="33" xfId="0" applyFill="1" applyBorder="1" applyAlignment="1">
      <alignment horizontal="center" vertical="center"/>
    </xf>
    <xf numFmtId="182" fontId="0" fillId="27" borderId="16" xfId="0" applyNumberFormat="1" applyFill="1" applyBorder="1" applyAlignment="1">
      <alignment vertical="center"/>
    </xf>
    <xf numFmtId="182" fontId="0" fillId="27" borderId="33" xfId="0" applyNumberFormat="1" applyFill="1" applyBorder="1" applyAlignment="1">
      <alignment vertical="center"/>
    </xf>
    <xf numFmtId="0" fontId="0" fillId="24" borderId="42"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1" xfId="0" applyFill="1" applyBorder="1" applyAlignment="1">
      <alignment horizontal="left" vertical="center" wrapText="1"/>
    </xf>
    <xf numFmtId="0" fontId="0" fillId="28" borderId="42"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0" fillId="28" borderId="42"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42"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1" xfId="0" applyFill="1" applyBorder="1" applyAlignment="1" applyProtection="1">
      <alignment horizontal="left" vertical="center" wrapText="1"/>
      <protection locked="0"/>
    </xf>
    <xf numFmtId="0" fontId="0" fillId="28" borderId="42"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1" xfId="0" applyFill="1" applyBorder="1" applyAlignment="1">
      <alignment vertical="center" wrapText="1"/>
    </xf>
    <xf numFmtId="0" fontId="0" fillId="24" borderId="42"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1" xfId="0" applyFill="1" applyBorder="1" applyAlignment="1">
      <alignment vertical="center" wrapText="1"/>
    </xf>
    <xf numFmtId="0" fontId="0" fillId="28" borderId="27" xfId="0" applyFill="1" applyBorder="1" applyAlignment="1">
      <alignment horizontal="left" vertical="center"/>
    </xf>
    <xf numFmtId="0" fontId="0" fillId="28" borderId="51" xfId="0" applyFill="1" applyBorder="1" applyAlignment="1">
      <alignment horizontal="left" vertical="center"/>
    </xf>
    <xf numFmtId="0" fontId="0" fillId="27" borderId="16" xfId="0" applyFill="1" applyBorder="1" applyAlignment="1">
      <alignment horizontal="center" vertical="center"/>
    </xf>
    <xf numFmtId="0" fontId="0" fillId="27" borderId="33" xfId="0" applyFill="1" applyBorder="1" applyAlignment="1">
      <alignment horizontal="center" vertical="center"/>
    </xf>
    <xf numFmtId="0" fontId="0" fillId="28" borderId="42"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1" xfId="0" applyFill="1" applyBorder="1" applyAlignment="1">
      <alignment horizontal="left" vertical="center" wrapText="1"/>
    </xf>
    <xf numFmtId="0" fontId="0" fillId="24" borderId="0" xfId="0" applyFill="1" applyBorder="1" applyAlignment="1">
      <alignment horizontal="left" vertical="center" wrapText="1"/>
    </xf>
    <xf numFmtId="0" fontId="40" fillId="30" borderId="29" xfId="0" applyFont="1" applyFill="1" applyBorder="1" applyAlignment="1" applyProtection="1">
      <alignment horizontal="center" vertical="center"/>
    </xf>
    <xf numFmtId="0" fontId="40" fillId="30" borderId="15" xfId="0" applyFont="1" applyFill="1" applyBorder="1" applyAlignment="1" applyProtection="1">
      <alignment horizontal="center" vertical="center"/>
    </xf>
    <xf numFmtId="0" fontId="40" fillId="30" borderId="12" xfId="0" applyFont="1" applyFill="1" applyBorder="1" applyAlignment="1" applyProtection="1">
      <alignment horizontal="center" vertical="center"/>
    </xf>
    <xf numFmtId="0" fontId="39" fillId="0" borderId="0" xfId="0" applyFont="1" applyBorder="1" applyAlignment="1" applyProtection="1">
      <alignment horizontal="left" vertical="center"/>
    </xf>
    <xf numFmtId="0" fontId="38" fillId="27" borderId="28" xfId="0" applyFont="1" applyFill="1" applyBorder="1" applyAlignment="1" applyProtection="1">
      <alignment horizontal="left" vertical="center" wrapText="1"/>
      <protection locked="0"/>
    </xf>
    <xf numFmtId="0" fontId="38" fillId="27" borderId="12" xfId="0" applyFont="1" applyFill="1" applyBorder="1" applyAlignment="1" applyProtection="1">
      <alignment horizontal="left" vertical="center" wrapText="1"/>
      <protection locked="0"/>
    </xf>
    <xf numFmtId="0" fontId="38" fillId="27" borderId="2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indent="1"/>
    </xf>
    <xf numFmtId="0" fontId="38" fillId="30" borderId="29" xfId="0" applyFont="1" applyFill="1" applyBorder="1" applyAlignment="1" applyProtection="1">
      <alignment horizontal="center" vertical="center" wrapText="1"/>
    </xf>
    <xf numFmtId="0" fontId="38" fillId="30" borderId="12" xfId="0" applyFont="1" applyFill="1" applyBorder="1" applyAlignment="1" applyProtection="1">
      <alignment horizontal="center" vertical="center" wrapText="1"/>
    </xf>
    <xf numFmtId="0" fontId="31" fillId="27" borderId="29" xfId="0" applyFont="1" applyFill="1" applyBorder="1" applyAlignment="1" applyProtection="1">
      <alignment horizontal="left" vertical="center" wrapText="1"/>
      <protection locked="0"/>
    </xf>
    <xf numFmtId="0" fontId="31" fillId="27" borderId="12" xfId="0" applyFont="1" applyFill="1" applyBorder="1" applyAlignment="1" applyProtection="1">
      <alignment horizontal="left" vertical="center" wrapText="1"/>
      <protection locked="0"/>
    </xf>
    <xf numFmtId="0" fontId="69" fillId="35" borderId="94" xfId="0" applyFont="1" applyFill="1" applyBorder="1" applyAlignment="1">
      <alignment horizontal="left" vertical="center" wrapText="1"/>
    </xf>
    <xf numFmtId="0" fontId="69" fillId="35" borderId="95" xfId="0" applyFont="1" applyFill="1" applyBorder="1" applyAlignment="1">
      <alignment horizontal="left" vertical="center" wrapText="1"/>
    </xf>
    <xf numFmtId="0" fontId="69" fillId="0" borderId="100" xfId="0" applyFont="1" applyFill="1" applyBorder="1" applyAlignment="1">
      <alignment horizontal="left" vertical="top" wrapText="1"/>
    </xf>
    <xf numFmtId="0" fontId="69" fillId="0" borderId="96" xfId="0" applyFont="1" applyFill="1" applyBorder="1" applyAlignment="1">
      <alignment horizontal="left" vertical="top" wrapText="1"/>
    </xf>
    <xf numFmtId="0" fontId="69" fillId="0" borderId="97" xfId="0" applyFont="1" applyFill="1" applyBorder="1" applyAlignment="1">
      <alignment horizontal="left" vertical="top" wrapText="1"/>
    </xf>
    <xf numFmtId="0" fontId="69" fillId="0" borderId="99" xfId="0" applyFont="1" applyFill="1" applyBorder="1" applyAlignment="1">
      <alignment horizontal="left" vertical="top" wrapText="1"/>
    </xf>
    <xf numFmtId="0" fontId="69" fillId="0" borderId="94" xfId="0" applyFont="1" applyFill="1" applyBorder="1" applyAlignment="1">
      <alignment horizontal="left" vertical="top" wrapText="1"/>
    </xf>
    <xf numFmtId="0" fontId="69" fillId="0" borderId="95" xfId="0" applyFont="1" applyFill="1" applyBorder="1" applyAlignment="1">
      <alignment horizontal="left" vertical="top" wrapText="1"/>
    </xf>
    <xf numFmtId="0" fontId="70" fillId="0" borderId="16" xfId="0" applyFont="1" applyBorder="1" applyAlignment="1">
      <alignment horizontal="left" vertical="top" wrapText="1"/>
    </xf>
    <xf numFmtId="0" fontId="70" fillId="0" borderId="37" xfId="0" applyFont="1" applyBorder="1" applyAlignment="1">
      <alignment horizontal="left" vertical="top" wrapText="1"/>
    </xf>
    <xf numFmtId="0" fontId="70" fillId="0" borderId="33" xfId="0" applyFont="1" applyBorder="1" applyAlignment="1">
      <alignment horizontal="left" vertical="top" wrapText="1"/>
    </xf>
    <xf numFmtId="0" fontId="69" fillId="0" borderId="28" xfId="0" applyFont="1" applyFill="1" applyBorder="1" applyAlignment="1">
      <alignment horizontal="left" vertical="top" wrapText="1"/>
    </xf>
    <xf numFmtId="0" fontId="69" fillId="0" borderId="51" xfId="0" applyFont="1" applyFill="1" applyBorder="1" applyAlignment="1">
      <alignment horizontal="left" vertical="top" wrapText="1"/>
    </xf>
    <xf numFmtId="0" fontId="69" fillId="0" borderId="37" xfId="0" applyFont="1" applyBorder="1" applyAlignment="1">
      <alignment horizontal="center" vertical="center" textRotation="255" wrapText="1"/>
    </xf>
    <xf numFmtId="0" fontId="69" fillId="0" borderId="33" xfId="0" applyFont="1" applyBorder="1" applyAlignment="1">
      <alignment horizontal="center" vertical="center" textRotation="255" wrapText="1"/>
    </xf>
    <xf numFmtId="0" fontId="69" fillId="0" borderId="16"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84" xfId="0" applyFont="1" applyFill="1" applyBorder="1" applyAlignment="1">
      <alignment horizontal="left" vertical="center" wrapText="1"/>
    </xf>
    <xf numFmtId="0" fontId="69" fillId="0" borderId="85" xfId="0" applyFont="1" applyFill="1" applyBorder="1" applyAlignment="1">
      <alignment horizontal="left" vertical="center" wrapText="1"/>
    </xf>
    <xf numFmtId="0" fontId="69" fillId="0" borderId="42" xfId="0" applyFont="1" applyFill="1" applyBorder="1" applyAlignment="1">
      <alignment horizontal="left" vertical="center" wrapText="1"/>
    </xf>
    <xf numFmtId="0" fontId="75" fillId="0" borderId="27" xfId="0" applyFont="1" applyFill="1" applyBorder="1" applyAlignment="1">
      <alignment horizontal="left" vertical="center" wrapText="1"/>
    </xf>
    <xf numFmtId="0" fontId="69" fillId="35" borderId="100" xfId="0" applyFont="1" applyFill="1" applyBorder="1" applyAlignment="1">
      <alignment horizontal="left" vertical="center" wrapText="1"/>
    </xf>
    <xf numFmtId="0" fontId="75" fillId="0" borderId="96" xfId="0" applyFont="1" applyBorder="1" applyAlignment="1">
      <alignment horizontal="left" vertical="center" wrapText="1"/>
    </xf>
    <xf numFmtId="0" fontId="69" fillId="0" borderId="86" xfId="0" applyFont="1" applyFill="1" applyBorder="1" applyAlignment="1">
      <alignment horizontal="left" vertical="top" wrapText="1"/>
    </xf>
    <xf numFmtId="0" fontId="69" fillId="0" borderId="87" xfId="0" applyFont="1" applyFill="1" applyBorder="1" applyAlignment="1">
      <alignment horizontal="left" vertical="top" wrapText="1"/>
    </xf>
    <xf numFmtId="0" fontId="69" fillId="35" borderId="28" xfId="0" applyFont="1" applyFill="1" applyBorder="1" applyAlignment="1">
      <alignment horizontal="left" vertical="center" wrapText="1"/>
    </xf>
    <xf numFmtId="0" fontId="75" fillId="0" borderId="51" xfId="0" applyFont="1" applyBorder="1" applyAlignment="1">
      <alignment horizontal="left" vertical="center" wrapText="1"/>
    </xf>
    <xf numFmtId="0" fontId="76" fillId="0" borderId="97" xfId="0" applyFont="1" applyFill="1" applyBorder="1" applyAlignment="1">
      <alignment horizontal="left" vertical="center" wrapText="1"/>
    </xf>
    <xf numFmtId="0" fontId="76" fillId="0" borderId="99" xfId="0" applyFont="1" applyFill="1" applyBorder="1" applyAlignment="1">
      <alignment horizontal="left" vertical="center" wrapText="1"/>
    </xf>
    <xf numFmtId="0" fontId="77" fillId="0" borderId="87" xfId="0" applyFont="1" applyFill="1" applyBorder="1" applyAlignment="1">
      <alignment horizontal="left" vertical="top" wrapText="1"/>
    </xf>
    <xf numFmtId="0" fontId="76" fillId="0" borderId="84" xfId="0" applyFont="1" applyFill="1" applyBorder="1" applyAlignment="1">
      <alignment horizontal="left" vertical="center" wrapText="1"/>
    </xf>
    <xf numFmtId="0" fontId="76" fillId="0" borderId="85" xfId="0" applyFont="1" applyFill="1" applyBorder="1" applyAlignment="1">
      <alignment horizontal="left" vertical="center" wrapText="1"/>
    </xf>
    <xf numFmtId="0" fontId="69" fillId="35" borderId="97" xfId="0" applyFont="1" applyFill="1" applyBorder="1" applyAlignment="1">
      <alignment horizontal="left" vertical="center" wrapText="1"/>
    </xf>
    <xf numFmtId="0" fontId="69" fillId="35" borderId="99" xfId="0" applyFont="1" applyFill="1" applyBorder="1" applyAlignment="1">
      <alignment horizontal="left" vertical="center" wrapText="1"/>
    </xf>
    <xf numFmtId="0" fontId="69" fillId="0" borderId="16" xfId="0" applyFont="1" applyBorder="1" applyAlignment="1">
      <alignment horizontal="center" vertical="center" textRotation="255" wrapText="1"/>
    </xf>
    <xf numFmtId="0" fontId="69" fillId="0" borderId="27" xfId="0" applyFont="1" applyFill="1" applyBorder="1" applyAlignment="1">
      <alignment horizontal="left" vertical="center" wrapText="1"/>
    </xf>
    <xf numFmtId="0" fontId="69" fillId="0" borderId="28" xfId="0" applyFont="1" applyFill="1" applyBorder="1" applyAlignment="1">
      <alignment horizontal="left" vertical="center" wrapText="1"/>
    </xf>
    <xf numFmtId="0" fontId="69" fillId="0" borderId="51" xfId="0" applyFont="1" applyFill="1" applyBorder="1" applyAlignment="1">
      <alignment horizontal="left" vertical="center" wrapText="1"/>
    </xf>
    <xf numFmtId="0" fontId="69" fillId="0" borderId="89" xfId="0" applyFont="1" applyFill="1" applyBorder="1" applyAlignment="1">
      <alignment horizontal="left" vertical="center" wrapText="1"/>
    </xf>
    <xf numFmtId="0" fontId="69" fillId="0" borderId="90" xfId="0" applyFont="1" applyFill="1" applyBorder="1" applyAlignment="1">
      <alignment horizontal="left" vertical="center" wrapText="1"/>
    </xf>
    <xf numFmtId="0" fontId="69" fillId="0" borderId="91" xfId="0" applyFont="1" applyFill="1" applyBorder="1" applyAlignment="1">
      <alignment horizontal="center" vertical="center" wrapText="1"/>
    </xf>
    <xf numFmtId="0" fontId="68" fillId="0" borderId="10" xfId="0" applyFont="1" applyBorder="1" applyAlignment="1">
      <alignment horizontal="center" vertical="center" wrapText="1"/>
    </xf>
    <xf numFmtId="0" fontId="68" fillId="35" borderId="10" xfId="0" applyFont="1" applyFill="1" applyBorder="1" applyAlignment="1">
      <alignment horizontal="center" vertical="center" wrapText="1"/>
    </xf>
    <xf numFmtId="0" fontId="73" fillId="35" borderId="29" xfId="0" applyFont="1" applyFill="1" applyBorder="1" applyAlignment="1">
      <alignment horizontal="left" vertical="top" wrapText="1"/>
    </xf>
    <xf numFmtId="0" fontId="73" fillId="35" borderId="15" xfId="0" applyFont="1" applyFill="1" applyBorder="1" applyAlignment="1">
      <alignment horizontal="left" vertical="top" wrapText="1"/>
    </xf>
    <xf numFmtId="0" fontId="73" fillId="35" borderId="12" xfId="0" applyFont="1" applyFill="1" applyBorder="1" applyAlignment="1">
      <alignment horizontal="left" vertical="top" wrapText="1"/>
    </xf>
    <xf numFmtId="0" fontId="69" fillId="0" borderId="29" xfId="0" applyFont="1" applyBorder="1" applyAlignment="1">
      <alignment horizontal="center" vertical="center" wrapText="1"/>
    </xf>
    <xf numFmtId="0" fontId="69" fillId="0" borderId="12" xfId="0" applyFont="1" applyBorder="1" applyAlignment="1">
      <alignment horizontal="center" vertical="center" wrapText="1"/>
    </xf>
    <xf numFmtId="0" fontId="69" fillId="35" borderId="29" xfId="0" applyFont="1" applyFill="1" applyBorder="1" applyAlignment="1">
      <alignment horizontal="center" vertical="center" wrapText="1"/>
    </xf>
    <xf numFmtId="0" fontId="69" fillId="35" borderId="12" xfId="0" applyFont="1" applyFill="1" applyBorder="1" applyAlignment="1">
      <alignment horizontal="center" vertical="center" wrapText="1"/>
    </xf>
    <xf numFmtId="0" fontId="69" fillId="0" borderId="38" xfId="0" applyFont="1" applyFill="1" applyBorder="1" applyAlignment="1">
      <alignment horizontal="left" vertical="center" wrapText="1"/>
    </xf>
    <xf numFmtId="0" fontId="75" fillId="0" borderId="50" xfId="0" applyFont="1" applyFill="1" applyBorder="1" applyAlignment="1">
      <alignment horizontal="left" vertical="center" wrapText="1"/>
    </xf>
    <xf numFmtId="0" fontId="69" fillId="0" borderId="38" xfId="0" applyFont="1" applyFill="1" applyBorder="1" applyAlignment="1">
      <alignment horizontal="left" vertical="top" wrapText="1"/>
    </xf>
    <xf numFmtId="0" fontId="69" fillId="0" borderId="50" xfId="0" applyFont="1" applyFill="1" applyBorder="1" applyAlignment="1">
      <alignment horizontal="left" vertical="top" wrapText="1"/>
    </xf>
    <xf numFmtId="0" fontId="71" fillId="0" borderId="0" xfId="0" applyFont="1" applyBorder="1" applyAlignment="1">
      <alignment horizontal="center" vertical="center"/>
    </xf>
    <xf numFmtId="0" fontId="4" fillId="0" borderId="0" xfId="0" applyFont="1" applyBorder="1" applyAlignment="1">
      <alignment horizontal="left" vertical="center" wrapText="1"/>
    </xf>
    <xf numFmtId="0" fontId="0" fillId="28" borderId="114" xfId="0" applyFill="1" applyBorder="1" applyAlignment="1" applyProtection="1">
      <alignment horizontal="left" vertical="center" wrapText="1"/>
      <protection locked="0"/>
    </xf>
    <xf numFmtId="0" fontId="0" fillId="28" borderId="115" xfId="0" applyFill="1" applyBorder="1" applyAlignment="1" applyProtection="1">
      <alignment horizontal="left" vertical="center" wrapText="1"/>
      <protection locked="0"/>
    </xf>
    <xf numFmtId="0" fontId="0" fillId="28" borderId="116" xfId="0" applyFill="1" applyBorder="1" applyAlignment="1" applyProtection="1">
      <alignment horizontal="left" vertical="center" wrapText="1"/>
      <protection locked="0"/>
    </xf>
    <xf numFmtId="0" fontId="0" fillId="28" borderId="117" xfId="0" applyFill="1" applyBorder="1" applyAlignment="1">
      <alignment horizontal="center" vertical="center"/>
    </xf>
    <xf numFmtId="182" fontId="0" fillId="27" borderId="117" xfId="0" applyNumberFormat="1" applyFill="1" applyBorder="1" applyAlignment="1">
      <alignment vertical="center"/>
    </xf>
    <xf numFmtId="182" fontId="0" fillId="27" borderId="117" xfId="0" applyNumberFormat="1" applyFill="1" applyBorder="1" applyAlignment="1">
      <alignment horizontal="center" vertical="center"/>
    </xf>
    <xf numFmtId="0" fontId="0" fillId="28" borderId="118" xfId="0" applyFill="1" applyBorder="1" applyAlignment="1" applyProtection="1">
      <alignment horizontal="left" vertical="center" wrapText="1"/>
      <protection locked="0"/>
    </xf>
    <xf numFmtId="0" fontId="0" fillId="28" borderId="119" xfId="0" applyFill="1" applyBorder="1" applyAlignment="1" applyProtection="1">
      <alignment horizontal="left" vertical="center" wrapText="1"/>
      <protection locked="0"/>
    </xf>
    <xf numFmtId="0" fontId="0" fillId="28" borderId="120" xfId="0" applyFill="1" applyBorder="1" applyAlignment="1" applyProtection="1">
      <alignment horizontal="left" vertical="center" wrapText="1"/>
      <protection locked="0"/>
    </xf>
    <xf numFmtId="0" fontId="0" fillId="28" borderId="121" xfId="0" applyFill="1" applyBorder="1" applyAlignment="1">
      <alignment horizontal="center" vertical="center"/>
    </xf>
    <xf numFmtId="182" fontId="0" fillId="27" borderId="121" xfId="0" applyNumberFormat="1" applyFill="1" applyBorder="1" applyAlignment="1">
      <alignment vertical="center"/>
    </xf>
    <xf numFmtId="182" fontId="0" fillId="27" borderId="121" xfId="0" applyNumberFormat="1" applyFill="1" applyBorder="1" applyAlignment="1">
      <alignment horizontal="center" vertical="center"/>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 5" xfId="47"/>
    <cellStyle name="標準 6" xfId="48"/>
    <cellStyle name="標準 7" xfId="51"/>
    <cellStyle name="標準_③-２加算様式（就労）" xfId="49"/>
    <cellStyle name="良い 2" xfId="50"/>
  </cellStyles>
  <dxfs count="585">
    <dxf>
      <fill>
        <patternFill>
          <bgColor rgb="FFFDDFDF"/>
        </patternFill>
      </fill>
    </dxf>
    <dxf>
      <fill>
        <patternFill>
          <bgColor rgb="FFFDDFD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A&#22411;\A&#22411;&#20107;&#26989;&#25152;&#12288;&#25351;&#23566;&#36039;&#26009;_19715_sanitiz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25351;&#23566;G/350_&#38598;&#22243;&#25351;&#23566;&#12539;&#36939;&#21942;&#25351;&#23566;&#12539;&#25244;&#12365;&#25171;&#12385;&#25351;&#23566;/002_&#36939;&#21942;&#25351;&#23566;/04_&#27096;&#24335;&#65288;&#20107;&#21069;&#25552;&#20986;&#36039;&#26009;&#31561;&#65289;/02_&#20107;&#21069;&#25552;&#20986;&#36039;&#26009;/R5/&#12304;&#20107;&#21069;&#25552;&#20986;&#36039;&#26009;&#12305;&#32887;&#21729;&#37197;&#32622;&#31561;&#29366;&#27841;&#36039;&#26009;&#65288;&#23601;&#21172;&#32153;&#32154;&#25903;&#25588;A&#2241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6&#12304;&#20107;&#21069;&#25552;&#20986;&#36039;&#26009;&#12305;&#32887;&#21729;&#37197;&#32622;&#31561;&#29366;&#27841;&#36039;&#26009;&#65288;&#23601;&#21172;&#23450;&#30528;&#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
      <sheetName val="P3-1"/>
      <sheetName val="P3-2"/>
      <sheetName val="P3-3"/>
      <sheetName val="P4"/>
      <sheetName val="P5"/>
      <sheetName val="P6-1"/>
      <sheetName val="P6-2"/>
      <sheetName val="P6-3"/>
      <sheetName val="P7"/>
      <sheetName val="P8"/>
      <sheetName val="P9"/>
      <sheetName val="P10"/>
    </sheetNames>
    <sheetDataSet>
      <sheetData sheetId="0"/>
      <sheetData sheetId="1">
        <row r="5">
          <cell r="C5"/>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1"/>
      <sheetName val="P2-2"/>
      <sheetName val="P2-3"/>
      <sheetName val="P3"/>
      <sheetName val="P4"/>
      <sheetName val="P5"/>
      <sheetName val="P6 "/>
      <sheetName val="P7"/>
      <sheetName val="P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tabSelected="1" view="pageBreakPreview" zoomScaleNormal="100" zoomScaleSheetLayoutView="100" workbookViewId="0">
      <selection activeCell="B21" sqref="B21"/>
    </sheetView>
  </sheetViews>
  <sheetFormatPr defaultRowHeight="14.25" x14ac:dyDescent="0.15"/>
  <cols>
    <col min="1" max="1" width="5.125" style="14" customWidth="1"/>
    <col min="2" max="2" width="86.875" style="14" customWidth="1"/>
    <col min="3" max="3" width="7.625" style="42" customWidth="1"/>
    <col min="4" max="4" width="7.25" style="14" customWidth="1"/>
    <col min="5" max="16384" width="9" style="14"/>
  </cols>
  <sheetData>
    <row r="1" spans="1:5" ht="21" customHeight="1" x14ac:dyDescent="0.15">
      <c r="A1" s="628" t="s">
        <v>478</v>
      </c>
      <c r="B1" s="628"/>
      <c r="C1" s="619"/>
      <c r="D1" s="619"/>
      <c r="E1" s="13"/>
    </row>
    <row r="2" spans="1:5" ht="19.5" customHeight="1" thickBot="1" x14ac:dyDescent="0.2">
      <c r="A2" s="629"/>
      <c r="B2" s="629"/>
      <c r="C2" s="15"/>
      <c r="D2" s="16"/>
      <c r="E2" s="13"/>
    </row>
    <row r="3" spans="1:5" ht="20.25" customHeight="1" x14ac:dyDescent="0.15">
      <c r="A3" s="201">
        <v>1</v>
      </c>
      <c r="B3" s="200" t="s">
        <v>37</v>
      </c>
      <c r="C3" s="194"/>
      <c r="D3" s="195"/>
    </row>
    <row r="4" spans="1:5" s="18" customFormat="1" ht="60" customHeight="1" x14ac:dyDescent="0.15">
      <c r="A4" s="620" t="s">
        <v>38</v>
      </c>
      <c r="B4" s="621"/>
      <c r="C4" s="621"/>
      <c r="D4" s="622"/>
    </row>
    <row r="5" spans="1:5" ht="21.75" customHeight="1" x14ac:dyDescent="0.15">
      <c r="A5" s="19"/>
      <c r="B5" s="20"/>
      <c r="C5" s="623" t="s">
        <v>39</v>
      </c>
      <c r="D5" s="624"/>
    </row>
    <row r="6" spans="1:5" ht="21.75" customHeight="1" x14ac:dyDescent="0.15">
      <c r="A6" s="19" t="s">
        <v>40</v>
      </c>
      <c r="B6" s="21" t="s">
        <v>41</v>
      </c>
      <c r="C6" s="22" t="s">
        <v>42</v>
      </c>
      <c r="D6" s="23" t="s">
        <v>43</v>
      </c>
    </row>
    <row r="7" spans="1:5" ht="21.75" customHeight="1" x14ac:dyDescent="0.15">
      <c r="A7" s="19"/>
      <c r="B7" s="21" t="s">
        <v>44</v>
      </c>
      <c r="C7" s="24"/>
      <c r="D7" s="25"/>
    </row>
    <row r="8" spans="1:5" ht="21.75" customHeight="1" x14ac:dyDescent="0.15">
      <c r="A8" s="19"/>
      <c r="B8" s="21" t="s">
        <v>657</v>
      </c>
      <c r="C8" s="24"/>
      <c r="D8" s="25"/>
    </row>
    <row r="9" spans="1:5" ht="21.75" customHeight="1" x14ac:dyDescent="0.15">
      <c r="A9" s="19"/>
      <c r="B9" s="21" t="s">
        <v>706</v>
      </c>
      <c r="C9" s="24"/>
      <c r="D9" s="25"/>
    </row>
    <row r="10" spans="1:5" ht="21.75" customHeight="1" x14ac:dyDescent="0.15">
      <c r="A10" s="19"/>
      <c r="B10" s="21" t="s">
        <v>707</v>
      </c>
      <c r="C10" s="24"/>
      <c r="D10" s="25"/>
    </row>
    <row r="11" spans="1:5" ht="21.75" customHeight="1" x14ac:dyDescent="0.15">
      <c r="A11" s="19"/>
      <c r="B11" s="21" t="s">
        <v>708</v>
      </c>
      <c r="C11" s="24"/>
      <c r="D11" s="25"/>
    </row>
    <row r="12" spans="1:5" ht="21.75" customHeight="1" x14ac:dyDescent="0.15">
      <c r="A12" s="19"/>
      <c r="B12" s="21" t="s">
        <v>658</v>
      </c>
      <c r="C12" s="24"/>
      <c r="D12" s="25"/>
    </row>
    <row r="13" spans="1:5" ht="21.75" customHeight="1" x14ac:dyDescent="0.15">
      <c r="A13" s="19"/>
      <c r="B13" s="21" t="s">
        <v>659</v>
      </c>
      <c r="C13" s="24"/>
      <c r="D13" s="25"/>
    </row>
    <row r="14" spans="1:5" ht="21.75" customHeight="1" x14ac:dyDescent="0.15">
      <c r="A14" s="19"/>
      <c r="B14" s="21" t="s">
        <v>709</v>
      </c>
      <c r="C14" s="24"/>
      <c r="D14" s="25"/>
    </row>
    <row r="15" spans="1:5" ht="21.75" customHeight="1" x14ac:dyDescent="0.15">
      <c r="A15" s="19"/>
      <c r="B15" s="21" t="s">
        <v>710</v>
      </c>
      <c r="C15" s="24"/>
      <c r="D15" s="25"/>
    </row>
    <row r="16" spans="1:5" ht="21.75" customHeight="1" x14ac:dyDescent="0.15">
      <c r="A16" s="19"/>
      <c r="B16" s="21" t="s">
        <v>711</v>
      </c>
      <c r="C16" s="24"/>
      <c r="D16" s="25"/>
    </row>
    <row r="17" spans="1:5" ht="21.75" customHeight="1" x14ac:dyDescent="0.15">
      <c r="A17" s="19"/>
      <c r="B17" s="21" t="s">
        <v>712</v>
      </c>
      <c r="C17" s="24"/>
      <c r="D17" s="25"/>
    </row>
    <row r="18" spans="1:5" ht="21.75" customHeight="1" x14ac:dyDescent="0.15">
      <c r="A18" s="19"/>
      <c r="B18" s="21" t="s">
        <v>713</v>
      </c>
      <c r="C18" s="24"/>
      <c r="D18" s="25"/>
    </row>
    <row r="19" spans="1:5" ht="21.75" customHeight="1" x14ac:dyDescent="0.15">
      <c r="A19" s="19"/>
      <c r="B19" s="21" t="s">
        <v>714</v>
      </c>
      <c r="C19" s="24"/>
      <c r="D19" s="25"/>
    </row>
    <row r="20" spans="1:5" ht="21.75" customHeight="1" x14ac:dyDescent="0.15">
      <c r="A20" s="19"/>
      <c r="B20" s="21" t="s">
        <v>715</v>
      </c>
      <c r="C20" s="24"/>
      <c r="D20" s="25"/>
    </row>
    <row r="21" spans="1:5" ht="21.75" customHeight="1" x14ac:dyDescent="0.15">
      <c r="A21" s="19"/>
      <c r="B21" s="21" t="s">
        <v>716</v>
      </c>
      <c r="C21" s="24"/>
      <c r="D21" s="25"/>
    </row>
    <row r="22" spans="1:5" ht="21.75" customHeight="1" x14ac:dyDescent="0.15">
      <c r="A22" s="19" t="s">
        <v>45</v>
      </c>
      <c r="B22" s="21" t="s">
        <v>46</v>
      </c>
      <c r="C22" s="24"/>
      <c r="D22" s="25"/>
    </row>
    <row r="23" spans="1:5" ht="21.75" customHeight="1" x14ac:dyDescent="0.15">
      <c r="A23" s="19" t="s">
        <v>486</v>
      </c>
      <c r="B23" s="416" t="s">
        <v>488</v>
      </c>
      <c r="C23" s="417"/>
      <c r="D23" s="418"/>
    </row>
    <row r="24" spans="1:5" ht="21.75" customHeight="1" thickBot="1" x14ac:dyDescent="0.2">
      <c r="A24" s="604" t="s">
        <v>487</v>
      </c>
      <c r="B24" s="26" t="s">
        <v>48</v>
      </c>
      <c r="C24" s="27"/>
      <c r="D24" s="28"/>
    </row>
    <row r="25" spans="1:5" ht="12" customHeight="1" thickBot="1" x14ac:dyDescent="0.2">
      <c r="A25" s="29"/>
      <c r="B25" s="30"/>
      <c r="C25" s="17"/>
      <c r="D25" s="13"/>
    </row>
    <row r="26" spans="1:5" ht="21.75" customHeight="1" x14ac:dyDescent="0.15">
      <c r="A26" s="31">
        <v>2</v>
      </c>
      <c r="B26" s="32" t="s">
        <v>49</v>
      </c>
      <c r="C26" s="33"/>
      <c r="D26" s="34"/>
    </row>
    <row r="27" spans="1:5" s="18" customFormat="1" ht="150" customHeight="1" x14ac:dyDescent="0.15">
      <c r="A27" s="625" t="s">
        <v>50</v>
      </c>
      <c r="B27" s="626"/>
      <c r="C27" s="626"/>
      <c r="D27" s="627"/>
    </row>
    <row r="28" spans="1:5" ht="21.75" customHeight="1" x14ac:dyDescent="0.15">
      <c r="A28" s="19"/>
      <c r="B28" s="20"/>
      <c r="C28" s="623" t="s">
        <v>39</v>
      </c>
      <c r="D28" s="624"/>
    </row>
    <row r="29" spans="1:5" s="357" customFormat="1" ht="18" customHeight="1" x14ac:dyDescent="0.15">
      <c r="A29" s="19" t="s">
        <v>373</v>
      </c>
      <c r="B29" s="215" t="s">
        <v>374</v>
      </c>
      <c r="C29" s="36" t="s">
        <v>42</v>
      </c>
      <c r="D29" s="37" t="s">
        <v>43</v>
      </c>
      <c r="E29" s="210"/>
    </row>
    <row r="30" spans="1:5" s="362" customFormat="1" ht="22.5" customHeight="1" x14ac:dyDescent="0.15">
      <c r="A30" s="358" t="s">
        <v>375</v>
      </c>
      <c r="B30" s="359" t="s">
        <v>376</v>
      </c>
      <c r="C30" s="214"/>
      <c r="D30" s="360"/>
      <c r="E30" s="361"/>
    </row>
    <row r="31" spans="1:5" s="362" customFormat="1" ht="22.5" customHeight="1" x14ac:dyDescent="0.15">
      <c r="A31" s="358" t="s">
        <v>377</v>
      </c>
      <c r="B31" s="359" t="s">
        <v>378</v>
      </c>
      <c r="C31" s="214"/>
      <c r="D31" s="360"/>
      <c r="E31" s="361"/>
    </row>
    <row r="32" spans="1:5" s="210" customFormat="1" ht="18" customHeight="1" x14ac:dyDescent="0.15">
      <c r="A32" s="19" t="s">
        <v>379</v>
      </c>
      <c r="B32" s="617" t="s">
        <v>380</v>
      </c>
      <c r="C32" s="617"/>
      <c r="D32" s="618"/>
    </row>
    <row r="33" spans="1:4" s="18" customFormat="1" ht="22.5" customHeight="1" x14ac:dyDescent="0.15">
      <c r="A33" s="38" t="s">
        <v>51</v>
      </c>
      <c r="B33" s="35" t="s">
        <v>52</v>
      </c>
      <c r="C33" s="39"/>
      <c r="D33" s="40"/>
    </row>
    <row r="34" spans="1:4" s="18" customFormat="1" ht="22.5" customHeight="1" x14ac:dyDescent="0.15">
      <c r="A34" s="38" t="s">
        <v>53</v>
      </c>
      <c r="B34" s="35" t="s">
        <v>54</v>
      </c>
      <c r="C34" s="39"/>
      <c r="D34" s="40"/>
    </row>
    <row r="35" spans="1:4" s="18" customFormat="1" ht="22.5" customHeight="1" x14ac:dyDescent="0.15">
      <c r="A35" s="38" t="s">
        <v>55</v>
      </c>
      <c r="B35" s="35" t="s">
        <v>56</v>
      </c>
      <c r="C35" s="39"/>
      <c r="D35" s="40"/>
    </row>
    <row r="36" spans="1:4" s="18" customFormat="1" ht="22.5" customHeight="1" x14ac:dyDescent="0.15">
      <c r="A36" s="38" t="s">
        <v>57</v>
      </c>
      <c r="B36" s="35" t="s">
        <v>58</v>
      </c>
      <c r="C36" s="39"/>
      <c r="D36" s="40"/>
    </row>
    <row r="37" spans="1:4" s="18" customFormat="1" ht="22.5" customHeight="1" x14ac:dyDescent="0.15">
      <c r="A37" s="38" t="s">
        <v>59</v>
      </c>
      <c r="B37" s="35" t="s">
        <v>60</v>
      </c>
      <c r="C37" s="39"/>
      <c r="D37" s="40"/>
    </row>
    <row r="38" spans="1:4" s="18" customFormat="1" ht="22.5" customHeight="1" x14ac:dyDescent="0.15">
      <c r="A38" s="38" t="s">
        <v>61</v>
      </c>
      <c r="B38" s="35" t="s">
        <v>62</v>
      </c>
      <c r="C38" s="39"/>
      <c r="D38" s="40"/>
    </row>
    <row r="39" spans="1:4" s="18" customFormat="1" ht="22.5" customHeight="1" x14ac:dyDescent="0.15">
      <c r="A39" s="38" t="s">
        <v>63</v>
      </c>
      <c r="B39" s="35" t="s">
        <v>64</v>
      </c>
      <c r="C39" s="39"/>
      <c r="D39" s="40"/>
    </row>
    <row r="40" spans="1:4" s="18" customFormat="1" ht="22.5" customHeight="1" x14ac:dyDescent="0.15">
      <c r="A40" s="38" t="s">
        <v>65</v>
      </c>
      <c r="B40" s="35" t="s">
        <v>66</v>
      </c>
      <c r="C40" s="39"/>
      <c r="D40" s="40"/>
    </row>
    <row r="41" spans="1:4" s="18" customFormat="1" ht="18" customHeight="1" x14ac:dyDescent="0.15">
      <c r="A41" s="41" t="s">
        <v>47</v>
      </c>
      <c r="B41" s="617" t="s">
        <v>67</v>
      </c>
      <c r="C41" s="617"/>
      <c r="D41" s="618"/>
    </row>
    <row r="42" spans="1:4" s="18" customFormat="1" ht="23.25" customHeight="1" x14ac:dyDescent="0.15">
      <c r="A42" s="38" t="s">
        <v>51</v>
      </c>
      <c r="B42" s="35" t="s">
        <v>68</v>
      </c>
      <c r="C42" s="39"/>
      <c r="D42" s="40"/>
    </row>
    <row r="43" spans="1:4" s="18" customFormat="1" ht="22.5" customHeight="1" x14ac:dyDescent="0.15">
      <c r="A43" s="41" t="s">
        <v>83</v>
      </c>
      <c r="B43" s="617" t="s">
        <v>69</v>
      </c>
      <c r="C43" s="617"/>
      <c r="D43" s="618"/>
    </row>
    <row r="44" spans="1:4" s="18" customFormat="1" ht="22.5" customHeight="1" x14ac:dyDescent="0.15">
      <c r="A44" s="38" t="s">
        <v>51</v>
      </c>
      <c r="B44" s="35" t="s">
        <v>70</v>
      </c>
      <c r="C44" s="39"/>
      <c r="D44" s="40"/>
    </row>
    <row r="45" spans="1:4" s="18" customFormat="1" ht="22.5" customHeight="1" x14ac:dyDescent="0.15">
      <c r="A45" s="38" t="s">
        <v>53</v>
      </c>
      <c r="B45" s="35" t="s">
        <v>369</v>
      </c>
      <c r="C45" s="39"/>
      <c r="D45" s="40"/>
    </row>
    <row r="46" spans="1:4" s="18" customFormat="1" ht="22.5" customHeight="1" x14ac:dyDescent="0.15">
      <c r="A46" s="38" t="s">
        <v>55</v>
      </c>
      <c r="B46" s="35" t="s">
        <v>259</v>
      </c>
      <c r="C46" s="39"/>
      <c r="D46" s="40"/>
    </row>
    <row r="47" spans="1:4" s="18" customFormat="1" ht="22.5" customHeight="1" x14ac:dyDescent="0.15">
      <c r="A47" s="38" t="s">
        <v>57</v>
      </c>
      <c r="B47" s="35" t="s">
        <v>71</v>
      </c>
      <c r="C47" s="39"/>
      <c r="D47" s="40"/>
    </row>
    <row r="48" spans="1:4" s="18" customFormat="1" ht="22.5" customHeight="1" x14ac:dyDescent="0.15">
      <c r="A48" s="38" t="s">
        <v>59</v>
      </c>
      <c r="B48" s="35" t="s">
        <v>261</v>
      </c>
      <c r="C48" s="39"/>
      <c r="D48" s="40"/>
    </row>
    <row r="49" spans="1:4" s="18" customFormat="1" ht="22.5" customHeight="1" x14ac:dyDescent="0.15">
      <c r="A49" s="38" t="s">
        <v>61</v>
      </c>
      <c r="B49" s="35" t="s">
        <v>72</v>
      </c>
      <c r="C49" s="39"/>
      <c r="D49" s="40"/>
    </row>
    <row r="50" spans="1:4" s="202" customFormat="1" ht="22.5" customHeight="1" x14ac:dyDescent="0.15">
      <c r="A50" s="207" t="s">
        <v>63</v>
      </c>
      <c r="B50" s="206" t="s">
        <v>262</v>
      </c>
      <c r="C50" s="204"/>
      <c r="D50" s="203"/>
    </row>
    <row r="51" spans="1:4" s="202" customFormat="1" ht="22.5" customHeight="1" x14ac:dyDescent="0.15">
      <c r="A51" s="207" t="s">
        <v>65</v>
      </c>
      <c r="B51" s="206" t="s">
        <v>263</v>
      </c>
      <c r="C51" s="204"/>
      <c r="D51" s="203"/>
    </row>
    <row r="52" spans="1:4" s="202" customFormat="1" ht="22.5" customHeight="1" x14ac:dyDescent="0.15">
      <c r="A52" s="207" t="s">
        <v>74</v>
      </c>
      <c r="B52" s="206" t="s">
        <v>264</v>
      </c>
      <c r="C52" s="204"/>
      <c r="D52" s="203"/>
    </row>
    <row r="53" spans="1:4" s="18" customFormat="1" ht="22.5" customHeight="1" x14ac:dyDescent="0.15">
      <c r="A53" s="207" t="s">
        <v>76</v>
      </c>
      <c r="B53" s="35" t="s">
        <v>75</v>
      </c>
      <c r="C53" s="39"/>
      <c r="D53" s="40"/>
    </row>
    <row r="54" spans="1:4" s="18" customFormat="1" ht="22.5" customHeight="1" x14ac:dyDescent="0.15">
      <c r="A54" s="207" t="s">
        <v>78</v>
      </c>
      <c r="B54" s="35" t="s">
        <v>77</v>
      </c>
      <c r="C54" s="39"/>
      <c r="D54" s="40"/>
    </row>
    <row r="55" spans="1:4" s="205" customFormat="1" ht="22.5" customHeight="1" x14ac:dyDescent="0.15">
      <c r="A55" s="207" t="s">
        <v>79</v>
      </c>
      <c r="B55" s="211" t="s">
        <v>265</v>
      </c>
      <c r="C55" s="209"/>
      <c r="D55" s="208"/>
    </row>
    <row r="56" spans="1:4" s="18" customFormat="1" ht="22.5" customHeight="1" x14ac:dyDescent="0.15">
      <c r="A56" s="207" t="s">
        <v>258</v>
      </c>
      <c r="B56" s="35" t="s">
        <v>255</v>
      </c>
      <c r="C56" s="39"/>
      <c r="D56" s="40"/>
    </row>
    <row r="57" spans="1:4" s="18" customFormat="1" ht="22.5" customHeight="1" x14ac:dyDescent="0.15">
      <c r="A57" s="207" t="s">
        <v>267</v>
      </c>
      <c r="B57" s="35" t="s">
        <v>80</v>
      </c>
      <c r="C57" s="39"/>
      <c r="D57" s="40"/>
    </row>
    <row r="58" spans="1:4" s="18" customFormat="1" ht="22.5" customHeight="1" x14ac:dyDescent="0.15">
      <c r="A58" s="38" t="s">
        <v>268</v>
      </c>
      <c r="B58" s="35" t="s">
        <v>81</v>
      </c>
      <c r="C58" s="39"/>
      <c r="D58" s="40"/>
    </row>
    <row r="59" spans="1:4" s="210" customFormat="1" ht="22.5" customHeight="1" x14ac:dyDescent="0.15">
      <c r="A59" s="212" t="s">
        <v>269</v>
      </c>
      <c r="B59" s="215" t="s">
        <v>266</v>
      </c>
      <c r="C59" s="214"/>
      <c r="D59" s="213"/>
    </row>
    <row r="60" spans="1:4" s="18" customFormat="1" ht="22.5" customHeight="1" x14ac:dyDescent="0.15">
      <c r="A60" s="38" t="s">
        <v>270</v>
      </c>
      <c r="B60" s="35" t="s">
        <v>82</v>
      </c>
      <c r="C60" s="39"/>
      <c r="D60" s="40"/>
    </row>
    <row r="61" spans="1:4" s="18" customFormat="1" ht="22.5" customHeight="1" x14ac:dyDescent="0.15">
      <c r="A61" s="38" t="s">
        <v>271</v>
      </c>
      <c r="B61" s="35" t="s">
        <v>256</v>
      </c>
      <c r="C61" s="39"/>
      <c r="D61" s="40"/>
    </row>
    <row r="62" spans="1:4" s="18" customFormat="1" ht="22.5" customHeight="1" x14ac:dyDescent="0.15">
      <c r="A62" s="41" t="s">
        <v>381</v>
      </c>
      <c r="B62" s="617" t="s">
        <v>84</v>
      </c>
      <c r="C62" s="617"/>
      <c r="D62" s="618"/>
    </row>
    <row r="63" spans="1:4" s="18" customFormat="1" ht="22.5" customHeight="1" x14ac:dyDescent="0.15">
      <c r="A63" s="38" t="s">
        <v>51</v>
      </c>
      <c r="B63" s="35" t="s">
        <v>85</v>
      </c>
      <c r="C63" s="39"/>
      <c r="D63" s="40"/>
    </row>
    <row r="64" spans="1:4" s="18" customFormat="1" ht="22.5" customHeight="1" x14ac:dyDescent="0.15">
      <c r="A64" s="38" t="s">
        <v>53</v>
      </c>
      <c r="B64" s="35" t="s">
        <v>86</v>
      </c>
      <c r="C64" s="39"/>
      <c r="D64" s="40"/>
    </row>
    <row r="65" spans="1:4" s="18" customFormat="1" ht="22.5" customHeight="1" x14ac:dyDescent="0.15">
      <c r="A65" s="38" t="s">
        <v>55</v>
      </c>
      <c r="B65" s="35" t="s">
        <v>87</v>
      </c>
      <c r="C65" s="39"/>
      <c r="D65" s="40"/>
    </row>
    <row r="66" spans="1:4" s="18" customFormat="1" ht="22.5" customHeight="1" x14ac:dyDescent="0.15">
      <c r="A66" s="38" t="s">
        <v>57</v>
      </c>
      <c r="B66" s="35" t="s">
        <v>88</v>
      </c>
      <c r="C66" s="39"/>
      <c r="D66" s="40"/>
    </row>
    <row r="67" spans="1:4" s="18" customFormat="1" ht="22.5" customHeight="1" x14ac:dyDescent="0.15">
      <c r="A67" s="38" t="s">
        <v>59</v>
      </c>
      <c r="B67" s="35" t="s">
        <v>89</v>
      </c>
      <c r="C67" s="39"/>
      <c r="D67" s="40"/>
    </row>
    <row r="68" spans="1:4" s="18" customFormat="1" ht="22.5" customHeight="1" x14ac:dyDescent="0.15">
      <c r="A68" s="38" t="s">
        <v>61</v>
      </c>
      <c r="B68" s="35" t="s">
        <v>90</v>
      </c>
      <c r="C68" s="39"/>
      <c r="D68" s="40"/>
    </row>
    <row r="69" spans="1:4" s="18" customFormat="1" ht="22.5" customHeight="1" x14ac:dyDescent="0.15">
      <c r="A69" s="38" t="s">
        <v>63</v>
      </c>
      <c r="B69" s="35" t="s">
        <v>91</v>
      </c>
      <c r="C69" s="39"/>
      <c r="D69" s="40"/>
    </row>
    <row r="70" spans="1:4" s="18" customFormat="1" ht="22.5" customHeight="1" x14ac:dyDescent="0.15">
      <c r="A70" s="38" t="s">
        <v>65</v>
      </c>
      <c r="B70" s="35" t="s">
        <v>92</v>
      </c>
      <c r="C70" s="39"/>
      <c r="D70" s="40"/>
    </row>
    <row r="71" spans="1:4" s="18" customFormat="1" ht="22.5" customHeight="1" x14ac:dyDescent="0.15">
      <c r="A71" s="38" t="s">
        <v>74</v>
      </c>
      <c r="B71" s="35" t="s">
        <v>257</v>
      </c>
      <c r="C71" s="39"/>
      <c r="D71" s="40"/>
    </row>
    <row r="72" spans="1:4" s="18" customFormat="1" ht="22.5" customHeight="1" x14ac:dyDescent="0.15">
      <c r="A72" s="38" t="s">
        <v>76</v>
      </c>
      <c r="B72" s="35" t="s">
        <v>93</v>
      </c>
      <c r="C72" s="39"/>
      <c r="D72" s="40"/>
    </row>
    <row r="73" spans="1:4" s="18" customFormat="1" ht="22.5" customHeight="1" x14ac:dyDescent="0.15">
      <c r="A73" s="38" t="s">
        <v>78</v>
      </c>
      <c r="B73" s="35" t="s">
        <v>73</v>
      </c>
      <c r="C73" s="39"/>
      <c r="D73" s="40"/>
    </row>
    <row r="74" spans="1:4" s="18" customFormat="1" ht="22.5" customHeight="1" x14ac:dyDescent="0.15">
      <c r="A74" s="38" t="s">
        <v>79</v>
      </c>
      <c r="B74" s="35" t="s">
        <v>94</v>
      </c>
      <c r="C74" s="39"/>
      <c r="D74" s="40"/>
    </row>
    <row r="75" spans="1:4" s="357" customFormat="1" ht="22.5" customHeight="1" thickBot="1" x14ac:dyDescent="0.2">
      <c r="A75" s="410" t="s">
        <v>258</v>
      </c>
      <c r="B75" s="411" t="s">
        <v>479</v>
      </c>
      <c r="C75" s="413"/>
      <c r="D75" s="412"/>
    </row>
  </sheetData>
  <sheetProtection selectLockedCells="1"/>
  <mergeCells count="10">
    <mergeCell ref="B41:D41"/>
    <mergeCell ref="B43:D43"/>
    <mergeCell ref="B62:D62"/>
    <mergeCell ref="C1:D1"/>
    <mergeCell ref="A4:D4"/>
    <mergeCell ref="C5:D5"/>
    <mergeCell ref="A27:D27"/>
    <mergeCell ref="C28:D28"/>
    <mergeCell ref="A1:B2"/>
    <mergeCell ref="B32:D32"/>
  </mergeCells>
  <phoneticPr fontId="2"/>
  <dataValidations count="1">
    <dataValidation type="list" allowBlank="1" showInputMessage="1" showErrorMessage="1" sqref="C33:C40 C42 C44:C61 C30:C31 C63:C74 C7:C24">
      <formula1>"○"</formula1>
    </dataValidation>
  </dataValidations>
  <pageMargins left="0.7" right="0.7" top="0.75" bottom="0.75" header="0.3" footer="0.3"/>
  <pageSetup paperSize="9" scale="83" fitToHeight="0" orientation="portrait" r:id="rId1"/>
  <rowBreaks count="2" manualBreakCount="2">
    <brk id="25" max="3" man="1"/>
    <brk id="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90" zoomScaleNormal="100" zoomScaleSheetLayoutView="90" workbookViewId="0">
      <selection activeCell="N9" sqref="N9"/>
    </sheetView>
  </sheetViews>
  <sheetFormatPr defaultRowHeight="13.5" x14ac:dyDescent="0.15"/>
  <cols>
    <col min="1" max="1" width="1.625" style="43" customWidth="1"/>
    <col min="2" max="2" width="20.625" style="43" customWidth="1"/>
    <col min="3" max="3" width="9" style="43"/>
    <col min="4" max="5" width="12.625" style="43" customWidth="1"/>
    <col min="6" max="6" width="8.625" style="289" customWidth="1"/>
    <col min="7" max="7" width="4.125" style="289" customWidth="1"/>
    <col min="8" max="8" width="8.625" style="43" customWidth="1"/>
    <col min="9" max="9" width="4.125" style="43" customWidth="1"/>
    <col min="10" max="10" width="16.75" style="43" customWidth="1"/>
    <col min="11" max="20" width="4.375" style="43" customWidth="1"/>
    <col min="21" max="21" width="1.625" style="43" customWidth="1"/>
    <col min="22" max="22" width="4" style="43" customWidth="1"/>
    <col min="23" max="23" width="9" style="43" hidden="1" customWidth="1"/>
    <col min="24" max="16384" width="9" style="43"/>
  </cols>
  <sheetData>
    <row r="1" spans="2:23" ht="29.25" customHeight="1" x14ac:dyDescent="0.15">
      <c r="M1" s="630" t="s">
        <v>95</v>
      </c>
      <c r="N1" s="631"/>
      <c r="O1" s="631"/>
      <c r="P1" s="632"/>
      <c r="Q1" s="632"/>
      <c r="R1" s="632"/>
      <c r="S1" s="632"/>
      <c r="T1" s="632"/>
    </row>
    <row r="2" spans="2:23" ht="9.9499999999999993" customHeight="1" x14ac:dyDescent="0.15">
      <c r="M2" s="44"/>
      <c r="N2" s="45"/>
      <c r="O2" s="45"/>
      <c r="P2" s="45"/>
      <c r="Q2" s="45"/>
      <c r="R2" s="45"/>
      <c r="S2" s="45"/>
      <c r="T2" s="45"/>
    </row>
    <row r="3" spans="2:23" ht="30" customHeight="1" x14ac:dyDescent="0.15">
      <c r="B3" s="633" t="s">
        <v>96</v>
      </c>
      <c r="C3" s="633"/>
      <c r="D3" s="633"/>
      <c r="E3" s="633"/>
      <c r="F3" s="633"/>
      <c r="G3" s="633"/>
      <c r="H3" s="633"/>
      <c r="I3" s="633"/>
      <c r="J3" s="633"/>
      <c r="K3" s="633"/>
      <c r="L3" s="633"/>
      <c r="M3" s="633"/>
      <c r="N3" s="633"/>
      <c r="O3" s="633"/>
      <c r="P3" s="633"/>
      <c r="Q3" s="633"/>
      <c r="R3" s="633"/>
      <c r="S3" s="633"/>
      <c r="T3" s="633"/>
    </row>
    <row r="4" spans="2:23" x14ac:dyDescent="0.15">
      <c r="J4" s="186"/>
      <c r="K4" s="186"/>
      <c r="L4" s="634" t="s">
        <v>97</v>
      </c>
      <c r="M4" s="634"/>
      <c r="N4" s="189" t="str">
        <f>IF(N9="","",IF(P9=1,N9-1,N9))</f>
        <v/>
      </c>
      <c r="O4" s="190" t="s">
        <v>30</v>
      </c>
      <c r="P4" s="191" t="str">
        <f>IF(P9="","",MONTH(EOMONTH(DATE(SUM(2018+N9),P9,R9),-1)))</f>
        <v/>
      </c>
      <c r="Q4" s="190" t="s">
        <v>5</v>
      </c>
      <c r="R4" s="191" t="str">
        <f>IF(P4="","",20)</f>
        <v/>
      </c>
      <c r="S4" s="192" t="s">
        <v>98</v>
      </c>
      <c r="T4" s="193"/>
    </row>
    <row r="5" spans="2:23" ht="35.25" customHeight="1" x14ac:dyDescent="0.15">
      <c r="B5" s="36" t="s">
        <v>99</v>
      </c>
      <c r="C5" s="635"/>
      <c r="D5" s="636"/>
      <c r="E5" s="636"/>
      <c r="F5" s="636"/>
      <c r="G5" s="636"/>
      <c r="H5" s="636"/>
      <c r="I5" s="637"/>
      <c r="J5" s="50" t="s">
        <v>100</v>
      </c>
      <c r="K5" s="50">
        <v>2</v>
      </c>
      <c r="L5" s="50">
        <v>2</v>
      </c>
      <c r="M5" s="297"/>
      <c r="N5" s="297"/>
      <c r="O5" s="297"/>
      <c r="P5" s="297"/>
      <c r="Q5" s="297"/>
      <c r="R5" s="297"/>
      <c r="S5" s="297"/>
      <c r="T5" s="297"/>
    </row>
    <row r="6" spans="2:23" ht="24.95" customHeight="1" x14ac:dyDescent="0.15">
      <c r="B6" s="638" t="s">
        <v>101</v>
      </c>
      <c r="C6" s="640" t="s">
        <v>102</v>
      </c>
      <c r="D6" s="641"/>
      <c r="E6" s="51"/>
      <c r="F6" s="298"/>
      <c r="G6" s="298"/>
      <c r="H6" s="51"/>
      <c r="I6" s="51"/>
      <c r="J6" s="51"/>
      <c r="K6" s="51"/>
      <c r="L6" s="51"/>
      <c r="M6" s="51"/>
      <c r="N6" s="52"/>
      <c r="O6" s="45" t="s">
        <v>103</v>
      </c>
      <c r="P6" s="299"/>
      <c r="Q6" s="45" t="s">
        <v>104</v>
      </c>
      <c r="R6" s="299"/>
      <c r="S6" s="45" t="s">
        <v>104</v>
      </c>
      <c r="T6" s="300"/>
    </row>
    <row r="7" spans="2:23" ht="24.95" customHeight="1" x14ac:dyDescent="0.15">
      <c r="B7" s="639"/>
      <c r="C7" s="53" t="s">
        <v>105</v>
      </c>
      <c r="D7" s="642"/>
      <c r="E7" s="642"/>
      <c r="F7" s="642"/>
      <c r="G7" s="642"/>
      <c r="H7" s="642"/>
      <c r="I7" s="642"/>
      <c r="J7" s="642"/>
      <c r="K7" s="642"/>
      <c r="L7" s="642"/>
      <c r="M7" s="642"/>
      <c r="N7" s="643"/>
      <c r="O7" s="54" t="s">
        <v>106</v>
      </c>
      <c r="P7" s="301"/>
      <c r="Q7" s="54" t="s">
        <v>104</v>
      </c>
      <c r="R7" s="301"/>
      <c r="S7" s="54" t="s">
        <v>104</v>
      </c>
      <c r="T7" s="302"/>
    </row>
    <row r="8" spans="2:23" ht="35.1" customHeight="1" x14ac:dyDescent="0.15">
      <c r="B8" s="171" t="s">
        <v>107</v>
      </c>
      <c r="C8" s="644"/>
      <c r="D8" s="645"/>
      <c r="E8" s="645"/>
      <c r="F8" s="645"/>
      <c r="G8" s="645"/>
      <c r="H8" s="645"/>
      <c r="I8" s="646"/>
      <c r="J8" s="172" t="s">
        <v>212</v>
      </c>
      <c r="K8" s="647"/>
      <c r="L8" s="648"/>
      <c r="M8" s="648"/>
      <c r="N8" s="648"/>
      <c r="O8" s="648"/>
      <c r="P8" s="648"/>
      <c r="Q8" s="648"/>
      <c r="R8" s="648"/>
      <c r="S8" s="648"/>
      <c r="T8" s="649"/>
    </row>
    <row r="9" spans="2:23" ht="33" customHeight="1" x14ac:dyDescent="0.15">
      <c r="B9" s="50" t="s">
        <v>213</v>
      </c>
      <c r="C9" s="632"/>
      <c r="D9" s="632"/>
      <c r="E9" s="632"/>
      <c r="F9" s="632"/>
      <c r="G9" s="632"/>
      <c r="H9" s="632"/>
      <c r="I9" s="632"/>
      <c r="J9" s="50" t="s">
        <v>214</v>
      </c>
      <c r="K9" s="56"/>
      <c r="L9" s="650" t="s">
        <v>111</v>
      </c>
      <c r="M9" s="650"/>
      <c r="N9" s="304"/>
      <c r="O9" s="57" t="s">
        <v>30</v>
      </c>
      <c r="P9" s="305"/>
      <c r="Q9" s="57" t="s">
        <v>5</v>
      </c>
      <c r="R9" s="175"/>
      <c r="S9" s="57" t="s">
        <v>110</v>
      </c>
      <c r="T9" s="59"/>
    </row>
    <row r="10" spans="2:23" ht="33" customHeight="1" x14ac:dyDescent="0.15">
      <c r="B10" s="638" t="s">
        <v>354</v>
      </c>
      <c r="C10" s="652" t="s">
        <v>7</v>
      </c>
      <c r="D10" s="653"/>
      <c r="E10" s="654"/>
      <c r="F10" s="652" t="s">
        <v>297</v>
      </c>
      <c r="G10" s="654"/>
      <c r="H10" s="652" t="s">
        <v>108</v>
      </c>
      <c r="I10" s="654"/>
      <c r="J10" s="638" t="s">
        <v>215</v>
      </c>
      <c r="K10" s="655"/>
      <c r="L10" s="656"/>
      <c r="M10" s="656"/>
      <c r="N10" s="656"/>
      <c r="O10" s="656"/>
      <c r="P10" s="656"/>
      <c r="Q10" s="656"/>
      <c r="R10" s="656"/>
      <c r="S10" s="656"/>
      <c r="T10" s="657"/>
    </row>
    <row r="11" spans="2:23" ht="33" customHeight="1" x14ac:dyDescent="0.15">
      <c r="B11" s="651"/>
      <c r="C11" s="658"/>
      <c r="D11" s="659"/>
      <c r="E11" s="660"/>
      <c r="F11" s="315"/>
      <c r="G11" s="303" t="s">
        <v>6</v>
      </c>
      <c r="H11" s="315"/>
      <c r="I11" s="55" t="s">
        <v>6</v>
      </c>
      <c r="J11" s="651"/>
      <c r="K11" s="56"/>
      <c r="L11" s="661"/>
      <c r="M11" s="661"/>
      <c r="N11" s="304"/>
      <c r="O11" s="57" t="s">
        <v>30</v>
      </c>
      <c r="P11" s="305"/>
      <c r="Q11" s="57" t="s">
        <v>5</v>
      </c>
      <c r="R11" s="58">
        <v>1</v>
      </c>
      <c r="S11" s="57" t="s">
        <v>110</v>
      </c>
      <c r="T11" s="59"/>
      <c r="U11" s="60"/>
      <c r="V11" s="60"/>
      <c r="W11" s="43" t="s">
        <v>109</v>
      </c>
    </row>
    <row r="12" spans="2:23" ht="33" customHeight="1" x14ac:dyDescent="0.15">
      <c r="B12" s="651"/>
      <c r="C12" s="658"/>
      <c r="D12" s="659"/>
      <c r="E12" s="660"/>
      <c r="F12" s="315"/>
      <c r="G12" s="303" t="s">
        <v>6</v>
      </c>
      <c r="H12" s="315"/>
      <c r="I12" s="55" t="s">
        <v>6</v>
      </c>
      <c r="J12" s="651"/>
      <c r="K12" s="56"/>
      <c r="L12" s="661"/>
      <c r="M12" s="661"/>
      <c r="N12" s="304"/>
      <c r="O12" s="57" t="s">
        <v>30</v>
      </c>
      <c r="P12" s="305"/>
      <c r="Q12" s="57" t="s">
        <v>5</v>
      </c>
      <c r="R12" s="58">
        <v>1</v>
      </c>
      <c r="S12" s="57" t="s">
        <v>110</v>
      </c>
      <c r="T12" s="59"/>
      <c r="U12" s="60"/>
      <c r="V12" s="60"/>
      <c r="W12" s="43" t="s">
        <v>111</v>
      </c>
    </row>
    <row r="13" spans="2:23" ht="33" customHeight="1" x14ac:dyDescent="0.15">
      <c r="B13" s="651"/>
      <c r="C13" s="658"/>
      <c r="D13" s="659"/>
      <c r="E13" s="660"/>
      <c r="F13" s="315"/>
      <c r="G13" s="303" t="s">
        <v>6</v>
      </c>
      <c r="H13" s="315"/>
      <c r="I13" s="55" t="s">
        <v>6</v>
      </c>
      <c r="J13" s="651"/>
      <c r="K13" s="56"/>
      <c r="L13" s="661"/>
      <c r="M13" s="661"/>
      <c r="N13" s="304"/>
      <c r="O13" s="57" t="s">
        <v>30</v>
      </c>
      <c r="P13" s="305"/>
      <c r="Q13" s="57" t="s">
        <v>5</v>
      </c>
      <c r="R13" s="58">
        <v>1</v>
      </c>
      <c r="S13" s="57" t="s">
        <v>110</v>
      </c>
      <c r="T13" s="59"/>
      <c r="U13" s="60"/>
      <c r="V13" s="60"/>
    </row>
    <row r="14" spans="2:23" ht="33" customHeight="1" x14ac:dyDescent="0.15">
      <c r="B14" s="651"/>
      <c r="C14" s="658"/>
      <c r="D14" s="659"/>
      <c r="E14" s="660"/>
      <c r="F14" s="315"/>
      <c r="G14" s="303" t="s">
        <v>6</v>
      </c>
      <c r="H14" s="315"/>
      <c r="I14" s="55" t="s">
        <v>6</v>
      </c>
      <c r="J14" s="651"/>
      <c r="K14" s="56"/>
      <c r="L14" s="661"/>
      <c r="M14" s="661"/>
      <c r="N14" s="304"/>
      <c r="O14" s="57" t="s">
        <v>30</v>
      </c>
      <c r="P14" s="305"/>
      <c r="Q14" s="57" t="s">
        <v>5</v>
      </c>
      <c r="R14" s="58">
        <v>1</v>
      </c>
      <c r="S14" s="57" t="s">
        <v>110</v>
      </c>
      <c r="T14" s="59"/>
      <c r="U14" s="60"/>
      <c r="V14" s="60"/>
    </row>
    <row r="15" spans="2:23" ht="33" customHeight="1" x14ac:dyDescent="0.15">
      <c r="B15" s="651"/>
      <c r="C15" s="658"/>
      <c r="D15" s="659"/>
      <c r="E15" s="660"/>
      <c r="F15" s="315"/>
      <c r="G15" s="303" t="s">
        <v>6</v>
      </c>
      <c r="H15" s="315"/>
      <c r="I15" s="55" t="s">
        <v>6</v>
      </c>
      <c r="J15" s="651"/>
      <c r="K15" s="56"/>
      <c r="L15" s="661"/>
      <c r="M15" s="661"/>
      <c r="N15" s="304"/>
      <c r="O15" s="57" t="s">
        <v>30</v>
      </c>
      <c r="P15" s="305"/>
      <c r="Q15" s="57" t="s">
        <v>5</v>
      </c>
      <c r="R15" s="58">
        <v>1</v>
      </c>
      <c r="S15" s="57" t="s">
        <v>110</v>
      </c>
      <c r="T15" s="59"/>
      <c r="U15" s="60"/>
      <c r="V15" s="60"/>
    </row>
    <row r="16" spans="2:23" ht="33" customHeight="1" x14ac:dyDescent="0.15">
      <c r="B16" s="639"/>
      <c r="C16" s="658"/>
      <c r="D16" s="659"/>
      <c r="E16" s="660"/>
      <c r="F16" s="315"/>
      <c r="G16" s="303" t="s">
        <v>6</v>
      </c>
      <c r="H16" s="315"/>
      <c r="I16" s="55" t="s">
        <v>6</v>
      </c>
      <c r="J16" s="639"/>
      <c r="K16" s="56"/>
      <c r="L16" s="661"/>
      <c r="M16" s="661"/>
      <c r="N16" s="304"/>
      <c r="O16" s="57" t="s">
        <v>30</v>
      </c>
      <c r="P16" s="305"/>
      <c r="Q16" s="57" t="s">
        <v>5</v>
      </c>
      <c r="R16" s="58">
        <v>1</v>
      </c>
      <c r="S16" s="57" t="s">
        <v>110</v>
      </c>
      <c r="T16" s="59"/>
      <c r="U16" s="60"/>
      <c r="V16" s="60"/>
    </row>
    <row r="17" spans="1:22" ht="33" customHeight="1" x14ac:dyDescent="0.15">
      <c r="B17" s="50" t="s">
        <v>112</v>
      </c>
      <c r="C17" s="662"/>
      <c r="D17" s="662"/>
      <c r="E17" s="662"/>
      <c r="F17" s="662"/>
      <c r="G17" s="662"/>
      <c r="H17" s="662"/>
      <c r="I17" s="662"/>
      <c r="J17" s="36" t="s">
        <v>113</v>
      </c>
      <c r="K17" s="662"/>
      <c r="L17" s="662"/>
      <c r="M17" s="662"/>
      <c r="N17" s="662"/>
      <c r="O17" s="662"/>
      <c r="P17" s="662"/>
      <c r="Q17" s="662"/>
      <c r="R17" s="662"/>
      <c r="S17" s="662"/>
      <c r="T17" s="662"/>
      <c r="U17" s="60"/>
      <c r="V17" s="60"/>
    </row>
    <row r="18" spans="1:22" ht="20.100000000000001" customHeight="1" x14ac:dyDescent="0.15">
      <c r="B18" s="61" t="s">
        <v>208</v>
      </c>
      <c r="C18" s="62"/>
      <c r="D18" s="62"/>
      <c r="E18" s="62"/>
      <c r="F18" s="306"/>
      <c r="G18" s="306"/>
      <c r="H18" s="62"/>
      <c r="I18" s="62"/>
      <c r="J18" s="62"/>
      <c r="K18" s="62"/>
      <c r="L18" s="143"/>
      <c r="M18" s="62"/>
      <c r="N18" s="62"/>
      <c r="O18" s="62"/>
      <c r="P18" s="62"/>
      <c r="Q18" s="62"/>
      <c r="R18" s="62"/>
      <c r="S18" s="62"/>
      <c r="T18" s="62"/>
      <c r="U18" s="62"/>
      <c r="V18" s="62"/>
    </row>
    <row r="19" spans="1:22" ht="20.100000000000001" customHeight="1" x14ac:dyDescent="0.15">
      <c r="B19" s="307"/>
      <c r="C19" s="64" t="s">
        <v>209</v>
      </c>
      <c r="D19" s="62"/>
      <c r="E19" s="62"/>
      <c r="F19" s="306"/>
      <c r="G19" s="306"/>
      <c r="H19" s="62"/>
      <c r="I19" s="62"/>
      <c r="J19" s="664" t="s">
        <v>210</v>
      </c>
      <c r="K19" s="664"/>
      <c r="L19" s="664"/>
      <c r="M19" s="664"/>
      <c r="N19" s="664"/>
      <c r="O19" s="62"/>
      <c r="P19" s="62"/>
      <c r="Q19" s="62"/>
      <c r="T19" s="62"/>
      <c r="U19" s="62"/>
      <c r="V19" s="62"/>
    </row>
    <row r="20" spans="1:22" ht="5.0999999999999996" customHeight="1" x14ac:dyDescent="0.15">
      <c r="B20" s="64"/>
      <c r="C20" s="64"/>
      <c r="D20" s="62"/>
      <c r="E20" s="62"/>
      <c r="F20" s="306"/>
      <c r="G20" s="306"/>
      <c r="H20" s="62"/>
      <c r="I20" s="62"/>
      <c r="J20" s="664"/>
      <c r="K20" s="664"/>
      <c r="L20" s="664"/>
      <c r="M20" s="664"/>
      <c r="N20" s="664"/>
      <c r="O20" s="62"/>
      <c r="P20" s="62"/>
      <c r="Q20" s="62"/>
      <c r="T20" s="62"/>
      <c r="U20" s="62"/>
      <c r="V20" s="62"/>
    </row>
    <row r="21" spans="1:22" ht="20.100000000000001" customHeight="1" x14ac:dyDescent="0.15">
      <c r="B21" s="174"/>
      <c r="C21" s="64" t="s">
        <v>211</v>
      </c>
      <c r="D21" s="64"/>
      <c r="E21" s="62"/>
      <c r="F21" s="306"/>
      <c r="G21" s="306"/>
      <c r="H21" s="62"/>
      <c r="I21" s="62"/>
      <c r="J21" s="664"/>
      <c r="K21" s="664"/>
      <c r="L21" s="664"/>
      <c r="M21" s="664"/>
      <c r="N21" s="664"/>
      <c r="O21" s="62"/>
      <c r="P21" s="62"/>
      <c r="Q21" s="62"/>
      <c r="T21" s="62"/>
      <c r="U21" s="62"/>
      <c r="V21" s="62"/>
    </row>
    <row r="22" spans="1:22" ht="5.0999999999999996" customHeight="1" x14ac:dyDescent="0.15">
      <c r="B22" s="64"/>
      <c r="C22" s="64"/>
      <c r="D22" s="64"/>
      <c r="E22" s="62"/>
      <c r="F22" s="306"/>
      <c r="G22" s="306"/>
      <c r="H22" s="62"/>
      <c r="I22" s="62"/>
      <c r="J22" s="63"/>
      <c r="K22" s="62"/>
      <c r="L22" s="62"/>
      <c r="M22" s="62"/>
      <c r="N22" s="62"/>
      <c r="O22" s="62"/>
      <c r="P22" s="62"/>
      <c r="Q22" s="62"/>
      <c r="R22" s="62"/>
      <c r="S22" s="62"/>
      <c r="T22" s="62"/>
    </row>
    <row r="24" spans="1:22" ht="18" customHeight="1" x14ac:dyDescent="0.15">
      <c r="A24" s="65" t="s">
        <v>114</v>
      </c>
      <c r="K24" s="66" t="s">
        <v>115</v>
      </c>
      <c r="L24" s="663" t="s">
        <v>111</v>
      </c>
      <c r="M24" s="663"/>
      <c r="N24" s="46"/>
      <c r="O24" s="47" t="s">
        <v>30</v>
      </c>
      <c r="P24" s="48"/>
      <c r="Q24" s="47" t="s">
        <v>5</v>
      </c>
      <c r="R24" s="48"/>
      <c r="S24" s="49" t="s">
        <v>116</v>
      </c>
    </row>
    <row r="25" spans="1:22" ht="38.25" customHeight="1" x14ac:dyDescent="0.15">
      <c r="A25" s="674" t="s">
        <v>117</v>
      </c>
      <c r="B25" s="674"/>
      <c r="C25" s="674"/>
      <c r="D25" s="674"/>
      <c r="E25" s="631" t="s">
        <v>118</v>
      </c>
      <c r="F25" s="631"/>
      <c r="G25" s="631"/>
      <c r="H25" s="631"/>
      <c r="I25" s="631"/>
      <c r="J25" s="631"/>
      <c r="K25" s="631" t="s">
        <v>119</v>
      </c>
      <c r="L25" s="631"/>
      <c r="M25" s="631"/>
      <c r="N25" s="631"/>
      <c r="O25" s="631"/>
      <c r="P25" s="631"/>
      <c r="Q25" s="631"/>
      <c r="R25" s="631"/>
      <c r="S25" s="631"/>
      <c r="T25" s="631"/>
    </row>
    <row r="26" spans="1:22" ht="129.75" customHeight="1" x14ac:dyDescent="0.15">
      <c r="A26" s="665"/>
      <c r="B26" s="666"/>
      <c r="C26" s="666"/>
      <c r="D26" s="667"/>
      <c r="E26" s="675"/>
      <c r="F26" s="676"/>
      <c r="G26" s="676"/>
      <c r="H26" s="676"/>
      <c r="I26" s="676"/>
      <c r="J26" s="677"/>
      <c r="K26" s="675"/>
      <c r="L26" s="676"/>
      <c r="M26" s="676"/>
      <c r="N26" s="676"/>
      <c r="O26" s="676"/>
      <c r="P26" s="676"/>
      <c r="Q26" s="676"/>
      <c r="R26" s="676"/>
      <c r="S26" s="676"/>
      <c r="T26" s="677"/>
    </row>
    <row r="27" spans="1:22" x14ac:dyDescent="0.15">
      <c r="A27" s="668"/>
      <c r="B27" s="669"/>
      <c r="C27" s="669"/>
      <c r="D27" s="670"/>
      <c r="E27" s="678"/>
      <c r="F27" s="679"/>
      <c r="G27" s="679"/>
      <c r="H27" s="679"/>
      <c r="I27" s="679"/>
      <c r="J27" s="680"/>
      <c r="K27" s="678"/>
      <c r="L27" s="679"/>
      <c r="M27" s="679"/>
      <c r="N27" s="679"/>
      <c r="O27" s="679"/>
      <c r="P27" s="679"/>
      <c r="Q27" s="679"/>
      <c r="R27" s="679"/>
      <c r="S27" s="679"/>
      <c r="T27" s="680"/>
    </row>
    <row r="28" spans="1:22" x14ac:dyDescent="0.15">
      <c r="A28" s="668"/>
      <c r="B28" s="669"/>
      <c r="C28" s="669"/>
      <c r="D28" s="670"/>
      <c r="E28" s="678"/>
      <c r="F28" s="679"/>
      <c r="G28" s="679"/>
      <c r="H28" s="679"/>
      <c r="I28" s="679"/>
      <c r="J28" s="680"/>
      <c r="K28" s="678"/>
      <c r="L28" s="679"/>
      <c r="M28" s="679"/>
      <c r="N28" s="679"/>
      <c r="O28" s="679"/>
      <c r="P28" s="679"/>
      <c r="Q28" s="679"/>
      <c r="R28" s="679"/>
      <c r="S28" s="679"/>
      <c r="T28" s="680"/>
    </row>
    <row r="29" spans="1:22" ht="13.5" customHeight="1" x14ac:dyDescent="0.15">
      <c r="A29" s="668"/>
      <c r="B29" s="669"/>
      <c r="C29" s="669"/>
      <c r="D29" s="670"/>
      <c r="E29" s="678"/>
      <c r="F29" s="679"/>
      <c r="G29" s="679"/>
      <c r="H29" s="679"/>
      <c r="I29" s="679"/>
      <c r="J29" s="680"/>
      <c r="K29" s="678"/>
      <c r="L29" s="679"/>
      <c r="M29" s="679"/>
      <c r="N29" s="679"/>
      <c r="O29" s="679"/>
      <c r="P29" s="679"/>
      <c r="Q29" s="679"/>
      <c r="R29" s="679"/>
      <c r="S29" s="679"/>
      <c r="T29" s="680"/>
    </row>
    <row r="30" spans="1:22" x14ac:dyDescent="0.15">
      <c r="A30" s="668"/>
      <c r="B30" s="669"/>
      <c r="C30" s="669"/>
      <c r="D30" s="670"/>
      <c r="E30" s="678"/>
      <c r="F30" s="679"/>
      <c r="G30" s="679"/>
      <c r="H30" s="679"/>
      <c r="I30" s="679"/>
      <c r="J30" s="680"/>
      <c r="K30" s="678"/>
      <c r="L30" s="679"/>
      <c r="M30" s="679"/>
      <c r="N30" s="679"/>
      <c r="O30" s="679"/>
      <c r="P30" s="679"/>
      <c r="Q30" s="679"/>
      <c r="R30" s="679"/>
      <c r="S30" s="679"/>
      <c r="T30" s="680"/>
    </row>
    <row r="31" spans="1:22" x14ac:dyDescent="0.15">
      <c r="A31" s="671"/>
      <c r="B31" s="672"/>
      <c r="C31" s="672"/>
      <c r="D31" s="673"/>
      <c r="E31" s="681"/>
      <c r="F31" s="682"/>
      <c r="G31" s="682"/>
      <c r="H31" s="682"/>
      <c r="I31" s="682"/>
      <c r="J31" s="683"/>
      <c r="K31" s="681"/>
      <c r="L31" s="682"/>
      <c r="M31" s="682"/>
      <c r="N31" s="682"/>
      <c r="O31" s="682"/>
      <c r="P31" s="682"/>
      <c r="Q31" s="682"/>
      <c r="R31" s="682"/>
      <c r="S31" s="682"/>
      <c r="T31" s="683"/>
    </row>
    <row r="32" spans="1:22" x14ac:dyDescent="0.15">
      <c r="A32" s="67"/>
      <c r="B32" s="67"/>
      <c r="C32" s="67"/>
      <c r="D32" s="67"/>
      <c r="E32" s="67"/>
      <c r="F32" s="308"/>
      <c r="G32" s="308"/>
      <c r="H32" s="67"/>
      <c r="I32" s="67"/>
      <c r="J32" s="67"/>
      <c r="K32" s="67"/>
      <c r="L32" s="67"/>
      <c r="M32" s="67"/>
      <c r="N32" s="67"/>
      <c r="O32" s="67"/>
      <c r="P32" s="67"/>
      <c r="Q32" s="67"/>
      <c r="R32" s="67"/>
      <c r="S32" s="67"/>
      <c r="T32" s="67"/>
    </row>
    <row r="33" spans="1:20" ht="18" customHeight="1" x14ac:dyDescent="0.15">
      <c r="A33" s="68" t="s">
        <v>120</v>
      </c>
      <c r="B33" s="68"/>
      <c r="C33" s="68"/>
      <c r="D33" s="68"/>
      <c r="E33" s="67"/>
      <c r="F33" s="308"/>
      <c r="G33" s="308"/>
      <c r="H33" s="67"/>
      <c r="I33" s="67"/>
      <c r="J33" s="67"/>
      <c r="K33" s="67"/>
      <c r="L33" s="67"/>
      <c r="M33" s="67"/>
      <c r="N33" s="67"/>
      <c r="O33" s="67"/>
      <c r="P33" s="67"/>
      <c r="Q33" s="67"/>
      <c r="R33" s="67"/>
      <c r="S33" s="67"/>
      <c r="T33" s="67"/>
    </row>
    <row r="34" spans="1:20" x14ac:dyDescent="0.15">
      <c r="A34" s="665"/>
      <c r="B34" s="666"/>
      <c r="C34" s="666"/>
      <c r="D34" s="666"/>
      <c r="E34" s="666"/>
      <c r="F34" s="666"/>
      <c r="G34" s="666"/>
      <c r="H34" s="666"/>
      <c r="I34" s="666"/>
      <c r="J34" s="666"/>
      <c r="K34" s="666"/>
      <c r="L34" s="666"/>
      <c r="M34" s="666"/>
      <c r="N34" s="666"/>
      <c r="O34" s="666"/>
      <c r="P34" s="666"/>
      <c r="Q34" s="666"/>
      <c r="R34" s="666"/>
      <c r="S34" s="666"/>
      <c r="T34" s="667"/>
    </row>
    <row r="35" spans="1:20" x14ac:dyDescent="0.15">
      <c r="A35" s="668"/>
      <c r="B35" s="669"/>
      <c r="C35" s="669"/>
      <c r="D35" s="669"/>
      <c r="E35" s="669"/>
      <c r="F35" s="669"/>
      <c r="G35" s="669"/>
      <c r="H35" s="669"/>
      <c r="I35" s="669"/>
      <c r="J35" s="669"/>
      <c r="K35" s="669"/>
      <c r="L35" s="669"/>
      <c r="M35" s="669"/>
      <c r="N35" s="669"/>
      <c r="O35" s="669"/>
      <c r="P35" s="669"/>
      <c r="Q35" s="669"/>
      <c r="R35" s="669"/>
      <c r="S35" s="669"/>
      <c r="T35" s="670"/>
    </row>
    <row r="36" spans="1:20" x14ac:dyDescent="0.15">
      <c r="A36" s="668"/>
      <c r="B36" s="669"/>
      <c r="C36" s="669"/>
      <c r="D36" s="669"/>
      <c r="E36" s="669"/>
      <c r="F36" s="669"/>
      <c r="G36" s="669"/>
      <c r="H36" s="669"/>
      <c r="I36" s="669"/>
      <c r="J36" s="669"/>
      <c r="K36" s="669"/>
      <c r="L36" s="669"/>
      <c r="M36" s="669"/>
      <c r="N36" s="669"/>
      <c r="O36" s="669"/>
      <c r="P36" s="669"/>
      <c r="Q36" s="669"/>
      <c r="R36" s="669"/>
      <c r="S36" s="669"/>
      <c r="T36" s="670"/>
    </row>
    <row r="37" spans="1:20" x14ac:dyDescent="0.15">
      <c r="A37" s="668"/>
      <c r="B37" s="669"/>
      <c r="C37" s="669"/>
      <c r="D37" s="669"/>
      <c r="E37" s="669"/>
      <c r="F37" s="669"/>
      <c r="G37" s="669"/>
      <c r="H37" s="669"/>
      <c r="I37" s="669"/>
      <c r="J37" s="669"/>
      <c r="K37" s="669"/>
      <c r="L37" s="669"/>
      <c r="M37" s="669"/>
      <c r="N37" s="669"/>
      <c r="O37" s="669"/>
      <c r="P37" s="669"/>
      <c r="Q37" s="669"/>
      <c r="R37" s="669"/>
      <c r="S37" s="669"/>
      <c r="T37" s="670"/>
    </row>
    <row r="38" spans="1:20" x14ac:dyDescent="0.15">
      <c r="A38" s="668"/>
      <c r="B38" s="669"/>
      <c r="C38" s="669"/>
      <c r="D38" s="669"/>
      <c r="E38" s="669"/>
      <c r="F38" s="669"/>
      <c r="G38" s="669"/>
      <c r="H38" s="669"/>
      <c r="I38" s="669"/>
      <c r="J38" s="669"/>
      <c r="K38" s="669"/>
      <c r="L38" s="669"/>
      <c r="M38" s="669"/>
      <c r="N38" s="669"/>
      <c r="O38" s="669"/>
      <c r="P38" s="669"/>
      <c r="Q38" s="669"/>
      <c r="R38" s="669"/>
      <c r="S38" s="669"/>
      <c r="T38" s="670"/>
    </row>
    <row r="39" spans="1:20" ht="13.5" customHeight="1" x14ac:dyDescent="0.15">
      <c r="A39" s="668"/>
      <c r="B39" s="669"/>
      <c r="C39" s="669"/>
      <c r="D39" s="669"/>
      <c r="E39" s="669"/>
      <c r="F39" s="669"/>
      <c r="G39" s="669"/>
      <c r="H39" s="669"/>
      <c r="I39" s="669"/>
      <c r="J39" s="669"/>
      <c r="K39" s="669"/>
      <c r="L39" s="669"/>
      <c r="M39" s="669"/>
      <c r="N39" s="669"/>
      <c r="O39" s="669"/>
      <c r="P39" s="669"/>
      <c r="Q39" s="669"/>
      <c r="R39" s="669"/>
      <c r="S39" s="669"/>
      <c r="T39" s="670"/>
    </row>
    <row r="40" spans="1:20" x14ac:dyDescent="0.15">
      <c r="A40" s="668"/>
      <c r="B40" s="669"/>
      <c r="C40" s="669"/>
      <c r="D40" s="669"/>
      <c r="E40" s="669"/>
      <c r="F40" s="669"/>
      <c r="G40" s="669"/>
      <c r="H40" s="669"/>
      <c r="I40" s="669"/>
      <c r="J40" s="669"/>
      <c r="K40" s="669"/>
      <c r="L40" s="669"/>
      <c r="M40" s="669"/>
      <c r="N40" s="669"/>
      <c r="O40" s="669"/>
      <c r="P40" s="669"/>
      <c r="Q40" s="669"/>
      <c r="R40" s="669"/>
      <c r="S40" s="669"/>
      <c r="T40" s="670"/>
    </row>
    <row r="41" spans="1:20" x14ac:dyDescent="0.15">
      <c r="A41" s="668"/>
      <c r="B41" s="669"/>
      <c r="C41" s="669"/>
      <c r="D41" s="669"/>
      <c r="E41" s="669"/>
      <c r="F41" s="669"/>
      <c r="G41" s="669"/>
      <c r="H41" s="669"/>
      <c r="I41" s="669"/>
      <c r="J41" s="669"/>
      <c r="K41" s="669"/>
      <c r="L41" s="669"/>
      <c r="M41" s="669"/>
      <c r="N41" s="669"/>
      <c r="O41" s="669"/>
      <c r="P41" s="669"/>
      <c r="Q41" s="669"/>
      <c r="R41" s="669"/>
      <c r="S41" s="669"/>
      <c r="T41" s="670"/>
    </row>
    <row r="42" spans="1:20" x14ac:dyDescent="0.15">
      <c r="A42" s="668"/>
      <c r="B42" s="669"/>
      <c r="C42" s="669"/>
      <c r="D42" s="669"/>
      <c r="E42" s="669"/>
      <c r="F42" s="669"/>
      <c r="G42" s="669"/>
      <c r="H42" s="669"/>
      <c r="I42" s="669"/>
      <c r="J42" s="669"/>
      <c r="K42" s="669"/>
      <c r="L42" s="669"/>
      <c r="M42" s="669"/>
      <c r="N42" s="669"/>
      <c r="O42" s="669"/>
      <c r="P42" s="669"/>
      <c r="Q42" s="669"/>
      <c r="R42" s="669"/>
      <c r="S42" s="669"/>
      <c r="T42" s="670"/>
    </row>
    <row r="43" spans="1:20" x14ac:dyDescent="0.15">
      <c r="A43" s="668"/>
      <c r="B43" s="669"/>
      <c r="C43" s="669"/>
      <c r="D43" s="669"/>
      <c r="E43" s="669"/>
      <c r="F43" s="669"/>
      <c r="G43" s="669"/>
      <c r="H43" s="669"/>
      <c r="I43" s="669"/>
      <c r="J43" s="669"/>
      <c r="K43" s="669"/>
      <c r="L43" s="669"/>
      <c r="M43" s="669"/>
      <c r="N43" s="669"/>
      <c r="O43" s="669"/>
      <c r="P43" s="669"/>
      <c r="Q43" s="669"/>
      <c r="R43" s="669"/>
      <c r="S43" s="669"/>
      <c r="T43" s="670"/>
    </row>
    <row r="44" spans="1:20" x14ac:dyDescent="0.15">
      <c r="A44" s="668"/>
      <c r="B44" s="669"/>
      <c r="C44" s="669"/>
      <c r="D44" s="669"/>
      <c r="E44" s="669"/>
      <c r="F44" s="669"/>
      <c r="G44" s="669"/>
      <c r="H44" s="669"/>
      <c r="I44" s="669"/>
      <c r="J44" s="669"/>
      <c r="K44" s="669"/>
      <c r="L44" s="669"/>
      <c r="M44" s="669"/>
      <c r="N44" s="669"/>
      <c r="O44" s="669"/>
      <c r="P44" s="669"/>
      <c r="Q44" s="669"/>
      <c r="R44" s="669"/>
      <c r="S44" s="669"/>
      <c r="T44" s="670"/>
    </row>
    <row r="45" spans="1:20" x14ac:dyDescent="0.15">
      <c r="A45" s="668"/>
      <c r="B45" s="669"/>
      <c r="C45" s="669"/>
      <c r="D45" s="669"/>
      <c r="E45" s="669"/>
      <c r="F45" s="669"/>
      <c r="G45" s="669"/>
      <c r="H45" s="669"/>
      <c r="I45" s="669"/>
      <c r="J45" s="669"/>
      <c r="K45" s="669"/>
      <c r="L45" s="669"/>
      <c r="M45" s="669"/>
      <c r="N45" s="669"/>
      <c r="O45" s="669"/>
      <c r="P45" s="669"/>
      <c r="Q45" s="669"/>
      <c r="R45" s="669"/>
      <c r="S45" s="669"/>
      <c r="T45" s="670"/>
    </row>
    <row r="46" spans="1:20" x14ac:dyDescent="0.15">
      <c r="A46" s="668"/>
      <c r="B46" s="669"/>
      <c r="C46" s="669"/>
      <c r="D46" s="669"/>
      <c r="E46" s="669"/>
      <c r="F46" s="669"/>
      <c r="G46" s="669"/>
      <c r="H46" s="669"/>
      <c r="I46" s="669"/>
      <c r="J46" s="669"/>
      <c r="K46" s="669"/>
      <c r="L46" s="669"/>
      <c r="M46" s="669"/>
      <c r="N46" s="669"/>
      <c r="O46" s="669"/>
      <c r="P46" s="669"/>
      <c r="Q46" s="669"/>
      <c r="R46" s="669"/>
      <c r="S46" s="669"/>
      <c r="T46" s="670"/>
    </row>
    <row r="47" spans="1:20" x14ac:dyDescent="0.15">
      <c r="A47" s="671"/>
      <c r="B47" s="672"/>
      <c r="C47" s="672"/>
      <c r="D47" s="672"/>
      <c r="E47" s="672"/>
      <c r="F47" s="672"/>
      <c r="G47" s="672"/>
      <c r="H47" s="672"/>
      <c r="I47" s="672"/>
      <c r="J47" s="672"/>
      <c r="K47" s="672"/>
      <c r="L47" s="672"/>
      <c r="M47" s="672"/>
      <c r="N47" s="672"/>
      <c r="O47" s="672"/>
      <c r="P47" s="672"/>
      <c r="Q47" s="672"/>
      <c r="R47" s="672"/>
      <c r="S47" s="672"/>
      <c r="T47" s="673"/>
    </row>
    <row r="48" spans="1:20" x14ac:dyDescent="0.15">
      <c r="A48" s="69"/>
      <c r="B48" s="70"/>
      <c r="C48" s="70"/>
      <c r="D48" s="70"/>
      <c r="E48" s="70"/>
      <c r="F48" s="309"/>
      <c r="G48" s="309"/>
      <c r="H48" s="70"/>
      <c r="I48" s="70"/>
      <c r="J48" s="70"/>
      <c r="K48" s="70"/>
      <c r="L48" s="70"/>
      <c r="M48" s="70"/>
      <c r="N48" s="70"/>
      <c r="O48" s="70"/>
      <c r="P48" s="70"/>
      <c r="Q48" s="70"/>
      <c r="R48" s="70"/>
      <c r="S48" s="70"/>
      <c r="T48" s="70"/>
    </row>
    <row r="49" spans="1:20" x14ac:dyDescent="0.15">
      <c r="A49" s="69"/>
      <c r="B49" s="70"/>
      <c r="C49" s="70"/>
      <c r="D49" s="70"/>
      <c r="E49" s="70"/>
      <c r="F49" s="309"/>
      <c r="G49" s="309"/>
      <c r="H49" s="70"/>
      <c r="I49" s="70"/>
      <c r="J49" s="70"/>
      <c r="K49" s="70"/>
      <c r="L49" s="70"/>
      <c r="M49" s="70"/>
      <c r="N49" s="70"/>
      <c r="O49" s="70"/>
      <c r="P49" s="70"/>
      <c r="Q49" s="70"/>
      <c r="R49" s="70"/>
      <c r="S49" s="70"/>
      <c r="T49" s="70"/>
    </row>
    <row r="112" spans="3:3" x14ac:dyDescent="0.15">
      <c r="C112" s="43" t="s">
        <v>1</v>
      </c>
    </row>
    <row r="113" spans="3:3" x14ac:dyDescent="0.15">
      <c r="C113" s="43" t="s">
        <v>2</v>
      </c>
    </row>
    <row r="114" spans="3:3" x14ac:dyDescent="0.15">
      <c r="C114" s="43" t="s">
        <v>3</v>
      </c>
    </row>
    <row r="115" spans="3:3" x14ac:dyDescent="0.15">
      <c r="C115" s="43" t="s">
        <v>4</v>
      </c>
    </row>
    <row r="116" spans="3:3" x14ac:dyDescent="0.15">
      <c r="C116" s="43" t="s">
        <v>121</v>
      </c>
    </row>
    <row r="117" spans="3:3" x14ac:dyDescent="0.15">
      <c r="C117" s="43" t="s">
        <v>122</v>
      </c>
    </row>
    <row r="118" spans="3:3" x14ac:dyDescent="0.15">
      <c r="C118" s="43" t="s">
        <v>370</v>
      </c>
    </row>
    <row r="119" spans="3:3" s="289" customFormat="1" x14ac:dyDescent="0.15">
      <c r="C119" s="289" t="s">
        <v>371</v>
      </c>
    </row>
    <row r="120" spans="3:3" s="289" customFormat="1" x14ac:dyDescent="0.15">
      <c r="C120" s="289" t="s">
        <v>372</v>
      </c>
    </row>
    <row r="121" spans="3:3" x14ac:dyDescent="0.15">
      <c r="C121" s="43" t="s">
        <v>123</v>
      </c>
    </row>
    <row r="122" spans="3:3" x14ac:dyDescent="0.15">
      <c r="C122" s="43" t="s">
        <v>124</v>
      </c>
    </row>
    <row r="123" spans="3:3" x14ac:dyDescent="0.15">
      <c r="C123" s="43" t="s">
        <v>231</v>
      </c>
    </row>
    <row r="124" spans="3:3" x14ac:dyDescent="0.15">
      <c r="C124" s="43" t="s">
        <v>125</v>
      </c>
    </row>
    <row r="125" spans="3:3" x14ac:dyDescent="0.15">
      <c r="C125" s="43" t="s">
        <v>126</v>
      </c>
    </row>
    <row r="126" spans="3:3" x14ac:dyDescent="0.15">
      <c r="C126" s="43" t="s">
        <v>127</v>
      </c>
    </row>
    <row r="127" spans="3:3" x14ac:dyDescent="0.15">
      <c r="C127" s="43" t="s">
        <v>233</v>
      </c>
    </row>
    <row r="128" spans="3:3" x14ac:dyDescent="0.15">
      <c r="C128" s="43" t="s">
        <v>232</v>
      </c>
    </row>
    <row r="129" spans="3:3" x14ac:dyDescent="0.15">
      <c r="C129" s="43" t="s">
        <v>128</v>
      </c>
    </row>
    <row r="130" spans="3:3" x14ac:dyDescent="0.15">
      <c r="C130" s="43" t="s">
        <v>129</v>
      </c>
    </row>
    <row r="131" spans="3:3" x14ac:dyDescent="0.15">
      <c r="C131" s="43" t="s">
        <v>130</v>
      </c>
    </row>
    <row r="132" spans="3:3" x14ac:dyDescent="0.15">
      <c r="C132" s="43" t="s">
        <v>131</v>
      </c>
    </row>
    <row r="133" spans="3:3" x14ac:dyDescent="0.15">
      <c r="C133" s="43" t="s">
        <v>132</v>
      </c>
    </row>
    <row r="134" spans="3:3" x14ac:dyDescent="0.15">
      <c r="C134" s="43" t="s">
        <v>133</v>
      </c>
    </row>
  </sheetData>
  <sheetProtection selectLockedCells="1"/>
  <mergeCells count="41">
    <mergeCell ref="A34:T47"/>
    <mergeCell ref="A25:D25"/>
    <mergeCell ref="E25:J25"/>
    <mergeCell ref="K25:T25"/>
    <mergeCell ref="A26:D31"/>
    <mergeCell ref="E26:J31"/>
    <mergeCell ref="K26:T31"/>
    <mergeCell ref="C17:I17"/>
    <mergeCell ref="K17:T17"/>
    <mergeCell ref="F10:G10"/>
    <mergeCell ref="L24:M24"/>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s>
  <phoneticPr fontId="2"/>
  <dataValidations count="2">
    <dataValidation type="list" allowBlank="1" showInputMessage="1" showErrorMessage="1" sqref="L24:M24 L11:M16">
      <formula1>$W$11:$W$12</formula1>
    </dataValidation>
    <dataValidation type="list" allowBlank="1" showInputMessage="1" showErrorMessage="1" sqref="C11:E16">
      <formula1>$C$112:$C$134</formula1>
    </dataValidation>
  </dataValidations>
  <printOptions horizontalCentered="1"/>
  <pageMargins left="0.39370078740157483" right="0.39370078740157483" top="0.59055118110236227" bottom="0.39370078740157483" header="0.31496062992125984" footer="0.31496062992125984"/>
  <pageSetup paperSize="9" scale="98" fitToHeight="0" orientation="landscape" r:id="rId1"/>
  <headerFooter>
    <oddFooter>&amp;C【共通】</oddFooter>
  </headerFooter>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4"/>
  <sheetViews>
    <sheetView view="pageBreakPreview" topLeftCell="A25" zoomScaleNormal="100" zoomScaleSheetLayoutView="100" workbookViewId="0">
      <selection activeCell="J4" sqref="J4"/>
    </sheetView>
  </sheetViews>
  <sheetFormatPr defaultRowHeight="13.5" x14ac:dyDescent="0.15"/>
  <cols>
    <col min="1" max="1" width="1.625" style="72" customWidth="1"/>
    <col min="2" max="2" width="6.625" style="72" customWidth="1"/>
    <col min="3" max="3" width="2.125" style="72" customWidth="1"/>
    <col min="4" max="4" width="7.625" style="72" customWidth="1"/>
    <col min="5" max="5" width="2.125" style="72" customWidth="1"/>
    <col min="6" max="6" width="7.625" style="72" customWidth="1"/>
    <col min="7" max="7" width="2.125" style="72" customWidth="1"/>
    <col min="8" max="8" width="7.625" style="72" customWidth="1"/>
    <col min="9" max="9" width="2.125" style="72" customWidth="1"/>
    <col min="10" max="10" width="7.625" style="72" customWidth="1"/>
    <col min="11" max="11" width="2.125" style="72" customWidth="1"/>
    <col min="12" max="12" width="40.625" style="72" customWidth="1"/>
    <col min="13" max="13" width="3.625" style="150" customWidth="1"/>
    <col min="14" max="14" width="8.625" style="150" customWidth="1"/>
    <col min="15" max="15" width="40.625" style="150" customWidth="1"/>
    <col min="16" max="16" width="1.625" style="72" customWidth="1"/>
    <col min="17" max="27" width="4.25" style="72" customWidth="1"/>
    <col min="28" max="16384" width="9" style="72"/>
  </cols>
  <sheetData>
    <row r="1" spans="2:15" ht="18" customHeight="1" x14ac:dyDescent="0.15">
      <c r="B1" s="71" t="s">
        <v>590</v>
      </c>
    </row>
    <row r="2" spans="2:15" s="73" customFormat="1" ht="15" customHeight="1" x14ac:dyDescent="0.15">
      <c r="B2" s="73" t="s">
        <v>134</v>
      </c>
      <c r="G2" s="74"/>
      <c r="H2" s="74"/>
      <c r="I2" s="74"/>
      <c r="M2" s="199"/>
      <c r="N2" s="224" t="s">
        <v>277</v>
      </c>
      <c r="O2" s="225"/>
    </row>
    <row r="3" spans="2:15" s="77" customFormat="1" ht="15" customHeight="1" x14ac:dyDescent="0.15">
      <c r="B3" s="75" t="s">
        <v>135</v>
      </c>
      <c r="C3" s="76"/>
      <c r="D3" s="75" t="s">
        <v>136</v>
      </c>
      <c r="E3" s="76"/>
      <c r="F3" s="75" t="s">
        <v>137</v>
      </c>
      <c r="H3" s="75" t="s">
        <v>138</v>
      </c>
      <c r="I3" s="78"/>
      <c r="J3" s="75" t="s">
        <v>139</v>
      </c>
      <c r="L3" s="75" t="s">
        <v>140</v>
      </c>
      <c r="M3" s="216"/>
      <c r="N3" s="226" t="s">
        <v>278</v>
      </c>
      <c r="O3" s="226" t="s">
        <v>279</v>
      </c>
    </row>
    <row r="4" spans="2:15" ht="18" customHeight="1" x14ac:dyDescent="0.15">
      <c r="B4" s="79" t="s">
        <v>141</v>
      </c>
      <c r="C4" s="80" t="s">
        <v>142</v>
      </c>
      <c r="D4" s="81">
        <v>0.33333333333333331</v>
      </c>
      <c r="E4" s="82" t="s">
        <v>143</v>
      </c>
      <c r="F4" s="81">
        <v>0.70833333333333337</v>
      </c>
      <c r="G4" s="83" t="s">
        <v>144</v>
      </c>
      <c r="H4" s="81">
        <v>4.1666666666666664E-2</v>
      </c>
      <c r="I4" s="84" t="s">
        <v>145</v>
      </c>
      <c r="J4" s="85">
        <f t="shared" ref="J4:J19" si="0">IF(OR(D4="",F4=""),0,(IF(D4&gt;F4,1,0)-D4+F4-H4)*24)</f>
        <v>8</v>
      </c>
      <c r="K4" s="84"/>
      <c r="L4" s="86"/>
      <c r="M4" s="217"/>
      <c r="N4" s="227"/>
      <c r="O4" s="228"/>
    </row>
    <row r="5" spans="2:15" ht="18" customHeight="1" x14ac:dyDescent="0.15">
      <c r="B5" s="79" t="s">
        <v>146</v>
      </c>
      <c r="C5" s="80" t="s">
        <v>147</v>
      </c>
      <c r="D5" s="81"/>
      <c r="E5" s="82" t="s">
        <v>148</v>
      </c>
      <c r="F5" s="81"/>
      <c r="G5" s="83" t="s">
        <v>149</v>
      </c>
      <c r="H5" s="81"/>
      <c r="I5" s="84" t="s">
        <v>150</v>
      </c>
      <c r="J5" s="85">
        <f t="shared" si="0"/>
        <v>0</v>
      </c>
      <c r="K5" s="84"/>
      <c r="L5" s="86"/>
      <c r="M5" s="217"/>
      <c r="N5" s="227"/>
      <c r="O5" s="228"/>
    </row>
    <row r="6" spans="2:15" ht="18" customHeight="1" x14ac:dyDescent="0.15">
      <c r="B6" s="79" t="s">
        <v>151</v>
      </c>
      <c r="C6" s="80" t="s">
        <v>147</v>
      </c>
      <c r="D6" s="81"/>
      <c r="E6" s="82" t="s">
        <v>148</v>
      </c>
      <c r="F6" s="81"/>
      <c r="G6" s="83" t="s">
        <v>149</v>
      </c>
      <c r="H6" s="81"/>
      <c r="I6" s="84" t="s">
        <v>150</v>
      </c>
      <c r="J6" s="85">
        <f t="shared" si="0"/>
        <v>0</v>
      </c>
      <c r="K6" s="84"/>
      <c r="L6" s="86"/>
      <c r="M6" s="217"/>
      <c r="N6" s="227"/>
      <c r="O6" s="228"/>
    </row>
    <row r="7" spans="2:15" ht="18" customHeight="1" x14ac:dyDescent="0.15">
      <c r="B7" s="79" t="s">
        <v>152</v>
      </c>
      <c r="C7" s="80" t="s">
        <v>147</v>
      </c>
      <c r="D7" s="81"/>
      <c r="E7" s="82" t="s">
        <v>148</v>
      </c>
      <c r="F7" s="81"/>
      <c r="G7" s="83" t="s">
        <v>149</v>
      </c>
      <c r="H7" s="81"/>
      <c r="I7" s="84" t="s">
        <v>150</v>
      </c>
      <c r="J7" s="85">
        <f t="shared" si="0"/>
        <v>0</v>
      </c>
      <c r="K7" s="84"/>
      <c r="L7" s="86"/>
      <c r="M7" s="217"/>
      <c r="N7" s="227"/>
      <c r="O7" s="228"/>
    </row>
    <row r="8" spans="2:15" ht="18" customHeight="1" x14ac:dyDescent="0.15">
      <c r="B8" s="79" t="s">
        <v>153</v>
      </c>
      <c r="C8" s="80" t="s">
        <v>147</v>
      </c>
      <c r="D8" s="81"/>
      <c r="E8" s="82" t="s">
        <v>148</v>
      </c>
      <c r="F8" s="81"/>
      <c r="G8" s="83" t="s">
        <v>149</v>
      </c>
      <c r="H8" s="81"/>
      <c r="I8" s="84" t="s">
        <v>150</v>
      </c>
      <c r="J8" s="85">
        <f t="shared" si="0"/>
        <v>0</v>
      </c>
      <c r="K8" s="84"/>
      <c r="L8" s="86"/>
      <c r="M8" s="217"/>
      <c r="N8" s="227"/>
      <c r="O8" s="228"/>
    </row>
    <row r="9" spans="2:15" ht="18" customHeight="1" x14ac:dyDescent="0.15">
      <c r="B9" s="79" t="s">
        <v>154</v>
      </c>
      <c r="C9" s="80" t="s">
        <v>147</v>
      </c>
      <c r="D9" s="81"/>
      <c r="E9" s="82" t="s">
        <v>148</v>
      </c>
      <c r="F9" s="81"/>
      <c r="G9" s="83" t="s">
        <v>149</v>
      </c>
      <c r="H9" s="81"/>
      <c r="I9" s="84" t="s">
        <v>150</v>
      </c>
      <c r="J9" s="85">
        <f>IF(OR(D9="",F9=""),0,(IF(D9&gt;F9,1,0)-D9+F9-H9)*24)</f>
        <v>0</v>
      </c>
      <c r="K9" s="84"/>
      <c r="L9" s="86"/>
      <c r="M9" s="217"/>
      <c r="N9" s="227"/>
      <c r="O9" s="228"/>
    </row>
    <row r="10" spans="2:15" ht="18" customHeight="1" x14ac:dyDescent="0.15">
      <c r="B10" s="79" t="s">
        <v>155</v>
      </c>
      <c r="C10" s="80" t="s">
        <v>147</v>
      </c>
      <c r="D10" s="81"/>
      <c r="E10" s="82" t="s">
        <v>148</v>
      </c>
      <c r="F10" s="81"/>
      <c r="G10" s="83" t="s">
        <v>149</v>
      </c>
      <c r="H10" s="81"/>
      <c r="I10" s="84" t="s">
        <v>150</v>
      </c>
      <c r="J10" s="85">
        <f>IF(OR(D10="",F10=""),0,(IF(D10&gt;F10,1,0)-D10+F10-H10)*24)</f>
        <v>0</v>
      </c>
      <c r="K10" s="84"/>
      <c r="L10" s="86"/>
      <c r="M10" s="217"/>
      <c r="N10" s="227"/>
      <c r="O10" s="228"/>
    </row>
    <row r="11" spans="2:15" ht="18" customHeight="1" x14ac:dyDescent="0.15">
      <c r="B11" s="79" t="s">
        <v>156</v>
      </c>
      <c r="C11" s="80" t="s">
        <v>147</v>
      </c>
      <c r="D11" s="81"/>
      <c r="E11" s="82" t="s">
        <v>148</v>
      </c>
      <c r="F11" s="81"/>
      <c r="G11" s="83" t="s">
        <v>149</v>
      </c>
      <c r="H11" s="81"/>
      <c r="I11" s="84" t="s">
        <v>150</v>
      </c>
      <c r="J11" s="85">
        <f>IF(OR(D11="",F11=""),0,(IF(D11&gt;F11,1,0)-D11+F11-H11)*24)</f>
        <v>0</v>
      </c>
      <c r="K11" s="84"/>
      <c r="L11" s="86"/>
      <c r="M11" s="217"/>
      <c r="N11" s="227"/>
      <c r="O11" s="228"/>
    </row>
    <row r="12" spans="2:15" ht="18" customHeight="1" x14ac:dyDescent="0.15">
      <c r="B12" s="79" t="s">
        <v>157</v>
      </c>
      <c r="C12" s="80" t="s">
        <v>147</v>
      </c>
      <c r="D12" s="81"/>
      <c r="E12" s="82" t="s">
        <v>148</v>
      </c>
      <c r="F12" s="81"/>
      <c r="G12" s="83" t="s">
        <v>149</v>
      </c>
      <c r="H12" s="81"/>
      <c r="I12" s="84" t="s">
        <v>150</v>
      </c>
      <c r="J12" s="85">
        <f t="shared" si="0"/>
        <v>0</v>
      </c>
      <c r="K12" s="84"/>
      <c r="L12" s="86"/>
      <c r="M12" s="217"/>
      <c r="N12" s="227"/>
      <c r="O12" s="228"/>
    </row>
    <row r="13" spans="2:15" ht="18" customHeight="1" x14ac:dyDescent="0.15">
      <c r="B13" s="79" t="s">
        <v>158</v>
      </c>
      <c r="C13" s="80" t="s">
        <v>147</v>
      </c>
      <c r="D13" s="81"/>
      <c r="E13" s="82" t="s">
        <v>148</v>
      </c>
      <c r="F13" s="81"/>
      <c r="G13" s="83" t="s">
        <v>149</v>
      </c>
      <c r="H13" s="81"/>
      <c r="I13" s="84" t="s">
        <v>150</v>
      </c>
      <c r="J13" s="85">
        <f t="shared" si="0"/>
        <v>0</v>
      </c>
      <c r="K13" s="84"/>
      <c r="L13" s="86"/>
      <c r="M13" s="217"/>
      <c r="N13" s="227"/>
      <c r="O13" s="228"/>
    </row>
    <row r="14" spans="2:15" ht="18" customHeight="1" x14ac:dyDescent="0.15">
      <c r="B14" s="79" t="s">
        <v>159</v>
      </c>
      <c r="C14" s="80" t="s">
        <v>147</v>
      </c>
      <c r="D14" s="81"/>
      <c r="E14" s="82" t="s">
        <v>148</v>
      </c>
      <c r="F14" s="81"/>
      <c r="G14" s="83" t="s">
        <v>149</v>
      </c>
      <c r="H14" s="81"/>
      <c r="I14" s="84" t="s">
        <v>150</v>
      </c>
      <c r="J14" s="85">
        <f>IF(OR(D14="",F14=""),0,(IF(D14&gt;F14,1,0)-D14+F14-H14)*24)</f>
        <v>0</v>
      </c>
      <c r="K14" s="84"/>
      <c r="L14" s="86"/>
      <c r="M14" s="217"/>
      <c r="N14" s="227"/>
      <c r="O14" s="228"/>
    </row>
    <row r="15" spans="2:15" ht="18" customHeight="1" x14ac:dyDescent="0.15">
      <c r="B15" s="79" t="s">
        <v>160</v>
      </c>
      <c r="C15" s="80" t="s">
        <v>147</v>
      </c>
      <c r="D15" s="81"/>
      <c r="E15" s="82" t="s">
        <v>148</v>
      </c>
      <c r="F15" s="81"/>
      <c r="G15" s="83" t="s">
        <v>149</v>
      </c>
      <c r="H15" s="81"/>
      <c r="I15" s="84" t="s">
        <v>150</v>
      </c>
      <c r="J15" s="85">
        <f>IF(OR(D15="",F15=""),0,(IF(D15&gt;F15,1,0)-D15+F15-H15)*24)</f>
        <v>0</v>
      </c>
      <c r="K15" s="84"/>
      <c r="L15" s="86"/>
      <c r="M15" s="217"/>
      <c r="N15" s="227"/>
      <c r="O15" s="228"/>
    </row>
    <row r="16" spans="2:15" ht="18" customHeight="1" x14ac:dyDescent="0.15">
      <c r="B16" s="79" t="s">
        <v>161</v>
      </c>
      <c r="C16" s="80" t="s">
        <v>147</v>
      </c>
      <c r="D16" s="81"/>
      <c r="E16" s="82" t="s">
        <v>148</v>
      </c>
      <c r="F16" s="81"/>
      <c r="G16" s="83" t="s">
        <v>149</v>
      </c>
      <c r="H16" s="81"/>
      <c r="I16" s="84" t="s">
        <v>150</v>
      </c>
      <c r="J16" s="85">
        <f t="shared" si="0"/>
        <v>0</v>
      </c>
      <c r="K16" s="84"/>
      <c r="L16" s="86"/>
      <c r="M16" s="217"/>
      <c r="N16" s="280"/>
      <c r="O16" s="281"/>
    </row>
    <row r="17" spans="2:15" ht="18" customHeight="1" x14ac:dyDescent="0.15">
      <c r="B17" s="79" t="s">
        <v>162</v>
      </c>
      <c r="C17" s="80" t="s">
        <v>147</v>
      </c>
      <c r="D17" s="81"/>
      <c r="E17" s="82" t="s">
        <v>148</v>
      </c>
      <c r="F17" s="81"/>
      <c r="G17" s="83" t="s">
        <v>149</v>
      </c>
      <c r="H17" s="81"/>
      <c r="I17" s="84" t="s">
        <v>150</v>
      </c>
      <c r="J17" s="85">
        <f>IF(OR(D17="",F17=""),0,(IF(D17&gt;F17,1,0)-D17+F17-H17)*24)</f>
        <v>0</v>
      </c>
      <c r="K17" s="84"/>
      <c r="L17" s="86"/>
      <c r="M17" s="217"/>
      <c r="N17" s="280"/>
      <c r="O17" s="281"/>
    </row>
    <row r="18" spans="2:15" ht="18" customHeight="1" x14ac:dyDescent="0.15">
      <c r="B18" s="79" t="s">
        <v>163</v>
      </c>
      <c r="C18" s="80" t="s">
        <v>147</v>
      </c>
      <c r="D18" s="81"/>
      <c r="E18" s="82" t="s">
        <v>148</v>
      </c>
      <c r="F18" s="81"/>
      <c r="G18" s="83" t="s">
        <v>149</v>
      </c>
      <c r="H18" s="81"/>
      <c r="I18" s="84" t="s">
        <v>150</v>
      </c>
      <c r="J18" s="85">
        <f t="shared" si="0"/>
        <v>0</v>
      </c>
      <c r="K18" s="84"/>
      <c r="L18" s="86"/>
      <c r="M18" s="217"/>
      <c r="N18" s="280"/>
      <c r="O18" s="281"/>
    </row>
    <row r="19" spans="2:15" ht="18" customHeight="1" x14ac:dyDescent="0.15">
      <c r="B19" s="79" t="s">
        <v>216</v>
      </c>
      <c r="C19" s="80" t="s">
        <v>147</v>
      </c>
      <c r="D19" s="81"/>
      <c r="E19" s="82" t="s">
        <v>148</v>
      </c>
      <c r="F19" s="81"/>
      <c r="G19" s="83" t="s">
        <v>149</v>
      </c>
      <c r="H19" s="81"/>
      <c r="I19" s="84" t="s">
        <v>150</v>
      </c>
      <c r="J19" s="85">
        <f t="shared" si="0"/>
        <v>0</v>
      </c>
      <c r="K19" s="84"/>
      <c r="L19" s="86"/>
      <c r="M19" s="217"/>
      <c r="N19" s="217"/>
      <c r="O19" s="217"/>
    </row>
    <row r="20" spans="2:15" ht="18" customHeight="1" x14ac:dyDescent="0.15">
      <c r="B20" s="79" t="s">
        <v>217</v>
      </c>
      <c r="C20" s="80" t="s">
        <v>147</v>
      </c>
      <c r="D20" s="81"/>
      <c r="E20" s="82" t="s">
        <v>148</v>
      </c>
      <c r="F20" s="81"/>
      <c r="G20" s="83" t="s">
        <v>149</v>
      </c>
      <c r="H20" s="81"/>
      <c r="I20" s="84" t="s">
        <v>150</v>
      </c>
      <c r="J20" s="85">
        <f t="shared" ref="J20:J26" si="1">IF(OR(D20="",F20=""),0,(IF(D20&gt;F20,1,0)-D20+F20-H20)*24)</f>
        <v>0</v>
      </c>
      <c r="K20" s="84"/>
      <c r="L20" s="86"/>
      <c r="M20" s="217"/>
      <c r="N20" s="277" t="s">
        <v>164</v>
      </c>
      <c r="O20" s="278"/>
    </row>
    <row r="21" spans="2:15" ht="18" customHeight="1" x14ac:dyDescent="0.15">
      <c r="B21" s="79" t="s">
        <v>218</v>
      </c>
      <c r="C21" s="80" t="s">
        <v>147</v>
      </c>
      <c r="D21" s="81"/>
      <c r="E21" s="82" t="s">
        <v>148</v>
      </c>
      <c r="F21" s="81"/>
      <c r="G21" s="83" t="s">
        <v>149</v>
      </c>
      <c r="H21" s="81"/>
      <c r="I21" s="84" t="s">
        <v>150</v>
      </c>
      <c r="J21" s="85">
        <f t="shared" si="1"/>
        <v>0</v>
      </c>
      <c r="K21" s="84"/>
      <c r="L21" s="86"/>
      <c r="M21" s="217"/>
      <c r="N21" s="279" t="s">
        <v>278</v>
      </c>
      <c r="O21" s="279" t="s">
        <v>279</v>
      </c>
    </row>
    <row r="22" spans="2:15" ht="18" customHeight="1" x14ac:dyDescent="0.15">
      <c r="B22" s="173" t="s">
        <v>222</v>
      </c>
      <c r="C22" s="80" t="s">
        <v>142</v>
      </c>
      <c r="D22" s="81"/>
      <c r="E22" s="82" t="s">
        <v>143</v>
      </c>
      <c r="F22" s="81"/>
      <c r="G22" s="83" t="s">
        <v>144</v>
      </c>
      <c r="H22" s="81"/>
      <c r="I22" s="84" t="s">
        <v>145</v>
      </c>
      <c r="J22" s="85">
        <f t="shared" si="1"/>
        <v>0</v>
      </c>
      <c r="K22" s="84"/>
      <c r="L22" s="86"/>
      <c r="M22" s="217"/>
      <c r="N22" s="286">
        <v>0.375</v>
      </c>
      <c r="O22" s="287" t="s">
        <v>280</v>
      </c>
    </row>
    <row r="23" spans="2:15" ht="18" customHeight="1" x14ac:dyDescent="0.15">
      <c r="B23" s="173" t="s">
        <v>223</v>
      </c>
      <c r="C23" s="80" t="s">
        <v>142</v>
      </c>
      <c r="D23" s="176"/>
      <c r="E23" s="82" t="s">
        <v>143</v>
      </c>
      <c r="F23" s="176"/>
      <c r="G23" s="83" t="s">
        <v>144</v>
      </c>
      <c r="H23" s="176"/>
      <c r="I23" s="84" t="s">
        <v>145</v>
      </c>
      <c r="J23" s="85">
        <f t="shared" si="1"/>
        <v>0</v>
      </c>
      <c r="K23" s="84"/>
      <c r="L23" s="86"/>
      <c r="M23" s="217"/>
      <c r="N23" s="286">
        <v>0.39583333333333331</v>
      </c>
      <c r="O23" s="287" t="s">
        <v>287</v>
      </c>
    </row>
    <row r="24" spans="2:15" ht="18" customHeight="1" x14ac:dyDescent="0.15">
      <c r="B24" s="173" t="s">
        <v>224</v>
      </c>
      <c r="C24" s="80" t="s">
        <v>142</v>
      </c>
      <c r="D24" s="81"/>
      <c r="E24" s="82" t="s">
        <v>143</v>
      </c>
      <c r="F24" s="81"/>
      <c r="G24" s="83" t="s">
        <v>144</v>
      </c>
      <c r="H24" s="81"/>
      <c r="I24" s="84" t="s">
        <v>145</v>
      </c>
      <c r="J24" s="85">
        <f t="shared" si="1"/>
        <v>0</v>
      </c>
      <c r="K24" s="84"/>
      <c r="L24" s="86"/>
      <c r="M24" s="217"/>
      <c r="N24" s="286">
        <v>0.41666666666666669</v>
      </c>
      <c r="O24" s="287" t="s">
        <v>281</v>
      </c>
    </row>
    <row r="25" spans="2:15" ht="18" customHeight="1" x14ac:dyDescent="0.15">
      <c r="B25" s="173" t="s">
        <v>225</v>
      </c>
      <c r="C25" s="80" t="s">
        <v>142</v>
      </c>
      <c r="D25" s="176"/>
      <c r="E25" s="82" t="s">
        <v>143</v>
      </c>
      <c r="F25" s="176"/>
      <c r="G25" s="83" t="s">
        <v>144</v>
      </c>
      <c r="H25" s="176"/>
      <c r="I25" s="84" t="s">
        <v>145</v>
      </c>
      <c r="J25" s="85">
        <f t="shared" si="1"/>
        <v>0</v>
      </c>
      <c r="K25" s="84"/>
      <c r="L25" s="86"/>
      <c r="M25" s="217"/>
      <c r="N25" s="286">
        <v>0.48958333333333331</v>
      </c>
      <c r="O25" s="287" t="s">
        <v>282</v>
      </c>
    </row>
    <row r="26" spans="2:15" ht="18" customHeight="1" x14ac:dyDescent="0.15">
      <c r="B26" s="173" t="s">
        <v>226</v>
      </c>
      <c r="C26" s="80" t="s">
        <v>142</v>
      </c>
      <c r="D26" s="81"/>
      <c r="E26" s="82" t="s">
        <v>143</v>
      </c>
      <c r="F26" s="81"/>
      <c r="G26" s="83" t="s">
        <v>144</v>
      </c>
      <c r="H26" s="81"/>
      <c r="I26" s="84" t="s">
        <v>145</v>
      </c>
      <c r="J26" s="85">
        <f t="shared" si="1"/>
        <v>0</v>
      </c>
      <c r="K26" s="84"/>
      <c r="L26" s="86"/>
      <c r="M26" s="217"/>
      <c r="N26" s="286">
        <v>0.54166666666666663</v>
      </c>
      <c r="O26" s="287" t="s">
        <v>283</v>
      </c>
    </row>
    <row r="27" spans="2:15" ht="18" customHeight="1" x14ac:dyDescent="0.15">
      <c r="B27" s="173" t="s">
        <v>227</v>
      </c>
      <c r="C27" s="80" t="s">
        <v>142</v>
      </c>
      <c r="D27" s="222"/>
      <c r="E27" s="218" t="s">
        <v>143</v>
      </c>
      <c r="F27" s="222"/>
      <c r="G27" s="219" t="s">
        <v>144</v>
      </c>
      <c r="H27" s="222"/>
      <c r="I27" s="220" t="s">
        <v>145</v>
      </c>
      <c r="J27" s="223">
        <f t="shared" ref="J27:J34" si="2">IF(OR(D27="",F27=""),0,(IF(D27&gt;F27,1,0)-D27+F27-H27)*24)</f>
        <v>0</v>
      </c>
      <c r="K27" s="84"/>
      <c r="L27" s="86"/>
      <c r="M27" s="217"/>
      <c r="N27" s="286">
        <v>0.58333333333333337</v>
      </c>
      <c r="O27" s="287" t="s">
        <v>286</v>
      </c>
    </row>
    <row r="28" spans="2:15" ht="18" customHeight="1" x14ac:dyDescent="0.15">
      <c r="B28" s="79" t="s">
        <v>228</v>
      </c>
      <c r="C28" s="80" t="s">
        <v>147</v>
      </c>
      <c r="D28" s="222"/>
      <c r="E28" s="218" t="s">
        <v>143</v>
      </c>
      <c r="F28" s="222"/>
      <c r="G28" s="219" t="s">
        <v>144</v>
      </c>
      <c r="H28" s="222"/>
      <c r="I28" s="220" t="s">
        <v>145</v>
      </c>
      <c r="J28" s="223">
        <f t="shared" si="2"/>
        <v>0</v>
      </c>
      <c r="K28" s="84"/>
      <c r="L28" s="86"/>
      <c r="M28" s="217"/>
      <c r="N28" s="286">
        <v>0.625</v>
      </c>
      <c r="O28" s="287" t="s">
        <v>285</v>
      </c>
    </row>
    <row r="29" spans="2:15" ht="18" customHeight="1" x14ac:dyDescent="0.15">
      <c r="B29" s="180" t="s">
        <v>229</v>
      </c>
      <c r="C29" s="80" t="s">
        <v>142</v>
      </c>
      <c r="D29" s="222"/>
      <c r="E29" s="218" t="s">
        <v>143</v>
      </c>
      <c r="F29" s="222"/>
      <c r="G29" s="219" t="s">
        <v>144</v>
      </c>
      <c r="H29" s="222"/>
      <c r="I29" s="220" t="s">
        <v>145</v>
      </c>
      <c r="J29" s="223">
        <f t="shared" si="2"/>
        <v>0</v>
      </c>
      <c r="K29" s="84"/>
      <c r="L29" s="86"/>
      <c r="M29" s="217"/>
      <c r="N29" s="286">
        <v>0.63888888888888895</v>
      </c>
      <c r="O29" s="287" t="s">
        <v>284</v>
      </c>
    </row>
    <row r="30" spans="2:15" ht="18" customHeight="1" x14ac:dyDescent="0.15">
      <c r="B30" s="170"/>
      <c r="C30" s="80" t="s">
        <v>142</v>
      </c>
      <c r="D30" s="222"/>
      <c r="E30" s="218" t="s">
        <v>143</v>
      </c>
      <c r="F30" s="222"/>
      <c r="G30" s="219" t="s">
        <v>144</v>
      </c>
      <c r="H30" s="222"/>
      <c r="I30" s="220" t="s">
        <v>145</v>
      </c>
      <c r="J30" s="223">
        <f t="shared" si="2"/>
        <v>0</v>
      </c>
      <c r="K30" s="84"/>
      <c r="L30" s="86"/>
      <c r="M30" s="217"/>
      <c r="N30" s="217"/>
      <c r="O30" s="217"/>
    </row>
    <row r="31" spans="2:15" ht="18" customHeight="1" x14ac:dyDescent="0.15">
      <c r="B31" s="239"/>
      <c r="C31" s="80" t="s">
        <v>147</v>
      </c>
      <c r="D31" s="222"/>
      <c r="E31" s="218" t="s">
        <v>143</v>
      </c>
      <c r="F31" s="222"/>
      <c r="G31" s="219" t="s">
        <v>144</v>
      </c>
      <c r="H31" s="222"/>
      <c r="I31" s="220" t="s">
        <v>145</v>
      </c>
      <c r="J31" s="223">
        <f t="shared" si="2"/>
        <v>0</v>
      </c>
      <c r="K31" s="84"/>
      <c r="L31" s="86"/>
      <c r="M31" s="217"/>
      <c r="N31" s="217"/>
      <c r="O31" s="217"/>
    </row>
    <row r="32" spans="2:15" ht="18" customHeight="1" x14ac:dyDescent="0.15">
      <c r="B32" s="239"/>
      <c r="C32" s="80" t="s">
        <v>147</v>
      </c>
      <c r="D32" s="222"/>
      <c r="E32" s="218" t="s">
        <v>143</v>
      </c>
      <c r="F32" s="222"/>
      <c r="G32" s="219" t="s">
        <v>144</v>
      </c>
      <c r="H32" s="222"/>
      <c r="I32" s="220" t="s">
        <v>145</v>
      </c>
      <c r="J32" s="223">
        <f t="shared" si="2"/>
        <v>0</v>
      </c>
      <c r="K32" s="84"/>
      <c r="L32" s="86"/>
      <c r="M32" s="217"/>
      <c r="N32" s="217"/>
      <c r="O32" s="217"/>
    </row>
    <row r="33" spans="1:16" ht="18" customHeight="1" x14ac:dyDescent="0.15">
      <c r="B33" s="239"/>
      <c r="C33" s="80" t="s">
        <v>147</v>
      </c>
      <c r="D33" s="222"/>
      <c r="E33" s="218" t="s">
        <v>143</v>
      </c>
      <c r="F33" s="222"/>
      <c r="G33" s="219" t="s">
        <v>144</v>
      </c>
      <c r="H33" s="222"/>
      <c r="I33" s="220" t="s">
        <v>145</v>
      </c>
      <c r="J33" s="223">
        <f t="shared" si="2"/>
        <v>0</v>
      </c>
      <c r="K33" s="84"/>
      <c r="L33" s="86"/>
      <c r="M33" s="217"/>
      <c r="N33" s="217"/>
      <c r="O33" s="217"/>
    </row>
    <row r="34" spans="1:16" ht="18" customHeight="1" x14ac:dyDescent="0.15">
      <c r="B34" s="239"/>
      <c r="C34" s="80" t="s">
        <v>147</v>
      </c>
      <c r="D34" s="222"/>
      <c r="E34" s="218" t="s">
        <v>143</v>
      </c>
      <c r="F34" s="222"/>
      <c r="G34" s="219" t="s">
        <v>144</v>
      </c>
      <c r="H34" s="222"/>
      <c r="I34" s="220" t="s">
        <v>145</v>
      </c>
      <c r="J34" s="223">
        <f t="shared" si="2"/>
        <v>0</v>
      </c>
      <c r="K34" s="84"/>
      <c r="L34" s="86"/>
      <c r="M34" s="217"/>
      <c r="N34" s="217"/>
      <c r="O34" s="217"/>
    </row>
    <row r="35" spans="1:16" ht="3.95" customHeight="1" x14ac:dyDescent="0.15">
      <c r="B35" s="87"/>
      <c r="C35" s="87"/>
      <c r="D35" s="87"/>
      <c r="E35" s="87"/>
      <c r="F35" s="87"/>
      <c r="G35" s="87"/>
      <c r="H35" s="87"/>
      <c r="I35" s="87"/>
      <c r="J35" s="87"/>
      <c r="K35" s="87"/>
      <c r="L35" s="87"/>
    </row>
    <row r="36" spans="1:16" s="88" customFormat="1" ht="15" customHeight="1" x14ac:dyDescent="0.15">
      <c r="B36" s="196" t="s">
        <v>189</v>
      </c>
      <c r="C36" s="89"/>
      <c r="M36" s="221"/>
      <c r="N36" s="221"/>
      <c r="O36" s="221"/>
    </row>
    <row r="37" spans="1:16" s="88" customFormat="1" ht="15" customHeight="1" x14ac:dyDescent="0.15">
      <c r="B37" s="196" t="s">
        <v>288</v>
      </c>
      <c r="C37" s="91"/>
      <c r="D37" s="90"/>
      <c r="M37" s="221"/>
      <c r="N37" s="221"/>
      <c r="O37" s="221"/>
    </row>
    <row r="38" spans="1:16" s="88" customFormat="1" ht="15" customHeight="1" x14ac:dyDescent="0.15">
      <c r="B38" s="196" t="s">
        <v>289</v>
      </c>
      <c r="C38" s="91"/>
      <c r="D38" s="90"/>
      <c r="M38" s="221"/>
      <c r="N38" s="221"/>
      <c r="O38" s="221"/>
    </row>
    <row r="39" spans="1:16" ht="3.95" customHeight="1" thickBot="1" x14ac:dyDescent="0.2">
      <c r="A39" s="92"/>
      <c r="B39" s="93"/>
      <c r="C39" s="93"/>
      <c r="D39" s="92"/>
      <c r="E39" s="92"/>
      <c r="F39" s="92"/>
      <c r="G39" s="92"/>
      <c r="H39" s="92"/>
      <c r="I39" s="92"/>
      <c r="J39" s="92"/>
      <c r="K39" s="92"/>
      <c r="L39" s="92"/>
      <c r="M39" s="198"/>
      <c r="N39" s="198"/>
      <c r="O39" s="198"/>
      <c r="P39" s="92"/>
    </row>
    <row r="40" spans="1:16" ht="3.95" customHeight="1" x14ac:dyDescent="0.15">
      <c r="B40" s="684" t="s">
        <v>164</v>
      </c>
      <c r="C40" s="684"/>
    </row>
    <row r="41" spans="1:16" ht="13.5" customHeight="1" x14ac:dyDescent="0.15">
      <c r="B41" s="685"/>
      <c r="C41" s="685"/>
    </row>
    <row r="42" spans="1:16" s="77" customFormat="1" ht="14.1" customHeight="1" x14ac:dyDescent="0.15">
      <c r="B42" s="75" t="s">
        <v>135</v>
      </c>
      <c r="C42" s="76"/>
      <c r="D42" s="75" t="s">
        <v>136</v>
      </c>
      <c r="E42" s="76"/>
      <c r="F42" s="75" t="s">
        <v>137</v>
      </c>
      <c r="H42" s="75" t="s">
        <v>138</v>
      </c>
      <c r="I42" s="78"/>
      <c r="J42" s="75" t="s">
        <v>139</v>
      </c>
      <c r="L42" s="75" t="s">
        <v>140</v>
      </c>
      <c r="M42" s="216"/>
      <c r="N42" s="216"/>
      <c r="O42" s="216"/>
    </row>
    <row r="43" spans="1:16" ht="15" customHeight="1" x14ac:dyDescent="0.15">
      <c r="B43" s="94" t="s">
        <v>141</v>
      </c>
      <c r="C43" s="95" t="s">
        <v>142</v>
      </c>
      <c r="D43" s="96">
        <v>0.35416666666666669</v>
      </c>
      <c r="E43" s="97" t="s">
        <v>143</v>
      </c>
      <c r="F43" s="96">
        <v>0.71875</v>
      </c>
      <c r="G43" s="98" t="s">
        <v>144</v>
      </c>
      <c r="H43" s="96">
        <v>4.1666666666666664E-2</v>
      </c>
      <c r="I43" s="99" t="s">
        <v>145</v>
      </c>
      <c r="J43" s="100">
        <f>IF(OR(D43="",F43=""),0,(IF(D43&gt;F43,1,0)-D43+F43-H43)*24)</f>
        <v>7.7499999999999991</v>
      </c>
      <c r="K43" s="99"/>
      <c r="L43" s="101"/>
      <c r="M43" s="197"/>
      <c r="N43" s="197"/>
      <c r="O43" s="197"/>
    </row>
    <row r="44" spans="1:16" ht="15" customHeight="1" x14ac:dyDescent="0.15">
      <c r="B44" s="94" t="s">
        <v>165</v>
      </c>
      <c r="C44" s="95" t="s">
        <v>142</v>
      </c>
      <c r="D44" s="96">
        <v>0.375</v>
      </c>
      <c r="E44" s="97" t="s">
        <v>143</v>
      </c>
      <c r="F44" s="96">
        <v>0.6875</v>
      </c>
      <c r="G44" s="98" t="s">
        <v>144</v>
      </c>
      <c r="H44" s="96">
        <v>3.125E-2</v>
      </c>
      <c r="I44" s="99" t="s">
        <v>145</v>
      </c>
      <c r="J44" s="100">
        <f>IF(OR(D44="",F44=""),0,(IF(D44&gt;F44,1,0)-D44+F44-H44)*24)</f>
        <v>6.75</v>
      </c>
      <c r="K44" s="99"/>
      <c r="L44" s="101" t="s">
        <v>166</v>
      </c>
      <c r="M44" s="197"/>
      <c r="N44" s="197"/>
      <c r="O44" s="197"/>
    </row>
    <row r="45" spans="1:16" ht="15" customHeight="1" x14ac:dyDescent="0.15">
      <c r="B45" s="94" t="s">
        <v>167</v>
      </c>
      <c r="C45" s="95" t="s">
        <v>142</v>
      </c>
      <c r="D45" s="96">
        <v>0.4375</v>
      </c>
      <c r="E45" s="97" t="s">
        <v>143</v>
      </c>
      <c r="F45" s="96">
        <v>0.66666666666666663</v>
      </c>
      <c r="G45" s="98" t="s">
        <v>144</v>
      </c>
      <c r="H45" s="96">
        <v>0</v>
      </c>
      <c r="I45" s="99" t="s">
        <v>145</v>
      </c>
      <c r="J45" s="100">
        <f>IF(OR(D45="",F45=""),0,(IF(D45&gt;F45,1,0)-D45+F45-H45)*24)</f>
        <v>5.4999999999999991</v>
      </c>
      <c r="K45" s="99"/>
      <c r="L45" s="101"/>
      <c r="M45" s="197"/>
      <c r="N45" s="197"/>
      <c r="O45" s="197"/>
    </row>
    <row r="46" spans="1:16" ht="15" customHeight="1" x14ac:dyDescent="0.15">
      <c r="B46" s="282" t="s">
        <v>152</v>
      </c>
      <c r="C46" s="283" t="s">
        <v>142</v>
      </c>
      <c r="D46" s="284">
        <v>0.35416666666666669</v>
      </c>
      <c r="E46" s="233" t="s">
        <v>143</v>
      </c>
      <c r="F46" s="284">
        <v>0.71875</v>
      </c>
      <c r="G46" s="234" t="s">
        <v>144</v>
      </c>
      <c r="H46" s="284">
        <v>4.1666666666666664E-2</v>
      </c>
      <c r="I46" s="235" t="s">
        <v>145</v>
      </c>
      <c r="J46" s="285">
        <f>IF(OR(D46="",F46=""),0,(IF(D46&gt;F46,1,0)-D46+F46-H46)*24)</f>
        <v>7.7499999999999991</v>
      </c>
      <c r="K46" s="99"/>
      <c r="L46" s="101" t="s">
        <v>292</v>
      </c>
      <c r="M46" s="197"/>
      <c r="N46" s="197"/>
      <c r="O46" s="197"/>
    </row>
    <row r="47" spans="1:16" ht="5.0999999999999996" customHeight="1" x14ac:dyDescent="0.15"/>
    <row r="48" spans="1: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sheetData>
  <sheetProtection selectLockedCells="1"/>
  <mergeCells count="1">
    <mergeCell ref="B40:C41"/>
  </mergeCells>
  <phoneticPr fontId="2"/>
  <dataValidations count="1">
    <dataValidation type="time" allowBlank="1" showInputMessage="1" showErrorMessage="1" errorTitle="入力エラーです" error="時刻入力です_x000a_「9:00」，「16：30」などと入力してください。" sqref="D43:D46 H43:H46 F43:F46 H4:H34 F4:F34 D4:D34">
      <formula1>0</formula1>
      <formula2>0.999988425925926</formula2>
    </dataValidation>
  </dataValidations>
  <printOptions horizontalCentered="1"/>
  <pageMargins left="0.59055118110236227" right="0.39370078740157483" top="0.39370078740157483" bottom="0.39370078740157483" header="0.31496062992125984" footer="0.31496062992125984"/>
  <pageSetup paperSize="9" scale="90" orientation="landscape" r:id="rId1"/>
  <headerFooter>
    <oddFooter>&amp;CP1</oddFooter>
  </headerFooter>
  <rowBreaks count="2" manualBreakCount="2">
    <brk id="39" max="16383" man="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7" topLeftCell="A18" activePane="bottomLeft" state="frozen"/>
      <selection pane="bottomLeft" activeCell="R7" sqref="R7"/>
    </sheetView>
  </sheetViews>
  <sheetFormatPr defaultRowHeight="13.5" x14ac:dyDescent="0.15"/>
  <cols>
    <col min="1" max="1" width="1.625" style="72" customWidth="1"/>
    <col min="2" max="2" width="3.125" style="102" customWidth="1"/>
    <col min="3" max="13" width="3.125" style="72" customWidth="1"/>
    <col min="14" max="16" width="3.125" style="88" customWidth="1"/>
    <col min="17" max="47" width="4.125" style="103" customWidth="1"/>
    <col min="48" max="48" width="10.625" style="103" customWidth="1"/>
    <col min="49" max="49" width="10.625" style="103" hidden="1" customWidth="1"/>
    <col min="50" max="50" width="10.625" style="103" customWidth="1"/>
    <col min="51" max="51" width="1.625" style="72" customWidth="1"/>
    <col min="52" max="52" width="3.375" style="72" hidden="1" customWidth="1"/>
    <col min="53" max="59" width="4.625" style="72" hidden="1" customWidth="1"/>
    <col min="60" max="64" width="5.625" style="72" hidden="1" customWidth="1"/>
    <col min="65" max="65" width="4.25" style="72" hidden="1" customWidth="1"/>
    <col min="66" max="66" width="5.625" style="72" hidden="1" customWidth="1"/>
    <col min="67" max="67" width="3.75" style="72" hidden="1" customWidth="1"/>
    <col min="68" max="76" width="4.625" style="72" customWidth="1"/>
    <col min="77" max="16384" width="9" style="72"/>
  </cols>
  <sheetData>
    <row r="1" spans="2:67" ht="12.75" customHeight="1" x14ac:dyDescent="0.15">
      <c r="T1" s="242" t="s">
        <v>588</v>
      </c>
    </row>
    <row r="2" spans="2:67" ht="18.95" customHeight="1" x14ac:dyDescent="0.15">
      <c r="B2" s="102" t="s">
        <v>591</v>
      </c>
      <c r="L2" s="288"/>
      <c r="M2" s="414"/>
      <c r="N2" s="415">
        <f>YEAR(EOMONTH(DATE(SUM(2018+【共通】!N9),【共通】!P9,【共通】!R9),-2))</f>
        <v>2017</v>
      </c>
      <c r="O2" s="414"/>
      <c r="P2" s="414"/>
      <c r="Q2" s="414"/>
      <c r="R2" s="414"/>
      <c r="S2" s="105" t="s">
        <v>149</v>
      </c>
      <c r="T2" s="720" t="str">
        <f>IFERROR("令和　"&amp;VLOOKUP(N2,BN4:BO11,2,FALSE),"")</f>
        <v/>
      </c>
      <c r="U2" s="720"/>
      <c r="V2" s="103" t="s">
        <v>30</v>
      </c>
      <c r="W2" s="179">
        <f>MONTH(EOMONTH(DATE(2024,【共通】!P9,【共通】!R9),-2))</f>
        <v>9</v>
      </c>
      <c r="X2" s="104" t="s">
        <v>168</v>
      </c>
      <c r="Z2" s="106" t="s">
        <v>169</v>
      </c>
      <c r="AA2" s="715" t="s">
        <v>170</v>
      </c>
      <c r="AB2" s="716"/>
      <c r="AC2" s="716"/>
      <c r="AD2" s="716"/>
      <c r="AE2" s="716"/>
      <c r="AF2" s="716"/>
      <c r="AG2" s="716"/>
      <c r="AH2" s="716"/>
      <c r="AI2" s="716"/>
      <c r="AJ2" s="716"/>
      <c r="AK2" s="717"/>
      <c r="AL2" s="718"/>
      <c r="AM2" s="719"/>
      <c r="AN2" s="689" t="s">
        <v>171</v>
      </c>
      <c r="AO2" s="689"/>
      <c r="AP2" s="688"/>
      <c r="AQ2" s="688"/>
      <c r="AR2" s="689" t="s">
        <v>172</v>
      </c>
      <c r="AS2" s="689"/>
      <c r="AT2" s="688"/>
      <c r="AU2" s="688"/>
      <c r="AV2" s="107" t="s">
        <v>173</v>
      </c>
      <c r="AW2" s="108"/>
      <c r="AX2" s="109" t="str">
        <f>"1 / "&amp;COUNTA(C$6,C$56,C$105,C$154,C$203)</f>
        <v>1 / 1</v>
      </c>
      <c r="AY2" s="104"/>
      <c r="AZ2" s="104"/>
    </row>
    <row r="3" spans="2:67" ht="5.0999999999999996" customHeight="1" x14ac:dyDescent="0.15">
      <c r="AY3" s="104"/>
      <c r="AZ3" s="104"/>
    </row>
    <row r="4" spans="2:67" s="109" customFormat="1" ht="15" customHeight="1" x14ac:dyDescent="0.15">
      <c r="B4" s="690"/>
      <c r="C4" s="698" t="s">
        <v>174</v>
      </c>
      <c r="D4" s="699"/>
      <c r="E4" s="699"/>
      <c r="F4" s="699"/>
      <c r="G4" s="699"/>
      <c r="H4" s="700"/>
      <c r="I4" s="698" t="s">
        <v>175</v>
      </c>
      <c r="J4" s="699"/>
      <c r="K4" s="699"/>
      <c r="L4" s="699"/>
      <c r="M4" s="700"/>
      <c r="N4" s="714" t="s">
        <v>176</v>
      </c>
      <c r="O4" s="699"/>
      <c r="P4" s="700"/>
      <c r="Q4" s="110">
        <f>DATE($N$2,$W$2,1)</f>
        <v>42979</v>
      </c>
      <c r="R4" s="110">
        <f>Q4+1</f>
        <v>42980</v>
      </c>
      <c r="S4" s="110">
        <f>R4+1</f>
        <v>42981</v>
      </c>
      <c r="T4" s="110">
        <f t="shared" ref="T4:AQ4" si="0">S4+1</f>
        <v>42982</v>
      </c>
      <c r="U4" s="110">
        <f t="shared" si="0"/>
        <v>42983</v>
      </c>
      <c r="V4" s="110">
        <f t="shared" si="0"/>
        <v>42984</v>
      </c>
      <c r="W4" s="110">
        <f t="shared" si="0"/>
        <v>42985</v>
      </c>
      <c r="X4" s="110">
        <f t="shared" si="0"/>
        <v>42986</v>
      </c>
      <c r="Y4" s="110">
        <f t="shared" si="0"/>
        <v>42987</v>
      </c>
      <c r="Z4" s="110">
        <f t="shared" si="0"/>
        <v>42988</v>
      </c>
      <c r="AA4" s="110">
        <f t="shared" si="0"/>
        <v>42989</v>
      </c>
      <c r="AB4" s="110">
        <f t="shared" si="0"/>
        <v>42990</v>
      </c>
      <c r="AC4" s="110">
        <f t="shared" si="0"/>
        <v>42991</v>
      </c>
      <c r="AD4" s="110">
        <f t="shared" si="0"/>
        <v>42992</v>
      </c>
      <c r="AE4" s="110">
        <f t="shared" si="0"/>
        <v>42993</v>
      </c>
      <c r="AF4" s="110">
        <f t="shared" si="0"/>
        <v>42994</v>
      </c>
      <c r="AG4" s="110">
        <f t="shared" si="0"/>
        <v>42995</v>
      </c>
      <c r="AH4" s="110">
        <f t="shared" si="0"/>
        <v>42996</v>
      </c>
      <c r="AI4" s="110">
        <f t="shared" si="0"/>
        <v>42997</v>
      </c>
      <c r="AJ4" s="110">
        <f t="shared" si="0"/>
        <v>42998</v>
      </c>
      <c r="AK4" s="110">
        <f t="shared" si="0"/>
        <v>42999</v>
      </c>
      <c r="AL4" s="110">
        <f t="shared" si="0"/>
        <v>43000</v>
      </c>
      <c r="AM4" s="110">
        <f t="shared" si="0"/>
        <v>43001</v>
      </c>
      <c r="AN4" s="110">
        <f t="shared" si="0"/>
        <v>43002</v>
      </c>
      <c r="AO4" s="110">
        <f t="shared" si="0"/>
        <v>43003</v>
      </c>
      <c r="AP4" s="110">
        <f t="shared" si="0"/>
        <v>43004</v>
      </c>
      <c r="AQ4" s="110">
        <f t="shared" si="0"/>
        <v>43005</v>
      </c>
      <c r="AR4" s="110">
        <f>AQ4+1</f>
        <v>43006</v>
      </c>
      <c r="AS4" s="110">
        <f>IF(DAY(DATE($N$2,$W$2,29))=29,AR4+1,"")</f>
        <v>43007</v>
      </c>
      <c r="AT4" s="110">
        <f>IF(DAY(DATE($N$2,$W$2,30))=30,AS4+1,"")</f>
        <v>43008</v>
      </c>
      <c r="AU4" s="110" t="str">
        <f>IF(DAY(DATE($N$2,$W$2,31))=31,AT4+1,"")</f>
        <v/>
      </c>
      <c r="AV4" s="111" t="s">
        <v>177</v>
      </c>
      <c r="AW4" s="686"/>
      <c r="AX4" s="686" t="s">
        <v>178</v>
      </c>
      <c r="AY4" s="112"/>
      <c r="AZ4" s="112"/>
      <c r="BN4" s="111">
        <v>2023</v>
      </c>
      <c r="BO4" s="111">
        <v>5</v>
      </c>
    </row>
    <row r="5" spans="2:67" s="109" customFormat="1" ht="15" customHeight="1" x14ac:dyDescent="0.15">
      <c r="B5" s="691"/>
      <c r="C5" s="701"/>
      <c r="D5" s="702"/>
      <c r="E5" s="702"/>
      <c r="F5" s="702"/>
      <c r="G5" s="702"/>
      <c r="H5" s="703"/>
      <c r="I5" s="701"/>
      <c r="J5" s="702"/>
      <c r="K5" s="702"/>
      <c r="L5" s="702"/>
      <c r="M5" s="703"/>
      <c r="N5" s="701"/>
      <c r="O5" s="702"/>
      <c r="P5" s="703"/>
      <c r="Q5" s="113" t="str">
        <f t="shared" ref="Q5:AR5" si="1">VLOOKUP(WEEKDAY(Q4,2),$BA$6:$BB$13,2,FALSE)</f>
        <v>金</v>
      </c>
      <c r="R5" s="113" t="str">
        <f t="shared" si="1"/>
        <v>土</v>
      </c>
      <c r="S5" s="113" t="str">
        <f t="shared" si="1"/>
        <v>日</v>
      </c>
      <c r="T5" s="113" t="str">
        <f t="shared" si="1"/>
        <v>月</v>
      </c>
      <c r="U5" s="113" t="str">
        <f t="shared" si="1"/>
        <v>火</v>
      </c>
      <c r="V5" s="113" t="str">
        <f t="shared" si="1"/>
        <v>水</v>
      </c>
      <c r="W5" s="113" t="str">
        <f t="shared" si="1"/>
        <v>木</v>
      </c>
      <c r="X5" s="113" t="str">
        <f t="shared" si="1"/>
        <v>金</v>
      </c>
      <c r="Y5" s="113" t="str">
        <f t="shared" si="1"/>
        <v>土</v>
      </c>
      <c r="Z5" s="113" t="str">
        <f t="shared" si="1"/>
        <v>日</v>
      </c>
      <c r="AA5" s="113" t="str">
        <f t="shared" si="1"/>
        <v>月</v>
      </c>
      <c r="AB5" s="113" t="str">
        <f t="shared" si="1"/>
        <v>火</v>
      </c>
      <c r="AC5" s="113" t="str">
        <f t="shared" si="1"/>
        <v>水</v>
      </c>
      <c r="AD5" s="113" t="str">
        <f t="shared" si="1"/>
        <v>木</v>
      </c>
      <c r="AE5" s="113" t="str">
        <f t="shared" si="1"/>
        <v>金</v>
      </c>
      <c r="AF5" s="113" t="str">
        <f t="shared" si="1"/>
        <v>土</v>
      </c>
      <c r="AG5" s="113" t="str">
        <f t="shared" si="1"/>
        <v>日</v>
      </c>
      <c r="AH5" s="113" t="str">
        <f t="shared" si="1"/>
        <v>月</v>
      </c>
      <c r="AI5" s="113" t="str">
        <f t="shared" si="1"/>
        <v>火</v>
      </c>
      <c r="AJ5" s="113" t="str">
        <f t="shared" si="1"/>
        <v>水</v>
      </c>
      <c r="AK5" s="113" t="str">
        <f t="shared" si="1"/>
        <v>木</v>
      </c>
      <c r="AL5" s="113" t="str">
        <f t="shared" si="1"/>
        <v>金</v>
      </c>
      <c r="AM5" s="113" t="str">
        <f t="shared" si="1"/>
        <v>土</v>
      </c>
      <c r="AN5" s="113" t="str">
        <f t="shared" si="1"/>
        <v>日</v>
      </c>
      <c r="AO5" s="113" t="str">
        <f t="shared" si="1"/>
        <v>月</v>
      </c>
      <c r="AP5" s="113" t="str">
        <f t="shared" si="1"/>
        <v>火</v>
      </c>
      <c r="AQ5" s="113" t="str">
        <f t="shared" si="1"/>
        <v>水</v>
      </c>
      <c r="AR5" s="113" t="str">
        <f t="shared" si="1"/>
        <v>木</v>
      </c>
      <c r="AS5" s="113" t="str">
        <f>IF(AS4="","",VLOOKUP(WEEKDAY(AS4,2),$BA$6:$BB$13,2,FALSE))</f>
        <v>金</v>
      </c>
      <c r="AT5" s="113" t="str">
        <f>IF(AT4="","",VLOOKUP(WEEKDAY(AT4,2),$BA$6:$BB$13,2,FALSE))</f>
        <v>土</v>
      </c>
      <c r="AU5" s="113" t="str">
        <f>IF(AU4="","",VLOOKUP(WEEKDAY(AU4,2),$BA$6:$BB$13,2,FALSE))</f>
        <v/>
      </c>
      <c r="AV5" s="111" t="s">
        <v>179</v>
      </c>
      <c r="AW5" s="687"/>
      <c r="AX5" s="687"/>
      <c r="AY5" s="112"/>
      <c r="AZ5" s="112"/>
      <c r="BN5" s="111">
        <f>BN4+1</f>
        <v>2024</v>
      </c>
      <c r="BO5" s="111">
        <f>BO4+1</f>
        <v>6</v>
      </c>
    </row>
    <row r="6" spans="2:67" ht="15" customHeight="1" x14ac:dyDescent="0.15">
      <c r="B6" s="690" t="s">
        <v>8</v>
      </c>
      <c r="C6" s="692" t="s">
        <v>0</v>
      </c>
      <c r="D6" s="693"/>
      <c r="E6" s="693"/>
      <c r="F6" s="693"/>
      <c r="G6" s="693"/>
      <c r="H6" s="694"/>
      <c r="I6" s="698" t="s">
        <v>180</v>
      </c>
      <c r="J6" s="699"/>
      <c r="K6" s="699"/>
      <c r="L6" s="699"/>
      <c r="M6" s="700"/>
      <c r="N6" s="704" t="s">
        <v>181</v>
      </c>
      <c r="O6" s="705"/>
      <c r="P6" s="706"/>
      <c r="Q6" s="114" t="s">
        <v>182</v>
      </c>
      <c r="R6" s="114" t="s">
        <v>182</v>
      </c>
      <c r="S6" s="114"/>
      <c r="T6" s="114"/>
      <c r="U6" s="114" t="s">
        <v>182</v>
      </c>
      <c r="V6" s="114" t="s">
        <v>182</v>
      </c>
      <c r="W6" s="114" t="s">
        <v>182</v>
      </c>
      <c r="X6" s="114" t="s">
        <v>182</v>
      </c>
      <c r="Y6" s="114" t="s">
        <v>182</v>
      </c>
      <c r="Z6" s="114"/>
      <c r="AA6" s="114"/>
      <c r="AB6" s="114" t="s">
        <v>182</v>
      </c>
      <c r="AC6" s="114" t="s">
        <v>182</v>
      </c>
      <c r="AD6" s="114" t="s">
        <v>182</v>
      </c>
      <c r="AE6" s="114" t="s">
        <v>182</v>
      </c>
      <c r="AF6" s="114" t="s">
        <v>182</v>
      </c>
      <c r="AG6" s="114"/>
      <c r="AH6" s="114"/>
      <c r="AI6" s="114" t="s">
        <v>182</v>
      </c>
      <c r="AJ6" s="114" t="s">
        <v>182</v>
      </c>
      <c r="AK6" s="114" t="s">
        <v>182</v>
      </c>
      <c r="AL6" s="114" t="s">
        <v>182</v>
      </c>
      <c r="AM6" s="114" t="s">
        <v>182</v>
      </c>
      <c r="AN6" s="114"/>
      <c r="AO6" s="114"/>
      <c r="AP6" s="114" t="s">
        <v>182</v>
      </c>
      <c r="AQ6" s="114" t="s">
        <v>182</v>
      </c>
      <c r="AR6" s="114" t="s">
        <v>182</v>
      </c>
      <c r="AS6" s="114" t="s">
        <v>182</v>
      </c>
      <c r="AT6" s="114" t="s">
        <v>182</v>
      </c>
      <c r="AU6" s="114"/>
      <c r="AV6" s="115">
        <f>COUNTA(Q6:AU6)</f>
        <v>22</v>
      </c>
      <c r="AW6" s="710">
        <f>AV7</f>
        <v>170.49999999999997</v>
      </c>
      <c r="AX6" s="712" t="str">
        <f>IFERROR(ROUNDDOWN(AV7/$AT$2,1),"")</f>
        <v/>
      </c>
      <c r="AY6" s="116"/>
      <c r="AZ6" s="116"/>
      <c r="BA6" s="117">
        <v>1</v>
      </c>
      <c r="BB6" s="117" t="s">
        <v>183</v>
      </c>
      <c r="BC6" s="289" t="s">
        <v>0</v>
      </c>
      <c r="BG6" s="118" t="s">
        <v>184</v>
      </c>
      <c r="BH6" s="118" t="s">
        <v>181</v>
      </c>
      <c r="BI6" s="118" t="s">
        <v>185</v>
      </c>
      <c r="BJ6" s="118" t="s">
        <v>186</v>
      </c>
      <c r="BK6" s="230" t="s">
        <v>290</v>
      </c>
      <c r="BL6" s="230" t="s">
        <v>291</v>
      </c>
      <c r="BN6" s="111">
        <f t="shared" ref="BN6:BO11" si="2">BN5+1</f>
        <v>2025</v>
      </c>
      <c r="BO6" s="111">
        <f t="shared" si="2"/>
        <v>7</v>
      </c>
    </row>
    <row r="7" spans="2:67" ht="15" customHeight="1" x14ac:dyDescent="0.15">
      <c r="B7" s="691"/>
      <c r="C7" s="695"/>
      <c r="D7" s="696"/>
      <c r="E7" s="696"/>
      <c r="F7" s="696"/>
      <c r="G7" s="696"/>
      <c r="H7" s="697"/>
      <c r="I7" s="701"/>
      <c r="J7" s="702"/>
      <c r="K7" s="702"/>
      <c r="L7" s="702"/>
      <c r="M7" s="703"/>
      <c r="N7" s="707"/>
      <c r="O7" s="708"/>
      <c r="P7" s="709"/>
      <c r="Q7" s="119">
        <f>IFERROR(VLOOKUP(Q6,'P1'!$B$43:$J$46,9,FALSE),"")</f>
        <v>7.7499999999999991</v>
      </c>
      <c r="R7" s="119">
        <f>IFERROR(VLOOKUP(R6,'P1'!$B$43:$J$46,9,FALSE),"")</f>
        <v>7.7499999999999991</v>
      </c>
      <c r="S7" s="119" t="str">
        <f>IFERROR(VLOOKUP(S6,'P1'!$B$43:$J$46,9,FALSE),"")</f>
        <v/>
      </c>
      <c r="T7" s="119" t="str">
        <f>IFERROR(VLOOKUP(T6,'P1'!$B$43:$J$46,9,FALSE),"")</f>
        <v/>
      </c>
      <c r="U7" s="119">
        <f>IFERROR(VLOOKUP(U6,'P1'!$B$43:$J$46,9,FALSE),"")</f>
        <v>7.7499999999999991</v>
      </c>
      <c r="V7" s="119">
        <f>IFERROR(VLOOKUP(V6,'P1'!$B$43:$J$46,9,FALSE),"")</f>
        <v>7.7499999999999991</v>
      </c>
      <c r="W7" s="119">
        <f>IFERROR(VLOOKUP(W6,'P1'!$B$43:$J$46,9,FALSE),"")</f>
        <v>7.7499999999999991</v>
      </c>
      <c r="X7" s="119">
        <f>IFERROR(VLOOKUP(X6,'P1'!$B$43:$J$46,9,FALSE),"")</f>
        <v>7.7499999999999991</v>
      </c>
      <c r="Y7" s="119">
        <f>IFERROR(VLOOKUP(Y6,'P1'!$B$43:$J$46,9,FALSE),"")</f>
        <v>7.7499999999999991</v>
      </c>
      <c r="Z7" s="119" t="str">
        <f>IFERROR(VLOOKUP(Z6,'P1'!$B$43:$J$46,9,FALSE),"")</f>
        <v/>
      </c>
      <c r="AA7" s="119" t="str">
        <f>IFERROR(VLOOKUP(AA6,'P1'!$B$43:$J$46,9,FALSE),"")</f>
        <v/>
      </c>
      <c r="AB7" s="119">
        <f>IFERROR(VLOOKUP(AB6,'P1'!$B$43:$J$46,9,FALSE),"")</f>
        <v>7.7499999999999991</v>
      </c>
      <c r="AC7" s="119">
        <f>IFERROR(VLOOKUP(AC6,'P1'!$B$43:$J$46,9,FALSE),"")</f>
        <v>7.7499999999999991</v>
      </c>
      <c r="AD7" s="119">
        <f>IFERROR(VLOOKUP(AD6,'P1'!$B$43:$J$46,9,FALSE),"")</f>
        <v>7.7499999999999991</v>
      </c>
      <c r="AE7" s="119">
        <f>IFERROR(VLOOKUP(AE6,'P1'!$B$43:$J$46,9,FALSE),"")</f>
        <v>7.7499999999999991</v>
      </c>
      <c r="AF7" s="119">
        <f>IFERROR(VLOOKUP(AF6,'P1'!$B$43:$J$46,9,FALSE),"")</f>
        <v>7.7499999999999991</v>
      </c>
      <c r="AG7" s="119" t="str">
        <f>IFERROR(VLOOKUP(AG6,'P1'!$B$43:$J$46,9,FALSE),"")</f>
        <v/>
      </c>
      <c r="AH7" s="119" t="str">
        <f>IFERROR(VLOOKUP(AH6,'P1'!$B$43:$J$46,9,FALSE),"")</f>
        <v/>
      </c>
      <c r="AI7" s="119">
        <f>IFERROR(VLOOKUP(AI6,'P1'!$B$43:$J$46,9,FALSE),"")</f>
        <v>7.7499999999999991</v>
      </c>
      <c r="AJ7" s="119">
        <f>IFERROR(VLOOKUP(AJ6,'P1'!$B$43:$J$46,9,FALSE),"")</f>
        <v>7.7499999999999991</v>
      </c>
      <c r="AK7" s="119">
        <f>IFERROR(VLOOKUP(AK6,'P1'!$B$43:$J$46,9,FALSE),"")</f>
        <v>7.7499999999999991</v>
      </c>
      <c r="AL7" s="119">
        <f>IFERROR(VLOOKUP(AL6,'P1'!$B$43:$J$46,9,FALSE),"")</f>
        <v>7.7499999999999991</v>
      </c>
      <c r="AM7" s="119">
        <f>IFERROR(VLOOKUP(AM6,'P1'!$B$43:$J$46,9,FALSE),"")</f>
        <v>7.7499999999999991</v>
      </c>
      <c r="AN7" s="119" t="str">
        <f>IFERROR(VLOOKUP(AN6,'P1'!$B$43:$J$46,9,FALSE),"")</f>
        <v/>
      </c>
      <c r="AO7" s="119" t="str">
        <f>IFERROR(VLOOKUP(AO6,'P1'!$B$43:$J$46,9,FALSE),"")</f>
        <v/>
      </c>
      <c r="AP7" s="119">
        <f>IFERROR(VLOOKUP(AP6,'P1'!$B$43:$J$46,9,FALSE),"")</f>
        <v>7.7499999999999991</v>
      </c>
      <c r="AQ7" s="119">
        <f>IFERROR(VLOOKUP(AQ6,'P1'!$B$43:$J$46,9,FALSE),"")</f>
        <v>7.7499999999999991</v>
      </c>
      <c r="AR7" s="119">
        <f>IFERROR(VLOOKUP(AR6,'P1'!$B$43:$J$46,9,FALSE),"")</f>
        <v>7.7499999999999991</v>
      </c>
      <c r="AS7" s="119">
        <f>IFERROR(VLOOKUP(AS6,'P1'!$B$43:$J$46,9,FALSE),"")</f>
        <v>7.7499999999999991</v>
      </c>
      <c r="AT7" s="119">
        <f>IFERROR(VLOOKUP(AT6,'P1'!$B$43:$J$46,9,FALSE),"")</f>
        <v>7.7499999999999991</v>
      </c>
      <c r="AU7" s="119" t="str">
        <f>IFERROR(VLOOKUP(AU6,'P1'!$B$43:$J$46,9,FALSE),"")</f>
        <v/>
      </c>
      <c r="AV7" s="120">
        <f>SUM(Q7:AU7)</f>
        <v>170.49999999999997</v>
      </c>
      <c r="AW7" s="711"/>
      <c r="AX7" s="713"/>
      <c r="AY7" s="121"/>
      <c r="AZ7" s="121"/>
      <c r="BA7" s="117">
        <v>2</v>
      </c>
      <c r="BB7" s="117" t="s">
        <v>31</v>
      </c>
      <c r="BC7" s="289" t="s">
        <v>272</v>
      </c>
      <c r="BN7" s="111">
        <f t="shared" si="2"/>
        <v>2026</v>
      </c>
      <c r="BO7" s="111">
        <f t="shared" si="2"/>
        <v>8</v>
      </c>
    </row>
    <row r="8" spans="2:67" ht="15" customHeight="1" x14ac:dyDescent="0.15">
      <c r="B8" s="690" t="s">
        <v>8</v>
      </c>
      <c r="C8" s="692" t="s">
        <v>272</v>
      </c>
      <c r="D8" s="693"/>
      <c r="E8" s="693"/>
      <c r="F8" s="693"/>
      <c r="G8" s="693"/>
      <c r="H8" s="694"/>
      <c r="I8" s="698" t="s">
        <v>187</v>
      </c>
      <c r="J8" s="699"/>
      <c r="K8" s="699"/>
      <c r="L8" s="699"/>
      <c r="M8" s="700"/>
      <c r="N8" s="704" t="s">
        <v>184</v>
      </c>
      <c r="O8" s="705"/>
      <c r="P8" s="706"/>
      <c r="Q8" s="114" t="s">
        <v>293</v>
      </c>
      <c r="R8" s="114" t="s">
        <v>293</v>
      </c>
      <c r="S8" s="114"/>
      <c r="T8" s="114"/>
      <c r="U8" s="114" t="s">
        <v>293</v>
      </c>
      <c r="V8" s="114" t="s">
        <v>293</v>
      </c>
      <c r="W8" s="114" t="s">
        <v>293</v>
      </c>
      <c r="X8" s="114" t="s">
        <v>293</v>
      </c>
      <c r="Y8" s="114" t="s">
        <v>294</v>
      </c>
      <c r="Z8" s="114"/>
      <c r="AA8" s="114"/>
      <c r="AB8" s="114" t="s">
        <v>293</v>
      </c>
      <c r="AC8" s="114" t="s">
        <v>293</v>
      </c>
      <c r="AD8" s="114" t="s">
        <v>293</v>
      </c>
      <c r="AE8" s="114" t="s">
        <v>293</v>
      </c>
      <c r="AF8" s="114" t="s">
        <v>293</v>
      </c>
      <c r="AG8" s="114"/>
      <c r="AH8" s="114"/>
      <c r="AI8" s="114" t="s">
        <v>293</v>
      </c>
      <c r="AJ8" s="114" t="s">
        <v>293</v>
      </c>
      <c r="AK8" s="114" t="s">
        <v>293</v>
      </c>
      <c r="AL8" s="114" t="s">
        <v>294</v>
      </c>
      <c r="AM8" s="114" t="s">
        <v>293</v>
      </c>
      <c r="AN8" s="114"/>
      <c r="AO8" s="114"/>
      <c r="AP8" s="114" t="s">
        <v>293</v>
      </c>
      <c r="AQ8" s="114" t="s">
        <v>293</v>
      </c>
      <c r="AR8" s="114" t="s">
        <v>293</v>
      </c>
      <c r="AS8" s="114" t="s">
        <v>293</v>
      </c>
      <c r="AT8" s="114" t="s">
        <v>293</v>
      </c>
      <c r="AU8" s="114"/>
      <c r="AV8" s="115">
        <f>COUNTA(Q8:AU8)</f>
        <v>22</v>
      </c>
      <c r="AW8" s="710">
        <f>AV9</f>
        <v>170.49999999999997</v>
      </c>
      <c r="AX8" s="712" t="str">
        <f>IFERROR(ROUNDDOWN(AV9/$AT$2,1),"")</f>
        <v/>
      </c>
      <c r="AY8" s="116"/>
      <c r="AZ8" s="116"/>
      <c r="BA8" s="117">
        <v>3</v>
      </c>
      <c r="BB8" s="117" t="s">
        <v>32</v>
      </c>
      <c r="BC8" s="11" t="s">
        <v>275</v>
      </c>
      <c r="BN8" s="111">
        <f t="shared" si="2"/>
        <v>2027</v>
      </c>
      <c r="BO8" s="111">
        <f t="shared" si="2"/>
        <v>9</v>
      </c>
    </row>
    <row r="9" spans="2:67" ht="15" customHeight="1" x14ac:dyDescent="0.15">
      <c r="B9" s="691"/>
      <c r="C9" s="695"/>
      <c r="D9" s="696"/>
      <c r="E9" s="696"/>
      <c r="F9" s="696"/>
      <c r="G9" s="696"/>
      <c r="H9" s="697"/>
      <c r="I9" s="701"/>
      <c r="J9" s="702"/>
      <c r="K9" s="702"/>
      <c r="L9" s="702"/>
      <c r="M9" s="703"/>
      <c r="N9" s="707"/>
      <c r="O9" s="708"/>
      <c r="P9" s="709"/>
      <c r="Q9" s="119">
        <f>IFERROR(VLOOKUP(Q8,'P1'!$B$43:$J$46,9,FALSE),"")</f>
        <v>7.7499999999999991</v>
      </c>
      <c r="R9" s="119">
        <f>IFERROR(VLOOKUP(R8,'P1'!$B$43:$J$46,9,FALSE),"")</f>
        <v>7.7499999999999991</v>
      </c>
      <c r="S9" s="119" t="str">
        <f>IFERROR(VLOOKUP(S8,'P1'!$B$43:$J$46,9,FALSE),"")</f>
        <v/>
      </c>
      <c r="T9" s="119" t="str">
        <f>IFERROR(VLOOKUP(T8,'P1'!$B$43:$J$46,9,FALSE),"")</f>
        <v/>
      </c>
      <c r="U9" s="119">
        <f>IFERROR(VLOOKUP(U8,'P1'!$B$43:$J$46,9,FALSE),"")</f>
        <v>7.7499999999999991</v>
      </c>
      <c r="V9" s="119">
        <f>IFERROR(VLOOKUP(V8,'P1'!$B$43:$J$46,9,FALSE),"")</f>
        <v>7.7499999999999991</v>
      </c>
      <c r="W9" s="119">
        <f>IFERROR(VLOOKUP(W8,'P1'!$B$43:$J$46,9,FALSE),"")</f>
        <v>7.7499999999999991</v>
      </c>
      <c r="X9" s="119">
        <f>IFERROR(VLOOKUP(X8,'P1'!$B$43:$J$46,9,FALSE),"")</f>
        <v>7.7499999999999991</v>
      </c>
      <c r="Y9" s="119">
        <f>IFERROR(VLOOKUP(Y8,'P1'!$B$43:$J$46,9,FALSE),"")</f>
        <v>7.7499999999999991</v>
      </c>
      <c r="Z9" s="119" t="str">
        <f>IFERROR(VLOOKUP(Z8,'P1'!$B$43:$J$46,9,FALSE),"")</f>
        <v/>
      </c>
      <c r="AA9" s="119" t="str">
        <f>IFERROR(VLOOKUP(AA8,'P1'!$B$43:$J$46,9,FALSE),"")</f>
        <v/>
      </c>
      <c r="AB9" s="119">
        <f>IFERROR(VLOOKUP(AB8,'P1'!$B$43:$J$46,9,FALSE),"")</f>
        <v>7.7499999999999991</v>
      </c>
      <c r="AC9" s="119">
        <f>IFERROR(VLOOKUP(AC8,'P1'!$B$43:$J$46,9,FALSE),"")</f>
        <v>7.7499999999999991</v>
      </c>
      <c r="AD9" s="119">
        <f>IFERROR(VLOOKUP(AD8,'P1'!$B$43:$J$46,9,FALSE),"")</f>
        <v>7.7499999999999991</v>
      </c>
      <c r="AE9" s="119">
        <f>IFERROR(VLOOKUP(AE8,'P1'!$B$43:$J$46,9,FALSE),"")</f>
        <v>7.7499999999999991</v>
      </c>
      <c r="AF9" s="119">
        <f>IFERROR(VLOOKUP(AF8,'P1'!$B$43:$J$46,9,FALSE),"")</f>
        <v>7.7499999999999991</v>
      </c>
      <c r="AG9" s="119" t="str">
        <f>IFERROR(VLOOKUP(AG8,'P1'!$B$43:$J$46,9,FALSE),"")</f>
        <v/>
      </c>
      <c r="AH9" s="119" t="str">
        <f>IFERROR(VLOOKUP(AH8,'P1'!$B$43:$J$46,9,FALSE),"")</f>
        <v/>
      </c>
      <c r="AI9" s="119">
        <f>IFERROR(VLOOKUP(AI8,'P1'!$B$43:$J$46,9,FALSE),"")</f>
        <v>7.7499999999999991</v>
      </c>
      <c r="AJ9" s="119">
        <f>IFERROR(VLOOKUP(AJ8,'P1'!$B$43:$J$46,9,FALSE),"")</f>
        <v>7.7499999999999991</v>
      </c>
      <c r="AK9" s="119">
        <f>IFERROR(VLOOKUP(AK8,'P1'!$B$43:$J$46,9,FALSE),"")</f>
        <v>7.7499999999999991</v>
      </c>
      <c r="AL9" s="119">
        <f>IFERROR(VLOOKUP(AL8,'P1'!$B$43:$J$46,9,FALSE),"")</f>
        <v>7.7499999999999991</v>
      </c>
      <c r="AM9" s="119">
        <f>IFERROR(VLOOKUP(AM8,'P1'!$B$43:$J$46,9,FALSE),"")</f>
        <v>7.7499999999999991</v>
      </c>
      <c r="AN9" s="119" t="str">
        <f>IFERROR(VLOOKUP(AN8,'P1'!$B$43:$J$46,9,FALSE),"")</f>
        <v/>
      </c>
      <c r="AO9" s="119" t="str">
        <f>IFERROR(VLOOKUP(AO8,'P1'!$B$43:$J$46,9,FALSE),"")</f>
        <v/>
      </c>
      <c r="AP9" s="119">
        <f>IFERROR(VLOOKUP(AP8,'P1'!$B$43:$J$46,9,FALSE),"")</f>
        <v>7.7499999999999991</v>
      </c>
      <c r="AQ9" s="119">
        <f>IFERROR(VLOOKUP(AQ8,'P1'!$B$43:$J$46,9,FALSE),"")</f>
        <v>7.7499999999999991</v>
      </c>
      <c r="AR9" s="119">
        <f>IFERROR(VLOOKUP(AR8,'P1'!$B$43:$J$46,9,FALSE),"")</f>
        <v>7.7499999999999991</v>
      </c>
      <c r="AS9" s="119">
        <f>IFERROR(VLOOKUP(AS8,'P1'!$B$43:$J$46,9,FALSE),"")</f>
        <v>7.7499999999999991</v>
      </c>
      <c r="AT9" s="119">
        <f>IFERROR(VLOOKUP(AT8,'P1'!$B$43:$J$46,9,FALSE),"")</f>
        <v>7.7499999999999991</v>
      </c>
      <c r="AU9" s="119" t="str">
        <f>IFERROR(VLOOKUP(AU8,'P1'!$B$43:$J$46,9,FALSE),"")</f>
        <v/>
      </c>
      <c r="AV9" s="120">
        <f>SUM(Q9:AU9)</f>
        <v>170.49999999999997</v>
      </c>
      <c r="AW9" s="711"/>
      <c r="AX9" s="713"/>
      <c r="AY9" s="121"/>
      <c r="AZ9" s="121"/>
      <c r="BA9" s="117">
        <v>4</v>
      </c>
      <c r="BB9" s="117" t="s">
        <v>33</v>
      </c>
      <c r="BC9" s="289" t="s">
        <v>382</v>
      </c>
      <c r="BN9" s="111">
        <f t="shared" si="2"/>
        <v>2028</v>
      </c>
      <c r="BO9" s="111">
        <f t="shared" si="2"/>
        <v>10</v>
      </c>
    </row>
    <row r="10" spans="2:67" ht="15" customHeight="1" x14ac:dyDescent="0.15">
      <c r="B10" s="690" t="s">
        <v>8</v>
      </c>
      <c r="C10" s="692" t="s">
        <v>273</v>
      </c>
      <c r="D10" s="693"/>
      <c r="E10" s="693"/>
      <c r="F10" s="693"/>
      <c r="G10" s="693"/>
      <c r="H10" s="694"/>
      <c r="I10" s="698" t="s">
        <v>188</v>
      </c>
      <c r="J10" s="699"/>
      <c r="K10" s="699"/>
      <c r="L10" s="699"/>
      <c r="M10" s="700"/>
      <c r="N10" s="704" t="s">
        <v>185</v>
      </c>
      <c r="O10" s="705"/>
      <c r="P10" s="706"/>
      <c r="Q10" s="114" t="s">
        <v>295</v>
      </c>
      <c r="R10" s="114" t="s">
        <v>295</v>
      </c>
      <c r="S10" s="114"/>
      <c r="T10" s="114"/>
      <c r="U10" s="114" t="s">
        <v>295</v>
      </c>
      <c r="V10" s="114" t="s">
        <v>295</v>
      </c>
      <c r="W10" s="114"/>
      <c r="X10" s="114" t="s">
        <v>295</v>
      </c>
      <c r="Y10" s="114" t="s">
        <v>295</v>
      </c>
      <c r="Z10" s="114"/>
      <c r="AA10" s="114"/>
      <c r="AB10" s="114" t="s">
        <v>295</v>
      </c>
      <c r="AC10" s="114" t="s">
        <v>295</v>
      </c>
      <c r="AD10" s="114"/>
      <c r="AE10" s="114" t="s">
        <v>295</v>
      </c>
      <c r="AF10" s="114" t="s">
        <v>295</v>
      </c>
      <c r="AG10" s="114"/>
      <c r="AH10" s="114"/>
      <c r="AI10" s="114" t="s">
        <v>295</v>
      </c>
      <c r="AJ10" s="114" t="s">
        <v>295</v>
      </c>
      <c r="AK10" s="114"/>
      <c r="AL10" s="114" t="s">
        <v>295</v>
      </c>
      <c r="AM10" s="114" t="s">
        <v>295</v>
      </c>
      <c r="AN10" s="114"/>
      <c r="AO10" s="114"/>
      <c r="AP10" s="114" t="s">
        <v>295</v>
      </c>
      <c r="AQ10" s="114" t="s">
        <v>295</v>
      </c>
      <c r="AR10" s="114"/>
      <c r="AS10" s="114" t="s">
        <v>295</v>
      </c>
      <c r="AT10" s="114" t="s">
        <v>295</v>
      </c>
      <c r="AU10" s="114"/>
      <c r="AV10" s="115">
        <f>COUNTA(Q10:AU10)</f>
        <v>18</v>
      </c>
      <c r="AW10" s="710">
        <f>AV11</f>
        <v>98.999999999999986</v>
      </c>
      <c r="AX10" s="712" t="str">
        <f>IFERROR(ROUNDDOWN(AV11/$AT$2,1),"")</f>
        <v/>
      </c>
      <c r="AY10" s="116"/>
      <c r="AZ10" s="116"/>
      <c r="BA10" s="117">
        <v>5</v>
      </c>
      <c r="BB10" s="117" t="s">
        <v>34</v>
      </c>
      <c r="BC10" s="11" t="s">
        <v>383</v>
      </c>
      <c r="BN10" s="111">
        <f t="shared" si="2"/>
        <v>2029</v>
      </c>
      <c r="BO10" s="111">
        <f t="shared" si="2"/>
        <v>11</v>
      </c>
    </row>
    <row r="11" spans="2:67" ht="15" customHeight="1" x14ac:dyDescent="0.15">
      <c r="B11" s="691"/>
      <c r="C11" s="695"/>
      <c r="D11" s="696"/>
      <c r="E11" s="696"/>
      <c r="F11" s="696"/>
      <c r="G11" s="696"/>
      <c r="H11" s="697"/>
      <c r="I11" s="701"/>
      <c r="J11" s="702"/>
      <c r="K11" s="702"/>
      <c r="L11" s="702"/>
      <c r="M11" s="703"/>
      <c r="N11" s="707"/>
      <c r="O11" s="708"/>
      <c r="P11" s="709"/>
      <c r="Q11" s="119">
        <f>IFERROR(VLOOKUP(Q10,'P1'!$B$43:$J$46,9,FALSE),"")</f>
        <v>5.4999999999999991</v>
      </c>
      <c r="R11" s="119">
        <f>IFERROR(VLOOKUP(R10,'P1'!$B$43:$J$46,9,FALSE),"")</f>
        <v>5.4999999999999991</v>
      </c>
      <c r="S11" s="119" t="str">
        <f>IFERROR(VLOOKUP(S10,'P1'!$B$43:$J$46,9,FALSE),"")</f>
        <v/>
      </c>
      <c r="T11" s="119" t="str">
        <f>IFERROR(VLOOKUP(T10,'P1'!$B$43:$J$46,9,FALSE),"")</f>
        <v/>
      </c>
      <c r="U11" s="119">
        <f>IFERROR(VLOOKUP(U10,'P1'!$B$43:$J$46,9,FALSE),"")</f>
        <v>5.4999999999999991</v>
      </c>
      <c r="V11" s="119">
        <f>IFERROR(VLOOKUP(V10,'P1'!$B$43:$J$46,9,FALSE),"")</f>
        <v>5.4999999999999991</v>
      </c>
      <c r="W11" s="119" t="str">
        <f>IFERROR(VLOOKUP(W10,'P1'!$B$43:$J$46,9,FALSE),"")</f>
        <v/>
      </c>
      <c r="X11" s="119">
        <f>IFERROR(VLOOKUP(X10,'P1'!$B$43:$J$46,9,FALSE),"")</f>
        <v>5.4999999999999991</v>
      </c>
      <c r="Y11" s="119">
        <f>IFERROR(VLOOKUP(Y10,'P1'!$B$43:$J$46,9,FALSE),"")</f>
        <v>5.4999999999999991</v>
      </c>
      <c r="Z11" s="119" t="str">
        <f>IFERROR(VLOOKUP(Z10,'P1'!$B$43:$J$46,9,FALSE),"")</f>
        <v/>
      </c>
      <c r="AA11" s="119" t="str">
        <f>IFERROR(VLOOKUP(AA10,'P1'!$B$43:$J$46,9,FALSE),"")</f>
        <v/>
      </c>
      <c r="AB11" s="119">
        <f>IFERROR(VLOOKUP(AB10,'P1'!$B$43:$J$46,9,FALSE),"")</f>
        <v>5.4999999999999991</v>
      </c>
      <c r="AC11" s="119">
        <f>IFERROR(VLOOKUP(AC10,'P1'!$B$43:$J$46,9,FALSE),"")</f>
        <v>5.4999999999999991</v>
      </c>
      <c r="AD11" s="119" t="str">
        <f>IFERROR(VLOOKUP(AD10,'P1'!$B$43:$J$46,9,FALSE),"")</f>
        <v/>
      </c>
      <c r="AE11" s="119">
        <f>IFERROR(VLOOKUP(AE10,'P1'!$B$43:$J$46,9,FALSE),"")</f>
        <v>5.4999999999999991</v>
      </c>
      <c r="AF11" s="119">
        <f>IFERROR(VLOOKUP(AF10,'P1'!$B$43:$J$46,9,FALSE),"")</f>
        <v>5.4999999999999991</v>
      </c>
      <c r="AG11" s="119" t="str">
        <f>IFERROR(VLOOKUP(AG10,'P1'!$B$43:$J$46,9,FALSE),"")</f>
        <v/>
      </c>
      <c r="AH11" s="119" t="str">
        <f>IFERROR(VLOOKUP(AH10,'P1'!$B$43:$J$46,9,FALSE),"")</f>
        <v/>
      </c>
      <c r="AI11" s="119">
        <f>IFERROR(VLOOKUP(AI10,'P1'!$B$43:$J$46,9,FALSE),"")</f>
        <v>5.4999999999999991</v>
      </c>
      <c r="AJ11" s="119">
        <f>IFERROR(VLOOKUP(AJ10,'P1'!$B$43:$J$46,9,FALSE),"")</f>
        <v>5.4999999999999991</v>
      </c>
      <c r="AK11" s="119" t="str">
        <f>IFERROR(VLOOKUP(AK10,'P1'!$B$43:$J$46,9,FALSE),"")</f>
        <v/>
      </c>
      <c r="AL11" s="119">
        <f>IFERROR(VLOOKUP(AL10,'P1'!$B$43:$J$46,9,FALSE),"")</f>
        <v>5.4999999999999991</v>
      </c>
      <c r="AM11" s="119">
        <f>IFERROR(VLOOKUP(AM10,'P1'!$B$43:$J$46,9,FALSE),"")</f>
        <v>5.4999999999999991</v>
      </c>
      <c r="AN11" s="119" t="str">
        <f>IFERROR(VLOOKUP(AN10,'P1'!$B$43:$J$46,9,FALSE),"")</f>
        <v/>
      </c>
      <c r="AO11" s="119" t="str">
        <f>IFERROR(VLOOKUP(AO10,'P1'!$B$43:$J$46,9,FALSE),"")</f>
        <v/>
      </c>
      <c r="AP11" s="119">
        <f>IFERROR(VLOOKUP(AP10,'P1'!$B$43:$J$46,9,FALSE),"")</f>
        <v>5.4999999999999991</v>
      </c>
      <c r="AQ11" s="119">
        <f>IFERROR(VLOOKUP(AQ10,'P1'!$B$43:$J$46,9,FALSE),"")</f>
        <v>5.4999999999999991</v>
      </c>
      <c r="AR11" s="119" t="str">
        <f>IFERROR(VLOOKUP(AR10,'P1'!$B$43:$J$46,9,FALSE),"")</f>
        <v/>
      </c>
      <c r="AS11" s="119">
        <f>IFERROR(VLOOKUP(AS10,'P1'!$B$43:$J$46,9,FALSE),"")</f>
        <v>5.4999999999999991</v>
      </c>
      <c r="AT11" s="119">
        <f>IFERROR(VLOOKUP(AT10,'P1'!$B$43:$J$46,9,FALSE),"")</f>
        <v>5.4999999999999991</v>
      </c>
      <c r="AU11" s="119" t="str">
        <f>IFERROR(VLOOKUP(AU10,'P1'!$B$43:$J$46,9,FALSE),"")</f>
        <v/>
      </c>
      <c r="AV11" s="120">
        <f>SUM(Q11:AU11)</f>
        <v>98.999999999999986</v>
      </c>
      <c r="AW11" s="711"/>
      <c r="AX11" s="713"/>
      <c r="AY11" s="121"/>
      <c r="AZ11" s="121"/>
      <c r="BA11" s="117">
        <v>6</v>
      </c>
      <c r="BB11" s="117" t="s">
        <v>35</v>
      </c>
      <c r="BC11" s="289" t="s">
        <v>481</v>
      </c>
      <c r="BN11" s="111">
        <f t="shared" si="2"/>
        <v>2030</v>
      </c>
      <c r="BO11" s="111">
        <f t="shared" si="2"/>
        <v>12</v>
      </c>
    </row>
    <row r="12" spans="2:67" ht="17.100000000000001" customHeight="1" x14ac:dyDescent="0.15">
      <c r="B12" s="690">
        <f>ROW(B1)</f>
        <v>1</v>
      </c>
      <c r="C12" s="721"/>
      <c r="D12" s="722"/>
      <c r="E12" s="722"/>
      <c r="F12" s="722"/>
      <c r="G12" s="722"/>
      <c r="H12" s="723"/>
      <c r="I12" s="727"/>
      <c r="J12" s="728"/>
      <c r="K12" s="728"/>
      <c r="L12" s="728"/>
      <c r="M12" s="729"/>
      <c r="N12" s="733"/>
      <c r="O12" s="734"/>
      <c r="P12" s="723"/>
      <c r="Q12" s="122"/>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122"/>
      <c r="AV12" s="115">
        <f>COUNTA(Q12:AU12)</f>
        <v>0</v>
      </c>
      <c r="AW12" s="710">
        <f>AV13</f>
        <v>0</v>
      </c>
      <c r="AX12" s="712" t="str">
        <f>IFERROR(ROUNDDOWN(AV13/$AT$2,1),"")</f>
        <v/>
      </c>
      <c r="AY12" s="116"/>
      <c r="AZ12" s="116"/>
      <c r="BA12" s="117">
        <v>7</v>
      </c>
      <c r="BB12" s="117" t="s">
        <v>36</v>
      </c>
      <c r="BC12" s="289" t="s">
        <v>384</v>
      </c>
    </row>
    <row r="13" spans="2:67" ht="17.100000000000001" customHeight="1" x14ac:dyDescent="0.15">
      <c r="B13" s="691"/>
      <c r="C13" s="724"/>
      <c r="D13" s="725"/>
      <c r="E13" s="725"/>
      <c r="F13" s="725"/>
      <c r="G13" s="725"/>
      <c r="H13" s="726"/>
      <c r="I13" s="730"/>
      <c r="J13" s="731"/>
      <c r="K13" s="731"/>
      <c r="L13" s="731"/>
      <c r="M13" s="732"/>
      <c r="N13" s="724"/>
      <c r="O13" s="725"/>
      <c r="P13" s="726"/>
      <c r="Q13" s="253" t="str">
        <f>IFERROR(IF(AND(AND($N12&lt;&gt;$BI$6,$N12&lt;&gt;$BJ$6),Q12="有"),$AL$2,VLOOKUP(Q12,'P1'!$B$4:$J$35,9,FALSE)),"")</f>
        <v/>
      </c>
      <c r="R13" s="253" t="str">
        <f>IFERROR(IF(AND(AND($N12&lt;&gt;$BI$6,$N12&lt;&gt;$BJ$6),R12="有"),$AL$2,VLOOKUP(R12,'P1'!$B$4:$J$35,9,FALSE)),"")</f>
        <v/>
      </c>
      <c r="S13" s="253" t="str">
        <f>IFERROR(IF(AND(AND($N12&lt;&gt;$BI$6,$N12&lt;&gt;$BJ$6),S12="有"),$AL$2,VLOOKUP(S12,'P1'!$B$4:$J$35,9,FALSE)),"")</f>
        <v/>
      </c>
      <c r="T13" s="253" t="str">
        <f>IFERROR(IF(AND(AND($N12&lt;&gt;$BI$6,$N12&lt;&gt;$BJ$6),T12="有"),$AL$2,VLOOKUP(T12,'P1'!$B$4:$J$35,9,FALSE)),"")</f>
        <v/>
      </c>
      <c r="U13" s="253" t="str">
        <f>IFERROR(IF(AND(AND($N12&lt;&gt;$BI$6,$N12&lt;&gt;$BJ$6),U12="有"),$AL$2,VLOOKUP(U12,'P1'!$B$4:$J$35,9,FALSE)),"")</f>
        <v/>
      </c>
      <c r="V13" s="253" t="str">
        <f>IFERROR(IF(AND(AND($N12&lt;&gt;$BI$6,$N12&lt;&gt;$BJ$6),V12="有"),$AL$2,VLOOKUP(V12,'P1'!$B$4:$J$35,9,FALSE)),"")</f>
        <v/>
      </c>
      <c r="W13" s="253" t="str">
        <f>IFERROR(IF(AND(AND($N12&lt;&gt;$BI$6,$N12&lt;&gt;$BJ$6),W12="有"),$AL$2,VLOOKUP(W12,'P1'!$B$4:$J$35,9,FALSE)),"")</f>
        <v/>
      </c>
      <c r="X13" s="253" t="str">
        <f>IFERROR(IF(AND(AND($N12&lt;&gt;$BI$6,$N12&lt;&gt;$BJ$6),X12="有"),$AL$2,VLOOKUP(X12,'P1'!$B$4:$J$35,9,FALSE)),"")</f>
        <v/>
      </c>
      <c r="Y13" s="253" t="str">
        <f>IFERROR(IF(AND(AND($N12&lt;&gt;$BI$6,$N12&lt;&gt;$BJ$6),Y12="有"),$AL$2,VLOOKUP(Y12,'P1'!$B$4:$J$35,9,FALSE)),"")</f>
        <v/>
      </c>
      <c r="Z13" s="253" t="str">
        <f>IFERROR(IF(AND(AND($N12&lt;&gt;$BI$6,$N12&lt;&gt;$BJ$6),Z12="有"),$AL$2,VLOOKUP(Z12,'P1'!$B$4:$J$35,9,FALSE)),"")</f>
        <v/>
      </c>
      <c r="AA13" s="253" t="str">
        <f>IFERROR(IF(AND(AND($N12&lt;&gt;$BI$6,$N12&lt;&gt;$BJ$6),AA12="有"),$AL$2,VLOOKUP(AA12,'P1'!$B$4:$J$35,9,FALSE)),"")</f>
        <v/>
      </c>
      <c r="AB13" s="253" t="str">
        <f>IFERROR(IF(AND(AND($N12&lt;&gt;$BI$6,$N12&lt;&gt;$BJ$6),AB12="有"),$AL$2,VLOOKUP(AB12,'P1'!$B$4:$J$35,9,FALSE)),"")</f>
        <v/>
      </c>
      <c r="AC13" s="253" t="str">
        <f>IFERROR(IF(AND(AND($N12&lt;&gt;$BI$6,$N12&lt;&gt;$BJ$6),AC12="有"),$AL$2,VLOOKUP(AC12,'P1'!$B$4:$J$35,9,FALSE)),"")</f>
        <v/>
      </c>
      <c r="AD13" s="253" t="str">
        <f>IFERROR(IF(AND(AND($N12&lt;&gt;$BI$6,$N12&lt;&gt;$BJ$6),AD12="有"),$AL$2,VLOOKUP(AD12,'P1'!$B$4:$J$35,9,FALSE)),"")</f>
        <v/>
      </c>
      <c r="AE13" s="253" t="str">
        <f>IFERROR(IF(AND(AND($N12&lt;&gt;$BI$6,$N12&lt;&gt;$BJ$6),AE12="有"),$AL$2,VLOOKUP(AE12,'P1'!$B$4:$J$35,9,FALSE)),"")</f>
        <v/>
      </c>
      <c r="AF13" s="253" t="str">
        <f>IFERROR(IF(AND(AND($N12&lt;&gt;$BI$6,$N12&lt;&gt;$BJ$6),AF12="有"),$AL$2,VLOOKUP(AF12,'P1'!$B$4:$J$35,9,FALSE)),"")</f>
        <v/>
      </c>
      <c r="AG13" s="253" t="str">
        <f>IFERROR(IF(AND(AND($N12&lt;&gt;$BI$6,$N12&lt;&gt;$BJ$6),AG12="有"),$AL$2,VLOOKUP(AG12,'P1'!$B$4:$J$35,9,FALSE)),"")</f>
        <v/>
      </c>
      <c r="AH13" s="253" t="str">
        <f>IFERROR(IF(AND(AND($N12&lt;&gt;$BI$6,$N12&lt;&gt;$BJ$6),AH12="有"),$AL$2,VLOOKUP(AH12,'P1'!$B$4:$J$35,9,FALSE)),"")</f>
        <v/>
      </c>
      <c r="AI13" s="253" t="str">
        <f>IFERROR(IF(AND(AND($N12&lt;&gt;$BI$6,$N12&lt;&gt;$BJ$6),AI12="有"),$AL$2,VLOOKUP(AI12,'P1'!$B$4:$J$35,9,FALSE)),"")</f>
        <v/>
      </c>
      <c r="AJ13" s="253" t="str">
        <f>IFERROR(IF(AND(AND($N12&lt;&gt;$BI$6,$N12&lt;&gt;$BJ$6),AJ12="有"),$AL$2,VLOOKUP(AJ12,'P1'!$B$4:$J$35,9,FALSE)),"")</f>
        <v/>
      </c>
      <c r="AK13" s="253" t="str">
        <f>IFERROR(IF(AND(AND($N12&lt;&gt;$BI$6,$N12&lt;&gt;$BJ$6),AK12="有"),$AL$2,VLOOKUP(AK12,'P1'!$B$4:$J$35,9,FALSE)),"")</f>
        <v/>
      </c>
      <c r="AL13" s="253" t="str">
        <f>IFERROR(IF(AND(AND($N12&lt;&gt;$BI$6,$N12&lt;&gt;$BJ$6),AL12="有"),$AL$2,VLOOKUP(AL12,'P1'!$B$4:$J$35,9,FALSE)),"")</f>
        <v/>
      </c>
      <c r="AM13" s="253" t="str">
        <f>IFERROR(IF(AND(AND($N12&lt;&gt;$BI$6,$N12&lt;&gt;$BJ$6),AM12="有"),$AL$2,VLOOKUP(AM12,'P1'!$B$4:$J$35,9,FALSE)),"")</f>
        <v/>
      </c>
      <c r="AN13" s="253" t="str">
        <f>IFERROR(IF(AND(AND($N12&lt;&gt;$BI$6,$N12&lt;&gt;$BJ$6),AN12="有"),$AL$2,VLOOKUP(AN12,'P1'!$B$4:$J$35,9,FALSE)),"")</f>
        <v/>
      </c>
      <c r="AO13" s="253" t="str">
        <f>IFERROR(IF(AND(AND($N12&lt;&gt;$BI$6,$N12&lt;&gt;$BJ$6),AO12="有"),$AL$2,VLOOKUP(AO12,'P1'!$B$4:$J$35,9,FALSE)),"")</f>
        <v/>
      </c>
      <c r="AP13" s="253" t="str">
        <f>IFERROR(IF(AND(AND($N12&lt;&gt;$BI$6,$N12&lt;&gt;$BJ$6),AP12="有"),$AL$2,VLOOKUP(AP12,'P1'!$B$4:$J$35,9,FALSE)),"")</f>
        <v/>
      </c>
      <c r="AQ13" s="253" t="str">
        <f>IFERROR(IF(AND(AND($N12&lt;&gt;$BI$6,$N12&lt;&gt;$BJ$6),AQ12="有"),$AL$2,VLOOKUP(AQ12,'P1'!$B$4:$J$35,9,FALSE)),"")</f>
        <v/>
      </c>
      <c r="AR13" s="253" t="str">
        <f>IFERROR(IF(AND(AND($N12&lt;&gt;$BI$6,$N12&lt;&gt;$BJ$6),AR12="有"),$AL$2,VLOOKUP(AR12,'P1'!$B$4:$J$35,9,FALSE)),"")</f>
        <v/>
      </c>
      <c r="AS13" s="253" t="str">
        <f>IFERROR(IF(AND(AND($N12&lt;&gt;$BI$6,$N12&lt;&gt;$BJ$6),AS12="有"),$AL$2,VLOOKUP(AS12,'P1'!$B$4:$J$35,9,FALSE)),"")</f>
        <v/>
      </c>
      <c r="AT13" s="253" t="str">
        <f>IFERROR(IF(AND(AND($N12&lt;&gt;$BI$6,$N12&lt;&gt;$BJ$6),AT12="有"),$AL$2,VLOOKUP(AT12,'P1'!$B$4:$J$35,9,FALSE)),"")</f>
        <v/>
      </c>
      <c r="AU13" s="253" t="str">
        <f>IFERROR(IF(AND(AND($N12&lt;&gt;$BI$6,$N12&lt;&gt;$BJ$6),AU12="有"),$AL$2,VLOOKUP(AU12,'P1'!$B$4:$J$35,9,FALSE)),"")</f>
        <v/>
      </c>
      <c r="AV13" s="120">
        <f>SUM(Q13:AU13)</f>
        <v>0</v>
      </c>
      <c r="AW13" s="711"/>
      <c r="AX13" s="713"/>
      <c r="AY13" s="121"/>
      <c r="AZ13" s="121"/>
      <c r="BA13" s="117"/>
      <c r="BB13" s="117"/>
      <c r="BC13" s="289" t="s">
        <v>274</v>
      </c>
    </row>
    <row r="14" spans="2:67" ht="17.100000000000001" customHeight="1" x14ac:dyDescent="0.15">
      <c r="B14" s="690">
        <f>B12+1</f>
        <v>2</v>
      </c>
      <c r="C14" s="721"/>
      <c r="D14" s="722"/>
      <c r="E14" s="722"/>
      <c r="F14" s="722"/>
      <c r="G14" s="722"/>
      <c r="H14" s="723"/>
      <c r="I14" s="727"/>
      <c r="J14" s="728"/>
      <c r="K14" s="728"/>
      <c r="L14" s="728"/>
      <c r="M14" s="729"/>
      <c r="N14" s="733"/>
      <c r="O14" s="734"/>
      <c r="P14" s="723"/>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122"/>
      <c r="AV14" s="115">
        <f>COUNTA(Q14:AU14)</f>
        <v>0</v>
      </c>
      <c r="AW14" s="710">
        <f>AV15</f>
        <v>0</v>
      </c>
      <c r="AX14" s="712" t="str">
        <f>IFERROR(ROUNDDOWN(AV15/$AT$2,1),"")</f>
        <v/>
      </c>
      <c r="AY14" s="116"/>
      <c r="AZ14" s="116"/>
      <c r="BC14" s="289" t="s">
        <v>385</v>
      </c>
    </row>
    <row r="15" spans="2:67" ht="17.100000000000001" customHeight="1" x14ac:dyDescent="0.15">
      <c r="B15" s="691"/>
      <c r="C15" s="724"/>
      <c r="D15" s="725"/>
      <c r="E15" s="725"/>
      <c r="F15" s="725"/>
      <c r="G15" s="725"/>
      <c r="H15" s="726"/>
      <c r="I15" s="730"/>
      <c r="J15" s="731"/>
      <c r="K15" s="731"/>
      <c r="L15" s="731"/>
      <c r="M15" s="732"/>
      <c r="N15" s="724"/>
      <c r="O15" s="725"/>
      <c r="P15" s="726"/>
      <c r="Q15" s="253" t="str">
        <f>IFERROR(IF(AND(AND($N14&lt;&gt;$BI$6,$N14&lt;&gt;$BJ$6),Q14="有"),$AL$2,VLOOKUP(Q14,'P1'!$B$4:$J$35,9,FALSE)),"")</f>
        <v/>
      </c>
      <c r="R15" s="253" t="str">
        <f>IFERROR(IF(AND(AND($N14&lt;&gt;$BI$6,$N14&lt;&gt;$BJ$6),R14="有"),$AL$2,VLOOKUP(R14,'P1'!$B$4:$J$35,9,FALSE)),"")</f>
        <v/>
      </c>
      <c r="S15" s="253" t="str">
        <f>IFERROR(IF(AND(AND($N14&lt;&gt;$BI$6,$N14&lt;&gt;$BJ$6),S14="有"),$AL$2,VLOOKUP(S14,'P1'!$B$4:$J$35,9,FALSE)),"")</f>
        <v/>
      </c>
      <c r="T15" s="253" t="str">
        <f>IFERROR(IF(AND(AND($N14&lt;&gt;$BI$6,$N14&lt;&gt;$BJ$6),T14="有"),$AL$2,VLOOKUP(T14,'P1'!$B$4:$J$35,9,FALSE)),"")</f>
        <v/>
      </c>
      <c r="U15" s="253" t="str">
        <f>IFERROR(IF(AND(AND($N14&lt;&gt;$BI$6,$N14&lt;&gt;$BJ$6),U14="有"),$AL$2,VLOOKUP(U14,'P1'!$B$4:$J$35,9,FALSE)),"")</f>
        <v/>
      </c>
      <c r="V15" s="253" t="str">
        <f>IFERROR(IF(AND(AND($N14&lt;&gt;$BI$6,$N14&lt;&gt;$BJ$6),V14="有"),$AL$2,VLOOKUP(V14,'P1'!$B$4:$J$35,9,FALSE)),"")</f>
        <v/>
      </c>
      <c r="W15" s="253" t="str">
        <f>IFERROR(IF(AND(AND($N14&lt;&gt;$BI$6,$N14&lt;&gt;$BJ$6),W14="有"),$AL$2,VLOOKUP(W14,'P1'!$B$4:$J$35,9,FALSE)),"")</f>
        <v/>
      </c>
      <c r="X15" s="253" t="str">
        <f>IFERROR(IF(AND(AND($N14&lt;&gt;$BI$6,$N14&lt;&gt;$BJ$6),X14="有"),$AL$2,VLOOKUP(X14,'P1'!$B$4:$J$35,9,FALSE)),"")</f>
        <v/>
      </c>
      <c r="Y15" s="253" t="str">
        <f>IFERROR(IF(AND(AND($N14&lt;&gt;$BI$6,$N14&lt;&gt;$BJ$6),Y14="有"),$AL$2,VLOOKUP(Y14,'P1'!$B$4:$J$35,9,FALSE)),"")</f>
        <v/>
      </c>
      <c r="Z15" s="253" t="str">
        <f>IFERROR(IF(AND(AND($N14&lt;&gt;$BI$6,$N14&lt;&gt;$BJ$6),Z14="有"),$AL$2,VLOOKUP(Z14,'P1'!$B$4:$J$35,9,FALSE)),"")</f>
        <v/>
      </c>
      <c r="AA15" s="253" t="str">
        <f>IFERROR(IF(AND(AND($N14&lt;&gt;$BI$6,$N14&lt;&gt;$BJ$6),AA14="有"),$AL$2,VLOOKUP(AA14,'P1'!$B$4:$J$35,9,FALSE)),"")</f>
        <v/>
      </c>
      <c r="AB15" s="253" t="str">
        <f>IFERROR(IF(AND(AND($N14&lt;&gt;$BI$6,$N14&lt;&gt;$BJ$6),AB14="有"),$AL$2,VLOOKUP(AB14,'P1'!$B$4:$J$35,9,FALSE)),"")</f>
        <v/>
      </c>
      <c r="AC15" s="253" t="str">
        <f>IFERROR(IF(AND(AND($N14&lt;&gt;$BI$6,$N14&lt;&gt;$BJ$6),AC14="有"),$AL$2,VLOOKUP(AC14,'P1'!$B$4:$J$35,9,FALSE)),"")</f>
        <v/>
      </c>
      <c r="AD15" s="253" t="str">
        <f>IFERROR(IF(AND(AND($N14&lt;&gt;$BI$6,$N14&lt;&gt;$BJ$6),AD14="有"),$AL$2,VLOOKUP(AD14,'P1'!$B$4:$J$35,9,FALSE)),"")</f>
        <v/>
      </c>
      <c r="AE15" s="253" t="str">
        <f>IFERROR(IF(AND(AND($N14&lt;&gt;$BI$6,$N14&lt;&gt;$BJ$6),AE14="有"),$AL$2,VLOOKUP(AE14,'P1'!$B$4:$J$35,9,FALSE)),"")</f>
        <v/>
      </c>
      <c r="AF15" s="253" t="str">
        <f>IFERROR(IF(AND(AND($N14&lt;&gt;$BI$6,$N14&lt;&gt;$BJ$6),AF14="有"),$AL$2,VLOOKUP(AF14,'P1'!$B$4:$J$35,9,FALSE)),"")</f>
        <v/>
      </c>
      <c r="AG15" s="253" t="str">
        <f>IFERROR(IF(AND(AND($N14&lt;&gt;$BI$6,$N14&lt;&gt;$BJ$6),AG14="有"),$AL$2,VLOOKUP(AG14,'P1'!$B$4:$J$35,9,FALSE)),"")</f>
        <v/>
      </c>
      <c r="AH15" s="253" t="str">
        <f>IFERROR(IF(AND(AND($N14&lt;&gt;$BI$6,$N14&lt;&gt;$BJ$6),AH14="有"),$AL$2,VLOOKUP(AH14,'P1'!$B$4:$J$35,9,FALSE)),"")</f>
        <v/>
      </c>
      <c r="AI15" s="253" t="str">
        <f>IFERROR(IF(AND(AND($N14&lt;&gt;$BI$6,$N14&lt;&gt;$BJ$6),AI14="有"),$AL$2,VLOOKUP(AI14,'P1'!$B$4:$J$35,9,FALSE)),"")</f>
        <v/>
      </c>
      <c r="AJ15" s="253" t="str">
        <f>IFERROR(IF(AND(AND($N14&lt;&gt;$BI$6,$N14&lt;&gt;$BJ$6),AJ14="有"),$AL$2,VLOOKUP(AJ14,'P1'!$B$4:$J$35,9,FALSE)),"")</f>
        <v/>
      </c>
      <c r="AK15" s="253" t="str">
        <f>IFERROR(IF(AND(AND($N14&lt;&gt;$BI$6,$N14&lt;&gt;$BJ$6),AK14="有"),$AL$2,VLOOKUP(AK14,'P1'!$B$4:$J$35,9,FALSE)),"")</f>
        <v/>
      </c>
      <c r="AL15" s="253" t="str">
        <f>IFERROR(IF(AND(AND($N14&lt;&gt;$BI$6,$N14&lt;&gt;$BJ$6),AL14="有"),$AL$2,VLOOKUP(AL14,'P1'!$B$4:$J$35,9,FALSE)),"")</f>
        <v/>
      </c>
      <c r="AM15" s="253" t="str">
        <f>IFERROR(IF(AND(AND($N14&lt;&gt;$BI$6,$N14&lt;&gt;$BJ$6),AM14="有"),$AL$2,VLOOKUP(AM14,'P1'!$B$4:$J$35,9,FALSE)),"")</f>
        <v/>
      </c>
      <c r="AN15" s="253" t="str">
        <f>IFERROR(IF(AND(AND($N14&lt;&gt;$BI$6,$N14&lt;&gt;$BJ$6),AN14="有"),$AL$2,VLOOKUP(AN14,'P1'!$B$4:$J$35,9,FALSE)),"")</f>
        <v/>
      </c>
      <c r="AO15" s="253" t="str">
        <f>IFERROR(IF(AND(AND($N14&lt;&gt;$BI$6,$N14&lt;&gt;$BJ$6),AO14="有"),$AL$2,VLOOKUP(AO14,'P1'!$B$4:$J$35,9,FALSE)),"")</f>
        <v/>
      </c>
      <c r="AP15" s="253" t="str">
        <f>IFERROR(IF(AND(AND($N14&lt;&gt;$BI$6,$N14&lt;&gt;$BJ$6),AP14="有"),$AL$2,VLOOKUP(AP14,'P1'!$B$4:$J$35,9,FALSE)),"")</f>
        <v/>
      </c>
      <c r="AQ15" s="253" t="str">
        <f>IFERROR(IF(AND(AND($N14&lt;&gt;$BI$6,$N14&lt;&gt;$BJ$6),AQ14="有"),$AL$2,VLOOKUP(AQ14,'P1'!$B$4:$J$35,9,FALSE)),"")</f>
        <v/>
      </c>
      <c r="AR15" s="253" t="str">
        <f>IFERROR(IF(AND(AND($N14&lt;&gt;$BI$6,$N14&lt;&gt;$BJ$6),AR14="有"),$AL$2,VLOOKUP(AR14,'P1'!$B$4:$J$35,9,FALSE)),"")</f>
        <v/>
      </c>
      <c r="AS15" s="253" t="str">
        <f>IFERROR(IF(AND(AND($N14&lt;&gt;$BI$6,$N14&lt;&gt;$BJ$6),AS14="有"),$AL$2,VLOOKUP(AS14,'P1'!$B$4:$J$35,9,FALSE)),"")</f>
        <v/>
      </c>
      <c r="AT15" s="253" t="str">
        <f>IFERROR(IF(AND(AND($N14&lt;&gt;$BI$6,$N14&lt;&gt;$BJ$6),AT14="有"),$AL$2,VLOOKUP(AT14,'P1'!$B$4:$J$35,9,FALSE)),"")</f>
        <v/>
      </c>
      <c r="AU15" s="253" t="str">
        <f>IFERROR(IF(AND(AND($N14&lt;&gt;$BI$6,$N14&lt;&gt;$BJ$6),AU14="有"),$AL$2,VLOOKUP(AU14,'P1'!$B$4:$J$35,9,FALSE)),"")</f>
        <v/>
      </c>
      <c r="AV15" s="120">
        <f>SUM(Q15:AU15)</f>
        <v>0</v>
      </c>
      <c r="AW15" s="711"/>
      <c r="AX15" s="713"/>
      <c r="AY15" s="121"/>
      <c r="AZ15" s="121"/>
      <c r="BC15" s="237"/>
    </row>
    <row r="16" spans="2:67" ht="17.100000000000001" customHeight="1" x14ac:dyDescent="0.15">
      <c r="B16" s="690">
        <f>B14+1</f>
        <v>3</v>
      </c>
      <c r="C16" s="721"/>
      <c r="D16" s="722"/>
      <c r="E16" s="722"/>
      <c r="F16" s="722"/>
      <c r="G16" s="722"/>
      <c r="H16" s="723"/>
      <c r="I16" s="727"/>
      <c r="J16" s="728"/>
      <c r="K16" s="728"/>
      <c r="L16" s="728"/>
      <c r="M16" s="729"/>
      <c r="N16" s="733"/>
      <c r="O16" s="734"/>
      <c r="P16" s="723"/>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122"/>
      <c r="AV16" s="115">
        <f>COUNTA(Q16:AU16)</f>
        <v>0</v>
      </c>
      <c r="AW16" s="710">
        <f>AV17</f>
        <v>0</v>
      </c>
      <c r="AX16" s="712" t="str">
        <f>IFERROR(ROUNDDOWN(AV17/$AT$2,1),"")</f>
        <v/>
      </c>
      <c r="AY16" s="116"/>
      <c r="AZ16" s="116"/>
      <c r="BC16" s="237"/>
    </row>
    <row r="17" spans="2:52" ht="17.100000000000001" customHeight="1" x14ac:dyDescent="0.15">
      <c r="B17" s="691"/>
      <c r="C17" s="724"/>
      <c r="D17" s="725"/>
      <c r="E17" s="725"/>
      <c r="F17" s="725"/>
      <c r="G17" s="725"/>
      <c r="H17" s="726"/>
      <c r="I17" s="730"/>
      <c r="J17" s="731"/>
      <c r="K17" s="731"/>
      <c r="L17" s="731"/>
      <c r="M17" s="732"/>
      <c r="N17" s="724"/>
      <c r="O17" s="725"/>
      <c r="P17" s="726"/>
      <c r="Q17" s="253" t="str">
        <f>IFERROR(IF(AND(AND($N16&lt;&gt;$BI$6,$N16&lt;&gt;$BJ$6),Q16="有"),$AL$2,VLOOKUP(Q16,'P1'!$B$4:$J$35,9,FALSE)),"")</f>
        <v/>
      </c>
      <c r="R17" s="253" t="str">
        <f>IFERROR(IF(AND(AND($N16&lt;&gt;$BI$6,$N16&lt;&gt;$BJ$6),R16="有"),$AL$2,VLOOKUP(R16,'P1'!$B$4:$J$35,9,FALSE)),"")</f>
        <v/>
      </c>
      <c r="S17" s="253" t="str">
        <f>IFERROR(IF(AND(AND($N16&lt;&gt;$BI$6,$N16&lt;&gt;$BJ$6),S16="有"),$AL$2,VLOOKUP(S16,'P1'!$B$4:$J$35,9,FALSE)),"")</f>
        <v/>
      </c>
      <c r="T17" s="253" t="str">
        <f>IFERROR(IF(AND(AND($N16&lt;&gt;$BI$6,$N16&lt;&gt;$BJ$6),T16="有"),$AL$2,VLOOKUP(T16,'P1'!$B$4:$J$35,9,FALSE)),"")</f>
        <v/>
      </c>
      <c r="U17" s="253" t="str">
        <f>IFERROR(IF(AND(AND($N16&lt;&gt;$BI$6,$N16&lt;&gt;$BJ$6),U16="有"),$AL$2,VLOOKUP(U16,'P1'!$B$4:$J$35,9,FALSE)),"")</f>
        <v/>
      </c>
      <c r="V17" s="253" t="str">
        <f>IFERROR(IF(AND(AND($N16&lt;&gt;$BI$6,$N16&lt;&gt;$BJ$6),V16="有"),$AL$2,VLOOKUP(V16,'P1'!$B$4:$J$35,9,FALSE)),"")</f>
        <v/>
      </c>
      <c r="W17" s="253" t="str">
        <f>IFERROR(IF(AND(AND($N16&lt;&gt;$BI$6,$N16&lt;&gt;$BJ$6),W16="有"),$AL$2,VLOOKUP(W16,'P1'!$B$4:$J$35,9,FALSE)),"")</f>
        <v/>
      </c>
      <c r="X17" s="253" t="str">
        <f>IFERROR(IF(AND(AND($N16&lt;&gt;$BI$6,$N16&lt;&gt;$BJ$6),X16="有"),$AL$2,VLOOKUP(X16,'P1'!$B$4:$J$35,9,FALSE)),"")</f>
        <v/>
      </c>
      <c r="Y17" s="253" t="str">
        <f>IFERROR(IF(AND(AND($N16&lt;&gt;$BI$6,$N16&lt;&gt;$BJ$6),Y16="有"),$AL$2,VLOOKUP(Y16,'P1'!$B$4:$J$35,9,FALSE)),"")</f>
        <v/>
      </c>
      <c r="Z17" s="253" t="str">
        <f>IFERROR(IF(AND(AND($N16&lt;&gt;$BI$6,$N16&lt;&gt;$BJ$6),Z16="有"),$AL$2,VLOOKUP(Z16,'P1'!$B$4:$J$35,9,FALSE)),"")</f>
        <v/>
      </c>
      <c r="AA17" s="253" t="str">
        <f>IFERROR(IF(AND(AND($N16&lt;&gt;$BI$6,$N16&lt;&gt;$BJ$6),AA16="有"),$AL$2,VLOOKUP(AA16,'P1'!$B$4:$J$35,9,FALSE)),"")</f>
        <v/>
      </c>
      <c r="AB17" s="253" t="str">
        <f>IFERROR(IF(AND(AND($N16&lt;&gt;$BI$6,$N16&lt;&gt;$BJ$6),AB16="有"),$AL$2,VLOOKUP(AB16,'P1'!$B$4:$J$35,9,FALSE)),"")</f>
        <v/>
      </c>
      <c r="AC17" s="253" t="str">
        <f>IFERROR(IF(AND(AND($N16&lt;&gt;$BI$6,$N16&lt;&gt;$BJ$6),AC16="有"),$AL$2,VLOOKUP(AC16,'P1'!$B$4:$J$35,9,FALSE)),"")</f>
        <v/>
      </c>
      <c r="AD17" s="253" t="str">
        <f>IFERROR(IF(AND(AND($N16&lt;&gt;$BI$6,$N16&lt;&gt;$BJ$6),AD16="有"),$AL$2,VLOOKUP(AD16,'P1'!$B$4:$J$35,9,FALSE)),"")</f>
        <v/>
      </c>
      <c r="AE17" s="253" t="str">
        <f>IFERROR(IF(AND(AND($N16&lt;&gt;$BI$6,$N16&lt;&gt;$BJ$6),AE16="有"),$AL$2,VLOOKUP(AE16,'P1'!$B$4:$J$35,9,FALSE)),"")</f>
        <v/>
      </c>
      <c r="AF17" s="253" t="str">
        <f>IFERROR(IF(AND(AND($N16&lt;&gt;$BI$6,$N16&lt;&gt;$BJ$6),AF16="有"),$AL$2,VLOOKUP(AF16,'P1'!$B$4:$J$35,9,FALSE)),"")</f>
        <v/>
      </c>
      <c r="AG17" s="253" t="str">
        <f>IFERROR(IF(AND(AND($N16&lt;&gt;$BI$6,$N16&lt;&gt;$BJ$6),AG16="有"),$AL$2,VLOOKUP(AG16,'P1'!$B$4:$J$35,9,FALSE)),"")</f>
        <v/>
      </c>
      <c r="AH17" s="253" t="str">
        <f>IFERROR(IF(AND(AND($N16&lt;&gt;$BI$6,$N16&lt;&gt;$BJ$6),AH16="有"),$AL$2,VLOOKUP(AH16,'P1'!$B$4:$J$35,9,FALSE)),"")</f>
        <v/>
      </c>
      <c r="AI17" s="253" t="str">
        <f>IFERROR(IF(AND(AND($N16&lt;&gt;$BI$6,$N16&lt;&gt;$BJ$6),AI16="有"),$AL$2,VLOOKUP(AI16,'P1'!$B$4:$J$35,9,FALSE)),"")</f>
        <v/>
      </c>
      <c r="AJ17" s="253" t="str">
        <f>IFERROR(IF(AND(AND($N16&lt;&gt;$BI$6,$N16&lt;&gt;$BJ$6),AJ16="有"),$AL$2,VLOOKUP(AJ16,'P1'!$B$4:$J$35,9,FALSE)),"")</f>
        <v/>
      </c>
      <c r="AK17" s="253" t="str">
        <f>IFERROR(IF(AND(AND($N16&lt;&gt;$BI$6,$N16&lt;&gt;$BJ$6),AK16="有"),$AL$2,VLOOKUP(AK16,'P1'!$B$4:$J$35,9,FALSE)),"")</f>
        <v/>
      </c>
      <c r="AL17" s="253" t="str">
        <f>IFERROR(IF(AND(AND($N16&lt;&gt;$BI$6,$N16&lt;&gt;$BJ$6),AL16="有"),$AL$2,VLOOKUP(AL16,'P1'!$B$4:$J$35,9,FALSE)),"")</f>
        <v/>
      </c>
      <c r="AM17" s="253" t="str">
        <f>IFERROR(IF(AND(AND($N16&lt;&gt;$BI$6,$N16&lt;&gt;$BJ$6),AM16="有"),$AL$2,VLOOKUP(AM16,'P1'!$B$4:$J$35,9,FALSE)),"")</f>
        <v/>
      </c>
      <c r="AN17" s="253" t="str">
        <f>IFERROR(IF(AND(AND($N16&lt;&gt;$BI$6,$N16&lt;&gt;$BJ$6),AN16="有"),$AL$2,VLOOKUP(AN16,'P1'!$B$4:$J$35,9,FALSE)),"")</f>
        <v/>
      </c>
      <c r="AO17" s="253" t="str">
        <f>IFERROR(IF(AND(AND($N16&lt;&gt;$BI$6,$N16&lt;&gt;$BJ$6),AO16="有"),$AL$2,VLOOKUP(AO16,'P1'!$B$4:$J$35,9,FALSE)),"")</f>
        <v/>
      </c>
      <c r="AP17" s="253" t="str">
        <f>IFERROR(IF(AND(AND($N16&lt;&gt;$BI$6,$N16&lt;&gt;$BJ$6),AP16="有"),$AL$2,VLOOKUP(AP16,'P1'!$B$4:$J$35,9,FALSE)),"")</f>
        <v/>
      </c>
      <c r="AQ17" s="253" t="str">
        <f>IFERROR(IF(AND(AND($N16&lt;&gt;$BI$6,$N16&lt;&gt;$BJ$6),AQ16="有"),$AL$2,VLOOKUP(AQ16,'P1'!$B$4:$J$35,9,FALSE)),"")</f>
        <v/>
      </c>
      <c r="AR17" s="253" t="str">
        <f>IFERROR(IF(AND(AND($N16&lt;&gt;$BI$6,$N16&lt;&gt;$BJ$6),AR16="有"),$AL$2,VLOOKUP(AR16,'P1'!$B$4:$J$35,9,FALSE)),"")</f>
        <v/>
      </c>
      <c r="AS17" s="253" t="str">
        <f>IFERROR(IF(AND(AND($N16&lt;&gt;$BI$6,$N16&lt;&gt;$BJ$6),AS16="有"),$AL$2,VLOOKUP(AS16,'P1'!$B$4:$J$35,9,FALSE)),"")</f>
        <v/>
      </c>
      <c r="AT17" s="253" t="str">
        <f>IFERROR(IF(AND(AND($N16&lt;&gt;$BI$6,$N16&lt;&gt;$BJ$6),AT16="有"),$AL$2,VLOOKUP(AT16,'P1'!$B$4:$J$35,9,FALSE)),"")</f>
        <v/>
      </c>
      <c r="AU17" s="253" t="str">
        <f>IFERROR(IF(AND(AND($N16&lt;&gt;$BI$6,$N16&lt;&gt;$BJ$6),AU16="有"),$AL$2,VLOOKUP(AU16,'P1'!$B$4:$J$35,9,FALSE)),"")</f>
        <v/>
      </c>
      <c r="AV17" s="120">
        <f>SUM(Q17:AU17)</f>
        <v>0</v>
      </c>
      <c r="AW17" s="711"/>
      <c r="AX17" s="713"/>
      <c r="AY17" s="121"/>
      <c r="AZ17" s="121"/>
    </row>
    <row r="18" spans="2:52" ht="17.100000000000001" customHeight="1" x14ac:dyDescent="0.15">
      <c r="B18" s="690">
        <f>B16+1</f>
        <v>4</v>
      </c>
      <c r="C18" s="721"/>
      <c r="D18" s="722"/>
      <c r="E18" s="722"/>
      <c r="F18" s="722"/>
      <c r="G18" s="722"/>
      <c r="H18" s="723"/>
      <c r="I18" s="727"/>
      <c r="J18" s="728"/>
      <c r="K18" s="728"/>
      <c r="L18" s="728"/>
      <c r="M18" s="729"/>
      <c r="N18" s="733"/>
      <c r="O18" s="734"/>
      <c r="P18" s="723"/>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122"/>
      <c r="AV18" s="115">
        <f>COUNTA(Q18:AU18)</f>
        <v>0</v>
      </c>
      <c r="AW18" s="710">
        <f>AV19</f>
        <v>0</v>
      </c>
      <c r="AX18" s="712" t="str">
        <f>IFERROR(ROUNDDOWN(AV19/$AT$2,1),"")</f>
        <v/>
      </c>
      <c r="AY18" s="116"/>
      <c r="AZ18" s="116"/>
    </row>
    <row r="19" spans="2:52" ht="17.100000000000001" customHeight="1" x14ac:dyDescent="0.15">
      <c r="B19" s="691"/>
      <c r="C19" s="724"/>
      <c r="D19" s="725"/>
      <c r="E19" s="725"/>
      <c r="F19" s="725"/>
      <c r="G19" s="725"/>
      <c r="H19" s="726"/>
      <c r="I19" s="730"/>
      <c r="J19" s="731"/>
      <c r="K19" s="731"/>
      <c r="L19" s="731"/>
      <c r="M19" s="732"/>
      <c r="N19" s="724"/>
      <c r="O19" s="725"/>
      <c r="P19" s="726"/>
      <c r="Q19" s="253" t="str">
        <f>IFERROR(IF(AND(AND($N18&lt;&gt;$BI$6,$N18&lt;&gt;$BJ$6),Q18="有"),$AL$2,VLOOKUP(Q18,'P1'!$B$4:$J$35,9,FALSE)),"")</f>
        <v/>
      </c>
      <c r="R19" s="253" t="str">
        <f>IFERROR(IF(AND(AND($N18&lt;&gt;$BI$6,$N18&lt;&gt;$BJ$6),R18="有"),$AL$2,VLOOKUP(R18,'P1'!$B$4:$J$35,9,FALSE)),"")</f>
        <v/>
      </c>
      <c r="S19" s="253" t="str">
        <f>IFERROR(IF(AND(AND($N18&lt;&gt;$BI$6,$N18&lt;&gt;$BJ$6),S18="有"),$AL$2,VLOOKUP(S18,'P1'!$B$4:$J$35,9,FALSE)),"")</f>
        <v/>
      </c>
      <c r="T19" s="253" t="str">
        <f>IFERROR(IF(AND(AND($N18&lt;&gt;$BI$6,$N18&lt;&gt;$BJ$6),T18="有"),$AL$2,VLOOKUP(T18,'P1'!$B$4:$J$35,9,FALSE)),"")</f>
        <v/>
      </c>
      <c r="U19" s="253" t="str">
        <f>IFERROR(IF(AND(AND($N18&lt;&gt;$BI$6,$N18&lt;&gt;$BJ$6),U18="有"),$AL$2,VLOOKUP(U18,'P1'!$B$4:$J$35,9,FALSE)),"")</f>
        <v/>
      </c>
      <c r="V19" s="253" t="str">
        <f>IFERROR(IF(AND(AND($N18&lt;&gt;$BI$6,$N18&lt;&gt;$BJ$6),V18="有"),$AL$2,VLOOKUP(V18,'P1'!$B$4:$J$35,9,FALSE)),"")</f>
        <v/>
      </c>
      <c r="W19" s="253" t="str">
        <f>IFERROR(IF(AND(AND($N18&lt;&gt;$BI$6,$N18&lt;&gt;$BJ$6),W18="有"),$AL$2,VLOOKUP(W18,'P1'!$B$4:$J$35,9,FALSE)),"")</f>
        <v/>
      </c>
      <c r="X19" s="253" t="str">
        <f>IFERROR(IF(AND(AND($N18&lt;&gt;$BI$6,$N18&lt;&gt;$BJ$6),X18="有"),$AL$2,VLOOKUP(X18,'P1'!$B$4:$J$35,9,FALSE)),"")</f>
        <v/>
      </c>
      <c r="Y19" s="253" t="str">
        <f>IFERROR(IF(AND(AND($N18&lt;&gt;$BI$6,$N18&lt;&gt;$BJ$6),Y18="有"),$AL$2,VLOOKUP(Y18,'P1'!$B$4:$J$35,9,FALSE)),"")</f>
        <v/>
      </c>
      <c r="Z19" s="253" t="str">
        <f>IFERROR(IF(AND(AND($N18&lt;&gt;$BI$6,$N18&lt;&gt;$BJ$6),Z18="有"),$AL$2,VLOOKUP(Z18,'P1'!$B$4:$J$35,9,FALSE)),"")</f>
        <v/>
      </c>
      <c r="AA19" s="253" t="str">
        <f>IFERROR(IF(AND(AND($N18&lt;&gt;$BI$6,$N18&lt;&gt;$BJ$6),AA18="有"),$AL$2,VLOOKUP(AA18,'P1'!$B$4:$J$35,9,FALSE)),"")</f>
        <v/>
      </c>
      <c r="AB19" s="253" t="str">
        <f>IFERROR(IF(AND(AND($N18&lt;&gt;$BI$6,$N18&lt;&gt;$BJ$6),AB18="有"),$AL$2,VLOOKUP(AB18,'P1'!$B$4:$J$35,9,FALSE)),"")</f>
        <v/>
      </c>
      <c r="AC19" s="253" t="str">
        <f>IFERROR(IF(AND(AND($N18&lt;&gt;$BI$6,$N18&lt;&gt;$BJ$6),AC18="有"),$AL$2,VLOOKUP(AC18,'P1'!$B$4:$J$35,9,FALSE)),"")</f>
        <v/>
      </c>
      <c r="AD19" s="253" t="str">
        <f>IFERROR(IF(AND(AND($N18&lt;&gt;$BI$6,$N18&lt;&gt;$BJ$6),AD18="有"),$AL$2,VLOOKUP(AD18,'P1'!$B$4:$J$35,9,FALSE)),"")</f>
        <v/>
      </c>
      <c r="AE19" s="253" t="str">
        <f>IFERROR(IF(AND(AND($N18&lt;&gt;$BI$6,$N18&lt;&gt;$BJ$6),AE18="有"),$AL$2,VLOOKUP(AE18,'P1'!$B$4:$J$35,9,FALSE)),"")</f>
        <v/>
      </c>
      <c r="AF19" s="253" t="str">
        <f>IFERROR(IF(AND(AND($N18&lt;&gt;$BI$6,$N18&lt;&gt;$BJ$6),AF18="有"),$AL$2,VLOOKUP(AF18,'P1'!$B$4:$J$35,9,FALSE)),"")</f>
        <v/>
      </c>
      <c r="AG19" s="253" t="str">
        <f>IFERROR(IF(AND(AND($N18&lt;&gt;$BI$6,$N18&lt;&gt;$BJ$6),AG18="有"),$AL$2,VLOOKUP(AG18,'P1'!$B$4:$J$35,9,FALSE)),"")</f>
        <v/>
      </c>
      <c r="AH19" s="253" t="str">
        <f>IFERROR(IF(AND(AND($N18&lt;&gt;$BI$6,$N18&lt;&gt;$BJ$6),AH18="有"),$AL$2,VLOOKUP(AH18,'P1'!$B$4:$J$35,9,FALSE)),"")</f>
        <v/>
      </c>
      <c r="AI19" s="253" t="str">
        <f>IFERROR(IF(AND(AND($N18&lt;&gt;$BI$6,$N18&lt;&gt;$BJ$6),AI18="有"),$AL$2,VLOOKUP(AI18,'P1'!$B$4:$J$35,9,FALSE)),"")</f>
        <v/>
      </c>
      <c r="AJ19" s="253" t="str">
        <f>IFERROR(IF(AND(AND($N18&lt;&gt;$BI$6,$N18&lt;&gt;$BJ$6),AJ18="有"),$AL$2,VLOOKUP(AJ18,'P1'!$B$4:$J$35,9,FALSE)),"")</f>
        <v/>
      </c>
      <c r="AK19" s="253" t="str">
        <f>IFERROR(IF(AND(AND($N18&lt;&gt;$BI$6,$N18&lt;&gt;$BJ$6),AK18="有"),$AL$2,VLOOKUP(AK18,'P1'!$B$4:$J$35,9,FALSE)),"")</f>
        <v/>
      </c>
      <c r="AL19" s="253" t="str">
        <f>IFERROR(IF(AND(AND($N18&lt;&gt;$BI$6,$N18&lt;&gt;$BJ$6),AL18="有"),$AL$2,VLOOKUP(AL18,'P1'!$B$4:$J$35,9,FALSE)),"")</f>
        <v/>
      </c>
      <c r="AM19" s="253" t="str">
        <f>IFERROR(IF(AND(AND($N18&lt;&gt;$BI$6,$N18&lt;&gt;$BJ$6),AM18="有"),$AL$2,VLOOKUP(AM18,'P1'!$B$4:$J$35,9,FALSE)),"")</f>
        <v/>
      </c>
      <c r="AN19" s="253" t="str">
        <f>IFERROR(IF(AND(AND($N18&lt;&gt;$BI$6,$N18&lt;&gt;$BJ$6),AN18="有"),$AL$2,VLOOKUP(AN18,'P1'!$B$4:$J$35,9,FALSE)),"")</f>
        <v/>
      </c>
      <c r="AO19" s="253" t="str">
        <f>IFERROR(IF(AND(AND($N18&lt;&gt;$BI$6,$N18&lt;&gt;$BJ$6),AO18="有"),$AL$2,VLOOKUP(AO18,'P1'!$B$4:$J$35,9,FALSE)),"")</f>
        <v/>
      </c>
      <c r="AP19" s="253" t="str">
        <f>IFERROR(IF(AND(AND($N18&lt;&gt;$BI$6,$N18&lt;&gt;$BJ$6),AP18="有"),$AL$2,VLOOKUP(AP18,'P1'!$B$4:$J$35,9,FALSE)),"")</f>
        <v/>
      </c>
      <c r="AQ19" s="253" t="str">
        <f>IFERROR(IF(AND(AND($N18&lt;&gt;$BI$6,$N18&lt;&gt;$BJ$6),AQ18="有"),$AL$2,VLOOKUP(AQ18,'P1'!$B$4:$J$35,9,FALSE)),"")</f>
        <v/>
      </c>
      <c r="AR19" s="253" t="str">
        <f>IFERROR(IF(AND(AND($N18&lt;&gt;$BI$6,$N18&lt;&gt;$BJ$6),AR18="有"),$AL$2,VLOOKUP(AR18,'P1'!$B$4:$J$35,9,FALSE)),"")</f>
        <v/>
      </c>
      <c r="AS19" s="253" t="str">
        <f>IFERROR(IF(AND(AND($N18&lt;&gt;$BI$6,$N18&lt;&gt;$BJ$6),AS18="有"),$AL$2,VLOOKUP(AS18,'P1'!$B$4:$J$35,9,FALSE)),"")</f>
        <v/>
      </c>
      <c r="AT19" s="253" t="str">
        <f>IFERROR(IF(AND(AND($N18&lt;&gt;$BI$6,$N18&lt;&gt;$BJ$6),AT18="有"),$AL$2,VLOOKUP(AT18,'P1'!$B$4:$J$35,9,FALSE)),"")</f>
        <v/>
      </c>
      <c r="AU19" s="253" t="str">
        <f>IFERROR(IF(AND(AND($N18&lt;&gt;$BI$6,$N18&lt;&gt;$BJ$6),AU18="有"),$AL$2,VLOOKUP(AU18,'P1'!$B$4:$J$35,9,FALSE)),"")</f>
        <v/>
      </c>
      <c r="AV19" s="120">
        <f>SUM(Q19:AU19)</f>
        <v>0</v>
      </c>
      <c r="AW19" s="711"/>
      <c r="AX19" s="713"/>
      <c r="AY19" s="121"/>
      <c r="AZ19" s="121"/>
    </row>
    <row r="20" spans="2:52" ht="17.100000000000001" customHeight="1" x14ac:dyDescent="0.15">
      <c r="B20" s="690">
        <f>B18+1</f>
        <v>5</v>
      </c>
      <c r="C20" s="721"/>
      <c r="D20" s="722"/>
      <c r="E20" s="722"/>
      <c r="F20" s="722"/>
      <c r="G20" s="722"/>
      <c r="H20" s="723"/>
      <c r="I20" s="727"/>
      <c r="J20" s="728"/>
      <c r="K20" s="728"/>
      <c r="L20" s="728"/>
      <c r="M20" s="729"/>
      <c r="N20" s="733"/>
      <c r="O20" s="734"/>
      <c r="P20" s="723"/>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122"/>
      <c r="AV20" s="115">
        <f>COUNTA(Q20:AU20)</f>
        <v>0</v>
      </c>
      <c r="AW20" s="710">
        <f>AV21</f>
        <v>0</v>
      </c>
      <c r="AX20" s="712" t="str">
        <f>IFERROR(ROUNDDOWN(AV21/$AT$2,1),"")</f>
        <v/>
      </c>
      <c r="AY20" s="116"/>
      <c r="AZ20" s="116"/>
    </row>
    <row r="21" spans="2:52" ht="17.100000000000001" customHeight="1" x14ac:dyDescent="0.15">
      <c r="B21" s="691"/>
      <c r="C21" s="724"/>
      <c r="D21" s="725"/>
      <c r="E21" s="725"/>
      <c r="F21" s="725"/>
      <c r="G21" s="725"/>
      <c r="H21" s="726"/>
      <c r="I21" s="730"/>
      <c r="J21" s="731"/>
      <c r="K21" s="731"/>
      <c r="L21" s="731"/>
      <c r="M21" s="732"/>
      <c r="N21" s="724"/>
      <c r="O21" s="725"/>
      <c r="P21" s="726"/>
      <c r="Q21" s="253" t="str">
        <f>IFERROR(IF(AND(AND($N20&lt;&gt;$BI$6,$N20&lt;&gt;$BJ$6),Q20="有"),$AL$2,VLOOKUP(Q20,'P1'!$B$4:$J$35,9,FALSE)),"")</f>
        <v/>
      </c>
      <c r="R21" s="253" t="str">
        <f>IFERROR(IF(AND(AND($N20&lt;&gt;$BI$6,$N20&lt;&gt;$BJ$6),R20="有"),$AL$2,VLOOKUP(R20,'P1'!$B$4:$J$35,9,FALSE)),"")</f>
        <v/>
      </c>
      <c r="S21" s="253" t="str">
        <f>IFERROR(IF(AND(AND($N20&lt;&gt;$BI$6,$N20&lt;&gt;$BJ$6),S20="有"),$AL$2,VLOOKUP(S20,'P1'!$B$4:$J$35,9,FALSE)),"")</f>
        <v/>
      </c>
      <c r="T21" s="253" t="str">
        <f>IFERROR(IF(AND(AND($N20&lt;&gt;$BI$6,$N20&lt;&gt;$BJ$6),T20="有"),$AL$2,VLOOKUP(T20,'P1'!$B$4:$J$35,9,FALSE)),"")</f>
        <v/>
      </c>
      <c r="U21" s="253" t="str">
        <f>IFERROR(IF(AND(AND($N20&lt;&gt;$BI$6,$N20&lt;&gt;$BJ$6),U20="有"),$AL$2,VLOOKUP(U20,'P1'!$B$4:$J$35,9,FALSE)),"")</f>
        <v/>
      </c>
      <c r="V21" s="253" t="str">
        <f>IFERROR(IF(AND(AND($N20&lt;&gt;$BI$6,$N20&lt;&gt;$BJ$6),V20="有"),$AL$2,VLOOKUP(V20,'P1'!$B$4:$J$35,9,FALSE)),"")</f>
        <v/>
      </c>
      <c r="W21" s="253" t="str">
        <f>IFERROR(IF(AND(AND($N20&lt;&gt;$BI$6,$N20&lt;&gt;$BJ$6),W20="有"),$AL$2,VLOOKUP(W20,'P1'!$B$4:$J$35,9,FALSE)),"")</f>
        <v/>
      </c>
      <c r="X21" s="253" t="str">
        <f>IFERROR(IF(AND(AND($N20&lt;&gt;$BI$6,$N20&lt;&gt;$BJ$6),X20="有"),$AL$2,VLOOKUP(X20,'P1'!$B$4:$J$35,9,FALSE)),"")</f>
        <v/>
      </c>
      <c r="Y21" s="253" t="str">
        <f>IFERROR(IF(AND(AND($N20&lt;&gt;$BI$6,$N20&lt;&gt;$BJ$6),Y20="有"),$AL$2,VLOOKUP(Y20,'P1'!$B$4:$J$35,9,FALSE)),"")</f>
        <v/>
      </c>
      <c r="Z21" s="253" t="str">
        <f>IFERROR(IF(AND(AND($N20&lt;&gt;$BI$6,$N20&lt;&gt;$BJ$6),Z20="有"),$AL$2,VLOOKUP(Z20,'P1'!$B$4:$J$35,9,FALSE)),"")</f>
        <v/>
      </c>
      <c r="AA21" s="253" t="str">
        <f>IFERROR(IF(AND(AND($N20&lt;&gt;$BI$6,$N20&lt;&gt;$BJ$6),AA20="有"),$AL$2,VLOOKUP(AA20,'P1'!$B$4:$J$35,9,FALSE)),"")</f>
        <v/>
      </c>
      <c r="AB21" s="253" t="str">
        <f>IFERROR(IF(AND(AND($N20&lt;&gt;$BI$6,$N20&lt;&gt;$BJ$6),AB20="有"),$AL$2,VLOOKUP(AB20,'P1'!$B$4:$J$35,9,FALSE)),"")</f>
        <v/>
      </c>
      <c r="AC21" s="253" t="str">
        <f>IFERROR(IF(AND(AND($N20&lt;&gt;$BI$6,$N20&lt;&gt;$BJ$6),AC20="有"),$AL$2,VLOOKUP(AC20,'P1'!$B$4:$J$35,9,FALSE)),"")</f>
        <v/>
      </c>
      <c r="AD21" s="253" t="str">
        <f>IFERROR(IF(AND(AND($N20&lt;&gt;$BI$6,$N20&lt;&gt;$BJ$6),AD20="有"),$AL$2,VLOOKUP(AD20,'P1'!$B$4:$J$35,9,FALSE)),"")</f>
        <v/>
      </c>
      <c r="AE21" s="253" t="str">
        <f>IFERROR(IF(AND(AND($N20&lt;&gt;$BI$6,$N20&lt;&gt;$BJ$6),AE20="有"),$AL$2,VLOOKUP(AE20,'P1'!$B$4:$J$35,9,FALSE)),"")</f>
        <v/>
      </c>
      <c r="AF21" s="253" t="str">
        <f>IFERROR(IF(AND(AND($N20&lt;&gt;$BI$6,$N20&lt;&gt;$BJ$6),AF20="有"),$AL$2,VLOOKUP(AF20,'P1'!$B$4:$J$35,9,FALSE)),"")</f>
        <v/>
      </c>
      <c r="AG21" s="253" t="str">
        <f>IFERROR(IF(AND(AND($N20&lt;&gt;$BI$6,$N20&lt;&gt;$BJ$6),AG20="有"),$AL$2,VLOOKUP(AG20,'P1'!$B$4:$J$35,9,FALSE)),"")</f>
        <v/>
      </c>
      <c r="AH21" s="253" t="str">
        <f>IFERROR(IF(AND(AND($N20&lt;&gt;$BI$6,$N20&lt;&gt;$BJ$6),AH20="有"),$AL$2,VLOOKUP(AH20,'P1'!$B$4:$J$35,9,FALSE)),"")</f>
        <v/>
      </c>
      <c r="AI21" s="253" t="str">
        <f>IFERROR(IF(AND(AND($N20&lt;&gt;$BI$6,$N20&lt;&gt;$BJ$6),AI20="有"),$AL$2,VLOOKUP(AI20,'P1'!$B$4:$J$35,9,FALSE)),"")</f>
        <v/>
      </c>
      <c r="AJ21" s="253" t="str">
        <f>IFERROR(IF(AND(AND($N20&lt;&gt;$BI$6,$N20&lt;&gt;$BJ$6),AJ20="有"),$AL$2,VLOOKUP(AJ20,'P1'!$B$4:$J$35,9,FALSE)),"")</f>
        <v/>
      </c>
      <c r="AK21" s="253" t="str">
        <f>IFERROR(IF(AND(AND($N20&lt;&gt;$BI$6,$N20&lt;&gt;$BJ$6),AK20="有"),$AL$2,VLOOKUP(AK20,'P1'!$B$4:$J$35,9,FALSE)),"")</f>
        <v/>
      </c>
      <c r="AL21" s="253" t="str">
        <f>IFERROR(IF(AND(AND($N20&lt;&gt;$BI$6,$N20&lt;&gt;$BJ$6),AL20="有"),$AL$2,VLOOKUP(AL20,'P1'!$B$4:$J$35,9,FALSE)),"")</f>
        <v/>
      </c>
      <c r="AM21" s="253" t="str">
        <f>IFERROR(IF(AND(AND($N20&lt;&gt;$BI$6,$N20&lt;&gt;$BJ$6),AM20="有"),$AL$2,VLOOKUP(AM20,'P1'!$B$4:$J$35,9,FALSE)),"")</f>
        <v/>
      </c>
      <c r="AN21" s="253" t="str">
        <f>IFERROR(IF(AND(AND($N20&lt;&gt;$BI$6,$N20&lt;&gt;$BJ$6),AN20="有"),$AL$2,VLOOKUP(AN20,'P1'!$B$4:$J$35,9,FALSE)),"")</f>
        <v/>
      </c>
      <c r="AO21" s="253" t="str">
        <f>IFERROR(IF(AND(AND($N20&lt;&gt;$BI$6,$N20&lt;&gt;$BJ$6),AO20="有"),$AL$2,VLOOKUP(AO20,'P1'!$B$4:$J$35,9,FALSE)),"")</f>
        <v/>
      </c>
      <c r="AP21" s="253" t="str">
        <f>IFERROR(IF(AND(AND($N20&lt;&gt;$BI$6,$N20&lt;&gt;$BJ$6),AP20="有"),$AL$2,VLOOKUP(AP20,'P1'!$B$4:$J$35,9,FALSE)),"")</f>
        <v/>
      </c>
      <c r="AQ21" s="253" t="str">
        <f>IFERROR(IF(AND(AND($N20&lt;&gt;$BI$6,$N20&lt;&gt;$BJ$6),AQ20="有"),$AL$2,VLOOKUP(AQ20,'P1'!$B$4:$J$35,9,FALSE)),"")</f>
        <v/>
      </c>
      <c r="AR21" s="253" t="str">
        <f>IFERROR(IF(AND(AND($N20&lt;&gt;$BI$6,$N20&lt;&gt;$BJ$6),AR20="有"),$AL$2,VLOOKUP(AR20,'P1'!$B$4:$J$35,9,FALSE)),"")</f>
        <v/>
      </c>
      <c r="AS21" s="253" t="str">
        <f>IFERROR(IF(AND(AND($N20&lt;&gt;$BI$6,$N20&lt;&gt;$BJ$6),AS20="有"),$AL$2,VLOOKUP(AS20,'P1'!$B$4:$J$35,9,FALSE)),"")</f>
        <v/>
      </c>
      <c r="AT21" s="253" t="str">
        <f>IFERROR(IF(AND(AND($N20&lt;&gt;$BI$6,$N20&lt;&gt;$BJ$6),AT20="有"),$AL$2,VLOOKUP(AT20,'P1'!$B$4:$J$35,9,FALSE)),"")</f>
        <v/>
      </c>
      <c r="AU21" s="253" t="str">
        <f>IFERROR(IF(AND(AND($N20&lt;&gt;$BI$6,$N20&lt;&gt;$BJ$6),AU20="有"),$AL$2,VLOOKUP(AU20,'P1'!$B$4:$J$35,9,FALSE)),"")</f>
        <v/>
      </c>
      <c r="AV21" s="120">
        <f>SUM(Q21:AU21)</f>
        <v>0</v>
      </c>
      <c r="AW21" s="711"/>
      <c r="AX21" s="713"/>
      <c r="AY21" s="121"/>
      <c r="AZ21" s="121"/>
    </row>
    <row r="22" spans="2:52" ht="17.100000000000001" customHeight="1" x14ac:dyDescent="0.15">
      <c r="B22" s="690">
        <f>B20+1</f>
        <v>6</v>
      </c>
      <c r="C22" s="721"/>
      <c r="D22" s="722"/>
      <c r="E22" s="722"/>
      <c r="F22" s="722"/>
      <c r="G22" s="722"/>
      <c r="H22" s="723"/>
      <c r="I22" s="727"/>
      <c r="J22" s="728"/>
      <c r="K22" s="728"/>
      <c r="L22" s="728"/>
      <c r="M22" s="729"/>
      <c r="N22" s="733"/>
      <c r="O22" s="734"/>
      <c r="P22" s="723"/>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122"/>
      <c r="AV22" s="115">
        <f>COUNTA(Q22:AU22)</f>
        <v>0</v>
      </c>
      <c r="AW22" s="710">
        <f>AV23</f>
        <v>0</v>
      </c>
      <c r="AX22" s="712" t="str">
        <f>IFERROR(ROUNDDOWN(AV23/$AT$2,1),"")</f>
        <v/>
      </c>
      <c r="AY22" s="116"/>
      <c r="AZ22" s="116"/>
    </row>
    <row r="23" spans="2:52" ht="17.100000000000001" customHeight="1" x14ac:dyDescent="0.15">
      <c r="B23" s="691"/>
      <c r="C23" s="724"/>
      <c r="D23" s="725"/>
      <c r="E23" s="725"/>
      <c r="F23" s="725"/>
      <c r="G23" s="725"/>
      <c r="H23" s="726"/>
      <c r="I23" s="730"/>
      <c r="J23" s="731"/>
      <c r="K23" s="731"/>
      <c r="L23" s="731"/>
      <c r="M23" s="732"/>
      <c r="N23" s="724"/>
      <c r="O23" s="725"/>
      <c r="P23" s="726"/>
      <c r="Q23" s="253" t="str">
        <f>IFERROR(IF(AND(AND($N22&lt;&gt;$BI$6,$N22&lt;&gt;$BJ$6),Q22="有"),$AL$2,VLOOKUP(Q22,'P1'!$B$4:$J$35,9,FALSE)),"")</f>
        <v/>
      </c>
      <c r="R23" s="253" t="str">
        <f>IFERROR(IF(AND(AND($N22&lt;&gt;$BI$6,$N22&lt;&gt;$BJ$6),R22="有"),$AL$2,VLOOKUP(R22,'P1'!$B$4:$J$35,9,FALSE)),"")</f>
        <v/>
      </c>
      <c r="S23" s="253" t="str">
        <f>IFERROR(IF(AND(AND($N22&lt;&gt;$BI$6,$N22&lt;&gt;$BJ$6),S22="有"),$AL$2,VLOOKUP(S22,'P1'!$B$4:$J$35,9,FALSE)),"")</f>
        <v/>
      </c>
      <c r="T23" s="253" t="str">
        <f>IFERROR(IF(AND(AND($N22&lt;&gt;$BI$6,$N22&lt;&gt;$BJ$6),T22="有"),$AL$2,VLOOKUP(T22,'P1'!$B$4:$J$35,9,FALSE)),"")</f>
        <v/>
      </c>
      <c r="U23" s="253" t="str">
        <f>IFERROR(IF(AND(AND($N22&lt;&gt;$BI$6,$N22&lt;&gt;$BJ$6),U22="有"),$AL$2,VLOOKUP(U22,'P1'!$B$4:$J$35,9,FALSE)),"")</f>
        <v/>
      </c>
      <c r="V23" s="253" t="str">
        <f>IFERROR(IF(AND(AND($N22&lt;&gt;$BI$6,$N22&lt;&gt;$BJ$6),V22="有"),$AL$2,VLOOKUP(V22,'P1'!$B$4:$J$35,9,FALSE)),"")</f>
        <v/>
      </c>
      <c r="W23" s="253" t="str">
        <f>IFERROR(IF(AND(AND($N22&lt;&gt;$BI$6,$N22&lt;&gt;$BJ$6),W22="有"),$AL$2,VLOOKUP(W22,'P1'!$B$4:$J$35,9,FALSE)),"")</f>
        <v/>
      </c>
      <c r="X23" s="253" t="str">
        <f>IFERROR(IF(AND(AND($N22&lt;&gt;$BI$6,$N22&lt;&gt;$BJ$6),X22="有"),$AL$2,VLOOKUP(X22,'P1'!$B$4:$J$35,9,FALSE)),"")</f>
        <v/>
      </c>
      <c r="Y23" s="253" t="str">
        <f>IFERROR(IF(AND(AND($N22&lt;&gt;$BI$6,$N22&lt;&gt;$BJ$6),Y22="有"),$AL$2,VLOOKUP(Y22,'P1'!$B$4:$J$35,9,FALSE)),"")</f>
        <v/>
      </c>
      <c r="Z23" s="253" t="str">
        <f>IFERROR(IF(AND(AND($N22&lt;&gt;$BI$6,$N22&lt;&gt;$BJ$6),Z22="有"),$AL$2,VLOOKUP(Z22,'P1'!$B$4:$J$35,9,FALSE)),"")</f>
        <v/>
      </c>
      <c r="AA23" s="253" t="str">
        <f>IFERROR(IF(AND(AND($N22&lt;&gt;$BI$6,$N22&lt;&gt;$BJ$6),AA22="有"),$AL$2,VLOOKUP(AA22,'P1'!$B$4:$J$35,9,FALSE)),"")</f>
        <v/>
      </c>
      <c r="AB23" s="253" t="str">
        <f>IFERROR(IF(AND(AND($N22&lt;&gt;$BI$6,$N22&lt;&gt;$BJ$6),AB22="有"),$AL$2,VLOOKUP(AB22,'P1'!$B$4:$J$35,9,FALSE)),"")</f>
        <v/>
      </c>
      <c r="AC23" s="253" t="str">
        <f>IFERROR(IF(AND(AND($N22&lt;&gt;$BI$6,$N22&lt;&gt;$BJ$6),AC22="有"),$AL$2,VLOOKUP(AC22,'P1'!$B$4:$J$35,9,FALSE)),"")</f>
        <v/>
      </c>
      <c r="AD23" s="253" t="str">
        <f>IFERROR(IF(AND(AND($N22&lt;&gt;$BI$6,$N22&lt;&gt;$BJ$6),AD22="有"),$AL$2,VLOOKUP(AD22,'P1'!$B$4:$J$35,9,FALSE)),"")</f>
        <v/>
      </c>
      <c r="AE23" s="253" t="str">
        <f>IFERROR(IF(AND(AND($N22&lt;&gt;$BI$6,$N22&lt;&gt;$BJ$6),AE22="有"),$AL$2,VLOOKUP(AE22,'P1'!$B$4:$J$35,9,FALSE)),"")</f>
        <v/>
      </c>
      <c r="AF23" s="253" t="str">
        <f>IFERROR(IF(AND(AND($N22&lt;&gt;$BI$6,$N22&lt;&gt;$BJ$6),AF22="有"),$AL$2,VLOOKUP(AF22,'P1'!$B$4:$J$35,9,FALSE)),"")</f>
        <v/>
      </c>
      <c r="AG23" s="253" t="str">
        <f>IFERROR(IF(AND(AND($N22&lt;&gt;$BI$6,$N22&lt;&gt;$BJ$6),AG22="有"),$AL$2,VLOOKUP(AG22,'P1'!$B$4:$J$35,9,FALSE)),"")</f>
        <v/>
      </c>
      <c r="AH23" s="253" t="str">
        <f>IFERROR(IF(AND(AND($N22&lt;&gt;$BI$6,$N22&lt;&gt;$BJ$6),AH22="有"),$AL$2,VLOOKUP(AH22,'P1'!$B$4:$J$35,9,FALSE)),"")</f>
        <v/>
      </c>
      <c r="AI23" s="253" t="str">
        <f>IFERROR(IF(AND(AND($N22&lt;&gt;$BI$6,$N22&lt;&gt;$BJ$6),AI22="有"),$AL$2,VLOOKUP(AI22,'P1'!$B$4:$J$35,9,FALSE)),"")</f>
        <v/>
      </c>
      <c r="AJ23" s="253" t="str">
        <f>IFERROR(IF(AND(AND($N22&lt;&gt;$BI$6,$N22&lt;&gt;$BJ$6),AJ22="有"),$AL$2,VLOOKUP(AJ22,'P1'!$B$4:$J$35,9,FALSE)),"")</f>
        <v/>
      </c>
      <c r="AK23" s="253" t="str">
        <f>IFERROR(IF(AND(AND($N22&lt;&gt;$BI$6,$N22&lt;&gt;$BJ$6),AK22="有"),$AL$2,VLOOKUP(AK22,'P1'!$B$4:$J$35,9,FALSE)),"")</f>
        <v/>
      </c>
      <c r="AL23" s="253" t="str">
        <f>IFERROR(IF(AND(AND($N22&lt;&gt;$BI$6,$N22&lt;&gt;$BJ$6),AL22="有"),$AL$2,VLOOKUP(AL22,'P1'!$B$4:$J$35,9,FALSE)),"")</f>
        <v/>
      </c>
      <c r="AM23" s="253" t="str">
        <f>IFERROR(IF(AND(AND($N22&lt;&gt;$BI$6,$N22&lt;&gt;$BJ$6),AM22="有"),$AL$2,VLOOKUP(AM22,'P1'!$B$4:$J$35,9,FALSE)),"")</f>
        <v/>
      </c>
      <c r="AN23" s="253" t="str">
        <f>IFERROR(IF(AND(AND($N22&lt;&gt;$BI$6,$N22&lt;&gt;$BJ$6),AN22="有"),$AL$2,VLOOKUP(AN22,'P1'!$B$4:$J$35,9,FALSE)),"")</f>
        <v/>
      </c>
      <c r="AO23" s="253" t="str">
        <f>IFERROR(IF(AND(AND($N22&lt;&gt;$BI$6,$N22&lt;&gt;$BJ$6),AO22="有"),$AL$2,VLOOKUP(AO22,'P1'!$B$4:$J$35,9,FALSE)),"")</f>
        <v/>
      </c>
      <c r="AP23" s="253" t="str">
        <f>IFERROR(IF(AND(AND($N22&lt;&gt;$BI$6,$N22&lt;&gt;$BJ$6),AP22="有"),$AL$2,VLOOKUP(AP22,'P1'!$B$4:$J$35,9,FALSE)),"")</f>
        <v/>
      </c>
      <c r="AQ23" s="253" t="str">
        <f>IFERROR(IF(AND(AND($N22&lt;&gt;$BI$6,$N22&lt;&gt;$BJ$6),AQ22="有"),$AL$2,VLOOKUP(AQ22,'P1'!$B$4:$J$35,9,FALSE)),"")</f>
        <v/>
      </c>
      <c r="AR23" s="253" t="str">
        <f>IFERROR(IF(AND(AND($N22&lt;&gt;$BI$6,$N22&lt;&gt;$BJ$6),AR22="有"),$AL$2,VLOOKUP(AR22,'P1'!$B$4:$J$35,9,FALSE)),"")</f>
        <v/>
      </c>
      <c r="AS23" s="253" t="str">
        <f>IFERROR(IF(AND(AND($N22&lt;&gt;$BI$6,$N22&lt;&gt;$BJ$6),AS22="有"),$AL$2,VLOOKUP(AS22,'P1'!$B$4:$J$35,9,FALSE)),"")</f>
        <v/>
      </c>
      <c r="AT23" s="253" t="str">
        <f>IFERROR(IF(AND(AND($N22&lt;&gt;$BI$6,$N22&lt;&gt;$BJ$6),AT22="有"),$AL$2,VLOOKUP(AT22,'P1'!$B$4:$J$35,9,FALSE)),"")</f>
        <v/>
      </c>
      <c r="AU23" s="253" t="str">
        <f>IFERROR(IF(AND(AND($N22&lt;&gt;$BI$6,$N22&lt;&gt;$BJ$6),AU22="有"),$AL$2,VLOOKUP(AU22,'P1'!$B$4:$J$35,9,FALSE)),"")</f>
        <v/>
      </c>
      <c r="AV23" s="120">
        <f>SUM(Q23:AU23)</f>
        <v>0</v>
      </c>
      <c r="AW23" s="711"/>
      <c r="AX23" s="713"/>
      <c r="AY23" s="121"/>
      <c r="AZ23" s="121"/>
    </row>
    <row r="24" spans="2:52" ht="17.100000000000001" customHeight="1" x14ac:dyDescent="0.15">
      <c r="B24" s="690">
        <f>B22+1</f>
        <v>7</v>
      </c>
      <c r="C24" s="721"/>
      <c r="D24" s="722"/>
      <c r="E24" s="722"/>
      <c r="F24" s="722"/>
      <c r="G24" s="722"/>
      <c r="H24" s="723"/>
      <c r="I24" s="727"/>
      <c r="J24" s="728"/>
      <c r="K24" s="728"/>
      <c r="L24" s="728"/>
      <c r="M24" s="729"/>
      <c r="N24" s="733"/>
      <c r="O24" s="734"/>
      <c r="P24" s="723"/>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122"/>
      <c r="AV24" s="115">
        <f>COUNTA(Q24:AU24)</f>
        <v>0</v>
      </c>
      <c r="AW24" s="710">
        <f>AV25</f>
        <v>0</v>
      </c>
      <c r="AX24" s="712" t="str">
        <f>IFERROR(ROUNDDOWN(AV25/$AT$2,1),"")</f>
        <v/>
      </c>
      <c r="AY24" s="116"/>
      <c r="AZ24" s="116"/>
    </row>
    <row r="25" spans="2:52" ht="17.100000000000001" customHeight="1" x14ac:dyDescent="0.15">
      <c r="B25" s="691"/>
      <c r="C25" s="724"/>
      <c r="D25" s="725"/>
      <c r="E25" s="725"/>
      <c r="F25" s="725"/>
      <c r="G25" s="725"/>
      <c r="H25" s="726"/>
      <c r="I25" s="730"/>
      <c r="J25" s="731"/>
      <c r="K25" s="731"/>
      <c r="L25" s="731"/>
      <c r="M25" s="732"/>
      <c r="N25" s="724"/>
      <c r="O25" s="725"/>
      <c r="P25" s="726"/>
      <c r="Q25" s="253" t="str">
        <f>IFERROR(IF(AND(AND($N24&lt;&gt;$BI$6,$N24&lt;&gt;$BJ$6),Q24="有"),$AL$2,VLOOKUP(Q24,'P1'!$B$4:$J$35,9,FALSE)),"")</f>
        <v/>
      </c>
      <c r="R25" s="253" t="str">
        <f>IFERROR(IF(AND(AND($N24&lt;&gt;$BI$6,$N24&lt;&gt;$BJ$6),R24="有"),$AL$2,VLOOKUP(R24,'P1'!$B$4:$J$35,9,FALSE)),"")</f>
        <v/>
      </c>
      <c r="S25" s="253" t="str">
        <f>IFERROR(IF(AND(AND($N24&lt;&gt;$BI$6,$N24&lt;&gt;$BJ$6),S24="有"),$AL$2,VLOOKUP(S24,'P1'!$B$4:$J$35,9,FALSE)),"")</f>
        <v/>
      </c>
      <c r="T25" s="253" t="str">
        <f>IFERROR(IF(AND(AND($N24&lt;&gt;$BI$6,$N24&lt;&gt;$BJ$6),T24="有"),$AL$2,VLOOKUP(T24,'P1'!$B$4:$J$35,9,FALSE)),"")</f>
        <v/>
      </c>
      <c r="U25" s="253" t="str">
        <f>IFERROR(IF(AND(AND($N24&lt;&gt;$BI$6,$N24&lt;&gt;$BJ$6),U24="有"),$AL$2,VLOOKUP(U24,'P1'!$B$4:$J$35,9,FALSE)),"")</f>
        <v/>
      </c>
      <c r="V25" s="253" t="str">
        <f>IFERROR(IF(AND(AND($N24&lt;&gt;$BI$6,$N24&lt;&gt;$BJ$6),V24="有"),$AL$2,VLOOKUP(V24,'P1'!$B$4:$J$35,9,FALSE)),"")</f>
        <v/>
      </c>
      <c r="W25" s="253" t="str">
        <f>IFERROR(IF(AND(AND($N24&lt;&gt;$BI$6,$N24&lt;&gt;$BJ$6),W24="有"),$AL$2,VLOOKUP(W24,'P1'!$B$4:$J$35,9,FALSE)),"")</f>
        <v/>
      </c>
      <c r="X25" s="253" t="str">
        <f>IFERROR(IF(AND(AND($N24&lt;&gt;$BI$6,$N24&lt;&gt;$BJ$6),X24="有"),$AL$2,VLOOKUP(X24,'P1'!$B$4:$J$35,9,FALSE)),"")</f>
        <v/>
      </c>
      <c r="Y25" s="253" t="str">
        <f>IFERROR(IF(AND(AND($N24&lt;&gt;$BI$6,$N24&lt;&gt;$BJ$6),Y24="有"),$AL$2,VLOOKUP(Y24,'P1'!$B$4:$J$35,9,FALSE)),"")</f>
        <v/>
      </c>
      <c r="Z25" s="253" t="str">
        <f>IFERROR(IF(AND(AND($N24&lt;&gt;$BI$6,$N24&lt;&gt;$BJ$6),Z24="有"),$AL$2,VLOOKUP(Z24,'P1'!$B$4:$J$35,9,FALSE)),"")</f>
        <v/>
      </c>
      <c r="AA25" s="253" t="str">
        <f>IFERROR(IF(AND(AND($N24&lt;&gt;$BI$6,$N24&lt;&gt;$BJ$6),AA24="有"),$AL$2,VLOOKUP(AA24,'P1'!$B$4:$J$35,9,FALSE)),"")</f>
        <v/>
      </c>
      <c r="AB25" s="253" t="str">
        <f>IFERROR(IF(AND(AND($N24&lt;&gt;$BI$6,$N24&lt;&gt;$BJ$6),AB24="有"),$AL$2,VLOOKUP(AB24,'P1'!$B$4:$J$35,9,FALSE)),"")</f>
        <v/>
      </c>
      <c r="AC25" s="253" t="str">
        <f>IFERROR(IF(AND(AND($N24&lt;&gt;$BI$6,$N24&lt;&gt;$BJ$6),AC24="有"),$AL$2,VLOOKUP(AC24,'P1'!$B$4:$J$35,9,FALSE)),"")</f>
        <v/>
      </c>
      <c r="AD25" s="253" t="str">
        <f>IFERROR(IF(AND(AND($N24&lt;&gt;$BI$6,$N24&lt;&gt;$BJ$6),AD24="有"),$AL$2,VLOOKUP(AD24,'P1'!$B$4:$J$35,9,FALSE)),"")</f>
        <v/>
      </c>
      <c r="AE25" s="253" t="str">
        <f>IFERROR(IF(AND(AND($N24&lt;&gt;$BI$6,$N24&lt;&gt;$BJ$6),AE24="有"),$AL$2,VLOOKUP(AE24,'P1'!$B$4:$J$35,9,FALSE)),"")</f>
        <v/>
      </c>
      <c r="AF25" s="253" t="str">
        <f>IFERROR(IF(AND(AND($N24&lt;&gt;$BI$6,$N24&lt;&gt;$BJ$6),AF24="有"),$AL$2,VLOOKUP(AF24,'P1'!$B$4:$J$35,9,FALSE)),"")</f>
        <v/>
      </c>
      <c r="AG25" s="253" t="str">
        <f>IFERROR(IF(AND(AND($N24&lt;&gt;$BI$6,$N24&lt;&gt;$BJ$6),AG24="有"),$AL$2,VLOOKUP(AG24,'P1'!$B$4:$J$35,9,FALSE)),"")</f>
        <v/>
      </c>
      <c r="AH25" s="253" t="str">
        <f>IFERROR(IF(AND(AND($N24&lt;&gt;$BI$6,$N24&lt;&gt;$BJ$6),AH24="有"),$AL$2,VLOOKUP(AH24,'P1'!$B$4:$J$35,9,FALSE)),"")</f>
        <v/>
      </c>
      <c r="AI25" s="253" t="str">
        <f>IFERROR(IF(AND(AND($N24&lt;&gt;$BI$6,$N24&lt;&gt;$BJ$6),AI24="有"),$AL$2,VLOOKUP(AI24,'P1'!$B$4:$J$35,9,FALSE)),"")</f>
        <v/>
      </c>
      <c r="AJ25" s="253" t="str">
        <f>IFERROR(IF(AND(AND($N24&lt;&gt;$BI$6,$N24&lt;&gt;$BJ$6),AJ24="有"),$AL$2,VLOOKUP(AJ24,'P1'!$B$4:$J$35,9,FALSE)),"")</f>
        <v/>
      </c>
      <c r="AK25" s="253" t="str">
        <f>IFERROR(IF(AND(AND($N24&lt;&gt;$BI$6,$N24&lt;&gt;$BJ$6),AK24="有"),$AL$2,VLOOKUP(AK24,'P1'!$B$4:$J$35,9,FALSE)),"")</f>
        <v/>
      </c>
      <c r="AL25" s="253" t="str">
        <f>IFERROR(IF(AND(AND($N24&lt;&gt;$BI$6,$N24&lt;&gt;$BJ$6),AL24="有"),$AL$2,VLOOKUP(AL24,'P1'!$B$4:$J$35,9,FALSE)),"")</f>
        <v/>
      </c>
      <c r="AM25" s="253" t="str">
        <f>IFERROR(IF(AND(AND($N24&lt;&gt;$BI$6,$N24&lt;&gt;$BJ$6),AM24="有"),$AL$2,VLOOKUP(AM24,'P1'!$B$4:$J$35,9,FALSE)),"")</f>
        <v/>
      </c>
      <c r="AN25" s="253" t="str">
        <f>IFERROR(IF(AND(AND($N24&lt;&gt;$BI$6,$N24&lt;&gt;$BJ$6),AN24="有"),$AL$2,VLOOKUP(AN24,'P1'!$B$4:$J$35,9,FALSE)),"")</f>
        <v/>
      </c>
      <c r="AO25" s="253" t="str">
        <f>IFERROR(IF(AND(AND($N24&lt;&gt;$BI$6,$N24&lt;&gt;$BJ$6),AO24="有"),$AL$2,VLOOKUP(AO24,'P1'!$B$4:$J$35,9,FALSE)),"")</f>
        <v/>
      </c>
      <c r="AP25" s="253" t="str">
        <f>IFERROR(IF(AND(AND($N24&lt;&gt;$BI$6,$N24&lt;&gt;$BJ$6),AP24="有"),$AL$2,VLOOKUP(AP24,'P1'!$B$4:$J$35,9,FALSE)),"")</f>
        <v/>
      </c>
      <c r="AQ25" s="253" t="str">
        <f>IFERROR(IF(AND(AND($N24&lt;&gt;$BI$6,$N24&lt;&gt;$BJ$6),AQ24="有"),$AL$2,VLOOKUP(AQ24,'P1'!$B$4:$J$35,9,FALSE)),"")</f>
        <v/>
      </c>
      <c r="AR25" s="253" t="str">
        <f>IFERROR(IF(AND(AND($N24&lt;&gt;$BI$6,$N24&lt;&gt;$BJ$6),AR24="有"),$AL$2,VLOOKUP(AR24,'P1'!$B$4:$J$35,9,FALSE)),"")</f>
        <v/>
      </c>
      <c r="AS25" s="253" t="str">
        <f>IFERROR(IF(AND(AND($N24&lt;&gt;$BI$6,$N24&lt;&gt;$BJ$6),AS24="有"),$AL$2,VLOOKUP(AS24,'P1'!$B$4:$J$35,9,FALSE)),"")</f>
        <v/>
      </c>
      <c r="AT25" s="253" t="str">
        <f>IFERROR(IF(AND(AND($N24&lt;&gt;$BI$6,$N24&lt;&gt;$BJ$6),AT24="有"),$AL$2,VLOOKUP(AT24,'P1'!$B$4:$J$35,9,FALSE)),"")</f>
        <v/>
      </c>
      <c r="AU25" s="253" t="str">
        <f>IFERROR(IF(AND(AND($N24&lt;&gt;$BI$6,$N24&lt;&gt;$BJ$6),AU24="有"),$AL$2,VLOOKUP(AU24,'P1'!$B$4:$J$35,9,FALSE)),"")</f>
        <v/>
      </c>
      <c r="AV25" s="120">
        <f>SUM(Q25:AU25)</f>
        <v>0</v>
      </c>
      <c r="AW25" s="711"/>
      <c r="AX25" s="713"/>
      <c r="AY25" s="121"/>
      <c r="AZ25" s="121"/>
    </row>
    <row r="26" spans="2:52" ht="17.100000000000001" customHeight="1" x14ac:dyDescent="0.15">
      <c r="B26" s="690">
        <f>B24+1</f>
        <v>8</v>
      </c>
      <c r="C26" s="721"/>
      <c r="D26" s="722"/>
      <c r="E26" s="722"/>
      <c r="F26" s="722"/>
      <c r="G26" s="722"/>
      <c r="H26" s="723"/>
      <c r="I26" s="727"/>
      <c r="J26" s="728"/>
      <c r="K26" s="728"/>
      <c r="L26" s="728"/>
      <c r="M26" s="729"/>
      <c r="N26" s="733"/>
      <c r="O26" s="734"/>
      <c r="P26" s="723"/>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122"/>
      <c r="AV26" s="115">
        <f>COUNTA(Q26:AU26)</f>
        <v>0</v>
      </c>
      <c r="AW26" s="710">
        <f>AV27</f>
        <v>0</v>
      </c>
      <c r="AX26" s="712" t="str">
        <f>IFERROR(ROUNDDOWN(AV27/$AT$2,1),"")</f>
        <v/>
      </c>
      <c r="AY26" s="116"/>
      <c r="AZ26" s="116"/>
    </row>
    <row r="27" spans="2:52" ht="17.100000000000001" customHeight="1" x14ac:dyDescent="0.15">
      <c r="B27" s="691"/>
      <c r="C27" s="724"/>
      <c r="D27" s="725"/>
      <c r="E27" s="725"/>
      <c r="F27" s="725"/>
      <c r="G27" s="725"/>
      <c r="H27" s="726"/>
      <c r="I27" s="730"/>
      <c r="J27" s="731"/>
      <c r="K27" s="731"/>
      <c r="L27" s="731"/>
      <c r="M27" s="732"/>
      <c r="N27" s="724"/>
      <c r="O27" s="725"/>
      <c r="P27" s="726"/>
      <c r="Q27" s="253" t="str">
        <f>IFERROR(IF(AND(AND($N26&lt;&gt;$BI$6,$N26&lt;&gt;$BJ$6),Q26="有"),$AL$2,VLOOKUP(Q26,'P1'!$B$4:$J$35,9,FALSE)),"")</f>
        <v/>
      </c>
      <c r="R27" s="253" t="str">
        <f>IFERROR(IF(AND(AND($N26&lt;&gt;$BI$6,$N26&lt;&gt;$BJ$6),R26="有"),$AL$2,VLOOKUP(R26,'P1'!$B$4:$J$35,9,FALSE)),"")</f>
        <v/>
      </c>
      <c r="S27" s="253" t="str">
        <f>IFERROR(IF(AND(AND($N26&lt;&gt;$BI$6,$N26&lt;&gt;$BJ$6),S26="有"),$AL$2,VLOOKUP(S26,'P1'!$B$4:$J$35,9,FALSE)),"")</f>
        <v/>
      </c>
      <c r="T27" s="253" t="str">
        <f>IFERROR(IF(AND(AND($N26&lt;&gt;$BI$6,$N26&lt;&gt;$BJ$6),T26="有"),$AL$2,VLOOKUP(T26,'P1'!$B$4:$J$35,9,FALSE)),"")</f>
        <v/>
      </c>
      <c r="U27" s="253" t="str">
        <f>IFERROR(IF(AND(AND($N26&lt;&gt;$BI$6,$N26&lt;&gt;$BJ$6),U26="有"),$AL$2,VLOOKUP(U26,'P1'!$B$4:$J$35,9,FALSE)),"")</f>
        <v/>
      </c>
      <c r="V27" s="253" t="str">
        <f>IFERROR(IF(AND(AND($N26&lt;&gt;$BI$6,$N26&lt;&gt;$BJ$6),V26="有"),$AL$2,VLOOKUP(V26,'P1'!$B$4:$J$35,9,FALSE)),"")</f>
        <v/>
      </c>
      <c r="W27" s="253" t="str">
        <f>IFERROR(IF(AND(AND($N26&lt;&gt;$BI$6,$N26&lt;&gt;$BJ$6),W26="有"),$AL$2,VLOOKUP(W26,'P1'!$B$4:$J$35,9,FALSE)),"")</f>
        <v/>
      </c>
      <c r="X27" s="253" t="str">
        <f>IFERROR(IF(AND(AND($N26&lt;&gt;$BI$6,$N26&lt;&gt;$BJ$6),X26="有"),$AL$2,VLOOKUP(X26,'P1'!$B$4:$J$35,9,FALSE)),"")</f>
        <v/>
      </c>
      <c r="Y27" s="253" t="str">
        <f>IFERROR(IF(AND(AND($N26&lt;&gt;$BI$6,$N26&lt;&gt;$BJ$6),Y26="有"),$AL$2,VLOOKUP(Y26,'P1'!$B$4:$J$35,9,FALSE)),"")</f>
        <v/>
      </c>
      <c r="Z27" s="253" t="str">
        <f>IFERROR(IF(AND(AND($N26&lt;&gt;$BI$6,$N26&lt;&gt;$BJ$6),Z26="有"),$AL$2,VLOOKUP(Z26,'P1'!$B$4:$J$35,9,FALSE)),"")</f>
        <v/>
      </c>
      <c r="AA27" s="253" t="str">
        <f>IFERROR(IF(AND(AND($N26&lt;&gt;$BI$6,$N26&lt;&gt;$BJ$6),AA26="有"),$AL$2,VLOOKUP(AA26,'P1'!$B$4:$J$35,9,FALSE)),"")</f>
        <v/>
      </c>
      <c r="AB27" s="253" t="str">
        <f>IFERROR(IF(AND(AND($N26&lt;&gt;$BI$6,$N26&lt;&gt;$BJ$6),AB26="有"),$AL$2,VLOOKUP(AB26,'P1'!$B$4:$J$35,9,FALSE)),"")</f>
        <v/>
      </c>
      <c r="AC27" s="253" t="str">
        <f>IFERROR(IF(AND(AND($N26&lt;&gt;$BI$6,$N26&lt;&gt;$BJ$6),AC26="有"),$AL$2,VLOOKUP(AC26,'P1'!$B$4:$J$35,9,FALSE)),"")</f>
        <v/>
      </c>
      <c r="AD27" s="253" t="str">
        <f>IFERROR(IF(AND(AND($N26&lt;&gt;$BI$6,$N26&lt;&gt;$BJ$6),AD26="有"),$AL$2,VLOOKUP(AD26,'P1'!$B$4:$J$35,9,FALSE)),"")</f>
        <v/>
      </c>
      <c r="AE27" s="253" t="str">
        <f>IFERROR(IF(AND(AND($N26&lt;&gt;$BI$6,$N26&lt;&gt;$BJ$6),AE26="有"),$AL$2,VLOOKUP(AE26,'P1'!$B$4:$J$35,9,FALSE)),"")</f>
        <v/>
      </c>
      <c r="AF27" s="253" t="str">
        <f>IFERROR(IF(AND(AND($N26&lt;&gt;$BI$6,$N26&lt;&gt;$BJ$6),AF26="有"),$AL$2,VLOOKUP(AF26,'P1'!$B$4:$J$35,9,FALSE)),"")</f>
        <v/>
      </c>
      <c r="AG27" s="253" t="str">
        <f>IFERROR(IF(AND(AND($N26&lt;&gt;$BI$6,$N26&lt;&gt;$BJ$6),AG26="有"),$AL$2,VLOOKUP(AG26,'P1'!$B$4:$J$35,9,FALSE)),"")</f>
        <v/>
      </c>
      <c r="AH27" s="253" t="str">
        <f>IFERROR(IF(AND(AND($N26&lt;&gt;$BI$6,$N26&lt;&gt;$BJ$6),AH26="有"),$AL$2,VLOOKUP(AH26,'P1'!$B$4:$J$35,9,FALSE)),"")</f>
        <v/>
      </c>
      <c r="AI27" s="253" t="str">
        <f>IFERROR(IF(AND(AND($N26&lt;&gt;$BI$6,$N26&lt;&gt;$BJ$6),AI26="有"),$AL$2,VLOOKUP(AI26,'P1'!$B$4:$J$35,9,FALSE)),"")</f>
        <v/>
      </c>
      <c r="AJ27" s="253" t="str">
        <f>IFERROR(IF(AND(AND($N26&lt;&gt;$BI$6,$N26&lt;&gt;$BJ$6),AJ26="有"),$AL$2,VLOOKUP(AJ26,'P1'!$B$4:$J$35,9,FALSE)),"")</f>
        <v/>
      </c>
      <c r="AK27" s="253" t="str">
        <f>IFERROR(IF(AND(AND($N26&lt;&gt;$BI$6,$N26&lt;&gt;$BJ$6),AK26="有"),$AL$2,VLOOKUP(AK26,'P1'!$B$4:$J$35,9,FALSE)),"")</f>
        <v/>
      </c>
      <c r="AL27" s="253" t="str">
        <f>IFERROR(IF(AND(AND($N26&lt;&gt;$BI$6,$N26&lt;&gt;$BJ$6),AL26="有"),$AL$2,VLOOKUP(AL26,'P1'!$B$4:$J$35,9,FALSE)),"")</f>
        <v/>
      </c>
      <c r="AM27" s="253" t="str">
        <f>IFERROR(IF(AND(AND($N26&lt;&gt;$BI$6,$N26&lt;&gt;$BJ$6),AM26="有"),$AL$2,VLOOKUP(AM26,'P1'!$B$4:$J$35,9,FALSE)),"")</f>
        <v/>
      </c>
      <c r="AN27" s="253" t="str">
        <f>IFERROR(IF(AND(AND($N26&lt;&gt;$BI$6,$N26&lt;&gt;$BJ$6),AN26="有"),$AL$2,VLOOKUP(AN26,'P1'!$B$4:$J$35,9,FALSE)),"")</f>
        <v/>
      </c>
      <c r="AO27" s="253" t="str">
        <f>IFERROR(IF(AND(AND($N26&lt;&gt;$BI$6,$N26&lt;&gt;$BJ$6),AO26="有"),$AL$2,VLOOKUP(AO26,'P1'!$B$4:$J$35,9,FALSE)),"")</f>
        <v/>
      </c>
      <c r="AP27" s="253" t="str">
        <f>IFERROR(IF(AND(AND($N26&lt;&gt;$BI$6,$N26&lt;&gt;$BJ$6),AP26="有"),$AL$2,VLOOKUP(AP26,'P1'!$B$4:$J$35,9,FALSE)),"")</f>
        <v/>
      </c>
      <c r="AQ27" s="253" t="str">
        <f>IFERROR(IF(AND(AND($N26&lt;&gt;$BI$6,$N26&lt;&gt;$BJ$6),AQ26="有"),$AL$2,VLOOKUP(AQ26,'P1'!$B$4:$J$35,9,FALSE)),"")</f>
        <v/>
      </c>
      <c r="AR27" s="253" t="str">
        <f>IFERROR(IF(AND(AND($N26&lt;&gt;$BI$6,$N26&lt;&gt;$BJ$6),AR26="有"),$AL$2,VLOOKUP(AR26,'P1'!$B$4:$J$35,9,FALSE)),"")</f>
        <v/>
      </c>
      <c r="AS27" s="253" t="str">
        <f>IFERROR(IF(AND(AND($N26&lt;&gt;$BI$6,$N26&lt;&gt;$BJ$6),AS26="有"),$AL$2,VLOOKUP(AS26,'P1'!$B$4:$J$35,9,FALSE)),"")</f>
        <v/>
      </c>
      <c r="AT27" s="253" t="str">
        <f>IFERROR(IF(AND(AND($N26&lt;&gt;$BI$6,$N26&lt;&gt;$BJ$6),AT26="有"),$AL$2,VLOOKUP(AT26,'P1'!$B$4:$J$35,9,FALSE)),"")</f>
        <v/>
      </c>
      <c r="AU27" s="253" t="str">
        <f>IFERROR(IF(AND(AND($N26&lt;&gt;$BI$6,$N26&lt;&gt;$BJ$6),AU26="有"),$AL$2,VLOOKUP(AU26,'P1'!$B$4:$J$35,9,FALSE)),"")</f>
        <v/>
      </c>
      <c r="AV27" s="120">
        <f>SUM(Q27:AU27)</f>
        <v>0</v>
      </c>
      <c r="AW27" s="711"/>
      <c r="AX27" s="713"/>
      <c r="AY27" s="121"/>
      <c r="AZ27" s="121"/>
    </row>
    <row r="28" spans="2:52" ht="17.100000000000001" customHeight="1" x14ac:dyDescent="0.15">
      <c r="B28" s="690">
        <f>B26+1</f>
        <v>9</v>
      </c>
      <c r="C28" s="721"/>
      <c r="D28" s="722"/>
      <c r="E28" s="722"/>
      <c r="F28" s="722"/>
      <c r="G28" s="722"/>
      <c r="H28" s="723"/>
      <c r="I28" s="727"/>
      <c r="J28" s="728"/>
      <c r="K28" s="728"/>
      <c r="L28" s="728"/>
      <c r="M28" s="729"/>
      <c r="N28" s="733"/>
      <c r="O28" s="734"/>
      <c r="P28" s="723"/>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122"/>
      <c r="AV28" s="115">
        <f>COUNTA(Q28:AU28)</f>
        <v>0</v>
      </c>
      <c r="AW28" s="710">
        <f>AV29</f>
        <v>0</v>
      </c>
      <c r="AX28" s="712" t="str">
        <f>IFERROR(ROUNDDOWN(AV29/$AT$2,1),"")</f>
        <v/>
      </c>
      <c r="AY28" s="116"/>
      <c r="AZ28" s="116"/>
    </row>
    <row r="29" spans="2:52" ht="17.100000000000001" customHeight="1" x14ac:dyDescent="0.15">
      <c r="B29" s="691"/>
      <c r="C29" s="724"/>
      <c r="D29" s="725"/>
      <c r="E29" s="725"/>
      <c r="F29" s="725"/>
      <c r="G29" s="725"/>
      <c r="H29" s="726"/>
      <c r="I29" s="730"/>
      <c r="J29" s="731"/>
      <c r="K29" s="731"/>
      <c r="L29" s="731"/>
      <c r="M29" s="732"/>
      <c r="N29" s="724"/>
      <c r="O29" s="725"/>
      <c r="P29" s="726"/>
      <c r="Q29" s="253" t="str">
        <f>IFERROR(IF(AND(AND($N28&lt;&gt;$BI$6,$N28&lt;&gt;$BJ$6),Q28="有"),$AL$2,VLOOKUP(Q28,'P1'!$B$4:$J$35,9,FALSE)),"")</f>
        <v/>
      </c>
      <c r="R29" s="253" t="str">
        <f>IFERROR(IF(AND(AND($N28&lt;&gt;$BI$6,$N28&lt;&gt;$BJ$6),R28="有"),$AL$2,VLOOKUP(R28,'P1'!$B$4:$J$35,9,FALSE)),"")</f>
        <v/>
      </c>
      <c r="S29" s="253" t="str">
        <f>IFERROR(IF(AND(AND($N28&lt;&gt;$BI$6,$N28&lt;&gt;$BJ$6),S28="有"),$AL$2,VLOOKUP(S28,'P1'!$B$4:$J$35,9,FALSE)),"")</f>
        <v/>
      </c>
      <c r="T29" s="253" t="str">
        <f>IFERROR(IF(AND(AND($N28&lt;&gt;$BI$6,$N28&lt;&gt;$BJ$6),T28="有"),$AL$2,VLOOKUP(T28,'P1'!$B$4:$J$35,9,FALSE)),"")</f>
        <v/>
      </c>
      <c r="U29" s="253" t="str">
        <f>IFERROR(IF(AND(AND($N28&lt;&gt;$BI$6,$N28&lt;&gt;$BJ$6),U28="有"),$AL$2,VLOOKUP(U28,'P1'!$B$4:$J$35,9,FALSE)),"")</f>
        <v/>
      </c>
      <c r="V29" s="253" t="str">
        <f>IFERROR(IF(AND(AND($N28&lt;&gt;$BI$6,$N28&lt;&gt;$BJ$6),V28="有"),$AL$2,VLOOKUP(V28,'P1'!$B$4:$J$35,9,FALSE)),"")</f>
        <v/>
      </c>
      <c r="W29" s="253" t="str">
        <f>IFERROR(IF(AND(AND($N28&lt;&gt;$BI$6,$N28&lt;&gt;$BJ$6),W28="有"),$AL$2,VLOOKUP(W28,'P1'!$B$4:$J$35,9,FALSE)),"")</f>
        <v/>
      </c>
      <c r="X29" s="253" t="str">
        <f>IFERROR(IF(AND(AND($N28&lt;&gt;$BI$6,$N28&lt;&gt;$BJ$6),X28="有"),$AL$2,VLOOKUP(X28,'P1'!$B$4:$J$35,9,FALSE)),"")</f>
        <v/>
      </c>
      <c r="Y29" s="253" t="str">
        <f>IFERROR(IF(AND(AND($N28&lt;&gt;$BI$6,$N28&lt;&gt;$BJ$6),Y28="有"),$AL$2,VLOOKUP(Y28,'P1'!$B$4:$J$35,9,FALSE)),"")</f>
        <v/>
      </c>
      <c r="Z29" s="253" t="str">
        <f>IFERROR(IF(AND(AND($N28&lt;&gt;$BI$6,$N28&lt;&gt;$BJ$6),Z28="有"),$AL$2,VLOOKUP(Z28,'P1'!$B$4:$J$35,9,FALSE)),"")</f>
        <v/>
      </c>
      <c r="AA29" s="253" t="str">
        <f>IFERROR(IF(AND(AND($N28&lt;&gt;$BI$6,$N28&lt;&gt;$BJ$6),AA28="有"),$AL$2,VLOOKUP(AA28,'P1'!$B$4:$J$35,9,FALSE)),"")</f>
        <v/>
      </c>
      <c r="AB29" s="253" t="str">
        <f>IFERROR(IF(AND(AND($N28&lt;&gt;$BI$6,$N28&lt;&gt;$BJ$6),AB28="有"),$AL$2,VLOOKUP(AB28,'P1'!$B$4:$J$35,9,FALSE)),"")</f>
        <v/>
      </c>
      <c r="AC29" s="253" t="str">
        <f>IFERROR(IF(AND(AND($N28&lt;&gt;$BI$6,$N28&lt;&gt;$BJ$6),AC28="有"),$AL$2,VLOOKUP(AC28,'P1'!$B$4:$J$35,9,FALSE)),"")</f>
        <v/>
      </c>
      <c r="AD29" s="253" t="str">
        <f>IFERROR(IF(AND(AND($N28&lt;&gt;$BI$6,$N28&lt;&gt;$BJ$6),AD28="有"),$AL$2,VLOOKUP(AD28,'P1'!$B$4:$J$35,9,FALSE)),"")</f>
        <v/>
      </c>
      <c r="AE29" s="253" t="str">
        <f>IFERROR(IF(AND(AND($N28&lt;&gt;$BI$6,$N28&lt;&gt;$BJ$6),AE28="有"),$AL$2,VLOOKUP(AE28,'P1'!$B$4:$J$35,9,FALSE)),"")</f>
        <v/>
      </c>
      <c r="AF29" s="253" t="str">
        <f>IFERROR(IF(AND(AND($N28&lt;&gt;$BI$6,$N28&lt;&gt;$BJ$6),AF28="有"),$AL$2,VLOOKUP(AF28,'P1'!$B$4:$J$35,9,FALSE)),"")</f>
        <v/>
      </c>
      <c r="AG29" s="253" t="str">
        <f>IFERROR(IF(AND(AND($N28&lt;&gt;$BI$6,$N28&lt;&gt;$BJ$6),AG28="有"),$AL$2,VLOOKUP(AG28,'P1'!$B$4:$J$35,9,FALSE)),"")</f>
        <v/>
      </c>
      <c r="AH29" s="253" t="str">
        <f>IFERROR(IF(AND(AND($N28&lt;&gt;$BI$6,$N28&lt;&gt;$BJ$6),AH28="有"),$AL$2,VLOOKUP(AH28,'P1'!$B$4:$J$35,9,FALSE)),"")</f>
        <v/>
      </c>
      <c r="AI29" s="253" t="str">
        <f>IFERROR(IF(AND(AND($N28&lt;&gt;$BI$6,$N28&lt;&gt;$BJ$6),AI28="有"),$AL$2,VLOOKUP(AI28,'P1'!$B$4:$J$35,9,FALSE)),"")</f>
        <v/>
      </c>
      <c r="AJ29" s="253" t="str">
        <f>IFERROR(IF(AND(AND($N28&lt;&gt;$BI$6,$N28&lt;&gt;$BJ$6),AJ28="有"),$AL$2,VLOOKUP(AJ28,'P1'!$B$4:$J$35,9,FALSE)),"")</f>
        <v/>
      </c>
      <c r="AK29" s="253" t="str">
        <f>IFERROR(IF(AND(AND($N28&lt;&gt;$BI$6,$N28&lt;&gt;$BJ$6),AK28="有"),$AL$2,VLOOKUP(AK28,'P1'!$B$4:$J$35,9,FALSE)),"")</f>
        <v/>
      </c>
      <c r="AL29" s="253" t="str">
        <f>IFERROR(IF(AND(AND($N28&lt;&gt;$BI$6,$N28&lt;&gt;$BJ$6),AL28="有"),$AL$2,VLOOKUP(AL28,'P1'!$B$4:$J$35,9,FALSE)),"")</f>
        <v/>
      </c>
      <c r="AM29" s="253" t="str">
        <f>IFERROR(IF(AND(AND($N28&lt;&gt;$BI$6,$N28&lt;&gt;$BJ$6),AM28="有"),$AL$2,VLOOKUP(AM28,'P1'!$B$4:$J$35,9,FALSE)),"")</f>
        <v/>
      </c>
      <c r="AN29" s="253" t="str">
        <f>IFERROR(IF(AND(AND($N28&lt;&gt;$BI$6,$N28&lt;&gt;$BJ$6),AN28="有"),$AL$2,VLOOKUP(AN28,'P1'!$B$4:$J$35,9,FALSE)),"")</f>
        <v/>
      </c>
      <c r="AO29" s="253" t="str">
        <f>IFERROR(IF(AND(AND($N28&lt;&gt;$BI$6,$N28&lt;&gt;$BJ$6),AO28="有"),$AL$2,VLOOKUP(AO28,'P1'!$B$4:$J$35,9,FALSE)),"")</f>
        <v/>
      </c>
      <c r="AP29" s="253" t="str">
        <f>IFERROR(IF(AND(AND($N28&lt;&gt;$BI$6,$N28&lt;&gt;$BJ$6),AP28="有"),$AL$2,VLOOKUP(AP28,'P1'!$B$4:$J$35,9,FALSE)),"")</f>
        <v/>
      </c>
      <c r="AQ29" s="253" t="str">
        <f>IFERROR(IF(AND(AND($N28&lt;&gt;$BI$6,$N28&lt;&gt;$BJ$6),AQ28="有"),$AL$2,VLOOKUP(AQ28,'P1'!$B$4:$J$35,9,FALSE)),"")</f>
        <v/>
      </c>
      <c r="AR29" s="253" t="str">
        <f>IFERROR(IF(AND(AND($N28&lt;&gt;$BI$6,$N28&lt;&gt;$BJ$6),AR28="有"),$AL$2,VLOOKUP(AR28,'P1'!$B$4:$J$35,9,FALSE)),"")</f>
        <v/>
      </c>
      <c r="AS29" s="253" t="str">
        <f>IFERROR(IF(AND(AND($N28&lt;&gt;$BI$6,$N28&lt;&gt;$BJ$6),AS28="有"),$AL$2,VLOOKUP(AS28,'P1'!$B$4:$J$35,9,FALSE)),"")</f>
        <v/>
      </c>
      <c r="AT29" s="253" t="str">
        <f>IFERROR(IF(AND(AND($N28&lt;&gt;$BI$6,$N28&lt;&gt;$BJ$6),AT28="有"),$AL$2,VLOOKUP(AT28,'P1'!$B$4:$J$35,9,FALSE)),"")</f>
        <v/>
      </c>
      <c r="AU29" s="253" t="str">
        <f>IFERROR(IF(AND(AND($N28&lt;&gt;$BI$6,$N28&lt;&gt;$BJ$6),AU28="有"),$AL$2,VLOOKUP(AU28,'P1'!$B$4:$J$35,9,FALSE)),"")</f>
        <v/>
      </c>
      <c r="AV29" s="120">
        <f>SUM(Q29:AU29)</f>
        <v>0</v>
      </c>
      <c r="AW29" s="711"/>
      <c r="AX29" s="713"/>
      <c r="AY29" s="121"/>
      <c r="AZ29" s="121"/>
    </row>
    <row r="30" spans="2:52" ht="17.100000000000001" customHeight="1" x14ac:dyDescent="0.15">
      <c r="B30" s="690">
        <f>B28+1</f>
        <v>10</v>
      </c>
      <c r="C30" s="721"/>
      <c r="D30" s="722"/>
      <c r="E30" s="722"/>
      <c r="F30" s="722"/>
      <c r="G30" s="722"/>
      <c r="H30" s="723"/>
      <c r="I30" s="727"/>
      <c r="J30" s="728"/>
      <c r="K30" s="728"/>
      <c r="L30" s="728"/>
      <c r="M30" s="729"/>
      <c r="N30" s="733"/>
      <c r="O30" s="734"/>
      <c r="P30" s="723"/>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122"/>
      <c r="AV30" s="115">
        <f>COUNTA(Q30:AU30)</f>
        <v>0</v>
      </c>
      <c r="AW30" s="710">
        <f>AV31</f>
        <v>0</v>
      </c>
      <c r="AX30" s="712" t="str">
        <f>IFERROR(ROUNDDOWN(AV31/$AT$2,1),"")</f>
        <v/>
      </c>
      <c r="AY30" s="116"/>
      <c r="AZ30" s="116"/>
    </row>
    <row r="31" spans="2:52" ht="17.100000000000001" customHeight="1" x14ac:dyDescent="0.15">
      <c r="B31" s="691"/>
      <c r="C31" s="724"/>
      <c r="D31" s="725"/>
      <c r="E31" s="725"/>
      <c r="F31" s="725"/>
      <c r="G31" s="725"/>
      <c r="H31" s="726"/>
      <c r="I31" s="730"/>
      <c r="J31" s="731"/>
      <c r="K31" s="731"/>
      <c r="L31" s="731"/>
      <c r="M31" s="732"/>
      <c r="N31" s="724"/>
      <c r="O31" s="725"/>
      <c r="P31" s="726"/>
      <c r="Q31" s="253" t="str">
        <f>IFERROR(IF(AND(AND($N30&lt;&gt;$BI$6,$N30&lt;&gt;$BJ$6),Q30="有"),$AL$2,VLOOKUP(Q30,'P1'!$B$4:$J$35,9,FALSE)),"")</f>
        <v/>
      </c>
      <c r="R31" s="253" t="str">
        <f>IFERROR(IF(AND(AND($N30&lt;&gt;$BI$6,$N30&lt;&gt;$BJ$6),R30="有"),$AL$2,VLOOKUP(R30,'P1'!$B$4:$J$35,9,FALSE)),"")</f>
        <v/>
      </c>
      <c r="S31" s="253" t="str">
        <f>IFERROR(IF(AND(AND($N30&lt;&gt;$BI$6,$N30&lt;&gt;$BJ$6),S30="有"),$AL$2,VLOOKUP(S30,'P1'!$B$4:$J$35,9,FALSE)),"")</f>
        <v/>
      </c>
      <c r="T31" s="253" t="str">
        <f>IFERROR(IF(AND(AND($N30&lt;&gt;$BI$6,$N30&lt;&gt;$BJ$6),T30="有"),$AL$2,VLOOKUP(T30,'P1'!$B$4:$J$35,9,FALSE)),"")</f>
        <v/>
      </c>
      <c r="U31" s="253" t="str">
        <f>IFERROR(IF(AND(AND($N30&lt;&gt;$BI$6,$N30&lt;&gt;$BJ$6),U30="有"),$AL$2,VLOOKUP(U30,'P1'!$B$4:$J$35,9,FALSE)),"")</f>
        <v/>
      </c>
      <c r="V31" s="253" t="str">
        <f>IFERROR(IF(AND(AND($N30&lt;&gt;$BI$6,$N30&lt;&gt;$BJ$6),V30="有"),$AL$2,VLOOKUP(V30,'P1'!$B$4:$J$35,9,FALSE)),"")</f>
        <v/>
      </c>
      <c r="W31" s="253" t="str">
        <f>IFERROR(IF(AND(AND($N30&lt;&gt;$BI$6,$N30&lt;&gt;$BJ$6),W30="有"),$AL$2,VLOOKUP(W30,'P1'!$B$4:$J$35,9,FALSE)),"")</f>
        <v/>
      </c>
      <c r="X31" s="253" t="str">
        <f>IFERROR(IF(AND(AND($N30&lt;&gt;$BI$6,$N30&lt;&gt;$BJ$6),X30="有"),$AL$2,VLOOKUP(X30,'P1'!$B$4:$J$35,9,FALSE)),"")</f>
        <v/>
      </c>
      <c r="Y31" s="253" t="str">
        <f>IFERROR(IF(AND(AND($N30&lt;&gt;$BI$6,$N30&lt;&gt;$BJ$6),Y30="有"),$AL$2,VLOOKUP(Y30,'P1'!$B$4:$J$35,9,FALSE)),"")</f>
        <v/>
      </c>
      <c r="Z31" s="253" t="str">
        <f>IFERROR(IF(AND(AND($N30&lt;&gt;$BI$6,$N30&lt;&gt;$BJ$6),Z30="有"),$AL$2,VLOOKUP(Z30,'P1'!$B$4:$J$35,9,FALSE)),"")</f>
        <v/>
      </c>
      <c r="AA31" s="253" t="str">
        <f>IFERROR(IF(AND(AND($N30&lt;&gt;$BI$6,$N30&lt;&gt;$BJ$6),AA30="有"),$AL$2,VLOOKUP(AA30,'P1'!$B$4:$J$35,9,FALSE)),"")</f>
        <v/>
      </c>
      <c r="AB31" s="253" t="str">
        <f>IFERROR(IF(AND(AND($N30&lt;&gt;$BI$6,$N30&lt;&gt;$BJ$6),AB30="有"),$AL$2,VLOOKUP(AB30,'P1'!$B$4:$J$35,9,FALSE)),"")</f>
        <v/>
      </c>
      <c r="AC31" s="253" t="str">
        <f>IFERROR(IF(AND(AND($N30&lt;&gt;$BI$6,$N30&lt;&gt;$BJ$6),AC30="有"),$AL$2,VLOOKUP(AC30,'P1'!$B$4:$J$35,9,FALSE)),"")</f>
        <v/>
      </c>
      <c r="AD31" s="253" t="str">
        <f>IFERROR(IF(AND(AND($N30&lt;&gt;$BI$6,$N30&lt;&gt;$BJ$6),AD30="有"),$AL$2,VLOOKUP(AD30,'P1'!$B$4:$J$35,9,FALSE)),"")</f>
        <v/>
      </c>
      <c r="AE31" s="253" t="str">
        <f>IFERROR(IF(AND(AND($N30&lt;&gt;$BI$6,$N30&lt;&gt;$BJ$6),AE30="有"),$AL$2,VLOOKUP(AE30,'P1'!$B$4:$J$35,9,FALSE)),"")</f>
        <v/>
      </c>
      <c r="AF31" s="253" t="str">
        <f>IFERROR(IF(AND(AND($N30&lt;&gt;$BI$6,$N30&lt;&gt;$BJ$6),AF30="有"),$AL$2,VLOOKUP(AF30,'P1'!$B$4:$J$35,9,FALSE)),"")</f>
        <v/>
      </c>
      <c r="AG31" s="253" t="str">
        <f>IFERROR(IF(AND(AND($N30&lt;&gt;$BI$6,$N30&lt;&gt;$BJ$6),AG30="有"),$AL$2,VLOOKUP(AG30,'P1'!$B$4:$J$35,9,FALSE)),"")</f>
        <v/>
      </c>
      <c r="AH31" s="253" t="str">
        <f>IFERROR(IF(AND(AND($N30&lt;&gt;$BI$6,$N30&lt;&gt;$BJ$6),AH30="有"),$AL$2,VLOOKUP(AH30,'P1'!$B$4:$J$35,9,FALSE)),"")</f>
        <v/>
      </c>
      <c r="AI31" s="253" t="str">
        <f>IFERROR(IF(AND(AND($N30&lt;&gt;$BI$6,$N30&lt;&gt;$BJ$6),AI30="有"),$AL$2,VLOOKUP(AI30,'P1'!$B$4:$J$35,9,FALSE)),"")</f>
        <v/>
      </c>
      <c r="AJ31" s="253" t="str">
        <f>IFERROR(IF(AND(AND($N30&lt;&gt;$BI$6,$N30&lt;&gt;$BJ$6),AJ30="有"),$AL$2,VLOOKUP(AJ30,'P1'!$B$4:$J$35,9,FALSE)),"")</f>
        <v/>
      </c>
      <c r="AK31" s="253" t="str">
        <f>IFERROR(IF(AND(AND($N30&lt;&gt;$BI$6,$N30&lt;&gt;$BJ$6),AK30="有"),$AL$2,VLOOKUP(AK30,'P1'!$B$4:$J$35,9,FALSE)),"")</f>
        <v/>
      </c>
      <c r="AL31" s="253" t="str">
        <f>IFERROR(IF(AND(AND($N30&lt;&gt;$BI$6,$N30&lt;&gt;$BJ$6),AL30="有"),$AL$2,VLOOKUP(AL30,'P1'!$B$4:$J$35,9,FALSE)),"")</f>
        <v/>
      </c>
      <c r="AM31" s="253" t="str">
        <f>IFERROR(IF(AND(AND($N30&lt;&gt;$BI$6,$N30&lt;&gt;$BJ$6),AM30="有"),$AL$2,VLOOKUP(AM30,'P1'!$B$4:$J$35,9,FALSE)),"")</f>
        <v/>
      </c>
      <c r="AN31" s="253" t="str">
        <f>IFERROR(IF(AND(AND($N30&lt;&gt;$BI$6,$N30&lt;&gt;$BJ$6),AN30="有"),$AL$2,VLOOKUP(AN30,'P1'!$B$4:$J$35,9,FALSE)),"")</f>
        <v/>
      </c>
      <c r="AO31" s="253" t="str">
        <f>IFERROR(IF(AND(AND($N30&lt;&gt;$BI$6,$N30&lt;&gt;$BJ$6),AO30="有"),$AL$2,VLOOKUP(AO30,'P1'!$B$4:$J$35,9,FALSE)),"")</f>
        <v/>
      </c>
      <c r="AP31" s="253" t="str">
        <f>IFERROR(IF(AND(AND($N30&lt;&gt;$BI$6,$N30&lt;&gt;$BJ$6),AP30="有"),$AL$2,VLOOKUP(AP30,'P1'!$B$4:$J$35,9,FALSE)),"")</f>
        <v/>
      </c>
      <c r="AQ31" s="253" t="str">
        <f>IFERROR(IF(AND(AND($N30&lt;&gt;$BI$6,$N30&lt;&gt;$BJ$6),AQ30="有"),$AL$2,VLOOKUP(AQ30,'P1'!$B$4:$J$35,9,FALSE)),"")</f>
        <v/>
      </c>
      <c r="AR31" s="253" t="str">
        <f>IFERROR(IF(AND(AND($N30&lt;&gt;$BI$6,$N30&lt;&gt;$BJ$6),AR30="有"),$AL$2,VLOOKUP(AR30,'P1'!$B$4:$J$35,9,FALSE)),"")</f>
        <v/>
      </c>
      <c r="AS31" s="253" t="str">
        <f>IFERROR(IF(AND(AND($N30&lt;&gt;$BI$6,$N30&lt;&gt;$BJ$6),AS30="有"),$AL$2,VLOOKUP(AS30,'P1'!$B$4:$J$35,9,FALSE)),"")</f>
        <v/>
      </c>
      <c r="AT31" s="253" t="str">
        <f>IFERROR(IF(AND(AND($N30&lt;&gt;$BI$6,$N30&lt;&gt;$BJ$6),AT30="有"),$AL$2,VLOOKUP(AT30,'P1'!$B$4:$J$35,9,FALSE)),"")</f>
        <v/>
      </c>
      <c r="AU31" s="253" t="str">
        <f>IFERROR(IF(AND(AND($N30&lt;&gt;$BI$6,$N30&lt;&gt;$BJ$6),AU30="有"),$AL$2,VLOOKUP(AU30,'P1'!$B$4:$J$35,9,FALSE)),"")</f>
        <v/>
      </c>
      <c r="AV31" s="120">
        <f>SUM(Q31:AU31)</f>
        <v>0</v>
      </c>
      <c r="AW31" s="711"/>
      <c r="AX31" s="713"/>
      <c r="AY31" s="121"/>
      <c r="AZ31" s="121"/>
    </row>
    <row r="32" spans="2:52" ht="17.100000000000001" customHeight="1" x14ac:dyDescent="0.15">
      <c r="B32" s="690">
        <f>B30+1</f>
        <v>11</v>
      </c>
      <c r="C32" s="721"/>
      <c r="D32" s="722"/>
      <c r="E32" s="722"/>
      <c r="F32" s="722"/>
      <c r="G32" s="722"/>
      <c r="H32" s="723"/>
      <c r="I32" s="727"/>
      <c r="J32" s="728"/>
      <c r="K32" s="728"/>
      <c r="L32" s="728"/>
      <c r="M32" s="729"/>
      <c r="N32" s="733"/>
      <c r="O32" s="734"/>
      <c r="P32" s="723"/>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122"/>
      <c r="AV32" s="115">
        <f>COUNTA(Q32:AU32)</f>
        <v>0</v>
      </c>
      <c r="AW32" s="710">
        <f>AV33</f>
        <v>0</v>
      </c>
      <c r="AX32" s="712" t="str">
        <f>IFERROR(ROUNDDOWN(AV33/$AT$2,1),"")</f>
        <v/>
      </c>
      <c r="AY32" s="116"/>
      <c r="AZ32" s="116"/>
    </row>
    <row r="33" spans="2:59" ht="17.100000000000001" customHeight="1" x14ac:dyDescent="0.15">
      <c r="B33" s="691"/>
      <c r="C33" s="724"/>
      <c r="D33" s="725"/>
      <c r="E33" s="725"/>
      <c r="F33" s="725"/>
      <c r="G33" s="725"/>
      <c r="H33" s="726"/>
      <c r="I33" s="730"/>
      <c r="J33" s="731"/>
      <c r="K33" s="731"/>
      <c r="L33" s="731"/>
      <c r="M33" s="732"/>
      <c r="N33" s="724"/>
      <c r="O33" s="725"/>
      <c r="P33" s="726"/>
      <c r="Q33" s="253" t="str">
        <f>IFERROR(IF(AND(AND($N32&lt;&gt;$BI$6,$N32&lt;&gt;$BJ$6),Q32="有"),$AL$2,VLOOKUP(Q32,'P1'!$B$4:$J$35,9,FALSE)),"")</f>
        <v/>
      </c>
      <c r="R33" s="253" t="str">
        <f>IFERROR(IF(AND(AND($N32&lt;&gt;$BI$6,$N32&lt;&gt;$BJ$6),R32="有"),$AL$2,VLOOKUP(R32,'P1'!$B$4:$J$35,9,FALSE)),"")</f>
        <v/>
      </c>
      <c r="S33" s="253" t="str">
        <f>IFERROR(IF(AND(AND($N32&lt;&gt;$BI$6,$N32&lt;&gt;$BJ$6),S32="有"),$AL$2,VLOOKUP(S32,'P1'!$B$4:$J$35,9,FALSE)),"")</f>
        <v/>
      </c>
      <c r="T33" s="253" t="str">
        <f>IFERROR(IF(AND(AND($N32&lt;&gt;$BI$6,$N32&lt;&gt;$BJ$6),T32="有"),$AL$2,VLOOKUP(T32,'P1'!$B$4:$J$35,9,FALSE)),"")</f>
        <v/>
      </c>
      <c r="U33" s="253" t="str">
        <f>IFERROR(IF(AND(AND($N32&lt;&gt;$BI$6,$N32&lt;&gt;$BJ$6),U32="有"),$AL$2,VLOOKUP(U32,'P1'!$B$4:$J$35,9,FALSE)),"")</f>
        <v/>
      </c>
      <c r="V33" s="253" t="str">
        <f>IFERROR(IF(AND(AND($N32&lt;&gt;$BI$6,$N32&lt;&gt;$BJ$6),V32="有"),$AL$2,VLOOKUP(V32,'P1'!$B$4:$J$35,9,FALSE)),"")</f>
        <v/>
      </c>
      <c r="W33" s="253" t="str">
        <f>IFERROR(IF(AND(AND($N32&lt;&gt;$BI$6,$N32&lt;&gt;$BJ$6),W32="有"),$AL$2,VLOOKUP(W32,'P1'!$B$4:$J$35,9,FALSE)),"")</f>
        <v/>
      </c>
      <c r="X33" s="253" t="str">
        <f>IFERROR(IF(AND(AND($N32&lt;&gt;$BI$6,$N32&lt;&gt;$BJ$6),X32="有"),$AL$2,VLOOKUP(X32,'P1'!$B$4:$J$35,9,FALSE)),"")</f>
        <v/>
      </c>
      <c r="Y33" s="253" t="str">
        <f>IFERROR(IF(AND(AND($N32&lt;&gt;$BI$6,$N32&lt;&gt;$BJ$6),Y32="有"),$AL$2,VLOOKUP(Y32,'P1'!$B$4:$J$35,9,FALSE)),"")</f>
        <v/>
      </c>
      <c r="Z33" s="253" t="str">
        <f>IFERROR(IF(AND(AND($N32&lt;&gt;$BI$6,$N32&lt;&gt;$BJ$6),Z32="有"),$AL$2,VLOOKUP(Z32,'P1'!$B$4:$J$35,9,FALSE)),"")</f>
        <v/>
      </c>
      <c r="AA33" s="253" t="str">
        <f>IFERROR(IF(AND(AND($N32&lt;&gt;$BI$6,$N32&lt;&gt;$BJ$6),AA32="有"),$AL$2,VLOOKUP(AA32,'P1'!$B$4:$J$35,9,FALSE)),"")</f>
        <v/>
      </c>
      <c r="AB33" s="253" t="str">
        <f>IFERROR(IF(AND(AND($N32&lt;&gt;$BI$6,$N32&lt;&gt;$BJ$6),AB32="有"),$AL$2,VLOOKUP(AB32,'P1'!$B$4:$J$35,9,FALSE)),"")</f>
        <v/>
      </c>
      <c r="AC33" s="253" t="str">
        <f>IFERROR(IF(AND(AND($N32&lt;&gt;$BI$6,$N32&lt;&gt;$BJ$6),AC32="有"),$AL$2,VLOOKUP(AC32,'P1'!$B$4:$J$35,9,FALSE)),"")</f>
        <v/>
      </c>
      <c r="AD33" s="253" t="str">
        <f>IFERROR(IF(AND(AND($N32&lt;&gt;$BI$6,$N32&lt;&gt;$BJ$6),AD32="有"),$AL$2,VLOOKUP(AD32,'P1'!$B$4:$J$35,9,FALSE)),"")</f>
        <v/>
      </c>
      <c r="AE33" s="253" t="str">
        <f>IFERROR(IF(AND(AND($N32&lt;&gt;$BI$6,$N32&lt;&gt;$BJ$6),AE32="有"),$AL$2,VLOOKUP(AE32,'P1'!$B$4:$J$35,9,FALSE)),"")</f>
        <v/>
      </c>
      <c r="AF33" s="253" t="str">
        <f>IFERROR(IF(AND(AND($N32&lt;&gt;$BI$6,$N32&lt;&gt;$BJ$6),AF32="有"),$AL$2,VLOOKUP(AF32,'P1'!$B$4:$J$35,9,FALSE)),"")</f>
        <v/>
      </c>
      <c r="AG33" s="253" t="str">
        <f>IFERROR(IF(AND(AND($N32&lt;&gt;$BI$6,$N32&lt;&gt;$BJ$6),AG32="有"),$AL$2,VLOOKUP(AG32,'P1'!$B$4:$J$35,9,FALSE)),"")</f>
        <v/>
      </c>
      <c r="AH33" s="253" t="str">
        <f>IFERROR(IF(AND(AND($N32&lt;&gt;$BI$6,$N32&lt;&gt;$BJ$6),AH32="有"),$AL$2,VLOOKUP(AH32,'P1'!$B$4:$J$35,9,FALSE)),"")</f>
        <v/>
      </c>
      <c r="AI33" s="253" t="str">
        <f>IFERROR(IF(AND(AND($N32&lt;&gt;$BI$6,$N32&lt;&gt;$BJ$6),AI32="有"),$AL$2,VLOOKUP(AI32,'P1'!$B$4:$J$35,9,FALSE)),"")</f>
        <v/>
      </c>
      <c r="AJ33" s="253" t="str">
        <f>IFERROR(IF(AND(AND($N32&lt;&gt;$BI$6,$N32&lt;&gt;$BJ$6),AJ32="有"),$AL$2,VLOOKUP(AJ32,'P1'!$B$4:$J$35,9,FALSE)),"")</f>
        <v/>
      </c>
      <c r="AK33" s="253" t="str">
        <f>IFERROR(IF(AND(AND($N32&lt;&gt;$BI$6,$N32&lt;&gt;$BJ$6),AK32="有"),$AL$2,VLOOKUP(AK32,'P1'!$B$4:$J$35,9,FALSE)),"")</f>
        <v/>
      </c>
      <c r="AL33" s="253" t="str">
        <f>IFERROR(IF(AND(AND($N32&lt;&gt;$BI$6,$N32&lt;&gt;$BJ$6),AL32="有"),$AL$2,VLOOKUP(AL32,'P1'!$B$4:$J$35,9,FALSE)),"")</f>
        <v/>
      </c>
      <c r="AM33" s="253" t="str">
        <f>IFERROR(IF(AND(AND($N32&lt;&gt;$BI$6,$N32&lt;&gt;$BJ$6),AM32="有"),$AL$2,VLOOKUP(AM32,'P1'!$B$4:$J$35,9,FALSE)),"")</f>
        <v/>
      </c>
      <c r="AN33" s="253" t="str">
        <f>IFERROR(IF(AND(AND($N32&lt;&gt;$BI$6,$N32&lt;&gt;$BJ$6),AN32="有"),$AL$2,VLOOKUP(AN32,'P1'!$B$4:$J$35,9,FALSE)),"")</f>
        <v/>
      </c>
      <c r="AO33" s="253" t="str">
        <f>IFERROR(IF(AND(AND($N32&lt;&gt;$BI$6,$N32&lt;&gt;$BJ$6),AO32="有"),$AL$2,VLOOKUP(AO32,'P1'!$B$4:$J$35,9,FALSE)),"")</f>
        <v/>
      </c>
      <c r="AP33" s="253" t="str">
        <f>IFERROR(IF(AND(AND($N32&lt;&gt;$BI$6,$N32&lt;&gt;$BJ$6),AP32="有"),$AL$2,VLOOKUP(AP32,'P1'!$B$4:$J$35,9,FALSE)),"")</f>
        <v/>
      </c>
      <c r="AQ33" s="253" t="str">
        <f>IFERROR(IF(AND(AND($N32&lt;&gt;$BI$6,$N32&lt;&gt;$BJ$6),AQ32="有"),$AL$2,VLOOKUP(AQ32,'P1'!$B$4:$J$35,9,FALSE)),"")</f>
        <v/>
      </c>
      <c r="AR33" s="253" t="str">
        <f>IFERROR(IF(AND(AND($N32&lt;&gt;$BI$6,$N32&lt;&gt;$BJ$6),AR32="有"),$AL$2,VLOOKUP(AR32,'P1'!$B$4:$J$35,9,FALSE)),"")</f>
        <v/>
      </c>
      <c r="AS33" s="253" t="str">
        <f>IFERROR(IF(AND(AND($N32&lt;&gt;$BI$6,$N32&lt;&gt;$BJ$6),AS32="有"),$AL$2,VLOOKUP(AS32,'P1'!$B$4:$J$35,9,FALSE)),"")</f>
        <v/>
      </c>
      <c r="AT33" s="253" t="str">
        <f>IFERROR(IF(AND(AND($N32&lt;&gt;$BI$6,$N32&lt;&gt;$BJ$6),AT32="有"),$AL$2,VLOOKUP(AT32,'P1'!$B$4:$J$35,9,FALSE)),"")</f>
        <v/>
      </c>
      <c r="AU33" s="253" t="str">
        <f>IFERROR(IF(AND(AND($N32&lt;&gt;$BI$6,$N32&lt;&gt;$BJ$6),AU32="有"),$AL$2,VLOOKUP(AU32,'P1'!$B$4:$J$35,9,FALSE)),"")</f>
        <v/>
      </c>
      <c r="AV33" s="120">
        <f>SUM(Q33:AU33)</f>
        <v>0</v>
      </c>
      <c r="AW33" s="711"/>
      <c r="AX33" s="713"/>
      <c r="AY33" s="121"/>
      <c r="AZ33" s="121"/>
    </row>
    <row r="34" spans="2:59" ht="17.100000000000001" customHeight="1" x14ac:dyDescent="0.15">
      <c r="B34" s="690">
        <f>B32+1</f>
        <v>12</v>
      </c>
      <c r="C34" s="721"/>
      <c r="D34" s="722"/>
      <c r="E34" s="722"/>
      <c r="F34" s="722"/>
      <c r="G34" s="722"/>
      <c r="H34" s="723"/>
      <c r="I34" s="727"/>
      <c r="J34" s="728"/>
      <c r="K34" s="728"/>
      <c r="L34" s="728"/>
      <c r="M34" s="729"/>
      <c r="N34" s="733"/>
      <c r="O34" s="734"/>
      <c r="P34" s="723"/>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122"/>
      <c r="AV34" s="115">
        <f>COUNTA(Q34:AU34)</f>
        <v>0</v>
      </c>
      <c r="AW34" s="710">
        <f>AV35</f>
        <v>0</v>
      </c>
      <c r="AX34" s="712" t="str">
        <f>IFERROR(ROUNDDOWN(AV35/$AT$2,1),"")</f>
        <v/>
      </c>
      <c r="AY34" s="116"/>
      <c r="AZ34" s="116"/>
    </row>
    <row r="35" spans="2:59" ht="17.100000000000001" customHeight="1" x14ac:dyDescent="0.15">
      <c r="B35" s="691"/>
      <c r="C35" s="724"/>
      <c r="D35" s="725"/>
      <c r="E35" s="725"/>
      <c r="F35" s="725"/>
      <c r="G35" s="725"/>
      <c r="H35" s="726"/>
      <c r="I35" s="730"/>
      <c r="J35" s="731"/>
      <c r="K35" s="731"/>
      <c r="L35" s="731"/>
      <c r="M35" s="732"/>
      <c r="N35" s="724"/>
      <c r="O35" s="725"/>
      <c r="P35" s="726"/>
      <c r="Q35" s="253" t="str">
        <f>IFERROR(IF(AND(AND($N34&lt;&gt;$BI$6,$N34&lt;&gt;$BJ$6),Q34="有"),$AL$2,VLOOKUP(Q34,'P1'!$B$4:$J$35,9,FALSE)),"")</f>
        <v/>
      </c>
      <c r="R35" s="253" t="str">
        <f>IFERROR(IF(AND(AND($N34&lt;&gt;$BI$6,$N34&lt;&gt;$BJ$6),R34="有"),$AL$2,VLOOKUP(R34,'P1'!$B$4:$J$35,9,FALSE)),"")</f>
        <v/>
      </c>
      <c r="S35" s="253" t="str">
        <f>IFERROR(IF(AND(AND($N34&lt;&gt;$BI$6,$N34&lt;&gt;$BJ$6),S34="有"),$AL$2,VLOOKUP(S34,'P1'!$B$4:$J$35,9,FALSE)),"")</f>
        <v/>
      </c>
      <c r="T35" s="253" t="str">
        <f>IFERROR(IF(AND(AND($N34&lt;&gt;$BI$6,$N34&lt;&gt;$BJ$6),T34="有"),$AL$2,VLOOKUP(T34,'P1'!$B$4:$J$35,9,FALSE)),"")</f>
        <v/>
      </c>
      <c r="U35" s="253" t="str">
        <f>IFERROR(IF(AND(AND($N34&lt;&gt;$BI$6,$N34&lt;&gt;$BJ$6),U34="有"),$AL$2,VLOOKUP(U34,'P1'!$B$4:$J$35,9,FALSE)),"")</f>
        <v/>
      </c>
      <c r="V35" s="253" t="str">
        <f>IFERROR(IF(AND(AND($N34&lt;&gt;$BI$6,$N34&lt;&gt;$BJ$6),V34="有"),$AL$2,VLOOKUP(V34,'P1'!$B$4:$J$35,9,FALSE)),"")</f>
        <v/>
      </c>
      <c r="W35" s="253" t="str">
        <f>IFERROR(IF(AND(AND($N34&lt;&gt;$BI$6,$N34&lt;&gt;$BJ$6),W34="有"),$AL$2,VLOOKUP(W34,'P1'!$B$4:$J$35,9,FALSE)),"")</f>
        <v/>
      </c>
      <c r="X35" s="253" t="str">
        <f>IFERROR(IF(AND(AND($N34&lt;&gt;$BI$6,$N34&lt;&gt;$BJ$6),X34="有"),$AL$2,VLOOKUP(X34,'P1'!$B$4:$J$35,9,FALSE)),"")</f>
        <v/>
      </c>
      <c r="Y35" s="253" t="str">
        <f>IFERROR(IF(AND(AND($N34&lt;&gt;$BI$6,$N34&lt;&gt;$BJ$6),Y34="有"),$AL$2,VLOOKUP(Y34,'P1'!$B$4:$J$35,9,FALSE)),"")</f>
        <v/>
      </c>
      <c r="Z35" s="253" t="str">
        <f>IFERROR(IF(AND(AND($N34&lt;&gt;$BI$6,$N34&lt;&gt;$BJ$6),Z34="有"),$AL$2,VLOOKUP(Z34,'P1'!$B$4:$J$35,9,FALSE)),"")</f>
        <v/>
      </c>
      <c r="AA35" s="253" t="str">
        <f>IFERROR(IF(AND(AND($N34&lt;&gt;$BI$6,$N34&lt;&gt;$BJ$6),AA34="有"),$AL$2,VLOOKUP(AA34,'P1'!$B$4:$J$35,9,FALSE)),"")</f>
        <v/>
      </c>
      <c r="AB35" s="253" t="str">
        <f>IFERROR(IF(AND(AND($N34&lt;&gt;$BI$6,$N34&lt;&gt;$BJ$6),AB34="有"),$AL$2,VLOOKUP(AB34,'P1'!$B$4:$J$35,9,FALSE)),"")</f>
        <v/>
      </c>
      <c r="AC35" s="253" t="str">
        <f>IFERROR(IF(AND(AND($N34&lt;&gt;$BI$6,$N34&lt;&gt;$BJ$6),AC34="有"),$AL$2,VLOOKUP(AC34,'P1'!$B$4:$J$35,9,FALSE)),"")</f>
        <v/>
      </c>
      <c r="AD35" s="253" t="str">
        <f>IFERROR(IF(AND(AND($N34&lt;&gt;$BI$6,$N34&lt;&gt;$BJ$6),AD34="有"),$AL$2,VLOOKUP(AD34,'P1'!$B$4:$J$35,9,FALSE)),"")</f>
        <v/>
      </c>
      <c r="AE35" s="253" t="str">
        <f>IFERROR(IF(AND(AND($N34&lt;&gt;$BI$6,$N34&lt;&gt;$BJ$6),AE34="有"),$AL$2,VLOOKUP(AE34,'P1'!$B$4:$J$35,9,FALSE)),"")</f>
        <v/>
      </c>
      <c r="AF35" s="253" t="str">
        <f>IFERROR(IF(AND(AND($N34&lt;&gt;$BI$6,$N34&lt;&gt;$BJ$6),AF34="有"),$AL$2,VLOOKUP(AF34,'P1'!$B$4:$J$35,9,FALSE)),"")</f>
        <v/>
      </c>
      <c r="AG35" s="253" t="str">
        <f>IFERROR(IF(AND(AND($N34&lt;&gt;$BI$6,$N34&lt;&gt;$BJ$6),AG34="有"),$AL$2,VLOOKUP(AG34,'P1'!$B$4:$J$35,9,FALSE)),"")</f>
        <v/>
      </c>
      <c r="AH35" s="253" t="str">
        <f>IFERROR(IF(AND(AND($N34&lt;&gt;$BI$6,$N34&lt;&gt;$BJ$6),AH34="有"),$AL$2,VLOOKUP(AH34,'P1'!$B$4:$J$35,9,FALSE)),"")</f>
        <v/>
      </c>
      <c r="AI35" s="253" t="str">
        <f>IFERROR(IF(AND(AND($N34&lt;&gt;$BI$6,$N34&lt;&gt;$BJ$6),AI34="有"),$AL$2,VLOOKUP(AI34,'P1'!$B$4:$J$35,9,FALSE)),"")</f>
        <v/>
      </c>
      <c r="AJ35" s="253" t="str">
        <f>IFERROR(IF(AND(AND($N34&lt;&gt;$BI$6,$N34&lt;&gt;$BJ$6),AJ34="有"),$AL$2,VLOOKUP(AJ34,'P1'!$B$4:$J$35,9,FALSE)),"")</f>
        <v/>
      </c>
      <c r="AK35" s="253" t="str">
        <f>IFERROR(IF(AND(AND($N34&lt;&gt;$BI$6,$N34&lt;&gt;$BJ$6),AK34="有"),$AL$2,VLOOKUP(AK34,'P1'!$B$4:$J$35,9,FALSE)),"")</f>
        <v/>
      </c>
      <c r="AL35" s="253" t="str">
        <f>IFERROR(IF(AND(AND($N34&lt;&gt;$BI$6,$N34&lt;&gt;$BJ$6),AL34="有"),$AL$2,VLOOKUP(AL34,'P1'!$B$4:$J$35,9,FALSE)),"")</f>
        <v/>
      </c>
      <c r="AM35" s="253" t="str">
        <f>IFERROR(IF(AND(AND($N34&lt;&gt;$BI$6,$N34&lt;&gt;$BJ$6),AM34="有"),$AL$2,VLOOKUP(AM34,'P1'!$B$4:$J$35,9,FALSE)),"")</f>
        <v/>
      </c>
      <c r="AN35" s="253" t="str">
        <f>IFERROR(IF(AND(AND($N34&lt;&gt;$BI$6,$N34&lt;&gt;$BJ$6),AN34="有"),$AL$2,VLOOKUP(AN34,'P1'!$B$4:$J$35,9,FALSE)),"")</f>
        <v/>
      </c>
      <c r="AO35" s="253" t="str">
        <f>IFERROR(IF(AND(AND($N34&lt;&gt;$BI$6,$N34&lt;&gt;$BJ$6),AO34="有"),$AL$2,VLOOKUP(AO34,'P1'!$B$4:$J$35,9,FALSE)),"")</f>
        <v/>
      </c>
      <c r="AP35" s="253" t="str">
        <f>IFERROR(IF(AND(AND($N34&lt;&gt;$BI$6,$N34&lt;&gt;$BJ$6),AP34="有"),$AL$2,VLOOKUP(AP34,'P1'!$B$4:$J$35,9,FALSE)),"")</f>
        <v/>
      </c>
      <c r="AQ35" s="253" t="str">
        <f>IFERROR(IF(AND(AND($N34&lt;&gt;$BI$6,$N34&lt;&gt;$BJ$6),AQ34="有"),$AL$2,VLOOKUP(AQ34,'P1'!$B$4:$J$35,9,FALSE)),"")</f>
        <v/>
      </c>
      <c r="AR35" s="253" t="str">
        <f>IFERROR(IF(AND(AND($N34&lt;&gt;$BI$6,$N34&lt;&gt;$BJ$6),AR34="有"),$AL$2,VLOOKUP(AR34,'P1'!$B$4:$J$35,9,FALSE)),"")</f>
        <v/>
      </c>
      <c r="AS35" s="253" t="str">
        <f>IFERROR(IF(AND(AND($N34&lt;&gt;$BI$6,$N34&lt;&gt;$BJ$6),AS34="有"),$AL$2,VLOOKUP(AS34,'P1'!$B$4:$J$35,9,FALSE)),"")</f>
        <v/>
      </c>
      <c r="AT35" s="253" t="str">
        <f>IFERROR(IF(AND(AND($N34&lt;&gt;$BI$6,$N34&lt;&gt;$BJ$6),AT34="有"),$AL$2,VLOOKUP(AT34,'P1'!$B$4:$J$35,9,FALSE)),"")</f>
        <v/>
      </c>
      <c r="AU35" s="253" t="str">
        <f>IFERROR(IF(AND(AND($N34&lt;&gt;$BI$6,$N34&lt;&gt;$BJ$6),AU34="有"),$AL$2,VLOOKUP(AU34,'P1'!$B$4:$J$35,9,FALSE)),"")</f>
        <v/>
      </c>
      <c r="AV35" s="120">
        <f>SUM(Q35:AU35)</f>
        <v>0</v>
      </c>
      <c r="AW35" s="711"/>
      <c r="AX35" s="713"/>
      <c r="AY35" s="121"/>
      <c r="AZ35" s="121"/>
    </row>
    <row r="36" spans="2:59" ht="17.100000000000001" customHeight="1" x14ac:dyDescent="0.15">
      <c r="B36" s="690">
        <f>B34+1</f>
        <v>13</v>
      </c>
      <c r="C36" s="721"/>
      <c r="D36" s="722"/>
      <c r="E36" s="722"/>
      <c r="F36" s="722"/>
      <c r="G36" s="722"/>
      <c r="H36" s="723"/>
      <c r="I36" s="727"/>
      <c r="J36" s="728"/>
      <c r="K36" s="728"/>
      <c r="L36" s="728"/>
      <c r="M36" s="729"/>
      <c r="N36" s="733"/>
      <c r="O36" s="734"/>
      <c r="P36" s="723"/>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122"/>
      <c r="AV36" s="115">
        <f>COUNTA(Q36:AU36)</f>
        <v>0</v>
      </c>
      <c r="AW36" s="710">
        <f>AV37</f>
        <v>0</v>
      </c>
      <c r="AX36" s="712" t="str">
        <f>IFERROR(ROUNDDOWN(AV37/$AT$2,1),"")</f>
        <v/>
      </c>
      <c r="AY36" s="116"/>
      <c r="AZ36" s="116"/>
      <c r="BA36" s="88"/>
      <c r="BB36" s="88"/>
    </row>
    <row r="37" spans="2:59" ht="17.100000000000001" customHeight="1" x14ac:dyDescent="0.15">
      <c r="B37" s="691"/>
      <c r="C37" s="724"/>
      <c r="D37" s="725"/>
      <c r="E37" s="725"/>
      <c r="F37" s="725"/>
      <c r="G37" s="725"/>
      <c r="H37" s="726"/>
      <c r="I37" s="730"/>
      <c r="J37" s="731"/>
      <c r="K37" s="731"/>
      <c r="L37" s="731"/>
      <c r="M37" s="732"/>
      <c r="N37" s="724"/>
      <c r="O37" s="725"/>
      <c r="P37" s="726"/>
      <c r="Q37" s="253" t="str">
        <f>IFERROR(IF(AND(AND($N36&lt;&gt;$BI$6,$N36&lt;&gt;$BJ$6),Q36="有"),$AL$2,VLOOKUP(Q36,'P1'!$B$4:$J$35,9,FALSE)),"")</f>
        <v/>
      </c>
      <c r="R37" s="253" t="str">
        <f>IFERROR(IF(AND(AND($N36&lt;&gt;$BI$6,$N36&lt;&gt;$BJ$6),R36="有"),$AL$2,VLOOKUP(R36,'P1'!$B$4:$J$35,9,FALSE)),"")</f>
        <v/>
      </c>
      <c r="S37" s="253" t="str">
        <f>IFERROR(IF(AND(AND($N36&lt;&gt;$BI$6,$N36&lt;&gt;$BJ$6),S36="有"),$AL$2,VLOOKUP(S36,'P1'!$B$4:$J$35,9,FALSE)),"")</f>
        <v/>
      </c>
      <c r="T37" s="253" t="str">
        <f>IFERROR(IF(AND(AND($N36&lt;&gt;$BI$6,$N36&lt;&gt;$BJ$6),T36="有"),$AL$2,VLOOKUP(T36,'P1'!$B$4:$J$35,9,FALSE)),"")</f>
        <v/>
      </c>
      <c r="U37" s="253" t="str">
        <f>IFERROR(IF(AND(AND($N36&lt;&gt;$BI$6,$N36&lt;&gt;$BJ$6),U36="有"),$AL$2,VLOOKUP(U36,'P1'!$B$4:$J$35,9,FALSE)),"")</f>
        <v/>
      </c>
      <c r="V37" s="253" t="str">
        <f>IFERROR(IF(AND(AND($N36&lt;&gt;$BI$6,$N36&lt;&gt;$BJ$6),V36="有"),$AL$2,VLOOKUP(V36,'P1'!$B$4:$J$35,9,FALSE)),"")</f>
        <v/>
      </c>
      <c r="W37" s="253" t="str">
        <f>IFERROR(IF(AND(AND($N36&lt;&gt;$BI$6,$N36&lt;&gt;$BJ$6),W36="有"),$AL$2,VLOOKUP(W36,'P1'!$B$4:$J$35,9,FALSE)),"")</f>
        <v/>
      </c>
      <c r="X37" s="253" t="str">
        <f>IFERROR(IF(AND(AND($N36&lt;&gt;$BI$6,$N36&lt;&gt;$BJ$6),X36="有"),$AL$2,VLOOKUP(X36,'P1'!$B$4:$J$35,9,FALSE)),"")</f>
        <v/>
      </c>
      <c r="Y37" s="253" t="str">
        <f>IFERROR(IF(AND(AND($N36&lt;&gt;$BI$6,$N36&lt;&gt;$BJ$6),Y36="有"),$AL$2,VLOOKUP(Y36,'P1'!$B$4:$J$35,9,FALSE)),"")</f>
        <v/>
      </c>
      <c r="Z37" s="253" t="str">
        <f>IFERROR(IF(AND(AND($N36&lt;&gt;$BI$6,$N36&lt;&gt;$BJ$6),Z36="有"),$AL$2,VLOOKUP(Z36,'P1'!$B$4:$J$35,9,FALSE)),"")</f>
        <v/>
      </c>
      <c r="AA37" s="253" t="str">
        <f>IFERROR(IF(AND(AND($N36&lt;&gt;$BI$6,$N36&lt;&gt;$BJ$6),AA36="有"),$AL$2,VLOOKUP(AA36,'P1'!$B$4:$J$35,9,FALSE)),"")</f>
        <v/>
      </c>
      <c r="AB37" s="253" t="str">
        <f>IFERROR(IF(AND(AND($N36&lt;&gt;$BI$6,$N36&lt;&gt;$BJ$6),AB36="有"),$AL$2,VLOOKUP(AB36,'P1'!$B$4:$J$35,9,FALSE)),"")</f>
        <v/>
      </c>
      <c r="AC37" s="253" t="str">
        <f>IFERROR(IF(AND(AND($N36&lt;&gt;$BI$6,$N36&lt;&gt;$BJ$6),AC36="有"),$AL$2,VLOOKUP(AC36,'P1'!$B$4:$J$35,9,FALSE)),"")</f>
        <v/>
      </c>
      <c r="AD37" s="253" t="str">
        <f>IFERROR(IF(AND(AND($N36&lt;&gt;$BI$6,$N36&lt;&gt;$BJ$6),AD36="有"),$AL$2,VLOOKUP(AD36,'P1'!$B$4:$J$35,9,FALSE)),"")</f>
        <v/>
      </c>
      <c r="AE37" s="253" t="str">
        <f>IFERROR(IF(AND(AND($N36&lt;&gt;$BI$6,$N36&lt;&gt;$BJ$6),AE36="有"),$AL$2,VLOOKUP(AE36,'P1'!$B$4:$J$35,9,FALSE)),"")</f>
        <v/>
      </c>
      <c r="AF37" s="253" t="str">
        <f>IFERROR(IF(AND(AND($N36&lt;&gt;$BI$6,$N36&lt;&gt;$BJ$6),AF36="有"),$AL$2,VLOOKUP(AF36,'P1'!$B$4:$J$35,9,FALSE)),"")</f>
        <v/>
      </c>
      <c r="AG37" s="253" t="str">
        <f>IFERROR(IF(AND(AND($N36&lt;&gt;$BI$6,$N36&lt;&gt;$BJ$6),AG36="有"),$AL$2,VLOOKUP(AG36,'P1'!$B$4:$J$35,9,FALSE)),"")</f>
        <v/>
      </c>
      <c r="AH37" s="253" t="str">
        <f>IFERROR(IF(AND(AND($N36&lt;&gt;$BI$6,$N36&lt;&gt;$BJ$6),AH36="有"),$AL$2,VLOOKUP(AH36,'P1'!$B$4:$J$35,9,FALSE)),"")</f>
        <v/>
      </c>
      <c r="AI37" s="253" t="str">
        <f>IFERROR(IF(AND(AND($N36&lt;&gt;$BI$6,$N36&lt;&gt;$BJ$6),AI36="有"),$AL$2,VLOOKUP(AI36,'P1'!$B$4:$J$35,9,FALSE)),"")</f>
        <v/>
      </c>
      <c r="AJ37" s="253" t="str">
        <f>IFERROR(IF(AND(AND($N36&lt;&gt;$BI$6,$N36&lt;&gt;$BJ$6),AJ36="有"),$AL$2,VLOOKUP(AJ36,'P1'!$B$4:$J$35,9,FALSE)),"")</f>
        <v/>
      </c>
      <c r="AK37" s="253" t="str">
        <f>IFERROR(IF(AND(AND($N36&lt;&gt;$BI$6,$N36&lt;&gt;$BJ$6),AK36="有"),$AL$2,VLOOKUP(AK36,'P1'!$B$4:$J$35,9,FALSE)),"")</f>
        <v/>
      </c>
      <c r="AL37" s="253" t="str">
        <f>IFERROR(IF(AND(AND($N36&lt;&gt;$BI$6,$N36&lt;&gt;$BJ$6),AL36="有"),$AL$2,VLOOKUP(AL36,'P1'!$B$4:$J$35,9,FALSE)),"")</f>
        <v/>
      </c>
      <c r="AM37" s="253" t="str">
        <f>IFERROR(IF(AND(AND($N36&lt;&gt;$BI$6,$N36&lt;&gt;$BJ$6),AM36="有"),$AL$2,VLOOKUP(AM36,'P1'!$B$4:$J$35,9,FALSE)),"")</f>
        <v/>
      </c>
      <c r="AN37" s="253" t="str">
        <f>IFERROR(IF(AND(AND($N36&lt;&gt;$BI$6,$N36&lt;&gt;$BJ$6),AN36="有"),$AL$2,VLOOKUP(AN36,'P1'!$B$4:$J$35,9,FALSE)),"")</f>
        <v/>
      </c>
      <c r="AO37" s="253" t="str">
        <f>IFERROR(IF(AND(AND($N36&lt;&gt;$BI$6,$N36&lt;&gt;$BJ$6),AO36="有"),$AL$2,VLOOKUP(AO36,'P1'!$B$4:$J$35,9,FALSE)),"")</f>
        <v/>
      </c>
      <c r="AP37" s="253" t="str">
        <f>IFERROR(IF(AND(AND($N36&lt;&gt;$BI$6,$N36&lt;&gt;$BJ$6),AP36="有"),$AL$2,VLOOKUP(AP36,'P1'!$B$4:$J$35,9,FALSE)),"")</f>
        <v/>
      </c>
      <c r="AQ37" s="253" t="str">
        <f>IFERROR(IF(AND(AND($N36&lt;&gt;$BI$6,$N36&lt;&gt;$BJ$6),AQ36="有"),$AL$2,VLOOKUP(AQ36,'P1'!$B$4:$J$35,9,FALSE)),"")</f>
        <v/>
      </c>
      <c r="AR37" s="253" t="str">
        <f>IFERROR(IF(AND(AND($N36&lt;&gt;$BI$6,$N36&lt;&gt;$BJ$6),AR36="有"),$AL$2,VLOOKUP(AR36,'P1'!$B$4:$J$35,9,FALSE)),"")</f>
        <v/>
      </c>
      <c r="AS37" s="253" t="str">
        <f>IFERROR(IF(AND(AND($N36&lt;&gt;$BI$6,$N36&lt;&gt;$BJ$6),AS36="有"),$AL$2,VLOOKUP(AS36,'P1'!$B$4:$J$35,9,FALSE)),"")</f>
        <v/>
      </c>
      <c r="AT37" s="253" t="str">
        <f>IFERROR(IF(AND(AND($N36&lt;&gt;$BI$6,$N36&lt;&gt;$BJ$6),AT36="有"),$AL$2,VLOOKUP(AT36,'P1'!$B$4:$J$35,9,FALSE)),"")</f>
        <v/>
      </c>
      <c r="AU37" s="253" t="str">
        <f>IFERROR(IF(AND(AND($N36&lt;&gt;$BI$6,$N36&lt;&gt;$BJ$6),AU36="有"),$AL$2,VLOOKUP(AU36,'P1'!$B$4:$J$35,9,FALSE)),"")</f>
        <v/>
      </c>
      <c r="AV37" s="120">
        <f>SUM(Q37:AU37)</f>
        <v>0</v>
      </c>
      <c r="AW37" s="711"/>
      <c r="AX37" s="713"/>
      <c r="AY37" s="121"/>
      <c r="AZ37" s="121"/>
      <c r="BA37" s="88"/>
      <c r="BB37" s="88"/>
    </row>
    <row r="38" spans="2:59" ht="17.100000000000001" customHeight="1" x14ac:dyDescent="0.15">
      <c r="B38" s="690">
        <f>B36+1</f>
        <v>14</v>
      </c>
      <c r="C38" s="721"/>
      <c r="D38" s="722"/>
      <c r="E38" s="722"/>
      <c r="F38" s="722"/>
      <c r="G38" s="722"/>
      <c r="H38" s="723"/>
      <c r="I38" s="727"/>
      <c r="J38" s="728"/>
      <c r="K38" s="728"/>
      <c r="L38" s="728"/>
      <c r="M38" s="729"/>
      <c r="N38" s="733"/>
      <c r="O38" s="734"/>
      <c r="P38" s="723"/>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122"/>
      <c r="AV38" s="115">
        <f>COUNTA(Q38:AU38)</f>
        <v>0</v>
      </c>
      <c r="AW38" s="710">
        <f>AV39</f>
        <v>0</v>
      </c>
      <c r="AX38" s="712" t="str">
        <f>IFERROR(ROUNDDOWN(AV39/$AT$2,1),"")</f>
        <v/>
      </c>
      <c r="AY38" s="116"/>
      <c r="AZ38" s="116"/>
      <c r="BA38" s="90"/>
      <c r="BB38" s="90"/>
    </row>
    <row r="39" spans="2:59" ht="17.100000000000001" customHeight="1" x14ac:dyDescent="0.15">
      <c r="B39" s="691"/>
      <c r="C39" s="724"/>
      <c r="D39" s="725"/>
      <c r="E39" s="725"/>
      <c r="F39" s="725"/>
      <c r="G39" s="725"/>
      <c r="H39" s="726"/>
      <c r="I39" s="730"/>
      <c r="J39" s="731"/>
      <c r="K39" s="731"/>
      <c r="L39" s="731"/>
      <c r="M39" s="732"/>
      <c r="N39" s="724"/>
      <c r="O39" s="725"/>
      <c r="P39" s="726"/>
      <c r="Q39" s="253" t="str">
        <f>IFERROR(IF(AND(AND($N38&lt;&gt;$BI$6,$N38&lt;&gt;$BJ$6),Q38="有"),$AL$2,VLOOKUP(Q38,'P1'!$B$4:$J$35,9,FALSE)),"")</f>
        <v/>
      </c>
      <c r="R39" s="253" t="str">
        <f>IFERROR(IF(AND(AND($N38&lt;&gt;$BI$6,$N38&lt;&gt;$BJ$6),R38="有"),$AL$2,VLOOKUP(R38,'P1'!$B$4:$J$35,9,FALSE)),"")</f>
        <v/>
      </c>
      <c r="S39" s="253" t="str">
        <f>IFERROR(IF(AND(AND($N38&lt;&gt;$BI$6,$N38&lt;&gt;$BJ$6),S38="有"),$AL$2,VLOOKUP(S38,'P1'!$B$4:$J$35,9,FALSE)),"")</f>
        <v/>
      </c>
      <c r="T39" s="253" t="str">
        <f>IFERROR(IF(AND(AND($N38&lt;&gt;$BI$6,$N38&lt;&gt;$BJ$6),T38="有"),$AL$2,VLOOKUP(T38,'P1'!$B$4:$J$35,9,FALSE)),"")</f>
        <v/>
      </c>
      <c r="U39" s="253" t="str">
        <f>IFERROR(IF(AND(AND($N38&lt;&gt;$BI$6,$N38&lt;&gt;$BJ$6),U38="有"),$AL$2,VLOOKUP(U38,'P1'!$B$4:$J$35,9,FALSE)),"")</f>
        <v/>
      </c>
      <c r="V39" s="253" t="str">
        <f>IFERROR(IF(AND(AND($N38&lt;&gt;$BI$6,$N38&lt;&gt;$BJ$6),V38="有"),$AL$2,VLOOKUP(V38,'P1'!$B$4:$J$35,9,FALSE)),"")</f>
        <v/>
      </c>
      <c r="W39" s="253" t="str">
        <f>IFERROR(IF(AND(AND($N38&lt;&gt;$BI$6,$N38&lt;&gt;$BJ$6),W38="有"),$AL$2,VLOOKUP(W38,'P1'!$B$4:$J$35,9,FALSE)),"")</f>
        <v/>
      </c>
      <c r="X39" s="253" t="str">
        <f>IFERROR(IF(AND(AND($N38&lt;&gt;$BI$6,$N38&lt;&gt;$BJ$6),X38="有"),$AL$2,VLOOKUP(X38,'P1'!$B$4:$J$35,9,FALSE)),"")</f>
        <v/>
      </c>
      <c r="Y39" s="253" t="str">
        <f>IFERROR(IF(AND(AND($N38&lt;&gt;$BI$6,$N38&lt;&gt;$BJ$6),Y38="有"),$AL$2,VLOOKUP(Y38,'P1'!$B$4:$J$35,9,FALSE)),"")</f>
        <v/>
      </c>
      <c r="Z39" s="253" t="str">
        <f>IFERROR(IF(AND(AND($N38&lt;&gt;$BI$6,$N38&lt;&gt;$BJ$6),Z38="有"),$AL$2,VLOOKUP(Z38,'P1'!$B$4:$J$35,9,FALSE)),"")</f>
        <v/>
      </c>
      <c r="AA39" s="253" t="str">
        <f>IFERROR(IF(AND(AND($N38&lt;&gt;$BI$6,$N38&lt;&gt;$BJ$6),AA38="有"),$AL$2,VLOOKUP(AA38,'P1'!$B$4:$J$35,9,FALSE)),"")</f>
        <v/>
      </c>
      <c r="AB39" s="253" t="str">
        <f>IFERROR(IF(AND(AND($N38&lt;&gt;$BI$6,$N38&lt;&gt;$BJ$6),AB38="有"),$AL$2,VLOOKUP(AB38,'P1'!$B$4:$J$35,9,FALSE)),"")</f>
        <v/>
      </c>
      <c r="AC39" s="253" t="str">
        <f>IFERROR(IF(AND(AND($N38&lt;&gt;$BI$6,$N38&lt;&gt;$BJ$6),AC38="有"),$AL$2,VLOOKUP(AC38,'P1'!$B$4:$J$35,9,FALSE)),"")</f>
        <v/>
      </c>
      <c r="AD39" s="253" t="str">
        <f>IFERROR(IF(AND(AND($N38&lt;&gt;$BI$6,$N38&lt;&gt;$BJ$6),AD38="有"),$AL$2,VLOOKUP(AD38,'P1'!$B$4:$J$35,9,FALSE)),"")</f>
        <v/>
      </c>
      <c r="AE39" s="253" t="str">
        <f>IFERROR(IF(AND(AND($N38&lt;&gt;$BI$6,$N38&lt;&gt;$BJ$6),AE38="有"),$AL$2,VLOOKUP(AE38,'P1'!$B$4:$J$35,9,FALSE)),"")</f>
        <v/>
      </c>
      <c r="AF39" s="253" t="str">
        <f>IFERROR(IF(AND(AND($N38&lt;&gt;$BI$6,$N38&lt;&gt;$BJ$6),AF38="有"),$AL$2,VLOOKUP(AF38,'P1'!$B$4:$J$35,9,FALSE)),"")</f>
        <v/>
      </c>
      <c r="AG39" s="253" t="str">
        <f>IFERROR(IF(AND(AND($N38&lt;&gt;$BI$6,$N38&lt;&gt;$BJ$6),AG38="有"),$AL$2,VLOOKUP(AG38,'P1'!$B$4:$J$35,9,FALSE)),"")</f>
        <v/>
      </c>
      <c r="AH39" s="253" t="str">
        <f>IFERROR(IF(AND(AND($N38&lt;&gt;$BI$6,$N38&lt;&gt;$BJ$6),AH38="有"),$AL$2,VLOOKUP(AH38,'P1'!$B$4:$J$35,9,FALSE)),"")</f>
        <v/>
      </c>
      <c r="AI39" s="253" t="str">
        <f>IFERROR(IF(AND(AND($N38&lt;&gt;$BI$6,$N38&lt;&gt;$BJ$6),AI38="有"),$AL$2,VLOOKUP(AI38,'P1'!$B$4:$J$35,9,FALSE)),"")</f>
        <v/>
      </c>
      <c r="AJ39" s="253" t="str">
        <f>IFERROR(IF(AND(AND($N38&lt;&gt;$BI$6,$N38&lt;&gt;$BJ$6),AJ38="有"),$AL$2,VLOOKUP(AJ38,'P1'!$B$4:$J$35,9,FALSE)),"")</f>
        <v/>
      </c>
      <c r="AK39" s="253" t="str">
        <f>IFERROR(IF(AND(AND($N38&lt;&gt;$BI$6,$N38&lt;&gt;$BJ$6),AK38="有"),$AL$2,VLOOKUP(AK38,'P1'!$B$4:$J$35,9,FALSE)),"")</f>
        <v/>
      </c>
      <c r="AL39" s="253" t="str">
        <f>IFERROR(IF(AND(AND($N38&lt;&gt;$BI$6,$N38&lt;&gt;$BJ$6),AL38="有"),$AL$2,VLOOKUP(AL38,'P1'!$B$4:$J$35,9,FALSE)),"")</f>
        <v/>
      </c>
      <c r="AM39" s="253" t="str">
        <f>IFERROR(IF(AND(AND($N38&lt;&gt;$BI$6,$N38&lt;&gt;$BJ$6),AM38="有"),$AL$2,VLOOKUP(AM38,'P1'!$B$4:$J$35,9,FALSE)),"")</f>
        <v/>
      </c>
      <c r="AN39" s="253" t="str">
        <f>IFERROR(IF(AND(AND($N38&lt;&gt;$BI$6,$N38&lt;&gt;$BJ$6),AN38="有"),$AL$2,VLOOKUP(AN38,'P1'!$B$4:$J$35,9,FALSE)),"")</f>
        <v/>
      </c>
      <c r="AO39" s="253" t="str">
        <f>IFERROR(IF(AND(AND($N38&lt;&gt;$BI$6,$N38&lt;&gt;$BJ$6),AO38="有"),$AL$2,VLOOKUP(AO38,'P1'!$B$4:$J$35,9,FALSE)),"")</f>
        <v/>
      </c>
      <c r="AP39" s="253" t="str">
        <f>IFERROR(IF(AND(AND($N38&lt;&gt;$BI$6,$N38&lt;&gt;$BJ$6),AP38="有"),$AL$2,VLOOKUP(AP38,'P1'!$B$4:$J$35,9,FALSE)),"")</f>
        <v/>
      </c>
      <c r="AQ39" s="253" t="str">
        <f>IFERROR(IF(AND(AND($N38&lt;&gt;$BI$6,$N38&lt;&gt;$BJ$6),AQ38="有"),$AL$2,VLOOKUP(AQ38,'P1'!$B$4:$J$35,9,FALSE)),"")</f>
        <v/>
      </c>
      <c r="AR39" s="253" t="str">
        <f>IFERROR(IF(AND(AND($N38&lt;&gt;$BI$6,$N38&lt;&gt;$BJ$6),AR38="有"),$AL$2,VLOOKUP(AR38,'P1'!$B$4:$J$35,9,FALSE)),"")</f>
        <v/>
      </c>
      <c r="AS39" s="253" t="str">
        <f>IFERROR(IF(AND(AND($N38&lt;&gt;$BI$6,$N38&lt;&gt;$BJ$6),AS38="有"),$AL$2,VLOOKUP(AS38,'P1'!$B$4:$J$35,9,FALSE)),"")</f>
        <v/>
      </c>
      <c r="AT39" s="253" t="str">
        <f>IFERROR(IF(AND(AND($N38&lt;&gt;$BI$6,$N38&lt;&gt;$BJ$6),AT38="有"),$AL$2,VLOOKUP(AT38,'P1'!$B$4:$J$35,9,FALSE)),"")</f>
        <v/>
      </c>
      <c r="AU39" s="253" t="str">
        <f>IFERROR(IF(AND(AND($N38&lt;&gt;$BI$6,$N38&lt;&gt;$BJ$6),AU38="有"),$AL$2,VLOOKUP(AU38,'P1'!$B$4:$J$35,9,FALSE)),"")</f>
        <v/>
      </c>
      <c r="AV39" s="120">
        <f>SUM(Q39:AU39)</f>
        <v>0</v>
      </c>
      <c r="AW39" s="711"/>
      <c r="AX39" s="713"/>
      <c r="AY39" s="121"/>
      <c r="AZ39" s="121"/>
      <c r="BA39" s="88"/>
      <c r="BB39" s="88"/>
    </row>
    <row r="40" spans="2:59" ht="17.100000000000001" customHeight="1" x14ac:dyDescent="0.15">
      <c r="B40" s="690">
        <f>B38+1</f>
        <v>15</v>
      </c>
      <c r="C40" s="721"/>
      <c r="D40" s="722"/>
      <c r="E40" s="722"/>
      <c r="F40" s="722"/>
      <c r="G40" s="722"/>
      <c r="H40" s="723"/>
      <c r="I40" s="727"/>
      <c r="J40" s="728"/>
      <c r="K40" s="728"/>
      <c r="L40" s="728"/>
      <c r="M40" s="729"/>
      <c r="N40" s="733"/>
      <c r="O40" s="734"/>
      <c r="P40" s="723"/>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122"/>
      <c r="AV40" s="115">
        <f>COUNTA(Q40:AU40)</f>
        <v>0</v>
      </c>
      <c r="AW40" s="710">
        <f>AV41</f>
        <v>0</v>
      </c>
      <c r="AX40" s="712" t="str">
        <f>IFERROR(ROUNDDOWN(AV41/$AT$2,1),"")</f>
        <v/>
      </c>
      <c r="AY40" s="116"/>
      <c r="AZ40" s="116"/>
      <c r="BA40" s="88"/>
      <c r="BB40" s="88"/>
    </row>
    <row r="41" spans="2:59" ht="17.100000000000001" customHeight="1" x14ac:dyDescent="0.15">
      <c r="B41" s="691"/>
      <c r="C41" s="724"/>
      <c r="D41" s="725"/>
      <c r="E41" s="725"/>
      <c r="F41" s="725"/>
      <c r="G41" s="725"/>
      <c r="H41" s="726"/>
      <c r="I41" s="730"/>
      <c r="J41" s="731"/>
      <c r="K41" s="731"/>
      <c r="L41" s="731"/>
      <c r="M41" s="732"/>
      <c r="N41" s="724"/>
      <c r="O41" s="725"/>
      <c r="P41" s="726"/>
      <c r="Q41" s="253" t="str">
        <f>IFERROR(IF(AND(AND($N40&lt;&gt;$BI$6,$N40&lt;&gt;$BJ$6),Q40="有"),$AL$2,VLOOKUP(Q40,'P1'!$B$4:$J$35,9,FALSE)),"")</f>
        <v/>
      </c>
      <c r="R41" s="253" t="str">
        <f>IFERROR(IF(AND(AND($N40&lt;&gt;$BI$6,$N40&lt;&gt;$BJ$6),R40="有"),$AL$2,VLOOKUP(R40,'P1'!$B$4:$J$35,9,FALSE)),"")</f>
        <v/>
      </c>
      <c r="S41" s="253" t="str">
        <f>IFERROR(IF(AND(AND($N40&lt;&gt;$BI$6,$N40&lt;&gt;$BJ$6),S40="有"),$AL$2,VLOOKUP(S40,'P1'!$B$4:$J$35,9,FALSE)),"")</f>
        <v/>
      </c>
      <c r="T41" s="253" t="str">
        <f>IFERROR(IF(AND(AND($N40&lt;&gt;$BI$6,$N40&lt;&gt;$BJ$6),T40="有"),$AL$2,VLOOKUP(T40,'P1'!$B$4:$J$35,9,FALSE)),"")</f>
        <v/>
      </c>
      <c r="U41" s="253" t="str">
        <f>IFERROR(IF(AND(AND($N40&lt;&gt;$BI$6,$N40&lt;&gt;$BJ$6),U40="有"),$AL$2,VLOOKUP(U40,'P1'!$B$4:$J$35,9,FALSE)),"")</f>
        <v/>
      </c>
      <c r="V41" s="253" t="str">
        <f>IFERROR(IF(AND(AND($N40&lt;&gt;$BI$6,$N40&lt;&gt;$BJ$6),V40="有"),$AL$2,VLOOKUP(V40,'P1'!$B$4:$J$35,9,FALSE)),"")</f>
        <v/>
      </c>
      <c r="W41" s="253" t="str">
        <f>IFERROR(IF(AND(AND($N40&lt;&gt;$BI$6,$N40&lt;&gt;$BJ$6),W40="有"),$AL$2,VLOOKUP(W40,'P1'!$B$4:$J$35,9,FALSE)),"")</f>
        <v/>
      </c>
      <c r="X41" s="253" t="str">
        <f>IFERROR(IF(AND(AND($N40&lt;&gt;$BI$6,$N40&lt;&gt;$BJ$6),X40="有"),$AL$2,VLOOKUP(X40,'P1'!$B$4:$J$35,9,FALSE)),"")</f>
        <v/>
      </c>
      <c r="Y41" s="253" t="str">
        <f>IFERROR(IF(AND(AND($N40&lt;&gt;$BI$6,$N40&lt;&gt;$BJ$6),Y40="有"),$AL$2,VLOOKUP(Y40,'P1'!$B$4:$J$35,9,FALSE)),"")</f>
        <v/>
      </c>
      <c r="Z41" s="253" t="str">
        <f>IFERROR(IF(AND(AND($N40&lt;&gt;$BI$6,$N40&lt;&gt;$BJ$6),Z40="有"),$AL$2,VLOOKUP(Z40,'P1'!$B$4:$J$35,9,FALSE)),"")</f>
        <v/>
      </c>
      <c r="AA41" s="253" t="str">
        <f>IFERROR(IF(AND(AND($N40&lt;&gt;$BI$6,$N40&lt;&gt;$BJ$6),AA40="有"),$AL$2,VLOOKUP(AA40,'P1'!$B$4:$J$35,9,FALSE)),"")</f>
        <v/>
      </c>
      <c r="AB41" s="253" t="str">
        <f>IFERROR(IF(AND(AND($N40&lt;&gt;$BI$6,$N40&lt;&gt;$BJ$6),AB40="有"),$AL$2,VLOOKUP(AB40,'P1'!$B$4:$J$35,9,FALSE)),"")</f>
        <v/>
      </c>
      <c r="AC41" s="253" t="str">
        <f>IFERROR(IF(AND(AND($N40&lt;&gt;$BI$6,$N40&lt;&gt;$BJ$6),AC40="有"),$AL$2,VLOOKUP(AC40,'P1'!$B$4:$J$35,9,FALSE)),"")</f>
        <v/>
      </c>
      <c r="AD41" s="253" t="str">
        <f>IFERROR(IF(AND(AND($N40&lt;&gt;$BI$6,$N40&lt;&gt;$BJ$6),AD40="有"),$AL$2,VLOOKUP(AD40,'P1'!$B$4:$J$35,9,FALSE)),"")</f>
        <v/>
      </c>
      <c r="AE41" s="253" t="str">
        <f>IFERROR(IF(AND(AND($N40&lt;&gt;$BI$6,$N40&lt;&gt;$BJ$6),AE40="有"),$AL$2,VLOOKUP(AE40,'P1'!$B$4:$J$35,9,FALSE)),"")</f>
        <v/>
      </c>
      <c r="AF41" s="253" t="str">
        <f>IFERROR(IF(AND(AND($N40&lt;&gt;$BI$6,$N40&lt;&gt;$BJ$6),AF40="有"),$AL$2,VLOOKUP(AF40,'P1'!$B$4:$J$35,9,FALSE)),"")</f>
        <v/>
      </c>
      <c r="AG41" s="253" t="str">
        <f>IFERROR(IF(AND(AND($N40&lt;&gt;$BI$6,$N40&lt;&gt;$BJ$6),AG40="有"),$AL$2,VLOOKUP(AG40,'P1'!$B$4:$J$35,9,FALSE)),"")</f>
        <v/>
      </c>
      <c r="AH41" s="253" t="str">
        <f>IFERROR(IF(AND(AND($N40&lt;&gt;$BI$6,$N40&lt;&gt;$BJ$6),AH40="有"),$AL$2,VLOOKUP(AH40,'P1'!$B$4:$J$35,9,FALSE)),"")</f>
        <v/>
      </c>
      <c r="AI41" s="253" t="str">
        <f>IFERROR(IF(AND(AND($N40&lt;&gt;$BI$6,$N40&lt;&gt;$BJ$6),AI40="有"),$AL$2,VLOOKUP(AI40,'P1'!$B$4:$J$35,9,FALSE)),"")</f>
        <v/>
      </c>
      <c r="AJ41" s="253" t="str">
        <f>IFERROR(IF(AND(AND($N40&lt;&gt;$BI$6,$N40&lt;&gt;$BJ$6),AJ40="有"),$AL$2,VLOOKUP(AJ40,'P1'!$B$4:$J$35,9,FALSE)),"")</f>
        <v/>
      </c>
      <c r="AK41" s="253" t="str">
        <f>IFERROR(IF(AND(AND($N40&lt;&gt;$BI$6,$N40&lt;&gt;$BJ$6),AK40="有"),$AL$2,VLOOKUP(AK40,'P1'!$B$4:$J$35,9,FALSE)),"")</f>
        <v/>
      </c>
      <c r="AL41" s="253" t="str">
        <f>IFERROR(IF(AND(AND($N40&lt;&gt;$BI$6,$N40&lt;&gt;$BJ$6),AL40="有"),$AL$2,VLOOKUP(AL40,'P1'!$B$4:$J$35,9,FALSE)),"")</f>
        <v/>
      </c>
      <c r="AM41" s="253" t="str">
        <f>IFERROR(IF(AND(AND($N40&lt;&gt;$BI$6,$N40&lt;&gt;$BJ$6),AM40="有"),$AL$2,VLOOKUP(AM40,'P1'!$B$4:$J$35,9,FALSE)),"")</f>
        <v/>
      </c>
      <c r="AN41" s="253" t="str">
        <f>IFERROR(IF(AND(AND($N40&lt;&gt;$BI$6,$N40&lt;&gt;$BJ$6),AN40="有"),$AL$2,VLOOKUP(AN40,'P1'!$B$4:$J$35,9,FALSE)),"")</f>
        <v/>
      </c>
      <c r="AO41" s="253" t="str">
        <f>IFERROR(IF(AND(AND($N40&lt;&gt;$BI$6,$N40&lt;&gt;$BJ$6),AO40="有"),$AL$2,VLOOKUP(AO40,'P1'!$B$4:$J$35,9,FALSE)),"")</f>
        <v/>
      </c>
      <c r="AP41" s="253" t="str">
        <f>IFERROR(IF(AND(AND($N40&lt;&gt;$BI$6,$N40&lt;&gt;$BJ$6),AP40="有"),$AL$2,VLOOKUP(AP40,'P1'!$B$4:$J$35,9,FALSE)),"")</f>
        <v/>
      </c>
      <c r="AQ41" s="253" t="str">
        <f>IFERROR(IF(AND(AND($N40&lt;&gt;$BI$6,$N40&lt;&gt;$BJ$6),AQ40="有"),$AL$2,VLOOKUP(AQ40,'P1'!$B$4:$J$35,9,FALSE)),"")</f>
        <v/>
      </c>
      <c r="AR41" s="253" t="str">
        <f>IFERROR(IF(AND(AND($N40&lt;&gt;$BI$6,$N40&lt;&gt;$BJ$6),AR40="有"),$AL$2,VLOOKUP(AR40,'P1'!$B$4:$J$35,9,FALSE)),"")</f>
        <v/>
      </c>
      <c r="AS41" s="253" t="str">
        <f>IFERROR(IF(AND(AND($N40&lt;&gt;$BI$6,$N40&lt;&gt;$BJ$6),AS40="有"),$AL$2,VLOOKUP(AS40,'P1'!$B$4:$J$35,9,FALSE)),"")</f>
        <v/>
      </c>
      <c r="AT41" s="253" t="str">
        <f>IFERROR(IF(AND(AND($N40&lt;&gt;$BI$6,$N40&lt;&gt;$BJ$6),AT40="有"),$AL$2,VLOOKUP(AT40,'P1'!$B$4:$J$35,9,FALSE)),"")</f>
        <v/>
      </c>
      <c r="AU41" s="253" t="str">
        <f>IFERROR(IF(AND(AND($N40&lt;&gt;$BI$6,$N40&lt;&gt;$BJ$6),AU40="有"),$AL$2,VLOOKUP(AU40,'P1'!$B$4:$J$35,9,FALSE)),"")</f>
        <v/>
      </c>
      <c r="AV41" s="120">
        <f>SUM(Q41:AU41)</f>
        <v>0</v>
      </c>
      <c r="AW41" s="711"/>
      <c r="AX41" s="713"/>
      <c r="AY41" s="121"/>
      <c r="AZ41" s="121"/>
      <c r="BA41" s="88"/>
      <c r="BB41" s="88"/>
    </row>
    <row r="42" spans="2:59" ht="17.100000000000001" customHeight="1" x14ac:dyDescent="0.15">
      <c r="B42" s="690">
        <f>B40+1</f>
        <v>16</v>
      </c>
      <c r="C42" s="721"/>
      <c r="D42" s="722"/>
      <c r="E42" s="722"/>
      <c r="F42" s="722"/>
      <c r="G42" s="722"/>
      <c r="H42" s="723"/>
      <c r="I42" s="727"/>
      <c r="J42" s="728"/>
      <c r="K42" s="728"/>
      <c r="L42" s="728"/>
      <c r="M42" s="729"/>
      <c r="N42" s="733"/>
      <c r="O42" s="734"/>
      <c r="P42" s="723"/>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122"/>
      <c r="AV42" s="115">
        <f>COUNTA(Q42:AU42)</f>
        <v>0</v>
      </c>
      <c r="AW42" s="710">
        <f>AV43</f>
        <v>0</v>
      </c>
      <c r="AX42" s="712" t="str">
        <f>IFERROR(ROUNDDOWN(AV43/$AT$2,1),"")</f>
        <v/>
      </c>
      <c r="AY42" s="116"/>
      <c r="AZ42" s="116"/>
      <c r="BA42" s="88"/>
      <c r="BB42" s="88"/>
    </row>
    <row r="43" spans="2:59" ht="17.100000000000001" customHeight="1" x14ac:dyDescent="0.15">
      <c r="B43" s="691"/>
      <c r="C43" s="724"/>
      <c r="D43" s="725"/>
      <c r="E43" s="725"/>
      <c r="F43" s="725"/>
      <c r="G43" s="725"/>
      <c r="H43" s="726"/>
      <c r="I43" s="730"/>
      <c r="J43" s="731"/>
      <c r="K43" s="731"/>
      <c r="L43" s="731"/>
      <c r="M43" s="732"/>
      <c r="N43" s="724"/>
      <c r="O43" s="725"/>
      <c r="P43" s="726"/>
      <c r="Q43" s="253" t="str">
        <f>IFERROR(IF(AND(AND($N42&lt;&gt;$BI$6,$N42&lt;&gt;$BJ$6),Q42="有"),$AL$2,VLOOKUP(Q42,'P1'!$B$4:$J$35,9,FALSE)),"")</f>
        <v/>
      </c>
      <c r="R43" s="253" t="str">
        <f>IFERROR(IF(AND(AND($N42&lt;&gt;$BI$6,$N42&lt;&gt;$BJ$6),R42="有"),$AL$2,VLOOKUP(R42,'P1'!$B$4:$J$35,9,FALSE)),"")</f>
        <v/>
      </c>
      <c r="S43" s="253" t="str">
        <f>IFERROR(IF(AND(AND($N42&lt;&gt;$BI$6,$N42&lt;&gt;$BJ$6),S42="有"),$AL$2,VLOOKUP(S42,'P1'!$B$4:$J$35,9,FALSE)),"")</f>
        <v/>
      </c>
      <c r="T43" s="253" t="str">
        <f>IFERROR(IF(AND(AND($N42&lt;&gt;$BI$6,$N42&lt;&gt;$BJ$6),T42="有"),$AL$2,VLOOKUP(T42,'P1'!$B$4:$J$35,9,FALSE)),"")</f>
        <v/>
      </c>
      <c r="U43" s="253" t="str">
        <f>IFERROR(IF(AND(AND($N42&lt;&gt;$BI$6,$N42&lt;&gt;$BJ$6),U42="有"),$AL$2,VLOOKUP(U42,'P1'!$B$4:$J$35,9,FALSE)),"")</f>
        <v/>
      </c>
      <c r="V43" s="253" t="str">
        <f>IFERROR(IF(AND(AND($N42&lt;&gt;$BI$6,$N42&lt;&gt;$BJ$6),V42="有"),$AL$2,VLOOKUP(V42,'P1'!$B$4:$J$35,9,FALSE)),"")</f>
        <v/>
      </c>
      <c r="W43" s="253" t="str">
        <f>IFERROR(IF(AND(AND($N42&lt;&gt;$BI$6,$N42&lt;&gt;$BJ$6),W42="有"),$AL$2,VLOOKUP(W42,'P1'!$B$4:$J$35,9,FALSE)),"")</f>
        <v/>
      </c>
      <c r="X43" s="253" t="str">
        <f>IFERROR(IF(AND(AND($N42&lt;&gt;$BI$6,$N42&lt;&gt;$BJ$6),X42="有"),$AL$2,VLOOKUP(X42,'P1'!$B$4:$J$35,9,FALSE)),"")</f>
        <v/>
      </c>
      <c r="Y43" s="253" t="str">
        <f>IFERROR(IF(AND(AND($N42&lt;&gt;$BI$6,$N42&lt;&gt;$BJ$6),Y42="有"),$AL$2,VLOOKUP(Y42,'P1'!$B$4:$J$35,9,FALSE)),"")</f>
        <v/>
      </c>
      <c r="Z43" s="253" t="str">
        <f>IFERROR(IF(AND(AND($N42&lt;&gt;$BI$6,$N42&lt;&gt;$BJ$6),Z42="有"),$AL$2,VLOOKUP(Z42,'P1'!$B$4:$J$35,9,FALSE)),"")</f>
        <v/>
      </c>
      <c r="AA43" s="253" t="str">
        <f>IFERROR(IF(AND(AND($N42&lt;&gt;$BI$6,$N42&lt;&gt;$BJ$6),AA42="有"),$AL$2,VLOOKUP(AA42,'P1'!$B$4:$J$35,9,FALSE)),"")</f>
        <v/>
      </c>
      <c r="AB43" s="253" t="str">
        <f>IFERROR(IF(AND(AND($N42&lt;&gt;$BI$6,$N42&lt;&gt;$BJ$6),AB42="有"),$AL$2,VLOOKUP(AB42,'P1'!$B$4:$J$35,9,FALSE)),"")</f>
        <v/>
      </c>
      <c r="AC43" s="253" t="str">
        <f>IFERROR(IF(AND(AND($N42&lt;&gt;$BI$6,$N42&lt;&gt;$BJ$6),AC42="有"),$AL$2,VLOOKUP(AC42,'P1'!$B$4:$J$35,9,FALSE)),"")</f>
        <v/>
      </c>
      <c r="AD43" s="253" t="str">
        <f>IFERROR(IF(AND(AND($N42&lt;&gt;$BI$6,$N42&lt;&gt;$BJ$6),AD42="有"),$AL$2,VLOOKUP(AD42,'P1'!$B$4:$J$35,9,FALSE)),"")</f>
        <v/>
      </c>
      <c r="AE43" s="253" t="str">
        <f>IFERROR(IF(AND(AND($N42&lt;&gt;$BI$6,$N42&lt;&gt;$BJ$6),AE42="有"),$AL$2,VLOOKUP(AE42,'P1'!$B$4:$J$35,9,FALSE)),"")</f>
        <v/>
      </c>
      <c r="AF43" s="253" t="str">
        <f>IFERROR(IF(AND(AND($N42&lt;&gt;$BI$6,$N42&lt;&gt;$BJ$6),AF42="有"),$AL$2,VLOOKUP(AF42,'P1'!$B$4:$J$35,9,FALSE)),"")</f>
        <v/>
      </c>
      <c r="AG43" s="253" t="str">
        <f>IFERROR(IF(AND(AND($N42&lt;&gt;$BI$6,$N42&lt;&gt;$BJ$6),AG42="有"),$AL$2,VLOOKUP(AG42,'P1'!$B$4:$J$35,9,FALSE)),"")</f>
        <v/>
      </c>
      <c r="AH43" s="253" t="str">
        <f>IFERROR(IF(AND(AND($N42&lt;&gt;$BI$6,$N42&lt;&gt;$BJ$6),AH42="有"),$AL$2,VLOOKUP(AH42,'P1'!$B$4:$J$35,9,FALSE)),"")</f>
        <v/>
      </c>
      <c r="AI43" s="253" t="str">
        <f>IFERROR(IF(AND(AND($N42&lt;&gt;$BI$6,$N42&lt;&gt;$BJ$6),AI42="有"),$AL$2,VLOOKUP(AI42,'P1'!$B$4:$J$35,9,FALSE)),"")</f>
        <v/>
      </c>
      <c r="AJ43" s="253" t="str">
        <f>IFERROR(IF(AND(AND($N42&lt;&gt;$BI$6,$N42&lt;&gt;$BJ$6),AJ42="有"),$AL$2,VLOOKUP(AJ42,'P1'!$B$4:$J$35,9,FALSE)),"")</f>
        <v/>
      </c>
      <c r="AK43" s="253" t="str">
        <f>IFERROR(IF(AND(AND($N42&lt;&gt;$BI$6,$N42&lt;&gt;$BJ$6),AK42="有"),$AL$2,VLOOKUP(AK42,'P1'!$B$4:$J$35,9,FALSE)),"")</f>
        <v/>
      </c>
      <c r="AL43" s="253" t="str">
        <f>IFERROR(IF(AND(AND($N42&lt;&gt;$BI$6,$N42&lt;&gt;$BJ$6),AL42="有"),$AL$2,VLOOKUP(AL42,'P1'!$B$4:$J$35,9,FALSE)),"")</f>
        <v/>
      </c>
      <c r="AM43" s="253" t="str">
        <f>IFERROR(IF(AND(AND($N42&lt;&gt;$BI$6,$N42&lt;&gt;$BJ$6),AM42="有"),$AL$2,VLOOKUP(AM42,'P1'!$B$4:$J$35,9,FALSE)),"")</f>
        <v/>
      </c>
      <c r="AN43" s="253" t="str">
        <f>IFERROR(IF(AND(AND($N42&lt;&gt;$BI$6,$N42&lt;&gt;$BJ$6),AN42="有"),$AL$2,VLOOKUP(AN42,'P1'!$B$4:$J$35,9,FALSE)),"")</f>
        <v/>
      </c>
      <c r="AO43" s="253" t="str">
        <f>IFERROR(IF(AND(AND($N42&lt;&gt;$BI$6,$N42&lt;&gt;$BJ$6),AO42="有"),$AL$2,VLOOKUP(AO42,'P1'!$B$4:$J$35,9,FALSE)),"")</f>
        <v/>
      </c>
      <c r="AP43" s="253" t="str">
        <f>IFERROR(IF(AND(AND($N42&lt;&gt;$BI$6,$N42&lt;&gt;$BJ$6),AP42="有"),$AL$2,VLOOKUP(AP42,'P1'!$B$4:$J$35,9,FALSE)),"")</f>
        <v/>
      </c>
      <c r="AQ43" s="253" t="str">
        <f>IFERROR(IF(AND(AND($N42&lt;&gt;$BI$6,$N42&lt;&gt;$BJ$6),AQ42="有"),$AL$2,VLOOKUP(AQ42,'P1'!$B$4:$J$35,9,FALSE)),"")</f>
        <v/>
      </c>
      <c r="AR43" s="253" t="str">
        <f>IFERROR(IF(AND(AND($N42&lt;&gt;$BI$6,$N42&lt;&gt;$BJ$6),AR42="有"),$AL$2,VLOOKUP(AR42,'P1'!$B$4:$J$35,9,FALSE)),"")</f>
        <v/>
      </c>
      <c r="AS43" s="253" t="str">
        <f>IFERROR(IF(AND(AND($N42&lt;&gt;$BI$6,$N42&lt;&gt;$BJ$6),AS42="有"),$AL$2,VLOOKUP(AS42,'P1'!$B$4:$J$35,9,FALSE)),"")</f>
        <v/>
      </c>
      <c r="AT43" s="253" t="str">
        <f>IFERROR(IF(AND(AND($N42&lt;&gt;$BI$6,$N42&lt;&gt;$BJ$6),AT42="有"),$AL$2,VLOOKUP(AT42,'P1'!$B$4:$J$35,9,FALSE)),"")</f>
        <v/>
      </c>
      <c r="AU43" s="253" t="str">
        <f>IFERROR(IF(AND(AND($N42&lt;&gt;$BI$6,$N42&lt;&gt;$BJ$6),AU42="有"),$AL$2,VLOOKUP(AU42,'P1'!$B$4:$J$35,9,FALSE)),"")</f>
        <v/>
      </c>
      <c r="AV43" s="120">
        <f>SUM(Q43:AU43)</f>
        <v>0</v>
      </c>
      <c r="AW43" s="711"/>
      <c r="AX43" s="713"/>
      <c r="AY43" s="121"/>
      <c r="AZ43" s="121"/>
      <c r="BA43" s="88"/>
      <c r="BB43" s="88"/>
    </row>
    <row r="44" spans="2:59" ht="17.100000000000001" customHeight="1" x14ac:dyDescent="0.15">
      <c r="B44" s="690">
        <f>B42+1</f>
        <v>17</v>
      </c>
      <c r="C44" s="721"/>
      <c r="D44" s="722"/>
      <c r="E44" s="722"/>
      <c r="F44" s="722"/>
      <c r="G44" s="722"/>
      <c r="H44" s="723"/>
      <c r="I44" s="727"/>
      <c r="J44" s="728"/>
      <c r="K44" s="728"/>
      <c r="L44" s="728"/>
      <c r="M44" s="729"/>
      <c r="N44" s="733"/>
      <c r="O44" s="734"/>
      <c r="P44" s="723"/>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122"/>
      <c r="AV44" s="115">
        <f>COUNTA(Q44:AU44)</f>
        <v>0</v>
      </c>
      <c r="AW44" s="710">
        <f>AV45</f>
        <v>0</v>
      </c>
      <c r="AX44" s="712" t="str">
        <f>IFERROR(ROUNDDOWN(AV45/$AT$2,1),"")</f>
        <v/>
      </c>
      <c r="AY44" s="116"/>
      <c r="AZ44" s="116"/>
      <c r="BB44" s="88"/>
      <c r="BC44" s="88"/>
      <c r="BD44" s="88"/>
      <c r="BE44" s="88"/>
      <c r="BF44" s="88"/>
      <c r="BG44" s="88"/>
    </row>
    <row r="45" spans="2:59" ht="17.100000000000001" customHeight="1" x14ac:dyDescent="0.15">
      <c r="B45" s="691"/>
      <c r="C45" s="724"/>
      <c r="D45" s="725"/>
      <c r="E45" s="725"/>
      <c r="F45" s="725"/>
      <c r="G45" s="725"/>
      <c r="H45" s="726"/>
      <c r="I45" s="730"/>
      <c r="J45" s="731"/>
      <c r="K45" s="731"/>
      <c r="L45" s="731"/>
      <c r="M45" s="732"/>
      <c r="N45" s="724"/>
      <c r="O45" s="725"/>
      <c r="P45" s="726"/>
      <c r="Q45" s="253" t="str">
        <f>IFERROR(IF(AND(AND($N44&lt;&gt;$BI$6,$N44&lt;&gt;$BJ$6),Q44="有"),$AL$2,VLOOKUP(Q44,'P1'!$B$4:$J$35,9,FALSE)),"")</f>
        <v/>
      </c>
      <c r="R45" s="253" t="str">
        <f>IFERROR(IF(AND(AND($N44&lt;&gt;$BI$6,$N44&lt;&gt;$BJ$6),R44="有"),$AL$2,VLOOKUP(R44,'P1'!$B$4:$J$35,9,FALSE)),"")</f>
        <v/>
      </c>
      <c r="S45" s="253" t="str">
        <f>IFERROR(IF(AND(AND($N44&lt;&gt;$BI$6,$N44&lt;&gt;$BJ$6),S44="有"),$AL$2,VLOOKUP(S44,'P1'!$B$4:$J$35,9,FALSE)),"")</f>
        <v/>
      </c>
      <c r="T45" s="253" t="str">
        <f>IFERROR(IF(AND(AND($N44&lt;&gt;$BI$6,$N44&lt;&gt;$BJ$6),T44="有"),$AL$2,VLOOKUP(T44,'P1'!$B$4:$J$35,9,FALSE)),"")</f>
        <v/>
      </c>
      <c r="U45" s="253" t="str">
        <f>IFERROR(IF(AND(AND($N44&lt;&gt;$BI$6,$N44&lt;&gt;$BJ$6),U44="有"),$AL$2,VLOOKUP(U44,'P1'!$B$4:$J$35,9,FALSE)),"")</f>
        <v/>
      </c>
      <c r="V45" s="253" t="str">
        <f>IFERROR(IF(AND(AND($N44&lt;&gt;$BI$6,$N44&lt;&gt;$BJ$6),V44="有"),$AL$2,VLOOKUP(V44,'P1'!$B$4:$J$35,9,FALSE)),"")</f>
        <v/>
      </c>
      <c r="W45" s="253" t="str">
        <f>IFERROR(IF(AND(AND($N44&lt;&gt;$BI$6,$N44&lt;&gt;$BJ$6),W44="有"),$AL$2,VLOOKUP(W44,'P1'!$B$4:$J$35,9,FALSE)),"")</f>
        <v/>
      </c>
      <c r="X45" s="253" t="str">
        <f>IFERROR(IF(AND(AND($N44&lt;&gt;$BI$6,$N44&lt;&gt;$BJ$6),X44="有"),$AL$2,VLOOKUP(X44,'P1'!$B$4:$J$35,9,FALSE)),"")</f>
        <v/>
      </c>
      <c r="Y45" s="253" t="str">
        <f>IFERROR(IF(AND(AND($N44&lt;&gt;$BI$6,$N44&lt;&gt;$BJ$6),Y44="有"),$AL$2,VLOOKUP(Y44,'P1'!$B$4:$J$35,9,FALSE)),"")</f>
        <v/>
      </c>
      <c r="Z45" s="253" t="str">
        <f>IFERROR(IF(AND(AND($N44&lt;&gt;$BI$6,$N44&lt;&gt;$BJ$6),Z44="有"),$AL$2,VLOOKUP(Z44,'P1'!$B$4:$J$35,9,FALSE)),"")</f>
        <v/>
      </c>
      <c r="AA45" s="253" t="str">
        <f>IFERROR(IF(AND(AND($N44&lt;&gt;$BI$6,$N44&lt;&gt;$BJ$6),AA44="有"),$AL$2,VLOOKUP(AA44,'P1'!$B$4:$J$35,9,FALSE)),"")</f>
        <v/>
      </c>
      <c r="AB45" s="253" t="str">
        <f>IFERROR(IF(AND(AND($N44&lt;&gt;$BI$6,$N44&lt;&gt;$BJ$6),AB44="有"),$AL$2,VLOOKUP(AB44,'P1'!$B$4:$J$35,9,FALSE)),"")</f>
        <v/>
      </c>
      <c r="AC45" s="253" t="str">
        <f>IFERROR(IF(AND(AND($N44&lt;&gt;$BI$6,$N44&lt;&gt;$BJ$6),AC44="有"),$AL$2,VLOOKUP(AC44,'P1'!$B$4:$J$35,9,FALSE)),"")</f>
        <v/>
      </c>
      <c r="AD45" s="253" t="str">
        <f>IFERROR(IF(AND(AND($N44&lt;&gt;$BI$6,$N44&lt;&gt;$BJ$6),AD44="有"),$AL$2,VLOOKUP(AD44,'P1'!$B$4:$J$35,9,FALSE)),"")</f>
        <v/>
      </c>
      <c r="AE45" s="253" t="str">
        <f>IFERROR(IF(AND(AND($N44&lt;&gt;$BI$6,$N44&lt;&gt;$BJ$6),AE44="有"),$AL$2,VLOOKUP(AE44,'P1'!$B$4:$J$35,9,FALSE)),"")</f>
        <v/>
      </c>
      <c r="AF45" s="253" t="str">
        <f>IFERROR(IF(AND(AND($N44&lt;&gt;$BI$6,$N44&lt;&gt;$BJ$6),AF44="有"),$AL$2,VLOOKUP(AF44,'P1'!$B$4:$J$35,9,FALSE)),"")</f>
        <v/>
      </c>
      <c r="AG45" s="253" t="str">
        <f>IFERROR(IF(AND(AND($N44&lt;&gt;$BI$6,$N44&lt;&gt;$BJ$6),AG44="有"),$AL$2,VLOOKUP(AG44,'P1'!$B$4:$J$35,9,FALSE)),"")</f>
        <v/>
      </c>
      <c r="AH45" s="253" t="str">
        <f>IFERROR(IF(AND(AND($N44&lt;&gt;$BI$6,$N44&lt;&gt;$BJ$6),AH44="有"),$AL$2,VLOOKUP(AH44,'P1'!$B$4:$J$35,9,FALSE)),"")</f>
        <v/>
      </c>
      <c r="AI45" s="253" t="str">
        <f>IFERROR(IF(AND(AND($N44&lt;&gt;$BI$6,$N44&lt;&gt;$BJ$6),AI44="有"),$AL$2,VLOOKUP(AI44,'P1'!$B$4:$J$35,9,FALSE)),"")</f>
        <v/>
      </c>
      <c r="AJ45" s="253" t="str">
        <f>IFERROR(IF(AND(AND($N44&lt;&gt;$BI$6,$N44&lt;&gt;$BJ$6),AJ44="有"),$AL$2,VLOOKUP(AJ44,'P1'!$B$4:$J$35,9,FALSE)),"")</f>
        <v/>
      </c>
      <c r="AK45" s="253" t="str">
        <f>IFERROR(IF(AND(AND($N44&lt;&gt;$BI$6,$N44&lt;&gt;$BJ$6),AK44="有"),$AL$2,VLOOKUP(AK44,'P1'!$B$4:$J$35,9,FALSE)),"")</f>
        <v/>
      </c>
      <c r="AL45" s="253" t="str">
        <f>IFERROR(IF(AND(AND($N44&lt;&gt;$BI$6,$N44&lt;&gt;$BJ$6),AL44="有"),$AL$2,VLOOKUP(AL44,'P1'!$B$4:$J$35,9,FALSE)),"")</f>
        <v/>
      </c>
      <c r="AM45" s="253" t="str">
        <f>IFERROR(IF(AND(AND($N44&lt;&gt;$BI$6,$N44&lt;&gt;$BJ$6),AM44="有"),$AL$2,VLOOKUP(AM44,'P1'!$B$4:$J$35,9,FALSE)),"")</f>
        <v/>
      </c>
      <c r="AN45" s="253" t="str">
        <f>IFERROR(IF(AND(AND($N44&lt;&gt;$BI$6,$N44&lt;&gt;$BJ$6),AN44="有"),$AL$2,VLOOKUP(AN44,'P1'!$B$4:$J$35,9,FALSE)),"")</f>
        <v/>
      </c>
      <c r="AO45" s="253" t="str">
        <f>IFERROR(IF(AND(AND($N44&lt;&gt;$BI$6,$N44&lt;&gt;$BJ$6),AO44="有"),$AL$2,VLOOKUP(AO44,'P1'!$B$4:$J$35,9,FALSE)),"")</f>
        <v/>
      </c>
      <c r="AP45" s="253" t="str">
        <f>IFERROR(IF(AND(AND($N44&lt;&gt;$BI$6,$N44&lt;&gt;$BJ$6),AP44="有"),$AL$2,VLOOKUP(AP44,'P1'!$B$4:$J$35,9,FALSE)),"")</f>
        <v/>
      </c>
      <c r="AQ45" s="253" t="str">
        <f>IFERROR(IF(AND(AND($N44&lt;&gt;$BI$6,$N44&lt;&gt;$BJ$6),AQ44="有"),$AL$2,VLOOKUP(AQ44,'P1'!$B$4:$J$35,9,FALSE)),"")</f>
        <v/>
      </c>
      <c r="AR45" s="253" t="str">
        <f>IFERROR(IF(AND(AND($N44&lt;&gt;$BI$6,$N44&lt;&gt;$BJ$6),AR44="有"),$AL$2,VLOOKUP(AR44,'P1'!$B$4:$J$35,9,FALSE)),"")</f>
        <v/>
      </c>
      <c r="AS45" s="253" t="str">
        <f>IFERROR(IF(AND(AND($N44&lt;&gt;$BI$6,$N44&lt;&gt;$BJ$6),AS44="有"),$AL$2,VLOOKUP(AS44,'P1'!$B$4:$J$35,9,FALSE)),"")</f>
        <v/>
      </c>
      <c r="AT45" s="253" t="str">
        <f>IFERROR(IF(AND(AND($N44&lt;&gt;$BI$6,$N44&lt;&gt;$BJ$6),AT44="有"),$AL$2,VLOOKUP(AT44,'P1'!$B$4:$J$35,9,FALSE)),"")</f>
        <v/>
      </c>
      <c r="AU45" s="253" t="str">
        <f>IFERROR(IF(AND(AND($N44&lt;&gt;$BI$6,$N44&lt;&gt;$BJ$6),AU44="有"),$AL$2,VLOOKUP(AU44,'P1'!$B$4:$J$35,9,FALSE)),"")</f>
        <v/>
      </c>
      <c r="AV45" s="120">
        <f>SUM(Q45:AU45)</f>
        <v>0</v>
      </c>
      <c r="AW45" s="711"/>
      <c r="AX45" s="713"/>
      <c r="AY45" s="121"/>
      <c r="AZ45" s="121"/>
    </row>
    <row r="46" spans="2:59" ht="17.100000000000001" customHeight="1" x14ac:dyDescent="0.15">
      <c r="B46" s="690">
        <f>B44+1</f>
        <v>18</v>
      </c>
      <c r="C46" s="721"/>
      <c r="D46" s="722"/>
      <c r="E46" s="722"/>
      <c r="F46" s="722"/>
      <c r="G46" s="722"/>
      <c r="H46" s="723"/>
      <c r="I46" s="727"/>
      <c r="J46" s="728"/>
      <c r="K46" s="728"/>
      <c r="L46" s="728"/>
      <c r="M46" s="729"/>
      <c r="N46" s="733"/>
      <c r="O46" s="734"/>
      <c r="P46" s="723"/>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122"/>
      <c r="AV46" s="115">
        <f>COUNTA(Q46:AU46)</f>
        <v>0</v>
      </c>
      <c r="AW46" s="710">
        <f>AV47</f>
        <v>0</v>
      </c>
      <c r="AX46" s="712" t="str">
        <f>IFERROR(ROUNDDOWN(AV47/$AT$2,1),"")</f>
        <v/>
      </c>
      <c r="AY46" s="116"/>
      <c r="AZ46" s="116"/>
    </row>
    <row r="47" spans="2:59" ht="17.100000000000001" customHeight="1" x14ac:dyDescent="0.15">
      <c r="B47" s="691"/>
      <c r="C47" s="724"/>
      <c r="D47" s="725"/>
      <c r="E47" s="725"/>
      <c r="F47" s="725"/>
      <c r="G47" s="725"/>
      <c r="H47" s="726"/>
      <c r="I47" s="730"/>
      <c r="J47" s="731"/>
      <c r="K47" s="731"/>
      <c r="L47" s="731"/>
      <c r="M47" s="732"/>
      <c r="N47" s="724"/>
      <c r="O47" s="725"/>
      <c r="P47" s="726"/>
      <c r="Q47" s="253" t="str">
        <f>IFERROR(IF(AND(AND($N46&lt;&gt;$BI$6,$N46&lt;&gt;$BJ$6),Q46="有"),$AL$2,VLOOKUP(Q46,'P1'!$B$4:$J$35,9,FALSE)),"")</f>
        <v/>
      </c>
      <c r="R47" s="253" t="str">
        <f>IFERROR(IF(AND(AND($N46&lt;&gt;$BI$6,$N46&lt;&gt;$BJ$6),R46="有"),$AL$2,VLOOKUP(R46,'P1'!$B$4:$J$35,9,FALSE)),"")</f>
        <v/>
      </c>
      <c r="S47" s="253" t="str">
        <f>IFERROR(IF(AND(AND($N46&lt;&gt;$BI$6,$N46&lt;&gt;$BJ$6),S46="有"),$AL$2,VLOOKUP(S46,'P1'!$B$4:$J$35,9,FALSE)),"")</f>
        <v/>
      </c>
      <c r="T47" s="253" t="str">
        <f>IFERROR(IF(AND(AND($N46&lt;&gt;$BI$6,$N46&lt;&gt;$BJ$6),T46="有"),$AL$2,VLOOKUP(T46,'P1'!$B$4:$J$35,9,FALSE)),"")</f>
        <v/>
      </c>
      <c r="U47" s="253" t="str">
        <f>IFERROR(IF(AND(AND($N46&lt;&gt;$BI$6,$N46&lt;&gt;$BJ$6),U46="有"),$AL$2,VLOOKUP(U46,'P1'!$B$4:$J$35,9,FALSE)),"")</f>
        <v/>
      </c>
      <c r="V47" s="253" t="str">
        <f>IFERROR(IF(AND(AND($N46&lt;&gt;$BI$6,$N46&lt;&gt;$BJ$6),V46="有"),$AL$2,VLOOKUP(V46,'P1'!$B$4:$J$35,9,FALSE)),"")</f>
        <v/>
      </c>
      <c r="W47" s="253" t="str">
        <f>IFERROR(IF(AND(AND($N46&lt;&gt;$BI$6,$N46&lt;&gt;$BJ$6),W46="有"),$AL$2,VLOOKUP(W46,'P1'!$B$4:$J$35,9,FALSE)),"")</f>
        <v/>
      </c>
      <c r="X47" s="253" t="str">
        <f>IFERROR(IF(AND(AND($N46&lt;&gt;$BI$6,$N46&lt;&gt;$BJ$6),X46="有"),$AL$2,VLOOKUP(X46,'P1'!$B$4:$J$35,9,FALSE)),"")</f>
        <v/>
      </c>
      <c r="Y47" s="253" t="str">
        <f>IFERROR(IF(AND(AND($N46&lt;&gt;$BI$6,$N46&lt;&gt;$BJ$6),Y46="有"),$AL$2,VLOOKUP(Y46,'P1'!$B$4:$J$35,9,FALSE)),"")</f>
        <v/>
      </c>
      <c r="Z47" s="253" t="str">
        <f>IFERROR(IF(AND(AND($N46&lt;&gt;$BI$6,$N46&lt;&gt;$BJ$6),Z46="有"),$AL$2,VLOOKUP(Z46,'P1'!$B$4:$J$35,9,FALSE)),"")</f>
        <v/>
      </c>
      <c r="AA47" s="253" t="str">
        <f>IFERROR(IF(AND(AND($N46&lt;&gt;$BI$6,$N46&lt;&gt;$BJ$6),AA46="有"),$AL$2,VLOOKUP(AA46,'P1'!$B$4:$J$35,9,FALSE)),"")</f>
        <v/>
      </c>
      <c r="AB47" s="253" t="str">
        <f>IFERROR(IF(AND(AND($N46&lt;&gt;$BI$6,$N46&lt;&gt;$BJ$6),AB46="有"),$AL$2,VLOOKUP(AB46,'P1'!$B$4:$J$35,9,FALSE)),"")</f>
        <v/>
      </c>
      <c r="AC47" s="253" t="str">
        <f>IFERROR(IF(AND(AND($N46&lt;&gt;$BI$6,$N46&lt;&gt;$BJ$6),AC46="有"),$AL$2,VLOOKUP(AC46,'P1'!$B$4:$J$35,9,FALSE)),"")</f>
        <v/>
      </c>
      <c r="AD47" s="253" t="str">
        <f>IFERROR(IF(AND(AND($N46&lt;&gt;$BI$6,$N46&lt;&gt;$BJ$6),AD46="有"),$AL$2,VLOOKUP(AD46,'P1'!$B$4:$J$35,9,FALSE)),"")</f>
        <v/>
      </c>
      <c r="AE47" s="253" t="str">
        <f>IFERROR(IF(AND(AND($N46&lt;&gt;$BI$6,$N46&lt;&gt;$BJ$6),AE46="有"),$AL$2,VLOOKUP(AE46,'P1'!$B$4:$J$35,9,FALSE)),"")</f>
        <v/>
      </c>
      <c r="AF47" s="253" t="str">
        <f>IFERROR(IF(AND(AND($N46&lt;&gt;$BI$6,$N46&lt;&gt;$BJ$6),AF46="有"),$AL$2,VLOOKUP(AF46,'P1'!$B$4:$J$35,9,FALSE)),"")</f>
        <v/>
      </c>
      <c r="AG47" s="253" t="str">
        <f>IFERROR(IF(AND(AND($N46&lt;&gt;$BI$6,$N46&lt;&gt;$BJ$6),AG46="有"),$AL$2,VLOOKUP(AG46,'P1'!$B$4:$J$35,9,FALSE)),"")</f>
        <v/>
      </c>
      <c r="AH47" s="253" t="str">
        <f>IFERROR(IF(AND(AND($N46&lt;&gt;$BI$6,$N46&lt;&gt;$BJ$6),AH46="有"),$AL$2,VLOOKUP(AH46,'P1'!$B$4:$J$35,9,FALSE)),"")</f>
        <v/>
      </c>
      <c r="AI47" s="253" t="str">
        <f>IFERROR(IF(AND(AND($N46&lt;&gt;$BI$6,$N46&lt;&gt;$BJ$6),AI46="有"),$AL$2,VLOOKUP(AI46,'P1'!$B$4:$J$35,9,FALSE)),"")</f>
        <v/>
      </c>
      <c r="AJ47" s="253" t="str">
        <f>IFERROR(IF(AND(AND($N46&lt;&gt;$BI$6,$N46&lt;&gt;$BJ$6),AJ46="有"),$AL$2,VLOOKUP(AJ46,'P1'!$B$4:$J$35,9,FALSE)),"")</f>
        <v/>
      </c>
      <c r="AK47" s="253" t="str">
        <f>IFERROR(IF(AND(AND($N46&lt;&gt;$BI$6,$N46&lt;&gt;$BJ$6),AK46="有"),$AL$2,VLOOKUP(AK46,'P1'!$B$4:$J$35,9,FALSE)),"")</f>
        <v/>
      </c>
      <c r="AL47" s="253" t="str">
        <f>IFERROR(IF(AND(AND($N46&lt;&gt;$BI$6,$N46&lt;&gt;$BJ$6),AL46="有"),$AL$2,VLOOKUP(AL46,'P1'!$B$4:$J$35,9,FALSE)),"")</f>
        <v/>
      </c>
      <c r="AM47" s="253" t="str">
        <f>IFERROR(IF(AND(AND($N46&lt;&gt;$BI$6,$N46&lt;&gt;$BJ$6),AM46="有"),$AL$2,VLOOKUP(AM46,'P1'!$B$4:$J$35,9,FALSE)),"")</f>
        <v/>
      </c>
      <c r="AN47" s="253" t="str">
        <f>IFERROR(IF(AND(AND($N46&lt;&gt;$BI$6,$N46&lt;&gt;$BJ$6),AN46="有"),$AL$2,VLOOKUP(AN46,'P1'!$B$4:$J$35,9,FALSE)),"")</f>
        <v/>
      </c>
      <c r="AO47" s="253" t="str">
        <f>IFERROR(IF(AND(AND($N46&lt;&gt;$BI$6,$N46&lt;&gt;$BJ$6),AO46="有"),$AL$2,VLOOKUP(AO46,'P1'!$B$4:$J$35,9,FALSE)),"")</f>
        <v/>
      </c>
      <c r="AP47" s="253" t="str">
        <f>IFERROR(IF(AND(AND($N46&lt;&gt;$BI$6,$N46&lt;&gt;$BJ$6),AP46="有"),$AL$2,VLOOKUP(AP46,'P1'!$B$4:$J$35,9,FALSE)),"")</f>
        <v/>
      </c>
      <c r="AQ47" s="253" t="str">
        <f>IFERROR(IF(AND(AND($N46&lt;&gt;$BI$6,$N46&lt;&gt;$BJ$6),AQ46="有"),$AL$2,VLOOKUP(AQ46,'P1'!$B$4:$J$35,9,FALSE)),"")</f>
        <v/>
      </c>
      <c r="AR47" s="253" t="str">
        <f>IFERROR(IF(AND(AND($N46&lt;&gt;$BI$6,$N46&lt;&gt;$BJ$6),AR46="有"),$AL$2,VLOOKUP(AR46,'P1'!$B$4:$J$35,9,FALSE)),"")</f>
        <v/>
      </c>
      <c r="AS47" s="253" t="str">
        <f>IFERROR(IF(AND(AND($N46&lt;&gt;$BI$6,$N46&lt;&gt;$BJ$6),AS46="有"),$AL$2,VLOOKUP(AS46,'P1'!$B$4:$J$35,9,FALSE)),"")</f>
        <v/>
      </c>
      <c r="AT47" s="253" t="str">
        <f>IFERROR(IF(AND(AND($N46&lt;&gt;$BI$6,$N46&lt;&gt;$BJ$6),AT46="有"),$AL$2,VLOOKUP(AT46,'P1'!$B$4:$J$35,9,FALSE)),"")</f>
        <v/>
      </c>
      <c r="AU47" s="253" t="str">
        <f>IFERROR(IF(AND(AND($N46&lt;&gt;$BI$6,$N46&lt;&gt;$BJ$6),AU46="有"),$AL$2,VLOOKUP(AU46,'P1'!$B$4:$J$35,9,FALSE)),"")</f>
        <v/>
      </c>
      <c r="AV47" s="120">
        <f>SUM(Q47:AU47)</f>
        <v>0</v>
      </c>
      <c r="AW47" s="711"/>
      <c r="AX47" s="713"/>
      <c r="AY47" s="121"/>
      <c r="AZ47" s="121"/>
    </row>
    <row r="48" spans="2:59" s="90" customFormat="1" ht="5.0999999999999996" customHeight="1" x14ac:dyDescent="0.15">
      <c r="B48" s="123"/>
      <c r="C48" s="124"/>
      <c r="D48" s="125"/>
      <c r="E48" s="125"/>
      <c r="F48" s="125"/>
      <c r="G48" s="125"/>
      <c r="H48" s="125"/>
      <c r="I48" s="124"/>
      <c r="J48" s="124"/>
      <c r="K48" s="124"/>
      <c r="L48" s="124"/>
      <c r="M48" s="124"/>
      <c r="N48" s="124"/>
      <c r="O48" s="124"/>
      <c r="P48" s="124"/>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c r="BA48" s="72"/>
      <c r="BB48" s="72"/>
      <c r="BC48" s="72"/>
      <c r="BD48" s="72"/>
      <c r="BE48" s="72"/>
      <c r="BF48" s="72"/>
      <c r="BG48" s="72"/>
    </row>
    <row r="49" spans="2:59" s="90" customFormat="1" ht="9.9499999999999993" customHeight="1" thickBot="1" x14ac:dyDescent="0.2">
      <c r="D49" s="128"/>
      <c r="E49" s="128"/>
      <c r="F49" s="128"/>
      <c r="G49" s="128"/>
      <c r="H49" s="128"/>
      <c r="I49" s="129"/>
      <c r="J49" s="129"/>
      <c r="K49" s="129"/>
      <c r="L49" s="129"/>
      <c r="M49" s="129"/>
      <c r="N49" s="129"/>
      <c r="O49" s="129"/>
      <c r="P49" s="129"/>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BA49" s="72"/>
      <c r="BB49" s="72"/>
      <c r="BC49" s="72"/>
      <c r="BD49" s="72"/>
      <c r="BE49" s="72"/>
      <c r="BF49" s="72"/>
      <c r="BG49" s="72"/>
    </row>
    <row r="50" spans="2:59" s="88" customFormat="1" ht="18" customHeight="1" thickBot="1" x14ac:dyDescent="0.2">
      <c r="B50" s="133" t="s">
        <v>296</v>
      </c>
      <c r="I50" s="132"/>
      <c r="J50" s="132"/>
      <c r="K50" s="132"/>
      <c r="L50" s="132"/>
      <c r="M50" s="132"/>
      <c r="N50" s="132"/>
      <c r="O50" s="132"/>
      <c r="P50" s="132"/>
      <c r="Q50" s="109"/>
      <c r="R50" s="109"/>
      <c r="S50" s="109"/>
      <c r="T50" s="109"/>
      <c r="U50" s="109"/>
      <c r="X50" s="72"/>
      <c r="Y50" s="72"/>
      <c r="Z50" s="72"/>
      <c r="AA50" s="72"/>
      <c r="AB50" s="72"/>
      <c r="AC50" s="72"/>
      <c r="AD50" s="72"/>
      <c r="AE50" s="72"/>
      <c r="AN50" s="736" t="s">
        <v>483</v>
      </c>
      <c r="AO50" s="736"/>
      <c r="AP50" s="737"/>
      <c r="AQ50" s="738" t="s">
        <v>484</v>
      </c>
      <c r="AR50" s="739"/>
      <c r="AS50" s="739"/>
      <c r="AT50" s="739"/>
      <c r="AU50" s="740"/>
    </row>
    <row r="51" spans="2:59" s="88" customFormat="1" ht="20.100000000000001" customHeight="1" x14ac:dyDescent="0.15">
      <c r="B51" s="177" t="s">
        <v>221</v>
      </c>
      <c r="C51" s="131"/>
      <c r="D51" s="131"/>
      <c r="E51" s="131"/>
      <c r="F51" s="131"/>
      <c r="G51" s="131"/>
      <c r="H51" s="131"/>
      <c r="I51" s="132"/>
      <c r="J51" s="132"/>
      <c r="K51" s="132"/>
      <c r="L51" s="132"/>
      <c r="M51" s="132"/>
      <c r="N51" s="132"/>
      <c r="O51" s="132"/>
      <c r="P51" s="132"/>
      <c r="Q51" s="109"/>
      <c r="R51" s="109"/>
      <c r="S51" s="109"/>
      <c r="T51" s="109"/>
      <c r="U51" s="109"/>
      <c r="X51" s="72"/>
      <c r="Y51" s="72"/>
      <c r="Z51" s="72"/>
      <c r="AA51" s="72"/>
      <c r="AB51" s="72"/>
      <c r="AC51" s="72"/>
      <c r="AD51" s="72"/>
      <c r="AE51" s="72"/>
    </row>
    <row r="52" spans="2:59" s="88" customFormat="1" ht="14.25" customHeight="1" x14ac:dyDescent="0.15">
      <c r="B52" s="240" t="s">
        <v>740</v>
      </c>
      <c r="AS52" s="109"/>
      <c r="AT52" s="109"/>
      <c r="AU52" s="109"/>
      <c r="AY52" s="72"/>
      <c r="AZ52" s="72"/>
      <c r="BA52" s="72"/>
      <c r="BB52" s="72"/>
      <c r="BC52" s="72"/>
      <c r="BD52" s="72"/>
      <c r="BE52" s="72"/>
      <c r="BF52" s="72"/>
      <c r="BG52" s="72"/>
    </row>
    <row r="53" spans="2:59" ht="21.95" customHeight="1" x14ac:dyDescent="0.15">
      <c r="B53" s="240" t="str">
        <f>B2</f>
        <v>（２）　勤務実績　（指導月の前々月の実績）</v>
      </c>
      <c r="S53" s="135" t="s">
        <v>149</v>
      </c>
      <c r="T53" s="735" t="str">
        <f>$T$2</f>
        <v/>
      </c>
      <c r="U53" s="735"/>
      <c r="V53" s="136" t="s">
        <v>30</v>
      </c>
      <c r="W53" s="136">
        <f>$W$2</f>
        <v>9</v>
      </c>
      <c r="X53" s="137" t="s">
        <v>168</v>
      </c>
      <c r="Y53" s="136"/>
      <c r="Z53" s="138" t="s">
        <v>150</v>
      </c>
      <c r="AA53" s="108"/>
      <c r="AB53" s="104"/>
      <c r="AC53" s="104"/>
      <c r="AD53" s="72"/>
      <c r="AE53" s="72"/>
      <c r="AF53" s="72"/>
      <c r="AG53" s="72"/>
      <c r="AH53" s="72"/>
      <c r="AI53" s="72"/>
      <c r="AJ53" s="72"/>
      <c r="AK53" s="72"/>
      <c r="AL53" s="72"/>
      <c r="AM53" s="72"/>
      <c r="AN53" s="72"/>
      <c r="AO53" s="72"/>
      <c r="AP53" s="72"/>
      <c r="AQ53" s="72"/>
      <c r="AR53" s="72"/>
      <c r="AS53" s="72"/>
      <c r="AT53" s="72"/>
      <c r="AU53" s="72"/>
      <c r="AV53" s="72"/>
      <c r="AW53" s="72"/>
      <c r="AX53" s="109" t="str">
        <f>"2 / "&amp;COUNTA(C$6,C$56,C$105,C$154,C$203)</f>
        <v>2 / 1</v>
      </c>
    </row>
    <row r="54" spans="2:59" s="109" customFormat="1" ht="15" customHeight="1" x14ac:dyDescent="0.15">
      <c r="B54" s="690"/>
      <c r="C54" s="698" t="s">
        <v>174</v>
      </c>
      <c r="D54" s="699"/>
      <c r="E54" s="699"/>
      <c r="F54" s="699"/>
      <c r="G54" s="699"/>
      <c r="H54" s="700"/>
      <c r="I54" s="698" t="s">
        <v>175</v>
      </c>
      <c r="J54" s="699"/>
      <c r="K54" s="699"/>
      <c r="L54" s="699"/>
      <c r="M54" s="700"/>
      <c r="N54" s="714" t="s">
        <v>176</v>
      </c>
      <c r="O54" s="699"/>
      <c r="P54" s="700"/>
      <c r="Q54" s="110">
        <f>Q$4</f>
        <v>42979</v>
      </c>
      <c r="R54" s="110">
        <f t="shared" ref="R54:AU54" si="3">R$4</f>
        <v>42980</v>
      </c>
      <c r="S54" s="110">
        <f t="shared" si="3"/>
        <v>42981</v>
      </c>
      <c r="T54" s="110">
        <f t="shared" si="3"/>
        <v>42982</v>
      </c>
      <c r="U54" s="110">
        <f t="shared" si="3"/>
        <v>42983</v>
      </c>
      <c r="V54" s="110">
        <f t="shared" si="3"/>
        <v>42984</v>
      </c>
      <c r="W54" s="110">
        <f t="shared" si="3"/>
        <v>42985</v>
      </c>
      <c r="X54" s="110">
        <f t="shared" si="3"/>
        <v>42986</v>
      </c>
      <c r="Y54" s="110">
        <f t="shared" si="3"/>
        <v>42987</v>
      </c>
      <c r="Z54" s="110">
        <f t="shared" si="3"/>
        <v>42988</v>
      </c>
      <c r="AA54" s="110">
        <f t="shared" si="3"/>
        <v>42989</v>
      </c>
      <c r="AB54" s="110">
        <f t="shared" si="3"/>
        <v>42990</v>
      </c>
      <c r="AC54" s="110">
        <f t="shared" si="3"/>
        <v>42991</v>
      </c>
      <c r="AD54" s="110">
        <f t="shared" si="3"/>
        <v>42992</v>
      </c>
      <c r="AE54" s="110">
        <f t="shared" si="3"/>
        <v>42993</v>
      </c>
      <c r="AF54" s="110">
        <f t="shared" si="3"/>
        <v>42994</v>
      </c>
      <c r="AG54" s="110">
        <f t="shared" si="3"/>
        <v>42995</v>
      </c>
      <c r="AH54" s="110">
        <f t="shared" si="3"/>
        <v>42996</v>
      </c>
      <c r="AI54" s="110">
        <f t="shared" si="3"/>
        <v>42997</v>
      </c>
      <c r="AJ54" s="110">
        <f t="shared" si="3"/>
        <v>42998</v>
      </c>
      <c r="AK54" s="110">
        <f t="shared" si="3"/>
        <v>42999</v>
      </c>
      <c r="AL54" s="110">
        <f t="shared" si="3"/>
        <v>43000</v>
      </c>
      <c r="AM54" s="110">
        <f t="shared" si="3"/>
        <v>43001</v>
      </c>
      <c r="AN54" s="110">
        <f t="shared" si="3"/>
        <v>43002</v>
      </c>
      <c r="AO54" s="110">
        <f t="shared" si="3"/>
        <v>43003</v>
      </c>
      <c r="AP54" s="110">
        <f t="shared" si="3"/>
        <v>43004</v>
      </c>
      <c r="AQ54" s="110">
        <f t="shared" si="3"/>
        <v>43005</v>
      </c>
      <c r="AR54" s="110">
        <f t="shared" si="3"/>
        <v>43006</v>
      </c>
      <c r="AS54" s="110">
        <f t="shared" si="3"/>
        <v>43007</v>
      </c>
      <c r="AT54" s="110">
        <f t="shared" si="3"/>
        <v>43008</v>
      </c>
      <c r="AU54" s="110" t="str">
        <f t="shared" si="3"/>
        <v/>
      </c>
      <c r="AV54" s="111" t="s">
        <v>177</v>
      </c>
      <c r="AW54" s="686"/>
      <c r="AX54" s="686" t="s">
        <v>178</v>
      </c>
      <c r="AY54" s="112"/>
      <c r="AZ54" s="112"/>
      <c r="BA54" s="72"/>
      <c r="BB54" s="72"/>
      <c r="BC54" s="72"/>
      <c r="BD54" s="72"/>
      <c r="BE54" s="72"/>
      <c r="BF54" s="72"/>
      <c r="BG54" s="72"/>
    </row>
    <row r="55" spans="2:59" s="109" customFormat="1" ht="15" customHeight="1" x14ac:dyDescent="0.15">
      <c r="B55" s="691"/>
      <c r="C55" s="701"/>
      <c r="D55" s="702"/>
      <c r="E55" s="702"/>
      <c r="F55" s="702"/>
      <c r="G55" s="702"/>
      <c r="H55" s="703"/>
      <c r="I55" s="701"/>
      <c r="J55" s="702"/>
      <c r="K55" s="702"/>
      <c r="L55" s="702"/>
      <c r="M55" s="703"/>
      <c r="N55" s="701"/>
      <c r="O55" s="702"/>
      <c r="P55" s="703"/>
      <c r="Q55" s="113" t="str">
        <f>Q$5</f>
        <v>金</v>
      </c>
      <c r="R55" s="113" t="str">
        <f t="shared" ref="R55:AU55" si="4">R$5</f>
        <v>土</v>
      </c>
      <c r="S55" s="113" t="str">
        <f t="shared" si="4"/>
        <v>日</v>
      </c>
      <c r="T55" s="113" t="str">
        <f t="shared" si="4"/>
        <v>月</v>
      </c>
      <c r="U55" s="113" t="str">
        <f t="shared" si="4"/>
        <v>火</v>
      </c>
      <c r="V55" s="113" t="str">
        <f t="shared" si="4"/>
        <v>水</v>
      </c>
      <c r="W55" s="113" t="str">
        <f t="shared" si="4"/>
        <v>木</v>
      </c>
      <c r="X55" s="113" t="str">
        <f t="shared" si="4"/>
        <v>金</v>
      </c>
      <c r="Y55" s="113" t="str">
        <f t="shared" si="4"/>
        <v>土</v>
      </c>
      <c r="Z55" s="113" t="str">
        <f t="shared" si="4"/>
        <v>日</v>
      </c>
      <c r="AA55" s="113" t="str">
        <f t="shared" si="4"/>
        <v>月</v>
      </c>
      <c r="AB55" s="113" t="str">
        <f t="shared" si="4"/>
        <v>火</v>
      </c>
      <c r="AC55" s="113" t="str">
        <f t="shared" si="4"/>
        <v>水</v>
      </c>
      <c r="AD55" s="113" t="str">
        <f t="shared" si="4"/>
        <v>木</v>
      </c>
      <c r="AE55" s="113" t="str">
        <f t="shared" si="4"/>
        <v>金</v>
      </c>
      <c r="AF55" s="113" t="str">
        <f t="shared" si="4"/>
        <v>土</v>
      </c>
      <c r="AG55" s="113" t="str">
        <f t="shared" si="4"/>
        <v>日</v>
      </c>
      <c r="AH55" s="113" t="str">
        <f t="shared" si="4"/>
        <v>月</v>
      </c>
      <c r="AI55" s="113" t="str">
        <f t="shared" si="4"/>
        <v>火</v>
      </c>
      <c r="AJ55" s="113" t="str">
        <f t="shared" si="4"/>
        <v>水</v>
      </c>
      <c r="AK55" s="113" t="str">
        <f t="shared" si="4"/>
        <v>木</v>
      </c>
      <c r="AL55" s="113" t="str">
        <f t="shared" si="4"/>
        <v>金</v>
      </c>
      <c r="AM55" s="113" t="str">
        <f t="shared" si="4"/>
        <v>土</v>
      </c>
      <c r="AN55" s="113" t="str">
        <f t="shared" si="4"/>
        <v>日</v>
      </c>
      <c r="AO55" s="113" t="str">
        <f t="shared" si="4"/>
        <v>月</v>
      </c>
      <c r="AP55" s="113" t="str">
        <f t="shared" si="4"/>
        <v>火</v>
      </c>
      <c r="AQ55" s="113" t="str">
        <f t="shared" si="4"/>
        <v>水</v>
      </c>
      <c r="AR55" s="113" t="str">
        <f t="shared" si="4"/>
        <v>木</v>
      </c>
      <c r="AS55" s="113" t="str">
        <f t="shared" si="4"/>
        <v>金</v>
      </c>
      <c r="AT55" s="113" t="str">
        <f t="shared" si="4"/>
        <v>土</v>
      </c>
      <c r="AU55" s="113" t="str">
        <f t="shared" si="4"/>
        <v/>
      </c>
      <c r="AV55" s="111" t="s">
        <v>179</v>
      </c>
      <c r="AW55" s="687"/>
      <c r="AX55" s="687"/>
      <c r="AY55" s="112"/>
      <c r="AZ55" s="112"/>
      <c r="BA55" s="72"/>
      <c r="BB55" s="72"/>
      <c r="BC55" s="72"/>
      <c r="BD55" s="72"/>
      <c r="BE55" s="72"/>
      <c r="BF55" s="72"/>
      <c r="BG55" s="72"/>
    </row>
    <row r="56" spans="2:59" ht="17.100000000000001" customHeight="1" x14ac:dyDescent="0.15">
      <c r="B56" s="690">
        <f>B46+1</f>
        <v>19</v>
      </c>
      <c r="C56" s="721"/>
      <c r="D56" s="722"/>
      <c r="E56" s="722"/>
      <c r="F56" s="722"/>
      <c r="G56" s="722"/>
      <c r="H56" s="723"/>
      <c r="I56" s="727"/>
      <c r="J56" s="728"/>
      <c r="K56" s="728"/>
      <c r="L56" s="728"/>
      <c r="M56" s="729"/>
      <c r="N56" s="733"/>
      <c r="O56" s="734"/>
      <c r="P56" s="741"/>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122"/>
      <c r="AV56" s="115">
        <f>COUNTA(Q56:AU56)</f>
        <v>0</v>
      </c>
      <c r="AW56" s="710">
        <f>AV57</f>
        <v>0</v>
      </c>
      <c r="AX56" s="712" t="str">
        <f>IFERROR(ROUNDDOWN(AV57/$AT$2,1),"")</f>
        <v/>
      </c>
      <c r="AY56" s="116"/>
      <c r="AZ56" s="116"/>
    </row>
    <row r="57" spans="2:59" ht="17.100000000000001" customHeight="1" x14ac:dyDescent="0.15">
      <c r="B57" s="691"/>
      <c r="C57" s="724"/>
      <c r="D57" s="725"/>
      <c r="E57" s="725"/>
      <c r="F57" s="725"/>
      <c r="G57" s="725"/>
      <c r="H57" s="726"/>
      <c r="I57" s="730"/>
      <c r="J57" s="731"/>
      <c r="K57" s="731"/>
      <c r="L57" s="731"/>
      <c r="M57" s="732"/>
      <c r="N57" s="742"/>
      <c r="O57" s="743"/>
      <c r="P57" s="744"/>
      <c r="Q57" s="253" t="str">
        <f>IFERROR(IF(AND(AND($N56&lt;&gt;$BI$6,$N56&lt;&gt;$BJ$6),Q56="有"),$AL$2,VLOOKUP(Q56,'P1'!$B$4:$J$35,9,FALSE)),"")</f>
        <v/>
      </c>
      <c r="R57" s="253" t="str">
        <f>IFERROR(IF(AND(AND($N56&lt;&gt;$BI$6,$N56&lt;&gt;$BJ$6),R56="有"),$AL$2,VLOOKUP(R56,'P1'!$B$4:$J$35,9,FALSE)),"")</f>
        <v/>
      </c>
      <c r="S57" s="253" t="str">
        <f>IFERROR(IF(AND(AND($N56&lt;&gt;$BI$6,$N56&lt;&gt;$BJ$6),S56="有"),$AL$2,VLOOKUP(S56,'P1'!$B$4:$J$35,9,FALSE)),"")</f>
        <v/>
      </c>
      <c r="T57" s="253" t="str">
        <f>IFERROR(IF(AND(AND($N56&lt;&gt;$BI$6,$N56&lt;&gt;$BJ$6),T56="有"),$AL$2,VLOOKUP(T56,'P1'!$B$4:$J$35,9,FALSE)),"")</f>
        <v/>
      </c>
      <c r="U57" s="253" t="str">
        <f>IFERROR(IF(AND(AND($N56&lt;&gt;$BI$6,$N56&lt;&gt;$BJ$6),U56="有"),$AL$2,VLOOKUP(U56,'P1'!$B$4:$J$35,9,FALSE)),"")</f>
        <v/>
      </c>
      <c r="V57" s="253" t="str">
        <f>IFERROR(IF(AND(AND($N56&lt;&gt;$BI$6,$N56&lt;&gt;$BJ$6),V56="有"),$AL$2,VLOOKUP(V56,'P1'!$B$4:$J$35,9,FALSE)),"")</f>
        <v/>
      </c>
      <c r="W57" s="253" t="str">
        <f>IFERROR(IF(AND(AND($N56&lt;&gt;$BI$6,$N56&lt;&gt;$BJ$6),W56="有"),$AL$2,VLOOKUP(W56,'P1'!$B$4:$J$35,9,FALSE)),"")</f>
        <v/>
      </c>
      <c r="X57" s="253" t="str">
        <f>IFERROR(IF(AND(AND($N56&lt;&gt;$BI$6,$N56&lt;&gt;$BJ$6),X56="有"),$AL$2,VLOOKUP(X56,'P1'!$B$4:$J$35,9,FALSE)),"")</f>
        <v/>
      </c>
      <c r="Y57" s="253" t="str">
        <f>IFERROR(IF(AND(AND($N56&lt;&gt;$BI$6,$N56&lt;&gt;$BJ$6),Y56="有"),$AL$2,VLOOKUP(Y56,'P1'!$B$4:$J$35,9,FALSE)),"")</f>
        <v/>
      </c>
      <c r="Z57" s="253" t="str">
        <f>IFERROR(IF(AND(AND($N56&lt;&gt;$BI$6,$N56&lt;&gt;$BJ$6),Z56="有"),$AL$2,VLOOKUP(Z56,'P1'!$B$4:$J$35,9,FALSE)),"")</f>
        <v/>
      </c>
      <c r="AA57" s="253" t="str">
        <f>IFERROR(IF(AND(AND($N56&lt;&gt;$BI$6,$N56&lt;&gt;$BJ$6),AA56="有"),$AL$2,VLOOKUP(AA56,'P1'!$B$4:$J$35,9,FALSE)),"")</f>
        <v/>
      </c>
      <c r="AB57" s="253" t="str">
        <f>IFERROR(IF(AND(AND($N56&lt;&gt;$BI$6,$N56&lt;&gt;$BJ$6),AB56="有"),$AL$2,VLOOKUP(AB56,'P1'!$B$4:$J$35,9,FALSE)),"")</f>
        <v/>
      </c>
      <c r="AC57" s="253" t="str">
        <f>IFERROR(IF(AND(AND($N56&lt;&gt;$BI$6,$N56&lt;&gt;$BJ$6),AC56="有"),$AL$2,VLOOKUP(AC56,'P1'!$B$4:$J$35,9,FALSE)),"")</f>
        <v/>
      </c>
      <c r="AD57" s="253" t="str">
        <f>IFERROR(IF(AND(AND($N56&lt;&gt;$BI$6,$N56&lt;&gt;$BJ$6),AD56="有"),$AL$2,VLOOKUP(AD56,'P1'!$B$4:$J$35,9,FALSE)),"")</f>
        <v/>
      </c>
      <c r="AE57" s="253" t="str">
        <f>IFERROR(IF(AND(AND($N56&lt;&gt;$BI$6,$N56&lt;&gt;$BJ$6),AE56="有"),$AL$2,VLOOKUP(AE56,'P1'!$B$4:$J$35,9,FALSE)),"")</f>
        <v/>
      </c>
      <c r="AF57" s="253" t="str">
        <f>IFERROR(IF(AND(AND($N56&lt;&gt;$BI$6,$N56&lt;&gt;$BJ$6),AF56="有"),$AL$2,VLOOKUP(AF56,'P1'!$B$4:$J$35,9,FALSE)),"")</f>
        <v/>
      </c>
      <c r="AG57" s="253" t="str">
        <f>IFERROR(IF(AND(AND($N56&lt;&gt;$BI$6,$N56&lt;&gt;$BJ$6),AG56="有"),$AL$2,VLOOKUP(AG56,'P1'!$B$4:$J$35,9,FALSE)),"")</f>
        <v/>
      </c>
      <c r="AH57" s="253" t="str">
        <f>IFERROR(IF(AND(AND($N56&lt;&gt;$BI$6,$N56&lt;&gt;$BJ$6),AH56="有"),$AL$2,VLOOKUP(AH56,'P1'!$B$4:$J$35,9,FALSE)),"")</f>
        <v/>
      </c>
      <c r="AI57" s="253" t="str">
        <f>IFERROR(IF(AND(AND($N56&lt;&gt;$BI$6,$N56&lt;&gt;$BJ$6),AI56="有"),$AL$2,VLOOKUP(AI56,'P1'!$B$4:$J$35,9,FALSE)),"")</f>
        <v/>
      </c>
      <c r="AJ57" s="253" t="str">
        <f>IFERROR(IF(AND(AND($N56&lt;&gt;$BI$6,$N56&lt;&gt;$BJ$6),AJ56="有"),$AL$2,VLOOKUP(AJ56,'P1'!$B$4:$J$35,9,FALSE)),"")</f>
        <v/>
      </c>
      <c r="AK57" s="253" t="str">
        <f>IFERROR(IF(AND(AND($N56&lt;&gt;$BI$6,$N56&lt;&gt;$BJ$6),AK56="有"),$AL$2,VLOOKUP(AK56,'P1'!$B$4:$J$35,9,FALSE)),"")</f>
        <v/>
      </c>
      <c r="AL57" s="253" t="str">
        <f>IFERROR(IF(AND(AND($N56&lt;&gt;$BI$6,$N56&lt;&gt;$BJ$6),AL56="有"),$AL$2,VLOOKUP(AL56,'P1'!$B$4:$J$35,9,FALSE)),"")</f>
        <v/>
      </c>
      <c r="AM57" s="253" t="str">
        <f>IFERROR(IF(AND(AND($N56&lt;&gt;$BI$6,$N56&lt;&gt;$BJ$6),AM56="有"),$AL$2,VLOOKUP(AM56,'P1'!$B$4:$J$35,9,FALSE)),"")</f>
        <v/>
      </c>
      <c r="AN57" s="253" t="str">
        <f>IFERROR(IF(AND(AND($N56&lt;&gt;$BI$6,$N56&lt;&gt;$BJ$6),AN56="有"),$AL$2,VLOOKUP(AN56,'P1'!$B$4:$J$35,9,FALSE)),"")</f>
        <v/>
      </c>
      <c r="AO57" s="253" t="str">
        <f>IFERROR(IF(AND(AND($N56&lt;&gt;$BI$6,$N56&lt;&gt;$BJ$6),AO56="有"),$AL$2,VLOOKUP(AO56,'P1'!$B$4:$J$35,9,FALSE)),"")</f>
        <v/>
      </c>
      <c r="AP57" s="253" t="str">
        <f>IFERROR(IF(AND(AND($N56&lt;&gt;$BI$6,$N56&lt;&gt;$BJ$6),AP56="有"),$AL$2,VLOOKUP(AP56,'P1'!$B$4:$J$35,9,FALSE)),"")</f>
        <v/>
      </c>
      <c r="AQ57" s="253" t="str">
        <f>IFERROR(IF(AND(AND($N56&lt;&gt;$BI$6,$N56&lt;&gt;$BJ$6),AQ56="有"),$AL$2,VLOOKUP(AQ56,'P1'!$B$4:$J$35,9,FALSE)),"")</f>
        <v/>
      </c>
      <c r="AR57" s="253" t="str">
        <f>IFERROR(IF(AND(AND($N56&lt;&gt;$BI$6,$N56&lt;&gt;$BJ$6),AR56="有"),$AL$2,VLOOKUP(AR56,'P1'!$B$4:$J$35,9,FALSE)),"")</f>
        <v/>
      </c>
      <c r="AS57" s="253" t="str">
        <f>IFERROR(IF(AND(AND($N56&lt;&gt;$BI$6,$N56&lt;&gt;$BJ$6),AS56="有"),$AL$2,VLOOKUP(AS56,'P1'!$B$4:$J$35,9,FALSE)),"")</f>
        <v/>
      </c>
      <c r="AT57" s="253" t="str">
        <f>IFERROR(IF(AND(AND($N56&lt;&gt;$BI$6,$N56&lt;&gt;$BJ$6),AT56="有"),$AL$2,VLOOKUP(AT56,'P1'!$B$4:$J$35,9,FALSE)),"")</f>
        <v/>
      </c>
      <c r="AU57" s="253" t="str">
        <f>IFERROR(IF(AND(AND($N56&lt;&gt;$BI$6,$N56&lt;&gt;$BJ$6),AU56="有"),$AL$2,VLOOKUP(AU56,'P1'!$B$4:$J$35,9,FALSE)),"")</f>
        <v/>
      </c>
      <c r="AV57" s="120">
        <f>SUM(Q57:AU57)</f>
        <v>0</v>
      </c>
      <c r="AW57" s="711"/>
      <c r="AX57" s="713"/>
      <c r="AY57" s="121"/>
      <c r="AZ57" s="121"/>
    </row>
    <row r="58" spans="2:59" ht="17.100000000000001" customHeight="1" x14ac:dyDescent="0.15">
      <c r="B58" s="690">
        <f t="shared" ref="B58:B98" si="5">B56+1</f>
        <v>20</v>
      </c>
      <c r="C58" s="721"/>
      <c r="D58" s="722"/>
      <c r="E58" s="722"/>
      <c r="F58" s="722"/>
      <c r="G58" s="722"/>
      <c r="H58" s="723"/>
      <c r="I58" s="727"/>
      <c r="J58" s="728"/>
      <c r="K58" s="728"/>
      <c r="L58" s="728"/>
      <c r="M58" s="729"/>
      <c r="N58" s="733"/>
      <c r="O58" s="734"/>
      <c r="P58" s="741"/>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115">
        <f>COUNTA(Q58:AU58)</f>
        <v>0</v>
      </c>
      <c r="AW58" s="710">
        <f>AV59</f>
        <v>0</v>
      </c>
      <c r="AX58" s="712" t="str">
        <f>IFERROR(ROUNDDOWN(AV59/$AT$2,1),"")</f>
        <v/>
      </c>
      <c r="AY58" s="116"/>
      <c r="AZ58" s="116"/>
    </row>
    <row r="59" spans="2:59" ht="17.100000000000001" customHeight="1" x14ac:dyDescent="0.15">
      <c r="B59" s="691"/>
      <c r="C59" s="724"/>
      <c r="D59" s="725"/>
      <c r="E59" s="725"/>
      <c r="F59" s="725"/>
      <c r="G59" s="725"/>
      <c r="H59" s="726"/>
      <c r="I59" s="730"/>
      <c r="J59" s="731"/>
      <c r="K59" s="731"/>
      <c r="L59" s="731"/>
      <c r="M59" s="732"/>
      <c r="N59" s="742"/>
      <c r="O59" s="743"/>
      <c r="P59" s="744"/>
      <c r="Q59" s="253" t="str">
        <f>IFERROR(IF(AND(AND($N58&lt;&gt;$BI$6,$N58&lt;&gt;$BJ$6),Q58="有"),$AL$2,VLOOKUP(Q58,'P1'!$B$4:$J$35,9,FALSE)),"")</f>
        <v/>
      </c>
      <c r="R59" s="253" t="str">
        <f>IFERROR(IF(AND(AND($N58&lt;&gt;$BI$6,$N58&lt;&gt;$BJ$6),R58="有"),$AL$2,VLOOKUP(R58,'P1'!$B$4:$J$35,9,FALSE)),"")</f>
        <v/>
      </c>
      <c r="S59" s="253" t="str">
        <f>IFERROR(IF(AND(AND($N58&lt;&gt;$BI$6,$N58&lt;&gt;$BJ$6),S58="有"),$AL$2,VLOOKUP(S58,'P1'!$B$4:$J$35,9,FALSE)),"")</f>
        <v/>
      </c>
      <c r="T59" s="253" t="str">
        <f>IFERROR(IF(AND(AND($N58&lt;&gt;$BI$6,$N58&lt;&gt;$BJ$6),T58="有"),$AL$2,VLOOKUP(T58,'P1'!$B$4:$J$35,9,FALSE)),"")</f>
        <v/>
      </c>
      <c r="U59" s="253" t="str">
        <f>IFERROR(IF(AND(AND($N58&lt;&gt;$BI$6,$N58&lt;&gt;$BJ$6),U58="有"),$AL$2,VLOOKUP(U58,'P1'!$B$4:$J$35,9,FALSE)),"")</f>
        <v/>
      </c>
      <c r="V59" s="253" t="str">
        <f>IFERROR(IF(AND(AND($N58&lt;&gt;$BI$6,$N58&lt;&gt;$BJ$6),V58="有"),$AL$2,VLOOKUP(V58,'P1'!$B$4:$J$35,9,FALSE)),"")</f>
        <v/>
      </c>
      <c r="W59" s="253" t="str">
        <f>IFERROR(IF(AND(AND($N58&lt;&gt;$BI$6,$N58&lt;&gt;$BJ$6),W58="有"),$AL$2,VLOOKUP(W58,'P1'!$B$4:$J$35,9,FALSE)),"")</f>
        <v/>
      </c>
      <c r="X59" s="253" t="str">
        <f>IFERROR(IF(AND(AND($N58&lt;&gt;$BI$6,$N58&lt;&gt;$BJ$6),X58="有"),$AL$2,VLOOKUP(X58,'P1'!$B$4:$J$35,9,FALSE)),"")</f>
        <v/>
      </c>
      <c r="Y59" s="253" t="str">
        <f>IFERROR(IF(AND(AND($N58&lt;&gt;$BI$6,$N58&lt;&gt;$BJ$6),Y58="有"),$AL$2,VLOOKUP(Y58,'P1'!$B$4:$J$35,9,FALSE)),"")</f>
        <v/>
      </c>
      <c r="Z59" s="253" t="str">
        <f>IFERROR(IF(AND(AND($N58&lt;&gt;$BI$6,$N58&lt;&gt;$BJ$6),Z58="有"),$AL$2,VLOOKUP(Z58,'P1'!$B$4:$J$35,9,FALSE)),"")</f>
        <v/>
      </c>
      <c r="AA59" s="253" t="str">
        <f>IFERROR(IF(AND(AND($N58&lt;&gt;$BI$6,$N58&lt;&gt;$BJ$6),AA58="有"),$AL$2,VLOOKUP(AA58,'P1'!$B$4:$J$35,9,FALSE)),"")</f>
        <v/>
      </c>
      <c r="AB59" s="253" t="str">
        <f>IFERROR(IF(AND(AND($N58&lt;&gt;$BI$6,$N58&lt;&gt;$BJ$6),AB58="有"),$AL$2,VLOOKUP(AB58,'P1'!$B$4:$J$35,9,FALSE)),"")</f>
        <v/>
      </c>
      <c r="AC59" s="253" t="str">
        <f>IFERROR(IF(AND(AND($N58&lt;&gt;$BI$6,$N58&lt;&gt;$BJ$6),AC58="有"),$AL$2,VLOOKUP(AC58,'P1'!$B$4:$J$35,9,FALSE)),"")</f>
        <v/>
      </c>
      <c r="AD59" s="253" t="str">
        <f>IFERROR(IF(AND(AND($N58&lt;&gt;$BI$6,$N58&lt;&gt;$BJ$6),AD58="有"),$AL$2,VLOOKUP(AD58,'P1'!$B$4:$J$35,9,FALSE)),"")</f>
        <v/>
      </c>
      <c r="AE59" s="253" t="str">
        <f>IFERROR(IF(AND(AND($N58&lt;&gt;$BI$6,$N58&lt;&gt;$BJ$6),AE58="有"),$AL$2,VLOOKUP(AE58,'P1'!$B$4:$J$35,9,FALSE)),"")</f>
        <v/>
      </c>
      <c r="AF59" s="253" t="str">
        <f>IFERROR(IF(AND(AND($N58&lt;&gt;$BI$6,$N58&lt;&gt;$BJ$6),AF58="有"),$AL$2,VLOOKUP(AF58,'P1'!$B$4:$J$35,9,FALSE)),"")</f>
        <v/>
      </c>
      <c r="AG59" s="253" t="str">
        <f>IFERROR(IF(AND(AND($N58&lt;&gt;$BI$6,$N58&lt;&gt;$BJ$6),AG58="有"),$AL$2,VLOOKUP(AG58,'P1'!$B$4:$J$35,9,FALSE)),"")</f>
        <v/>
      </c>
      <c r="AH59" s="253" t="str">
        <f>IFERROR(IF(AND(AND($N58&lt;&gt;$BI$6,$N58&lt;&gt;$BJ$6),AH58="有"),$AL$2,VLOOKUP(AH58,'P1'!$B$4:$J$35,9,FALSE)),"")</f>
        <v/>
      </c>
      <c r="AI59" s="253" t="str">
        <f>IFERROR(IF(AND(AND($N58&lt;&gt;$BI$6,$N58&lt;&gt;$BJ$6),AI58="有"),$AL$2,VLOOKUP(AI58,'P1'!$B$4:$J$35,9,FALSE)),"")</f>
        <v/>
      </c>
      <c r="AJ59" s="253" t="str">
        <f>IFERROR(IF(AND(AND($N58&lt;&gt;$BI$6,$N58&lt;&gt;$BJ$6),AJ58="有"),$AL$2,VLOOKUP(AJ58,'P1'!$B$4:$J$35,9,FALSE)),"")</f>
        <v/>
      </c>
      <c r="AK59" s="253" t="str">
        <f>IFERROR(IF(AND(AND($N58&lt;&gt;$BI$6,$N58&lt;&gt;$BJ$6),AK58="有"),$AL$2,VLOOKUP(AK58,'P1'!$B$4:$J$35,9,FALSE)),"")</f>
        <v/>
      </c>
      <c r="AL59" s="253" t="str">
        <f>IFERROR(IF(AND(AND($N58&lt;&gt;$BI$6,$N58&lt;&gt;$BJ$6),AL58="有"),$AL$2,VLOOKUP(AL58,'P1'!$B$4:$J$35,9,FALSE)),"")</f>
        <v/>
      </c>
      <c r="AM59" s="253" t="str">
        <f>IFERROR(IF(AND(AND($N58&lt;&gt;$BI$6,$N58&lt;&gt;$BJ$6),AM58="有"),$AL$2,VLOOKUP(AM58,'P1'!$B$4:$J$35,9,FALSE)),"")</f>
        <v/>
      </c>
      <c r="AN59" s="253" t="str">
        <f>IFERROR(IF(AND(AND($N58&lt;&gt;$BI$6,$N58&lt;&gt;$BJ$6),AN58="有"),$AL$2,VLOOKUP(AN58,'P1'!$B$4:$J$35,9,FALSE)),"")</f>
        <v/>
      </c>
      <c r="AO59" s="253" t="str">
        <f>IFERROR(IF(AND(AND($N58&lt;&gt;$BI$6,$N58&lt;&gt;$BJ$6),AO58="有"),$AL$2,VLOOKUP(AO58,'P1'!$B$4:$J$35,9,FALSE)),"")</f>
        <v/>
      </c>
      <c r="AP59" s="253" t="str">
        <f>IFERROR(IF(AND(AND($N58&lt;&gt;$BI$6,$N58&lt;&gt;$BJ$6),AP58="有"),$AL$2,VLOOKUP(AP58,'P1'!$B$4:$J$35,9,FALSE)),"")</f>
        <v/>
      </c>
      <c r="AQ59" s="253" t="str">
        <f>IFERROR(IF(AND(AND($N58&lt;&gt;$BI$6,$N58&lt;&gt;$BJ$6),AQ58="有"),$AL$2,VLOOKUP(AQ58,'P1'!$B$4:$J$35,9,FALSE)),"")</f>
        <v/>
      </c>
      <c r="AR59" s="253" t="str">
        <f>IFERROR(IF(AND(AND($N58&lt;&gt;$BI$6,$N58&lt;&gt;$BJ$6),AR58="有"),$AL$2,VLOOKUP(AR58,'P1'!$B$4:$J$35,9,FALSE)),"")</f>
        <v/>
      </c>
      <c r="AS59" s="253" t="str">
        <f>IFERROR(IF(AND(AND($N58&lt;&gt;$BI$6,$N58&lt;&gt;$BJ$6),AS58="有"),$AL$2,VLOOKUP(AS58,'P1'!$B$4:$J$35,9,FALSE)),"")</f>
        <v/>
      </c>
      <c r="AT59" s="253" t="str">
        <f>IFERROR(IF(AND(AND($N58&lt;&gt;$BI$6,$N58&lt;&gt;$BJ$6),AT58="有"),$AL$2,VLOOKUP(AT58,'P1'!$B$4:$J$35,9,FALSE)),"")</f>
        <v/>
      </c>
      <c r="AU59" s="253" t="str">
        <f>IFERROR(IF(AND(AND($N58&lt;&gt;$BI$6,$N58&lt;&gt;$BJ$6),AU58="有"),$AL$2,VLOOKUP(AU58,'P1'!$B$4:$J$35,9,FALSE)),"")</f>
        <v/>
      </c>
      <c r="AV59" s="120">
        <f>SUM(Q59:AU59)</f>
        <v>0</v>
      </c>
      <c r="AW59" s="711"/>
      <c r="AX59" s="713"/>
      <c r="AY59" s="121"/>
      <c r="AZ59" s="121"/>
    </row>
    <row r="60" spans="2:59" ht="17.100000000000001" customHeight="1" x14ac:dyDescent="0.15">
      <c r="B60" s="690">
        <f t="shared" si="5"/>
        <v>21</v>
      </c>
      <c r="C60" s="721"/>
      <c r="D60" s="722"/>
      <c r="E60" s="722"/>
      <c r="F60" s="722"/>
      <c r="G60" s="722"/>
      <c r="H60" s="723"/>
      <c r="I60" s="727"/>
      <c r="J60" s="728"/>
      <c r="K60" s="728"/>
      <c r="L60" s="728"/>
      <c r="M60" s="729"/>
      <c r="N60" s="733"/>
      <c r="O60" s="734"/>
      <c r="P60" s="741"/>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115">
        <f>COUNTA(Q60:AU60)</f>
        <v>0</v>
      </c>
      <c r="AW60" s="710">
        <f>AV61</f>
        <v>0</v>
      </c>
      <c r="AX60" s="712" t="str">
        <f>IFERROR(ROUNDDOWN(AV61/$AT$2,1),"")</f>
        <v/>
      </c>
      <c r="AY60" s="116"/>
      <c r="AZ60" s="116"/>
    </row>
    <row r="61" spans="2:59" ht="17.100000000000001" customHeight="1" x14ac:dyDescent="0.15">
      <c r="B61" s="691"/>
      <c r="C61" s="724"/>
      <c r="D61" s="725"/>
      <c r="E61" s="725"/>
      <c r="F61" s="725"/>
      <c r="G61" s="725"/>
      <c r="H61" s="726"/>
      <c r="I61" s="730"/>
      <c r="J61" s="731"/>
      <c r="K61" s="731"/>
      <c r="L61" s="731"/>
      <c r="M61" s="732"/>
      <c r="N61" s="742"/>
      <c r="O61" s="743"/>
      <c r="P61" s="744"/>
      <c r="Q61" s="253" t="str">
        <f>IFERROR(IF(AND(AND($N60&lt;&gt;$BI$6,$N60&lt;&gt;$BJ$6),Q60="有"),$AL$2,VLOOKUP(Q60,'P1'!$B$4:$J$35,9,FALSE)),"")</f>
        <v/>
      </c>
      <c r="R61" s="253" t="str">
        <f>IFERROR(IF(AND(AND($N60&lt;&gt;$BI$6,$N60&lt;&gt;$BJ$6),R60="有"),$AL$2,VLOOKUP(R60,'P1'!$B$4:$J$35,9,FALSE)),"")</f>
        <v/>
      </c>
      <c r="S61" s="253" t="str">
        <f>IFERROR(IF(AND(AND($N60&lt;&gt;$BI$6,$N60&lt;&gt;$BJ$6),S60="有"),$AL$2,VLOOKUP(S60,'P1'!$B$4:$J$35,9,FALSE)),"")</f>
        <v/>
      </c>
      <c r="T61" s="253" t="str">
        <f>IFERROR(IF(AND(AND($N60&lt;&gt;$BI$6,$N60&lt;&gt;$BJ$6),T60="有"),$AL$2,VLOOKUP(T60,'P1'!$B$4:$J$35,9,FALSE)),"")</f>
        <v/>
      </c>
      <c r="U61" s="253" t="str">
        <f>IFERROR(IF(AND(AND($N60&lt;&gt;$BI$6,$N60&lt;&gt;$BJ$6),U60="有"),$AL$2,VLOOKUP(U60,'P1'!$B$4:$J$35,9,FALSE)),"")</f>
        <v/>
      </c>
      <c r="V61" s="253" t="str">
        <f>IFERROR(IF(AND(AND($N60&lt;&gt;$BI$6,$N60&lt;&gt;$BJ$6),V60="有"),$AL$2,VLOOKUP(V60,'P1'!$B$4:$J$35,9,FALSE)),"")</f>
        <v/>
      </c>
      <c r="W61" s="253" t="str">
        <f>IFERROR(IF(AND(AND($N60&lt;&gt;$BI$6,$N60&lt;&gt;$BJ$6),W60="有"),$AL$2,VLOOKUP(W60,'P1'!$B$4:$J$35,9,FALSE)),"")</f>
        <v/>
      </c>
      <c r="X61" s="253" t="str">
        <f>IFERROR(IF(AND(AND($N60&lt;&gt;$BI$6,$N60&lt;&gt;$BJ$6),X60="有"),$AL$2,VLOOKUP(X60,'P1'!$B$4:$J$35,9,FALSE)),"")</f>
        <v/>
      </c>
      <c r="Y61" s="253" t="str">
        <f>IFERROR(IF(AND(AND($N60&lt;&gt;$BI$6,$N60&lt;&gt;$BJ$6),Y60="有"),$AL$2,VLOOKUP(Y60,'P1'!$B$4:$J$35,9,FALSE)),"")</f>
        <v/>
      </c>
      <c r="Z61" s="253" t="str">
        <f>IFERROR(IF(AND(AND($N60&lt;&gt;$BI$6,$N60&lt;&gt;$BJ$6),Z60="有"),$AL$2,VLOOKUP(Z60,'P1'!$B$4:$J$35,9,FALSE)),"")</f>
        <v/>
      </c>
      <c r="AA61" s="253" t="str">
        <f>IFERROR(IF(AND(AND($N60&lt;&gt;$BI$6,$N60&lt;&gt;$BJ$6),AA60="有"),$AL$2,VLOOKUP(AA60,'P1'!$B$4:$J$35,9,FALSE)),"")</f>
        <v/>
      </c>
      <c r="AB61" s="253" t="str">
        <f>IFERROR(IF(AND(AND($N60&lt;&gt;$BI$6,$N60&lt;&gt;$BJ$6),AB60="有"),$AL$2,VLOOKUP(AB60,'P1'!$B$4:$J$35,9,FALSE)),"")</f>
        <v/>
      </c>
      <c r="AC61" s="253" t="str">
        <f>IFERROR(IF(AND(AND($N60&lt;&gt;$BI$6,$N60&lt;&gt;$BJ$6),AC60="有"),$AL$2,VLOOKUP(AC60,'P1'!$B$4:$J$35,9,FALSE)),"")</f>
        <v/>
      </c>
      <c r="AD61" s="253" t="str">
        <f>IFERROR(IF(AND(AND($N60&lt;&gt;$BI$6,$N60&lt;&gt;$BJ$6),AD60="有"),$AL$2,VLOOKUP(AD60,'P1'!$B$4:$J$35,9,FALSE)),"")</f>
        <v/>
      </c>
      <c r="AE61" s="253" t="str">
        <f>IFERROR(IF(AND(AND($N60&lt;&gt;$BI$6,$N60&lt;&gt;$BJ$6),AE60="有"),$AL$2,VLOOKUP(AE60,'P1'!$B$4:$J$35,9,FALSE)),"")</f>
        <v/>
      </c>
      <c r="AF61" s="253" t="str">
        <f>IFERROR(IF(AND(AND($N60&lt;&gt;$BI$6,$N60&lt;&gt;$BJ$6),AF60="有"),$AL$2,VLOOKUP(AF60,'P1'!$B$4:$J$35,9,FALSE)),"")</f>
        <v/>
      </c>
      <c r="AG61" s="253" t="str">
        <f>IFERROR(IF(AND(AND($N60&lt;&gt;$BI$6,$N60&lt;&gt;$BJ$6),AG60="有"),$AL$2,VLOOKUP(AG60,'P1'!$B$4:$J$35,9,FALSE)),"")</f>
        <v/>
      </c>
      <c r="AH61" s="253" t="str">
        <f>IFERROR(IF(AND(AND($N60&lt;&gt;$BI$6,$N60&lt;&gt;$BJ$6),AH60="有"),$AL$2,VLOOKUP(AH60,'P1'!$B$4:$J$35,9,FALSE)),"")</f>
        <v/>
      </c>
      <c r="AI61" s="253" t="str">
        <f>IFERROR(IF(AND(AND($N60&lt;&gt;$BI$6,$N60&lt;&gt;$BJ$6),AI60="有"),$AL$2,VLOOKUP(AI60,'P1'!$B$4:$J$35,9,FALSE)),"")</f>
        <v/>
      </c>
      <c r="AJ61" s="253" t="str">
        <f>IFERROR(IF(AND(AND($N60&lt;&gt;$BI$6,$N60&lt;&gt;$BJ$6),AJ60="有"),$AL$2,VLOOKUP(AJ60,'P1'!$B$4:$J$35,9,FALSE)),"")</f>
        <v/>
      </c>
      <c r="AK61" s="253" t="str">
        <f>IFERROR(IF(AND(AND($N60&lt;&gt;$BI$6,$N60&lt;&gt;$BJ$6),AK60="有"),$AL$2,VLOOKUP(AK60,'P1'!$B$4:$J$35,9,FALSE)),"")</f>
        <v/>
      </c>
      <c r="AL61" s="253" t="str">
        <f>IFERROR(IF(AND(AND($N60&lt;&gt;$BI$6,$N60&lt;&gt;$BJ$6),AL60="有"),$AL$2,VLOOKUP(AL60,'P1'!$B$4:$J$35,9,FALSE)),"")</f>
        <v/>
      </c>
      <c r="AM61" s="253" t="str">
        <f>IFERROR(IF(AND(AND($N60&lt;&gt;$BI$6,$N60&lt;&gt;$BJ$6),AM60="有"),$AL$2,VLOOKUP(AM60,'P1'!$B$4:$J$35,9,FALSE)),"")</f>
        <v/>
      </c>
      <c r="AN61" s="253" t="str">
        <f>IFERROR(IF(AND(AND($N60&lt;&gt;$BI$6,$N60&lt;&gt;$BJ$6),AN60="有"),$AL$2,VLOOKUP(AN60,'P1'!$B$4:$J$35,9,FALSE)),"")</f>
        <v/>
      </c>
      <c r="AO61" s="253" t="str">
        <f>IFERROR(IF(AND(AND($N60&lt;&gt;$BI$6,$N60&lt;&gt;$BJ$6),AO60="有"),$AL$2,VLOOKUP(AO60,'P1'!$B$4:$J$35,9,FALSE)),"")</f>
        <v/>
      </c>
      <c r="AP61" s="253" t="str">
        <f>IFERROR(IF(AND(AND($N60&lt;&gt;$BI$6,$N60&lt;&gt;$BJ$6),AP60="有"),$AL$2,VLOOKUP(AP60,'P1'!$B$4:$J$35,9,FALSE)),"")</f>
        <v/>
      </c>
      <c r="AQ61" s="253" t="str">
        <f>IFERROR(IF(AND(AND($N60&lt;&gt;$BI$6,$N60&lt;&gt;$BJ$6),AQ60="有"),$AL$2,VLOOKUP(AQ60,'P1'!$B$4:$J$35,9,FALSE)),"")</f>
        <v/>
      </c>
      <c r="AR61" s="253" t="str">
        <f>IFERROR(IF(AND(AND($N60&lt;&gt;$BI$6,$N60&lt;&gt;$BJ$6),AR60="有"),$AL$2,VLOOKUP(AR60,'P1'!$B$4:$J$35,9,FALSE)),"")</f>
        <v/>
      </c>
      <c r="AS61" s="253" t="str">
        <f>IFERROR(IF(AND(AND($N60&lt;&gt;$BI$6,$N60&lt;&gt;$BJ$6),AS60="有"),$AL$2,VLOOKUP(AS60,'P1'!$B$4:$J$35,9,FALSE)),"")</f>
        <v/>
      </c>
      <c r="AT61" s="253" t="str">
        <f>IFERROR(IF(AND(AND($N60&lt;&gt;$BI$6,$N60&lt;&gt;$BJ$6),AT60="有"),$AL$2,VLOOKUP(AT60,'P1'!$B$4:$J$35,9,FALSE)),"")</f>
        <v/>
      </c>
      <c r="AU61" s="253" t="str">
        <f>IFERROR(IF(AND(AND($N60&lt;&gt;$BI$6,$N60&lt;&gt;$BJ$6),AU60="有"),$AL$2,VLOOKUP(AU60,'P1'!$B$4:$J$35,9,FALSE)),"")</f>
        <v/>
      </c>
      <c r="AV61" s="120">
        <f>SUM(Q61:AU61)</f>
        <v>0</v>
      </c>
      <c r="AW61" s="711"/>
      <c r="AX61" s="713"/>
      <c r="AY61" s="121"/>
      <c r="AZ61" s="121"/>
    </row>
    <row r="62" spans="2:59" ht="17.100000000000001" customHeight="1" x14ac:dyDescent="0.15">
      <c r="B62" s="690">
        <f t="shared" si="5"/>
        <v>22</v>
      </c>
      <c r="C62" s="721"/>
      <c r="D62" s="722"/>
      <c r="E62" s="722"/>
      <c r="F62" s="722"/>
      <c r="G62" s="722"/>
      <c r="H62" s="723"/>
      <c r="I62" s="727"/>
      <c r="J62" s="728"/>
      <c r="K62" s="728"/>
      <c r="L62" s="728"/>
      <c r="M62" s="729"/>
      <c r="N62" s="733"/>
      <c r="O62" s="734"/>
      <c r="P62" s="741"/>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115">
        <f>COUNTA(Q62:AU62)</f>
        <v>0</v>
      </c>
      <c r="AW62" s="710">
        <f>AV63</f>
        <v>0</v>
      </c>
      <c r="AX62" s="712" t="str">
        <f>IFERROR(ROUNDDOWN(AV63/$AT$2,1),"")</f>
        <v/>
      </c>
      <c r="AY62" s="116"/>
      <c r="AZ62" s="116"/>
    </row>
    <row r="63" spans="2:59" ht="17.100000000000001" customHeight="1" x14ac:dyDescent="0.15">
      <c r="B63" s="691"/>
      <c r="C63" s="724"/>
      <c r="D63" s="725"/>
      <c r="E63" s="725"/>
      <c r="F63" s="725"/>
      <c r="G63" s="725"/>
      <c r="H63" s="726"/>
      <c r="I63" s="730"/>
      <c r="J63" s="731"/>
      <c r="K63" s="731"/>
      <c r="L63" s="731"/>
      <c r="M63" s="732"/>
      <c r="N63" s="742"/>
      <c r="O63" s="743"/>
      <c r="P63" s="744"/>
      <c r="Q63" s="253" t="str">
        <f>IFERROR(IF(AND(AND($N62&lt;&gt;$BI$6,$N62&lt;&gt;$BJ$6),Q62="有"),$AL$2,VLOOKUP(Q62,'P1'!$B$4:$J$35,9,FALSE)),"")</f>
        <v/>
      </c>
      <c r="R63" s="253" t="str">
        <f>IFERROR(IF(AND(AND($N62&lt;&gt;$BI$6,$N62&lt;&gt;$BJ$6),R62="有"),$AL$2,VLOOKUP(R62,'P1'!$B$4:$J$35,9,FALSE)),"")</f>
        <v/>
      </c>
      <c r="S63" s="253" t="str">
        <f>IFERROR(IF(AND(AND($N62&lt;&gt;$BI$6,$N62&lt;&gt;$BJ$6),S62="有"),$AL$2,VLOOKUP(S62,'P1'!$B$4:$J$35,9,FALSE)),"")</f>
        <v/>
      </c>
      <c r="T63" s="253" t="str">
        <f>IFERROR(IF(AND(AND($N62&lt;&gt;$BI$6,$N62&lt;&gt;$BJ$6),T62="有"),$AL$2,VLOOKUP(T62,'P1'!$B$4:$J$35,9,FALSE)),"")</f>
        <v/>
      </c>
      <c r="U63" s="253" t="str">
        <f>IFERROR(IF(AND(AND($N62&lt;&gt;$BI$6,$N62&lt;&gt;$BJ$6),U62="有"),$AL$2,VLOOKUP(U62,'P1'!$B$4:$J$35,9,FALSE)),"")</f>
        <v/>
      </c>
      <c r="V63" s="253" t="str">
        <f>IFERROR(IF(AND(AND($N62&lt;&gt;$BI$6,$N62&lt;&gt;$BJ$6),V62="有"),$AL$2,VLOOKUP(V62,'P1'!$B$4:$J$35,9,FALSE)),"")</f>
        <v/>
      </c>
      <c r="W63" s="253" t="str">
        <f>IFERROR(IF(AND(AND($N62&lt;&gt;$BI$6,$N62&lt;&gt;$BJ$6),W62="有"),$AL$2,VLOOKUP(W62,'P1'!$B$4:$J$35,9,FALSE)),"")</f>
        <v/>
      </c>
      <c r="X63" s="253" t="str">
        <f>IFERROR(IF(AND(AND($N62&lt;&gt;$BI$6,$N62&lt;&gt;$BJ$6),X62="有"),$AL$2,VLOOKUP(X62,'P1'!$B$4:$J$35,9,FALSE)),"")</f>
        <v/>
      </c>
      <c r="Y63" s="253" t="str">
        <f>IFERROR(IF(AND(AND($N62&lt;&gt;$BI$6,$N62&lt;&gt;$BJ$6),Y62="有"),$AL$2,VLOOKUP(Y62,'P1'!$B$4:$J$35,9,FALSE)),"")</f>
        <v/>
      </c>
      <c r="Z63" s="253" t="str">
        <f>IFERROR(IF(AND(AND($N62&lt;&gt;$BI$6,$N62&lt;&gt;$BJ$6),Z62="有"),$AL$2,VLOOKUP(Z62,'P1'!$B$4:$J$35,9,FALSE)),"")</f>
        <v/>
      </c>
      <c r="AA63" s="253" t="str">
        <f>IFERROR(IF(AND(AND($N62&lt;&gt;$BI$6,$N62&lt;&gt;$BJ$6),AA62="有"),$AL$2,VLOOKUP(AA62,'P1'!$B$4:$J$35,9,FALSE)),"")</f>
        <v/>
      </c>
      <c r="AB63" s="253" t="str">
        <f>IFERROR(IF(AND(AND($N62&lt;&gt;$BI$6,$N62&lt;&gt;$BJ$6),AB62="有"),$AL$2,VLOOKUP(AB62,'P1'!$B$4:$J$35,9,FALSE)),"")</f>
        <v/>
      </c>
      <c r="AC63" s="253" t="str">
        <f>IFERROR(IF(AND(AND($N62&lt;&gt;$BI$6,$N62&lt;&gt;$BJ$6),AC62="有"),$AL$2,VLOOKUP(AC62,'P1'!$B$4:$J$35,9,FALSE)),"")</f>
        <v/>
      </c>
      <c r="AD63" s="253" t="str">
        <f>IFERROR(IF(AND(AND($N62&lt;&gt;$BI$6,$N62&lt;&gt;$BJ$6),AD62="有"),$AL$2,VLOOKUP(AD62,'P1'!$B$4:$J$35,9,FALSE)),"")</f>
        <v/>
      </c>
      <c r="AE63" s="253" t="str">
        <f>IFERROR(IF(AND(AND($N62&lt;&gt;$BI$6,$N62&lt;&gt;$BJ$6),AE62="有"),$AL$2,VLOOKUP(AE62,'P1'!$B$4:$J$35,9,FALSE)),"")</f>
        <v/>
      </c>
      <c r="AF63" s="253" t="str">
        <f>IFERROR(IF(AND(AND($N62&lt;&gt;$BI$6,$N62&lt;&gt;$BJ$6),AF62="有"),$AL$2,VLOOKUP(AF62,'P1'!$B$4:$J$35,9,FALSE)),"")</f>
        <v/>
      </c>
      <c r="AG63" s="253" t="str">
        <f>IFERROR(IF(AND(AND($N62&lt;&gt;$BI$6,$N62&lt;&gt;$BJ$6),AG62="有"),$AL$2,VLOOKUP(AG62,'P1'!$B$4:$J$35,9,FALSE)),"")</f>
        <v/>
      </c>
      <c r="AH63" s="253" t="str">
        <f>IFERROR(IF(AND(AND($N62&lt;&gt;$BI$6,$N62&lt;&gt;$BJ$6),AH62="有"),$AL$2,VLOOKUP(AH62,'P1'!$B$4:$J$35,9,FALSE)),"")</f>
        <v/>
      </c>
      <c r="AI63" s="253" t="str">
        <f>IFERROR(IF(AND(AND($N62&lt;&gt;$BI$6,$N62&lt;&gt;$BJ$6),AI62="有"),$AL$2,VLOOKUP(AI62,'P1'!$B$4:$J$35,9,FALSE)),"")</f>
        <v/>
      </c>
      <c r="AJ63" s="253" t="str">
        <f>IFERROR(IF(AND(AND($N62&lt;&gt;$BI$6,$N62&lt;&gt;$BJ$6),AJ62="有"),$AL$2,VLOOKUP(AJ62,'P1'!$B$4:$J$35,9,FALSE)),"")</f>
        <v/>
      </c>
      <c r="AK63" s="253" t="str">
        <f>IFERROR(IF(AND(AND($N62&lt;&gt;$BI$6,$N62&lt;&gt;$BJ$6),AK62="有"),$AL$2,VLOOKUP(AK62,'P1'!$B$4:$J$35,9,FALSE)),"")</f>
        <v/>
      </c>
      <c r="AL63" s="253" t="str">
        <f>IFERROR(IF(AND(AND($N62&lt;&gt;$BI$6,$N62&lt;&gt;$BJ$6),AL62="有"),$AL$2,VLOOKUP(AL62,'P1'!$B$4:$J$35,9,FALSE)),"")</f>
        <v/>
      </c>
      <c r="AM63" s="253" t="str">
        <f>IFERROR(IF(AND(AND($N62&lt;&gt;$BI$6,$N62&lt;&gt;$BJ$6),AM62="有"),$AL$2,VLOOKUP(AM62,'P1'!$B$4:$J$35,9,FALSE)),"")</f>
        <v/>
      </c>
      <c r="AN63" s="253" t="str">
        <f>IFERROR(IF(AND(AND($N62&lt;&gt;$BI$6,$N62&lt;&gt;$BJ$6),AN62="有"),$AL$2,VLOOKUP(AN62,'P1'!$B$4:$J$35,9,FALSE)),"")</f>
        <v/>
      </c>
      <c r="AO63" s="253" t="str">
        <f>IFERROR(IF(AND(AND($N62&lt;&gt;$BI$6,$N62&lt;&gt;$BJ$6),AO62="有"),$AL$2,VLOOKUP(AO62,'P1'!$B$4:$J$35,9,FALSE)),"")</f>
        <v/>
      </c>
      <c r="AP63" s="253" t="str">
        <f>IFERROR(IF(AND(AND($N62&lt;&gt;$BI$6,$N62&lt;&gt;$BJ$6),AP62="有"),$AL$2,VLOOKUP(AP62,'P1'!$B$4:$J$35,9,FALSE)),"")</f>
        <v/>
      </c>
      <c r="AQ63" s="253" t="str">
        <f>IFERROR(IF(AND(AND($N62&lt;&gt;$BI$6,$N62&lt;&gt;$BJ$6),AQ62="有"),$AL$2,VLOOKUP(AQ62,'P1'!$B$4:$J$35,9,FALSE)),"")</f>
        <v/>
      </c>
      <c r="AR63" s="253" t="str">
        <f>IFERROR(IF(AND(AND($N62&lt;&gt;$BI$6,$N62&lt;&gt;$BJ$6),AR62="有"),$AL$2,VLOOKUP(AR62,'P1'!$B$4:$J$35,9,FALSE)),"")</f>
        <v/>
      </c>
      <c r="AS63" s="253" t="str">
        <f>IFERROR(IF(AND(AND($N62&lt;&gt;$BI$6,$N62&lt;&gt;$BJ$6),AS62="有"),$AL$2,VLOOKUP(AS62,'P1'!$B$4:$J$35,9,FALSE)),"")</f>
        <v/>
      </c>
      <c r="AT63" s="253" t="str">
        <f>IFERROR(IF(AND(AND($N62&lt;&gt;$BI$6,$N62&lt;&gt;$BJ$6),AT62="有"),$AL$2,VLOOKUP(AT62,'P1'!$B$4:$J$35,9,FALSE)),"")</f>
        <v/>
      </c>
      <c r="AU63" s="253" t="str">
        <f>IFERROR(IF(AND(AND($N62&lt;&gt;$BI$6,$N62&lt;&gt;$BJ$6),AU62="有"),$AL$2,VLOOKUP(AU62,'P1'!$B$4:$J$35,9,FALSE)),"")</f>
        <v/>
      </c>
      <c r="AV63" s="120">
        <f>SUM(Q63:AU63)</f>
        <v>0</v>
      </c>
      <c r="AW63" s="711"/>
      <c r="AX63" s="713"/>
      <c r="AY63" s="121"/>
      <c r="AZ63" s="121"/>
    </row>
    <row r="64" spans="2:59" ht="17.100000000000001" customHeight="1" x14ac:dyDescent="0.15">
      <c r="B64" s="690">
        <f t="shared" si="5"/>
        <v>23</v>
      </c>
      <c r="C64" s="721"/>
      <c r="D64" s="722"/>
      <c r="E64" s="722"/>
      <c r="F64" s="722"/>
      <c r="G64" s="722"/>
      <c r="H64" s="723"/>
      <c r="I64" s="727"/>
      <c r="J64" s="728"/>
      <c r="K64" s="728"/>
      <c r="L64" s="728"/>
      <c r="M64" s="729"/>
      <c r="N64" s="733"/>
      <c r="O64" s="734"/>
      <c r="P64" s="741"/>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115">
        <f>COUNTA(Q64:AU64)</f>
        <v>0</v>
      </c>
      <c r="AW64" s="710">
        <f>AV65</f>
        <v>0</v>
      </c>
      <c r="AX64" s="712" t="str">
        <f>IFERROR(ROUNDDOWN(AV65/$AT$2,1),"")</f>
        <v/>
      </c>
      <c r="AY64" s="116"/>
      <c r="AZ64" s="116"/>
    </row>
    <row r="65" spans="2:52" ht="17.100000000000001" customHeight="1" x14ac:dyDescent="0.15">
      <c r="B65" s="691"/>
      <c r="C65" s="724"/>
      <c r="D65" s="725"/>
      <c r="E65" s="725"/>
      <c r="F65" s="725"/>
      <c r="G65" s="725"/>
      <c r="H65" s="726"/>
      <c r="I65" s="730"/>
      <c r="J65" s="731"/>
      <c r="K65" s="731"/>
      <c r="L65" s="731"/>
      <c r="M65" s="732"/>
      <c r="N65" s="742"/>
      <c r="O65" s="743"/>
      <c r="P65" s="744"/>
      <c r="Q65" s="253" t="str">
        <f>IFERROR(IF(AND(AND($N64&lt;&gt;$BI$6,$N64&lt;&gt;$BJ$6),Q64="有"),$AL$2,VLOOKUP(Q64,'P1'!$B$4:$J$35,9,FALSE)),"")</f>
        <v/>
      </c>
      <c r="R65" s="253" t="str">
        <f>IFERROR(IF(AND(AND($N64&lt;&gt;$BI$6,$N64&lt;&gt;$BJ$6),R64="有"),$AL$2,VLOOKUP(R64,'P1'!$B$4:$J$35,9,FALSE)),"")</f>
        <v/>
      </c>
      <c r="S65" s="253" t="str">
        <f>IFERROR(IF(AND(AND($N64&lt;&gt;$BI$6,$N64&lt;&gt;$BJ$6),S64="有"),$AL$2,VLOOKUP(S64,'P1'!$B$4:$J$35,9,FALSE)),"")</f>
        <v/>
      </c>
      <c r="T65" s="253" t="str">
        <f>IFERROR(IF(AND(AND($N64&lt;&gt;$BI$6,$N64&lt;&gt;$BJ$6),T64="有"),$AL$2,VLOOKUP(T64,'P1'!$B$4:$J$35,9,FALSE)),"")</f>
        <v/>
      </c>
      <c r="U65" s="253" t="str">
        <f>IFERROR(IF(AND(AND($N64&lt;&gt;$BI$6,$N64&lt;&gt;$BJ$6),U64="有"),$AL$2,VLOOKUP(U64,'P1'!$B$4:$J$35,9,FALSE)),"")</f>
        <v/>
      </c>
      <c r="V65" s="253" t="str">
        <f>IFERROR(IF(AND(AND($N64&lt;&gt;$BI$6,$N64&lt;&gt;$BJ$6),V64="有"),$AL$2,VLOOKUP(V64,'P1'!$B$4:$J$35,9,FALSE)),"")</f>
        <v/>
      </c>
      <c r="W65" s="253" t="str">
        <f>IFERROR(IF(AND(AND($N64&lt;&gt;$BI$6,$N64&lt;&gt;$BJ$6),W64="有"),$AL$2,VLOOKUP(W64,'P1'!$B$4:$J$35,9,FALSE)),"")</f>
        <v/>
      </c>
      <c r="X65" s="253" t="str">
        <f>IFERROR(IF(AND(AND($N64&lt;&gt;$BI$6,$N64&lt;&gt;$BJ$6),X64="有"),$AL$2,VLOOKUP(X64,'P1'!$B$4:$J$35,9,FALSE)),"")</f>
        <v/>
      </c>
      <c r="Y65" s="253" t="str">
        <f>IFERROR(IF(AND(AND($N64&lt;&gt;$BI$6,$N64&lt;&gt;$BJ$6),Y64="有"),$AL$2,VLOOKUP(Y64,'P1'!$B$4:$J$35,9,FALSE)),"")</f>
        <v/>
      </c>
      <c r="Z65" s="253" t="str">
        <f>IFERROR(IF(AND(AND($N64&lt;&gt;$BI$6,$N64&lt;&gt;$BJ$6),Z64="有"),$AL$2,VLOOKUP(Z64,'P1'!$B$4:$J$35,9,FALSE)),"")</f>
        <v/>
      </c>
      <c r="AA65" s="253" t="str">
        <f>IFERROR(IF(AND(AND($N64&lt;&gt;$BI$6,$N64&lt;&gt;$BJ$6),AA64="有"),$AL$2,VLOOKUP(AA64,'P1'!$B$4:$J$35,9,FALSE)),"")</f>
        <v/>
      </c>
      <c r="AB65" s="253" t="str">
        <f>IFERROR(IF(AND(AND($N64&lt;&gt;$BI$6,$N64&lt;&gt;$BJ$6),AB64="有"),$AL$2,VLOOKUP(AB64,'P1'!$B$4:$J$35,9,FALSE)),"")</f>
        <v/>
      </c>
      <c r="AC65" s="253" t="str">
        <f>IFERROR(IF(AND(AND($N64&lt;&gt;$BI$6,$N64&lt;&gt;$BJ$6),AC64="有"),$AL$2,VLOOKUP(AC64,'P1'!$B$4:$J$35,9,FALSE)),"")</f>
        <v/>
      </c>
      <c r="AD65" s="253" t="str">
        <f>IFERROR(IF(AND(AND($N64&lt;&gt;$BI$6,$N64&lt;&gt;$BJ$6),AD64="有"),$AL$2,VLOOKUP(AD64,'P1'!$B$4:$J$35,9,FALSE)),"")</f>
        <v/>
      </c>
      <c r="AE65" s="253" t="str">
        <f>IFERROR(IF(AND(AND($N64&lt;&gt;$BI$6,$N64&lt;&gt;$BJ$6),AE64="有"),$AL$2,VLOOKUP(AE64,'P1'!$B$4:$J$35,9,FALSE)),"")</f>
        <v/>
      </c>
      <c r="AF65" s="253" t="str">
        <f>IFERROR(IF(AND(AND($N64&lt;&gt;$BI$6,$N64&lt;&gt;$BJ$6),AF64="有"),$AL$2,VLOOKUP(AF64,'P1'!$B$4:$J$35,9,FALSE)),"")</f>
        <v/>
      </c>
      <c r="AG65" s="253" t="str">
        <f>IFERROR(IF(AND(AND($N64&lt;&gt;$BI$6,$N64&lt;&gt;$BJ$6),AG64="有"),$AL$2,VLOOKUP(AG64,'P1'!$B$4:$J$35,9,FALSE)),"")</f>
        <v/>
      </c>
      <c r="AH65" s="253" t="str">
        <f>IFERROR(IF(AND(AND($N64&lt;&gt;$BI$6,$N64&lt;&gt;$BJ$6),AH64="有"),$AL$2,VLOOKUP(AH64,'P1'!$B$4:$J$35,9,FALSE)),"")</f>
        <v/>
      </c>
      <c r="AI65" s="253" t="str">
        <f>IFERROR(IF(AND(AND($N64&lt;&gt;$BI$6,$N64&lt;&gt;$BJ$6),AI64="有"),$AL$2,VLOOKUP(AI64,'P1'!$B$4:$J$35,9,FALSE)),"")</f>
        <v/>
      </c>
      <c r="AJ65" s="253" t="str">
        <f>IFERROR(IF(AND(AND($N64&lt;&gt;$BI$6,$N64&lt;&gt;$BJ$6),AJ64="有"),$AL$2,VLOOKUP(AJ64,'P1'!$B$4:$J$35,9,FALSE)),"")</f>
        <v/>
      </c>
      <c r="AK65" s="253" t="str">
        <f>IFERROR(IF(AND(AND($N64&lt;&gt;$BI$6,$N64&lt;&gt;$BJ$6),AK64="有"),$AL$2,VLOOKUP(AK64,'P1'!$B$4:$J$35,9,FALSE)),"")</f>
        <v/>
      </c>
      <c r="AL65" s="253" t="str">
        <f>IFERROR(IF(AND(AND($N64&lt;&gt;$BI$6,$N64&lt;&gt;$BJ$6),AL64="有"),$AL$2,VLOOKUP(AL64,'P1'!$B$4:$J$35,9,FALSE)),"")</f>
        <v/>
      </c>
      <c r="AM65" s="253" t="str">
        <f>IFERROR(IF(AND(AND($N64&lt;&gt;$BI$6,$N64&lt;&gt;$BJ$6),AM64="有"),$AL$2,VLOOKUP(AM64,'P1'!$B$4:$J$35,9,FALSE)),"")</f>
        <v/>
      </c>
      <c r="AN65" s="253" t="str">
        <f>IFERROR(IF(AND(AND($N64&lt;&gt;$BI$6,$N64&lt;&gt;$BJ$6),AN64="有"),$AL$2,VLOOKUP(AN64,'P1'!$B$4:$J$35,9,FALSE)),"")</f>
        <v/>
      </c>
      <c r="AO65" s="253" t="str">
        <f>IFERROR(IF(AND(AND($N64&lt;&gt;$BI$6,$N64&lt;&gt;$BJ$6),AO64="有"),$AL$2,VLOOKUP(AO64,'P1'!$B$4:$J$35,9,FALSE)),"")</f>
        <v/>
      </c>
      <c r="AP65" s="253" t="str">
        <f>IFERROR(IF(AND(AND($N64&lt;&gt;$BI$6,$N64&lt;&gt;$BJ$6),AP64="有"),$AL$2,VLOOKUP(AP64,'P1'!$B$4:$J$35,9,FALSE)),"")</f>
        <v/>
      </c>
      <c r="AQ65" s="253" t="str">
        <f>IFERROR(IF(AND(AND($N64&lt;&gt;$BI$6,$N64&lt;&gt;$BJ$6),AQ64="有"),$AL$2,VLOOKUP(AQ64,'P1'!$B$4:$J$35,9,FALSE)),"")</f>
        <v/>
      </c>
      <c r="AR65" s="253" t="str">
        <f>IFERROR(IF(AND(AND($N64&lt;&gt;$BI$6,$N64&lt;&gt;$BJ$6),AR64="有"),$AL$2,VLOOKUP(AR64,'P1'!$B$4:$J$35,9,FALSE)),"")</f>
        <v/>
      </c>
      <c r="AS65" s="253" t="str">
        <f>IFERROR(IF(AND(AND($N64&lt;&gt;$BI$6,$N64&lt;&gt;$BJ$6),AS64="有"),$AL$2,VLOOKUP(AS64,'P1'!$B$4:$J$35,9,FALSE)),"")</f>
        <v/>
      </c>
      <c r="AT65" s="253" t="str">
        <f>IFERROR(IF(AND(AND($N64&lt;&gt;$BI$6,$N64&lt;&gt;$BJ$6),AT64="有"),$AL$2,VLOOKUP(AT64,'P1'!$B$4:$J$35,9,FALSE)),"")</f>
        <v/>
      </c>
      <c r="AU65" s="253" t="str">
        <f>IFERROR(IF(AND(AND($N64&lt;&gt;$BI$6,$N64&lt;&gt;$BJ$6),AU64="有"),$AL$2,VLOOKUP(AU64,'P1'!$B$4:$J$35,9,FALSE)),"")</f>
        <v/>
      </c>
      <c r="AV65" s="120">
        <f>SUM(Q65:AU65)</f>
        <v>0</v>
      </c>
      <c r="AW65" s="711"/>
      <c r="AX65" s="713"/>
      <c r="AY65" s="121"/>
      <c r="AZ65" s="121"/>
    </row>
    <row r="66" spans="2:52" ht="17.100000000000001" customHeight="1" x14ac:dyDescent="0.15">
      <c r="B66" s="690">
        <f t="shared" si="5"/>
        <v>24</v>
      </c>
      <c r="C66" s="721"/>
      <c r="D66" s="722"/>
      <c r="E66" s="722"/>
      <c r="F66" s="722"/>
      <c r="G66" s="722"/>
      <c r="H66" s="723"/>
      <c r="I66" s="727"/>
      <c r="J66" s="728"/>
      <c r="K66" s="728"/>
      <c r="L66" s="728"/>
      <c r="M66" s="729"/>
      <c r="N66" s="733"/>
      <c r="O66" s="734"/>
      <c r="P66" s="741"/>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115">
        <f>COUNTA(Q66:AU66)</f>
        <v>0</v>
      </c>
      <c r="AW66" s="710">
        <f>AV67</f>
        <v>0</v>
      </c>
      <c r="AX66" s="712" t="str">
        <f>IFERROR(ROUNDDOWN(AV67/$AT$2,1),"")</f>
        <v/>
      </c>
      <c r="AY66" s="116"/>
      <c r="AZ66" s="116"/>
    </row>
    <row r="67" spans="2:52" ht="17.100000000000001" customHeight="1" x14ac:dyDescent="0.15">
      <c r="B67" s="691"/>
      <c r="C67" s="724"/>
      <c r="D67" s="725"/>
      <c r="E67" s="725"/>
      <c r="F67" s="725"/>
      <c r="G67" s="725"/>
      <c r="H67" s="726"/>
      <c r="I67" s="730"/>
      <c r="J67" s="731"/>
      <c r="K67" s="731"/>
      <c r="L67" s="731"/>
      <c r="M67" s="732"/>
      <c r="N67" s="742"/>
      <c r="O67" s="743"/>
      <c r="P67" s="744"/>
      <c r="Q67" s="253" t="str">
        <f>IFERROR(IF(AND(AND($N66&lt;&gt;$BI$6,$N66&lt;&gt;$BJ$6),Q66="有"),$AL$2,VLOOKUP(Q66,'P1'!$B$4:$J$35,9,FALSE)),"")</f>
        <v/>
      </c>
      <c r="R67" s="253" t="str">
        <f>IFERROR(IF(AND(AND($N66&lt;&gt;$BI$6,$N66&lt;&gt;$BJ$6),R66="有"),$AL$2,VLOOKUP(R66,'P1'!$B$4:$J$35,9,FALSE)),"")</f>
        <v/>
      </c>
      <c r="S67" s="253" t="str">
        <f>IFERROR(IF(AND(AND($N66&lt;&gt;$BI$6,$N66&lt;&gt;$BJ$6),S66="有"),$AL$2,VLOOKUP(S66,'P1'!$B$4:$J$35,9,FALSE)),"")</f>
        <v/>
      </c>
      <c r="T67" s="253" t="str">
        <f>IFERROR(IF(AND(AND($N66&lt;&gt;$BI$6,$N66&lt;&gt;$BJ$6),T66="有"),$AL$2,VLOOKUP(T66,'P1'!$B$4:$J$35,9,FALSE)),"")</f>
        <v/>
      </c>
      <c r="U67" s="253" t="str">
        <f>IFERROR(IF(AND(AND($N66&lt;&gt;$BI$6,$N66&lt;&gt;$BJ$6),U66="有"),$AL$2,VLOOKUP(U66,'P1'!$B$4:$J$35,9,FALSE)),"")</f>
        <v/>
      </c>
      <c r="V67" s="253" t="str">
        <f>IFERROR(IF(AND(AND($N66&lt;&gt;$BI$6,$N66&lt;&gt;$BJ$6),V66="有"),$AL$2,VLOOKUP(V66,'P1'!$B$4:$J$35,9,FALSE)),"")</f>
        <v/>
      </c>
      <c r="W67" s="253" t="str">
        <f>IFERROR(IF(AND(AND($N66&lt;&gt;$BI$6,$N66&lt;&gt;$BJ$6),W66="有"),$AL$2,VLOOKUP(W66,'P1'!$B$4:$J$35,9,FALSE)),"")</f>
        <v/>
      </c>
      <c r="X67" s="253" t="str">
        <f>IFERROR(IF(AND(AND($N66&lt;&gt;$BI$6,$N66&lt;&gt;$BJ$6),X66="有"),$AL$2,VLOOKUP(X66,'P1'!$B$4:$J$35,9,FALSE)),"")</f>
        <v/>
      </c>
      <c r="Y67" s="253" t="str">
        <f>IFERROR(IF(AND(AND($N66&lt;&gt;$BI$6,$N66&lt;&gt;$BJ$6),Y66="有"),$AL$2,VLOOKUP(Y66,'P1'!$B$4:$J$35,9,FALSE)),"")</f>
        <v/>
      </c>
      <c r="Z67" s="253" t="str">
        <f>IFERROR(IF(AND(AND($N66&lt;&gt;$BI$6,$N66&lt;&gt;$BJ$6),Z66="有"),$AL$2,VLOOKUP(Z66,'P1'!$B$4:$J$35,9,FALSE)),"")</f>
        <v/>
      </c>
      <c r="AA67" s="253" t="str">
        <f>IFERROR(IF(AND(AND($N66&lt;&gt;$BI$6,$N66&lt;&gt;$BJ$6),AA66="有"),$AL$2,VLOOKUP(AA66,'P1'!$B$4:$J$35,9,FALSE)),"")</f>
        <v/>
      </c>
      <c r="AB67" s="253" t="str">
        <f>IFERROR(IF(AND(AND($N66&lt;&gt;$BI$6,$N66&lt;&gt;$BJ$6),AB66="有"),$AL$2,VLOOKUP(AB66,'P1'!$B$4:$J$35,9,FALSE)),"")</f>
        <v/>
      </c>
      <c r="AC67" s="253" t="str">
        <f>IFERROR(IF(AND(AND($N66&lt;&gt;$BI$6,$N66&lt;&gt;$BJ$6),AC66="有"),$AL$2,VLOOKUP(AC66,'P1'!$B$4:$J$35,9,FALSE)),"")</f>
        <v/>
      </c>
      <c r="AD67" s="253" t="str">
        <f>IFERROR(IF(AND(AND($N66&lt;&gt;$BI$6,$N66&lt;&gt;$BJ$6),AD66="有"),$AL$2,VLOOKUP(AD66,'P1'!$B$4:$J$35,9,FALSE)),"")</f>
        <v/>
      </c>
      <c r="AE67" s="253" t="str">
        <f>IFERROR(IF(AND(AND($N66&lt;&gt;$BI$6,$N66&lt;&gt;$BJ$6),AE66="有"),$AL$2,VLOOKUP(AE66,'P1'!$B$4:$J$35,9,FALSE)),"")</f>
        <v/>
      </c>
      <c r="AF67" s="253" t="str">
        <f>IFERROR(IF(AND(AND($N66&lt;&gt;$BI$6,$N66&lt;&gt;$BJ$6),AF66="有"),$AL$2,VLOOKUP(AF66,'P1'!$B$4:$J$35,9,FALSE)),"")</f>
        <v/>
      </c>
      <c r="AG67" s="253" t="str">
        <f>IFERROR(IF(AND(AND($N66&lt;&gt;$BI$6,$N66&lt;&gt;$BJ$6),AG66="有"),$AL$2,VLOOKUP(AG66,'P1'!$B$4:$J$35,9,FALSE)),"")</f>
        <v/>
      </c>
      <c r="AH67" s="253" t="str">
        <f>IFERROR(IF(AND(AND($N66&lt;&gt;$BI$6,$N66&lt;&gt;$BJ$6),AH66="有"),$AL$2,VLOOKUP(AH66,'P1'!$B$4:$J$35,9,FALSE)),"")</f>
        <v/>
      </c>
      <c r="AI67" s="253" t="str">
        <f>IFERROR(IF(AND(AND($N66&lt;&gt;$BI$6,$N66&lt;&gt;$BJ$6),AI66="有"),$AL$2,VLOOKUP(AI66,'P1'!$B$4:$J$35,9,FALSE)),"")</f>
        <v/>
      </c>
      <c r="AJ67" s="253" t="str">
        <f>IFERROR(IF(AND(AND($N66&lt;&gt;$BI$6,$N66&lt;&gt;$BJ$6),AJ66="有"),$AL$2,VLOOKUP(AJ66,'P1'!$B$4:$J$35,9,FALSE)),"")</f>
        <v/>
      </c>
      <c r="AK67" s="253" t="str">
        <f>IFERROR(IF(AND(AND($N66&lt;&gt;$BI$6,$N66&lt;&gt;$BJ$6),AK66="有"),$AL$2,VLOOKUP(AK66,'P1'!$B$4:$J$35,9,FALSE)),"")</f>
        <v/>
      </c>
      <c r="AL67" s="253" t="str">
        <f>IFERROR(IF(AND(AND($N66&lt;&gt;$BI$6,$N66&lt;&gt;$BJ$6),AL66="有"),$AL$2,VLOOKUP(AL66,'P1'!$B$4:$J$35,9,FALSE)),"")</f>
        <v/>
      </c>
      <c r="AM67" s="253" t="str">
        <f>IFERROR(IF(AND(AND($N66&lt;&gt;$BI$6,$N66&lt;&gt;$BJ$6),AM66="有"),$AL$2,VLOOKUP(AM66,'P1'!$B$4:$J$35,9,FALSE)),"")</f>
        <v/>
      </c>
      <c r="AN67" s="253" t="str">
        <f>IFERROR(IF(AND(AND($N66&lt;&gt;$BI$6,$N66&lt;&gt;$BJ$6),AN66="有"),$AL$2,VLOOKUP(AN66,'P1'!$B$4:$J$35,9,FALSE)),"")</f>
        <v/>
      </c>
      <c r="AO67" s="253" t="str">
        <f>IFERROR(IF(AND(AND($N66&lt;&gt;$BI$6,$N66&lt;&gt;$BJ$6),AO66="有"),$AL$2,VLOOKUP(AO66,'P1'!$B$4:$J$35,9,FALSE)),"")</f>
        <v/>
      </c>
      <c r="AP67" s="253" t="str">
        <f>IFERROR(IF(AND(AND($N66&lt;&gt;$BI$6,$N66&lt;&gt;$BJ$6),AP66="有"),$AL$2,VLOOKUP(AP66,'P1'!$B$4:$J$35,9,FALSE)),"")</f>
        <v/>
      </c>
      <c r="AQ67" s="253" t="str">
        <f>IFERROR(IF(AND(AND($N66&lt;&gt;$BI$6,$N66&lt;&gt;$BJ$6),AQ66="有"),$AL$2,VLOOKUP(AQ66,'P1'!$B$4:$J$35,9,FALSE)),"")</f>
        <v/>
      </c>
      <c r="AR67" s="253" t="str">
        <f>IFERROR(IF(AND(AND($N66&lt;&gt;$BI$6,$N66&lt;&gt;$BJ$6),AR66="有"),$AL$2,VLOOKUP(AR66,'P1'!$B$4:$J$35,9,FALSE)),"")</f>
        <v/>
      </c>
      <c r="AS67" s="253" t="str">
        <f>IFERROR(IF(AND(AND($N66&lt;&gt;$BI$6,$N66&lt;&gt;$BJ$6),AS66="有"),$AL$2,VLOOKUP(AS66,'P1'!$B$4:$J$35,9,FALSE)),"")</f>
        <v/>
      </c>
      <c r="AT67" s="253" t="str">
        <f>IFERROR(IF(AND(AND($N66&lt;&gt;$BI$6,$N66&lt;&gt;$BJ$6),AT66="有"),$AL$2,VLOOKUP(AT66,'P1'!$B$4:$J$35,9,FALSE)),"")</f>
        <v/>
      </c>
      <c r="AU67" s="253" t="str">
        <f>IFERROR(IF(AND(AND($N66&lt;&gt;$BI$6,$N66&lt;&gt;$BJ$6),AU66="有"),$AL$2,VLOOKUP(AU66,'P1'!$B$4:$J$35,9,FALSE)),"")</f>
        <v/>
      </c>
      <c r="AV67" s="120">
        <f>SUM(Q67:AU67)</f>
        <v>0</v>
      </c>
      <c r="AW67" s="711"/>
      <c r="AX67" s="713"/>
      <c r="AY67" s="121"/>
      <c r="AZ67" s="121"/>
    </row>
    <row r="68" spans="2:52" ht="17.100000000000001" customHeight="1" x14ac:dyDescent="0.15">
      <c r="B68" s="690">
        <f t="shared" si="5"/>
        <v>25</v>
      </c>
      <c r="C68" s="721"/>
      <c r="D68" s="722"/>
      <c r="E68" s="722"/>
      <c r="F68" s="722"/>
      <c r="G68" s="722"/>
      <c r="H68" s="723"/>
      <c r="I68" s="727"/>
      <c r="J68" s="728"/>
      <c r="K68" s="728"/>
      <c r="L68" s="728"/>
      <c r="M68" s="729"/>
      <c r="N68" s="733"/>
      <c r="O68" s="734"/>
      <c r="P68" s="741"/>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115">
        <f>COUNTA(Q68:AU68)</f>
        <v>0</v>
      </c>
      <c r="AW68" s="710">
        <f>AV69</f>
        <v>0</v>
      </c>
      <c r="AX68" s="712" t="str">
        <f>IFERROR(ROUNDDOWN(AV69/$AT$2,1),"")</f>
        <v/>
      </c>
      <c r="AY68" s="116"/>
      <c r="AZ68" s="116"/>
    </row>
    <row r="69" spans="2:52" ht="17.100000000000001" customHeight="1" x14ac:dyDescent="0.15">
      <c r="B69" s="691"/>
      <c r="C69" s="724"/>
      <c r="D69" s="725"/>
      <c r="E69" s="725"/>
      <c r="F69" s="725"/>
      <c r="G69" s="725"/>
      <c r="H69" s="726"/>
      <c r="I69" s="730"/>
      <c r="J69" s="731"/>
      <c r="K69" s="731"/>
      <c r="L69" s="731"/>
      <c r="M69" s="732"/>
      <c r="N69" s="742"/>
      <c r="O69" s="743"/>
      <c r="P69" s="744"/>
      <c r="Q69" s="253" t="str">
        <f>IFERROR(IF(AND(AND($N68&lt;&gt;$BI$6,$N68&lt;&gt;$BJ$6),Q68="有"),$AL$2,VLOOKUP(Q68,'P1'!$B$4:$J$35,9,FALSE)),"")</f>
        <v/>
      </c>
      <c r="R69" s="253" t="str">
        <f>IFERROR(IF(AND(AND($N68&lt;&gt;$BI$6,$N68&lt;&gt;$BJ$6),R68="有"),$AL$2,VLOOKUP(R68,'P1'!$B$4:$J$35,9,FALSE)),"")</f>
        <v/>
      </c>
      <c r="S69" s="253" t="str">
        <f>IFERROR(IF(AND(AND($N68&lt;&gt;$BI$6,$N68&lt;&gt;$BJ$6),S68="有"),$AL$2,VLOOKUP(S68,'P1'!$B$4:$J$35,9,FALSE)),"")</f>
        <v/>
      </c>
      <c r="T69" s="253" t="str">
        <f>IFERROR(IF(AND(AND($N68&lt;&gt;$BI$6,$N68&lt;&gt;$BJ$6),T68="有"),$AL$2,VLOOKUP(T68,'P1'!$B$4:$J$35,9,FALSE)),"")</f>
        <v/>
      </c>
      <c r="U69" s="253" t="str">
        <f>IFERROR(IF(AND(AND($N68&lt;&gt;$BI$6,$N68&lt;&gt;$BJ$6),U68="有"),$AL$2,VLOOKUP(U68,'P1'!$B$4:$J$35,9,FALSE)),"")</f>
        <v/>
      </c>
      <c r="V69" s="253" t="str">
        <f>IFERROR(IF(AND(AND($N68&lt;&gt;$BI$6,$N68&lt;&gt;$BJ$6),V68="有"),$AL$2,VLOOKUP(V68,'P1'!$B$4:$J$35,9,FALSE)),"")</f>
        <v/>
      </c>
      <c r="W69" s="253" t="str">
        <f>IFERROR(IF(AND(AND($N68&lt;&gt;$BI$6,$N68&lt;&gt;$BJ$6),W68="有"),$AL$2,VLOOKUP(W68,'P1'!$B$4:$J$35,9,FALSE)),"")</f>
        <v/>
      </c>
      <c r="X69" s="253" t="str">
        <f>IFERROR(IF(AND(AND($N68&lt;&gt;$BI$6,$N68&lt;&gt;$BJ$6),X68="有"),$AL$2,VLOOKUP(X68,'P1'!$B$4:$J$35,9,FALSE)),"")</f>
        <v/>
      </c>
      <c r="Y69" s="253" t="str">
        <f>IFERROR(IF(AND(AND($N68&lt;&gt;$BI$6,$N68&lt;&gt;$BJ$6),Y68="有"),$AL$2,VLOOKUP(Y68,'P1'!$B$4:$J$35,9,FALSE)),"")</f>
        <v/>
      </c>
      <c r="Z69" s="253" t="str">
        <f>IFERROR(IF(AND(AND($N68&lt;&gt;$BI$6,$N68&lt;&gt;$BJ$6),Z68="有"),$AL$2,VLOOKUP(Z68,'P1'!$B$4:$J$35,9,FALSE)),"")</f>
        <v/>
      </c>
      <c r="AA69" s="253" t="str">
        <f>IFERROR(IF(AND(AND($N68&lt;&gt;$BI$6,$N68&lt;&gt;$BJ$6),AA68="有"),$AL$2,VLOOKUP(AA68,'P1'!$B$4:$J$35,9,FALSE)),"")</f>
        <v/>
      </c>
      <c r="AB69" s="253" t="str">
        <f>IFERROR(IF(AND(AND($N68&lt;&gt;$BI$6,$N68&lt;&gt;$BJ$6),AB68="有"),$AL$2,VLOOKUP(AB68,'P1'!$B$4:$J$35,9,FALSE)),"")</f>
        <v/>
      </c>
      <c r="AC69" s="253" t="str">
        <f>IFERROR(IF(AND(AND($N68&lt;&gt;$BI$6,$N68&lt;&gt;$BJ$6),AC68="有"),$AL$2,VLOOKUP(AC68,'P1'!$B$4:$J$35,9,FALSE)),"")</f>
        <v/>
      </c>
      <c r="AD69" s="253" t="str">
        <f>IFERROR(IF(AND(AND($N68&lt;&gt;$BI$6,$N68&lt;&gt;$BJ$6),AD68="有"),$AL$2,VLOOKUP(AD68,'P1'!$B$4:$J$35,9,FALSE)),"")</f>
        <v/>
      </c>
      <c r="AE69" s="253" t="str">
        <f>IFERROR(IF(AND(AND($N68&lt;&gt;$BI$6,$N68&lt;&gt;$BJ$6),AE68="有"),$AL$2,VLOOKUP(AE68,'P1'!$B$4:$J$35,9,FALSE)),"")</f>
        <v/>
      </c>
      <c r="AF69" s="253" t="str">
        <f>IFERROR(IF(AND(AND($N68&lt;&gt;$BI$6,$N68&lt;&gt;$BJ$6),AF68="有"),$AL$2,VLOOKUP(AF68,'P1'!$B$4:$J$35,9,FALSE)),"")</f>
        <v/>
      </c>
      <c r="AG69" s="253" t="str">
        <f>IFERROR(IF(AND(AND($N68&lt;&gt;$BI$6,$N68&lt;&gt;$BJ$6),AG68="有"),$AL$2,VLOOKUP(AG68,'P1'!$B$4:$J$35,9,FALSE)),"")</f>
        <v/>
      </c>
      <c r="AH69" s="253" t="str">
        <f>IFERROR(IF(AND(AND($N68&lt;&gt;$BI$6,$N68&lt;&gt;$BJ$6),AH68="有"),$AL$2,VLOOKUP(AH68,'P1'!$B$4:$J$35,9,FALSE)),"")</f>
        <v/>
      </c>
      <c r="AI69" s="253" t="str">
        <f>IFERROR(IF(AND(AND($N68&lt;&gt;$BI$6,$N68&lt;&gt;$BJ$6),AI68="有"),$AL$2,VLOOKUP(AI68,'P1'!$B$4:$J$35,9,FALSE)),"")</f>
        <v/>
      </c>
      <c r="AJ69" s="253" t="str">
        <f>IFERROR(IF(AND(AND($N68&lt;&gt;$BI$6,$N68&lt;&gt;$BJ$6),AJ68="有"),$AL$2,VLOOKUP(AJ68,'P1'!$B$4:$J$35,9,FALSE)),"")</f>
        <v/>
      </c>
      <c r="AK69" s="253" t="str">
        <f>IFERROR(IF(AND(AND($N68&lt;&gt;$BI$6,$N68&lt;&gt;$BJ$6),AK68="有"),$AL$2,VLOOKUP(AK68,'P1'!$B$4:$J$35,9,FALSE)),"")</f>
        <v/>
      </c>
      <c r="AL69" s="253" t="str">
        <f>IFERROR(IF(AND(AND($N68&lt;&gt;$BI$6,$N68&lt;&gt;$BJ$6),AL68="有"),$AL$2,VLOOKUP(AL68,'P1'!$B$4:$J$35,9,FALSE)),"")</f>
        <v/>
      </c>
      <c r="AM69" s="253" t="str">
        <f>IFERROR(IF(AND(AND($N68&lt;&gt;$BI$6,$N68&lt;&gt;$BJ$6),AM68="有"),$AL$2,VLOOKUP(AM68,'P1'!$B$4:$J$35,9,FALSE)),"")</f>
        <v/>
      </c>
      <c r="AN69" s="253" t="str">
        <f>IFERROR(IF(AND(AND($N68&lt;&gt;$BI$6,$N68&lt;&gt;$BJ$6),AN68="有"),$AL$2,VLOOKUP(AN68,'P1'!$B$4:$J$35,9,FALSE)),"")</f>
        <v/>
      </c>
      <c r="AO69" s="253" t="str">
        <f>IFERROR(IF(AND(AND($N68&lt;&gt;$BI$6,$N68&lt;&gt;$BJ$6),AO68="有"),$AL$2,VLOOKUP(AO68,'P1'!$B$4:$J$35,9,FALSE)),"")</f>
        <v/>
      </c>
      <c r="AP69" s="253" t="str">
        <f>IFERROR(IF(AND(AND($N68&lt;&gt;$BI$6,$N68&lt;&gt;$BJ$6),AP68="有"),$AL$2,VLOOKUP(AP68,'P1'!$B$4:$J$35,9,FALSE)),"")</f>
        <v/>
      </c>
      <c r="AQ69" s="253" t="str">
        <f>IFERROR(IF(AND(AND($N68&lt;&gt;$BI$6,$N68&lt;&gt;$BJ$6),AQ68="有"),$AL$2,VLOOKUP(AQ68,'P1'!$B$4:$J$35,9,FALSE)),"")</f>
        <v/>
      </c>
      <c r="AR69" s="253" t="str">
        <f>IFERROR(IF(AND(AND($N68&lt;&gt;$BI$6,$N68&lt;&gt;$BJ$6),AR68="有"),$AL$2,VLOOKUP(AR68,'P1'!$B$4:$J$35,9,FALSE)),"")</f>
        <v/>
      </c>
      <c r="AS69" s="253" t="str">
        <f>IFERROR(IF(AND(AND($N68&lt;&gt;$BI$6,$N68&lt;&gt;$BJ$6),AS68="有"),$AL$2,VLOOKUP(AS68,'P1'!$B$4:$J$35,9,FALSE)),"")</f>
        <v/>
      </c>
      <c r="AT69" s="253" t="str">
        <f>IFERROR(IF(AND(AND($N68&lt;&gt;$BI$6,$N68&lt;&gt;$BJ$6),AT68="有"),$AL$2,VLOOKUP(AT68,'P1'!$B$4:$J$35,9,FALSE)),"")</f>
        <v/>
      </c>
      <c r="AU69" s="253" t="str">
        <f>IFERROR(IF(AND(AND($N68&lt;&gt;$BI$6,$N68&lt;&gt;$BJ$6),AU68="有"),$AL$2,VLOOKUP(AU68,'P1'!$B$4:$J$35,9,FALSE)),"")</f>
        <v/>
      </c>
      <c r="AV69" s="120">
        <f>SUM(Q69:AU69)</f>
        <v>0</v>
      </c>
      <c r="AW69" s="711"/>
      <c r="AX69" s="713"/>
      <c r="AY69" s="121"/>
      <c r="AZ69" s="121"/>
    </row>
    <row r="70" spans="2:52" ht="17.100000000000001" customHeight="1" x14ac:dyDescent="0.15">
      <c r="B70" s="690">
        <f t="shared" si="5"/>
        <v>26</v>
      </c>
      <c r="C70" s="721"/>
      <c r="D70" s="722"/>
      <c r="E70" s="722"/>
      <c r="F70" s="722"/>
      <c r="G70" s="722"/>
      <c r="H70" s="723"/>
      <c r="I70" s="727"/>
      <c r="J70" s="728"/>
      <c r="K70" s="728"/>
      <c r="L70" s="728"/>
      <c r="M70" s="729"/>
      <c r="N70" s="733"/>
      <c r="O70" s="734"/>
      <c r="P70" s="723"/>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115">
        <f>COUNTA(Q70:AU70)</f>
        <v>0</v>
      </c>
      <c r="AW70" s="710">
        <f>AV71</f>
        <v>0</v>
      </c>
      <c r="AX70" s="712" t="str">
        <f>IFERROR(ROUNDDOWN(AV71/$AT$2,1),"")</f>
        <v/>
      </c>
      <c r="AY70" s="116"/>
      <c r="AZ70" s="116"/>
    </row>
    <row r="71" spans="2:52" ht="17.100000000000001" customHeight="1" x14ac:dyDescent="0.15">
      <c r="B71" s="691"/>
      <c r="C71" s="724"/>
      <c r="D71" s="725"/>
      <c r="E71" s="725"/>
      <c r="F71" s="725"/>
      <c r="G71" s="725"/>
      <c r="H71" s="726"/>
      <c r="I71" s="730"/>
      <c r="J71" s="731"/>
      <c r="K71" s="731"/>
      <c r="L71" s="731"/>
      <c r="M71" s="732"/>
      <c r="N71" s="724"/>
      <c r="O71" s="725"/>
      <c r="P71" s="726"/>
      <c r="Q71" s="253" t="str">
        <f>IFERROR(IF(AND(AND($N70&lt;&gt;$BI$6,$N70&lt;&gt;$BJ$6),Q70="有"),$AL$2,VLOOKUP(Q70,'P1'!$B$4:$J$35,9,FALSE)),"")</f>
        <v/>
      </c>
      <c r="R71" s="253" t="str">
        <f>IFERROR(IF(AND(AND($N70&lt;&gt;$BI$6,$N70&lt;&gt;$BJ$6),R70="有"),$AL$2,VLOOKUP(R70,'P1'!$B$4:$J$35,9,FALSE)),"")</f>
        <v/>
      </c>
      <c r="S71" s="253" t="str">
        <f>IFERROR(IF(AND(AND($N70&lt;&gt;$BI$6,$N70&lt;&gt;$BJ$6),S70="有"),$AL$2,VLOOKUP(S70,'P1'!$B$4:$J$35,9,FALSE)),"")</f>
        <v/>
      </c>
      <c r="T71" s="253" t="str">
        <f>IFERROR(IF(AND(AND($N70&lt;&gt;$BI$6,$N70&lt;&gt;$BJ$6),T70="有"),$AL$2,VLOOKUP(T70,'P1'!$B$4:$J$35,9,FALSE)),"")</f>
        <v/>
      </c>
      <c r="U71" s="253" t="str">
        <f>IFERROR(IF(AND(AND($N70&lt;&gt;$BI$6,$N70&lt;&gt;$BJ$6),U70="有"),$AL$2,VLOOKUP(U70,'P1'!$B$4:$J$35,9,FALSE)),"")</f>
        <v/>
      </c>
      <c r="V71" s="253" t="str">
        <f>IFERROR(IF(AND(AND($N70&lt;&gt;$BI$6,$N70&lt;&gt;$BJ$6),V70="有"),$AL$2,VLOOKUP(V70,'P1'!$B$4:$J$35,9,FALSE)),"")</f>
        <v/>
      </c>
      <c r="W71" s="253" t="str">
        <f>IFERROR(IF(AND(AND($N70&lt;&gt;$BI$6,$N70&lt;&gt;$BJ$6),W70="有"),$AL$2,VLOOKUP(W70,'P1'!$B$4:$J$35,9,FALSE)),"")</f>
        <v/>
      </c>
      <c r="X71" s="253" t="str">
        <f>IFERROR(IF(AND(AND($N70&lt;&gt;$BI$6,$N70&lt;&gt;$BJ$6),X70="有"),$AL$2,VLOOKUP(X70,'P1'!$B$4:$J$35,9,FALSE)),"")</f>
        <v/>
      </c>
      <c r="Y71" s="253" t="str">
        <f>IFERROR(IF(AND(AND($N70&lt;&gt;$BI$6,$N70&lt;&gt;$BJ$6),Y70="有"),$AL$2,VLOOKUP(Y70,'P1'!$B$4:$J$35,9,FALSE)),"")</f>
        <v/>
      </c>
      <c r="Z71" s="253" t="str">
        <f>IFERROR(IF(AND(AND($N70&lt;&gt;$BI$6,$N70&lt;&gt;$BJ$6),Z70="有"),$AL$2,VLOOKUP(Z70,'P1'!$B$4:$J$35,9,FALSE)),"")</f>
        <v/>
      </c>
      <c r="AA71" s="253" t="str">
        <f>IFERROR(IF(AND(AND($N70&lt;&gt;$BI$6,$N70&lt;&gt;$BJ$6),AA70="有"),$AL$2,VLOOKUP(AA70,'P1'!$B$4:$J$35,9,FALSE)),"")</f>
        <v/>
      </c>
      <c r="AB71" s="253" t="str">
        <f>IFERROR(IF(AND(AND($N70&lt;&gt;$BI$6,$N70&lt;&gt;$BJ$6),AB70="有"),$AL$2,VLOOKUP(AB70,'P1'!$B$4:$J$35,9,FALSE)),"")</f>
        <v/>
      </c>
      <c r="AC71" s="253" t="str">
        <f>IFERROR(IF(AND(AND($N70&lt;&gt;$BI$6,$N70&lt;&gt;$BJ$6),AC70="有"),$AL$2,VLOOKUP(AC70,'P1'!$B$4:$J$35,9,FALSE)),"")</f>
        <v/>
      </c>
      <c r="AD71" s="253" t="str">
        <f>IFERROR(IF(AND(AND($N70&lt;&gt;$BI$6,$N70&lt;&gt;$BJ$6),AD70="有"),$AL$2,VLOOKUP(AD70,'P1'!$B$4:$J$35,9,FALSE)),"")</f>
        <v/>
      </c>
      <c r="AE71" s="253" t="str">
        <f>IFERROR(IF(AND(AND($N70&lt;&gt;$BI$6,$N70&lt;&gt;$BJ$6),AE70="有"),$AL$2,VLOOKUP(AE70,'P1'!$B$4:$J$35,9,FALSE)),"")</f>
        <v/>
      </c>
      <c r="AF71" s="253" t="str">
        <f>IFERROR(IF(AND(AND($N70&lt;&gt;$BI$6,$N70&lt;&gt;$BJ$6),AF70="有"),$AL$2,VLOOKUP(AF70,'P1'!$B$4:$J$35,9,FALSE)),"")</f>
        <v/>
      </c>
      <c r="AG71" s="253" t="str">
        <f>IFERROR(IF(AND(AND($N70&lt;&gt;$BI$6,$N70&lt;&gt;$BJ$6),AG70="有"),$AL$2,VLOOKUP(AG70,'P1'!$B$4:$J$35,9,FALSE)),"")</f>
        <v/>
      </c>
      <c r="AH71" s="253" t="str">
        <f>IFERROR(IF(AND(AND($N70&lt;&gt;$BI$6,$N70&lt;&gt;$BJ$6),AH70="有"),$AL$2,VLOOKUP(AH70,'P1'!$B$4:$J$35,9,FALSE)),"")</f>
        <v/>
      </c>
      <c r="AI71" s="253" t="str">
        <f>IFERROR(IF(AND(AND($N70&lt;&gt;$BI$6,$N70&lt;&gt;$BJ$6),AI70="有"),$AL$2,VLOOKUP(AI70,'P1'!$B$4:$J$35,9,FALSE)),"")</f>
        <v/>
      </c>
      <c r="AJ71" s="253" t="str">
        <f>IFERROR(IF(AND(AND($N70&lt;&gt;$BI$6,$N70&lt;&gt;$BJ$6),AJ70="有"),$AL$2,VLOOKUP(AJ70,'P1'!$B$4:$J$35,9,FALSE)),"")</f>
        <v/>
      </c>
      <c r="AK71" s="253" t="str">
        <f>IFERROR(IF(AND(AND($N70&lt;&gt;$BI$6,$N70&lt;&gt;$BJ$6),AK70="有"),$AL$2,VLOOKUP(AK70,'P1'!$B$4:$J$35,9,FALSE)),"")</f>
        <v/>
      </c>
      <c r="AL71" s="253" t="str">
        <f>IFERROR(IF(AND(AND($N70&lt;&gt;$BI$6,$N70&lt;&gt;$BJ$6),AL70="有"),$AL$2,VLOOKUP(AL70,'P1'!$B$4:$J$35,9,FALSE)),"")</f>
        <v/>
      </c>
      <c r="AM71" s="253" t="str">
        <f>IFERROR(IF(AND(AND($N70&lt;&gt;$BI$6,$N70&lt;&gt;$BJ$6),AM70="有"),$AL$2,VLOOKUP(AM70,'P1'!$B$4:$J$35,9,FALSE)),"")</f>
        <v/>
      </c>
      <c r="AN71" s="253" t="str">
        <f>IFERROR(IF(AND(AND($N70&lt;&gt;$BI$6,$N70&lt;&gt;$BJ$6),AN70="有"),$AL$2,VLOOKUP(AN70,'P1'!$B$4:$J$35,9,FALSE)),"")</f>
        <v/>
      </c>
      <c r="AO71" s="253" t="str">
        <f>IFERROR(IF(AND(AND($N70&lt;&gt;$BI$6,$N70&lt;&gt;$BJ$6),AO70="有"),$AL$2,VLOOKUP(AO70,'P1'!$B$4:$J$35,9,FALSE)),"")</f>
        <v/>
      </c>
      <c r="AP71" s="253" t="str">
        <f>IFERROR(IF(AND(AND($N70&lt;&gt;$BI$6,$N70&lt;&gt;$BJ$6),AP70="有"),$AL$2,VLOOKUP(AP70,'P1'!$B$4:$J$35,9,FALSE)),"")</f>
        <v/>
      </c>
      <c r="AQ71" s="253" t="str">
        <f>IFERROR(IF(AND(AND($N70&lt;&gt;$BI$6,$N70&lt;&gt;$BJ$6),AQ70="有"),$AL$2,VLOOKUP(AQ70,'P1'!$B$4:$J$35,9,FALSE)),"")</f>
        <v/>
      </c>
      <c r="AR71" s="253" t="str">
        <f>IFERROR(IF(AND(AND($N70&lt;&gt;$BI$6,$N70&lt;&gt;$BJ$6),AR70="有"),$AL$2,VLOOKUP(AR70,'P1'!$B$4:$J$35,9,FALSE)),"")</f>
        <v/>
      </c>
      <c r="AS71" s="253" t="str">
        <f>IFERROR(IF(AND(AND($N70&lt;&gt;$BI$6,$N70&lt;&gt;$BJ$6),AS70="有"),$AL$2,VLOOKUP(AS70,'P1'!$B$4:$J$35,9,FALSE)),"")</f>
        <v/>
      </c>
      <c r="AT71" s="253" t="str">
        <f>IFERROR(IF(AND(AND($N70&lt;&gt;$BI$6,$N70&lt;&gt;$BJ$6),AT70="有"),$AL$2,VLOOKUP(AT70,'P1'!$B$4:$J$35,9,FALSE)),"")</f>
        <v/>
      </c>
      <c r="AU71" s="253" t="str">
        <f>IFERROR(IF(AND(AND($N70&lt;&gt;$BI$6,$N70&lt;&gt;$BJ$6),AU70="有"),$AL$2,VLOOKUP(AU70,'P1'!$B$4:$J$35,9,FALSE)),"")</f>
        <v/>
      </c>
      <c r="AV71" s="120">
        <f>SUM(Q71:AU71)</f>
        <v>0</v>
      </c>
      <c r="AW71" s="711"/>
      <c r="AX71" s="713"/>
      <c r="AY71" s="121"/>
      <c r="AZ71" s="121"/>
    </row>
    <row r="72" spans="2:52" ht="17.100000000000001" customHeight="1" x14ac:dyDescent="0.15">
      <c r="B72" s="690">
        <f t="shared" si="5"/>
        <v>27</v>
      </c>
      <c r="C72" s="721"/>
      <c r="D72" s="722"/>
      <c r="E72" s="722"/>
      <c r="F72" s="722"/>
      <c r="G72" s="722"/>
      <c r="H72" s="723"/>
      <c r="I72" s="727"/>
      <c r="J72" s="728"/>
      <c r="K72" s="728"/>
      <c r="L72" s="728"/>
      <c r="M72" s="729"/>
      <c r="N72" s="733"/>
      <c r="O72" s="734"/>
      <c r="P72" s="723"/>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115">
        <f>COUNTA(Q72:AU72)</f>
        <v>0</v>
      </c>
      <c r="AW72" s="710">
        <f>AV73</f>
        <v>0</v>
      </c>
      <c r="AX72" s="712" t="str">
        <f>IFERROR(ROUNDDOWN(AV73/$AT$2,1),"")</f>
        <v/>
      </c>
      <c r="AY72" s="116"/>
      <c r="AZ72" s="116"/>
    </row>
    <row r="73" spans="2:52" ht="17.100000000000001" customHeight="1" x14ac:dyDescent="0.15">
      <c r="B73" s="691"/>
      <c r="C73" s="724"/>
      <c r="D73" s="725"/>
      <c r="E73" s="725"/>
      <c r="F73" s="725"/>
      <c r="G73" s="725"/>
      <c r="H73" s="726"/>
      <c r="I73" s="730"/>
      <c r="J73" s="731"/>
      <c r="K73" s="731"/>
      <c r="L73" s="731"/>
      <c r="M73" s="732"/>
      <c r="N73" s="724"/>
      <c r="O73" s="725"/>
      <c r="P73" s="726"/>
      <c r="Q73" s="253" t="str">
        <f>IFERROR(IF(AND(AND($N72&lt;&gt;$BI$6,$N72&lt;&gt;$BJ$6),Q72="有"),$AL$2,VLOOKUP(Q72,'P1'!$B$4:$J$35,9,FALSE)),"")</f>
        <v/>
      </c>
      <c r="R73" s="253" t="str">
        <f>IFERROR(IF(AND(AND($N72&lt;&gt;$BI$6,$N72&lt;&gt;$BJ$6),R72="有"),$AL$2,VLOOKUP(R72,'P1'!$B$4:$J$35,9,FALSE)),"")</f>
        <v/>
      </c>
      <c r="S73" s="253" t="str">
        <f>IFERROR(IF(AND(AND($N72&lt;&gt;$BI$6,$N72&lt;&gt;$BJ$6),S72="有"),$AL$2,VLOOKUP(S72,'P1'!$B$4:$J$35,9,FALSE)),"")</f>
        <v/>
      </c>
      <c r="T73" s="253" t="str">
        <f>IFERROR(IF(AND(AND($N72&lt;&gt;$BI$6,$N72&lt;&gt;$BJ$6),T72="有"),$AL$2,VLOOKUP(T72,'P1'!$B$4:$J$35,9,FALSE)),"")</f>
        <v/>
      </c>
      <c r="U73" s="253" t="str">
        <f>IFERROR(IF(AND(AND($N72&lt;&gt;$BI$6,$N72&lt;&gt;$BJ$6),U72="有"),$AL$2,VLOOKUP(U72,'P1'!$B$4:$J$35,9,FALSE)),"")</f>
        <v/>
      </c>
      <c r="V73" s="253" t="str">
        <f>IFERROR(IF(AND(AND($N72&lt;&gt;$BI$6,$N72&lt;&gt;$BJ$6),V72="有"),$AL$2,VLOOKUP(V72,'P1'!$B$4:$J$35,9,FALSE)),"")</f>
        <v/>
      </c>
      <c r="W73" s="253" t="str">
        <f>IFERROR(IF(AND(AND($N72&lt;&gt;$BI$6,$N72&lt;&gt;$BJ$6),W72="有"),$AL$2,VLOOKUP(W72,'P1'!$B$4:$J$35,9,FALSE)),"")</f>
        <v/>
      </c>
      <c r="X73" s="253" t="str">
        <f>IFERROR(IF(AND(AND($N72&lt;&gt;$BI$6,$N72&lt;&gt;$BJ$6),X72="有"),$AL$2,VLOOKUP(X72,'P1'!$B$4:$J$35,9,FALSE)),"")</f>
        <v/>
      </c>
      <c r="Y73" s="253" t="str">
        <f>IFERROR(IF(AND(AND($N72&lt;&gt;$BI$6,$N72&lt;&gt;$BJ$6),Y72="有"),$AL$2,VLOOKUP(Y72,'P1'!$B$4:$J$35,9,FALSE)),"")</f>
        <v/>
      </c>
      <c r="Z73" s="253" t="str">
        <f>IFERROR(IF(AND(AND($N72&lt;&gt;$BI$6,$N72&lt;&gt;$BJ$6),Z72="有"),$AL$2,VLOOKUP(Z72,'P1'!$B$4:$J$35,9,FALSE)),"")</f>
        <v/>
      </c>
      <c r="AA73" s="253" t="str">
        <f>IFERROR(IF(AND(AND($N72&lt;&gt;$BI$6,$N72&lt;&gt;$BJ$6),AA72="有"),$AL$2,VLOOKUP(AA72,'P1'!$B$4:$J$35,9,FALSE)),"")</f>
        <v/>
      </c>
      <c r="AB73" s="253" t="str">
        <f>IFERROR(IF(AND(AND($N72&lt;&gt;$BI$6,$N72&lt;&gt;$BJ$6),AB72="有"),$AL$2,VLOOKUP(AB72,'P1'!$B$4:$J$35,9,FALSE)),"")</f>
        <v/>
      </c>
      <c r="AC73" s="253" t="str">
        <f>IFERROR(IF(AND(AND($N72&lt;&gt;$BI$6,$N72&lt;&gt;$BJ$6),AC72="有"),$AL$2,VLOOKUP(AC72,'P1'!$B$4:$J$35,9,FALSE)),"")</f>
        <v/>
      </c>
      <c r="AD73" s="253" t="str">
        <f>IFERROR(IF(AND(AND($N72&lt;&gt;$BI$6,$N72&lt;&gt;$BJ$6),AD72="有"),$AL$2,VLOOKUP(AD72,'P1'!$B$4:$J$35,9,FALSE)),"")</f>
        <v/>
      </c>
      <c r="AE73" s="253" t="str">
        <f>IFERROR(IF(AND(AND($N72&lt;&gt;$BI$6,$N72&lt;&gt;$BJ$6),AE72="有"),$AL$2,VLOOKUP(AE72,'P1'!$B$4:$J$35,9,FALSE)),"")</f>
        <v/>
      </c>
      <c r="AF73" s="253" t="str">
        <f>IFERROR(IF(AND(AND($N72&lt;&gt;$BI$6,$N72&lt;&gt;$BJ$6),AF72="有"),$AL$2,VLOOKUP(AF72,'P1'!$B$4:$J$35,9,FALSE)),"")</f>
        <v/>
      </c>
      <c r="AG73" s="253" t="str">
        <f>IFERROR(IF(AND(AND($N72&lt;&gt;$BI$6,$N72&lt;&gt;$BJ$6),AG72="有"),$AL$2,VLOOKUP(AG72,'P1'!$B$4:$J$35,9,FALSE)),"")</f>
        <v/>
      </c>
      <c r="AH73" s="253" t="str">
        <f>IFERROR(IF(AND(AND($N72&lt;&gt;$BI$6,$N72&lt;&gt;$BJ$6),AH72="有"),$AL$2,VLOOKUP(AH72,'P1'!$B$4:$J$35,9,FALSE)),"")</f>
        <v/>
      </c>
      <c r="AI73" s="253" t="str">
        <f>IFERROR(IF(AND(AND($N72&lt;&gt;$BI$6,$N72&lt;&gt;$BJ$6),AI72="有"),$AL$2,VLOOKUP(AI72,'P1'!$B$4:$J$35,9,FALSE)),"")</f>
        <v/>
      </c>
      <c r="AJ73" s="253" t="str">
        <f>IFERROR(IF(AND(AND($N72&lt;&gt;$BI$6,$N72&lt;&gt;$BJ$6),AJ72="有"),$AL$2,VLOOKUP(AJ72,'P1'!$B$4:$J$35,9,FALSE)),"")</f>
        <v/>
      </c>
      <c r="AK73" s="253" t="str">
        <f>IFERROR(IF(AND(AND($N72&lt;&gt;$BI$6,$N72&lt;&gt;$BJ$6),AK72="有"),$AL$2,VLOOKUP(AK72,'P1'!$B$4:$J$35,9,FALSE)),"")</f>
        <v/>
      </c>
      <c r="AL73" s="253" t="str">
        <f>IFERROR(IF(AND(AND($N72&lt;&gt;$BI$6,$N72&lt;&gt;$BJ$6),AL72="有"),$AL$2,VLOOKUP(AL72,'P1'!$B$4:$J$35,9,FALSE)),"")</f>
        <v/>
      </c>
      <c r="AM73" s="253" t="str">
        <f>IFERROR(IF(AND(AND($N72&lt;&gt;$BI$6,$N72&lt;&gt;$BJ$6),AM72="有"),$AL$2,VLOOKUP(AM72,'P1'!$B$4:$J$35,9,FALSE)),"")</f>
        <v/>
      </c>
      <c r="AN73" s="253" t="str">
        <f>IFERROR(IF(AND(AND($N72&lt;&gt;$BI$6,$N72&lt;&gt;$BJ$6),AN72="有"),$AL$2,VLOOKUP(AN72,'P1'!$B$4:$J$35,9,FALSE)),"")</f>
        <v/>
      </c>
      <c r="AO73" s="253" t="str">
        <f>IFERROR(IF(AND(AND($N72&lt;&gt;$BI$6,$N72&lt;&gt;$BJ$6),AO72="有"),$AL$2,VLOOKUP(AO72,'P1'!$B$4:$J$35,9,FALSE)),"")</f>
        <v/>
      </c>
      <c r="AP73" s="253" t="str">
        <f>IFERROR(IF(AND(AND($N72&lt;&gt;$BI$6,$N72&lt;&gt;$BJ$6),AP72="有"),$AL$2,VLOOKUP(AP72,'P1'!$B$4:$J$35,9,FALSE)),"")</f>
        <v/>
      </c>
      <c r="AQ73" s="253" t="str">
        <f>IFERROR(IF(AND(AND($N72&lt;&gt;$BI$6,$N72&lt;&gt;$BJ$6),AQ72="有"),$AL$2,VLOOKUP(AQ72,'P1'!$B$4:$J$35,9,FALSE)),"")</f>
        <v/>
      </c>
      <c r="AR73" s="253" t="str">
        <f>IFERROR(IF(AND(AND($N72&lt;&gt;$BI$6,$N72&lt;&gt;$BJ$6),AR72="有"),$AL$2,VLOOKUP(AR72,'P1'!$B$4:$J$35,9,FALSE)),"")</f>
        <v/>
      </c>
      <c r="AS73" s="253" t="str">
        <f>IFERROR(IF(AND(AND($N72&lt;&gt;$BI$6,$N72&lt;&gt;$BJ$6),AS72="有"),$AL$2,VLOOKUP(AS72,'P1'!$B$4:$J$35,9,FALSE)),"")</f>
        <v/>
      </c>
      <c r="AT73" s="253" t="str">
        <f>IFERROR(IF(AND(AND($N72&lt;&gt;$BI$6,$N72&lt;&gt;$BJ$6),AT72="有"),$AL$2,VLOOKUP(AT72,'P1'!$B$4:$J$35,9,FALSE)),"")</f>
        <v/>
      </c>
      <c r="AU73" s="253" t="str">
        <f>IFERROR(IF(AND(AND($N72&lt;&gt;$BI$6,$N72&lt;&gt;$BJ$6),AU72="有"),$AL$2,VLOOKUP(AU72,'P1'!$B$4:$J$35,9,FALSE)),"")</f>
        <v/>
      </c>
      <c r="AV73" s="120">
        <f>SUM(Q73:AU73)</f>
        <v>0</v>
      </c>
      <c r="AW73" s="711"/>
      <c r="AX73" s="713"/>
      <c r="AY73" s="121"/>
      <c r="AZ73" s="121"/>
    </row>
    <row r="74" spans="2:52" ht="17.100000000000001" customHeight="1" x14ac:dyDescent="0.15">
      <c r="B74" s="690">
        <f t="shared" si="5"/>
        <v>28</v>
      </c>
      <c r="C74" s="721"/>
      <c r="D74" s="722"/>
      <c r="E74" s="722"/>
      <c r="F74" s="722"/>
      <c r="G74" s="722"/>
      <c r="H74" s="723"/>
      <c r="I74" s="727"/>
      <c r="J74" s="728"/>
      <c r="K74" s="728"/>
      <c r="L74" s="728"/>
      <c r="M74" s="729"/>
      <c r="N74" s="733"/>
      <c r="O74" s="734"/>
      <c r="P74" s="723"/>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115">
        <f>COUNTA(Q74:AU74)</f>
        <v>0</v>
      </c>
      <c r="AW74" s="710">
        <f>AV75</f>
        <v>0</v>
      </c>
      <c r="AX74" s="712" t="str">
        <f>IFERROR(ROUNDDOWN(AV75/$AT$2,1),"")</f>
        <v/>
      </c>
      <c r="AY74" s="116"/>
      <c r="AZ74" s="116"/>
    </row>
    <row r="75" spans="2:52" ht="17.100000000000001" customHeight="1" x14ac:dyDescent="0.15">
      <c r="B75" s="691"/>
      <c r="C75" s="724"/>
      <c r="D75" s="725"/>
      <c r="E75" s="725"/>
      <c r="F75" s="725"/>
      <c r="G75" s="725"/>
      <c r="H75" s="726"/>
      <c r="I75" s="730"/>
      <c r="J75" s="731"/>
      <c r="K75" s="731"/>
      <c r="L75" s="731"/>
      <c r="M75" s="732"/>
      <c r="N75" s="724"/>
      <c r="O75" s="725"/>
      <c r="P75" s="726"/>
      <c r="Q75" s="253" t="str">
        <f>IFERROR(IF(AND(AND($N74&lt;&gt;$BI$6,$N74&lt;&gt;$BJ$6),Q74="有"),$AL$2,VLOOKUP(Q74,'P1'!$B$4:$J$35,9,FALSE)),"")</f>
        <v/>
      </c>
      <c r="R75" s="253" t="str">
        <f>IFERROR(IF(AND(AND($N74&lt;&gt;$BI$6,$N74&lt;&gt;$BJ$6),R74="有"),$AL$2,VLOOKUP(R74,'P1'!$B$4:$J$35,9,FALSE)),"")</f>
        <v/>
      </c>
      <c r="S75" s="253" t="str">
        <f>IFERROR(IF(AND(AND($N74&lt;&gt;$BI$6,$N74&lt;&gt;$BJ$6),S74="有"),$AL$2,VLOOKUP(S74,'P1'!$B$4:$J$35,9,FALSE)),"")</f>
        <v/>
      </c>
      <c r="T75" s="253" t="str">
        <f>IFERROR(IF(AND(AND($N74&lt;&gt;$BI$6,$N74&lt;&gt;$BJ$6),T74="有"),$AL$2,VLOOKUP(T74,'P1'!$B$4:$J$35,9,FALSE)),"")</f>
        <v/>
      </c>
      <c r="U75" s="253" t="str">
        <f>IFERROR(IF(AND(AND($N74&lt;&gt;$BI$6,$N74&lt;&gt;$BJ$6),U74="有"),$AL$2,VLOOKUP(U74,'P1'!$B$4:$J$35,9,FALSE)),"")</f>
        <v/>
      </c>
      <c r="V75" s="253" t="str">
        <f>IFERROR(IF(AND(AND($N74&lt;&gt;$BI$6,$N74&lt;&gt;$BJ$6),V74="有"),$AL$2,VLOOKUP(V74,'P1'!$B$4:$J$35,9,FALSE)),"")</f>
        <v/>
      </c>
      <c r="W75" s="253" t="str">
        <f>IFERROR(IF(AND(AND($N74&lt;&gt;$BI$6,$N74&lt;&gt;$BJ$6),W74="有"),$AL$2,VLOOKUP(W74,'P1'!$B$4:$J$35,9,FALSE)),"")</f>
        <v/>
      </c>
      <c r="X75" s="253" t="str">
        <f>IFERROR(IF(AND(AND($N74&lt;&gt;$BI$6,$N74&lt;&gt;$BJ$6),X74="有"),$AL$2,VLOOKUP(X74,'P1'!$B$4:$J$35,9,FALSE)),"")</f>
        <v/>
      </c>
      <c r="Y75" s="253" t="str">
        <f>IFERROR(IF(AND(AND($N74&lt;&gt;$BI$6,$N74&lt;&gt;$BJ$6),Y74="有"),$AL$2,VLOOKUP(Y74,'P1'!$B$4:$J$35,9,FALSE)),"")</f>
        <v/>
      </c>
      <c r="Z75" s="253" t="str">
        <f>IFERROR(IF(AND(AND($N74&lt;&gt;$BI$6,$N74&lt;&gt;$BJ$6),Z74="有"),$AL$2,VLOOKUP(Z74,'P1'!$B$4:$J$35,9,FALSE)),"")</f>
        <v/>
      </c>
      <c r="AA75" s="253" t="str">
        <f>IFERROR(IF(AND(AND($N74&lt;&gt;$BI$6,$N74&lt;&gt;$BJ$6),AA74="有"),$AL$2,VLOOKUP(AA74,'P1'!$B$4:$J$35,9,FALSE)),"")</f>
        <v/>
      </c>
      <c r="AB75" s="253" t="str">
        <f>IFERROR(IF(AND(AND($N74&lt;&gt;$BI$6,$N74&lt;&gt;$BJ$6),AB74="有"),$AL$2,VLOOKUP(AB74,'P1'!$B$4:$J$35,9,FALSE)),"")</f>
        <v/>
      </c>
      <c r="AC75" s="253" t="str">
        <f>IFERROR(IF(AND(AND($N74&lt;&gt;$BI$6,$N74&lt;&gt;$BJ$6),AC74="有"),$AL$2,VLOOKUP(AC74,'P1'!$B$4:$J$35,9,FALSE)),"")</f>
        <v/>
      </c>
      <c r="AD75" s="253" t="str">
        <f>IFERROR(IF(AND(AND($N74&lt;&gt;$BI$6,$N74&lt;&gt;$BJ$6),AD74="有"),$AL$2,VLOOKUP(AD74,'P1'!$B$4:$J$35,9,FALSE)),"")</f>
        <v/>
      </c>
      <c r="AE75" s="253" t="str">
        <f>IFERROR(IF(AND(AND($N74&lt;&gt;$BI$6,$N74&lt;&gt;$BJ$6),AE74="有"),$AL$2,VLOOKUP(AE74,'P1'!$B$4:$J$35,9,FALSE)),"")</f>
        <v/>
      </c>
      <c r="AF75" s="253" t="str">
        <f>IFERROR(IF(AND(AND($N74&lt;&gt;$BI$6,$N74&lt;&gt;$BJ$6),AF74="有"),$AL$2,VLOOKUP(AF74,'P1'!$B$4:$J$35,9,FALSE)),"")</f>
        <v/>
      </c>
      <c r="AG75" s="253" t="str">
        <f>IFERROR(IF(AND(AND($N74&lt;&gt;$BI$6,$N74&lt;&gt;$BJ$6),AG74="有"),$AL$2,VLOOKUP(AG74,'P1'!$B$4:$J$35,9,FALSE)),"")</f>
        <v/>
      </c>
      <c r="AH75" s="253" t="str">
        <f>IFERROR(IF(AND(AND($N74&lt;&gt;$BI$6,$N74&lt;&gt;$BJ$6),AH74="有"),$AL$2,VLOOKUP(AH74,'P1'!$B$4:$J$35,9,FALSE)),"")</f>
        <v/>
      </c>
      <c r="AI75" s="253" t="str">
        <f>IFERROR(IF(AND(AND($N74&lt;&gt;$BI$6,$N74&lt;&gt;$BJ$6),AI74="有"),$AL$2,VLOOKUP(AI74,'P1'!$B$4:$J$35,9,FALSE)),"")</f>
        <v/>
      </c>
      <c r="AJ75" s="253" t="str">
        <f>IFERROR(IF(AND(AND($N74&lt;&gt;$BI$6,$N74&lt;&gt;$BJ$6),AJ74="有"),$AL$2,VLOOKUP(AJ74,'P1'!$B$4:$J$35,9,FALSE)),"")</f>
        <v/>
      </c>
      <c r="AK75" s="253" t="str">
        <f>IFERROR(IF(AND(AND($N74&lt;&gt;$BI$6,$N74&lt;&gt;$BJ$6),AK74="有"),$AL$2,VLOOKUP(AK74,'P1'!$B$4:$J$35,9,FALSE)),"")</f>
        <v/>
      </c>
      <c r="AL75" s="253" t="str">
        <f>IFERROR(IF(AND(AND($N74&lt;&gt;$BI$6,$N74&lt;&gt;$BJ$6),AL74="有"),$AL$2,VLOOKUP(AL74,'P1'!$B$4:$J$35,9,FALSE)),"")</f>
        <v/>
      </c>
      <c r="AM75" s="253" t="str">
        <f>IFERROR(IF(AND(AND($N74&lt;&gt;$BI$6,$N74&lt;&gt;$BJ$6),AM74="有"),$AL$2,VLOOKUP(AM74,'P1'!$B$4:$J$35,9,FALSE)),"")</f>
        <v/>
      </c>
      <c r="AN75" s="253" t="str">
        <f>IFERROR(IF(AND(AND($N74&lt;&gt;$BI$6,$N74&lt;&gt;$BJ$6),AN74="有"),$AL$2,VLOOKUP(AN74,'P1'!$B$4:$J$35,9,FALSE)),"")</f>
        <v/>
      </c>
      <c r="AO75" s="253" t="str">
        <f>IFERROR(IF(AND(AND($N74&lt;&gt;$BI$6,$N74&lt;&gt;$BJ$6),AO74="有"),$AL$2,VLOOKUP(AO74,'P1'!$B$4:$J$35,9,FALSE)),"")</f>
        <v/>
      </c>
      <c r="AP75" s="253" t="str">
        <f>IFERROR(IF(AND(AND($N74&lt;&gt;$BI$6,$N74&lt;&gt;$BJ$6),AP74="有"),$AL$2,VLOOKUP(AP74,'P1'!$B$4:$J$35,9,FALSE)),"")</f>
        <v/>
      </c>
      <c r="AQ75" s="253" t="str">
        <f>IFERROR(IF(AND(AND($N74&lt;&gt;$BI$6,$N74&lt;&gt;$BJ$6),AQ74="有"),$AL$2,VLOOKUP(AQ74,'P1'!$B$4:$J$35,9,FALSE)),"")</f>
        <v/>
      </c>
      <c r="AR75" s="253" t="str">
        <f>IFERROR(IF(AND(AND($N74&lt;&gt;$BI$6,$N74&lt;&gt;$BJ$6),AR74="有"),$AL$2,VLOOKUP(AR74,'P1'!$B$4:$J$35,9,FALSE)),"")</f>
        <v/>
      </c>
      <c r="AS75" s="253" t="str">
        <f>IFERROR(IF(AND(AND($N74&lt;&gt;$BI$6,$N74&lt;&gt;$BJ$6),AS74="有"),$AL$2,VLOOKUP(AS74,'P1'!$B$4:$J$35,9,FALSE)),"")</f>
        <v/>
      </c>
      <c r="AT75" s="253" t="str">
        <f>IFERROR(IF(AND(AND($N74&lt;&gt;$BI$6,$N74&lt;&gt;$BJ$6),AT74="有"),$AL$2,VLOOKUP(AT74,'P1'!$B$4:$J$35,9,FALSE)),"")</f>
        <v/>
      </c>
      <c r="AU75" s="253" t="str">
        <f>IFERROR(IF(AND(AND($N74&lt;&gt;$BI$6,$N74&lt;&gt;$BJ$6),AU74="有"),$AL$2,VLOOKUP(AU74,'P1'!$B$4:$J$35,9,FALSE)),"")</f>
        <v/>
      </c>
      <c r="AV75" s="120">
        <f>SUM(Q75:AU75)</f>
        <v>0</v>
      </c>
      <c r="AW75" s="711"/>
      <c r="AX75" s="713"/>
      <c r="AY75" s="121"/>
      <c r="AZ75" s="121"/>
    </row>
    <row r="76" spans="2:52" ht="17.100000000000001" customHeight="1" x14ac:dyDescent="0.15">
      <c r="B76" s="690">
        <f t="shared" si="5"/>
        <v>29</v>
      </c>
      <c r="C76" s="721"/>
      <c r="D76" s="722"/>
      <c r="E76" s="722"/>
      <c r="F76" s="722"/>
      <c r="G76" s="722"/>
      <c r="H76" s="723"/>
      <c r="I76" s="727"/>
      <c r="J76" s="728"/>
      <c r="K76" s="728"/>
      <c r="L76" s="728"/>
      <c r="M76" s="729"/>
      <c r="N76" s="733"/>
      <c r="O76" s="734"/>
      <c r="P76" s="723"/>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115">
        <f>COUNTA(Q76:AU76)</f>
        <v>0</v>
      </c>
      <c r="AW76" s="710">
        <f>AV77</f>
        <v>0</v>
      </c>
      <c r="AX76" s="712" t="str">
        <f>IFERROR(ROUNDDOWN(AV77/$AT$2,1),"")</f>
        <v/>
      </c>
      <c r="AY76" s="116"/>
      <c r="AZ76" s="116"/>
    </row>
    <row r="77" spans="2:52" ht="17.100000000000001" customHeight="1" x14ac:dyDescent="0.15">
      <c r="B77" s="691"/>
      <c r="C77" s="724"/>
      <c r="D77" s="725"/>
      <c r="E77" s="725"/>
      <c r="F77" s="725"/>
      <c r="G77" s="725"/>
      <c r="H77" s="726"/>
      <c r="I77" s="730"/>
      <c r="J77" s="731"/>
      <c r="K77" s="731"/>
      <c r="L77" s="731"/>
      <c r="M77" s="732"/>
      <c r="N77" s="724"/>
      <c r="O77" s="725"/>
      <c r="P77" s="726"/>
      <c r="Q77" s="253" t="str">
        <f>IFERROR(IF(AND(AND($N76&lt;&gt;$BI$6,$N76&lt;&gt;$BJ$6),Q76="有"),$AL$2,VLOOKUP(Q76,'P1'!$B$4:$J$35,9,FALSE)),"")</f>
        <v/>
      </c>
      <c r="R77" s="253" t="str">
        <f>IFERROR(IF(AND(AND($N76&lt;&gt;$BI$6,$N76&lt;&gt;$BJ$6),R76="有"),$AL$2,VLOOKUP(R76,'P1'!$B$4:$J$35,9,FALSE)),"")</f>
        <v/>
      </c>
      <c r="S77" s="253" t="str">
        <f>IFERROR(IF(AND(AND($N76&lt;&gt;$BI$6,$N76&lt;&gt;$BJ$6),S76="有"),$AL$2,VLOOKUP(S76,'P1'!$B$4:$J$35,9,FALSE)),"")</f>
        <v/>
      </c>
      <c r="T77" s="253" t="str">
        <f>IFERROR(IF(AND(AND($N76&lt;&gt;$BI$6,$N76&lt;&gt;$BJ$6),T76="有"),$AL$2,VLOOKUP(T76,'P1'!$B$4:$J$35,9,FALSE)),"")</f>
        <v/>
      </c>
      <c r="U77" s="253" t="str">
        <f>IFERROR(IF(AND(AND($N76&lt;&gt;$BI$6,$N76&lt;&gt;$BJ$6),U76="有"),$AL$2,VLOOKUP(U76,'P1'!$B$4:$J$35,9,FALSE)),"")</f>
        <v/>
      </c>
      <c r="V77" s="253" t="str">
        <f>IFERROR(IF(AND(AND($N76&lt;&gt;$BI$6,$N76&lt;&gt;$BJ$6),V76="有"),$AL$2,VLOOKUP(V76,'P1'!$B$4:$J$35,9,FALSE)),"")</f>
        <v/>
      </c>
      <c r="W77" s="253" t="str">
        <f>IFERROR(IF(AND(AND($N76&lt;&gt;$BI$6,$N76&lt;&gt;$BJ$6),W76="有"),$AL$2,VLOOKUP(W76,'P1'!$B$4:$J$35,9,FALSE)),"")</f>
        <v/>
      </c>
      <c r="X77" s="253" t="str">
        <f>IFERROR(IF(AND(AND($N76&lt;&gt;$BI$6,$N76&lt;&gt;$BJ$6),X76="有"),$AL$2,VLOOKUP(X76,'P1'!$B$4:$J$35,9,FALSE)),"")</f>
        <v/>
      </c>
      <c r="Y77" s="253" t="str">
        <f>IFERROR(IF(AND(AND($N76&lt;&gt;$BI$6,$N76&lt;&gt;$BJ$6),Y76="有"),$AL$2,VLOOKUP(Y76,'P1'!$B$4:$J$35,9,FALSE)),"")</f>
        <v/>
      </c>
      <c r="Z77" s="253" t="str">
        <f>IFERROR(IF(AND(AND($N76&lt;&gt;$BI$6,$N76&lt;&gt;$BJ$6),Z76="有"),$AL$2,VLOOKUP(Z76,'P1'!$B$4:$J$35,9,FALSE)),"")</f>
        <v/>
      </c>
      <c r="AA77" s="253" t="str">
        <f>IFERROR(IF(AND(AND($N76&lt;&gt;$BI$6,$N76&lt;&gt;$BJ$6),AA76="有"),$AL$2,VLOOKUP(AA76,'P1'!$B$4:$J$35,9,FALSE)),"")</f>
        <v/>
      </c>
      <c r="AB77" s="253" t="str">
        <f>IFERROR(IF(AND(AND($N76&lt;&gt;$BI$6,$N76&lt;&gt;$BJ$6),AB76="有"),$AL$2,VLOOKUP(AB76,'P1'!$B$4:$J$35,9,FALSE)),"")</f>
        <v/>
      </c>
      <c r="AC77" s="253" t="str">
        <f>IFERROR(IF(AND(AND($N76&lt;&gt;$BI$6,$N76&lt;&gt;$BJ$6),AC76="有"),$AL$2,VLOOKUP(AC76,'P1'!$B$4:$J$35,9,FALSE)),"")</f>
        <v/>
      </c>
      <c r="AD77" s="253" t="str">
        <f>IFERROR(IF(AND(AND($N76&lt;&gt;$BI$6,$N76&lt;&gt;$BJ$6),AD76="有"),$AL$2,VLOOKUP(AD76,'P1'!$B$4:$J$35,9,FALSE)),"")</f>
        <v/>
      </c>
      <c r="AE77" s="253" t="str">
        <f>IFERROR(IF(AND(AND($N76&lt;&gt;$BI$6,$N76&lt;&gt;$BJ$6),AE76="有"),$AL$2,VLOOKUP(AE76,'P1'!$B$4:$J$35,9,FALSE)),"")</f>
        <v/>
      </c>
      <c r="AF77" s="253" t="str">
        <f>IFERROR(IF(AND(AND($N76&lt;&gt;$BI$6,$N76&lt;&gt;$BJ$6),AF76="有"),$AL$2,VLOOKUP(AF76,'P1'!$B$4:$J$35,9,FALSE)),"")</f>
        <v/>
      </c>
      <c r="AG77" s="253" t="str">
        <f>IFERROR(IF(AND(AND($N76&lt;&gt;$BI$6,$N76&lt;&gt;$BJ$6),AG76="有"),$AL$2,VLOOKUP(AG76,'P1'!$B$4:$J$35,9,FALSE)),"")</f>
        <v/>
      </c>
      <c r="AH77" s="253" t="str">
        <f>IFERROR(IF(AND(AND($N76&lt;&gt;$BI$6,$N76&lt;&gt;$BJ$6),AH76="有"),$AL$2,VLOOKUP(AH76,'P1'!$B$4:$J$35,9,FALSE)),"")</f>
        <v/>
      </c>
      <c r="AI77" s="253" t="str">
        <f>IFERROR(IF(AND(AND($N76&lt;&gt;$BI$6,$N76&lt;&gt;$BJ$6),AI76="有"),$AL$2,VLOOKUP(AI76,'P1'!$B$4:$J$35,9,FALSE)),"")</f>
        <v/>
      </c>
      <c r="AJ77" s="253" t="str">
        <f>IFERROR(IF(AND(AND($N76&lt;&gt;$BI$6,$N76&lt;&gt;$BJ$6),AJ76="有"),$AL$2,VLOOKUP(AJ76,'P1'!$B$4:$J$35,9,FALSE)),"")</f>
        <v/>
      </c>
      <c r="AK77" s="253" t="str">
        <f>IFERROR(IF(AND(AND($N76&lt;&gt;$BI$6,$N76&lt;&gt;$BJ$6),AK76="有"),$AL$2,VLOOKUP(AK76,'P1'!$B$4:$J$35,9,FALSE)),"")</f>
        <v/>
      </c>
      <c r="AL77" s="253" t="str">
        <f>IFERROR(IF(AND(AND($N76&lt;&gt;$BI$6,$N76&lt;&gt;$BJ$6),AL76="有"),$AL$2,VLOOKUP(AL76,'P1'!$B$4:$J$35,9,FALSE)),"")</f>
        <v/>
      </c>
      <c r="AM77" s="253" t="str">
        <f>IFERROR(IF(AND(AND($N76&lt;&gt;$BI$6,$N76&lt;&gt;$BJ$6),AM76="有"),$AL$2,VLOOKUP(AM76,'P1'!$B$4:$J$35,9,FALSE)),"")</f>
        <v/>
      </c>
      <c r="AN77" s="253" t="str">
        <f>IFERROR(IF(AND(AND($N76&lt;&gt;$BI$6,$N76&lt;&gt;$BJ$6),AN76="有"),$AL$2,VLOOKUP(AN76,'P1'!$B$4:$J$35,9,FALSE)),"")</f>
        <v/>
      </c>
      <c r="AO77" s="253" t="str">
        <f>IFERROR(IF(AND(AND($N76&lt;&gt;$BI$6,$N76&lt;&gt;$BJ$6),AO76="有"),$AL$2,VLOOKUP(AO76,'P1'!$B$4:$J$35,9,FALSE)),"")</f>
        <v/>
      </c>
      <c r="AP77" s="253" t="str">
        <f>IFERROR(IF(AND(AND($N76&lt;&gt;$BI$6,$N76&lt;&gt;$BJ$6),AP76="有"),$AL$2,VLOOKUP(AP76,'P1'!$B$4:$J$35,9,FALSE)),"")</f>
        <v/>
      </c>
      <c r="AQ77" s="253" t="str">
        <f>IFERROR(IF(AND(AND($N76&lt;&gt;$BI$6,$N76&lt;&gt;$BJ$6),AQ76="有"),$AL$2,VLOOKUP(AQ76,'P1'!$B$4:$J$35,9,FALSE)),"")</f>
        <v/>
      </c>
      <c r="AR77" s="253" t="str">
        <f>IFERROR(IF(AND(AND($N76&lt;&gt;$BI$6,$N76&lt;&gt;$BJ$6),AR76="有"),$AL$2,VLOOKUP(AR76,'P1'!$B$4:$J$35,9,FALSE)),"")</f>
        <v/>
      </c>
      <c r="AS77" s="253" t="str">
        <f>IFERROR(IF(AND(AND($N76&lt;&gt;$BI$6,$N76&lt;&gt;$BJ$6),AS76="有"),$AL$2,VLOOKUP(AS76,'P1'!$B$4:$J$35,9,FALSE)),"")</f>
        <v/>
      </c>
      <c r="AT77" s="253" t="str">
        <f>IFERROR(IF(AND(AND($N76&lt;&gt;$BI$6,$N76&lt;&gt;$BJ$6),AT76="有"),$AL$2,VLOOKUP(AT76,'P1'!$B$4:$J$35,9,FALSE)),"")</f>
        <v/>
      </c>
      <c r="AU77" s="253" t="str">
        <f>IFERROR(IF(AND(AND($N76&lt;&gt;$BI$6,$N76&lt;&gt;$BJ$6),AU76="有"),$AL$2,VLOOKUP(AU76,'P1'!$B$4:$J$35,9,FALSE)),"")</f>
        <v/>
      </c>
      <c r="AV77" s="120">
        <f>SUM(Q77:AU77)</f>
        <v>0</v>
      </c>
      <c r="AW77" s="711"/>
      <c r="AX77" s="713"/>
      <c r="AY77" s="121"/>
      <c r="AZ77" s="121"/>
    </row>
    <row r="78" spans="2:52" ht="17.100000000000001" customHeight="1" x14ac:dyDescent="0.15">
      <c r="B78" s="690">
        <f t="shared" si="5"/>
        <v>30</v>
      </c>
      <c r="C78" s="721"/>
      <c r="D78" s="722"/>
      <c r="E78" s="722"/>
      <c r="F78" s="722"/>
      <c r="G78" s="722"/>
      <c r="H78" s="723"/>
      <c r="I78" s="727"/>
      <c r="J78" s="728"/>
      <c r="K78" s="728"/>
      <c r="L78" s="728"/>
      <c r="M78" s="729"/>
      <c r="N78" s="733"/>
      <c r="O78" s="734"/>
      <c r="P78" s="723"/>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115">
        <f>COUNTA(Q78:AU78)</f>
        <v>0</v>
      </c>
      <c r="AW78" s="710">
        <f>AV79</f>
        <v>0</v>
      </c>
      <c r="AX78" s="712" t="str">
        <f>IFERROR(ROUNDDOWN(AV79/$AT$2,1),"")</f>
        <v/>
      </c>
      <c r="AY78" s="116"/>
      <c r="AZ78" s="116"/>
    </row>
    <row r="79" spans="2:52" ht="17.100000000000001" customHeight="1" x14ac:dyDescent="0.15">
      <c r="B79" s="691"/>
      <c r="C79" s="724"/>
      <c r="D79" s="725"/>
      <c r="E79" s="725"/>
      <c r="F79" s="725"/>
      <c r="G79" s="725"/>
      <c r="H79" s="726"/>
      <c r="I79" s="730"/>
      <c r="J79" s="731"/>
      <c r="K79" s="731"/>
      <c r="L79" s="731"/>
      <c r="M79" s="732"/>
      <c r="N79" s="724"/>
      <c r="O79" s="725"/>
      <c r="P79" s="726"/>
      <c r="Q79" s="253" t="str">
        <f>IFERROR(IF(AND(AND($N78&lt;&gt;$BI$6,$N78&lt;&gt;$BJ$6),Q78="有"),$AL$2,VLOOKUP(Q78,'P1'!$B$4:$J$35,9,FALSE)),"")</f>
        <v/>
      </c>
      <c r="R79" s="253" t="str">
        <f>IFERROR(IF(AND(AND($N78&lt;&gt;$BI$6,$N78&lt;&gt;$BJ$6),R78="有"),$AL$2,VLOOKUP(R78,'P1'!$B$4:$J$35,9,FALSE)),"")</f>
        <v/>
      </c>
      <c r="S79" s="253" t="str">
        <f>IFERROR(IF(AND(AND($N78&lt;&gt;$BI$6,$N78&lt;&gt;$BJ$6),S78="有"),$AL$2,VLOOKUP(S78,'P1'!$B$4:$J$35,9,FALSE)),"")</f>
        <v/>
      </c>
      <c r="T79" s="253" t="str">
        <f>IFERROR(IF(AND(AND($N78&lt;&gt;$BI$6,$N78&lt;&gt;$BJ$6),T78="有"),$AL$2,VLOOKUP(T78,'P1'!$B$4:$J$35,9,FALSE)),"")</f>
        <v/>
      </c>
      <c r="U79" s="253" t="str">
        <f>IFERROR(IF(AND(AND($N78&lt;&gt;$BI$6,$N78&lt;&gt;$BJ$6),U78="有"),$AL$2,VLOOKUP(U78,'P1'!$B$4:$J$35,9,FALSE)),"")</f>
        <v/>
      </c>
      <c r="V79" s="253" t="str">
        <f>IFERROR(IF(AND(AND($N78&lt;&gt;$BI$6,$N78&lt;&gt;$BJ$6),V78="有"),$AL$2,VLOOKUP(V78,'P1'!$B$4:$J$35,9,FALSE)),"")</f>
        <v/>
      </c>
      <c r="W79" s="253" t="str">
        <f>IFERROR(IF(AND(AND($N78&lt;&gt;$BI$6,$N78&lt;&gt;$BJ$6),W78="有"),$AL$2,VLOOKUP(W78,'P1'!$B$4:$J$35,9,FALSE)),"")</f>
        <v/>
      </c>
      <c r="X79" s="253" t="str">
        <f>IFERROR(IF(AND(AND($N78&lt;&gt;$BI$6,$N78&lt;&gt;$BJ$6),X78="有"),$AL$2,VLOOKUP(X78,'P1'!$B$4:$J$35,9,FALSE)),"")</f>
        <v/>
      </c>
      <c r="Y79" s="253" t="str">
        <f>IFERROR(IF(AND(AND($N78&lt;&gt;$BI$6,$N78&lt;&gt;$BJ$6),Y78="有"),$AL$2,VLOOKUP(Y78,'P1'!$B$4:$J$35,9,FALSE)),"")</f>
        <v/>
      </c>
      <c r="Z79" s="253" t="str">
        <f>IFERROR(IF(AND(AND($N78&lt;&gt;$BI$6,$N78&lt;&gt;$BJ$6),Z78="有"),$AL$2,VLOOKUP(Z78,'P1'!$B$4:$J$35,9,FALSE)),"")</f>
        <v/>
      </c>
      <c r="AA79" s="253" t="str">
        <f>IFERROR(IF(AND(AND($N78&lt;&gt;$BI$6,$N78&lt;&gt;$BJ$6),AA78="有"),$AL$2,VLOOKUP(AA78,'P1'!$B$4:$J$35,9,FALSE)),"")</f>
        <v/>
      </c>
      <c r="AB79" s="253" t="str">
        <f>IFERROR(IF(AND(AND($N78&lt;&gt;$BI$6,$N78&lt;&gt;$BJ$6),AB78="有"),$AL$2,VLOOKUP(AB78,'P1'!$B$4:$J$35,9,FALSE)),"")</f>
        <v/>
      </c>
      <c r="AC79" s="253" t="str">
        <f>IFERROR(IF(AND(AND($N78&lt;&gt;$BI$6,$N78&lt;&gt;$BJ$6),AC78="有"),$AL$2,VLOOKUP(AC78,'P1'!$B$4:$J$35,9,FALSE)),"")</f>
        <v/>
      </c>
      <c r="AD79" s="253" t="str">
        <f>IFERROR(IF(AND(AND($N78&lt;&gt;$BI$6,$N78&lt;&gt;$BJ$6),AD78="有"),$AL$2,VLOOKUP(AD78,'P1'!$B$4:$J$35,9,FALSE)),"")</f>
        <v/>
      </c>
      <c r="AE79" s="253" t="str">
        <f>IFERROR(IF(AND(AND($N78&lt;&gt;$BI$6,$N78&lt;&gt;$BJ$6),AE78="有"),$AL$2,VLOOKUP(AE78,'P1'!$B$4:$J$35,9,FALSE)),"")</f>
        <v/>
      </c>
      <c r="AF79" s="253" t="str">
        <f>IFERROR(IF(AND(AND($N78&lt;&gt;$BI$6,$N78&lt;&gt;$BJ$6),AF78="有"),$AL$2,VLOOKUP(AF78,'P1'!$B$4:$J$35,9,FALSE)),"")</f>
        <v/>
      </c>
      <c r="AG79" s="253" t="str">
        <f>IFERROR(IF(AND(AND($N78&lt;&gt;$BI$6,$N78&lt;&gt;$BJ$6),AG78="有"),$AL$2,VLOOKUP(AG78,'P1'!$B$4:$J$35,9,FALSE)),"")</f>
        <v/>
      </c>
      <c r="AH79" s="253" t="str">
        <f>IFERROR(IF(AND(AND($N78&lt;&gt;$BI$6,$N78&lt;&gt;$BJ$6),AH78="有"),$AL$2,VLOOKUP(AH78,'P1'!$B$4:$J$35,9,FALSE)),"")</f>
        <v/>
      </c>
      <c r="AI79" s="253" t="str">
        <f>IFERROR(IF(AND(AND($N78&lt;&gt;$BI$6,$N78&lt;&gt;$BJ$6),AI78="有"),$AL$2,VLOOKUP(AI78,'P1'!$B$4:$J$35,9,FALSE)),"")</f>
        <v/>
      </c>
      <c r="AJ79" s="253" t="str">
        <f>IFERROR(IF(AND(AND($N78&lt;&gt;$BI$6,$N78&lt;&gt;$BJ$6),AJ78="有"),$AL$2,VLOOKUP(AJ78,'P1'!$B$4:$J$35,9,FALSE)),"")</f>
        <v/>
      </c>
      <c r="AK79" s="253" t="str">
        <f>IFERROR(IF(AND(AND($N78&lt;&gt;$BI$6,$N78&lt;&gt;$BJ$6),AK78="有"),$AL$2,VLOOKUP(AK78,'P1'!$B$4:$J$35,9,FALSE)),"")</f>
        <v/>
      </c>
      <c r="AL79" s="253" t="str">
        <f>IFERROR(IF(AND(AND($N78&lt;&gt;$BI$6,$N78&lt;&gt;$BJ$6),AL78="有"),$AL$2,VLOOKUP(AL78,'P1'!$B$4:$J$35,9,FALSE)),"")</f>
        <v/>
      </c>
      <c r="AM79" s="253" t="str">
        <f>IFERROR(IF(AND(AND($N78&lt;&gt;$BI$6,$N78&lt;&gt;$BJ$6),AM78="有"),$AL$2,VLOOKUP(AM78,'P1'!$B$4:$J$35,9,FALSE)),"")</f>
        <v/>
      </c>
      <c r="AN79" s="253" t="str">
        <f>IFERROR(IF(AND(AND($N78&lt;&gt;$BI$6,$N78&lt;&gt;$BJ$6),AN78="有"),$AL$2,VLOOKUP(AN78,'P1'!$B$4:$J$35,9,FALSE)),"")</f>
        <v/>
      </c>
      <c r="AO79" s="253" t="str">
        <f>IFERROR(IF(AND(AND($N78&lt;&gt;$BI$6,$N78&lt;&gt;$BJ$6),AO78="有"),$AL$2,VLOOKUP(AO78,'P1'!$B$4:$J$35,9,FALSE)),"")</f>
        <v/>
      </c>
      <c r="AP79" s="253" t="str">
        <f>IFERROR(IF(AND(AND($N78&lt;&gt;$BI$6,$N78&lt;&gt;$BJ$6),AP78="有"),$AL$2,VLOOKUP(AP78,'P1'!$B$4:$J$35,9,FALSE)),"")</f>
        <v/>
      </c>
      <c r="AQ79" s="253" t="str">
        <f>IFERROR(IF(AND(AND($N78&lt;&gt;$BI$6,$N78&lt;&gt;$BJ$6),AQ78="有"),$AL$2,VLOOKUP(AQ78,'P1'!$B$4:$J$35,9,FALSE)),"")</f>
        <v/>
      </c>
      <c r="AR79" s="253" t="str">
        <f>IFERROR(IF(AND(AND($N78&lt;&gt;$BI$6,$N78&lt;&gt;$BJ$6),AR78="有"),$AL$2,VLOOKUP(AR78,'P1'!$B$4:$J$35,9,FALSE)),"")</f>
        <v/>
      </c>
      <c r="AS79" s="253" t="str">
        <f>IFERROR(IF(AND(AND($N78&lt;&gt;$BI$6,$N78&lt;&gt;$BJ$6),AS78="有"),$AL$2,VLOOKUP(AS78,'P1'!$B$4:$J$35,9,FALSE)),"")</f>
        <v/>
      </c>
      <c r="AT79" s="253" t="str">
        <f>IFERROR(IF(AND(AND($N78&lt;&gt;$BI$6,$N78&lt;&gt;$BJ$6),AT78="有"),$AL$2,VLOOKUP(AT78,'P1'!$B$4:$J$35,9,FALSE)),"")</f>
        <v/>
      </c>
      <c r="AU79" s="253" t="str">
        <f>IFERROR(IF(AND(AND($N78&lt;&gt;$BI$6,$N78&lt;&gt;$BJ$6),AU78="有"),$AL$2,VLOOKUP(AU78,'P1'!$B$4:$J$35,9,FALSE)),"")</f>
        <v/>
      </c>
      <c r="AV79" s="120">
        <f>SUM(Q79:AU79)</f>
        <v>0</v>
      </c>
      <c r="AW79" s="711"/>
      <c r="AX79" s="713"/>
      <c r="AY79" s="121"/>
      <c r="AZ79" s="121"/>
    </row>
    <row r="80" spans="2:52" ht="17.100000000000001" customHeight="1" x14ac:dyDescent="0.15">
      <c r="B80" s="690">
        <f t="shared" si="5"/>
        <v>31</v>
      </c>
      <c r="C80" s="721"/>
      <c r="D80" s="722"/>
      <c r="E80" s="722"/>
      <c r="F80" s="722"/>
      <c r="G80" s="722"/>
      <c r="H80" s="723"/>
      <c r="I80" s="727"/>
      <c r="J80" s="728"/>
      <c r="K80" s="728"/>
      <c r="L80" s="728"/>
      <c r="M80" s="729"/>
      <c r="N80" s="733"/>
      <c r="O80" s="734"/>
      <c r="P80" s="723"/>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115">
        <f>COUNTA(Q80:AU80)</f>
        <v>0</v>
      </c>
      <c r="AW80" s="710">
        <f>AV81</f>
        <v>0</v>
      </c>
      <c r="AX80" s="712" t="str">
        <f>IFERROR(ROUNDDOWN(AV81/$AT$2,1),"")</f>
        <v/>
      </c>
      <c r="AY80" s="116"/>
      <c r="AZ80" s="116"/>
    </row>
    <row r="81" spans="2:52" ht="17.100000000000001" customHeight="1" x14ac:dyDescent="0.15">
      <c r="B81" s="691"/>
      <c r="C81" s="724"/>
      <c r="D81" s="725"/>
      <c r="E81" s="725"/>
      <c r="F81" s="725"/>
      <c r="G81" s="725"/>
      <c r="H81" s="726"/>
      <c r="I81" s="730"/>
      <c r="J81" s="731"/>
      <c r="K81" s="731"/>
      <c r="L81" s="731"/>
      <c r="M81" s="732"/>
      <c r="N81" s="724"/>
      <c r="O81" s="725"/>
      <c r="P81" s="726"/>
      <c r="Q81" s="253" t="str">
        <f>IFERROR(IF(AND(AND($N80&lt;&gt;$BI$6,$N80&lt;&gt;$BJ$6),Q80="有"),$AL$2,VLOOKUP(Q80,'P1'!$B$4:$J$35,9,FALSE)),"")</f>
        <v/>
      </c>
      <c r="R81" s="253" t="str">
        <f>IFERROR(IF(AND(AND($N80&lt;&gt;$BI$6,$N80&lt;&gt;$BJ$6),R80="有"),$AL$2,VLOOKUP(R80,'P1'!$B$4:$J$35,9,FALSE)),"")</f>
        <v/>
      </c>
      <c r="S81" s="253" t="str">
        <f>IFERROR(IF(AND(AND($N80&lt;&gt;$BI$6,$N80&lt;&gt;$BJ$6),S80="有"),$AL$2,VLOOKUP(S80,'P1'!$B$4:$J$35,9,FALSE)),"")</f>
        <v/>
      </c>
      <c r="T81" s="253" t="str">
        <f>IFERROR(IF(AND(AND($N80&lt;&gt;$BI$6,$N80&lt;&gt;$BJ$6),T80="有"),$AL$2,VLOOKUP(T80,'P1'!$B$4:$J$35,9,FALSE)),"")</f>
        <v/>
      </c>
      <c r="U81" s="253" t="str">
        <f>IFERROR(IF(AND(AND($N80&lt;&gt;$BI$6,$N80&lt;&gt;$BJ$6),U80="有"),$AL$2,VLOOKUP(U80,'P1'!$B$4:$J$35,9,FALSE)),"")</f>
        <v/>
      </c>
      <c r="V81" s="253" t="str">
        <f>IFERROR(IF(AND(AND($N80&lt;&gt;$BI$6,$N80&lt;&gt;$BJ$6),V80="有"),$AL$2,VLOOKUP(V80,'P1'!$B$4:$J$35,9,FALSE)),"")</f>
        <v/>
      </c>
      <c r="W81" s="253" t="str">
        <f>IFERROR(IF(AND(AND($N80&lt;&gt;$BI$6,$N80&lt;&gt;$BJ$6),W80="有"),$AL$2,VLOOKUP(W80,'P1'!$B$4:$J$35,9,FALSE)),"")</f>
        <v/>
      </c>
      <c r="X81" s="253" t="str">
        <f>IFERROR(IF(AND(AND($N80&lt;&gt;$BI$6,$N80&lt;&gt;$BJ$6),X80="有"),$AL$2,VLOOKUP(X80,'P1'!$B$4:$J$35,9,FALSE)),"")</f>
        <v/>
      </c>
      <c r="Y81" s="253" t="str">
        <f>IFERROR(IF(AND(AND($N80&lt;&gt;$BI$6,$N80&lt;&gt;$BJ$6),Y80="有"),$AL$2,VLOOKUP(Y80,'P1'!$B$4:$J$35,9,FALSE)),"")</f>
        <v/>
      </c>
      <c r="Z81" s="253" t="str">
        <f>IFERROR(IF(AND(AND($N80&lt;&gt;$BI$6,$N80&lt;&gt;$BJ$6),Z80="有"),$AL$2,VLOOKUP(Z80,'P1'!$B$4:$J$35,9,FALSE)),"")</f>
        <v/>
      </c>
      <c r="AA81" s="253" t="str">
        <f>IFERROR(IF(AND(AND($N80&lt;&gt;$BI$6,$N80&lt;&gt;$BJ$6),AA80="有"),$AL$2,VLOOKUP(AA80,'P1'!$B$4:$J$35,9,FALSE)),"")</f>
        <v/>
      </c>
      <c r="AB81" s="253" t="str">
        <f>IFERROR(IF(AND(AND($N80&lt;&gt;$BI$6,$N80&lt;&gt;$BJ$6),AB80="有"),$AL$2,VLOOKUP(AB80,'P1'!$B$4:$J$35,9,FALSE)),"")</f>
        <v/>
      </c>
      <c r="AC81" s="253" t="str">
        <f>IFERROR(IF(AND(AND($N80&lt;&gt;$BI$6,$N80&lt;&gt;$BJ$6),AC80="有"),$AL$2,VLOOKUP(AC80,'P1'!$B$4:$J$35,9,FALSE)),"")</f>
        <v/>
      </c>
      <c r="AD81" s="253" t="str">
        <f>IFERROR(IF(AND(AND($N80&lt;&gt;$BI$6,$N80&lt;&gt;$BJ$6),AD80="有"),$AL$2,VLOOKUP(AD80,'P1'!$B$4:$J$35,9,FALSE)),"")</f>
        <v/>
      </c>
      <c r="AE81" s="253" t="str">
        <f>IFERROR(IF(AND(AND($N80&lt;&gt;$BI$6,$N80&lt;&gt;$BJ$6),AE80="有"),$AL$2,VLOOKUP(AE80,'P1'!$B$4:$J$35,9,FALSE)),"")</f>
        <v/>
      </c>
      <c r="AF81" s="253" t="str">
        <f>IFERROR(IF(AND(AND($N80&lt;&gt;$BI$6,$N80&lt;&gt;$BJ$6),AF80="有"),$AL$2,VLOOKUP(AF80,'P1'!$B$4:$J$35,9,FALSE)),"")</f>
        <v/>
      </c>
      <c r="AG81" s="253" t="str">
        <f>IFERROR(IF(AND(AND($N80&lt;&gt;$BI$6,$N80&lt;&gt;$BJ$6),AG80="有"),$AL$2,VLOOKUP(AG80,'P1'!$B$4:$J$35,9,FALSE)),"")</f>
        <v/>
      </c>
      <c r="AH81" s="253" t="str">
        <f>IFERROR(IF(AND(AND($N80&lt;&gt;$BI$6,$N80&lt;&gt;$BJ$6),AH80="有"),$AL$2,VLOOKUP(AH80,'P1'!$B$4:$J$35,9,FALSE)),"")</f>
        <v/>
      </c>
      <c r="AI81" s="253" t="str">
        <f>IFERROR(IF(AND(AND($N80&lt;&gt;$BI$6,$N80&lt;&gt;$BJ$6),AI80="有"),$AL$2,VLOOKUP(AI80,'P1'!$B$4:$J$35,9,FALSE)),"")</f>
        <v/>
      </c>
      <c r="AJ81" s="253" t="str">
        <f>IFERROR(IF(AND(AND($N80&lt;&gt;$BI$6,$N80&lt;&gt;$BJ$6),AJ80="有"),$AL$2,VLOOKUP(AJ80,'P1'!$B$4:$J$35,9,FALSE)),"")</f>
        <v/>
      </c>
      <c r="AK81" s="253" t="str">
        <f>IFERROR(IF(AND(AND($N80&lt;&gt;$BI$6,$N80&lt;&gt;$BJ$6),AK80="有"),$AL$2,VLOOKUP(AK80,'P1'!$B$4:$J$35,9,FALSE)),"")</f>
        <v/>
      </c>
      <c r="AL81" s="253" t="str">
        <f>IFERROR(IF(AND(AND($N80&lt;&gt;$BI$6,$N80&lt;&gt;$BJ$6),AL80="有"),$AL$2,VLOOKUP(AL80,'P1'!$B$4:$J$35,9,FALSE)),"")</f>
        <v/>
      </c>
      <c r="AM81" s="253" t="str">
        <f>IFERROR(IF(AND(AND($N80&lt;&gt;$BI$6,$N80&lt;&gt;$BJ$6),AM80="有"),$AL$2,VLOOKUP(AM80,'P1'!$B$4:$J$35,9,FALSE)),"")</f>
        <v/>
      </c>
      <c r="AN81" s="253" t="str">
        <f>IFERROR(IF(AND(AND($N80&lt;&gt;$BI$6,$N80&lt;&gt;$BJ$6),AN80="有"),$AL$2,VLOOKUP(AN80,'P1'!$B$4:$J$35,9,FALSE)),"")</f>
        <v/>
      </c>
      <c r="AO81" s="253" t="str">
        <f>IFERROR(IF(AND(AND($N80&lt;&gt;$BI$6,$N80&lt;&gt;$BJ$6),AO80="有"),$AL$2,VLOOKUP(AO80,'P1'!$B$4:$J$35,9,FALSE)),"")</f>
        <v/>
      </c>
      <c r="AP81" s="253" t="str">
        <f>IFERROR(IF(AND(AND($N80&lt;&gt;$BI$6,$N80&lt;&gt;$BJ$6),AP80="有"),$AL$2,VLOOKUP(AP80,'P1'!$B$4:$J$35,9,FALSE)),"")</f>
        <v/>
      </c>
      <c r="AQ81" s="253" t="str">
        <f>IFERROR(IF(AND(AND($N80&lt;&gt;$BI$6,$N80&lt;&gt;$BJ$6),AQ80="有"),$AL$2,VLOOKUP(AQ80,'P1'!$B$4:$J$35,9,FALSE)),"")</f>
        <v/>
      </c>
      <c r="AR81" s="253" t="str">
        <f>IFERROR(IF(AND(AND($N80&lt;&gt;$BI$6,$N80&lt;&gt;$BJ$6),AR80="有"),$AL$2,VLOOKUP(AR80,'P1'!$B$4:$J$35,9,FALSE)),"")</f>
        <v/>
      </c>
      <c r="AS81" s="253" t="str">
        <f>IFERROR(IF(AND(AND($N80&lt;&gt;$BI$6,$N80&lt;&gt;$BJ$6),AS80="有"),$AL$2,VLOOKUP(AS80,'P1'!$B$4:$J$35,9,FALSE)),"")</f>
        <v/>
      </c>
      <c r="AT81" s="253" t="str">
        <f>IFERROR(IF(AND(AND($N80&lt;&gt;$BI$6,$N80&lt;&gt;$BJ$6),AT80="有"),$AL$2,VLOOKUP(AT80,'P1'!$B$4:$J$35,9,FALSE)),"")</f>
        <v/>
      </c>
      <c r="AU81" s="253" t="str">
        <f>IFERROR(IF(AND(AND($N80&lt;&gt;$BI$6,$N80&lt;&gt;$BJ$6),AU80="有"),$AL$2,VLOOKUP(AU80,'P1'!$B$4:$J$35,9,FALSE)),"")</f>
        <v/>
      </c>
      <c r="AV81" s="120">
        <f>SUM(Q81:AU81)</f>
        <v>0</v>
      </c>
      <c r="AW81" s="711"/>
      <c r="AX81" s="713"/>
      <c r="AY81" s="121"/>
      <c r="AZ81" s="121"/>
    </row>
    <row r="82" spans="2:52" ht="17.100000000000001" customHeight="1" x14ac:dyDescent="0.15">
      <c r="B82" s="690">
        <f t="shared" si="5"/>
        <v>32</v>
      </c>
      <c r="C82" s="721"/>
      <c r="D82" s="722"/>
      <c r="E82" s="722"/>
      <c r="F82" s="722"/>
      <c r="G82" s="722"/>
      <c r="H82" s="723"/>
      <c r="I82" s="727"/>
      <c r="J82" s="728"/>
      <c r="K82" s="728"/>
      <c r="L82" s="728"/>
      <c r="M82" s="729"/>
      <c r="N82" s="733"/>
      <c r="O82" s="734"/>
      <c r="P82" s="723"/>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115">
        <f>COUNTA(Q82:AU82)</f>
        <v>0</v>
      </c>
      <c r="AW82" s="710">
        <f>AV83</f>
        <v>0</v>
      </c>
      <c r="AX82" s="712" t="str">
        <f>IFERROR(ROUNDDOWN(AV83/$AT$2,1),"")</f>
        <v/>
      </c>
      <c r="AY82" s="116"/>
      <c r="AZ82" s="116"/>
    </row>
    <row r="83" spans="2:52" ht="17.100000000000001" customHeight="1" x14ac:dyDescent="0.15">
      <c r="B83" s="691"/>
      <c r="C83" s="724"/>
      <c r="D83" s="725"/>
      <c r="E83" s="725"/>
      <c r="F83" s="725"/>
      <c r="G83" s="725"/>
      <c r="H83" s="726"/>
      <c r="I83" s="730"/>
      <c r="J83" s="731"/>
      <c r="K83" s="731"/>
      <c r="L83" s="731"/>
      <c r="M83" s="732"/>
      <c r="N83" s="724"/>
      <c r="O83" s="725"/>
      <c r="P83" s="726"/>
      <c r="Q83" s="253" t="str">
        <f>IFERROR(IF(AND(AND($N82&lt;&gt;$BI$6,$N82&lt;&gt;$BJ$6),Q82="有"),$AL$2,VLOOKUP(Q82,'P1'!$B$4:$J$35,9,FALSE)),"")</f>
        <v/>
      </c>
      <c r="R83" s="253" t="str">
        <f>IFERROR(IF(AND(AND($N82&lt;&gt;$BI$6,$N82&lt;&gt;$BJ$6),R82="有"),$AL$2,VLOOKUP(R82,'P1'!$B$4:$J$35,9,FALSE)),"")</f>
        <v/>
      </c>
      <c r="S83" s="253" t="str">
        <f>IFERROR(IF(AND(AND($N82&lt;&gt;$BI$6,$N82&lt;&gt;$BJ$6),S82="有"),$AL$2,VLOOKUP(S82,'P1'!$B$4:$J$35,9,FALSE)),"")</f>
        <v/>
      </c>
      <c r="T83" s="253" t="str">
        <f>IFERROR(IF(AND(AND($N82&lt;&gt;$BI$6,$N82&lt;&gt;$BJ$6),T82="有"),$AL$2,VLOOKUP(T82,'P1'!$B$4:$J$35,9,FALSE)),"")</f>
        <v/>
      </c>
      <c r="U83" s="253" t="str">
        <f>IFERROR(IF(AND(AND($N82&lt;&gt;$BI$6,$N82&lt;&gt;$BJ$6),U82="有"),$AL$2,VLOOKUP(U82,'P1'!$B$4:$J$35,9,FALSE)),"")</f>
        <v/>
      </c>
      <c r="V83" s="253" t="str">
        <f>IFERROR(IF(AND(AND($N82&lt;&gt;$BI$6,$N82&lt;&gt;$BJ$6),V82="有"),$AL$2,VLOOKUP(V82,'P1'!$B$4:$J$35,9,FALSE)),"")</f>
        <v/>
      </c>
      <c r="W83" s="253" t="str">
        <f>IFERROR(IF(AND(AND($N82&lt;&gt;$BI$6,$N82&lt;&gt;$BJ$6),W82="有"),$AL$2,VLOOKUP(W82,'P1'!$B$4:$J$35,9,FALSE)),"")</f>
        <v/>
      </c>
      <c r="X83" s="253" t="str">
        <f>IFERROR(IF(AND(AND($N82&lt;&gt;$BI$6,$N82&lt;&gt;$BJ$6),X82="有"),$AL$2,VLOOKUP(X82,'P1'!$B$4:$J$35,9,FALSE)),"")</f>
        <v/>
      </c>
      <c r="Y83" s="253" t="str">
        <f>IFERROR(IF(AND(AND($N82&lt;&gt;$BI$6,$N82&lt;&gt;$BJ$6),Y82="有"),$AL$2,VLOOKUP(Y82,'P1'!$B$4:$J$35,9,FALSE)),"")</f>
        <v/>
      </c>
      <c r="Z83" s="253" t="str">
        <f>IFERROR(IF(AND(AND($N82&lt;&gt;$BI$6,$N82&lt;&gt;$BJ$6),Z82="有"),$AL$2,VLOOKUP(Z82,'P1'!$B$4:$J$35,9,FALSE)),"")</f>
        <v/>
      </c>
      <c r="AA83" s="253" t="str">
        <f>IFERROR(IF(AND(AND($N82&lt;&gt;$BI$6,$N82&lt;&gt;$BJ$6),AA82="有"),$AL$2,VLOOKUP(AA82,'P1'!$B$4:$J$35,9,FALSE)),"")</f>
        <v/>
      </c>
      <c r="AB83" s="253" t="str">
        <f>IFERROR(IF(AND(AND($N82&lt;&gt;$BI$6,$N82&lt;&gt;$BJ$6),AB82="有"),$AL$2,VLOOKUP(AB82,'P1'!$B$4:$J$35,9,FALSE)),"")</f>
        <v/>
      </c>
      <c r="AC83" s="253" t="str">
        <f>IFERROR(IF(AND(AND($N82&lt;&gt;$BI$6,$N82&lt;&gt;$BJ$6),AC82="有"),$AL$2,VLOOKUP(AC82,'P1'!$B$4:$J$35,9,FALSE)),"")</f>
        <v/>
      </c>
      <c r="AD83" s="253" t="str">
        <f>IFERROR(IF(AND(AND($N82&lt;&gt;$BI$6,$N82&lt;&gt;$BJ$6),AD82="有"),$AL$2,VLOOKUP(AD82,'P1'!$B$4:$J$35,9,FALSE)),"")</f>
        <v/>
      </c>
      <c r="AE83" s="253" t="str">
        <f>IFERROR(IF(AND(AND($N82&lt;&gt;$BI$6,$N82&lt;&gt;$BJ$6),AE82="有"),$AL$2,VLOOKUP(AE82,'P1'!$B$4:$J$35,9,FALSE)),"")</f>
        <v/>
      </c>
      <c r="AF83" s="253" t="str">
        <f>IFERROR(IF(AND(AND($N82&lt;&gt;$BI$6,$N82&lt;&gt;$BJ$6),AF82="有"),$AL$2,VLOOKUP(AF82,'P1'!$B$4:$J$35,9,FALSE)),"")</f>
        <v/>
      </c>
      <c r="AG83" s="253" t="str">
        <f>IFERROR(IF(AND(AND($N82&lt;&gt;$BI$6,$N82&lt;&gt;$BJ$6),AG82="有"),$AL$2,VLOOKUP(AG82,'P1'!$B$4:$J$35,9,FALSE)),"")</f>
        <v/>
      </c>
      <c r="AH83" s="253" t="str">
        <f>IFERROR(IF(AND(AND($N82&lt;&gt;$BI$6,$N82&lt;&gt;$BJ$6),AH82="有"),$AL$2,VLOOKUP(AH82,'P1'!$B$4:$J$35,9,FALSE)),"")</f>
        <v/>
      </c>
      <c r="AI83" s="253" t="str">
        <f>IFERROR(IF(AND(AND($N82&lt;&gt;$BI$6,$N82&lt;&gt;$BJ$6),AI82="有"),$AL$2,VLOOKUP(AI82,'P1'!$B$4:$J$35,9,FALSE)),"")</f>
        <v/>
      </c>
      <c r="AJ83" s="253" t="str">
        <f>IFERROR(IF(AND(AND($N82&lt;&gt;$BI$6,$N82&lt;&gt;$BJ$6),AJ82="有"),$AL$2,VLOOKUP(AJ82,'P1'!$B$4:$J$35,9,FALSE)),"")</f>
        <v/>
      </c>
      <c r="AK83" s="253" t="str">
        <f>IFERROR(IF(AND(AND($N82&lt;&gt;$BI$6,$N82&lt;&gt;$BJ$6),AK82="有"),$AL$2,VLOOKUP(AK82,'P1'!$B$4:$J$35,9,FALSE)),"")</f>
        <v/>
      </c>
      <c r="AL83" s="253" t="str">
        <f>IFERROR(IF(AND(AND($N82&lt;&gt;$BI$6,$N82&lt;&gt;$BJ$6),AL82="有"),$AL$2,VLOOKUP(AL82,'P1'!$B$4:$J$35,9,FALSE)),"")</f>
        <v/>
      </c>
      <c r="AM83" s="253" t="str">
        <f>IFERROR(IF(AND(AND($N82&lt;&gt;$BI$6,$N82&lt;&gt;$BJ$6),AM82="有"),$AL$2,VLOOKUP(AM82,'P1'!$B$4:$J$35,9,FALSE)),"")</f>
        <v/>
      </c>
      <c r="AN83" s="253" t="str">
        <f>IFERROR(IF(AND(AND($N82&lt;&gt;$BI$6,$N82&lt;&gt;$BJ$6),AN82="有"),$AL$2,VLOOKUP(AN82,'P1'!$B$4:$J$35,9,FALSE)),"")</f>
        <v/>
      </c>
      <c r="AO83" s="253" t="str">
        <f>IFERROR(IF(AND(AND($N82&lt;&gt;$BI$6,$N82&lt;&gt;$BJ$6),AO82="有"),$AL$2,VLOOKUP(AO82,'P1'!$B$4:$J$35,9,FALSE)),"")</f>
        <v/>
      </c>
      <c r="AP83" s="253" t="str">
        <f>IFERROR(IF(AND(AND($N82&lt;&gt;$BI$6,$N82&lt;&gt;$BJ$6),AP82="有"),$AL$2,VLOOKUP(AP82,'P1'!$B$4:$J$35,9,FALSE)),"")</f>
        <v/>
      </c>
      <c r="AQ83" s="253" t="str">
        <f>IFERROR(IF(AND(AND($N82&lt;&gt;$BI$6,$N82&lt;&gt;$BJ$6),AQ82="有"),$AL$2,VLOOKUP(AQ82,'P1'!$B$4:$J$35,9,FALSE)),"")</f>
        <v/>
      </c>
      <c r="AR83" s="253" t="str">
        <f>IFERROR(IF(AND(AND($N82&lt;&gt;$BI$6,$N82&lt;&gt;$BJ$6),AR82="有"),$AL$2,VLOOKUP(AR82,'P1'!$B$4:$J$35,9,FALSE)),"")</f>
        <v/>
      </c>
      <c r="AS83" s="253" t="str">
        <f>IFERROR(IF(AND(AND($N82&lt;&gt;$BI$6,$N82&lt;&gt;$BJ$6),AS82="有"),$AL$2,VLOOKUP(AS82,'P1'!$B$4:$J$35,9,FALSE)),"")</f>
        <v/>
      </c>
      <c r="AT83" s="253" t="str">
        <f>IFERROR(IF(AND(AND($N82&lt;&gt;$BI$6,$N82&lt;&gt;$BJ$6),AT82="有"),$AL$2,VLOOKUP(AT82,'P1'!$B$4:$J$35,9,FALSE)),"")</f>
        <v/>
      </c>
      <c r="AU83" s="253" t="str">
        <f>IFERROR(IF(AND(AND($N82&lt;&gt;$BI$6,$N82&lt;&gt;$BJ$6),AU82="有"),$AL$2,VLOOKUP(AU82,'P1'!$B$4:$J$35,9,FALSE)),"")</f>
        <v/>
      </c>
      <c r="AV83" s="120">
        <f>SUM(Q83:AU83)</f>
        <v>0</v>
      </c>
      <c r="AW83" s="711"/>
      <c r="AX83" s="713"/>
      <c r="AY83" s="121"/>
      <c r="AZ83" s="121"/>
    </row>
    <row r="84" spans="2:52" ht="17.100000000000001" customHeight="1" x14ac:dyDescent="0.15">
      <c r="B84" s="690">
        <f t="shared" si="5"/>
        <v>33</v>
      </c>
      <c r="C84" s="721"/>
      <c r="D84" s="722"/>
      <c r="E84" s="722"/>
      <c r="F84" s="722"/>
      <c r="G84" s="722"/>
      <c r="H84" s="723"/>
      <c r="I84" s="727"/>
      <c r="J84" s="728"/>
      <c r="K84" s="728"/>
      <c r="L84" s="728"/>
      <c r="M84" s="729"/>
      <c r="N84" s="733"/>
      <c r="O84" s="734"/>
      <c r="P84" s="723"/>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115">
        <f>COUNTA(Q84:AU84)</f>
        <v>0</v>
      </c>
      <c r="AW84" s="710">
        <f>AV85</f>
        <v>0</v>
      </c>
      <c r="AX84" s="712" t="str">
        <f>IFERROR(ROUNDDOWN(AV85/$AT$2,1),"")</f>
        <v/>
      </c>
      <c r="AY84" s="116"/>
      <c r="AZ84" s="116"/>
    </row>
    <row r="85" spans="2:52" ht="17.100000000000001" customHeight="1" x14ac:dyDescent="0.15">
      <c r="B85" s="691"/>
      <c r="C85" s="724"/>
      <c r="D85" s="725"/>
      <c r="E85" s="725"/>
      <c r="F85" s="725"/>
      <c r="G85" s="725"/>
      <c r="H85" s="726"/>
      <c r="I85" s="730"/>
      <c r="J85" s="731"/>
      <c r="K85" s="731"/>
      <c r="L85" s="731"/>
      <c r="M85" s="732"/>
      <c r="N85" s="724"/>
      <c r="O85" s="725"/>
      <c r="P85" s="726"/>
      <c r="Q85" s="253" t="str">
        <f>IFERROR(IF(AND(AND($N84&lt;&gt;$BI$6,$N84&lt;&gt;$BJ$6),Q84="有"),$AL$2,VLOOKUP(Q84,'P1'!$B$4:$J$35,9,FALSE)),"")</f>
        <v/>
      </c>
      <c r="R85" s="253" t="str">
        <f>IFERROR(IF(AND(AND($N84&lt;&gt;$BI$6,$N84&lt;&gt;$BJ$6),R84="有"),$AL$2,VLOOKUP(R84,'P1'!$B$4:$J$35,9,FALSE)),"")</f>
        <v/>
      </c>
      <c r="S85" s="253" t="str">
        <f>IFERROR(IF(AND(AND($N84&lt;&gt;$BI$6,$N84&lt;&gt;$BJ$6),S84="有"),$AL$2,VLOOKUP(S84,'P1'!$B$4:$J$35,9,FALSE)),"")</f>
        <v/>
      </c>
      <c r="T85" s="253" t="str">
        <f>IFERROR(IF(AND(AND($N84&lt;&gt;$BI$6,$N84&lt;&gt;$BJ$6),T84="有"),$AL$2,VLOOKUP(T84,'P1'!$B$4:$J$35,9,FALSE)),"")</f>
        <v/>
      </c>
      <c r="U85" s="253" t="str">
        <f>IFERROR(IF(AND(AND($N84&lt;&gt;$BI$6,$N84&lt;&gt;$BJ$6),U84="有"),$AL$2,VLOOKUP(U84,'P1'!$B$4:$J$35,9,FALSE)),"")</f>
        <v/>
      </c>
      <c r="V85" s="253" t="str">
        <f>IFERROR(IF(AND(AND($N84&lt;&gt;$BI$6,$N84&lt;&gt;$BJ$6),V84="有"),$AL$2,VLOOKUP(V84,'P1'!$B$4:$J$35,9,FALSE)),"")</f>
        <v/>
      </c>
      <c r="W85" s="253" t="str">
        <f>IFERROR(IF(AND(AND($N84&lt;&gt;$BI$6,$N84&lt;&gt;$BJ$6),W84="有"),$AL$2,VLOOKUP(W84,'P1'!$B$4:$J$35,9,FALSE)),"")</f>
        <v/>
      </c>
      <c r="X85" s="253" t="str">
        <f>IFERROR(IF(AND(AND($N84&lt;&gt;$BI$6,$N84&lt;&gt;$BJ$6),X84="有"),$AL$2,VLOOKUP(X84,'P1'!$B$4:$J$35,9,FALSE)),"")</f>
        <v/>
      </c>
      <c r="Y85" s="253" t="str">
        <f>IFERROR(IF(AND(AND($N84&lt;&gt;$BI$6,$N84&lt;&gt;$BJ$6),Y84="有"),$AL$2,VLOOKUP(Y84,'P1'!$B$4:$J$35,9,FALSE)),"")</f>
        <v/>
      </c>
      <c r="Z85" s="253" t="str">
        <f>IFERROR(IF(AND(AND($N84&lt;&gt;$BI$6,$N84&lt;&gt;$BJ$6),Z84="有"),$AL$2,VLOOKUP(Z84,'P1'!$B$4:$J$35,9,FALSE)),"")</f>
        <v/>
      </c>
      <c r="AA85" s="253" t="str">
        <f>IFERROR(IF(AND(AND($N84&lt;&gt;$BI$6,$N84&lt;&gt;$BJ$6),AA84="有"),$AL$2,VLOOKUP(AA84,'P1'!$B$4:$J$35,9,FALSE)),"")</f>
        <v/>
      </c>
      <c r="AB85" s="253" t="str">
        <f>IFERROR(IF(AND(AND($N84&lt;&gt;$BI$6,$N84&lt;&gt;$BJ$6),AB84="有"),$AL$2,VLOOKUP(AB84,'P1'!$B$4:$J$35,9,FALSE)),"")</f>
        <v/>
      </c>
      <c r="AC85" s="253" t="str">
        <f>IFERROR(IF(AND(AND($N84&lt;&gt;$BI$6,$N84&lt;&gt;$BJ$6),AC84="有"),$AL$2,VLOOKUP(AC84,'P1'!$B$4:$J$35,9,FALSE)),"")</f>
        <v/>
      </c>
      <c r="AD85" s="253" t="str">
        <f>IFERROR(IF(AND(AND($N84&lt;&gt;$BI$6,$N84&lt;&gt;$BJ$6),AD84="有"),$AL$2,VLOOKUP(AD84,'P1'!$B$4:$J$35,9,FALSE)),"")</f>
        <v/>
      </c>
      <c r="AE85" s="253" t="str">
        <f>IFERROR(IF(AND(AND($N84&lt;&gt;$BI$6,$N84&lt;&gt;$BJ$6),AE84="有"),$AL$2,VLOOKUP(AE84,'P1'!$B$4:$J$35,9,FALSE)),"")</f>
        <v/>
      </c>
      <c r="AF85" s="253" t="str">
        <f>IFERROR(IF(AND(AND($N84&lt;&gt;$BI$6,$N84&lt;&gt;$BJ$6),AF84="有"),$AL$2,VLOOKUP(AF84,'P1'!$B$4:$J$35,9,FALSE)),"")</f>
        <v/>
      </c>
      <c r="AG85" s="253" t="str">
        <f>IFERROR(IF(AND(AND($N84&lt;&gt;$BI$6,$N84&lt;&gt;$BJ$6),AG84="有"),$AL$2,VLOOKUP(AG84,'P1'!$B$4:$J$35,9,FALSE)),"")</f>
        <v/>
      </c>
      <c r="AH85" s="253" t="str">
        <f>IFERROR(IF(AND(AND($N84&lt;&gt;$BI$6,$N84&lt;&gt;$BJ$6),AH84="有"),$AL$2,VLOOKUP(AH84,'P1'!$B$4:$J$35,9,FALSE)),"")</f>
        <v/>
      </c>
      <c r="AI85" s="253" t="str">
        <f>IFERROR(IF(AND(AND($N84&lt;&gt;$BI$6,$N84&lt;&gt;$BJ$6),AI84="有"),$AL$2,VLOOKUP(AI84,'P1'!$B$4:$J$35,9,FALSE)),"")</f>
        <v/>
      </c>
      <c r="AJ85" s="253" t="str">
        <f>IFERROR(IF(AND(AND($N84&lt;&gt;$BI$6,$N84&lt;&gt;$BJ$6),AJ84="有"),$AL$2,VLOOKUP(AJ84,'P1'!$B$4:$J$35,9,FALSE)),"")</f>
        <v/>
      </c>
      <c r="AK85" s="253" t="str">
        <f>IFERROR(IF(AND(AND($N84&lt;&gt;$BI$6,$N84&lt;&gt;$BJ$6),AK84="有"),$AL$2,VLOOKUP(AK84,'P1'!$B$4:$J$35,9,FALSE)),"")</f>
        <v/>
      </c>
      <c r="AL85" s="253" t="str">
        <f>IFERROR(IF(AND(AND($N84&lt;&gt;$BI$6,$N84&lt;&gt;$BJ$6),AL84="有"),$AL$2,VLOOKUP(AL84,'P1'!$B$4:$J$35,9,FALSE)),"")</f>
        <v/>
      </c>
      <c r="AM85" s="253" t="str">
        <f>IFERROR(IF(AND(AND($N84&lt;&gt;$BI$6,$N84&lt;&gt;$BJ$6),AM84="有"),$AL$2,VLOOKUP(AM84,'P1'!$B$4:$J$35,9,FALSE)),"")</f>
        <v/>
      </c>
      <c r="AN85" s="253" t="str">
        <f>IFERROR(IF(AND(AND($N84&lt;&gt;$BI$6,$N84&lt;&gt;$BJ$6),AN84="有"),$AL$2,VLOOKUP(AN84,'P1'!$B$4:$J$35,9,FALSE)),"")</f>
        <v/>
      </c>
      <c r="AO85" s="253" t="str">
        <f>IFERROR(IF(AND(AND($N84&lt;&gt;$BI$6,$N84&lt;&gt;$BJ$6),AO84="有"),$AL$2,VLOOKUP(AO84,'P1'!$B$4:$J$35,9,FALSE)),"")</f>
        <v/>
      </c>
      <c r="AP85" s="253" t="str">
        <f>IFERROR(IF(AND(AND($N84&lt;&gt;$BI$6,$N84&lt;&gt;$BJ$6),AP84="有"),$AL$2,VLOOKUP(AP84,'P1'!$B$4:$J$35,9,FALSE)),"")</f>
        <v/>
      </c>
      <c r="AQ85" s="253" t="str">
        <f>IFERROR(IF(AND(AND($N84&lt;&gt;$BI$6,$N84&lt;&gt;$BJ$6),AQ84="有"),$AL$2,VLOOKUP(AQ84,'P1'!$B$4:$J$35,9,FALSE)),"")</f>
        <v/>
      </c>
      <c r="AR85" s="253" t="str">
        <f>IFERROR(IF(AND(AND($N84&lt;&gt;$BI$6,$N84&lt;&gt;$BJ$6),AR84="有"),$AL$2,VLOOKUP(AR84,'P1'!$B$4:$J$35,9,FALSE)),"")</f>
        <v/>
      </c>
      <c r="AS85" s="253" t="str">
        <f>IFERROR(IF(AND(AND($N84&lt;&gt;$BI$6,$N84&lt;&gt;$BJ$6),AS84="有"),$AL$2,VLOOKUP(AS84,'P1'!$B$4:$J$35,9,FALSE)),"")</f>
        <v/>
      </c>
      <c r="AT85" s="253" t="str">
        <f>IFERROR(IF(AND(AND($N84&lt;&gt;$BI$6,$N84&lt;&gt;$BJ$6),AT84="有"),$AL$2,VLOOKUP(AT84,'P1'!$B$4:$J$35,9,FALSE)),"")</f>
        <v/>
      </c>
      <c r="AU85" s="253" t="str">
        <f>IFERROR(IF(AND(AND($N84&lt;&gt;$BI$6,$N84&lt;&gt;$BJ$6),AU84="有"),$AL$2,VLOOKUP(AU84,'P1'!$B$4:$J$35,9,FALSE)),"")</f>
        <v/>
      </c>
      <c r="AV85" s="120">
        <f>SUM(Q85:AU85)</f>
        <v>0</v>
      </c>
      <c r="AW85" s="711"/>
      <c r="AX85" s="713"/>
      <c r="AY85" s="121"/>
      <c r="AZ85" s="121"/>
    </row>
    <row r="86" spans="2:52" ht="17.100000000000001" customHeight="1" x14ac:dyDescent="0.15">
      <c r="B86" s="690">
        <f t="shared" si="5"/>
        <v>34</v>
      </c>
      <c r="C86" s="721"/>
      <c r="D86" s="722"/>
      <c r="E86" s="722"/>
      <c r="F86" s="722"/>
      <c r="G86" s="722"/>
      <c r="H86" s="723"/>
      <c r="I86" s="727"/>
      <c r="J86" s="728"/>
      <c r="K86" s="728"/>
      <c r="L86" s="728"/>
      <c r="M86" s="729"/>
      <c r="N86" s="733"/>
      <c r="O86" s="734"/>
      <c r="P86" s="723"/>
      <c r="Q86" s="256"/>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115">
        <f>COUNTA(Q86:AU86)</f>
        <v>0</v>
      </c>
      <c r="AW86" s="710">
        <f>AV87</f>
        <v>0</v>
      </c>
      <c r="AX86" s="712" t="str">
        <f>IFERROR(ROUNDDOWN(AV87/$AT$2,1),"")</f>
        <v/>
      </c>
      <c r="AY86" s="116"/>
      <c r="AZ86" s="116"/>
    </row>
    <row r="87" spans="2:52" ht="17.100000000000001" customHeight="1" x14ac:dyDescent="0.15">
      <c r="B87" s="691"/>
      <c r="C87" s="724"/>
      <c r="D87" s="725"/>
      <c r="E87" s="725"/>
      <c r="F87" s="725"/>
      <c r="G87" s="725"/>
      <c r="H87" s="726"/>
      <c r="I87" s="730"/>
      <c r="J87" s="731"/>
      <c r="K87" s="731"/>
      <c r="L87" s="731"/>
      <c r="M87" s="732"/>
      <c r="N87" s="724"/>
      <c r="O87" s="725"/>
      <c r="P87" s="726"/>
      <c r="Q87" s="253" t="str">
        <f>IFERROR(IF(AND(AND($N86&lt;&gt;$BI$6,$N86&lt;&gt;$BJ$6),Q86="有"),$AL$2,VLOOKUP(Q86,'P1'!$B$4:$J$35,9,FALSE)),"")</f>
        <v/>
      </c>
      <c r="R87" s="253" t="str">
        <f>IFERROR(IF(AND(AND($N86&lt;&gt;$BI$6,$N86&lt;&gt;$BJ$6),R86="有"),$AL$2,VLOOKUP(R86,'P1'!$B$4:$J$35,9,FALSE)),"")</f>
        <v/>
      </c>
      <c r="S87" s="253" t="str">
        <f>IFERROR(IF(AND(AND($N86&lt;&gt;$BI$6,$N86&lt;&gt;$BJ$6),S86="有"),$AL$2,VLOOKUP(S86,'P1'!$B$4:$J$35,9,FALSE)),"")</f>
        <v/>
      </c>
      <c r="T87" s="253" t="str">
        <f>IFERROR(IF(AND(AND($N86&lt;&gt;$BI$6,$N86&lt;&gt;$BJ$6),T86="有"),$AL$2,VLOOKUP(T86,'P1'!$B$4:$J$35,9,FALSE)),"")</f>
        <v/>
      </c>
      <c r="U87" s="253" t="str">
        <f>IFERROR(IF(AND(AND($N86&lt;&gt;$BI$6,$N86&lt;&gt;$BJ$6),U86="有"),$AL$2,VLOOKUP(U86,'P1'!$B$4:$J$35,9,FALSE)),"")</f>
        <v/>
      </c>
      <c r="V87" s="253" t="str">
        <f>IFERROR(IF(AND(AND($N86&lt;&gt;$BI$6,$N86&lt;&gt;$BJ$6),V86="有"),$AL$2,VLOOKUP(V86,'P1'!$B$4:$J$35,9,FALSE)),"")</f>
        <v/>
      </c>
      <c r="W87" s="253" t="str">
        <f>IFERROR(IF(AND(AND($N86&lt;&gt;$BI$6,$N86&lt;&gt;$BJ$6),W86="有"),$AL$2,VLOOKUP(W86,'P1'!$B$4:$J$35,9,FALSE)),"")</f>
        <v/>
      </c>
      <c r="X87" s="253" t="str">
        <f>IFERROR(IF(AND(AND($N86&lt;&gt;$BI$6,$N86&lt;&gt;$BJ$6),X86="有"),$AL$2,VLOOKUP(X86,'P1'!$B$4:$J$35,9,FALSE)),"")</f>
        <v/>
      </c>
      <c r="Y87" s="253" t="str">
        <f>IFERROR(IF(AND(AND($N86&lt;&gt;$BI$6,$N86&lt;&gt;$BJ$6),Y86="有"),$AL$2,VLOOKUP(Y86,'P1'!$B$4:$J$35,9,FALSE)),"")</f>
        <v/>
      </c>
      <c r="Z87" s="253" t="str">
        <f>IFERROR(IF(AND(AND($N86&lt;&gt;$BI$6,$N86&lt;&gt;$BJ$6),Z86="有"),$AL$2,VLOOKUP(Z86,'P1'!$B$4:$J$35,9,FALSE)),"")</f>
        <v/>
      </c>
      <c r="AA87" s="253" t="str">
        <f>IFERROR(IF(AND(AND($N86&lt;&gt;$BI$6,$N86&lt;&gt;$BJ$6),AA86="有"),$AL$2,VLOOKUP(AA86,'P1'!$B$4:$J$35,9,FALSE)),"")</f>
        <v/>
      </c>
      <c r="AB87" s="253" t="str">
        <f>IFERROR(IF(AND(AND($N86&lt;&gt;$BI$6,$N86&lt;&gt;$BJ$6),AB86="有"),$AL$2,VLOOKUP(AB86,'P1'!$B$4:$J$35,9,FALSE)),"")</f>
        <v/>
      </c>
      <c r="AC87" s="253" t="str">
        <f>IFERROR(IF(AND(AND($N86&lt;&gt;$BI$6,$N86&lt;&gt;$BJ$6),AC86="有"),$AL$2,VLOOKUP(AC86,'P1'!$B$4:$J$35,9,FALSE)),"")</f>
        <v/>
      </c>
      <c r="AD87" s="253" t="str">
        <f>IFERROR(IF(AND(AND($N86&lt;&gt;$BI$6,$N86&lt;&gt;$BJ$6),AD86="有"),$AL$2,VLOOKUP(AD86,'P1'!$B$4:$J$35,9,FALSE)),"")</f>
        <v/>
      </c>
      <c r="AE87" s="253" t="str">
        <f>IFERROR(IF(AND(AND($N86&lt;&gt;$BI$6,$N86&lt;&gt;$BJ$6),AE86="有"),$AL$2,VLOOKUP(AE86,'P1'!$B$4:$J$35,9,FALSE)),"")</f>
        <v/>
      </c>
      <c r="AF87" s="253" t="str">
        <f>IFERROR(IF(AND(AND($N86&lt;&gt;$BI$6,$N86&lt;&gt;$BJ$6),AF86="有"),$AL$2,VLOOKUP(AF86,'P1'!$B$4:$J$35,9,FALSE)),"")</f>
        <v/>
      </c>
      <c r="AG87" s="253" t="str">
        <f>IFERROR(IF(AND(AND($N86&lt;&gt;$BI$6,$N86&lt;&gt;$BJ$6),AG86="有"),$AL$2,VLOOKUP(AG86,'P1'!$B$4:$J$35,9,FALSE)),"")</f>
        <v/>
      </c>
      <c r="AH87" s="253" t="str">
        <f>IFERROR(IF(AND(AND($N86&lt;&gt;$BI$6,$N86&lt;&gt;$BJ$6),AH86="有"),$AL$2,VLOOKUP(AH86,'P1'!$B$4:$J$35,9,FALSE)),"")</f>
        <v/>
      </c>
      <c r="AI87" s="253" t="str">
        <f>IFERROR(IF(AND(AND($N86&lt;&gt;$BI$6,$N86&lt;&gt;$BJ$6),AI86="有"),$AL$2,VLOOKUP(AI86,'P1'!$B$4:$J$35,9,FALSE)),"")</f>
        <v/>
      </c>
      <c r="AJ87" s="253" t="str">
        <f>IFERROR(IF(AND(AND($N86&lt;&gt;$BI$6,$N86&lt;&gt;$BJ$6),AJ86="有"),$AL$2,VLOOKUP(AJ86,'P1'!$B$4:$J$35,9,FALSE)),"")</f>
        <v/>
      </c>
      <c r="AK87" s="253" t="str">
        <f>IFERROR(IF(AND(AND($N86&lt;&gt;$BI$6,$N86&lt;&gt;$BJ$6),AK86="有"),$AL$2,VLOOKUP(AK86,'P1'!$B$4:$J$35,9,FALSE)),"")</f>
        <v/>
      </c>
      <c r="AL87" s="253" t="str">
        <f>IFERROR(IF(AND(AND($N86&lt;&gt;$BI$6,$N86&lt;&gt;$BJ$6),AL86="有"),$AL$2,VLOOKUP(AL86,'P1'!$B$4:$J$35,9,FALSE)),"")</f>
        <v/>
      </c>
      <c r="AM87" s="253" t="str">
        <f>IFERROR(IF(AND(AND($N86&lt;&gt;$BI$6,$N86&lt;&gt;$BJ$6),AM86="有"),$AL$2,VLOOKUP(AM86,'P1'!$B$4:$J$35,9,FALSE)),"")</f>
        <v/>
      </c>
      <c r="AN87" s="253" t="str">
        <f>IFERROR(IF(AND(AND($N86&lt;&gt;$BI$6,$N86&lt;&gt;$BJ$6),AN86="有"),$AL$2,VLOOKUP(AN86,'P1'!$B$4:$J$35,9,FALSE)),"")</f>
        <v/>
      </c>
      <c r="AO87" s="253" t="str">
        <f>IFERROR(IF(AND(AND($N86&lt;&gt;$BI$6,$N86&lt;&gt;$BJ$6),AO86="有"),$AL$2,VLOOKUP(AO86,'P1'!$B$4:$J$35,9,FALSE)),"")</f>
        <v/>
      </c>
      <c r="AP87" s="253" t="str">
        <f>IFERROR(IF(AND(AND($N86&lt;&gt;$BI$6,$N86&lt;&gt;$BJ$6),AP86="有"),$AL$2,VLOOKUP(AP86,'P1'!$B$4:$J$35,9,FALSE)),"")</f>
        <v/>
      </c>
      <c r="AQ87" s="253" t="str">
        <f>IFERROR(IF(AND(AND($N86&lt;&gt;$BI$6,$N86&lt;&gt;$BJ$6),AQ86="有"),$AL$2,VLOOKUP(AQ86,'P1'!$B$4:$J$35,9,FALSE)),"")</f>
        <v/>
      </c>
      <c r="AR87" s="253" t="str">
        <f>IFERROR(IF(AND(AND($N86&lt;&gt;$BI$6,$N86&lt;&gt;$BJ$6),AR86="有"),$AL$2,VLOOKUP(AR86,'P1'!$B$4:$J$35,9,FALSE)),"")</f>
        <v/>
      </c>
      <c r="AS87" s="253" t="str">
        <f>IFERROR(IF(AND(AND($N86&lt;&gt;$BI$6,$N86&lt;&gt;$BJ$6),AS86="有"),$AL$2,VLOOKUP(AS86,'P1'!$B$4:$J$35,9,FALSE)),"")</f>
        <v/>
      </c>
      <c r="AT87" s="253" t="str">
        <f>IFERROR(IF(AND(AND($N86&lt;&gt;$BI$6,$N86&lt;&gt;$BJ$6),AT86="有"),$AL$2,VLOOKUP(AT86,'P1'!$B$4:$J$35,9,FALSE)),"")</f>
        <v/>
      </c>
      <c r="AU87" s="253" t="str">
        <f>IFERROR(IF(AND(AND($N86&lt;&gt;$BI$6,$N86&lt;&gt;$BJ$6),AU86="有"),$AL$2,VLOOKUP(AU86,'P1'!$B$4:$J$35,9,FALSE)),"")</f>
        <v/>
      </c>
      <c r="AV87" s="120">
        <f>SUM(Q87:AU87)</f>
        <v>0</v>
      </c>
      <c r="AW87" s="711"/>
      <c r="AX87" s="713"/>
      <c r="AY87" s="121"/>
      <c r="AZ87" s="121"/>
    </row>
    <row r="88" spans="2:52" ht="17.100000000000001" customHeight="1" x14ac:dyDescent="0.15">
      <c r="B88" s="690">
        <f t="shared" si="5"/>
        <v>35</v>
      </c>
      <c r="C88" s="721"/>
      <c r="D88" s="722"/>
      <c r="E88" s="722"/>
      <c r="F88" s="722"/>
      <c r="G88" s="722"/>
      <c r="H88" s="723"/>
      <c r="I88" s="727"/>
      <c r="J88" s="728"/>
      <c r="K88" s="728"/>
      <c r="L88" s="728"/>
      <c r="M88" s="729"/>
      <c r="N88" s="733"/>
      <c r="O88" s="734"/>
      <c r="P88" s="723"/>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115">
        <f>COUNTA(Q88:AU88)</f>
        <v>0</v>
      </c>
      <c r="AW88" s="710">
        <f>AV89</f>
        <v>0</v>
      </c>
      <c r="AX88" s="712" t="str">
        <f>IFERROR(ROUNDDOWN(AV89/$AT$2,1),"")</f>
        <v/>
      </c>
      <c r="AY88" s="116"/>
      <c r="AZ88" s="116"/>
    </row>
    <row r="89" spans="2:52" ht="17.100000000000001" customHeight="1" x14ac:dyDescent="0.15">
      <c r="B89" s="691"/>
      <c r="C89" s="724"/>
      <c r="D89" s="725"/>
      <c r="E89" s="725"/>
      <c r="F89" s="725"/>
      <c r="G89" s="725"/>
      <c r="H89" s="726"/>
      <c r="I89" s="730"/>
      <c r="J89" s="731"/>
      <c r="K89" s="731"/>
      <c r="L89" s="731"/>
      <c r="M89" s="732"/>
      <c r="N89" s="724"/>
      <c r="O89" s="725"/>
      <c r="P89" s="726"/>
      <c r="Q89" s="253" t="str">
        <f>IFERROR(IF(AND(AND($N88&lt;&gt;$BI$6,$N88&lt;&gt;$BJ$6),Q88="有"),$AL$2,VLOOKUP(Q88,'P1'!$B$4:$J$35,9,FALSE)),"")</f>
        <v/>
      </c>
      <c r="R89" s="253" t="str">
        <f>IFERROR(IF(AND(AND($N88&lt;&gt;$BI$6,$N88&lt;&gt;$BJ$6),R88="有"),$AL$2,VLOOKUP(R88,'P1'!$B$4:$J$35,9,FALSE)),"")</f>
        <v/>
      </c>
      <c r="S89" s="253" t="str">
        <f>IFERROR(IF(AND(AND($N88&lt;&gt;$BI$6,$N88&lt;&gt;$BJ$6),S88="有"),$AL$2,VLOOKUP(S88,'P1'!$B$4:$J$35,9,FALSE)),"")</f>
        <v/>
      </c>
      <c r="T89" s="253" t="str">
        <f>IFERROR(IF(AND(AND($N88&lt;&gt;$BI$6,$N88&lt;&gt;$BJ$6),T88="有"),$AL$2,VLOOKUP(T88,'P1'!$B$4:$J$35,9,FALSE)),"")</f>
        <v/>
      </c>
      <c r="U89" s="253" t="str">
        <f>IFERROR(IF(AND(AND($N88&lt;&gt;$BI$6,$N88&lt;&gt;$BJ$6),U88="有"),$AL$2,VLOOKUP(U88,'P1'!$B$4:$J$35,9,FALSE)),"")</f>
        <v/>
      </c>
      <c r="V89" s="253" t="str">
        <f>IFERROR(IF(AND(AND($N88&lt;&gt;$BI$6,$N88&lt;&gt;$BJ$6),V88="有"),$AL$2,VLOOKUP(V88,'P1'!$B$4:$J$35,9,FALSE)),"")</f>
        <v/>
      </c>
      <c r="W89" s="253" t="str">
        <f>IFERROR(IF(AND(AND($N88&lt;&gt;$BI$6,$N88&lt;&gt;$BJ$6),W88="有"),$AL$2,VLOOKUP(W88,'P1'!$B$4:$J$35,9,FALSE)),"")</f>
        <v/>
      </c>
      <c r="X89" s="253" t="str">
        <f>IFERROR(IF(AND(AND($N88&lt;&gt;$BI$6,$N88&lt;&gt;$BJ$6),X88="有"),$AL$2,VLOOKUP(X88,'P1'!$B$4:$J$35,9,FALSE)),"")</f>
        <v/>
      </c>
      <c r="Y89" s="253" t="str">
        <f>IFERROR(IF(AND(AND($N88&lt;&gt;$BI$6,$N88&lt;&gt;$BJ$6),Y88="有"),$AL$2,VLOOKUP(Y88,'P1'!$B$4:$J$35,9,FALSE)),"")</f>
        <v/>
      </c>
      <c r="Z89" s="253" t="str">
        <f>IFERROR(IF(AND(AND($N88&lt;&gt;$BI$6,$N88&lt;&gt;$BJ$6),Z88="有"),$AL$2,VLOOKUP(Z88,'P1'!$B$4:$J$35,9,FALSE)),"")</f>
        <v/>
      </c>
      <c r="AA89" s="253" t="str">
        <f>IFERROR(IF(AND(AND($N88&lt;&gt;$BI$6,$N88&lt;&gt;$BJ$6),AA88="有"),$AL$2,VLOOKUP(AA88,'P1'!$B$4:$J$35,9,FALSE)),"")</f>
        <v/>
      </c>
      <c r="AB89" s="253" t="str">
        <f>IFERROR(IF(AND(AND($N88&lt;&gt;$BI$6,$N88&lt;&gt;$BJ$6),AB88="有"),$AL$2,VLOOKUP(AB88,'P1'!$B$4:$J$35,9,FALSE)),"")</f>
        <v/>
      </c>
      <c r="AC89" s="253" t="str">
        <f>IFERROR(IF(AND(AND($N88&lt;&gt;$BI$6,$N88&lt;&gt;$BJ$6),AC88="有"),$AL$2,VLOOKUP(AC88,'P1'!$B$4:$J$35,9,FALSE)),"")</f>
        <v/>
      </c>
      <c r="AD89" s="253" t="str">
        <f>IFERROR(IF(AND(AND($N88&lt;&gt;$BI$6,$N88&lt;&gt;$BJ$6),AD88="有"),$AL$2,VLOOKUP(AD88,'P1'!$B$4:$J$35,9,FALSE)),"")</f>
        <v/>
      </c>
      <c r="AE89" s="253" t="str">
        <f>IFERROR(IF(AND(AND($N88&lt;&gt;$BI$6,$N88&lt;&gt;$BJ$6),AE88="有"),$AL$2,VLOOKUP(AE88,'P1'!$B$4:$J$35,9,FALSE)),"")</f>
        <v/>
      </c>
      <c r="AF89" s="253" t="str">
        <f>IFERROR(IF(AND(AND($N88&lt;&gt;$BI$6,$N88&lt;&gt;$BJ$6),AF88="有"),$AL$2,VLOOKUP(AF88,'P1'!$B$4:$J$35,9,FALSE)),"")</f>
        <v/>
      </c>
      <c r="AG89" s="253" t="str">
        <f>IFERROR(IF(AND(AND($N88&lt;&gt;$BI$6,$N88&lt;&gt;$BJ$6),AG88="有"),$AL$2,VLOOKUP(AG88,'P1'!$B$4:$J$35,9,FALSE)),"")</f>
        <v/>
      </c>
      <c r="AH89" s="253" t="str">
        <f>IFERROR(IF(AND(AND($N88&lt;&gt;$BI$6,$N88&lt;&gt;$BJ$6),AH88="有"),$AL$2,VLOOKUP(AH88,'P1'!$B$4:$J$35,9,FALSE)),"")</f>
        <v/>
      </c>
      <c r="AI89" s="253" t="str">
        <f>IFERROR(IF(AND(AND($N88&lt;&gt;$BI$6,$N88&lt;&gt;$BJ$6),AI88="有"),$AL$2,VLOOKUP(AI88,'P1'!$B$4:$J$35,9,FALSE)),"")</f>
        <v/>
      </c>
      <c r="AJ89" s="253" t="str">
        <f>IFERROR(IF(AND(AND($N88&lt;&gt;$BI$6,$N88&lt;&gt;$BJ$6),AJ88="有"),$AL$2,VLOOKUP(AJ88,'P1'!$B$4:$J$35,9,FALSE)),"")</f>
        <v/>
      </c>
      <c r="AK89" s="253" t="str">
        <f>IFERROR(IF(AND(AND($N88&lt;&gt;$BI$6,$N88&lt;&gt;$BJ$6),AK88="有"),$AL$2,VLOOKUP(AK88,'P1'!$B$4:$J$35,9,FALSE)),"")</f>
        <v/>
      </c>
      <c r="AL89" s="253" t="str">
        <f>IFERROR(IF(AND(AND($N88&lt;&gt;$BI$6,$N88&lt;&gt;$BJ$6),AL88="有"),$AL$2,VLOOKUP(AL88,'P1'!$B$4:$J$35,9,FALSE)),"")</f>
        <v/>
      </c>
      <c r="AM89" s="253" t="str">
        <f>IFERROR(IF(AND(AND($N88&lt;&gt;$BI$6,$N88&lt;&gt;$BJ$6),AM88="有"),$AL$2,VLOOKUP(AM88,'P1'!$B$4:$J$35,9,FALSE)),"")</f>
        <v/>
      </c>
      <c r="AN89" s="253" t="str">
        <f>IFERROR(IF(AND(AND($N88&lt;&gt;$BI$6,$N88&lt;&gt;$BJ$6),AN88="有"),$AL$2,VLOOKUP(AN88,'P1'!$B$4:$J$35,9,FALSE)),"")</f>
        <v/>
      </c>
      <c r="AO89" s="253" t="str">
        <f>IFERROR(IF(AND(AND($N88&lt;&gt;$BI$6,$N88&lt;&gt;$BJ$6),AO88="有"),$AL$2,VLOOKUP(AO88,'P1'!$B$4:$J$35,9,FALSE)),"")</f>
        <v/>
      </c>
      <c r="AP89" s="253" t="str">
        <f>IFERROR(IF(AND(AND($N88&lt;&gt;$BI$6,$N88&lt;&gt;$BJ$6),AP88="有"),$AL$2,VLOOKUP(AP88,'P1'!$B$4:$J$35,9,FALSE)),"")</f>
        <v/>
      </c>
      <c r="AQ89" s="253" t="str">
        <f>IFERROR(IF(AND(AND($N88&lt;&gt;$BI$6,$N88&lt;&gt;$BJ$6),AQ88="有"),$AL$2,VLOOKUP(AQ88,'P1'!$B$4:$J$35,9,FALSE)),"")</f>
        <v/>
      </c>
      <c r="AR89" s="253" t="str">
        <f>IFERROR(IF(AND(AND($N88&lt;&gt;$BI$6,$N88&lt;&gt;$BJ$6),AR88="有"),$AL$2,VLOOKUP(AR88,'P1'!$B$4:$J$35,9,FALSE)),"")</f>
        <v/>
      </c>
      <c r="AS89" s="253" t="str">
        <f>IFERROR(IF(AND(AND($N88&lt;&gt;$BI$6,$N88&lt;&gt;$BJ$6),AS88="有"),$AL$2,VLOOKUP(AS88,'P1'!$B$4:$J$35,9,FALSE)),"")</f>
        <v/>
      </c>
      <c r="AT89" s="253" t="str">
        <f>IFERROR(IF(AND(AND($N88&lt;&gt;$BI$6,$N88&lt;&gt;$BJ$6),AT88="有"),$AL$2,VLOOKUP(AT88,'P1'!$B$4:$J$35,9,FALSE)),"")</f>
        <v/>
      </c>
      <c r="AU89" s="253" t="str">
        <f>IFERROR(IF(AND(AND($N88&lt;&gt;$BI$6,$N88&lt;&gt;$BJ$6),AU88="有"),$AL$2,VLOOKUP(AU88,'P1'!$B$4:$J$35,9,FALSE)),"")</f>
        <v/>
      </c>
      <c r="AV89" s="120">
        <f>SUM(Q89:AU89)</f>
        <v>0</v>
      </c>
      <c r="AW89" s="711"/>
      <c r="AX89" s="713"/>
      <c r="AY89" s="121"/>
      <c r="AZ89" s="121"/>
    </row>
    <row r="90" spans="2:52" ht="17.100000000000001" customHeight="1" x14ac:dyDescent="0.15">
      <c r="B90" s="690">
        <f t="shared" si="5"/>
        <v>36</v>
      </c>
      <c r="C90" s="721"/>
      <c r="D90" s="722"/>
      <c r="E90" s="722"/>
      <c r="F90" s="722"/>
      <c r="G90" s="722"/>
      <c r="H90" s="723"/>
      <c r="I90" s="727"/>
      <c r="J90" s="728"/>
      <c r="K90" s="728"/>
      <c r="L90" s="728"/>
      <c r="M90" s="729"/>
      <c r="N90" s="733"/>
      <c r="O90" s="734"/>
      <c r="P90" s="723"/>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115">
        <f>COUNTA(Q90:AU90)</f>
        <v>0</v>
      </c>
      <c r="AW90" s="710">
        <f>AV91</f>
        <v>0</v>
      </c>
      <c r="AX90" s="712" t="str">
        <f>IFERROR(ROUNDDOWN(AV91/$AT$2,1),"")</f>
        <v/>
      </c>
      <c r="AY90" s="116"/>
      <c r="AZ90" s="116"/>
    </row>
    <row r="91" spans="2:52" ht="17.100000000000001" customHeight="1" x14ac:dyDescent="0.15">
      <c r="B91" s="691"/>
      <c r="C91" s="724"/>
      <c r="D91" s="725"/>
      <c r="E91" s="725"/>
      <c r="F91" s="725"/>
      <c r="G91" s="725"/>
      <c r="H91" s="726"/>
      <c r="I91" s="730"/>
      <c r="J91" s="731"/>
      <c r="K91" s="731"/>
      <c r="L91" s="731"/>
      <c r="M91" s="732"/>
      <c r="N91" s="724"/>
      <c r="O91" s="725"/>
      <c r="P91" s="726"/>
      <c r="Q91" s="253" t="str">
        <f>IFERROR(IF(AND(AND($N90&lt;&gt;$BI$6,$N90&lt;&gt;$BJ$6),Q90="有"),$AL$2,VLOOKUP(Q90,'P1'!$B$4:$J$35,9,FALSE)),"")</f>
        <v/>
      </c>
      <c r="R91" s="253" t="str">
        <f>IFERROR(IF(AND(AND($N90&lt;&gt;$BI$6,$N90&lt;&gt;$BJ$6),R90="有"),$AL$2,VLOOKUP(R90,'P1'!$B$4:$J$35,9,FALSE)),"")</f>
        <v/>
      </c>
      <c r="S91" s="253" t="str">
        <f>IFERROR(IF(AND(AND($N90&lt;&gt;$BI$6,$N90&lt;&gt;$BJ$6),S90="有"),$AL$2,VLOOKUP(S90,'P1'!$B$4:$J$35,9,FALSE)),"")</f>
        <v/>
      </c>
      <c r="T91" s="253" t="str">
        <f>IFERROR(IF(AND(AND($N90&lt;&gt;$BI$6,$N90&lt;&gt;$BJ$6),T90="有"),$AL$2,VLOOKUP(T90,'P1'!$B$4:$J$35,9,FALSE)),"")</f>
        <v/>
      </c>
      <c r="U91" s="253" t="str">
        <f>IFERROR(IF(AND(AND($N90&lt;&gt;$BI$6,$N90&lt;&gt;$BJ$6),U90="有"),$AL$2,VLOOKUP(U90,'P1'!$B$4:$J$35,9,FALSE)),"")</f>
        <v/>
      </c>
      <c r="V91" s="253" t="str">
        <f>IFERROR(IF(AND(AND($N90&lt;&gt;$BI$6,$N90&lt;&gt;$BJ$6),V90="有"),$AL$2,VLOOKUP(V90,'P1'!$B$4:$J$35,9,FALSE)),"")</f>
        <v/>
      </c>
      <c r="W91" s="253" t="str">
        <f>IFERROR(IF(AND(AND($N90&lt;&gt;$BI$6,$N90&lt;&gt;$BJ$6),W90="有"),$AL$2,VLOOKUP(W90,'P1'!$B$4:$J$35,9,FALSE)),"")</f>
        <v/>
      </c>
      <c r="X91" s="253" t="str">
        <f>IFERROR(IF(AND(AND($N90&lt;&gt;$BI$6,$N90&lt;&gt;$BJ$6),X90="有"),$AL$2,VLOOKUP(X90,'P1'!$B$4:$J$35,9,FALSE)),"")</f>
        <v/>
      </c>
      <c r="Y91" s="253" t="str">
        <f>IFERROR(IF(AND(AND($N90&lt;&gt;$BI$6,$N90&lt;&gt;$BJ$6),Y90="有"),$AL$2,VLOOKUP(Y90,'P1'!$B$4:$J$35,9,FALSE)),"")</f>
        <v/>
      </c>
      <c r="Z91" s="253" t="str">
        <f>IFERROR(IF(AND(AND($N90&lt;&gt;$BI$6,$N90&lt;&gt;$BJ$6),Z90="有"),$AL$2,VLOOKUP(Z90,'P1'!$B$4:$J$35,9,FALSE)),"")</f>
        <v/>
      </c>
      <c r="AA91" s="253" t="str">
        <f>IFERROR(IF(AND(AND($N90&lt;&gt;$BI$6,$N90&lt;&gt;$BJ$6),AA90="有"),$AL$2,VLOOKUP(AA90,'P1'!$B$4:$J$35,9,FALSE)),"")</f>
        <v/>
      </c>
      <c r="AB91" s="253" t="str">
        <f>IFERROR(IF(AND(AND($N90&lt;&gt;$BI$6,$N90&lt;&gt;$BJ$6),AB90="有"),$AL$2,VLOOKUP(AB90,'P1'!$B$4:$J$35,9,FALSE)),"")</f>
        <v/>
      </c>
      <c r="AC91" s="253" t="str">
        <f>IFERROR(IF(AND(AND($N90&lt;&gt;$BI$6,$N90&lt;&gt;$BJ$6),AC90="有"),$AL$2,VLOOKUP(AC90,'P1'!$B$4:$J$35,9,FALSE)),"")</f>
        <v/>
      </c>
      <c r="AD91" s="253" t="str">
        <f>IFERROR(IF(AND(AND($N90&lt;&gt;$BI$6,$N90&lt;&gt;$BJ$6),AD90="有"),$AL$2,VLOOKUP(AD90,'P1'!$B$4:$J$35,9,FALSE)),"")</f>
        <v/>
      </c>
      <c r="AE91" s="253" t="str">
        <f>IFERROR(IF(AND(AND($N90&lt;&gt;$BI$6,$N90&lt;&gt;$BJ$6),AE90="有"),$AL$2,VLOOKUP(AE90,'P1'!$B$4:$J$35,9,FALSE)),"")</f>
        <v/>
      </c>
      <c r="AF91" s="253" t="str">
        <f>IFERROR(IF(AND(AND($N90&lt;&gt;$BI$6,$N90&lt;&gt;$BJ$6),AF90="有"),$AL$2,VLOOKUP(AF90,'P1'!$B$4:$J$35,9,FALSE)),"")</f>
        <v/>
      </c>
      <c r="AG91" s="253" t="str">
        <f>IFERROR(IF(AND(AND($N90&lt;&gt;$BI$6,$N90&lt;&gt;$BJ$6),AG90="有"),$AL$2,VLOOKUP(AG90,'P1'!$B$4:$J$35,9,FALSE)),"")</f>
        <v/>
      </c>
      <c r="AH91" s="253" t="str">
        <f>IFERROR(IF(AND(AND($N90&lt;&gt;$BI$6,$N90&lt;&gt;$BJ$6),AH90="有"),$AL$2,VLOOKUP(AH90,'P1'!$B$4:$J$35,9,FALSE)),"")</f>
        <v/>
      </c>
      <c r="AI91" s="253" t="str">
        <f>IFERROR(IF(AND(AND($N90&lt;&gt;$BI$6,$N90&lt;&gt;$BJ$6),AI90="有"),$AL$2,VLOOKUP(AI90,'P1'!$B$4:$J$35,9,FALSE)),"")</f>
        <v/>
      </c>
      <c r="AJ91" s="253" t="str">
        <f>IFERROR(IF(AND(AND($N90&lt;&gt;$BI$6,$N90&lt;&gt;$BJ$6),AJ90="有"),$AL$2,VLOOKUP(AJ90,'P1'!$B$4:$J$35,9,FALSE)),"")</f>
        <v/>
      </c>
      <c r="AK91" s="253" t="str">
        <f>IFERROR(IF(AND(AND($N90&lt;&gt;$BI$6,$N90&lt;&gt;$BJ$6),AK90="有"),$AL$2,VLOOKUP(AK90,'P1'!$B$4:$J$35,9,FALSE)),"")</f>
        <v/>
      </c>
      <c r="AL91" s="253" t="str">
        <f>IFERROR(IF(AND(AND($N90&lt;&gt;$BI$6,$N90&lt;&gt;$BJ$6),AL90="有"),$AL$2,VLOOKUP(AL90,'P1'!$B$4:$J$35,9,FALSE)),"")</f>
        <v/>
      </c>
      <c r="AM91" s="253" t="str">
        <f>IFERROR(IF(AND(AND($N90&lt;&gt;$BI$6,$N90&lt;&gt;$BJ$6),AM90="有"),$AL$2,VLOOKUP(AM90,'P1'!$B$4:$J$35,9,FALSE)),"")</f>
        <v/>
      </c>
      <c r="AN91" s="253" t="str">
        <f>IFERROR(IF(AND(AND($N90&lt;&gt;$BI$6,$N90&lt;&gt;$BJ$6),AN90="有"),$AL$2,VLOOKUP(AN90,'P1'!$B$4:$J$35,9,FALSE)),"")</f>
        <v/>
      </c>
      <c r="AO91" s="253" t="str">
        <f>IFERROR(IF(AND(AND($N90&lt;&gt;$BI$6,$N90&lt;&gt;$BJ$6),AO90="有"),$AL$2,VLOOKUP(AO90,'P1'!$B$4:$J$35,9,FALSE)),"")</f>
        <v/>
      </c>
      <c r="AP91" s="253" t="str">
        <f>IFERROR(IF(AND(AND($N90&lt;&gt;$BI$6,$N90&lt;&gt;$BJ$6),AP90="有"),$AL$2,VLOOKUP(AP90,'P1'!$B$4:$J$35,9,FALSE)),"")</f>
        <v/>
      </c>
      <c r="AQ91" s="253" t="str">
        <f>IFERROR(IF(AND(AND($N90&lt;&gt;$BI$6,$N90&lt;&gt;$BJ$6),AQ90="有"),$AL$2,VLOOKUP(AQ90,'P1'!$B$4:$J$35,9,FALSE)),"")</f>
        <v/>
      </c>
      <c r="AR91" s="253" t="str">
        <f>IFERROR(IF(AND(AND($N90&lt;&gt;$BI$6,$N90&lt;&gt;$BJ$6),AR90="有"),$AL$2,VLOOKUP(AR90,'P1'!$B$4:$J$35,9,FALSE)),"")</f>
        <v/>
      </c>
      <c r="AS91" s="253" t="str">
        <f>IFERROR(IF(AND(AND($N90&lt;&gt;$BI$6,$N90&lt;&gt;$BJ$6),AS90="有"),$AL$2,VLOOKUP(AS90,'P1'!$B$4:$J$35,9,FALSE)),"")</f>
        <v/>
      </c>
      <c r="AT91" s="253" t="str">
        <f>IFERROR(IF(AND(AND($N90&lt;&gt;$BI$6,$N90&lt;&gt;$BJ$6),AT90="有"),$AL$2,VLOOKUP(AT90,'P1'!$B$4:$J$35,9,FALSE)),"")</f>
        <v/>
      </c>
      <c r="AU91" s="253" t="str">
        <f>IFERROR(IF(AND(AND($N90&lt;&gt;$BI$6,$N90&lt;&gt;$BJ$6),AU90="有"),$AL$2,VLOOKUP(AU90,'P1'!$B$4:$J$35,9,FALSE)),"")</f>
        <v/>
      </c>
      <c r="AV91" s="120">
        <f>SUM(Q91:AU91)</f>
        <v>0</v>
      </c>
      <c r="AW91" s="711"/>
      <c r="AX91" s="713"/>
      <c r="AY91" s="121"/>
      <c r="AZ91" s="121"/>
    </row>
    <row r="92" spans="2:52" ht="17.100000000000001" customHeight="1" x14ac:dyDescent="0.15">
      <c r="B92" s="690">
        <f t="shared" si="5"/>
        <v>37</v>
      </c>
      <c r="C92" s="721"/>
      <c r="D92" s="722"/>
      <c r="E92" s="722"/>
      <c r="F92" s="722"/>
      <c r="G92" s="722"/>
      <c r="H92" s="723"/>
      <c r="I92" s="727"/>
      <c r="J92" s="728"/>
      <c r="K92" s="728"/>
      <c r="L92" s="728"/>
      <c r="M92" s="729"/>
      <c r="N92" s="733"/>
      <c r="O92" s="734"/>
      <c r="P92" s="723"/>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115">
        <f>COUNTA(Q92:AU92)</f>
        <v>0</v>
      </c>
      <c r="AW92" s="710">
        <f>AV93</f>
        <v>0</v>
      </c>
      <c r="AX92" s="712" t="str">
        <f>IFERROR(ROUNDDOWN(AV93/$AT$2,1),"")</f>
        <v/>
      </c>
      <c r="AY92" s="116"/>
      <c r="AZ92" s="116"/>
    </row>
    <row r="93" spans="2:52" ht="17.100000000000001" customHeight="1" x14ac:dyDescent="0.15">
      <c r="B93" s="691"/>
      <c r="C93" s="724"/>
      <c r="D93" s="725"/>
      <c r="E93" s="725"/>
      <c r="F93" s="725"/>
      <c r="G93" s="725"/>
      <c r="H93" s="726"/>
      <c r="I93" s="730"/>
      <c r="J93" s="731"/>
      <c r="K93" s="731"/>
      <c r="L93" s="731"/>
      <c r="M93" s="732"/>
      <c r="N93" s="724"/>
      <c r="O93" s="725"/>
      <c r="P93" s="726"/>
      <c r="Q93" s="253" t="str">
        <f>IFERROR(IF(AND(AND($N92&lt;&gt;$BI$6,$N92&lt;&gt;$BJ$6),Q92="有"),$AL$2,VLOOKUP(Q92,'P1'!$B$4:$J$35,9,FALSE)),"")</f>
        <v/>
      </c>
      <c r="R93" s="253" t="str">
        <f>IFERROR(IF(AND(AND($N92&lt;&gt;$BI$6,$N92&lt;&gt;$BJ$6),R92="有"),$AL$2,VLOOKUP(R92,'P1'!$B$4:$J$35,9,FALSE)),"")</f>
        <v/>
      </c>
      <c r="S93" s="253" t="str">
        <f>IFERROR(IF(AND(AND($N92&lt;&gt;$BI$6,$N92&lt;&gt;$BJ$6),S92="有"),$AL$2,VLOOKUP(S92,'P1'!$B$4:$J$35,9,FALSE)),"")</f>
        <v/>
      </c>
      <c r="T93" s="253" t="str">
        <f>IFERROR(IF(AND(AND($N92&lt;&gt;$BI$6,$N92&lt;&gt;$BJ$6),T92="有"),$AL$2,VLOOKUP(T92,'P1'!$B$4:$J$35,9,FALSE)),"")</f>
        <v/>
      </c>
      <c r="U93" s="253" t="str">
        <f>IFERROR(IF(AND(AND($N92&lt;&gt;$BI$6,$N92&lt;&gt;$BJ$6),U92="有"),$AL$2,VLOOKUP(U92,'P1'!$B$4:$J$35,9,FALSE)),"")</f>
        <v/>
      </c>
      <c r="V93" s="253" t="str">
        <f>IFERROR(IF(AND(AND($N92&lt;&gt;$BI$6,$N92&lt;&gt;$BJ$6),V92="有"),$AL$2,VLOOKUP(V92,'P1'!$B$4:$J$35,9,FALSE)),"")</f>
        <v/>
      </c>
      <c r="W93" s="253" t="str">
        <f>IFERROR(IF(AND(AND($N92&lt;&gt;$BI$6,$N92&lt;&gt;$BJ$6),W92="有"),$AL$2,VLOOKUP(W92,'P1'!$B$4:$J$35,9,FALSE)),"")</f>
        <v/>
      </c>
      <c r="X93" s="253" t="str">
        <f>IFERROR(IF(AND(AND($N92&lt;&gt;$BI$6,$N92&lt;&gt;$BJ$6),X92="有"),$AL$2,VLOOKUP(X92,'P1'!$B$4:$J$35,9,FALSE)),"")</f>
        <v/>
      </c>
      <c r="Y93" s="253" t="str">
        <f>IFERROR(IF(AND(AND($N92&lt;&gt;$BI$6,$N92&lt;&gt;$BJ$6),Y92="有"),$AL$2,VLOOKUP(Y92,'P1'!$B$4:$J$35,9,FALSE)),"")</f>
        <v/>
      </c>
      <c r="Z93" s="253" t="str">
        <f>IFERROR(IF(AND(AND($N92&lt;&gt;$BI$6,$N92&lt;&gt;$BJ$6),Z92="有"),$AL$2,VLOOKUP(Z92,'P1'!$B$4:$J$35,9,FALSE)),"")</f>
        <v/>
      </c>
      <c r="AA93" s="253" t="str">
        <f>IFERROR(IF(AND(AND($N92&lt;&gt;$BI$6,$N92&lt;&gt;$BJ$6),AA92="有"),$AL$2,VLOOKUP(AA92,'P1'!$B$4:$J$35,9,FALSE)),"")</f>
        <v/>
      </c>
      <c r="AB93" s="253" t="str">
        <f>IFERROR(IF(AND(AND($N92&lt;&gt;$BI$6,$N92&lt;&gt;$BJ$6),AB92="有"),$AL$2,VLOOKUP(AB92,'P1'!$B$4:$J$35,9,FALSE)),"")</f>
        <v/>
      </c>
      <c r="AC93" s="253" t="str">
        <f>IFERROR(IF(AND(AND($N92&lt;&gt;$BI$6,$N92&lt;&gt;$BJ$6),AC92="有"),$AL$2,VLOOKUP(AC92,'P1'!$B$4:$J$35,9,FALSE)),"")</f>
        <v/>
      </c>
      <c r="AD93" s="253" t="str">
        <f>IFERROR(IF(AND(AND($N92&lt;&gt;$BI$6,$N92&lt;&gt;$BJ$6),AD92="有"),$AL$2,VLOOKUP(AD92,'P1'!$B$4:$J$35,9,FALSE)),"")</f>
        <v/>
      </c>
      <c r="AE93" s="253" t="str">
        <f>IFERROR(IF(AND(AND($N92&lt;&gt;$BI$6,$N92&lt;&gt;$BJ$6),AE92="有"),$AL$2,VLOOKUP(AE92,'P1'!$B$4:$J$35,9,FALSE)),"")</f>
        <v/>
      </c>
      <c r="AF93" s="253" t="str">
        <f>IFERROR(IF(AND(AND($N92&lt;&gt;$BI$6,$N92&lt;&gt;$BJ$6),AF92="有"),$AL$2,VLOOKUP(AF92,'P1'!$B$4:$J$35,9,FALSE)),"")</f>
        <v/>
      </c>
      <c r="AG93" s="253" t="str">
        <f>IFERROR(IF(AND(AND($N92&lt;&gt;$BI$6,$N92&lt;&gt;$BJ$6),AG92="有"),$AL$2,VLOOKUP(AG92,'P1'!$B$4:$J$35,9,FALSE)),"")</f>
        <v/>
      </c>
      <c r="AH93" s="253" t="str">
        <f>IFERROR(IF(AND(AND($N92&lt;&gt;$BI$6,$N92&lt;&gt;$BJ$6),AH92="有"),$AL$2,VLOOKUP(AH92,'P1'!$B$4:$J$35,9,FALSE)),"")</f>
        <v/>
      </c>
      <c r="AI93" s="253" t="str">
        <f>IFERROR(IF(AND(AND($N92&lt;&gt;$BI$6,$N92&lt;&gt;$BJ$6),AI92="有"),$AL$2,VLOOKUP(AI92,'P1'!$B$4:$J$35,9,FALSE)),"")</f>
        <v/>
      </c>
      <c r="AJ93" s="253" t="str">
        <f>IFERROR(IF(AND(AND($N92&lt;&gt;$BI$6,$N92&lt;&gt;$BJ$6),AJ92="有"),$AL$2,VLOOKUP(AJ92,'P1'!$B$4:$J$35,9,FALSE)),"")</f>
        <v/>
      </c>
      <c r="AK93" s="253" t="str">
        <f>IFERROR(IF(AND(AND($N92&lt;&gt;$BI$6,$N92&lt;&gt;$BJ$6),AK92="有"),$AL$2,VLOOKUP(AK92,'P1'!$B$4:$J$35,9,FALSE)),"")</f>
        <v/>
      </c>
      <c r="AL93" s="253" t="str">
        <f>IFERROR(IF(AND(AND($N92&lt;&gt;$BI$6,$N92&lt;&gt;$BJ$6),AL92="有"),$AL$2,VLOOKUP(AL92,'P1'!$B$4:$J$35,9,FALSE)),"")</f>
        <v/>
      </c>
      <c r="AM93" s="253" t="str">
        <f>IFERROR(IF(AND(AND($N92&lt;&gt;$BI$6,$N92&lt;&gt;$BJ$6),AM92="有"),$AL$2,VLOOKUP(AM92,'P1'!$B$4:$J$35,9,FALSE)),"")</f>
        <v/>
      </c>
      <c r="AN93" s="253" t="str">
        <f>IFERROR(IF(AND(AND($N92&lt;&gt;$BI$6,$N92&lt;&gt;$BJ$6),AN92="有"),$AL$2,VLOOKUP(AN92,'P1'!$B$4:$J$35,9,FALSE)),"")</f>
        <v/>
      </c>
      <c r="AO93" s="253" t="str">
        <f>IFERROR(IF(AND(AND($N92&lt;&gt;$BI$6,$N92&lt;&gt;$BJ$6),AO92="有"),$AL$2,VLOOKUP(AO92,'P1'!$B$4:$J$35,9,FALSE)),"")</f>
        <v/>
      </c>
      <c r="AP93" s="253" t="str">
        <f>IFERROR(IF(AND(AND($N92&lt;&gt;$BI$6,$N92&lt;&gt;$BJ$6),AP92="有"),$AL$2,VLOOKUP(AP92,'P1'!$B$4:$J$35,9,FALSE)),"")</f>
        <v/>
      </c>
      <c r="AQ93" s="253" t="str">
        <f>IFERROR(IF(AND(AND($N92&lt;&gt;$BI$6,$N92&lt;&gt;$BJ$6),AQ92="有"),$AL$2,VLOOKUP(AQ92,'P1'!$B$4:$J$35,9,FALSE)),"")</f>
        <v/>
      </c>
      <c r="AR93" s="253" t="str">
        <f>IFERROR(IF(AND(AND($N92&lt;&gt;$BI$6,$N92&lt;&gt;$BJ$6),AR92="有"),$AL$2,VLOOKUP(AR92,'P1'!$B$4:$J$35,9,FALSE)),"")</f>
        <v/>
      </c>
      <c r="AS93" s="253" t="str">
        <f>IFERROR(IF(AND(AND($N92&lt;&gt;$BI$6,$N92&lt;&gt;$BJ$6),AS92="有"),$AL$2,VLOOKUP(AS92,'P1'!$B$4:$J$35,9,FALSE)),"")</f>
        <v/>
      </c>
      <c r="AT93" s="253" t="str">
        <f>IFERROR(IF(AND(AND($N92&lt;&gt;$BI$6,$N92&lt;&gt;$BJ$6),AT92="有"),$AL$2,VLOOKUP(AT92,'P1'!$B$4:$J$35,9,FALSE)),"")</f>
        <v/>
      </c>
      <c r="AU93" s="253" t="str">
        <f>IFERROR(IF(AND(AND($N92&lt;&gt;$BI$6,$N92&lt;&gt;$BJ$6),AU92="有"),$AL$2,VLOOKUP(AU92,'P1'!$B$4:$J$35,9,FALSE)),"")</f>
        <v/>
      </c>
      <c r="AV93" s="120">
        <f>SUM(Q93:AU93)</f>
        <v>0</v>
      </c>
      <c r="AW93" s="711"/>
      <c r="AX93" s="713"/>
      <c r="AY93" s="121"/>
      <c r="AZ93" s="121"/>
    </row>
    <row r="94" spans="2:52" ht="17.100000000000001" customHeight="1" x14ac:dyDescent="0.15">
      <c r="B94" s="690">
        <f>B92+1</f>
        <v>38</v>
      </c>
      <c r="C94" s="721"/>
      <c r="D94" s="722"/>
      <c r="E94" s="722"/>
      <c r="F94" s="722"/>
      <c r="G94" s="722"/>
      <c r="H94" s="723"/>
      <c r="I94" s="727"/>
      <c r="J94" s="728"/>
      <c r="K94" s="728"/>
      <c r="L94" s="728"/>
      <c r="M94" s="729"/>
      <c r="N94" s="733"/>
      <c r="O94" s="734"/>
      <c r="P94" s="723"/>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115">
        <f>COUNTA(Q94:AU94)</f>
        <v>0</v>
      </c>
      <c r="AW94" s="710">
        <f>AV95</f>
        <v>0</v>
      </c>
      <c r="AX94" s="712" t="str">
        <f>IFERROR(ROUNDDOWN(AV95/$AT$2,1),"")</f>
        <v/>
      </c>
      <c r="AY94" s="116"/>
      <c r="AZ94" s="116"/>
    </row>
    <row r="95" spans="2:52" ht="17.100000000000001" customHeight="1" x14ac:dyDescent="0.15">
      <c r="B95" s="691"/>
      <c r="C95" s="724"/>
      <c r="D95" s="725"/>
      <c r="E95" s="725"/>
      <c r="F95" s="725"/>
      <c r="G95" s="725"/>
      <c r="H95" s="726"/>
      <c r="I95" s="730"/>
      <c r="J95" s="731"/>
      <c r="K95" s="731"/>
      <c r="L95" s="731"/>
      <c r="M95" s="732"/>
      <c r="N95" s="724"/>
      <c r="O95" s="725"/>
      <c r="P95" s="726"/>
      <c r="Q95" s="253" t="str">
        <f>IFERROR(IF(AND(AND($N94&lt;&gt;$BI$6,$N94&lt;&gt;$BJ$6),Q94="有"),$AL$2,VLOOKUP(Q94,'P1'!$B$4:$J$35,9,FALSE)),"")</f>
        <v/>
      </c>
      <c r="R95" s="253" t="str">
        <f>IFERROR(IF(AND(AND($N94&lt;&gt;$BI$6,$N94&lt;&gt;$BJ$6),R94="有"),$AL$2,VLOOKUP(R94,'P1'!$B$4:$J$35,9,FALSE)),"")</f>
        <v/>
      </c>
      <c r="S95" s="253" t="str">
        <f>IFERROR(IF(AND(AND($N94&lt;&gt;$BI$6,$N94&lt;&gt;$BJ$6),S94="有"),$AL$2,VLOOKUP(S94,'P1'!$B$4:$J$35,9,FALSE)),"")</f>
        <v/>
      </c>
      <c r="T95" s="253" t="str">
        <f>IFERROR(IF(AND(AND($N94&lt;&gt;$BI$6,$N94&lt;&gt;$BJ$6),T94="有"),$AL$2,VLOOKUP(T94,'P1'!$B$4:$J$35,9,FALSE)),"")</f>
        <v/>
      </c>
      <c r="U95" s="253" t="str">
        <f>IFERROR(IF(AND(AND($N94&lt;&gt;$BI$6,$N94&lt;&gt;$BJ$6),U94="有"),$AL$2,VLOOKUP(U94,'P1'!$B$4:$J$35,9,FALSE)),"")</f>
        <v/>
      </c>
      <c r="V95" s="253" t="str">
        <f>IFERROR(IF(AND(AND($N94&lt;&gt;$BI$6,$N94&lt;&gt;$BJ$6),V94="有"),$AL$2,VLOOKUP(V94,'P1'!$B$4:$J$35,9,FALSE)),"")</f>
        <v/>
      </c>
      <c r="W95" s="253" t="str">
        <f>IFERROR(IF(AND(AND($N94&lt;&gt;$BI$6,$N94&lt;&gt;$BJ$6),W94="有"),$AL$2,VLOOKUP(W94,'P1'!$B$4:$J$35,9,FALSE)),"")</f>
        <v/>
      </c>
      <c r="X95" s="253" t="str">
        <f>IFERROR(IF(AND(AND($N94&lt;&gt;$BI$6,$N94&lt;&gt;$BJ$6),X94="有"),$AL$2,VLOOKUP(X94,'P1'!$B$4:$J$35,9,FALSE)),"")</f>
        <v/>
      </c>
      <c r="Y95" s="253" t="str">
        <f>IFERROR(IF(AND(AND($N94&lt;&gt;$BI$6,$N94&lt;&gt;$BJ$6),Y94="有"),$AL$2,VLOOKUP(Y94,'P1'!$B$4:$J$35,9,FALSE)),"")</f>
        <v/>
      </c>
      <c r="Z95" s="253" t="str">
        <f>IFERROR(IF(AND(AND($N94&lt;&gt;$BI$6,$N94&lt;&gt;$BJ$6),Z94="有"),$AL$2,VLOOKUP(Z94,'P1'!$B$4:$J$35,9,FALSE)),"")</f>
        <v/>
      </c>
      <c r="AA95" s="253" t="str">
        <f>IFERROR(IF(AND(AND($N94&lt;&gt;$BI$6,$N94&lt;&gt;$BJ$6),AA94="有"),$AL$2,VLOOKUP(AA94,'P1'!$B$4:$J$35,9,FALSE)),"")</f>
        <v/>
      </c>
      <c r="AB95" s="253" t="str">
        <f>IFERROR(IF(AND(AND($N94&lt;&gt;$BI$6,$N94&lt;&gt;$BJ$6),AB94="有"),$AL$2,VLOOKUP(AB94,'P1'!$B$4:$J$35,9,FALSE)),"")</f>
        <v/>
      </c>
      <c r="AC95" s="253" t="str">
        <f>IFERROR(IF(AND(AND($N94&lt;&gt;$BI$6,$N94&lt;&gt;$BJ$6),AC94="有"),$AL$2,VLOOKUP(AC94,'P1'!$B$4:$J$35,9,FALSE)),"")</f>
        <v/>
      </c>
      <c r="AD95" s="253" t="str">
        <f>IFERROR(IF(AND(AND($N94&lt;&gt;$BI$6,$N94&lt;&gt;$BJ$6),AD94="有"),$AL$2,VLOOKUP(AD94,'P1'!$B$4:$J$35,9,FALSE)),"")</f>
        <v/>
      </c>
      <c r="AE95" s="253" t="str">
        <f>IFERROR(IF(AND(AND($N94&lt;&gt;$BI$6,$N94&lt;&gt;$BJ$6),AE94="有"),$AL$2,VLOOKUP(AE94,'P1'!$B$4:$J$35,9,FALSE)),"")</f>
        <v/>
      </c>
      <c r="AF95" s="253" t="str">
        <f>IFERROR(IF(AND(AND($N94&lt;&gt;$BI$6,$N94&lt;&gt;$BJ$6),AF94="有"),$AL$2,VLOOKUP(AF94,'P1'!$B$4:$J$35,9,FALSE)),"")</f>
        <v/>
      </c>
      <c r="AG95" s="253" t="str">
        <f>IFERROR(IF(AND(AND($N94&lt;&gt;$BI$6,$N94&lt;&gt;$BJ$6),AG94="有"),$AL$2,VLOOKUP(AG94,'P1'!$B$4:$J$35,9,FALSE)),"")</f>
        <v/>
      </c>
      <c r="AH95" s="253" t="str">
        <f>IFERROR(IF(AND(AND($N94&lt;&gt;$BI$6,$N94&lt;&gt;$BJ$6),AH94="有"),$AL$2,VLOOKUP(AH94,'P1'!$B$4:$J$35,9,FALSE)),"")</f>
        <v/>
      </c>
      <c r="AI95" s="253" t="str">
        <f>IFERROR(IF(AND(AND($N94&lt;&gt;$BI$6,$N94&lt;&gt;$BJ$6),AI94="有"),$AL$2,VLOOKUP(AI94,'P1'!$B$4:$J$35,9,FALSE)),"")</f>
        <v/>
      </c>
      <c r="AJ95" s="253" t="str">
        <f>IFERROR(IF(AND(AND($N94&lt;&gt;$BI$6,$N94&lt;&gt;$BJ$6),AJ94="有"),$AL$2,VLOOKUP(AJ94,'P1'!$B$4:$J$35,9,FALSE)),"")</f>
        <v/>
      </c>
      <c r="AK95" s="253" t="str">
        <f>IFERROR(IF(AND(AND($N94&lt;&gt;$BI$6,$N94&lt;&gt;$BJ$6),AK94="有"),$AL$2,VLOOKUP(AK94,'P1'!$B$4:$J$35,9,FALSE)),"")</f>
        <v/>
      </c>
      <c r="AL95" s="253" t="str">
        <f>IFERROR(IF(AND(AND($N94&lt;&gt;$BI$6,$N94&lt;&gt;$BJ$6),AL94="有"),$AL$2,VLOOKUP(AL94,'P1'!$B$4:$J$35,9,FALSE)),"")</f>
        <v/>
      </c>
      <c r="AM95" s="253" t="str">
        <f>IFERROR(IF(AND(AND($N94&lt;&gt;$BI$6,$N94&lt;&gt;$BJ$6),AM94="有"),$AL$2,VLOOKUP(AM94,'P1'!$B$4:$J$35,9,FALSE)),"")</f>
        <v/>
      </c>
      <c r="AN95" s="253" t="str">
        <f>IFERROR(IF(AND(AND($N94&lt;&gt;$BI$6,$N94&lt;&gt;$BJ$6),AN94="有"),$AL$2,VLOOKUP(AN94,'P1'!$B$4:$J$35,9,FALSE)),"")</f>
        <v/>
      </c>
      <c r="AO95" s="253" t="str">
        <f>IFERROR(IF(AND(AND($N94&lt;&gt;$BI$6,$N94&lt;&gt;$BJ$6),AO94="有"),$AL$2,VLOOKUP(AO94,'P1'!$B$4:$J$35,9,FALSE)),"")</f>
        <v/>
      </c>
      <c r="AP95" s="253" t="str">
        <f>IFERROR(IF(AND(AND($N94&lt;&gt;$BI$6,$N94&lt;&gt;$BJ$6),AP94="有"),$AL$2,VLOOKUP(AP94,'P1'!$B$4:$J$35,9,FALSE)),"")</f>
        <v/>
      </c>
      <c r="AQ95" s="253" t="str">
        <f>IFERROR(IF(AND(AND($N94&lt;&gt;$BI$6,$N94&lt;&gt;$BJ$6),AQ94="有"),$AL$2,VLOOKUP(AQ94,'P1'!$B$4:$J$35,9,FALSE)),"")</f>
        <v/>
      </c>
      <c r="AR95" s="253" t="str">
        <f>IFERROR(IF(AND(AND($N94&lt;&gt;$BI$6,$N94&lt;&gt;$BJ$6),AR94="有"),$AL$2,VLOOKUP(AR94,'P1'!$B$4:$J$35,9,FALSE)),"")</f>
        <v/>
      </c>
      <c r="AS95" s="253" t="str">
        <f>IFERROR(IF(AND(AND($N94&lt;&gt;$BI$6,$N94&lt;&gt;$BJ$6),AS94="有"),$AL$2,VLOOKUP(AS94,'P1'!$B$4:$J$35,9,FALSE)),"")</f>
        <v/>
      </c>
      <c r="AT95" s="253" t="str">
        <f>IFERROR(IF(AND(AND($N94&lt;&gt;$BI$6,$N94&lt;&gt;$BJ$6),AT94="有"),$AL$2,VLOOKUP(AT94,'P1'!$B$4:$J$35,9,FALSE)),"")</f>
        <v/>
      </c>
      <c r="AU95" s="253" t="str">
        <f>IFERROR(IF(AND(AND($N94&lt;&gt;$BI$6,$N94&lt;&gt;$BJ$6),AU94="有"),$AL$2,VLOOKUP(AU94,'P1'!$B$4:$J$35,9,FALSE)),"")</f>
        <v/>
      </c>
      <c r="AV95" s="120">
        <f>SUM(Q95:AU95)</f>
        <v>0</v>
      </c>
      <c r="AW95" s="711"/>
      <c r="AX95" s="713"/>
      <c r="AY95" s="121"/>
      <c r="AZ95" s="121"/>
    </row>
    <row r="96" spans="2:52" ht="17.100000000000001" customHeight="1" x14ac:dyDescent="0.15">
      <c r="B96" s="690">
        <f t="shared" si="5"/>
        <v>39</v>
      </c>
      <c r="C96" s="721"/>
      <c r="D96" s="722"/>
      <c r="E96" s="722"/>
      <c r="F96" s="722"/>
      <c r="G96" s="722"/>
      <c r="H96" s="723"/>
      <c r="I96" s="727"/>
      <c r="J96" s="728"/>
      <c r="K96" s="728"/>
      <c r="L96" s="728"/>
      <c r="M96" s="729"/>
      <c r="N96" s="733"/>
      <c r="O96" s="734"/>
      <c r="P96" s="723"/>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115">
        <f>COUNTA(Q96:AU96)</f>
        <v>0</v>
      </c>
      <c r="AW96" s="710">
        <f>AV97</f>
        <v>0</v>
      </c>
      <c r="AX96" s="712" t="str">
        <f>IFERROR(ROUNDDOWN(AV97/$AT$2,1),"")</f>
        <v/>
      </c>
      <c r="AY96" s="116"/>
      <c r="AZ96" s="116"/>
    </row>
    <row r="97" spans="2:59" ht="17.100000000000001" customHeight="1" x14ac:dyDescent="0.15">
      <c r="B97" s="691"/>
      <c r="C97" s="724"/>
      <c r="D97" s="725"/>
      <c r="E97" s="725"/>
      <c r="F97" s="725"/>
      <c r="G97" s="725"/>
      <c r="H97" s="726"/>
      <c r="I97" s="730"/>
      <c r="J97" s="731"/>
      <c r="K97" s="731"/>
      <c r="L97" s="731"/>
      <c r="M97" s="732"/>
      <c r="N97" s="724"/>
      <c r="O97" s="725"/>
      <c r="P97" s="726"/>
      <c r="Q97" s="253" t="str">
        <f>IFERROR(IF(AND(AND($N96&lt;&gt;$BI$6,$N96&lt;&gt;$BJ$6),Q96="有"),$AL$2,VLOOKUP(Q96,'P1'!$B$4:$J$35,9,FALSE)),"")</f>
        <v/>
      </c>
      <c r="R97" s="253" t="str">
        <f>IFERROR(IF(AND(AND($N96&lt;&gt;$BI$6,$N96&lt;&gt;$BJ$6),R96="有"),$AL$2,VLOOKUP(R96,'P1'!$B$4:$J$35,9,FALSE)),"")</f>
        <v/>
      </c>
      <c r="S97" s="253" t="str">
        <f>IFERROR(IF(AND(AND($N96&lt;&gt;$BI$6,$N96&lt;&gt;$BJ$6),S96="有"),$AL$2,VLOOKUP(S96,'P1'!$B$4:$J$35,9,FALSE)),"")</f>
        <v/>
      </c>
      <c r="T97" s="253" t="str">
        <f>IFERROR(IF(AND(AND($N96&lt;&gt;$BI$6,$N96&lt;&gt;$BJ$6),T96="有"),$AL$2,VLOOKUP(T96,'P1'!$B$4:$J$35,9,FALSE)),"")</f>
        <v/>
      </c>
      <c r="U97" s="253" t="str">
        <f>IFERROR(IF(AND(AND($N96&lt;&gt;$BI$6,$N96&lt;&gt;$BJ$6),U96="有"),$AL$2,VLOOKUP(U96,'P1'!$B$4:$J$35,9,FALSE)),"")</f>
        <v/>
      </c>
      <c r="V97" s="253" t="str">
        <f>IFERROR(IF(AND(AND($N96&lt;&gt;$BI$6,$N96&lt;&gt;$BJ$6),V96="有"),$AL$2,VLOOKUP(V96,'P1'!$B$4:$J$35,9,FALSE)),"")</f>
        <v/>
      </c>
      <c r="W97" s="253" t="str">
        <f>IFERROR(IF(AND(AND($N96&lt;&gt;$BI$6,$N96&lt;&gt;$BJ$6),W96="有"),$AL$2,VLOOKUP(W96,'P1'!$B$4:$J$35,9,FALSE)),"")</f>
        <v/>
      </c>
      <c r="X97" s="253" t="str">
        <f>IFERROR(IF(AND(AND($N96&lt;&gt;$BI$6,$N96&lt;&gt;$BJ$6),X96="有"),$AL$2,VLOOKUP(X96,'P1'!$B$4:$J$35,9,FALSE)),"")</f>
        <v/>
      </c>
      <c r="Y97" s="253" t="str">
        <f>IFERROR(IF(AND(AND($N96&lt;&gt;$BI$6,$N96&lt;&gt;$BJ$6),Y96="有"),$AL$2,VLOOKUP(Y96,'P1'!$B$4:$J$35,9,FALSE)),"")</f>
        <v/>
      </c>
      <c r="Z97" s="253" t="str">
        <f>IFERROR(IF(AND(AND($N96&lt;&gt;$BI$6,$N96&lt;&gt;$BJ$6),Z96="有"),$AL$2,VLOOKUP(Z96,'P1'!$B$4:$J$35,9,FALSE)),"")</f>
        <v/>
      </c>
      <c r="AA97" s="253" t="str">
        <f>IFERROR(IF(AND(AND($N96&lt;&gt;$BI$6,$N96&lt;&gt;$BJ$6),AA96="有"),$AL$2,VLOOKUP(AA96,'P1'!$B$4:$J$35,9,FALSE)),"")</f>
        <v/>
      </c>
      <c r="AB97" s="253" t="str">
        <f>IFERROR(IF(AND(AND($N96&lt;&gt;$BI$6,$N96&lt;&gt;$BJ$6),AB96="有"),$AL$2,VLOOKUP(AB96,'P1'!$B$4:$J$35,9,FALSE)),"")</f>
        <v/>
      </c>
      <c r="AC97" s="253" t="str">
        <f>IFERROR(IF(AND(AND($N96&lt;&gt;$BI$6,$N96&lt;&gt;$BJ$6),AC96="有"),$AL$2,VLOOKUP(AC96,'P1'!$B$4:$J$35,9,FALSE)),"")</f>
        <v/>
      </c>
      <c r="AD97" s="253" t="str">
        <f>IFERROR(IF(AND(AND($N96&lt;&gt;$BI$6,$N96&lt;&gt;$BJ$6),AD96="有"),$AL$2,VLOOKUP(AD96,'P1'!$B$4:$J$35,9,FALSE)),"")</f>
        <v/>
      </c>
      <c r="AE97" s="253" t="str">
        <f>IFERROR(IF(AND(AND($N96&lt;&gt;$BI$6,$N96&lt;&gt;$BJ$6),AE96="有"),$AL$2,VLOOKUP(AE96,'P1'!$B$4:$J$35,9,FALSE)),"")</f>
        <v/>
      </c>
      <c r="AF97" s="253" t="str">
        <f>IFERROR(IF(AND(AND($N96&lt;&gt;$BI$6,$N96&lt;&gt;$BJ$6),AF96="有"),$AL$2,VLOOKUP(AF96,'P1'!$B$4:$J$35,9,FALSE)),"")</f>
        <v/>
      </c>
      <c r="AG97" s="253" t="str">
        <f>IFERROR(IF(AND(AND($N96&lt;&gt;$BI$6,$N96&lt;&gt;$BJ$6),AG96="有"),$AL$2,VLOOKUP(AG96,'P1'!$B$4:$J$35,9,FALSE)),"")</f>
        <v/>
      </c>
      <c r="AH97" s="253" t="str">
        <f>IFERROR(IF(AND(AND($N96&lt;&gt;$BI$6,$N96&lt;&gt;$BJ$6),AH96="有"),$AL$2,VLOOKUP(AH96,'P1'!$B$4:$J$35,9,FALSE)),"")</f>
        <v/>
      </c>
      <c r="AI97" s="253" t="str">
        <f>IFERROR(IF(AND(AND($N96&lt;&gt;$BI$6,$N96&lt;&gt;$BJ$6),AI96="有"),$AL$2,VLOOKUP(AI96,'P1'!$B$4:$J$35,9,FALSE)),"")</f>
        <v/>
      </c>
      <c r="AJ97" s="253" t="str">
        <f>IFERROR(IF(AND(AND($N96&lt;&gt;$BI$6,$N96&lt;&gt;$BJ$6),AJ96="有"),$AL$2,VLOOKUP(AJ96,'P1'!$B$4:$J$35,9,FALSE)),"")</f>
        <v/>
      </c>
      <c r="AK97" s="253" t="str">
        <f>IFERROR(IF(AND(AND($N96&lt;&gt;$BI$6,$N96&lt;&gt;$BJ$6),AK96="有"),$AL$2,VLOOKUP(AK96,'P1'!$B$4:$J$35,9,FALSE)),"")</f>
        <v/>
      </c>
      <c r="AL97" s="253" t="str">
        <f>IFERROR(IF(AND(AND($N96&lt;&gt;$BI$6,$N96&lt;&gt;$BJ$6),AL96="有"),$AL$2,VLOOKUP(AL96,'P1'!$B$4:$J$35,9,FALSE)),"")</f>
        <v/>
      </c>
      <c r="AM97" s="253" t="str">
        <f>IFERROR(IF(AND(AND($N96&lt;&gt;$BI$6,$N96&lt;&gt;$BJ$6),AM96="有"),$AL$2,VLOOKUP(AM96,'P1'!$B$4:$J$35,9,FALSE)),"")</f>
        <v/>
      </c>
      <c r="AN97" s="253" t="str">
        <f>IFERROR(IF(AND(AND($N96&lt;&gt;$BI$6,$N96&lt;&gt;$BJ$6),AN96="有"),$AL$2,VLOOKUP(AN96,'P1'!$B$4:$J$35,9,FALSE)),"")</f>
        <v/>
      </c>
      <c r="AO97" s="253" t="str">
        <f>IFERROR(IF(AND(AND($N96&lt;&gt;$BI$6,$N96&lt;&gt;$BJ$6),AO96="有"),$AL$2,VLOOKUP(AO96,'P1'!$B$4:$J$35,9,FALSE)),"")</f>
        <v/>
      </c>
      <c r="AP97" s="253" t="str">
        <f>IFERROR(IF(AND(AND($N96&lt;&gt;$BI$6,$N96&lt;&gt;$BJ$6),AP96="有"),$AL$2,VLOOKUP(AP96,'P1'!$B$4:$J$35,9,FALSE)),"")</f>
        <v/>
      </c>
      <c r="AQ97" s="253" t="str">
        <f>IFERROR(IF(AND(AND($N96&lt;&gt;$BI$6,$N96&lt;&gt;$BJ$6),AQ96="有"),$AL$2,VLOOKUP(AQ96,'P1'!$B$4:$J$35,9,FALSE)),"")</f>
        <v/>
      </c>
      <c r="AR97" s="253" t="str">
        <f>IFERROR(IF(AND(AND($N96&lt;&gt;$BI$6,$N96&lt;&gt;$BJ$6),AR96="有"),$AL$2,VLOOKUP(AR96,'P1'!$B$4:$J$35,9,FALSE)),"")</f>
        <v/>
      </c>
      <c r="AS97" s="253" t="str">
        <f>IFERROR(IF(AND(AND($N96&lt;&gt;$BI$6,$N96&lt;&gt;$BJ$6),AS96="有"),$AL$2,VLOOKUP(AS96,'P1'!$B$4:$J$35,9,FALSE)),"")</f>
        <v/>
      </c>
      <c r="AT97" s="253" t="str">
        <f>IFERROR(IF(AND(AND($N96&lt;&gt;$BI$6,$N96&lt;&gt;$BJ$6),AT96="有"),$AL$2,VLOOKUP(AT96,'P1'!$B$4:$J$35,9,FALSE)),"")</f>
        <v/>
      </c>
      <c r="AU97" s="253" t="str">
        <f>IFERROR(IF(AND(AND($N96&lt;&gt;$BI$6,$N96&lt;&gt;$BJ$6),AU96="有"),$AL$2,VLOOKUP(AU96,'P1'!$B$4:$J$35,9,FALSE)),"")</f>
        <v/>
      </c>
      <c r="AV97" s="120">
        <f>SUM(Q97:AU97)</f>
        <v>0</v>
      </c>
      <c r="AW97" s="711"/>
      <c r="AX97" s="713"/>
      <c r="AY97" s="121"/>
      <c r="AZ97" s="121"/>
    </row>
    <row r="98" spans="2:59" ht="17.100000000000001" customHeight="1" x14ac:dyDescent="0.15">
      <c r="B98" s="690">
        <f t="shared" si="5"/>
        <v>40</v>
      </c>
      <c r="C98" s="721"/>
      <c r="D98" s="722"/>
      <c r="E98" s="722"/>
      <c r="F98" s="722"/>
      <c r="G98" s="722"/>
      <c r="H98" s="723"/>
      <c r="I98" s="727"/>
      <c r="J98" s="728"/>
      <c r="K98" s="728"/>
      <c r="L98" s="728"/>
      <c r="M98" s="729"/>
      <c r="N98" s="733"/>
      <c r="O98" s="734"/>
      <c r="P98" s="723"/>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115">
        <f>COUNTA(Q98:AU98)</f>
        <v>0</v>
      </c>
      <c r="AW98" s="710">
        <f>AV99</f>
        <v>0</v>
      </c>
      <c r="AX98" s="712" t="str">
        <f>IFERROR(ROUNDDOWN(AV99/$AT$2,1),"")</f>
        <v/>
      </c>
      <c r="AY98" s="116"/>
      <c r="AZ98" s="116"/>
    </row>
    <row r="99" spans="2:59" ht="17.100000000000001" customHeight="1" x14ac:dyDescent="0.15">
      <c r="B99" s="691"/>
      <c r="C99" s="724"/>
      <c r="D99" s="725"/>
      <c r="E99" s="725"/>
      <c r="F99" s="725"/>
      <c r="G99" s="725"/>
      <c r="H99" s="726"/>
      <c r="I99" s="730"/>
      <c r="J99" s="731"/>
      <c r="K99" s="731"/>
      <c r="L99" s="731"/>
      <c r="M99" s="732"/>
      <c r="N99" s="724"/>
      <c r="O99" s="725"/>
      <c r="P99" s="726"/>
      <c r="Q99" s="253" t="str">
        <f>IFERROR(IF(AND(AND($N98&lt;&gt;$BI$6,$N98&lt;&gt;$BJ$6),Q98="有"),$AL$2,VLOOKUP(Q98,'P1'!$B$4:$J$35,9,FALSE)),"")</f>
        <v/>
      </c>
      <c r="R99" s="253" t="str">
        <f>IFERROR(IF(AND(AND($N98&lt;&gt;$BI$6,$N98&lt;&gt;$BJ$6),R98="有"),$AL$2,VLOOKUP(R98,'P1'!$B$4:$J$35,9,FALSE)),"")</f>
        <v/>
      </c>
      <c r="S99" s="253" t="str">
        <f>IFERROR(IF(AND(AND($N98&lt;&gt;$BI$6,$N98&lt;&gt;$BJ$6),S98="有"),$AL$2,VLOOKUP(S98,'P1'!$B$4:$J$35,9,FALSE)),"")</f>
        <v/>
      </c>
      <c r="T99" s="253" t="str">
        <f>IFERROR(IF(AND(AND($N98&lt;&gt;$BI$6,$N98&lt;&gt;$BJ$6),T98="有"),$AL$2,VLOOKUP(T98,'P1'!$B$4:$J$35,9,FALSE)),"")</f>
        <v/>
      </c>
      <c r="U99" s="253" t="str">
        <f>IFERROR(IF(AND(AND($N98&lt;&gt;$BI$6,$N98&lt;&gt;$BJ$6),U98="有"),$AL$2,VLOOKUP(U98,'P1'!$B$4:$J$35,9,FALSE)),"")</f>
        <v/>
      </c>
      <c r="V99" s="253" t="str">
        <f>IFERROR(IF(AND(AND($N98&lt;&gt;$BI$6,$N98&lt;&gt;$BJ$6),V98="有"),$AL$2,VLOOKUP(V98,'P1'!$B$4:$J$35,9,FALSE)),"")</f>
        <v/>
      </c>
      <c r="W99" s="253" t="str">
        <f>IFERROR(IF(AND(AND($N98&lt;&gt;$BI$6,$N98&lt;&gt;$BJ$6),W98="有"),$AL$2,VLOOKUP(W98,'P1'!$B$4:$J$35,9,FALSE)),"")</f>
        <v/>
      </c>
      <c r="X99" s="253" t="str">
        <f>IFERROR(IF(AND(AND($N98&lt;&gt;$BI$6,$N98&lt;&gt;$BJ$6),X98="有"),$AL$2,VLOOKUP(X98,'P1'!$B$4:$J$35,9,FALSE)),"")</f>
        <v/>
      </c>
      <c r="Y99" s="253" t="str">
        <f>IFERROR(IF(AND(AND($N98&lt;&gt;$BI$6,$N98&lt;&gt;$BJ$6),Y98="有"),$AL$2,VLOOKUP(Y98,'P1'!$B$4:$J$35,9,FALSE)),"")</f>
        <v/>
      </c>
      <c r="Z99" s="253" t="str">
        <f>IFERROR(IF(AND(AND($N98&lt;&gt;$BI$6,$N98&lt;&gt;$BJ$6),Z98="有"),$AL$2,VLOOKUP(Z98,'P1'!$B$4:$J$35,9,FALSE)),"")</f>
        <v/>
      </c>
      <c r="AA99" s="253" t="str">
        <f>IFERROR(IF(AND(AND($N98&lt;&gt;$BI$6,$N98&lt;&gt;$BJ$6),AA98="有"),$AL$2,VLOOKUP(AA98,'P1'!$B$4:$J$35,9,FALSE)),"")</f>
        <v/>
      </c>
      <c r="AB99" s="253" t="str">
        <f>IFERROR(IF(AND(AND($N98&lt;&gt;$BI$6,$N98&lt;&gt;$BJ$6),AB98="有"),$AL$2,VLOOKUP(AB98,'P1'!$B$4:$J$35,9,FALSE)),"")</f>
        <v/>
      </c>
      <c r="AC99" s="253" t="str">
        <f>IFERROR(IF(AND(AND($N98&lt;&gt;$BI$6,$N98&lt;&gt;$BJ$6),AC98="有"),$AL$2,VLOOKUP(AC98,'P1'!$B$4:$J$35,9,FALSE)),"")</f>
        <v/>
      </c>
      <c r="AD99" s="253" t="str">
        <f>IFERROR(IF(AND(AND($N98&lt;&gt;$BI$6,$N98&lt;&gt;$BJ$6),AD98="有"),$AL$2,VLOOKUP(AD98,'P1'!$B$4:$J$35,9,FALSE)),"")</f>
        <v/>
      </c>
      <c r="AE99" s="253" t="str">
        <f>IFERROR(IF(AND(AND($N98&lt;&gt;$BI$6,$N98&lt;&gt;$BJ$6),AE98="有"),$AL$2,VLOOKUP(AE98,'P1'!$B$4:$J$35,9,FALSE)),"")</f>
        <v/>
      </c>
      <c r="AF99" s="253" t="str">
        <f>IFERROR(IF(AND(AND($N98&lt;&gt;$BI$6,$N98&lt;&gt;$BJ$6),AF98="有"),$AL$2,VLOOKUP(AF98,'P1'!$B$4:$J$35,9,FALSE)),"")</f>
        <v/>
      </c>
      <c r="AG99" s="253" t="str">
        <f>IFERROR(IF(AND(AND($N98&lt;&gt;$BI$6,$N98&lt;&gt;$BJ$6),AG98="有"),$AL$2,VLOOKUP(AG98,'P1'!$B$4:$J$35,9,FALSE)),"")</f>
        <v/>
      </c>
      <c r="AH99" s="253" t="str">
        <f>IFERROR(IF(AND(AND($N98&lt;&gt;$BI$6,$N98&lt;&gt;$BJ$6),AH98="有"),$AL$2,VLOOKUP(AH98,'P1'!$B$4:$J$35,9,FALSE)),"")</f>
        <v/>
      </c>
      <c r="AI99" s="253" t="str">
        <f>IFERROR(IF(AND(AND($N98&lt;&gt;$BI$6,$N98&lt;&gt;$BJ$6),AI98="有"),$AL$2,VLOOKUP(AI98,'P1'!$B$4:$J$35,9,FALSE)),"")</f>
        <v/>
      </c>
      <c r="AJ99" s="253" t="str">
        <f>IFERROR(IF(AND(AND($N98&lt;&gt;$BI$6,$N98&lt;&gt;$BJ$6),AJ98="有"),$AL$2,VLOOKUP(AJ98,'P1'!$B$4:$J$35,9,FALSE)),"")</f>
        <v/>
      </c>
      <c r="AK99" s="253" t="str">
        <f>IFERROR(IF(AND(AND($N98&lt;&gt;$BI$6,$N98&lt;&gt;$BJ$6),AK98="有"),$AL$2,VLOOKUP(AK98,'P1'!$B$4:$J$35,9,FALSE)),"")</f>
        <v/>
      </c>
      <c r="AL99" s="253" t="str">
        <f>IFERROR(IF(AND(AND($N98&lt;&gt;$BI$6,$N98&lt;&gt;$BJ$6),AL98="有"),$AL$2,VLOOKUP(AL98,'P1'!$B$4:$J$35,9,FALSE)),"")</f>
        <v/>
      </c>
      <c r="AM99" s="253" t="str">
        <f>IFERROR(IF(AND(AND($N98&lt;&gt;$BI$6,$N98&lt;&gt;$BJ$6),AM98="有"),$AL$2,VLOOKUP(AM98,'P1'!$B$4:$J$35,9,FALSE)),"")</f>
        <v/>
      </c>
      <c r="AN99" s="253" t="str">
        <f>IFERROR(IF(AND(AND($N98&lt;&gt;$BI$6,$N98&lt;&gt;$BJ$6),AN98="有"),$AL$2,VLOOKUP(AN98,'P1'!$B$4:$J$35,9,FALSE)),"")</f>
        <v/>
      </c>
      <c r="AO99" s="253" t="str">
        <f>IFERROR(IF(AND(AND($N98&lt;&gt;$BI$6,$N98&lt;&gt;$BJ$6),AO98="有"),$AL$2,VLOOKUP(AO98,'P1'!$B$4:$J$35,9,FALSE)),"")</f>
        <v/>
      </c>
      <c r="AP99" s="253" t="str">
        <f>IFERROR(IF(AND(AND($N98&lt;&gt;$BI$6,$N98&lt;&gt;$BJ$6),AP98="有"),$AL$2,VLOOKUP(AP98,'P1'!$B$4:$J$35,9,FALSE)),"")</f>
        <v/>
      </c>
      <c r="AQ99" s="253" t="str">
        <f>IFERROR(IF(AND(AND($N98&lt;&gt;$BI$6,$N98&lt;&gt;$BJ$6),AQ98="有"),$AL$2,VLOOKUP(AQ98,'P1'!$B$4:$J$35,9,FALSE)),"")</f>
        <v/>
      </c>
      <c r="AR99" s="253" t="str">
        <f>IFERROR(IF(AND(AND($N98&lt;&gt;$BI$6,$N98&lt;&gt;$BJ$6),AR98="有"),$AL$2,VLOOKUP(AR98,'P1'!$B$4:$J$35,9,FALSE)),"")</f>
        <v/>
      </c>
      <c r="AS99" s="253" t="str">
        <f>IFERROR(IF(AND(AND($N98&lt;&gt;$BI$6,$N98&lt;&gt;$BJ$6),AS98="有"),$AL$2,VLOOKUP(AS98,'P1'!$B$4:$J$35,9,FALSE)),"")</f>
        <v/>
      </c>
      <c r="AT99" s="253" t="str">
        <f>IFERROR(IF(AND(AND($N98&lt;&gt;$BI$6,$N98&lt;&gt;$BJ$6),AT98="有"),$AL$2,VLOOKUP(AT98,'P1'!$B$4:$J$35,9,FALSE)),"")</f>
        <v/>
      </c>
      <c r="AU99" s="253" t="str">
        <f>IFERROR(IF(AND(AND($N98&lt;&gt;$BI$6,$N98&lt;&gt;$BJ$6),AU98="有"),$AL$2,VLOOKUP(AU98,'P1'!$B$4:$J$35,9,FALSE)),"")</f>
        <v/>
      </c>
      <c r="AV99" s="120">
        <f>SUM(Q99:AU99)</f>
        <v>0</v>
      </c>
      <c r="AW99" s="711"/>
      <c r="AX99" s="713"/>
      <c r="AY99" s="121"/>
      <c r="AZ99" s="121"/>
    </row>
    <row r="100" spans="2:59" s="90" customFormat="1" ht="5.0999999999999996" customHeight="1" x14ac:dyDescent="0.15">
      <c r="B100" s="123"/>
      <c r="C100" s="124"/>
      <c r="D100" s="125"/>
      <c r="E100" s="125"/>
      <c r="F100" s="125"/>
      <c r="G100" s="125"/>
      <c r="H100" s="125"/>
      <c r="I100" s="124"/>
      <c r="J100" s="124"/>
      <c r="K100" s="124"/>
      <c r="L100" s="124"/>
      <c r="M100" s="124"/>
      <c r="N100" s="124"/>
      <c r="O100" s="124"/>
      <c r="P100" s="124"/>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BA100" s="72"/>
      <c r="BB100" s="72"/>
      <c r="BC100" s="72"/>
      <c r="BD100" s="72"/>
      <c r="BE100" s="72"/>
      <c r="BF100" s="72"/>
      <c r="BG100" s="72"/>
    </row>
    <row r="101" spans="2:59" s="88" customFormat="1" ht="5.0999999999999996" customHeight="1" x14ac:dyDescent="0.15">
      <c r="B101" s="134"/>
      <c r="AS101" s="109"/>
      <c r="AT101" s="109"/>
      <c r="AU101" s="109"/>
      <c r="AY101" s="72"/>
      <c r="AZ101" s="72"/>
      <c r="BA101" s="72"/>
      <c r="BB101" s="72"/>
      <c r="BC101" s="72"/>
      <c r="BD101" s="72"/>
      <c r="BE101" s="72"/>
      <c r="BF101" s="72"/>
      <c r="BG101" s="72"/>
    </row>
    <row r="102" spans="2:59" ht="21.95" customHeight="1" x14ac:dyDescent="0.15">
      <c r="B102" s="240" t="s">
        <v>366</v>
      </c>
      <c r="S102" s="135" t="s">
        <v>149</v>
      </c>
      <c r="T102" s="735" t="str">
        <f>$T$2</f>
        <v/>
      </c>
      <c r="U102" s="735"/>
      <c r="V102" s="136" t="s">
        <v>30</v>
      </c>
      <c r="W102" s="136">
        <f>$W$2</f>
        <v>9</v>
      </c>
      <c r="X102" s="137" t="s">
        <v>168</v>
      </c>
      <c r="Y102" s="136"/>
      <c r="Z102" s="138" t="s">
        <v>150</v>
      </c>
      <c r="AA102" s="108"/>
      <c r="AB102" s="104"/>
      <c r="AC102" s="104"/>
      <c r="AD102" s="72"/>
      <c r="AE102" s="72"/>
      <c r="AF102" s="72"/>
      <c r="AG102" s="72"/>
      <c r="AH102" s="72"/>
      <c r="AI102" s="72"/>
      <c r="AJ102" s="72"/>
      <c r="AK102" s="72"/>
      <c r="AL102" s="72"/>
      <c r="AM102" s="72"/>
      <c r="AN102" s="72"/>
      <c r="AO102" s="72"/>
      <c r="AP102" s="72"/>
      <c r="AQ102" s="72"/>
      <c r="AR102" s="72"/>
      <c r="AS102" s="72"/>
      <c r="AT102" s="72"/>
      <c r="AU102" s="72"/>
      <c r="AV102" s="72"/>
      <c r="AW102" s="72"/>
      <c r="AX102" s="109" t="str">
        <f>"3 / "&amp;COUNTA(C$6,C$56,C$105,C$154,C$203)</f>
        <v>3 / 1</v>
      </c>
    </row>
    <row r="103" spans="2:59" s="109" customFormat="1" ht="15" customHeight="1" x14ac:dyDescent="0.15">
      <c r="B103" s="690"/>
      <c r="C103" s="698" t="s">
        <v>174</v>
      </c>
      <c r="D103" s="699"/>
      <c r="E103" s="699"/>
      <c r="F103" s="699"/>
      <c r="G103" s="699"/>
      <c r="H103" s="700"/>
      <c r="I103" s="698" t="s">
        <v>175</v>
      </c>
      <c r="J103" s="699"/>
      <c r="K103" s="699"/>
      <c r="L103" s="699"/>
      <c r="M103" s="700"/>
      <c r="N103" s="714" t="s">
        <v>176</v>
      </c>
      <c r="O103" s="699"/>
      <c r="P103" s="700"/>
      <c r="Q103" s="110">
        <f>Q$4</f>
        <v>42979</v>
      </c>
      <c r="R103" s="110">
        <f t="shared" ref="R103:AU103" si="6">R$4</f>
        <v>42980</v>
      </c>
      <c r="S103" s="110">
        <f t="shared" si="6"/>
        <v>42981</v>
      </c>
      <c r="T103" s="110">
        <f t="shared" si="6"/>
        <v>42982</v>
      </c>
      <c r="U103" s="110">
        <f t="shared" si="6"/>
        <v>42983</v>
      </c>
      <c r="V103" s="110">
        <f t="shared" si="6"/>
        <v>42984</v>
      </c>
      <c r="W103" s="110">
        <f t="shared" si="6"/>
        <v>42985</v>
      </c>
      <c r="X103" s="110">
        <f t="shared" si="6"/>
        <v>42986</v>
      </c>
      <c r="Y103" s="110">
        <f t="shared" si="6"/>
        <v>42987</v>
      </c>
      <c r="Z103" s="110">
        <f t="shared" si="6"/>
        <v>42988</v>
      </c>
      <c r="AA103" s="110">
        <f t="shared" si="6"/>
        <v>42989</v>
      </c>
      <c r="AB103" s="110">
        <f t="shared" si="6"/>
        <v>42990</v>
      </c>
      <c r="AC103" s="110">
        <f t="shared" si="6"/>
        <v>42991</v>
      </c>
      <c r="AD103" s="110">
        <f t="shared" si="6"/>
        <v>42992</v>
      </c>
      <c r="AE103" s="110">
        <f t="shared" si="6"/>
        <v>42993</v>
      </c>
      <c r="AF103" s="110">
        <f t="shared" si="6"/>
        <v>42994</v>
      </c>
      <c r="AG103" s="110">
        <f t="shared" si="6"/>
        <v>42995</v>
      </c>
      <c r="AH103" s="110">
        <f t="shared" si="6"/>
        <v>42996</v>
      </c>
      <c r="AI103" s="110">
        <f t="shared" si="6"/>
        <v>42997</v>
      </c>
      <c r="AJ103" s="110">
        <f t="shared" si="6"/>
        <v>42998</v>
      </c>
      <c r="AK103" s="110">
        <f t="shared" si="6"/>
        <v>42999</v>
      </c>
      <c r="AL103" s="110">
        <f t="shared" si="6"/>
        <v>43000</v>
      </c>
      <c r="AM103" s="110">
        <f t="shared" si="6"/>
        <v>43001</v>
      </c>
      <c r="AN103" s="110">
        <f t="shared" si="6"/>
        <v>43002</v>
      </c>
      <c r="AO103" s="110">
        <f t="shared" si="6"/>
        <v>43003</v>
      </c>
      <c r="AP103" s="110">
        <f t="shared" si="6"/>
        <v>43004</v>
      </c>
      <c r="AQ103" s="110">
        <f t="shared" si="6"/>
        <v>43005</v>
      </c>
      <c r="AR103" s="110">
        <f t="shared" si="6"/>
        <v>43006</v>
      </c>
      <c r="AS103" s="110">
        <f t="shared" si="6"/>
        <v>43007</v>
      </c>
      <c r="AT103" s="110">
        <f t="shared" si="6"/>
        <v>43008</v>
      </c>
      <c r="AU103" s="110" t="str">
        <f t="shared" si="6"/>
        <v/>
      </c>
      <c r="AV103" s="111" t="s">
        <v>177</v>
      </c>
      <c r="AW103" s="686"/>
      <c r="AX103" s="686" t="s">
        <v>178</v>
      </c>
      <c r="AY103" s="112"/>
      <c r="AZ103" s="112"/>
      <c r="BA103" s="72"/>
      <c r="BB103" s="72"/>
      <c r="BC103" s="72"/>
      <c r="BD103" s="72"/>
      <c r="BE103" s="72"/>
      <c r="BF103" s="72"/>
      <c r="BG103" s="72"/>
    </row>
    <row r="104" spans="2:59" s="109" customFormat="1" ht="15" customHeight="1" x14ac:dyDescent="0.15">
      <c r="B104" s="691"/>
      <c r="C104" s="701"/>
      <c r="D104" s="702"/>
      <c r="E104" s="702"/>
      <c r="F104" s="702"/>
      <c r="G104" s="702"/>
      <c r="H104" s="703"/>
      <c r="I104" s="701"/>
      <c r="J104" s="702"/>
      <c r="K104" s="702"/>
      <c r="L104" s="702"/>
      <c r="M104" s="703"/>
      <c r="N104" s="701"/>
      <c r="O104" s="702"/>
      <c r="P104" s="703"/>
      <c r="Q104" s="113" t="str">
        <f>Q$5</f>
        <v>金</v>
      </c>
      <c r="R104" s="113" t="str">
        <f t="shared" ref="R104:AU104" si="7">R$5</f>
        <v>土</v>
      </c>
      <c r="S104" s="113" t="str">
        <f t="shared" si="7"/>
        <v>日</v>
      </c>
      <c r="T104" s="113" t="str">
        <f t="shared" si="7"/>
        <v>月</v>
      </c>
      <c r="U104" s="113" t="str">
        <f t="shared" si="7"/>
        <v>火</v>
      </c>
      <c r="V104" s="113" t="str">
        <f t="shared" si="7"/>
        <v>水</v>
      </c>
      <c r="W104" s="113" t="str">
        <f t="shared" si="7"/>
        <v>木</v>
      </c>
      <c r="X104" s="113" t="str">
        <f t="shared" si="7"/>
        <v>金</v>
      </c>
      <c r="Y104" s="113" t="str">
        <f t="shared" si="7"/>
        <v>土</v>
      </c>
      <c r="Z104" s="113" t="str">
        <f t="shared" si="7"/>
        <v>日</v>
      </c>
      <c r="AA104" s="113" t="str">
        <f t="shared" si="7"/>
        <v>月</v>
      </c>
      <c r="AB104" s="113" t="str">
        <f t="shared" si="7"/>
        <v>火</v>
      </c>
      <c r="AC104" s="113" t="str">
        <f t="shared" si="7"/>
        <v>水</v>
      </c>
      <c r="AD104" s="113" t="str">
        <f t="shared" si="7"/>
        <v>木</v>
      </c>
      <c r="AE104" s="113" t="str">
        <f t="shared" si="7"/>
        <v>金</v>
      </c>
      <c r="AF104" s="113" t="str">
        <f t="shared" si="7"/>
        <v>土</v>
      </c>
      <c r="AG104" s="113" t="str">
        <f t="shared" si="7"/>
        <v>日</v>
      </c>
      <c r="AH104" s="113" t="str">
        <f t="shared" si="7"/>
        <v>月</v>
      </c>
      <c r="AI104" s="113" t="str">
        <f t="shared" si="7"/>
        <v>火</v>
      </c>
      <c r="AJ104" s="113" t="str">
        <f t="shared" si="7"/>
        <v>水</v>
      </c>
      <c r="AK104" s="113" t="str">
        <f t="shared" si="7"/>
        <v>木</v>
      </c>
      <c r="AL104" s="113" t="str">
        <f t="shared" si="7"/>
        <v>金</v>
      </c>
      <c r="AM104" s="113" t="str">
        <f t="shared" si="7"/>
        <v>土</v>
      </c>
      <c r="AN104" s="113" t="str">
        <f t="shared" si="7"/>
        <v>日</v>
      </c>
      <c r="AO104" s="113" t="str">
        <f t="shared" si="7"/>
        <v>月</v>
      </c>
      <c r="AP104" s="113" t="str">
        <f t="shared" si="7"/>
        <v>火</v>
      </c>
      <c r="AQ104" s="113" t="str">
        <f t="shared" si="7"/>
        <v>水</v>
      </c>
      <c r="AR104" s="113" t="str">
        <f t="shared" si="7"/>
        <v>木</v>
      </c>
      <c r="AS104" s="113" t="str">
        <f t="shared" si="7"/>
        <v>金</v>
      </c>
      <c r="AT104" s="113" t="str">
        <f t="shared" si="7"/>
        <v>土</v>
      </c>
      <c r="AU104" s="113" t="str">
        <f t="shared" si="7"/>
        <v/>
      </c>
      <c r="AV104" s="111" t="s">
        <v>179</v>
      </c>
      <c r="AW104" s="687"/>
      <c r="AX104" s="687"/>
      <c r="AY104" s="112"/>
      <c r="AZ104" s="112"/>
      <c r="BA104" s="72"/>
      <c r="BB104" s="72"/>
      <c r="BC104" s="72"/>
      <c r="BD104" s="72"/>
      <c r="BE104" s="72"/>
      <c r="BF104" s="72"/>
      <c r="BG104" s="72"/>
    </row>
    <row r="105" spans="2:59" ht="17.100000000000001" customHeight="1" x14ac:dyDescent="0.15">
      <c r="B105" s="690">
        <f>B98+1</f>
        <v>41</v>
      </c>
      <c r="C105" s="721"/>
      <c r="D105" s="722"/>
      <c r="E105" s="722"/>
      <c r="F105" s="722"/>
      <c r="G105" s="722"/>
      <c r="H105" s="723"/>
      <c r="I105" s="727"/>
      <c r="J105" s="728"/>
      <c r="K105" s="728"/>
      <c r="L105" s="728"/>
      <c r="M105" s="729"/>
      <c r="N105" s="733"/>
      <c r="O105" s="734"/>
      <c r="P105" s="741"/>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115">
        <f>COUNTA(Q105:AU105)</f>
        <v>0</v>
      </c>
      <c r="AW105" s="710">
        <f>AV106</f>
        <v>0</v>
      </c>
      <c r="AX105" s="712" t="str">
        <f>IFERROR(ROUNDDOWN(AV106/$AT$2,1),"")</f>
        <v/>
      </c>
      <c r="AY105" s="116"/>
      <c r="AZ105" s="116"/>
    </row>
    <row r="106" spans="2:59" ht="17.100000000000001" customHeight="1" x14ac:dyDescent="0.15">
      <c r="B106" s="691"/>
      <c r="C106" s="724"/>
      <c r="D106" s="725"/>
      <c r="E106" s="725"/>
      <c r="F106" s="725"/>
      <c r="G106" s="725"/>
      <c r="H106" s="726"/>
      <c r="I106" s="730"/>
      <c r="J106" s="731"/>
      <c r="K106" s="731"/>
      <c r="L106" s="731"/>
      <c r="M106" s="732"/>
      <c r="N106" s="742"/>
      <c r="O106" s="743"/>
      <c r="P106" s="744"/>
      <c r="Q106" s="253" t="str">
        <f>IFERROR(IF(AND(AND($N105&lt;&gt;$BI$6,$N105&lt;&gt;$BJ$6),Q105="有"),$AL$2,VLOOKUP(Q105,'P1'!$B$4:$J$35,9,FALSE)),"")</f>
        <v/>
      </c>
      <c r="R106" s="253" t="str">
        <f>IFERROR(IF(AND(AND($N105&lt;&gt;$BI$6,$N105&lt;&gt;$BJ$6),R105="有"),$AL$2,VLOOKUP(R105,'P1'!$B$4:$J$35,9,FALSE)),"")</f>
        <v/>
      </c>
      <c r="S106" s="253" t="str">
        <f>IFERROR(IF(AND(AND($N105&lt;&gt;$BI$6,$N105&lt;&gt;$BJ$6),S105="有"),$AL$2,VLOOKUP(S105,'P1'!$B$4:$J$35,9,FALSE)),"")</f>
        <v/>
      </c>
      <c r="T106" s="253" t="str">
        <f>IFERROR(IF(AND(AND($N105&lt;&gt;$BI$6,$N105&lt;&gt;$BJ$6),T105="有"),$AL$2,VLOOKUP(T105,'P1'!$B$4:$J$35,9,FALSE)),"")</f>
        <v/>
      </c>
      <c r="U106" s="253" t="str">
        <f>IFERROR(IF(AND(AND($N105&lt;&gt;$BI$6,$N105&lt;&gt;$BJ$6),U105="有"),$AL$2,VLOOKUP(U105,'P1'!$B$4:$J$35,9,FALSE)),"")</f>
        <v/>
      </c>
      <c r="V106" s="253" t="str">
        <f>IFERROR(IF(AND(AND($N105&lt;&gt;$BI$6,$N105&lt;&gt;$BJ$6),V105="有"),$AL$2,VLOOKUP(V105,'P1'!$B$4:$J$35,9,FALSE)),"")</f>
        <v/>
      </c>
      <c r="W106" s="253" t="str">
        <f>IFERROR(IF(AND(AND($N105&lt;&gt;$BI$6,$N105&lt;&gt;$BJ$6),W105="有"),$AL$2,VLOOKUP(W105,'P1'!$B$4:$J$35,9,FALSE)),"")</f>
        <v/>
      </c>
      <c r="X106" s="253" t="str">
        <f>IFERROR(IF(AND(AND($N105&lt;&gt;$BI$6,$N105&lt;&gt;$BJ$6),X105="有"),$AL$2,VLOOKUP(X105,'P1'!$B$4:$J$35,9,FALSE)),"")</f>
        <v/>
      </c>
      <c r="Y106" s="253" t="str">
        <f>IFERROR(IF(AND(AND($N105&lt;&gt;$BI$6,$N105&lt;&gt;$BJ$6),Y105="有"),$AL$2,VLOOKUP(Y105,'P1'!$B$4:$J$35,9,FALSE)),"")</f>
        <v/>
      </c>
      <c r="Z106" s="253" t="str">
        <f>IFERROR(IF(AND(AND($N105&lt;&gt;$BI$6,$N105&lt;&gt;$BJ$6),Z105="有"),$AL$2,VLOOKUP(Z105,'P1'!$B$4:$J$35,9,FALSE)),"")</f>
        <v/>
      </c>
      <c r="AA106" s="253" t="str">
        <f>IFERROR(IF(AND(AND($N105&lt;&gt;$BI$6,$N105&lt;&gt;$BJ$6),AA105="有"),$AL$2,VLOOKUP(AA105,'P1'!$B$4:$J$35,9,FALSE)),"")</f>
        <v/>
      </c>
      <c r="AB106" s="253" t="str">
        <f>IFERROR(IF(AND(AND($N105&lt;&gt;$BI$6,$N105&lt;&gt;$BJ$6),AB105="有"),$AL$2,VLOOKUP(AB105,'P1'!$B$4:$J$35,9,FALSE)),"")</f>
        <v/>
      </c>
      <c r="AC106" s="253" t="str">
        <f>IFERROR(IF(AND(AND($N105&lt;&gt;$BI$6,$N105&lt;&gt;$BJ$6),AC105="有"),$AL$2,VLOOKUP(AC105,'P1'!$B$4:$J$35,9,FALSE)),"")</f>
        <v/>
      </c>
      <c r="AD106" s="253" t="str">
        <f>IFERROR(IF(AND(AND($N105&lt;&gt;$BI$6,$N105&lt;&gt;$BJ$6),AD105="有"),$AL$2,VLOOKUP(AD105,'P1'!$B$4:$J$35,9,FALSE)),"")</f>
        <v/>
      </c>
      <c r="AE106" s="253" t="str">
        <f>IFERROR(IF(AND(AND($N105&lt;&gt;$BI$6,$N105&lt;&gt;$BJ$6),AE105="有"),$AL$2,VLOOKUP(AE105,'P1'!$B$4:$J$35,9,FALSE)),"")</f>
        <v/>
      </c>
      <c r="AF106" s="253" t="str">
        <f>IFERROR(IF(AND(AND($N105&lt;&gt;$BI$6,$N105&lt;&gt;$BJ$6),AF105="有"),$AL$2,VLOOKUP(AF105,'P1'!$B$4:$J$35,9,FALSE)),"")</f>
        <v/>
      </c>
      <c r="AG106" s="253" t="str">
        <f>IFERROR(IF(AND(AND($N105&lt;&gt;$BI$6,$N105&lt;&gt;$BJ$6),AG105="有"),$AL$2,VLOOKUP(AG105,'P1'!$B$4:$J$35,9,FALSE)),"")</f>
        <v/>
      </c>
      <c r="AH106" s="253" t="str">
        <f>IFERROR(IF(AND(AND($N105&lt;&gt;$BI$6,$N105&lt;&gt;$BJ$6),AH105="有"),$AL$2,VLOOKUP(AH105,'P1'!$B$4:$J$35,9,FALSE)),"")</f>
        <v/>
      </c>
      <c r="AI106" s="253" t="str">
        <f>IFERROR(IF(AND(AND($N105&lt;&gt;$BI$6,$N105&lt;&gt;$BJ$6),AI105="有"),$AL$2,VLOOKUP(AI105,'P1'!$B$4:$J$35,9,FALSE)),"")</f>
        <v/>
      </c>
      <c r="AJ106" s="253" t="str">
        <f>IFERROR(IF(AND(AND($N105&lt;&gt;$BI$6,$N105&lt;&gt;$BJ$6),AJ105="有"),$AL$2,VLOOKUP(AJ105,'P1'!$B$4:$J$35,9,FALSE)),"")</f>
        <v/>
      </c>
      <c r="AK106" s="253" t="str">
        <f>IFERROR(IF(AND(AND($N105&lt;&gt;$BI$6,$N105&lt;&gt;$BJ$6),AK105="有"),$AL$2,VLOOKUP(AK105,'P1'!$B$4:$J$35,9,FALSE)),"")</f>
        <v/>
      </c>
      <c r="AL106" s="253" t="str">
        <f>IFERROR(IF(AND(AND($N105&lt;&gt;$BI$6,$N105&lt;&gt;$BJ$6),AL105="有"),$AL$2,VLOOKUP(AL105,'P1'!$B$4:$J$35,9,FALSE)),"")</f>
        <v/>
      </c>
      <c r="AM106" s="253" t="str">
        <f>IFERROR(IF(AND(AND($N105&lt;&gt;$BI$6,$N105&lt;&gt;$BJ$6),AM105="有"),$AL$2,VLOOKUP(AM105,'P1'!$B$4:$J$35,9,FALSE)),"")</f>
        <v/>
      </c>
      <c r="AN106" s="253" t="str">
        <f>IFERROR(IF(AND(AND($N105&lt;&gt;$BI$6,$N105&lt;&gt;$BJ$6),AN105="有"),$AL$2,VLOOKUP(AN105,'P1'!$B$4:$J$35,9,FALSE)),"")</f>
        <v/>
      </c>
      <c r="AO106" s="253" t="str">
        <f>IFERROR(IF(AND(AND($N105&lt;&gt;$BI$6,$N105&lt;&gt;$BJ$6),AO105="有"),$AL$2,VLOOKUP(AO105,'P1'!$B$4:$J$35,9,FALSE)),"")</f>
        <v/>
      </c>
      <c r="AP106" s="253" t="str">
        <f>IFERROR(IF(AND(AND($N105&lt;&gt;$BI$6,$N105&lt;&gt;$BJ$6),AP105="有"),$AL$2,VLOOKUP(AP105,'P1'!$B$4:$J$35,9,FALSE)),"")</f>
        <v/>
      </c>
      <c r="AQ106" s="253" t="str">
        <f>IFERROR(IF(AND(AND($N105&lt;&gt;$BI$6,$N105&lt;&gt;$BJ$6),AQ105="有"),$AL$2,VLOOKUP(AQ105,'P1'!$B$4:$J$35,9,FALSE)),"")</f>
        <v/>
      </c>
      <c r="AR106" s="253" t="str">
        <f>IFERROR(IF(AND(AND($N105&lt;&gt;$BI$6,$N105&lt;&gt;$BJ$6),AR105="有"),$AL$2,VLOOKUP(AR105,'P1'!$B$4:$J$35,9,FALSE)),"")</f>
        <v/>
      </c>
      <c r="AS106" s="253" t="str">
        <f>IFERROR(IF(AND(AND($N105&lt;&gt;$BI$6,$N105&lt;&gt;$BJ$6),AS105="有"),$AL$2,VLOOKUP(AS105,'P1'!$B$4:$J$35,9,FALSE)),"")</f>
        <v/>
      </c>
      <c r="AT106" s="253" t="str">
        <f>IFERROR(IF(AND(AND($N105&lt;&gt;$BI$6,$N105&lt;&gt;$BJ$6),AT105="有"),$AL$2,VLOOKUP(AT105,'P1'!$B$4:$J$35,9,FALSE)),"")</f>
        <v/>
      </c>
      <c r="AU106" s="253" t="str">
        <f>IFERROR(IF(AND(AND($N105&lt;&gt;$BI$6,$N105&lt;&gt;$BJ$6),AU105="有"),$AL$2,VLOOKUP(AU105,'P1'!$B$4:$J$35,9,FALSE)),"")</f>
        <v/>
      </c>
      <c r="AV106" s="120">
        <f>SUM(Q106:AU106)</f>
        <v>0</v>
      </c>
      <c r="AW106" s="711"/>
      <c r="AX106" s="713"/>
      <c r="AY106" s="121"/>
      <c r="AZ106" s="121"/>
    </row>
    <row r="107" spans="2:59" ht="17.100000000000001" customHeight="1" x14ac:dyDescent="0.15">
      <c r="B107" s="690">
        <f t="shared" ref="B107:B147" si="8">B105+1</f>
        <v>42</v>
      </c>
      <c r="C107" s="721"/>
      <c r="D107" s="722"/>
      <c r="E107" s="722"/>
      <c r="F107" s="722"/>
      <c r="G107" s="722"/>
      <c r="H107" s="723"/>
      <c r="I107" s="727"/>
      <c r="J107" s="728"/>
      <c r="K107" s="728"/>
      <c r="L107" s="728"/>
      <c r="M107" s="729"/>
      <c r="N107" s="733"/>
      <c r="O107" s="734"/>
      <c r="P107" s="741"/>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115">
        <f>COUNTA(Q107:AU107)</f>
        <v>0</v>
      </c>
      <c r="AW107" s="710">
        <f>AV108</f>
        <v>0</v>
      </c>
      <c r="AX107" s="712" t="str">
        <f>IFERROR(ROUNDDOWN(AV108/$AT$2,1),"")</f>
        <v/>
      </c>
      <c r="AY107" s="116"/>
      <c r="AZ107" s="116"/>
    </row>
    <row r="108" spans="2:59" ht="17.100000000000001" customHeight="1" x14ac:dyDescent="0.15">
      <c r="B108" s="691"/>
      <c r="C108" s="724"/>
      <c r="D108" s="725"/>
      <c r="E108" s="725"/>
      <c r="F108" s="725"/>
      <c r="G108" s="725"/>
      <c r="H108" s="726"/>
      <c r="I108" s="730"/>
      <c r="J108" s="731"/>
      <c r="K108" s="731"/>
      <c r="L108" s="731"/>
      <c r="M108" s="732"/>
      <c r="N108" s="742"/>
      <c r="O108" s="743"/>
      <c r="P108" s="744"/>
      <c r="Q108" s="253" t="str">
        <f>IFERROR(IF(AND(AND($N107&lt;&gt;$BI$6,$N107&lt;&gt;$BJ$6),Q107="有"),$AL$2,VLOOKUP(Q107,'P1'!$B$4:$J$35,9,FALSE)),"")</f>
        <v/>
      </c>
      <c r="R108" s="253" t="str">
        <f>IFERROR(IF(AND(AND($N107&lt;&gt;$BI$6,$N107&lt;&gt;$BJ$6),R107="有"),$AL$2,VLOOKUP(R107,'P1'!$B$4:$J$35,9,FALSE)),"")</f>
        <v/>
      </c>
      <c r="S108" s="253" t="str">
        <f>IFERROR(IF(AND(AND($N107&lt;&gt;$BI$6,$N107&lt;&gt;$BJ$6),S107="有"),$AL$2,VLOOKUP(S107,'P1'!$B$4:$J$35,9,FALSE)),"")</f>
        <v/>
      </c>
      <c r="T108" s="253" t="str">
        <f>IFERROR(IF(AND(AND($N107&lt;&gt;$BI$6,$N107&lt;&gt;$BJ$6),T107="有"),$AL$2,VLOOKUP(T107,'P1'!$B$4:$J$35,9,FALSE)),"")</f>
        <v/>
      </c>
      <c r="U108" s="253" t="str">
        <f>IFERROR(IF(AND(AND($N107&lt;&gt;$BI$6,$N107&lt;&gt;$BJ$6),U107="有"),$AL$2,VLOOKUP(U107,'P1'!$B$4:$J$35,9,FALSE)),"")</f>
        <v/>
      </c>
      <c r="V108" s="253" t="str">
        <f>IFERROR(IF(AND(AND($N107&lt;&gt;$BI$6,$N107&lt;&gt;$BJ$6),V107="有"),$AL$2,VLOOKUP(V107,'P1'!$B$4:$J$35,9,FALSE)),"")</f>
        <v/>
      </c>
      <c r="W108" s="253" t="str">
        <f>IFERROR(IF(AND(AND($N107&lt;&gt;$BI$6,$N107&lt;&gt;$BJ$6),W107="有"),$AL$2,VLOOKUP(W107,'P1'!$B$4:$J$35,9,FALSE)),"")</f>
        <v/>
      </c>
      <c r="X108" s="253" t="str">
        <f>IFERROR(IF(AND(AND($N107&lt;&gt;$BI$6,$N107&lt;&gt;$BJ$6),X107="有"),$AL$2,VLOOKUP(X107,'P1'!$B$4:$J$35,9,FALSE)),"")</f>
        <v/>
      </c>
      <c r="Y108" s="253" t="str">
        <f>IFERROR(IF(AND(AND($N107&lt;&gt;$BI$6,$N107&lt;&gt;$BJ$6),Y107="有"),$AL$2,VLOOKUP(Y107,'P1'!$B$4:$J$35,9,FALSE)),"")</f>
        <v/>
      </c>
      <c r="Z108" s="253" t="str">
        <f>IFERROR(IF(AND(AND($N107&lt;&gt;$BI$6,$N107&lt;&gt;$BJ$6),Z107="有"),$AL$2,VLOOKUP(Z107,'P1'!$B$4:$J$35,9,FALSE)),"")</f>
        <v/>
      </c>
      <c r="AA108" s="253" t="str">
        <f>IFERROR(IF(AND(AND($N107&lt;&gt;$BI$6,$N107&lt;&gt;$BJ$6),AA107="有"),$AL$2,VLOOKUP(AA107,'P1'!$B$4:$J$35,9,FALSE)),"")</f>
        <v/>
      </c>
      <c r="AB108" s="253" t="str">
        <f>IFERROR(IF(AND(AND($N107&lt;&gt;$BI$6,$N107&lt;&gt;$BJ$6),AB107="有"),$AL$2,VLOOKUP(AB107,'P1'!$B$4:$J$35,9,FALSE)),"")</f>
        <v/>
      </c>
      <c r="AC108" s="253" t="str">
        <f>IFERROR(IF(AND(AND($N107&lt;&gt;$BI$6,$N107&lt;&gt;$BJ$6),AC107="有"),$AL$2,VLOOKUP(AC107,'P1'!$B$4:$J$35,9,FALSE)),"")</f>
        <v/>
      </c>
      <c r="AD108" s="253" t="str">
        <f>IFERROR(IF(AND(AND($N107&lt;&gt;$BI$6,$N107&lt;&gt;$BJ$6),AD107="有"),$AL$2,VLOOKUP(AD107,'P1'!$B$4:$J$35,9,FALSE)),"")</f>
        <v/>
      </c>
      <c r="AE108" s="253" t="str">
        <f>IFERROR(IF(AND(AND($N107&lt;&gt;$BI$6,$N107&lt;&gt;$BJ$6),AE107="有"),$AL$2,VLOOKUP(AE107,'P1'!$B$4:$J$35,9,FALSE)),"")</f>
        <v/>
      </c>
      <c r="AF108" s="253" t="str">
        <f>IFERROR(IF(AND(AND($N107&lt;&gt;$BI$6,$N107&lt;&gt;$BJ$6),AF107="有"),$AL$2,VLOOKUP(AF107,'P1'!$B$4:$J$35,9,FALSE)),"")</f>
        <v/>
      </c>
      <c r="AG108" s="253" t="str">
        <f>IFERROR(IF(AND(AND($N107&lt;&gt;$BI$6,$N107&lt;&gt;$BJ$6),AG107="有"),$AL$2,VLOOKUP(AG107,'P1'!$B$4:$J$35,9,FALSE)),"")</f>
        <v/>
      </c>
      <c r="AH108" s="253" t="str">
        <f>IFERROR(IF(AND(AND($N107&lt;&gt;$BI$6,$N107&lt;&gt;$BJ$6),AH107="有"),$AL$2,VLOOKUP(AH107,'P1'!$B$4:$J$35,9,FALSE)),"")</f>
        <v/>
      </c>
      <c r="AI108" s="253" t="str">
        <f>IFERROR(IF(AND(AND($N107&lt;&gt;$BI$6,$N107&lt;&gt;$BJ$6),AI107="有"),$AL$2,VLOOKUP(AI107,'P1'!$B$4:$J$35,9,FALSE)),"")</f>
        <v/>
      </c>
      <c r="AJ108" s="253" t="str">
        <f>IFERROR(IF(AND(AND($N107&lt;&gt;$BI$6,$N107&lt;&gt;$BJ$6),AJ107="有"),$AL$2,VLOOKUP(AJ107,'P1'!$B$4:$J$35,9,FALSE)),"")</f>
        <v/>
      </c>
      <c r="AK108" s="253" t="str">
        <f>IFERROR(IF(AND(AND($N107&lt;&gt;$BI$6,$N107&lt;&gt;$BJ$6),AK107="有"),$AL$2,VLOOKUP(AK107,'P1'!$B$4:$J$35,9,FALSE)),"")</f>
        <v/>
      </c>
      <c r="AL108" s="253" t="str">
        <f>IFERROR(IF(AND(AND($N107&lt;&gt;$BI$6,$N107&lt;&gt;$BJ$6),AL107="有"),$AL$2,VLOOKUP(AL107,'P1'!$B$4:$J$35,9,FALSE)),"")</f>
        <v/>
      </c>
      <c r="AM108" s="253" t="str">
        <f>IFERROR(IF(AND(AND($N107&lt;&gt;$BI$6,$N107&lt;&gt;$BJ$6),AM107="有"),$AL$2,VLOOKUP(AM107,'P1'!$B$4:$J$35,9,FALSE)),"")</f>
        <v/>
      </c>
      <c r="AN108" s="253" t="str">
        <f>IFERROR(IF(AND(AND($N107&lt;&gt;$BI$6,$N107&lt;&gt;$BJ$6),AN107="有"),$AL$2,VLOOKUP(AN107,'P1'!$B$4:$J$35,9,FALSE)),"")</f>
        <v/>
      </c>
      <c r="AO108" s="253" t="str">
        <f>IFERROR(IF(AND(AND($N107&lt;&gt;$BI$6,$N107&lt;&gt;$BJ$6),AO107="有"),$AL$2,VLOOKUP(AO107,'P1'!$B$4:$J$35,9,FALSE)),"")</f>
        <v/>
      </c>
      <c r="AP108" s="253" t="str">
        <f>IFERROR(IF(AND(AND($N107&lt;&gt;$BI$6,$N107&lt;&gt;$BJ$6),AP107="有"),$AL$2,VLOOKUP(AP107,'P1'!$B$4:$J$35,9,FALSE)),"")</f>
        <v/>
      </c>
      <c r="AQ108" s="253" t="str">
        <f>IFERROR(IF(AND(AND($N107&lt;&gt;$BI$6,$N107&lt;&gt;$BJ$6),AQ107="有"),$AL$2,VLOOKUP(AQ107,'P1'!$B$4:$J$35,9,FALSE)),"")</f>
        <v/>
      </c>
      <c r="AR108" s="253" t="str">
        <f>IFERROR(IF(AND(AND($N107&lt;&gt;$BI$6,$N107&lt;&gt;$BJ$6),AR107="有"),$AL$2,VLOOKUP(AR107,'P1'!$B$4:$J$35,9,FALSE)),"")</f>
        <v/>
      </c>
      <c r="AS108" s="253" t="str">
        <f>IFERROR(IF(AND(AND($N107&lt;&gt;$BI$6,$N107&lt;&gt;$BJ$6),AS107="有"),$AL$2,VLOOKUP(AS107,'P1'!$B$4:$J$35,9,FALSE)),"")</f>
        <v/>
      </c>
      <c r="AT108" s="253" t="str">
        <f>IFERROR(IF(AND(AND($N107&lt;&gt;$BI$6,$N107&lt;&gt;$BJ$6),AT107="有"),$AL$2,VLOOKUP(AT107,'P1'!$B$4:$J$35,9,FALSE)),"")</f>
        <v/>
      </c>
      <c r="AU108" s="253" t="str">
        <f>IFERROR(IF(AND(AND($N107&lt;&gt;$BI$6,$N107&lt;&gt;$BJ$6),AU107="有"),$AL$2,VLOOKUP(AU107,'P1'!$B$4:$J$35,9,FALSE)),"")</f>
        <v/>
      </c>
      <c r="AV108" s="120">
        <f>SUM(Q108:AU108)</f>
        <v>0</v>
      </c>
      <c r="AW108" s="711"/>
      <c r="AX108" s="713"/>
      <c r="AY108" s="121"/>
      <c r="AZ108" s="121"/>
    </row>
    <row r="109" spans="2:59" ht="17.100000000000001" customHeight="1" x14ac:dyDescent="0.15">
      <c r="B109" s="690">
        <f t="shared" si="8"/>
        <v>43</v>
      </c>
      <c r="C109" s="721"/>
      <c r="D109" s="722"/>
      <c r="E109" s="722"/>
      <c r="F109" s="722"/>
      <c r="G109" s="722"/>
      <c r="H109" s="723"/>
      <c r="I109" s="727"/>
      <c r="J109" s="728"/>
      <c r="K109" s="728"/>
      <c r="L109" s="728"/>
      <c r="M109" s="729"/>
      <c r="N109" s="733"/>
      <c r="O109" s="734"/>
      <c r="P109" s="741"/>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115">
        <f>COUNTA(Q109:AU109)</f>
        <v>0</v>
      </c>
      <c r="AW109" s="710">
        <f>AV110</f>
        <v>0</v>
      </c>
      <c r="AX109" s="712" t="str">
        <f>IFERROR(ROUNDDOWN(AV110/$AT$2,1),"")</f>
        <v/>
      </c>
      <c r="AY109" s="116"/>
      <c r="AZ109" s="116"/>
    </row>
    <row r="110" spans="2:59" ht="17.100000000000001" customHeight="1" x14ac:dyDescent="0.15">
      <c r="B110" s="691"/>
      <c r="C110" s="724"/>
      <c r="D110" s="725"/>
      <c r="E110" s="725"/>
      <c r="F110" s="725"/>
      <c r="G110" s="725"/>
      <c r="H110" s="726"/>
      <c r="I110" s="730"/>
      <c r="J110" s="731"/>
      <c r="K110" s="731"/>
      <c r="L110" s="731"/>
      <c r="M110" s="732"/>
      <c r="N110" s="742"/>
      <c r="O110" s="743"/>
      <c r="P110" s="744"/>
      <c r="Q110" s="253" t="str">
        <f>IFERROR(IF(AND(AND($N109&lt;&gt;$BI$6,$N109&lt;&gt;$BJ$6),Q109="有"),$AL$2,VLOOKUP(Q109,'P1'!$B$4:$J$35,9,FALSE)),"")</f>
        <v/>
      </c>
      <c r="R110" s="253" t="str">
        <f>IFERROR(IF(AND(AND($N109&lt;&gt;$BI$6,$N109&lt;&gt;$BJ$6),R109="有"),$AL$2,VLOOKUP(R109,'P1'!$B$4:$J$35,9,FALSE)),"")</f>
        <v/>
      </c>
      <c r="S110" s="253" t="str">
        <f>IFERROR(IF(AND(AND($N109&lt;&gt;$BI$6,$N109&lt;&gt;$BJ$6),S109="有"),$AL$2,VLOOKUP(S109,'P1'!$B$4:$J$35,9,FALSE)),"")</f>
        <v/>
      </c>
      <c r="T110" s="253" t="str">
        <f>IFERROR(IF(AND(AND($N109&lt;&gt;$BI$6,$N109&lt;&gt;$BJ$6),T109="有"),$AL$2,VLOOKUP(T109,'P1'!$B$4:$J$35,9,FALSE)),"")</f>
        <v/>
      </c>
      <c r="U110" s="253" t="str">
        <f>IFERROR(IF(AND(AND($N109&lt;&gt;$BI$6,$N109&lt;&gt;$BJ$6),U109="有"),$AL$2,VLOOKUP(U109,'P1'!$B$4:$J$35,9,FALSE)),"")</f>
        <v/>
      </c>
      <c r="V110" s="253" t="str">
        <f>IFERROR(IF(AND(AND($N109&lt;&gt;$BI$6,$N109&lt;&gt;$BJ$6),V109="有"),$AL$2,VLOOKUP(V109,'P1'!$B$4:$J$35,9,FALSE)),"")</f>
        <v/>
      </c>
      <c r="W110" s="253" t="str">
        <f>IFERROR(IF(AND(AND($N109&lt;&gt;$BI$6,$N109&lt;&gt;$BJ$6),W109="有"),$AL$2,VLOOKUP(W109,'P1'!$B$4:$J$35,9,FALSE)),"")</f>
        <v/>
      </c>
      <c r="X110" s="253" t="str">
        <f>IFERROR(IF(AND(AND($N109&lt;&gt;$BI$6,$N109&lt;&gt;$BJ$6),X109="有"),$AL$2,VLOOKUP(X109,'P1'!$B$4:$J$35,9,FALSE)),"")</f>
        <v/>
      </c>
      <c r="Y110" s="253" t="str">
        <f>IFERROR(IF(AND(AND($N109&lt;&gt;$BI$6,$N109&lt;&gt;$BJ$6),Y109="有"),$AL$2,VLOOKUP(Y109,'P1'!$B$4:$J$35,9,FALSE)),"")</f>
        <v/>
      </c>
      <c r="Z110" s="253" t="str">
        <f>IFERROR(IF(AND(AND($N109&lt;&gt;$BI$6,$N109&lt;&gt;$BJ$6),Z109="有"),$AL$2,VLOOKUP(Z109,'P1'!$B$4:$J$35,9,FALSE)),"")</f>
        <v/>
      </c>
      <c r="AA110" s="253" t="str">
        <f>IFERROR(IF(AND(AND($N109&lt;&gt;$BI$6,$N109&lt;&gt;$BJ$6),AA109="有"),$AL$2,VLOOKUP(AA109,'P1'!$B$4:$J$35,9,FALSE)),"")</f>
        <v/>
      </c>
      <c r="AB110" s="253" t="str">
        <f>IFERROR(IF(AND(AND($N109&lt;&gt;$BI$6,$N109&lt;&gt;$BJ$6),AB109="有"),$AL$2,VLOOKUP(AB109,'P1'!$B$4:$J$35,9,FALSE)),"")</f>
        <v/>
      </c>
      <c r="AC110" s="253" t="str">
        <f>IFERROR(IF(AND(AND($N109&lt;&gt;$BI$6,$N109&lt;&gt;$BJ$6),AC109="有"),$AL$2,VLOOKUP(AC109,'P1'!$B$4:$J$35,9,FALSE)),"")</f>
        <v/>
      </c>
      <c r="AD110" s="253" t="str">
        <f>IFERROR(IF(AND(AND($N109&lt;&gt;$BI$6,$N109&lt;&gt;$BJ$6),AD109="有"),$AL$2,VLOOKUP(AD109,'P1'!$B$4:$J$35,9,FALSE)),"")</f>
        <v/>
      </c>
      <c r="AE110" s="253" t="str">
        <f>IFERROR(IF(AND(AND($N109&lt;&gt;$BI$6,$N109&lt;&gt;$BJ$6),AE109="有"),$AL$2,VLOOKUP(AE109,'P1'!$B$4:$J$35,9,FALSE)),"")</f>
        <v/>
      </c>
      <c r="AF110" s="253" t="str">
        <f>IFERROR(IF(AND(AND($N109&lt;&gt;$BI$6,$N109&lt;&gt;$BJ$6),AF109="有"),$AL$2,VLOOKUP(AF109,'P1'!$B$4:$J$35,9,FALSE)),"")</f>
        <v/>
      </c>
      <c r="AG110" s="253" t="str">
        <f>IFERROR(IF(AND(AND($N109&lt;&gt;$BI$6,$N109&lt;&gt;$BJ$6),AG109="有"),$AL$2,VLOOKUP(AG109,'P1'!$B$4:$J$35,9,FALSE)),"")</f>
        <v/>
      </c>
      <c r="AH110" s="253" t="str">
        <f>IFERROR(IF(AND(AND($N109&lt;&gt;$BI$6,$N109&lt;&gt;$BJ$6),AH109="有"),$AL$2,VLOOKUP(AH109,'P1'!$B$4:$J$35,9,FALSE)),"")</f>
        <v/>
      </c>
      <c r="AI110" s="253" t="str">
        <f>IFERROR(IF(AND(AND($N109&lt;&gt;$BI$6,$N109&lt;&gt;$BJ$6),AI109="有"),$AL$2,VLOOKUP(AI109,'P1'!$B$4:$J$35,9,FALSE)),"")</f>
        <v/>
      </c>
      <c r="AJ110" s="253" t="str">
        <f>IFERROR(IF(AND(AND($N109&lt;&gt;$BI$6,$N109&lt;&gt;$BJ$6),AJ109="有"),$AL$2,VLOOKUP(AJ109,'P1'!$B$4:$J$35,9,FALSE)),"")</f>
        <v/>
      </c>
      <c r="AK110" s="253" t="str">
        <f>IFERROR(IF(AND(AND($N109&lt;&gt;$BI$6,$N109&lt;&gt;$BJ$6),AK109="有"),$AL$2,VLOOKUP(AK109,'P1'!$B$4:$J$35,9,FALSE)),"")</f>
        <v/>
      </c>
      <c r="AL110" s="253" t="str">
        <f>IFERROR(IF(AND(AND($N109&lt;&gt;$BI$6,$N109&lt;&gt;$BJ$6),AL109="有"),$AL$2,VLOOKUP(AL109,'P1'!$B$4:$J$35,9,FALSE)),"")</f>
        <v/>
      </c>
      <c r="AM110" s="253" t="str">
        <f>IFERROR(IF(AND(AND($N109&lt;&gt;$BI$6,$N109&lt;&gt;$BJ$6),AM109="有"),$AL$2,VLOOKUP(AM109,'P1'!$B$4:$J$35,9,FALSE)),"")</f>
        <v/>
      </c>
      <c r="AN110" s="253" t="str">
        <f>IFERROR(IF(AND(AND($N109&lt;&gt;$BI$6,$N109&lt;&gt;$BJ$6),AN109="有"),$AL$2,VLOOKUP(AN109,'P1'!$B$4:$J$35,9,FALSE)),"")</f>
        <v/>
      </c>
      <c r="AO110" s="253" t="str">
        <f>IFERROR(IF(AND(AND($N109&lt;&gt;$BI$6,$N109&lt;&gt;$BJ$6),AO109="有"),$AL$2,VLOOKUP(AO109,'P1'!$B$4:$J$35,9,FALSE)),"")</f>
        <v/>
      </c>
      <c r="AP110" s="253" t="str">
        <f>IFERROR(IF(AND(AND($N109&lt;&gt;$BI$6,$N109&lt;&gt;$BJ$6),AP109="有"),$AL$2,VLOOKUP(AP109,'P1'!$B$4:$J$35,9,FALSE)),"")</f>
        <v/>
      </c>
      <c r="AQ110" s="253" t="str">
        <f>IFERROR(IF(AND(AND($N109&lt;&gt;$BI$6,$N109&lt;&gt;$BJ$6),AQ109="有"),$AL$2,VLOOKUP(AQ109,'P1'!$B$4:$J$35,9,FALSE)),"")</f>
        <v/>
      </c>
      <c r="AR110" s="253" t="str">
        <f>IFERROR(IF(AND(AND($N109&lt;&gt;$BI$6,$N109&lt;&gt;$BJ$6),AR109="有"),$AL$2,VLOOKUP(AR109,'P1'!$B$4:$J$35,9,FALSE)),"")</f>
        <v/>
      </c>
      <c r="AS110" s="253" t="str">
        <f>IFERROR(IF(AND(AND($N109&lt;&gt;$BI$6,$N109&lt;&gt;$BJ$6),AS109="有"),$AL$2,VLOOKUP(AS109,'P1'!$B$4:$J$35,9,FALSE)),"")</f>
        <v/>
      </c>
      <c r="AT110" s="253" t="str">
        <f>IFERROR(IF(AND(AND($N109&lt;&gt;$BI$6,$N109&lt;&gt;$BJ$6),AT109="有"),$AL$2,VLOOKUP(AT109,'P1'!$B$4:$J$35,9,FALSE)),"")</f>
        <v/>
      </c>
      <c r="AU110" s="253" t="str">
        <f>IFERROR(IF(AND(AND($N109&lt;&gt;$BI$6,$N109&lt;&gt;$BJ$6),AU109="有"),$AL$2,VLOOKUP(AU109,'P1'!$B$4:$J$35,9,FALSE)),"")</f>
        <v/>
      </c>
      <c r="AV110" s="120">
        <f>SUM(Q110:AU110)</f>
        <v>0</v>
      </c>
      <c r="AW110" s="711"/>
      <c r="AX110" s="713"/>
      <c r="AY110" s="121"/>
      <c r="AZ110" s="121"/>
    </row>
    <row r="111" spans="2:59" ht="17.100000000000001" customHeight="1" x14ac:dyDescent="0.15">
      <c r="B111" s="690">
        <f t="shared" si="8"/>
        <v>44</v>
      </c>
      <c r="C111" s="721"/>
      <c r="D111" s="722"/>
      <c r="E111" s="722"/>
      <c r="F111" s="722"/>
      <c r="G111" s="722"/>
      <c r="H111" s="723"/>
      <c r="I111" s="727"/>
      <c r="J111" s="728"/>
      <c r="K111" s="728"/>
      <c r="L111" s="728"/>
      <c r="M111" s="729"/>
      <c r="N111" s="733"/>
      <c r="O111" s="734"/>
      <c r="P111" s="741"/>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115">
        <f>COUNTA(Q111:AU111)</f>
        <v>0</v>
      </c>
      <c r="AW111" s="710">
        <f>AV112</f>
        <v>0</v>
      </c>
      <c r="AX111" s="712" t="str">
        <f>IFERROR(ROUNDDOWN(AV112/$AT$2,1),"")</f>
        <v/>
      </c>
      <c r="AY111" s="116"/>
      <c r="AZ111" s="116"/>
    </row>
    <row r="112" spans="2:59" ht="17.100000000000001" customHeight="1" x14ac:dyDescent="0.15">
      <c r="B112" s="691"/>
      <c r="C112" s="724"/>
      <c r="D112" s="725"/>
      <c r="E112" s="725"/>
      <c r="F112" s="725"/>
      <c r="G112" s="725"/>
      <c r="H112" s="726"/>
      <c r="I112" s="730"/>
      <c r="J112" s="731"/>
      <c r="K112" s="731"/>
      <c r="L112" s="731"/>
      <c r="M112" s="732"/>
      <c r="N112" s="742"/>
      <c r="O112" s="743"/>
      <c r="P112" s="744"/>
      <c r="Q112" s="253" t="str">
        <f>IFERROR(IF(AND(AND($N111&lt;&gt;$BI$6,$N111&lt;&gt;$BJ$6),Q111="有"),$AL$2,VLOOKUP(Q111,'P1'!$B$4:$J$35,9,FALSE)),"")</f>
        <v/>
      </c>
      <c r="R112" s="253" t="str">
        <f>IFERROR(IF(AND(AND($N111&lt;&gt;$BI$6,$N111&lt;&gt;$BJ$6),R111="有"),$AL$2,VLOOKUP(R111,'P1'!$B$4:$J$35,9,FALSE)),"")</f>
        <v/>
      </c>
      <c r="S112" s="253" t="str">
        <f>IFERROR(IF(AND(AND($N111&lt;&gt;$BI$6,$N111&lt;&gt;$BJ$6),S111="有"),$AL$2,VLOOKUP(S111,'P1'!$B$4:$J$35,9,FALSE)),"")</f>
        <v/>
      </c>
      <c r="T112" s="253" t="str">
        <f>IFERROR(IF(AND(AND($N111&lt;&gt;$BI$6,$N111&lt;&gt;$BJ$6),T111="有"),$AL$2,VLOOKUP(T111,'P1'!$B$4:$J$35,9,FALSE)),"")</f>
        <v/>
      </c>
      <c r="U112" s="253" t="str">
        <f>IFERROR(IF(AND(AND($N111&lt;&gt;$BI$6,$N111&lt;&gt;$BJ$6),U111="有"),$AL$2,VLOOKUP(U111,'P1'!$B$4:$J$35,9,FALSE)),"")</f>
        <v/>
      </c>
      <c r="V112" s="253" t="str">
        <f>IFERROR(IF(AND(AND($N111&lt;&gt;$BI$6,$N111&lt;&gt;$BJ$6),V111="有"),$AL$2,VLOOKUP(V111,'P1'!$B$4:$J$35,9,FALSE)),"")</f>
        <v/>
      </c>
      <c r="W112" s="253" t="str">
        <f>IFERROR(IF(AND(AND($N111&lt;&gt;$BI$6,$N111&lt;&gt;$BJ$6),W111="有"),$AL$2,VLOOKUP(W111,'P1'!$B$4:$J$35,9,FALSE)),"")</f>
        <v/>
      </c>
      <c r="X112" s="253" t="str">
        <f>IFERROR(IF(AND(AND($N111&lt;&gt;$BI$6,$N111&lt;&gt;$BJ$6),X111="有"),$AL$2,VLOOKUP(X111,'P1'!$B$4:$J$35,9,FALSE)),"")</f>
        <v/>
      </c>
      <c r="Y112" s="253" t="str">
        <f>IFERROR(IF(AND(AND($N111&lt;&gt;$BI$6,$N111&lt;&gt;$BJ$6),Y111="有"),$AL$2,VLOOKUP(Y111,'P1'!$B$4:$J$35,9,FALSE)),"")</f>
        <v/>
      </c>
      <c r="Z112" s="253" t="str">
        <f>IFERROR(IF(AND(AND($N111&lt;&gt;$BI$6,$N111&lt;&gt;$BJ$6),Z111="有"),$AL$2,VLOOKUP(Z111,'P1'!$B$4:$J$35,9,FALSE)),"")</f>
        <v/>
      </c>
      <c r="AA112" s="253" t="str">
        <f>IFERROR(IF(AND(AND($N111&lt;&gt;$BI$6,$N111&lt;&gt;$BJ$6),AA111="有"),$AL$2,VLOOKUP(AA111,'P1'!$B$4:$J$35,9,FALSE)),"")</f>
        <v/>
      </c>
      <c r="AB112" s="253" t="str">
        <f>IFERROR(IF(AND(AND($N111&lt;&gt;$BI$6,$N111&lt;&gt;$BJ$6),AB111="有"),$AL$2,VLOOKUP(AB111,'P1'!$B$4:$J$35,9,FALSE)),"")</f>
        <v/>
      </c>
      <c r="AC112" s="253" t="str">
        <f>IFERROR(IF(AND(AND($N111&lt;&gt;$BI$6,$N111&lt;&gt;$BJ$6),AC111="有"),$AL$2,VLOOKUP(AC111,'P1'!$B$4:$J$35,9,FALSE)),"")</f>
        <v/>
      </c>
      <c r="AD112" s="253" t="str">
        <f>IFERROR(IF(AND(AND($N111&lt;&gt;$BI$6,$N111&lt;&gt;$BJ$6),AD111="有"),$AL$2,VLOOKUP(AD111,'P1'!$B$4:$J$35,9,FALSE)),"")</f>
        <v/>
      </c>
      <c r="AE112" s="253" t="str">
        <f>IFERROR(IF(AND(AND($N111&lt;&gt;$BI$6,$N111&lt;&gt;$BJ$6),AE111="有"),$AL$2,VLOOKUP(AE111,'P1'!$B$4:$J$35,9,FALSE)),"")</f>
        <v/>
      </c>
      <c r="AF112" s="253" t="str">
        <f>IFERROR(IF(AND(AND($N111&lt;&gt;$BI$6,$N111&lt;&gt;$BJ$6),AF111="有"),$AL$2,VLOOKUP(AF111,'P1'!$B$4:$J$35,9,FALSE)),"")</f>
        <v/>
      </c>
      <c r="AG112" s="253" t="str">
        <f>IFERROR(IF(AND(AND($N111&lt;&gt;$BI$6,$N111&lt;&gt;$BJ$6),AG111="有"),$AL$2,VLOOKUP(AG111,'P1'!$B$4:$J$35,9,FALSE)),"")</f>
        <v/>
      </c>
      <c r="AH112" s="253" t="str">
        <f>IFERROR(IF(AND(AND($N111&lt;&gt;$BI$6,$N111&lt;&gt;$BJ$6),AH111="有"),$AL$2,VLOOKUP(AH111,'P1'!$B$4:$J$35,9,FALSE)),"")</f>
        <v/>
      </c>
      <c r="AI112" s="253" t="str">
        <f>IFERROR(IF(AND(AND($N111&lt;&gt;$BI$6,$N111&lt;&gt;$BJ$6),AI111="有"),$AL$2,VLOOKUP(AI111,'P1'!$B$4:$J$35,9,FALSE)),"")</f>
        <v/>
      </c>
      <c r="AJ112" s="253" t="str">
        <f>IFERROR(IF(AND(AND($N111&lt;&gt;$BI$6,$N111&lt;&gt;$BJ$6),AJ111="有"),$AL$2,VLOOKUP(AJ111,'P1'!$B$4:$J$35,9,FALSE)),"")</f>
        <v/>
      </c>
      <c r="AK112" s="253" t="str">
        <f>IFERROR(IF(AND(AND($N111&lt;&gt;$BI$6,$N111&lt;&gt;$BJ$6),AK111="有"),$AL$2,VLOOKUP(AK111,'P1'!$B$4:$J$35,9,FALSE)),"")</f>
        <v/>
      </c>
      <c r="AL112" s="253" t="str">
        <f>IFERROR(IF(AND(AND($N111&lt;&gt;$BI$6,$N111&lt;&gt;$BJ$6),AL111="有"),$AL$2,VLOOKUP(AL111,'P1'!$B$4:$J$35,9,FALSE)),"")</f>
        <v/>
      </c>
      <c r="AM112" s="253" t="str">
        <f>IFERROR(IF(AND(AND($N111&lt;&gt;$BI$6,$N111&lt;&gt;$BJ$6),AM111="有"),$AL$2,VLOOKUP(AM111,'P1'!$B$4:$J$35,9,FALSE)),"")</f>
        <v/>
      </c>
      <c r="AN112" s="253" t="str">
        <f>IFERROR(IF(AND(AND($N111&lt;&gt;$BI$6,$N111&lt;&gt;$BJ$6),AN111="有"),$AL$2,VLOOKUP(AN111,'P1'!$B$4:$J$35,9,FALSE)),"")</f>
        <v/>
      </c>
      <c r="AO112" s="253" t="str">
        <f>IFERROR(IF(AND(AND($N111&lt;&gt;$BI$6,$N111&lt;&gt;$BJ$6),AO111="有"),$AL$2,VLOOKUP(AO111,'P1'!$B$4:$J$35,9,FALSE)),"")</f>
        <v/>
      </c>
      <c r="AP112" s="253" t="str">
        <f>IFERROR(IF(AND(AND($N111&lt;&gt;$BI$6,$N111&lt;&gt;$BJ$6),AP111="有"),$AL$2,VLOOKUP(AP111,'P1'!$B$4:$J$35,9,FALSE)),"")</f>
        <v/>
      </c>
      <c r="AQ112" s="253" t="str">
        <f>IFERROR(IF(AND(AND($N111&lt;&gt;$BI$6,$N111&lt;&gt;$BJ$6),AQ111="有"),$AL$2,VLOOKUP(AQ111,'P1'!$B$4:$J$35,9,FALSE)),"")</f>
        <v/>
      </c>
      <c r="AR112" s="253" t="str">
        <f>IFERROR(IF(AND(AND($N111&lt;&gt;$BI$6,$N111&lt;&gt;$BJ$6),AR111="有"),$AL$2,VLOOKUP(AR111,'P1'!$B$4:$J$35,9,FALSE)),"")</f>
        <v/>
      </c>
      <c r="AS112" s="253" t="str">
        <f>IFERROR(IF(AND(AND($N111&lt;&gt;$BI$6,$N111&lt;&gt;$BJ$6),AS111="有"),$AL$2,VLOOKUP(AS111,'P1'!$B$4:$J$35,9,FALSE)),"")</f>
        <v/>
      </c>
      <c r="AT112" s="253" t="str">
        <f>IFERROR(IF(AND(AND($N111&lt;&gt;$BI$6,$N111&lt;&gt;$BJ$6),AT111="有"),$AL$2,VLOOKUP(AT111,'P1'!$B$4:$J$35,9,FALSE)),"")</f>
        <v/>
      </c>
      <c r="AU112" s="253" t="str">
        <f>IFERROR(IF(AND(AND($N111&lt;&gt;$BI$6,$N111&lt;&gt;$BJ$6),AU111="有"),$AL$2,VLOOKUP(AU111,'P1'!$B$4:$J$35,9,FALSE)),"")</f>
        <v/>
      </c>
      <c r="AV112" s="120">
        <f>SUM(Q112:AU112)</f>
        <v>0</v>
      </c>
      <c r="AW112" s="711"/>
      <c r="AX112" s="713"/>
      <c r="AY112" s="121"/>
      <c r="AZ112" s="121"/>
    </row>
    <row r="113" spans="2:52" ht="17.100000000000001" customHeight="1" x14ac:dyDescent="0.15">
      <c r="B113" s="690">
        <f t="shared" si="8"/>
        <v>45</v>
      </c>
      <c r="C113" s="721"/>
      <c r="D113" s="722"/>
      <c r="E113" s="722"/>
      <c r="F113" s="722"/>
      <c r="G113" s="722"/>
      <c r="H113" s="723"/>
      <c r="I113" s="727"/>
      <c r="J113" s="728"/>
      <c r="K113" s="728"/>
      <c r="L113" s="728"/>
      <c r="M113" s="729"/>
      <c r="N113" s="733"/>
      <c r="O113" s="734"/>
      <c r="P113" s="741"/>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115">
        <f>COUNTA(Q113:AU113)</f>
        <v>0</v>
      </c>
      <c r="AW113" s="710">
        <f>AV114</f>
        <v>0</v>
      </c>
      <c r="AX113" s="712" t="str">
        <f>IFERROR(ROUNDDOWN(AV114/$AT$2,1),"")</f>
        <v/>
      </c>
      <c r="AY113" s="116"/>
      <c r="AZ113" s="116"/>
    </row>
    <row r="114" spans="2:52" ht="17.100000000000001" customHeight="1" x14ac:dyDescent="0.15">
      <c r="B114" s="691"/>
      <c r="C114" s="724"/>
      <c r="D114" s="725"/>
      <c r="E114" s="725"/>
      <c r="F114" s="725"/>
      <c r="G114" s="725"/>
      <c r="H114" s="726"/>
      <c r="I114" s="730"/>
      <c r="J114" s="731"/>
      <c r="K114" s="731"/>
      <c r="L114" s="731"/>
      <c r="M114" s="732"/>
      <c r="N114" s="742"/>
      <c r="O114" s="743"/>
      <c r="P114" s="744"/>
      <c r="Q114" s="253" t="str">
        <f>IFERROR(IF(AND(AND($N113&lt;&gt;$BI$6,$N113&lt;&gt;$BJ$6),Q113="有"),$AL$2,VLOOKUP(Q113,'P1'!$B$4:$J$35,9,FALSE)),"")</f>
        <v/>
      </c>
      <c r="R114" s="253" t="str">
        <f>IFERROR(IF(AND(AND($N113&lt;&gt;$BI$6,$N113&lt;&gt;$BJ$6),R113="有"),$AL$2,VLOOKUP(R113,'P1'!$B$4:$J$35,9,FALSE)),"")</f>
        <v/>
      </c>
      <c r="S114" s="253" t="str">
        <f>IFERROR(IF(AND(AND($N113&lt;&gt;$BI$6,$N113&lt;&gt;$BJ$6),S113="有"),$AL$2,VLOOKUP(S113,'P1'!$B$4:$J$35,9,FALSE)),"")</f>
        <v/>
      </c>
      <c r="T114" s="253" t="str">
        <f>IFERROR(IF(AND(AND($N113&lt;&gt;$BI$6,$N113&lt;&gt;$BJ$6),T113="有"),$AL$2,VLOOKUP(T113,'P1'!$B$4:$J$35,9,FALSE)),"")</f>
        <v/>
      </c>
      <c r="U114" s="253" t="str">
        <f>IFERROR(IF(AND(AND($N113&lt;&gt;$BI$6,$N113&lt;&gt;$BJ$6),U113="有"),$AL$2,VLOOKUP(U113,'P1'!$B$4:$J$35,9,FALSE)),"")</f>
        <v/>
      </c>
      <c r="V114" s="253" t="str">
        <f>IFERROR(IF(AND(AND($N113&lt;&gt;$BI$6,$N113&lt;&gt;$BJ$6),V113="有"),$AL$2,VLOOKUP(V113,'P1'!$B$4:$J$35,9,FALSE)),"")</f>
        <v/>
      </c>
      <c r="W114" s="253" t="str">
        <f>IFERROR(IF(AND(AND($N113&lt;&gt;$BI$6,$N113&lt;&gt;$BJ$6),W113="有"),$AL$2,VLOOKUP(W113,'P1'!$B$4:$J$35,9,FALSE)),"")</f>
        <v/>
      </c>
      <c r="X114" s="253" t="str">
        <f>IFERROR(IF(AND(AND($N113&lt;&gt;$BI$6,$N113&lt;&gt;$BJ$6),X113="有"),$AL$2,VLOOKUP(X113,'P1'!$B$4:$J$35,9,FALSE)),"")</f>
        <v/>
      </c>
      <c r="Y114" s="253" t="str">
        <f>IFERROR(IF(AND(AND($N113&lt;&gt;$BI$6,$N113&lt;&gt;$BJ$6),Y113="有"),$AL$2,VLOOKUP(Y113,'P1'!$B$4:$J$35,9,FALSE)),"")</f>
        <v/>
      </c>
      <c r="Z114" s="253" t="str">
        <f>IFERROR(IF(AND(AND($N113&lt;&gt;$BI$6,$N113&lt;&gt;$BJ$6),Z113="有"),$AL$2,VLOOKUP(Z113,'P1'!$B$4:$J$35,9,FALSE)),"")</f>
        <v/>
      </c>
      <c r="AA114" s="253" t="str">
        <f>IFERROR(IF(AND(AND($N113&lt;&gt;$BI$6,$N113&lt;&gt;$BJ$6),AA113="有"),$AL$2,VLOOKUP(AA113,'P1'!$B$4:$J$35,9,FALSE)),"")</f>
        <v/>
      </c>
      <c r="AB114" s="253" t="str">
        <f>IFERROR(IF(AND(AND($N113&lt;&gt;$BI$6,$N113&lt;&gt;$BJ$6),AB113="有"),$AL$2,VLOOKUP(AB113,'P1'!$B$4:$J$35,9,FALSE)),"")</f>
        <v/>
      </c>
      <c r="AC114" s="253" t="str">
        <f>IFERROR(IF(AND(AND($N113&lt;&gt;$BI$6,$N113&lt;&gt;$BJ$6),AC113="有"),$AL$2,VLOOKUP(AC113,'P1'!$B$4:$J$35,9,FALSE)),"")</f>
        <v/>
      </c>
      <c r="AD114" s="253" t="str">
        <f>IFERROR(IF(AND(AND($N113&lt;&gt;$BI$6,$N113&lt;&gt;$BJ$6),AD113="有"),$AL$2,VLOOKUP(AD113,'P1'!$B$4:$J$35,9,FALSE)),"")</f>
        <v/>
      </c>
      <c r="AE114" s="253" t="str">
        <f>IFERROR(IF(AND(AND($N113&lt;&gt;$BI$6,$N113&lt;&gt;$BJ$6),AE113="有"),$AL$2,VLOOKUP(AE113,'P1'!$B$4:$J$35,9,FALSE)),"")</f>
        <v/>
      </c>
      <c r="AF114" s="253" t="str">
        <f>IFERROR(IF(AND(AND($N113&lt;&gt;$BI$6,$N113&lt;&gt;$BJ$6),AF113="有"),$AL$2,VLOOKUP(AF113,'P1'!$B$4:$J$35,9,FALSE)),"")</f>
        <v/>
      </c>
      <c r="AG114" s="253" t="str">
        <f>IFERROR(IF(AND(AND($N113&lt;&gt;$BI$6,$N113&lt;&gt;$BJ$6),AG113="有"),$AL$2,VLOOKUP(AG113,'P1'!$B$4:$J$35,9,FALSE)),"")</f>
        <v/>
      </c>
      <c r="AH114" s="253" t="str">
        <f>IFERROR(IF(AND(AND($N113&lt;&gt;$BI$6,$N113&lt;&gt;$BJ$6),AH113="有"),$AL$2,VLOOKUP(AH113,'P1'!$B$4:$J$35,9,FALSE)),"")</f>
        <v/>
      </c>
      <c r="AI114" s="253" t="str">
        <f>IFERROR(IF(AND(AND($N113&lt;&gt;$BI$6,$N113&lt;&gt;$BJ$6),AI113="有"),$AL$2,VLOOKUP(AI113,'P1'!$B$4:$J$35,9,FALSE)),"")</f>
        <v/>
      </c>
      <c r="AJ114" s="253" t="str">
        <f>IFERROR(IF(AND(AND($N113&lt;&gt;$BI$6,$N113&lt;&gt;$BJ$6),AJ113="有"),$AL$2,VLOOKUP(AJ113,'P1'!$B$4:$J$35,9,FALSE)),"")</f>
        <v/>
      </c>
      <c r="AK114" s="253" t="str">
        <f>IFERROR(IF(AND(AND($N113&lt;&gt;$BI$6,$N113&lt;&gt;$BJ$6),AK113="有"),$AL$2,VLOOKUP(AK113,'P1'!$B$4:$J$35,9,FALSE)),"")</f>
        <v/>
      </c>
      <c r="AL114" s="253" t="str">
        <f>IFERROR(IF(AND(AND($N113&lt;&gt;$BI$6,$N113&lt;&gt;$BJ$6),AL113="有"),$AL$2,VLOOKUP(AL113,'P1'!$B$4:$J$35,9,FALSE)),"")</f>
        <v/>
      </c>
      <c r="AM114" s="253" t="str">
        <f>IFERROR(IF(AND(AND($N113&lt;&gt;$BI$6,$N113&lt;&gt;$BJ$6),AM113="有"),$AL$2,VLOOKUP(AM113,'P1'!$B$4:$J$35,9,FALSE)),"")</f>
        <v/>
      </c>
      <c r="AN114" s="253" t="str">
        <f>IFERROR(IF(AND(AND($N113&lt;&gt;$BI$6,$N113&lt;&gt;$BJ$6),AN113="有"),$AL$2,VLOOKUP(AN113,'P1'!$B$4:$J$35,9,FALSE)),"")</f>
        <v/>
      </c>
      <c r="AO114" s="253" t="str">
        <f>IFERROR(IF(AND(AND($N113&lt;&gt;$BI$6,$N113&lt;&gt;$BJ$6),AO113="有"),$AL$2,VLOOKUP(AO113,'P1'!$B$4:$J$35,9,FALSE)),"")</f>
        <v/>
      </c>
      <c r="AP114" s="253" t="str">
        <f>IFERROR(IF(AND(AND($N113&lt;&gt;$BI$6,$N113&lt;&gt;$BJ$6),AP113="有"),$AL$2,VLOOKUP(AP113,'P1'!$B$4:$J$35,9,FALSE)),"")</f>
        <v/>
      </c>
      <c r="AQ114" s="253" t="str">
        <f>IFERROR(IF(AND(AND($N113&lt;&gt;$BI$6,$N113&lt;&gt;$BJ$6),AQ113="有"),$AL$2,VLOOKUP(AQ113,'P1'!$B$4:$J$35,9,FALSE)),"")</f>
        <v/>
      </c>
      <c r="AR114" s="253" t="str">
        <f>IFERROR(IF(AND(AND($N113&lt;&gt;$BI$6,$N113&lt;&gt;$BJ$6),AR113="有"),$AL$2,VLOOKUP(AR113,'P1'!$B$4:$J$35,9,FALSE)),"")</f>
        <v/>
      </c>
      <c r="AS114" s="253" t="str">
        <f>IFERROR(IF(AND(AND($N113&lt;&gt;$BI$6,$N113&lt;&gt;$BJ$6),AS113="有"),$AL$2,VLOOKUP(AS113,'P1'!$B$4:$J$35,9,FALSE)),"")</f>
        <v/>
      </c>
      <c r="AT114" s="253" t="str">
        <f>IFERROR(IF(AND(AND($N113&lt;&gt;$BI$6,$N113&lt;&gt;$BJ$6),AT113="有"),$AL$2,VLOOKUP(AT113,'P1'!$B$4:$J$35,9,FALSE)),"")</f>
        <v/>
      </c>
      <c r="AU114" s="253" t="str">
        <f>IFERROR(IF(AND(AND($N113&lt;&gt;$BI$6,$N113&lt;&gt;$BJ$6),AU113="有"),$AL$2,VLOOKUP(AU113,'P1'!$B$4:$J$35,9,FALSE)),"")</f>
        <v/>
      </c>
      <c r="AV114" s="120">
        <f>SUM(Q114:AU114)</f>
        <v>0</v>
      </c>
      <c r="AW114" s="711"/>
      <c r="AX114" s="713"/>
      <c r="AY114" s="121"/>
      <c r="AZ114" s="121"/>
    </row>
    <row r="115" spans="2:52" ht="17.100000000000001" customHeight="1" x14ac:dyDescent="0.15">
      <c r="B115" s="690">
        <f t="shared" si="8"/>
        <v>46</v>
      </c>
      <c r="C115" s="721"/>
      <c r="D115" s="722"/>
      <c r="E115" s="722"/>
      <c r="F115" s="722"/>
      <c r="G115" s="722"/>
      <c r="H115" s="723"/>
      <c r="I115" s="727"/>
      <c r="J115" s="728"/>
      <c r="K115" s="728"/>
      <c r="L115" s="728"/>
      <c r="M115" s="729"/>
      <c r="N115" s="733"/>
      <c r="O115" s="734"/>
      <c r="P115" s="741"/>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115">
        <f>COUNTA(Q115:AU115)</f>
        <v>0</v>
      </c>
      <c r="AW115" s="710">
        <f>AV116</f>
        <v>0</v>
      </c>
      <c r="AX115" s="712" t="str">
        <f>IFERROR(ROUNDDOWN(AV116/$AT$2,1),"")</f>
        <v/>
      </c>
      <c r="AY115" s="116"/>
      <c r="AZ115" s="116"/>
    </row>
    <row r="116" spans="2:52" ht="17.100000000000001" customHeight="1" x14ac:dyDescent="0.15">
      <c r="B116" s="691"/>
      <c r="C116" s="724"/>
      <c r="D116" s="725"/>
      <c r="E116" s="725"/>
      <c r="F116" s="725"/>
      <c r="G116" s="725"/>
      <c r="H116" s="726"/>
      <c r="I116" s="730"/>
      <c r="J116" s="731"/>
      <c r="K116" s="731"/>
      <c r="L116" s="731"/>
      <c r="M116" s="732"/>
      <c r="N116" s="742"/>
      <c r="O116" s="743"/>
      <c r="P116" s="744"/>
      <c r="Q116" s="253" t="str">
        <f>IFERROR(IF(AND(AND($N115&lt;&gt;$BI$6,$N115&lt;&gt;$BJ$6),Q115="有"),$AL$2,VLOOKUP(Q115,'P1'!$B$4:$J$35,9,FALSE)),"")</f>
        <v/>
      </c>
      <c r="R116" s="253" t="str">
        <f>IFERROR(IF(AND(AND($N115&lt;&gt;$BI$6,$N115&lt;&gt;$BJ$6),R115="有"),$AL$2,VLOOKUP(R115,'P1'!$B$4:$J$35,9,FALSE)),"")</f>
        <v/>
      </c>
      <c r="S116" s="253" t="str">
        <f>IFERROR(IF(AND(AND($N115&lt;&gt;$BI$6,$N115&lt;&gt;$BJ$6),S115="有"),$AL$2,VLOOKUP(S115,'P1'!$B$4:$J$35,9,FALSE)),"")</f>
        <v/>
      </c>
      <c r="T116" s="253" t="str">
        <f>IFERROR(IF(AND(AND($N115&lt;&gt;$BI$6,$N115&lt;&gt;$BJ$6),T115="有"),$AL$2,VLOOKUP(T115,'P1'!$B$4:$J$35,9,FALSE)),"")</f>
        <v/>
      </c>
      <c r="U116" s="253" t="str">
        <f>IFERROR(IF(AND(AND($N115&lt;&gt;$BI$6,$N115&lt;&gt;$BJ$6),U115="有"),$AL$2,VLOOKUP(U115,'P1'!$B$4:$J$35,9,FALSE)),"")</f>
        <v/>
      </c>
      <c r="V116" s="253" t="str">
        <f>IFERROR(IF(AND(AND($N115&lt;&gt;$BI$6,$N115&lt;&gt;$BJ$6),V115="有"),$AL$2,VLOOKUP(V115,'P1'!$B$4:$J$35,9,FALSE)),"")</f>
        <v/>
      </c>
      <c r="W116" s="253" t="str">
        <f>IFERROR(IF(AND(AND($N115&lt;&gt;$BI$6,$N115&lt;&gt;$BJ$6),W115="有"),$AL$2,VLOOKUP(W115,'P1'!$B$4:$J$35,9,FALSE)),"")</f>
        <v/>
      </c>
      <c r="X116" s="253" t="str">
        <f>IFERROR(IF(AND(AND($N115&lt;&gt;$BI$6,$N115&lt;&gt;$BJ$6),X115="有"),$AL$2,VLOOKUP(X115,'P1'!$B$4:$J$35,9,FALSE)),"")</f>
        <v/>
      </c>
      <c r="Y116" s="253" t="str">
        <f>IFERROR(IF(AND(AND($N115&lt;&gt;$BI$6,$N115&lt;&gt;$BJ$6),Y115="有"),$AL$2,VLOOKUP(Y115,'P1'!$B$4:$J$35,9,FALSE)),"")</f>
        <v/>
      </c>
      <c r="Z116" s="253" t="str">
        <f>IFERROR(IF(AND(AND($N115&lt;&gt;$BI$6,$N115&lt;&gt;$BJ$6),Z115="有"),$AL$2,VLOOKUP(Z115,'P1'!$B$4:$J$35,9,FALSE)),"")</f>
        <v/>
      </c>
      <c r="AA116" s="253" t="str">
        <f>IFERROR(IF(AND(AND($N115&lt;&gt;$BI$6,$N115&lt;&gt;$BJ$6),AA115="有"),$AL$2,VLOOKUP(AA115,'P1'!$B$4:$J$35,9,FALSE)),"")</f>
        <v/>
      </c>
      <c r="AB116" s="253" t="str">
        <f>IFERROR(IF(AND(AND($N115&lt;&gt;$BI$6,$N115&lt;&gt;$BJ$6),AB115="有"),$AL$2,VLOOKUP(AB115,'P1'!$B$4:$J$35,9,FALSE)),"")</f>
        <v/>
      </c>
      <c r="AC116" s="253" t="str">
        <f>IFERROR(IF(AND(AND($N115&lt;&gt;$BI$6,$N115&lt;&gt;$BJ$6),AC115="有"),$AL$2,VLOOKUP(AC115,'P1'!$B$4:$J$35,9,FALSE)),"")</f>
        <v/>
      </c>
      <c r="AD116" s="253" t="str">
        <f>IFERROR(IF(AND(AND($N115&lt;&gt;$BI$6,$N115&lt;&gt;$BJ$6),AD115="有"),$AL$2,VLOOKUP(AD115,'P1'!$B$4:$J$35,9,FALSE)),"")</f>
        <v/>
      </c>
      <c r="AE116" s="253" t="str">
        <f>IFERROR(IF(AND(AND($N115&lt;&gt;$BI$6,$N115&lt;&gt;$BJ$6),AE115="有"),$AL$2,VLOOKUP(AE115,'P1'!$B$4:$J$35,9,FALSE)),"")</f>
        <v/>
      </c>
      <c r="AF116" s="253" t="str">
        <f>IFERROR(IF(AND(AND($N115&lt;&gt;$BI$6,$N115&lt;&gt;$BJ$6),AF115="有"),$AL$2,VLOOKUP(AF115,'P1'!$B$4:$J$35,9,FALSE)),"")</f>
        <v/>
      </c>
      <c r="AG116" s="253" t="str">
        <f>IFERROR(IF(AND(AND($N115&lt;&gt;$BI$6,$N115&lt;&gt;$BJ$6),AG115="有"),$AL$2,VLOOKUP(AG115,'P1'!$B$4:$J$35,9,FALSE)),"")</f>
        <v/>
      </c>
      <c r="AH116" s="253" t="str">
        <f>IFERROR(IF(AND(AND($N115&lt;&gt;$BI$6,$N115&lt;&gt;$BJ$6),AH115="有"),$AL$2,VLOOKUP(AH115,'P1'!$B$4:$J$35,9,FALSE)),"")</f>
        <v/>
      </c>
      <c r="AI116" s="253" t="str">
        <f>IFERROR(IF(AND(AND($N115&lt;&gt;$BI$6,$N115&lt;&gt;$BJ$6),AI115="有"),$AL$2,VLOOKUP(AI115,'P1'!$B$4:$J$35,9,FALSE)),"")</f>
        <v/>
      </c>
      <c r="AJ116" s="253" t="str">
        <f>IFERROR(IF(AND(AND($N115&lt;&gt;$BI$6,$N115&lt;&gt;$BJ$6),AJ115="有"),$AL$2,VLOOKUP(AJ115,'P1'!$B$4:$J$35,9,FALSE)),"")</f>
        <v/>
      </c>
      <c r="AK116" s="253" t="str">
        <f>IFERROR(IF(AND(AND($N115&lt;&gt;$BI$6,$N115&lt;&gt;$BJ$6),AK115="有"),$AL$2,VLOOKUP(AK115,'P1'!$B$4:$J$35,9,FALSE)),"")</f>
        <v/>
      </c>
      <c r="AL116" s="253" t="str">
        <f>IFERROR(IF(AND(AND($N115&lt;&gt;$BI$6,$N115&lt;&gt;$BJ$6),AL115="有"),$AL$2,VLOOKUP(AL115,'P1'!$B$4:$J$35,9,FALSE)),"")</f>
        <v/>
      </c>
      <c r="AM116" s="253" t="str">
        <f>IFERROR(IF(AND(AND($N115&lt;&gt;$BI$6,$N115&lt;&gt;$BJ$6),AM115="有"),$AL$2,VLOOKUP(AM115,'P1'!$B$4:$J$35,9,FALSE)),"")</f>
        <v/>
      </c>
      <c r="AN116" s="253" t="str">
        <f>IFERROR(IF(AND(AND($N115&lt;&gt;$BI$6,$N115&lt;&gt;$BJ$6),AN115="有"),$AL$2,VLOOKUP(AN115,'P1'!$B$4:$J$35,9,FALSE)),"")</f>
        <v/>
      </c>
      <c r="AO116" s="253" t="str">
        <f>IFERROR(IF(AND(AND($N115&lt;&gt;$BI$6,$N115&lt;&gt;$BJ$6),AO115="有"),$AL$2,VLOOKUP(AO115,'P1'!$B$4:$J$35,9,FALSE)),"")</f>
        <v/>
      </c>
      <c r="AP116" s="253" t="str">
        <f>IFERROR(IF(AND(AND($N115&lt;&gt;$BI$6,$N115&lt;&gt;$BJ$6),AP115="有"),$AL$2,VLOOKUP(AP115,'P1'!$B$4:$J$35,9,FALSE)),"")</f>
        <v/>
      </c>
      <c r="AQ116" s="253" t="str">
        <f>IFERROR(IF(AND(AND($N115&lt;&gt;$BI$6,$N115&lt;&gt;$BJ$6),AQ115="有"),$AL$2,VLOOKUP(AQ115,'P1'!$B$4:$J$35,9,FALSE)),"")</f>
        <v/>
      </c>
      <c r="AR116" s="253" t="str">
        <f>IFERROR(IF(AND(AND($N115&lt;&gt;$BI$6,$N115&lt;&gt;$BJ$6),AR115="有"),$AL$2,VLOOKUP(AR115,'P1'!$B$4:$J$35,9,FALSE)),"")</f>
        <v/>
      </c>
      <c r="AS116" s="253" t="str">
        <f>IFERROR(IF(AND(AND($N115&lt;&gt;$BI$6,$N115&lt;&gt;$BJ$6),AS115="有"),$AL$2,VLOOKUP(AS115,'P1'!$B$4:$J$35,9,FALSE)),"")</f>
        <v/>
      </c>
      <c r="AT116" s="253" t="str">
        <f>IFERROR(IF(AND(AND($N115&lt;&gt;$BI$6,$N115&lt;&gt;$BJ$6),AT115="有"),$AL$2,VLOOKUP(AT115,'P1'!$B$4:$J$35,9,FALSE)),"")</f>
        <v/>
      </c>
      <c r="AU116" s="253" t="str">
        <f>IFERROR(IF(AND(AND($N115&lt;&gt;$BI$6,$N115&lt;&gt;$BJ$6),AU115="有"),$AL$2,VLOOKUP(AU115,'P1'!$B$4:$J$35,9,FALSE)),"")</f>
        <v/>
      </c>
      <c r="AV116" s="120">
        <f>SUM(Q116:AU116)</f>
        <v>0</v>
      </c>
      <c r="AW116" s="711"/>
      <c r="AX116" s="713"/>
      <c r="AY116" s="121"/>
      <c r="AZ116" s="121"/>
    </row>
    <row r="117" spans="2:52" ht="17.100000000000001" customHeight="1" x14ac:dyDescent="0.15">
      <c r="B117" s="690">
        <f t="shared" si="8"/>
        <v>47</v>
      </c>
      <c r="C117" s="721"/>
      <c r="D117" s="722"/>
      <c r="E117" s="722"/>
      <c r="F117" s="722"/>
      <c r="G117" s="722"/>
      <c r="H117" s="723"/>
      <c r="I117" s="727"/>
      <c r="J117" s="728"/>
      <c r="K117" s="728"/>
      <c r="L117" s="728"/>
      <c r="M117" s="729"/>
      <c r="N117" s="733"/>
      <c r="O117" s="734"/>
      <c r="P117" s="741"/>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256"/>
      <c r="AV117" s="115">
        <f>COUNTA(Q117:AU117)</f>
        <v>0</v>
      </c>
      <c r="AW117" s="710">
        <f>AV118</f>
        <v>0</v>
      </c>
      <c r="AX117" s="712" t="str">
        <f>IFERROR(ROUNDDOWN(AV118/$AT$2,1),"")</f>
        <v/>
      </c>
      <c r="AY117" s="116"/>
      <c r="AZ117" s="116"/>
    </row>
    <row r="118" spans="2:52" ht="17.100000000000001" customHeight="1" x14ac:dyDescent="0.15">
      <c r="B118" s="691"/>
      <c r="C118" s="724"/>
      <c r="D118" s="725"/>
      <c r="E118" s="725"/>
      <c r="F118" s="725"/>
      <c r="G118" s="725"/>
      <c r="H118" s="726"/>
      <c r="I118" s="730"/>
      <c r="J118" s="731"/>
      <c r="K118" s="731"/>
      <c r="L118" s="731"/>
      <c r="M118" s="732"/>
      <c r="N118" s="742"/>
      <c r="O118" s="743"/>
      <c r="P118" s="744"/>
      <c r="Q118" s="253" t="str">
        <f>IFERROR(IF(AND(AND($N117&lt;&gt;$BI$6,$N117&lt;&gt;$BJ$6),Q117="有"),$AL$2,VLOOKUP(Q117,'P1'!$B$4:$J$35,9,FALSE)),"")</f>
        <v/>
      </c>
      <c r="R118" s="253" t="str">
        <f>IFERROR(IF(AND(AND($N117&lt;&gt;$BI$6,$N117&lt;&gt;$BJ$6),R117="有"),$AL$2,VLOOKUP(R117,'P1'!$B$4:$J$35,9,FALSE)),"")</f>
        <v/>
      </c>
      <c r="S118" s="253" t="str">
        <f>IFERROR(IF(AND(AND($N117&lt;&gt;$BI$6,$N117&lt;&gt;$BJ$6),S117="有"),$AL$2,VLOOKUP(S117,'P1'!$B$4:$J$35,9,FALSE)),"")</f>
        <v/>
      </c>
      <c r="T118" s="253" t="str">
        <f>IFERROR(IF(AND(AND($N117&lt;&gt;$BI$6,$N117&lt;&gt;$BJ$6),T117="有"),$AL$2,VLOOKUP(T117,'P1'!$B$4:$J$35,9,FALSE)),"")</f>
        <v/>
      </c>
      <c r="U118" s="253" t="str">
        <f>IFERROR(IF(AND(AND($N117&lt;&gt;$BI$6,$N117&lt;&gt;$BJ$6),U117="有"),$AL$2,VLOOKUP(U117,'P1'!$B$4:$J$35,9,FALSE)),"")</f>
        <v/>
      </c>
      <c r="V118" s="253" t="str">
        <f>IFERROR(IF(AND(AND($N117&lt;&gt;$BI$6,$N117&lt;&gt;$BJ$6),V117="有"),$AL$2,VLOOKUP(V117,'P1'!$B$4:$J$35,9,FALSE)),"")</f>
        <v/>
      </c>
      <c r="W118" s="253" t="str">
        <f>IFERROR(IF(AND(AND($N117&lt;&gt;$BI$6,$N117&lt;&gt;$BJ$6),W117="有"),$AL$2,VLOOKUP(W117,'P1'!$B$4:$J$35,9,FALSE)),"")</f>
        <v/>
      </c>
      <c r="X118" s="253" t="str">
        <f>IFERROR(IF(AND(AND($N117&lt;&gt;$BI$6,$N117&lt;&gt;$BJ$6),X117="有"),$AL$2,VLOOKUP(X117,'P1'!$B$4:$J$35,9,FALSE)),"")</f>
        <v/>
      </c>
      <c r="Y118" s="253" t="str">
        <f>IFERROR(IF(AND(AND($N117&lt;&gt;$BI$6,$N117&lt;&gt;$BJ$6),Y117="有"),$AL$2,VLOOKUP(Y117,'P1'!$B$4:$J$35,9,FALSE)),"")</f>
        <v/>
      </c>
      <c r="Z118" s="253" t="str">
        <f>IFERROR(IF(AND(AND($N117&lt;&gt;$BI$6,$N117&lt;&gt;$BJ$6),Z117="有"),$AL$2,VLOOKUP(Z117,'P1'!$B$4:$J$35,9,FALSE)),"")</f>
        <v/>
      </c>
      <c r="AA118" s="253" t="str">
        <f>IFERROR(IF(AND(AND($N117&lt;&gt;$BI$6,$N117&lt;&gt;$BJ$6),AA117="有"),$AL$2,VLOOKUP(AA117,'P1'!$B$4:$J$35,9,FALSE)),"")</f>
        <v/>
      </c>
      <c r="AB118" s="253" t="str">
        <f>IFERROR(IF(AND(AND($N117&lt;&gt;$BI$6,$N117&lt;&gt;$BJ$6),AB117="有"),$AL$2,VLOOKUP(AB117,'P1'!$B$4:$J$35,9,FALSE)),"")</f>
        <v/>
      </c>
      <c r="AC118" s="253" t="str">
        <f>IFERROR(IF(AND(AND($N117&lt;&gt;$BI$6,$N117&lt;&gt;$BJ$6),AC117="有"),$AL$2,VLOOKUP(AC117,'P1'!$B$4:$J$35,9,FALSE)),"")</f>
        <v/>
      </c>
      <c r="AD118" s="253" t="str">
        <f>IFERROR(IF(AND(AND($N117&lt;&gt;$BI$6,$N117&lt;&gt;$BJ$6),AD117="有"),$AL$2,VLOOKUP(AD117,'P1'!$B$4:$J$35,9,FALSE)),"")</f>
        <v/>
      </c>
      <c r="AE118" s="253" t="str">
        <f>IFERROR(IF(AND(AND($N117&lt;&gt;$BI$6,$N117&lt;&gt;$BJ$6),AE117="有"),$AL$2,VLOOKUP(AE117,'P1'!$B$4:$J$35,9,FALSE)),"")</f>
        <v/>
      </c>
      <c r="AF118" s="253" t="str">
        <f>IFERROR(IF(AND(AND($N117&lt;&gt;$BI$6,$N117&lt;&gt;$BJ$6),AF117="有"),$AL$2,VLOOKUP(AF117,'P1'!$B$4:$J$35,9,FALSE)),"")</f>
        <v/>
      </c>
      <c r="AG118" s="253" t="str">
        <f>IFERROR(IF(AND(AND($N117&lt;&gt;$BI$6,$N117&lt;&gt;$BJ$6),AG117="有"),$AL$2,VLOOKUP(AG117,'P1'!$B$4:$J$35,9,FALSE)),"")</f>
        <v/>
      </c>
      <c r="AH118" s="253" t="str">
        <f>IFERROR(IF(AND(AND($N117&lt;&gt;$BI$6,$N117&lt;&gt;$BJ$6),AH117="有"),$AL$2,VLOOKUP(AH117,'P1'!$B$4:$J$35,9,FALSE)),"")</f>
        <v/>
      </c>
      <c r="AI118" s="253" t="str">
        <f>IFERROR(IF(AND(AND($N117&lt;&gt;$BI$6,$N117&lt;&gt;$BJ$6),AI117="有"),$AL$2,VLOOKUP(AI117,'P1'!$B$4:$J$35,9,FALSE)),"")</f>
        <v/>
      </c>
      <c r="AJ118" s="253" t="str">
        <f>IFERROR(IF(AND(AND($N117&lt;&gt;$BI$6,$N117&lt;&gt;$BJ$6),AJ117="有"),$AL$2,VLOOKUP(AJ117,'P1'!$B$4:$J$35,9,FALSE)),"")</f>
        <v/>
      </c>
      <c r="AK118" s="253" t="str">
        <f>IFERROR(IF(AND(AND($N117&lt;&gt;$BI$6,$N117&lt;&gt;$BJ$6),AK117="有"),$AL$2,VLOOKUP(AK117,'P1'!$B$4:$J$35,9,FALSE)),"")</f>
        <v/>
      </c>
      <c r="AL118" s="253" t="str">
        <f>IFERROR(IF(AND(AND($N117&lt;&gt;$BI$6,$N117&lt;&gt;$BJ$6),AL117="有"),$AL$2,VLOOKUP(AL117,'P1'!$B$4:$J$35,9,FALSE)),"")</f>
        <v/>
      </c>
      <c r="AM118" s="253" t="str">
        <f>IFERROR(IF(AND(AND($N117&lt;&gt;$BI$6,$N117&lt;&gt;$BJ$6),AM117="有"),$AL$2,VLOOKUP(AM117,'P1'!$B$4:$J$35,9,FALSE)),"")</f>
        <v/>
      </c>
      <c r="AN118" s="253" t="str">
        <f>IFERROR(IF(AND(AND($N117&lt;&gt;$BI$6,$N117&lt;&gt;$BJ$6),AN117="有"),$AL$2,VLOOKUP(AN117,'P1'!$B$4:$J$35,9,FALSE)),"")</f>
        <v/>
      </c>
      <c r="AO118" s="253" t="str">
        <f>IFERROR(IF(AND(AND($N117&lt;&gt;$BI$6,$N117&lt;&gt;$BJ$6),AO117="有"),$AL$2,VLOOKUP(AO117,'P1'!$B$4:$J$35,9,FALSE)),"")</f>
        <v/>
      </c>
      <c r="AP118" s="253" t="str">
        <f>IFERROR(IF(AND(AND($N117&lt;&gt;$BI$6,$N117&lt;&gt;$BJ$6),AP117="有"),$AL$2,VLOOKUP(AP117,'P1'!$B$4:$J$35,9,FALSE)),"")</f>
        <v/>
      </c>
      <c r="AQ118" s="253" t="str">
        <f>IFERROR(IF(AND(AND($N117&lt;&gt;$BI$6,$N117&lt;&gt;$BJ$6),AQ117="有"),$AL$2,VLOOKUP(AQ117,'P1'!$B$4:$J$35,9,FALSE)),"")</f>
        <v/>
      </c>
      <c r="AR118" s="253" t="str">
        <f>IFERROR(IF(AND(AND($N117&lt;&gt;$BI$6,$N117&lt;&gt;$BJ$6),AR117="有"),$AL$2,VLOOKUP(AR117,'P1'!$B$4:$J$35,9,FALSE)),"")</f>
        <v/>
      </c>
      <c r="AS118" s="253" t="str">
        <f>IFERROR(IF(AND(AND($N117&lt;&gt;$BI$6,$N117&lt;&gt;$BJ$6),AS117="有"),$AL$2,VLOOKUP(AS117,'P1'!$B$4:$J$35,9,FALSE)),"")</f>
        <v/>
      </c>
      <c r="AT118" s="253" t="str">
        <f>IFERROR(IF(AND(AND($N117&lt;&gt;$BI$6,$N117&lt;&gt;$BJ$6),AT117="有"),$AL$2,VLOOKUP(AT117,'P1'!$B$4:$J$35,9,FALSE)),"")</f>
        <v/>
      </c>
      <c r="AU118" s="253" t="str">
        <f>IFERROR(IF(AND(AND($N117&lt;&gt;$BI$6,$N117&lt;&gt;$BJ$6),AU117="有"),$AL$2,VLOOKUP(AU117,'P1'!$B$4:$J$35,9,FALSE)),"")</f>
        <v/>
      </c>
      <c r="AV118" s="120">
        <f>SUM(Q118:AU118)</f>
        <v>0</v>
      </c>
      <c r="AW118" s="711"/>
      <c r="AX118" s="713"/>
      <c r="AY118" s="121"/>
      <c r="AZ118" s="121"/>
    </row>
    <row r="119" spans="2:52" ht="17.100000000000001" customHeight="1" x14ac:dyDescent="0.15">
      <c r="B119" s="690">
        <f t="shared" si="8"/>
        <v>48</v>
      </c>
      <c r="C119" s="721"/>
      <c r="D119" s="722"/>
      <c r="E119" s="722"/>
      <c r="F119" s="722"/>
      <c r="G119" s="722"/>
      <c r="H119" s="723"/>
      <c r="I119" s="727"/>
      <c r="J119" s="728"/>
      <c r="K119" s="728"/>
      <c r="L119" s="728"/>
      <c r="M119" s="729"/>
      <c r="N119" s="733"/>
      <c r="O119" s="734"/>
      <c r="P119" s="723"/>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115">
        <f>COUNTA(Q119:AU119)</f>
        <v>0</v>
      </c>
      <c r="AW119" s="710">
        <f>AV120</f>
        <v>0</v>
      </c>
      <c r="AX119" s="712" t="str">
        <f>IFERROR(ROUNDDOWN(AV120/$AT$2,1),"")</f>
        <v/>
      </c>
      <c r="AY119" s="116"/>
      <c r="AZ119" s="116"/>
    </row>
    <row r="120" spans="2:52" ht="17.100000000000001" customHeight="1" x14ac:dyDescent="0.15">
      <c r="B120" s="691"/>
      <c r="C120" s="724"/>
      <c r="D120" s="725"/>
      <c r="E120" s="725"/>
      <c r="F120" s="725"/>
      <c r="G120" s="725"/>
      <c r="H120" s="726"/>
      <c r="I120" s="730"/>
      <c r="J120" s="731"/>
      <c r="K120" s="731"/>
      <c r="L120" s="731"/>
      <c r="M120" s="732"/>
      <c r="N120" s="724"/>
      <c r="O120" s="725"/>
      <c r="P120" s="726"/>
      <c r="Q120" s="253" t="str">
        <f>IFERROR(IF(AND(AND($N119&lt;&gt;$BI$6,$N119&lt;&gt;$BJ$6),Q119="有"),$AL$2,VLOOKUP(Q119,'P1'!$B$4:$J$35,9,FALSE)),"")</f>
        <v/>
      </c>
      <c r="R120" s="253" t="str">
        <f>IFERROR(IF(AND(AND($N119&lt;&gt;$BI$6,$N119&lt;&gt;$BJ$6),R119="有"),$AL$2,VLOOKUP(R119,'P1'!$B$4:$J$35,9,FALSE)),"")</f>
        <v/>
      </c>
      <c r="S120" s="253" t="str">
        <f>IFERROR(IF(AND(AND($N119&lt;&gt;$BI$6,$N119&lt;&gt;$BJ$6),S119="有"),$AL$2,VLOOKUP(S119,'P1'!$B$4:$J$35,9,FALSE)),"")</f>
        <v/>
      </c>
      <c r="T120" s="253" t="str">
        <f>IFERROR(IF(AND(AND($N119&lt;&gt;$BI$6,$N119&lt;&gt;$BJ$6),T119="有"),$AL$2,VLOOKUP(T119,'P1'!$B$4:$J$35,9,FALSE)),"")</f>
        <v/>
      </c>
      <c r="U120" s="253" t="str">
        <f>IFERROR(IF(AND(AND($N119&lt;&gt;$BI$6,$N119&lt;&gt;$BJ$6),U119="有"),$AL$2,VLOOKUP(U119,'P1'!$B$4:$J$35,9,FALSE)),"")</f>
        <v/>
      </c>
      <c r="V120" s="253" t="str">
        <f>IFERROR(IF(AND(AND($N119&lt;&gt;$BI$6,$N119&lt;&gt;$BJ$6),V119="有"),$AL$2,VLOOKUP(V119,'P1'!$B$4:$J$35,9,FALSE)),"")</f>
        <v/>
      </c>
      <c r="W120" s="253" t="str">
        <f>IFERROR(IF(AND(AND($N119&lt;&gt;$BI$6,$N119&lt;&gt;$BJ$6),W119="有"),$AL$2,VLOOKUP(W119,'P1'!$B$4:$J$35,9,FALSE)),"")</f>
        <v/>
      </c>
      <c r="X120" s="253" t="str">
        <f>IFERROR(IF(AND(AND($N119&lt;&gt;$BI$6,$N119&lt;&gt;$BJ$6),X119="有"),$AL$2,VLOOKUP(X119,'P1'!$B$4:$J$35,9,FALSE)),"")</f>
        <v/>
      </c>
      <c r="Y120" s="253" t="str">
        <f>IFERROR(IF(AND(AND($N119&lt;&gt;$BI$6,$N119&lt;&gt;$BJ$6),Y119="有"),$AL$2,VLOOKUP(Y119,'P1'!$B$4:$J$35,9,FALSE)),"")</f>
        <v/>
      </c>
      <c r="Z120" s="253" t="str">
        <f>IFERROR(IF(AND(AND($N119&lt;&gt;$BI$6,$N119&lt;&gt;$BJ$6),Z119="有"),$AL$2,VLOOKUP(Z119,'P1'!$B$4:$J$35,9,FALSE)),"")</f>
        <v/>
      </c>
      <c r="AA120" s="253" t="str">
        <f>IFERROR(IF(AND(AND($N119&lt;&gt;$BI$6,$N119&lt;&gt;$BJ$6),AA119="有"),$AL$2,VLOOKUP(AA119,'P1'!$B$4:$J$35,9,FALSE)),"")</f>
        <v/>
      </c>
      <c r="AB120" s="253" t="str">
        <f>IFERROR(IF(AND(AND($N119&lt;&gt;$BI$6,$N119&lt;&gt;$BJ$6),AB119="有"),$AL$2,VLOOKUP(AB119,'P1'!$B$4:$J$35,9,FALSE)),"")</f>
        <v/>
      </c>
      <c r="AC120" s="253" t="str">
        <f>IFERROR(IF(AND(AND($N119&lt;&gt;$BI$6,$N119&lt;&gt;$BJ$6),AC119="有"),$AL$2,VLOOKUP(AC119,'P1'!$B$4:$J$35,9,FALSE)),"")</f>
        <v/>
      </c>
      <c r="AD120" s="253" t="str">
        <f>IFERROR(IF(AND(AND($N119&lt;&gt;$BI$6,$N119&lt;&gt;$BJ$6),AD119="有"),$AL$2,VLOOKUP(AD119,'P1'!$B$4:$J$35,9,FALSE)),"")</f>
        <v/>
      </c>
      <c r="AE120" s="253" t="str">
        <f>IFERROR(IF(AND(AND($N119&lt;&gt;$BI$6,$N119&lt;&gt;$BJ$6),AE119="有"),$AL$2,VLOOKUP(AE119,'P1'!$B$4:$J$35,9,FALSE)),"")</f>
        <v/>
      </c>
      <c r="AF120" s="253" t="str">
        <f>IFERROR(IF(AND(AND($N119&lt;&gt;$BI$6,$N119&lt;&gt;$BJ$6),AF119="有"),$AL$2,VLOOKUP(AF119,'P1'!$B$4:$J$35,9,FALSE)),"")</f>
        <v/>
      </c>
      <c r="AG120" s="253" t="str">
        <f>IFERROR(IF(AND(AND($N119&lt;&gt;$BI$6,$N119&lt;&gt;$BJ$6),AG119="有"),$AL$2,VLOOKUP(AG119,'P1'!$B$4:$J$35,9,FALSE)),"")</f>
        <v/>
      </c>
      <c r="AH120" s="253" t="str">
        <f>IFERROR(IF(AND(AND($N119&lt;&gt;$BI$6,$N119&lt;&gt;$BJ$6),AH119="有"),$AL$2,VLOOKUP(AH119,'P1'!$B$4:$J$35,9,FALSE)),"")</f>
        <v/>
      </c>
      <c r="AI120" s="253" t="str">
        <f>IFERROR(IF(AND(AND($N119&lt;&gt;$BI$6,$N119&lt;&gt;$BJ$6),AI119="有"),$AL$2,VLOOKUP(AI119,'P1'!$B$4:$J$35,9,FALSE)),"")</f>
        <v/>
      </c>
      <c r="AJ120" s="253" t="str">
        <f>IFERROR(IF(AND(AND($N119&lt;&gt;$BI$6,$N119&lt;&gt;$BJ$6),AJ119="有"),$AL$2,VLOOKUP(AJ119,'P1'!$B$4:$J$35,9,FALSE)),"")</f>
        <v/>
      </c>
      <c r="AK120" s="253" t="str">
        <f>IFERROR(IF(AND(AND($N119&lt;&gt;$BI$6,$N119&lt;&gt;$BJ$6),AK119="有"),$AL$2,VLOOKUP(AK119,'P1'!$B$4:$J$35,9,FALSE)),"")</f>
        <v/>
      </c>
      <c r="AL120" s="253" t="str">
        <f>IFERROR(IF(AND(AND($N119&lt;&gt;$BI$6,$N119&lt;&gt;$BJ$6),AL119="有"),$AL$2,VLOOKUP(AL119,'P1'!$B$4:$J$35,9,FALSE)),"")</f>
        <v/>
      </c>
      <c r="AM120" s="253" t="str">
        <f>IFERROR(IF(AND(AND($N119&lt;&gt;$BI$6,$N119&lt;&gt;$BJ$6),AM119="有"),$AL$2,VLOOKUP(AM119,'P1'!$B$4:$J$35,9,FALSE)),"")</f>
        <v/>
      </c>
      <c r="AN120" s="253" t="str">
        <f>IFERROR(IF(AND(AND($N119&lt;&gt;$BI$6,$N119&lt;&gt;$BJ$6),AN119="有"),$AL$2,VLOOKUP(AN119,'P1'!$B$4:$J$35,9,FALSE)),"")</f>
        <v/>
      </c>
      <c r="AO120" s="253" t="str">
        <f>IFERROR(IF(AND(AND($N119&lt;&gt;$BI$6,$N119&lt;&gt;$BJ$6),AO119="有"),$AL$2,VLOOKUP(AO119,'P1'!$B$4:$J$35,9,FALSE)),"")</f>
        <v/>
      </c>
      <c r="AP120" s="253" t="str">
        <f>IFERROR(IF(AND(AND($N119&lt;&gt;$BI$6,$N119&lt;&gt;$BJ$6),AP119="有"),$AL$2,VLOOKUP(AP119,'P1'!$B$4:$J$35,9,FALSE)),"")</f>
        <v/>
      </c>
      <c r="AQ120" s="253" t="str">
        <f>IFERROR(IF(AND(AND($N119&lt;&gt;$BI$6,$N119&lt;&gt;$BJ$6),AQ119="有"),$AL$2,VLOOKUP(AQ119,'P1'!$B$4:$J$35,9,FALSE)),"")</f>
        <v/>
      </c>
      <c r="AR120" s="253" t="str">
        <f>IFERROR(IF(AND(AND($N119&lt;&gt;$BI$6,$N119&lt;&gt;$BJ$6),AR119="有"),$AL$2,VLOOKUP(AR119,'P1'!$B$4:$J$35,9,FALSE)),"")</f>
        <v/>
      </c>
      <c r="AS120" s="253" t="str">
        <f>IFERROR(IF(AND(AND($N119&lt;&gt;$BI$6,$N119&lt;&gt;$BJ$6),AS119="有"),$AL$2,VLOOKUP(AS119,'P1'!$B$4:$J$35,9,FALSE)),"")</f>
        <v/>
      </c>
      <c r="AT120" s="253" t="str">
        <f>IFERROR(IF(AND(AND($N119&lt;&gt;$BI$6,$N119&lt;&gt;$BJ$6),AT119="有"),$AL$2,VLOOKUP(AT119,'P1'!$B$4:$J$35,9,FALSE)),"")</f>
        <v/>
      </c>
      <c r="AU120" s="253" t="str">
        <f>IFERROR(IF(AND(AND($N119&lt;&gt;$BI$6,$N119&lt;&gt;$BJ$6),AU119="有"),$AL$2,VLOOKUP(AU119,'P1'!$B$4:$J$35,9,FALSE)),"")</f>
        <v/>
      </c>
      <c r="AV120" s="120">
        <f>SUM(Q120:AU120)</f>
        <v>0</v>
      </c>
      <c r="AW120" s="711"/>
      <c r="AX120" s="713"/>
      <c r="AY120" s="121"/>
      <c r="AZ120" s="121"/>
    </row>
    <row r="121" spans="2:52" ht="17.100000000000001" customHeight="1" x14ac:dyDescent="0.15">
      <c r="B121" s="690">
        <f t="shared" si="8"/>
        <v>49</v>
      </c>
      <c r="C121" s="721"/>
      <c r="D121" s="722"/>
      <c r="E121" s="722"/>
      <c r="F121" s="722"/>
      <c r="G121" s="722"/>
      <c r="H121" s="723"/>
      <c r="I121" s="727"/>
      <c r="J121" s="728"/>
      <c r="K121" s="728"/>
      <c r="L121" s="728"/>
      <c r="M121" s="729"/>
      <c r="N121" s="733"/>
      <c r="O121" s="734"/>
      <c r="P121" s="723"/>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115">
        <f>COUNTA(Q121:AU121)</f>
        <v>0</v>
      </c>
      <c r="AW121" s="710">
        <f>AV122</f>
        <v>0</v>
      </c>
      <c r="AX121" s="712" t="str">
        <f>IFERROR(ROUNDDOWN(AV122/$AT$2,1),"")</f>
        <v/>
      </c>
      <c r="AY121" s="116"/>
      <c r="AZ121" s="116"/>
    </row>
    <row r="122" spans="2:52" ht="17.100000000000001" customHeight="1" x14ac:dyDescent="0.15">
      <c r="B122" s="691"/>
      <c r="C122" s="724"/>
      <c r="D122" s="725"/>
      <c r="E122" s="725"/>
      <c r="F122" s="725"/>
      <c r="G122" s="725"/>
      <c r="H122" s="726"/>
      <c r="I122" s="730"/>
      <c r="J122" s="731"/>
      <c r="K122" s="731"/>
      <c r="L122" s="731"/>
      <c r="M122" s="732"/>
      <c r="N122" s="724"/>
      <c r="O122" s="725"/>
      <c r="P122" s="726"/>
      <c r="Q122" s="253" t="str">
        <f>IFERROR(IF(AND(AND($N121&lt;&gt;$BI$6,$N121&lt;&gt;$BJ$6),Q121="有"),$AL$2,VLOOKUP(Q121,'P1'!$B$4:$J$35,9,FALSE)),"")</f>
        <v/>
      </c>
      <c r="R122" s="253" t="str">
        <f>IFERROR(IF(AND(AND($N121&lt;&gt;$BI$6,$N121&lt;&gt;$BJ$6),R121="有"),$AL$2,VLOOKUP(R121,'P1'!$B$4:$J$35,9,FALSE)),"")</f>
        <v/>
      </c>
      <c r="S122" s="253" t="str">
        <f>IFERROR(IF(AND(AND($N121&lt;&gt;$BI$6,$N121&lt;&gt;$BJ$6),S121="有"),$AL$2,VLOOKUP(S121,'P1'!$B$4:$J$35,9,FALSE)),"")</f>
        <v/>
      </c>
      <c r="T122" s="253" t="str">
        <f>IFERROR(IF(AND(AND($N121&lt;&gt;$BI$6,$N121&lt;&gt;$BJ$6),T121="有"),$AL$2,VLOOKUP(T121,'P1'!$B$4:$J$35,9,FALSE)),"")</f>
        <v/>
      </c>
      <c r="U122" s="253" t="str">
        <f>IFERROR(IF(AND(AND($N121&lt;&gt;$BI$6,$N121&lt;&gt;$BJ$6),U121="有"),$AL$2,VLOOKUP(U121,'P1'!$B$4:$J$35,9,FALSE)),"")</f>
        <v/>
      </c>
      <c r="V122" s="253" t="str">
        <f>IFERROR(IF(AND(AND($N121&lt;&gt;$BI$6,$N121&lt;&gt;$BJ$6),V121="有"),$AL$2,VLOOKUP(V121,'P1'!$B$4:$J$35,9,FALSE)),"")</f>
        <v/>
      </c>
      <c r="W122" s="253" t="str">
        <f>IFERROR(IF(AND(AND($N121&lt;&gt;$BI$6,$N121&lt;&gt;$BJ$6),W121="有"),$AL$2,VLOOKUP(W121,'P1'!$B$4:$J$35,9,FALSE)),"")</f>
        <v/>
      </c>
      <c r="X122" s="253" t="str">
        <f>IFERROR(IF(AND(AND($N121&lt;&gt;$BI$6,$N121&lt;&gt;$BJ$6),X121="有"),$AL$2,VLOOKUP(X121,'P1'!$B$4:$J$35,9,FALSE)),"")</f>
        <v/>
      </c>
      <c r="Y122" s="253" t="str">
        <f>IFERROR(IF(AND(AND($N121&lt;&gt;$BI$6,$N121&lt;&gt;$BJ$6),Y121="有"),$AL$2,VLOOKUP(Y121,'P1'!$B$4:$J$35,9,FALSE)),"")</f>
        <v/>
      </c>
      <c r="Z122" s="253" t="str">
        <f>IFERROR(IF(AND(AND($N121&lt;&gt;$BI$6,$N121&lt;&gt;$BJ$6),Z121="有"),$AL$2,VLOOKUP(Z121,'P1'!$B$4:$J$35,9,FALSE)),"")</f>
        <v/>
      </c>
      <c r="AA122" s="253" t="str">
        <f>IFERROR(IF(AND(AND($N121&lt;&gt;$BI$6,$N121&lt;&gt;$BJ$6),AA121="有"),$AL$2,VLOOKUP(AA121,'P1'!$B$4:$J$35,9,FALSE)),"")</f>
        <v/>
      </c>
      <c r="AB122" s="253" t="str">
        <f>IFERROR(IF(AND(AND($N121&lt;&gt;$BI$6,$N121&lt;&gt;$BJ$6),AB121="有"),$AL$2,VLOOKUP(AB121,'P1'!$B$4:$J$35,9,FALSE)),"")</f>
        <v/>
      </c>
      <c r="AC122" s="253" t="str">
        <f>IFERROR(IF(AND(AND($N121&lt;&gt;$BI$6,$N121&lt;&gt;$BJ$6),AC121="有"),$AL$2,VLOOKUP(AC121,'P1'!$B$4:$J$35,9,FALSE)),"")</f>
        <v/>
      </c>
      <c r="AD122" s="253" t="str">
        <f>IFERROR(IF(AND(AND($N121&lt;&gt;$BI$6,$N121&lt;&gt;$BJ$6),AD121="有"),$AL$2,VLOOKUP(AD121,'P1'!$B$4:$J$35,9,FALSE)),"")</f>
        <v/>
      </c>
      <c r="AE122" s="253" t="str">
        <f>IFERROR(IF(AND(AND($N121&lt;&gt;$BI$6,$N121&lt;&gt;$BJ$6),AE121="有"),$AL$2,VLOOKUP(AE121,'P1'!$B$4:$J$35,9,FALSE)),"")</f>
        <v/>
      </c>
      <c r="AF122" s="253" t="str">
        <f>IFERROR(IF(AND(AND($N121&lt;&gt;$BI$6,$N121&lt;&gt;$BJ$6),AF121="有"),$AL$2,VLOOKUP(AF121,'P1'!$B$4:$J$35,9,FALSE)),"")</f>
        <v/>
      </c>
      <c r="AG122" s="253" t="str">
        <f>IFERROR(IF(AND(AND($N121&lt;&gt;$BI$6,$N121&lt;&gt;$BJ$6),AG121="有"),$AL$2,VLOOKUP(AG121,'P1'!$B$4:$J$35,9,FALSE)),"")</f>
        <v/>
      </c>
      <c r="AH122" s="253" t="str">
        <f>IFERROR(IF(AND(AND($N121&lt;&gt;$BI$6,$N121&lt;&gt;$BJ$6),AH121="有"),$AL$2,VLOOKUP(AH121,'P1'!$B$4:$J$35,9,FALSE)),"")</f>
        <v/>
      </c>
      <c r="AI122" s="253" t="str">
        <f>IFERROR(IF(AND(AND($N121&lt;&gt;$BI$6,$N121&lt;&gt;$BJ$6),AI121="有"),$AL$2,VLOOKUP(AI121,'P1'!$B$4:$J$35,9,FALSE)),"")</f>
        <v/>
      </c>
      <c r="AJ122" s="253" t="str">
        <f>IFERROR(IF(AND(AND($N121&lt;&gt;$BI$6,$N121&lt;&gt;$BJ$6),AJ121="有"),$AL$2,VLOOKUP(AJ121,'P1'!$B$4:$J$35,9,FALSE)),"")</f>
        <v/>
      </c>
      <c r="AK122" s="253" t="str">
        <f>IFERROR(IF(AND(AND($N121&lt;&gt;$BI$6,$N121&lt;&gt;$BJ$6),AK121="有"),$AL$2,VLOOKUP(AK121,'P1'!$B$4:$J$35,9,FALSE)),"")</f>
        <v/>
      </c>
      <c r="AL122" s="253" t="str">
        <f>IFERROR(IF(AND(AND($N121&lt;&gt;$BI$6,$N121&lt;&gt;$BJ$6),AL121="有"),$AL$2,VLOOKUP(AL121,'P1'!$B$4:$J$35,9,FALSE)),"")</f>
        <v/>
      </c>
      <c r="AM122" s="253" t="str">
        <f>IFERROR(IF(AND(AND($N121&lt;&gt;$BI$6,$N121&lt;&gt;$BJ$6),AM121="有"),$AL$2,VLOOKUP(AM121,'P1'!$B$4:$J$35,9,FALSE)),"")</f>
        <v/>
      </c>
      <c r="AN122" s="253" t="str">
        <f>IFERROR(IF(AND(AND($N121&lt;&gt;$BI$6,$N121&lt;&gt;$BJ$6),AN121="有"),$AL$2,VLOOKUP(AN121,'P1'!$B$4:$J$35,9,FALSE)),"")</f>
        <v/>
      </c>
      <c r="AO122" s="253" t="str">
        <f>IFERROR(IF(AND(AND($N121&lt;&gt;$BI$6,$N121&lt;&gt;$BJ$6),AO121="有"),$AL$2,VLOOKUP(AO121,'P1'!$B$4:$J$35,9,FALSE)),"")</f>
        <v/>
      </c>
      <c r="AP122" s="253" t="str">
        <f>IFERROR(IF(AND(AND($N121&lt;&gt;$BI$6,$N121&lt;&gt;$BJ$6),AP121="有"),$AL$2,VLOOKUP(AP121,'P1'!$B$4:$J$35,9,FALSE)),"")</f>
        <v/>
      </c>
      <c r="AQ122" s="253" t="str">
        <f>IFERROR(IF(AND(AND($N121&lt;&gt;$BI$6,$N121&lt;&gt;$BJ$6),AQ121="有"),$AL$2,VLOOKUP(AQ121,'P1'!$B$4:$J$35,9,FALSE)),"")</f>
        <v/>
      </c>
      <c r="AR122" s="253" t="str">
        <f>IFERROR(IF(AND(AND($N121&lt;&gt;$BI$6,$N121&lt;&gt;$BJ$6),AR121="有"),$AL$2,VLOOKUP(AR121,'P1'!$B$4:$J$35,9,FALSE)),"")</f>
        <v/>
      </c>
      <c r="AS122" s="253" t="str">
        <f>IFERROR(IF(AND(AND($N121&lt;&gt;$BI$6,$N121&lt;&gt;$BJ$6),AS121="有"),$AL$2,VLOOKUP(AS121,'P1'!$B$4:$J$35,9,FALSE)),"")</f>
        <v/>
      </c>
      <c r="AT122" s="253" t="str">
        <f>IFERROR(IF(AND(AND($N121&lt;&gt;$BI$6,$N121&lt;&gt;$BJ$6),AT121="有"),$AL$2,VLOOKUP(AT121,'P1'!$B$4:$J$35,9,FALSE)),"")</f>
        <v/>
      </c>
      <c r="AU122" s="253" t="str">
        <f>IFERROR(IF(AND(AND($N121&lt;&gt;$BI$6,$N121&lt;&gt;$BJ$6),AU121="有"),$AL$2,VLOOKUP(AU121,'P1'!$B$4:$J$35,9,FALSE)),"")</f>
        <v/>
      </c>
      <c r="AV122" s="120">
        <f>SUM(Q122:AU122)</f>
        <v>0</v>
      </c>
      <c r="AW122" s="711"/>
      <c r="AX122" s="713"/>
      <c r="AY122" s="121"/>
      <c r="AZ122" s="121"/>
    </row>
    <row r="123" spans="2:52" ht="17.100000000000001" customHeight="1" x14ac:dyDescent="0.15">
      <c r="B123" s="690">
        <f t="shared" si="8"/>
        <v>50</v>
      </c>
      <c r="C123" s="721"/>
      <c r="D123" s="722"/>
      <c r="E123" s="722"/>
      <c r="F123" s="722"/>
      <c r="G123" s="722"/>
      <c r="H123" s="723"/>
      <c r="I123" s="727"/>
      <c r="J123" s="728"/>
      <c r="K123" s="728"/>
      <c r="L123" s="728"/>
      <c r="M123" s="729"/>
      <c r="N123" s="733"/>
      <c r="O123" s="734"/>
      <c r="P123" s="723"/>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115">
        <f>COUNTA(Q123:AU123)</f>
        <v>0</v>
      </c>
      <c r="AW123" s="710">
        <f>AV124</f>
        <v>0</v>
      </c>
      <c r="AX123" s="712" t="str">
        <f>IFERROR(ROUNDDOWN(AV124/$AT$2,1),"")</f>
        <v/>
      </c>
      <c r="AY123" s="116"/>
      <c r="AZ123" s="116"/>
    </row>
    <row r="124" spans="2:52" ht="17.100000000000001" customHeight="1" x14ac:dyDescent="0.15">
      <c r="B124" s="691"/>
      <c r="C124" s="724"/>
      <c r="D124" s="725"/>
      <c r="E124" s="725"/>
      <c r="F124" s="725"/>
      <c r="G124" s="725"/>
      <c r="H124" s="726"/>
      <c r="I124" s="730"/>
      <c r="J124" s="731"/>
      <c r="K124" s="731"/>
      <c r="L124" s="731"/>
      <c r="M124" s="732"/>
      <c r="N124" s="724"/>
      <c r="O124" s="725"/>
      <c r="P124" s="726"/>
      <c r="Q124" s="253" t="str">
        <f>IFERROR(IF(AND(AND($N123&lt;&gt;$BI$6,$N123&lt;&gt;$BJ$6),Q123="有"),$AL$2,VLOOKUP(Q123,'P1'!$B$4:$J$35,9,FALSE)),"")</f>
        <v/>
      </c>
      <c r="R124" s="253" t="str">
        <f>IFERROR(IF(AND(AND($N123&lt;&gt;$BI$6,$N123&lt;&gt;$BJ$6),R123="有"),$AL$2,VLOOKUP(R123,'P1'!$B$4:$J$35,9,FALSE)),"")</f>
        <v/>
      </c>
      <c r="S124" s="253" t="str">
        <f>IFERROR(IF(AND(AND($N123&lt;&gt;$BI$6,$N123&lt;&gt;$BJ$6),S123="有"),$AL$2,VLOOKUP(S123,'P1'!$B$4:$J$35,9,FALSE)),"")</f>
        <v/>
      </c>
      <c r="T124" s="253" t="str">
        <f>IFERROR(IF(AND(AND($N123&lt;&gt;$BI$6,$N123&lt;&gt;$BJ$6),T123="有"),$AL$2,VLOOKUP(T123,'P1'!$B$4:$J$35,9,FALSE)),"")</f>
        <v/>
      </c>
      <c r="U124" s="253" t="str">
        <f>IFERROR(IF(AND(AND($N123&lt;&gt;$BI$6,$N123&lt;&gt;$BJ$6),U123="有"),$AL$2,VLOOKUP(U123,'P1'!$B$4:$J$35,9,FALSE)),"")</f>
        <v/>
      </c>
      <c r="V124" s="253" t="str">
        <f>IFERROR(IF(AND(AND($N123&lt;&gt;$BI$6,$N123&lt;&gt;$BJ$6),V123="有"),$AL$2,VLOOKUP(V123,'P1'!$B$4:$J$35,9,FALSE)),"")</f>
        <v/>
      </c>
      <c r="W124" s="253" t="str">
        <f>IFERROR(IF(AND(AND($N123&lt;&gt;$BI$6,$N123&lt;&gt;$BJ$6),W123="有"),$AL$2,VLOOKUP(W123,'P1'!$B$4:$J$35,9,FALSE)),"")</f>
        <v/>
      </c>
      <c r="X124" s="253" t="str">
        <f>IFERROR(IF(AND(AND($N123&lt;&gt;$BI$6,$N123&lt;&gt;$BJ$6),X123="有"),$AL$2,VLOOKUP(X123,'P1'!$B$4:$J$35,9,FALSE)),"")</f>
        <v/>
      </c>
      <c r="Y124" s="253" t="str">
        <f>IFERROR(IF(AND(AND($N123&lt;&gt;$BI$6,$N123&lt;&gt;$BJ$6),Y123="有"),$AL$2,VLOOKUP(Y123,'P1'!$B$4:$J$35,9,FALSE)),"")</f>
        <v/>
      </c>
      <c r="Z124" s="253" t="str">
        <f>IFERROR(IF(AND(AND($N123&lt;&gt;$BI$6,$N123&lt;&gt;$BJ$6),Z123="有"),$AL$2,VLOOKUP(Z123,'P1'!$B$4:$J$35,9,FALSE)),"")</f>
        <v/>
      </c>
      <c r="AA124" s="253" t="str">
        <f>IFERROR(IF(AND(AND($N123&lt;&gt;$BI$6,$N123&lt;&gt;$BJ$6),AA123="有"),$AL$2,VLOOKUP(AA123,'P1'!$B$4:$J$35,9,FALSE)),"")</f>
        <v/>
      </c>
      <c r="AB124" s="253" t="str">
        <f>IFERROR(IF(AND(AND($N123&lt;&gt;$BI$6,$N123&lt;&gt;$BJ$6),AB123="有"),$AL$2,VLOOKUP(AB123,'P1'!$B$4:$J$35,9,FALSE)),"")</f>
        <v/>
      </c>
      <c r="AC124" s="253" t="str">
        <f>IFERROR(IF(AND(AND($N123&lt;&gt;$BI$6,$N123&lt;&gt;$BJ$6),AC123="有"),$AL$2,VLOOKUP(AC123,'P1'!$B$4:$J$35,9,FALSE)),"")</f>
        <v/>
      </c>
      <c r="AD124" s="253" t="str">
        <f>IFERROR(IF(AND(AND($N123&lt;&gt;$BI$6,$N123&lt;&gt;$BJ$6),AD123="有"),$AL$2,VLOOKUP(AD123,'P1'!$B$4:$J$35,9,FALSE)),"")</f>
        <v/>
      </c>
      <c r="AE124" s="253" t="str">
        <f>IFERROR(IF(AND(AND($N123&lt;&gt;$BI$6,$N123&lt;&gt;$BJ$6),AE123="有"),$AL$2,VLOOKUP(AE123,'P1'!$B$4:$J$35,9,FALSE)),"")</f>
        <v/>
      </c>
      <c r="AF124" s="253" t="str">
        <f>IFERROR(IF(AND(AND($N123&lt;&gt;$BI$6,$N123&lt;&gt;$BJ$6),AF123="有"),$AL$2,VLOOKUP(AF123,'P1'!$B$4:$J$35,9,FALSE)),"")</f>
        <v/>
      </c>
      <c r="AG124" s="253" t="str">
        <f>IFERROR(IF(AND(AND($N123&lt;&gt;$BI$6,$N123&lt;&gt;$BJ$6),AG123="有"),$AL$2,VLOOKUP(AG123,'P1'!$B$4:$J$35,9,FALSE)),"")</f>
        <v/>
      </c>
      <c r="AH124" s="253" t="str">
        <f>IFERROR(IF(AND(AND($N123&lt;&gt;$BI$6,$N123&lt;&gt;$BJ$6),AH123="有"),$AL$2,VLOOKUP(AH123,'P1'!$B$4:$J$35,9,FALSE)),"")</f>
        <v/>
      </c>
      <c r="AI124" s="253" t="str">
        <f>IFERROR(IF(AND(AND($N123&lt;&gt;$BI$6,$N123&lt;&gt;$BJ$6),AI123="有"),$AL$2,VLOOKUP(AI123,'P1'!$B$4:$J$35,9,FALSE)),"")</f>
        <v/>
      </c>
      <c r="AJ124" s="253" t="str">
        <f>IFERROR(IF(AND(AND($N123&lt;&gt;$BI$6,$N123&lt;&gt;$BJ$6),AJ123="有"),$AL$2,VLOOKUP(AJ123,'P1'!$B$4:$J$35,9,FALSE)),"")</f>
        <v/>
      </c>
      <c r="AK124" s="253" t="str">
        <f>IFERROR(IF(AND(AND($N123&lt;&gt;$BI$6,$N123&lt;&gt;$BJ$6),AK123="有"),$AL$2,VLOOKUP(AK123,'P1'!$B$4:$J$35,9,FALSE)),"")</f>
        <v/>
      </c>
      <c r="AL124" s="253" t="str">
        <f>IFERROR(IF(AND(AND($N123&lt;&gt;$BI$6,$N123&lt;&gt;$BJ$6),AL123="有"),$AL$2,VLOOKUP(AL123,'P1'!$B$4:$J$35,9,FALSE)),"")</f>
        <v/>
      </c>
      <c r="AM124" s="253" t="str">
        <f>IFERROR(IF(AND(AND($N123&lt;&gt;$BI$6,$N123&lt;&gt;$BJ$6),AM123="有"),$AL$2,VLOOKUP(AM123,'P1'!$B$4:$J$35,9,FALSE)),"")</f>
        <v/>
      </c>
      <c r="AN124" s="253" t="str">
        <f>IFERROR(IF(AND(AND($N123&lt;&gt;$BI$6,$N123&lt;&gt;$BJ$6),AN123="有"),$AL$2,VLOOKUP(AN123,'P1'!$B$4:$J$35,9,FALSE)),"")</f>
        <v/>
      </c>
      <c r="AO124" s="253" t="str">
        <f>IFERROR(IF(AND(AND($N123&lt;&gt;$BI$6,$N123&lt;&gt;$BJ$6),AO123="有"),$AL$2,VLOOKUP(AO123,'P1'!$B$4:$J$35,9,FALSE)),"")</f>
        <v/>
      </c>
      <c r="AP124" s="253" t="str">
        <f>IFERROR(IF(AND(AND($N123&lt;&gt;$BI$6,$N123&lt;&gt;$BJ$6),AP123="有"),$AL$2,VLOOKUP(AP123,'P1'!$B$4:$J$35,9,FALSE)),"")</f>
        <v/>
      </c>
      <c r="AQ124" s="253" t="str">
        <f>IFERROR(IF(AND(AND($N123&lt;&gt;$BI$6,$N123&lt;&gt;$BJ$6),AQ123="有"),$AL$2,VLOOKUP(AQ123,'P1'!$B$4:$J$35,9,FALSE)),"")</f>
        <v/>
      </c>
      <c r="AR124" s="253" t="str">
        <f>IFERROR(IF(AND(AND($N123&lt;&gt;$BI$6,$N123&lt;&gt;$BJ$6),AR123="有"),$AL$2,VLOOKUP(AR123,'P1'!$B$4:$J$35,9,FALSE)),"")</f>
        <v/>
      </c>
      <c r="AS124" s="253" t="str">
        <f>IFERROR(IF(AND(AND($N123&lt;&gt;$BI$6,$N123&lt;&gt;$BJ$6),AS123="有"),$AL$2,VLOOKUP(AS123,'P1'!$B$4:$J$35,9,FALSE)),"")</f>
        <v/>
      </c>
      <c r="AT124" s="253" t="str">
        <f>IFERROR(IF(AND(AND($N123&lt;&gt;$BI$6,$N123&lt;&gt;$BJ$6),AT123="有"),$AL$2,VLOOKUP(AT123,'P1'!$B$4:$J$35,9,FALSE)),"")</f>
        <v/>
      </c>
      <c r="AU124" s="253" t="str">
        <f>IFERROR(IF(AND(AND($N123&lt;&gt;$BI$6,$N123&lt;&gt;$BJ$6),AU123="有"),$AL$2,VLOOKUP(AU123,'P1'!$B$4:$J$35,9,FALSE)),"")</f>
        <v/>
      </c>
      <c r="AV124" s="120">
        <f>SUM(Q124:AU124)</f>
        <v>0</v>
      </c>
      <c r="AW124" s="711"/>
      <c r="AX124" s="713"/>
      <c r="AY124" s="121"/>
      <c r="AZ124" s="121"/>
    </row>
    <row r="125" spans="2:52" ht="17.100000000000001" customHeight="1" x14ac:dyDescent="0.15">
      <c r="B125" s="690">
        <f t="shared" si="8"/>
        <v>51</v>
      </c>
      <c r="C125" s="721"/>
      <c r="D125" s="722"/>
      <c r="E125" s="722"/>
      <c r="F125" s="722"/>
      <c r="G125" s="722"/>
      <c r="H125" s="723"/>
      <c r="I125" s="727"/>
      <c r="J125" s="728"/>
      <c r="K125" s="728"/>
      <c r="L125" s="728"/>
      <c r="M125" s="729"/>
      <c r="N125" s="733"/>
      <c r="O125" s="734"/>
      <c r="P125" s="723"/>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115">
        <f>COUNTA(Q125:AU125)</f>
        <v>0</v>
      </c>
      <c r="AW125" s="710">
        <f>AV126</f>
        <v>0</v>
      </c>
      <c r="AX125" s="712" t="str">
        <f>IFERROR(ROUNDDOWN(AV126/$AT$2,1),"")</f>
        <v/>
      </c>
      <c r="AY125" s="116"/>
      <c r="AZ125" s="116"/>
    </row>
    <row r="126" spans="2:52" ht="17.100000000000001" customHeight="1" x14ac:dyDescent="0.15">
      <c r="B126" s="691"/>
      <c r="C126" s="724"/>
      <c r="D126" s="725"/>
      <c r="E126" s="725"/>
      <c r="F126" s="725"/>
      <c r="G126" s="725"/>
      <c r="H126" s="726"/>
      <c r="I126" s="730"/>
      <c r="J126" s="731"/>
      <c r="K126" s="731"/>
      <c r="L126" s="731"/>
      <c r="M126" s="732"/>
      <c r="N126" s="724"/>
      <c r="O126" s="725"/>
      <c r="P126" s="726"/>
      <c r="Q126" s="253" t="str">
        <f>IFERROR(IF(AND(AND($N125&lt;&gt;$BI$6,$N125&lt;&gt;$BJ$6),Q125="有"),$AL$2,VLOOKUP(Q125,'P1'!$B$4:$J$35,9,FALSE)),"")</f>
        <v/>
      </c>
      <c r="R126" s="253" t="str">
        <f>IFERROR(IF(AND(AND($N125&lt;&gt;$BI$6,$N125&lt;&gt;$BJ$6),R125="有"),$AL$2,VLOOKUP(R125,'P1'!$B$4:$J$35,9,FALSE)),"")</f>
        <v/>
      </c>
      <c r="S126" s="253" t="str">
        <f>IFERROR(IF(AND(AND($N125&lt;&gt;$BI$6,$N125&lt;&gt;$BJ$6),S125="有"),$AL$2,VLOOKUP(S125,'P1'!$B$4:$J$35,9,FALSE)),"")</f>
        <v/>
      </c>
      <c r="T126" s="253" t="str">
        <f>IFERROR(IF(AND(AND($N125&lt;&gt;$BI$6,$N125&lt;&gt;$BJ$6),T125="有"),$AL$2,VLOOKUP(T125,'P1'!$B$4:$J$35,9,FALSE)),"")</f>
        <v/>
      </c>
      <c r="U126" s="253" t="str">
        <f>IFERROR(IF(AND(AND($N125&lt;&gt;$BI$6,$N125&lt;&gt;$BJ$6),U125="有"),$AL$2,VLOOKUP(U125,'P1'!$B$4:$J$35,9,FALSE)),"")</f>
        <v/>
      </c>
      <c r="V126" s="253" t="str">
        <f>IFERROR(IF(AND(AND($N125&lt;&gt;$BI$6,$N125&lt;&gt;$BJ$6),V125="有"),$AL$2,VLOOKUP(V125,'P1'!$B$4:$J$35,9,FALSE)),"")</f>
        <v/>
      </c>
      <c r="W126" s="253" t="str">
        <f>IFERROR(IF(AND(AND($N125&lt;&gt;$BI$6,$N125&lt;&gt;$BJ$6),W125="有"),$AL$2,VLOOKUP(W125,'P1'!$B$4:$J$35,9,FALSE)),"")</f>
        <v/>
      </c>
      <c r="X126" s="253" t="str">
        <f>IFERROR(IF(AND(AND($N125&lt;&gt;$BI$6,$N125&lt;&gt;$BJ$6),X125="有"),$AL$2,VLOOKUP(X125,'P1'!$B$4:$J$35,9,FALSE)),"")</f>
        <v/>
      </c>
      <c r="Y126" s="253" t="str">
        <f>IFERROR(IF(AND(AND($N125&lt;&gt;$BI$6,$N125&lt;&gt;$BJ$6),Y125="有"),$AL$2,VLOOKUP(Y125,'P1'!$B$4:$J$35,9,FALSE)),"")</f>
        <v/>
      </c>
      <c r="Z126" s="253" t="str">
        <f>IFERROR(IF(AND(AND($N125&lt;&gt;$BI$6,$N125&lt;&gt;$BJ$6),Z125="有"),$AL$2,VLOOKUP(Z125,'P1'!$B$4:$J$35,9,FALSE)),"")</f>
        <v/>
      </c>
      <c r="AA126" s="253" t="str">
        <f>IFERROR(IF(AND(AND($N125&lt;&gt;$BI$6,$N125&lt;&gt;$BJ$6),AA125="有"),$AL$2,VLOOKUP(AA125,'P1'!$B$4:$J$35,9,FALSE)),"")</f>
        <v/>
      </c>
      <c r="AB126" s="253" t="str">
        <f>IFERROR(IF(AND(AND($N125&lt;&gt;$BI$6,$N125&lt;&gt;$BJ$6),AB125="有"),$AL$2,VLOOKUP(AB125,'P1'!$B$4:$J$35,9,FALSE)),"")</f>
        <v/>
      </c>
      <c r="AC126" s="253" t="str">
        <f>IFERROR(IF(AND(AND($N125&lt;&gt;$BI$6,$N125&lt;&gt;$BJ$6),AC125="有"),$AL$2,VLOOKUP(AC125,'P1'!$B$4:$J$35,9,FALSE)),"")</f>
        <v/>
      </c>
      <c r="AD126" s="253" t="str">
        <f>IFERROR(IF(AND(AND($N125&lt;&gt;$BI$6,$N125&lt;&gt;$BJ$6),AD125="有"),$AL$2,VLOOKUP(AD125,'P1'!$B$4:$J$35,9,FALSE)),"")</f>
        <v/>
      </c>
      <c r="AE126" s="253" t="str">
        <f>IFERROR(IF(AND(AND($N125&lt;&gt;$BI$6,$N125&lt;&gt;$BJ$6),AE125="有"),$AL$2,VLOOKUP(AE125,'P1'!$B$4:$J$35,9,FALSE)),"")</f>
        <v/>
      </c>
      <c r="AF126" s="253" t="str">
        <f>IFERROR(IF(AND(AND($N125&lt;&gt;$BI$6,$N125&lt;&gt;$BJ$6),AF125="有"),$AL$2,VLOOKUP(AF125,'P1'!$B$4:$J$35,9,FALSE)),"")</f>
        <v/>
      </c>
      <c r="AG126" s="253" t="str">
        <f>IFERROR(IF(AND(AND($N125&lt;&gt;$BI$6,$N125&lt;&gt;$BJ$6),AG125="有"),$AL$2,VLOOKUP(AG125,'P1'!$B$4:$J$35,9,FALSE)),"")</f>
        <v/>
      </c>
      <c r="AH126" s="253" t="str">
        <f>IFERROR(IF(AND(AND($N125&lt;&gt;$BI$6,$N125&lt;&gt;$BJ$6),AH125="有"),$AL$2,VLOOKUP(AH125,'P1'!$B$4:$J$35,9,FALSE)),"")</f>
        <v/>
      </c>
      <c r="AI126" s="253" t="str">
        <f>IFERROR(IF(AND(AND($N125&lt;&gt;$BI$6,$N125&lt;&gt;$BJ$6),AI125="有"),$AL$2,VLOOKUP(AI125,'P1'!$B$4:$J$35,9,FALSE)),"")</f>
        <v/>
      </c>
      <c r="AJ126" s="253" t="str">
        <f>IFERROR(IF(AND(AND($N125&lt;&gt;$BI$6,$N125&lt;&gt;$BJ$6),AJ125="有"),$AL$2,VLOOKUP(AJ125,'P1'!$B$4:$J$35,9,FALSE)),"")</f>
        <v/>
      </c>
      <c r="AK126" s="253" t="str">
        <f>IFERROR(IF(AND(AND($N125&lt;&gt;$BI$6,$N125&lt;&gt;$BJ$6),AK125="有"),$AL$2,VLOOKUP(AK125,'P1'!$B$4:$J$35,9,FALSE)),"")</f>
        <v/>
      </c>
      <c r="AL126" s="253" t="str">
        <f>IFERROR(IF(AND(AND($N125&lt;&gt;$BI$6,$N125&lt;&gt;$BJ$6),AL125="有"),$AL$2,VLOOKUP(AL125,'P1'!$B$4:$J$35,9,FALSE)),"")</f>
        <v/>
      </c>
      <c r="AM126" s="253" t="str">
        <f>IFERROR(IF(AND(AND($N125&lt;&gt;$BI$6,$N125&lt;&gt;$BJ$6),AM125="有"),$AL$2,VLOOKUP(AM125,'P1'!$B$4:$J$35,9,FALSE)),"")</f>
        <v/>
      </c>
      <c r="AN126" s="253" t="str">
        <f>IFERROR(IF(AND(AND($N125&lt;&gt;$BI$6,$N125&lt;&gt;$BJ$6),AN125="有"),$AL$2,VLOOKUP(AN125,'P1'!$B$4:$J$35,9,FALSE)),"")</f>
        <v/>
      </c>
      <c r="AO126" s="253" t="str">
        <f>IFERROR(IF(AND(AND($N125&lt;&gt;$BI$6,$N125&lt;&gt;$BJ$6),AO125="有"),$AL$2,VLOOKUP(AO125,'P1'!$B$4:$J$35,9,FALSE)),"")</f>
        <v/>
      </c>
      <c r="AP126" s="253" t="str">
        <f>IFERROR(IF(AND(AND($N125&lt;&gt;$BI$6,$N125&lt;&gt;$BJ$6),AP125="有"),$AL$2,VLOOKUP(AP125,'P1'!$B$4:$J$35,9,FALSE)),"")</f>
        <v/>
      </c>
      <c r="AQ126" s="253" t="str">
        <f>IFERROR(IF(AND(AND($N125&lt;&gt;$BI$6,$N125&lt;&gt;$BJ$6),AQ125="有"),$AL$2,VLOOKUP(AQ125,'P1'!$B$4:$J$35,9,FALSE)),"")</f>
        <v/>
      </c>
      <c r="AR126" s="253" t="str">
        <f>IFERROR(IF(AND(AND($N125&lt;&gt;$BI$6,$N125&lt;&gt;$BJ$6),AR125="有"),$AL$2,VLOOKUP(AR125,'P1'!$B$4:$J$35,9,FALSE)),"")</f>
        <v/>
      </c>
      <c r="AS126" s="253" t="str">
        <f>IFERROR(IF(AND(AND($N125&lt;&gt;$BI$6,$N125&lt;&gt;$BJ$6),AS125="有"),$AL$2,VLOOKUP(AS125,'P1'!$B$4:$J$35,9,FALSE)),"")</f>
        <v/>
      </c>
      <c r="AT126" s="253" t="str">
        <f>IFERROR(IF(AND(AND($N125&lt;&gt;$BI$6,$N125&lt;&gt;$BJ$6),AT125="有"),$AL$2,VLOOKUP(AT125,'P1'!$B$4:$J$35,9,FALSE)),"")</f>
        <v/>
      </c>
      <c r="AU126" s="253" t="str">
        <f>IFERROR(IF(AND(AND($N125&lt;&gt;$BI$6,$N125&lt;&gt;$BJ$6),AU125="有"),$AL$2,VLOOKUP(AU125,'P1'!$B$4:$J$35,9,FALSE)),"")</f>
        <v/>
      </c>
      <c r="AV126" s="120">
        <f>SUM(Q126:AU126)</f>
        <v>0</v>
      </c>
      <c r="AW126" s="711"/>
      <c r="AX126" s="713"/>
      <c r="AY126" s="121"/>
      <c r="AZ126" s="121"/>
    </row>
    <row r="127" spans="2:52" ht="17.100000000000001" customHeight="1" x14ac:dyDescent="0.15">
      <c r="B127" s="690">
        <f t="shared" si="8"/>
        <v>52</v>
      </c>
      <c r="C127" s="721"/>
      <c r="D127" s="722"/>
      <c r="E127" s="722"/>
      <c r="F127" s="722"/>
      <c r="G127" s="722"/>
      <c r="H127" s="723"/>
      <c r="I127" s="727"/>
      <c r="J127" s="728"/>
      <c r="K127" s="728"/>
      <c r="L127" s="728"/>
      <c r="M127" s="729"/>
      <c r="N127" s="733"/>
      <c r="O127" s="734"/>
      <c r="P127" s="723"/>
      <c r="Q127" s="256"/>
      <c r="R127" s="256"/>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S127" s="256"/>
      <c r="AT127" s="256"/>
      <c r="AU127" s="256"/>
      <c r="AV127" s="115">
        <f>COUNTA(Q127:AU127)</f>
        <v>0</v>
      </c>
      <c r="AW127" s="710">
        <f>AV128</f>
        <v>0</v>
      </c>
      <c r="AX127" s="712" t="str">
        <f>IFERROR(ROUNDDOWN(AV128/$AT$2,1),"")</f>
        <v/>
      </c>
      <c r="AY127" s="116"/>
      <c r="AZ127" s="116"/>
    </row>
    <row r="128" spans="2:52" ht="17.100000000000001" customHeight="1" x14ac:dyDescent="0.15">
      <c r="B128" s="691"/>
      <c r="C128" s="724"/>
      <c r="D128" s="725"/>
      <c r="E128" s="725"/>
      <c r="F128" s="725"/>
      <c r="G128" s="725"/>
      <c r="H128" s="726"/>
      <c r="I128" s="730"/>
      <c r="J128" s="731"/>
      <c r="K128" s="731"/>
      <c r="L128" s="731"/>
      <c r="M128" s="732"/>
      <c r="N128" s="724"/>
      <c r="O128" s="725"/>
      <c r="P128" s="726"/>
      <c r="Q128" s="253" t="str">
        <f>IFERROR(IF(AND(AND($N127&lt;&gt;$BI$6,$N127&lt;&gt;$BJ$6),Q127="有"),$AL$2,VLOOKUP(Q127,'P1'!$B$4:$J$35,9,FALSE)),"")</f>
        <v/>
      </c>
      <c r="R128" s="253" t="str">
        <f>IFERROR(IF(AND(AND($N127&lt;&gt;$BI$6,$N127&lt;&gt;$BJ$6),R127="有"),$AL$2,VLOOKUP(R127,'P1'!$B$4:$J$35,9,FALSE)),"")</f>
        <v/>
      </c>
      <c r="S128" s="253" t="str">
        <f>IFERROR(IF(AND(AND($N127&lt;&gt;$BI$6,$N127&lt;&gt;$BJ$6),S127="有"),$AL$2,VLOOKUP(S127,'P1'!$B$4:$J$35,9,FALSE)),"")</f>
        <v/>
      </c>
      <c r="T128" s="253" t="str">
        <f>IFERROR(IF(AND(AND($N127&lt;&gt;$BI$6,$N127&lt;&gt;$BJ$6),T127="有"),$AL$2,VLOOKUP(T127,'P1'!$B$4:$J$35,9,FALSE)),"")</f>
        <v/>
      </c>
      <c r="U128" s="253" t="str">
        <f>IFERROR(IF(AND(AND($N127&lt;&gt;$BI$6,$N127&lt;&gt;$BJ$6),U127="有"),$AL$2,VLOOKUP(U127,'P1'!$B$4:$J$35,9,FALSE)),"")</f>
        <v/>
      </c>
      <c r="V128" s="253" t="str">
        <f>IFERROR(IF(AND(AND($N127&lt;&gt;$BI$6,$N127&lt;&gt;$BJ$6),V127="有"),$AL$2,VLOOKUP(V127,'P1'!$B$4:$J$35,9,FALSE)),"")</f>
        <v/>
      </c>
      <c r="W128" s="253" t="str">
        <f>IFERROR(IF(AND(AND($N127&lt;&gt;$BI$6,$N127&lt;&gt;$BJ$6),W127="有"),$AL$2,VLOOKUP(W127,'P1'!$B$4:$J$35,9,FALSE)),"")</f>
        <v/>
      </c>
      <c r="X128" s="253" t="str">
        <f>IFERROR(IF(AND(AND($N127&lt;&gt;$BI$6,$N127&lt;&gt;$BJ$6),X127="有"),$AL$2,VLOOKUP(X127,'P1'!$B$4:$J$35,9,FALSE)),"")</f>
        <v/>
      </c>
      <c r="Y128" s="253" t="str">
        <f>IFERROR(IF(AND(AND($N127&lt;&gt;$BI$6,$N127&lt;&gt;$BJ$6),Y127="有"),$AL$2,VLOOKUP(Y127,'P1'!$B$4:$J$35,9,FALSE)),"")</f>
        <v/>
      </c>
      <c r="Z128" s="253" t="str">
        <f>IFERROR(IF(AND(AND($N127&lt;&gt;$BI$6,$N127&lt;&gt;$BJ$6),Z127="有"),$AL$2,VLOOKUP(Z127,'P1'!$B$4:$J$35,9,FALSE)),"")</f>
        <v/>
      </c>
      <c r="AA128" s="253" t="str">
        <f>IFERROR(IF(AND(AND($N127&lt;&gt;$BI$6,$N127&lt;&gt;$BJ$6),AA127="有"),$AL$2,VLOOKUP(AA127,'P1'!$B$4:$J$35,9,FALSE)),"")</f>
        <v/>
      </c>
      <c r="AB128" s="253" t="str">
        <f>IFERROR(IF(AND(AND($N127&lt;&gt;$BI$6,$N127&lt;&gt;$BJ$6),AB127="有"),$AL$2,VLOOKUP(AB127,'P1'!$B$4:$J$35,9,FALSE)),"")</f>
        <v/>
      </c>
      <c r="AC128" s="253" t="str">
        <f>IFERROR(IF(AND(AND($N127&lt;&gt;$BI$6,$N127&lt;&gt;$BJ$6),AC127="有"),$AL$2,VLOOKUP(AC127,'P1'!$B$4:$J$35,9,FALSE)),"")</f>
        <v/>
      </c>
      <c r="AD128" s="253" t="str">
        <f>IFERROR(IF(AND(AND($N127&lt;&gt;$BI$6,$N127&lt;&gt;$BJ$6),AD127="有"),$AL$2,VLOOKUP(AD127,'P1'!$B$4:$J$35,9,FALSE)),"")</f>
        <v/>
      </c>
      <c r="AE128" s="253" t="str">
        <f>IFERROR(IF(AND(AND($N127&lt;&gt;$BI$6,$N127&lt;&gt;$BJ$6),AE127="有"),$AL$2,VLOOKUP(AE127,'P1'!$B$4:$J$35,9,FALSE)),"")</f>
        <v/>
      </c>
      <c r="AF128" s="253" t="str">
        <f>IFERROR(IF(AND(AND($N127&lt;&gt;$BI$6,$N127&lt;&gt;$BJ$6),AF127="有"),$AL$2,VLOOKUP(AF127,'P1'!$B$4:$J$35,9,FALSE)),"")</f>
        <v/>
      </c>
      <c r="AG128" s="253" t="str">
        <f>IFERROR(IF(AND(AND($N127&lt;&gt;$BI$6,$N127&lt;&gt;$BJ$6),AG127="有"),$AL$2,VLOOKUP(AG127,'P1'!$B$4:$J$35,9,FALSE)),"")</f>
        <v/>
      </c>
      <c r="AH128" s="253" t="str">
        <f>IFERROR(IF(AND(AND($N127&lt;&gt;$BI$6,$N127&lt;&gt;$BJ$6),AH127="有"),$AL$2,VLOOKUP(AH127,'P1'!$B$4:$J$35,9,FALSE)),"")</f>
        <v/>
      </c>
      <c r="AI128" s="253" t="str">
        <f>IFERROR(IF(AND(AND($N127&lt;&gt;$BI$6,$N127&lt;&gt;$BJ$6),AI127="有"),$AL$2,VLOOKUP(AI127,'P1'!$B$4:$J$35,9,FALSE)),"")</f>
        <v/>
      </c>
      <c r="AJ128" s="253" t="str">
        <f>IFERROR(IF(AND(AND($N127&lt;&gt;$BI$6,$N127&lt;&gt;$BJ$6),AJ127="有"),$AL$2,VLOOKUP(AJ127,'P1'!$B$4:$J$35,9,FALSE)),"")</f>
        <v/>
      </c>
      <c r="AK128" s="253" t="str">
        <f>IFERROR(IF(AND(AND($N127&lt;&gt;$BI$6,$N127&lt;&gt;$BJ$6),AK127="有"),$AL$2,VLOOKUP(AK127,'P1'!$B$4:$J$35,9,FALSE)),"")</f>
        <v/>
      </c>
      <c r="AL128" s="253" t="str">
        <f>IFERROR(IF(AND(AND($N127&lt;&gt;$BI$6,$N127&lt;&gt;$BJ$6),AL127="有"),$AL$2,VLOOKUP(AL127,'P1'!$B$4:$J$35,9,FALSE)),"")</f>
        <v/>
      </c>
      <c r="AM128" s="253" t="str">
        <f>IFERROR(IF(AND(AND($N127&lt;&gt;$BI$6,$N127&lt;&gt;$BJ$6),AM127="有"),$AL$2,VLOOKUP(AM127,'P1'!$B$4:$J$35,9,FALSE)),"")</f>
        <v/>
      </c>
      <c r="AN128" s="253" t="str">
        <f>IFERROR(IF(AND(AND($N127&lt;&gt;$BI$6,$N127&lt;&gt;$BJ$6),AN127="有"),$AL$2,VLOOKUP(AN127,'P1'!$B$4:$J$35,9,FALSE)),"")</f>
        <v/>
      </c>
      <c r="AO128" s="253" t="str">
        <f>IFERROR(IF(AND(AND($N127&lt;&gt;$BI$6,$N127&lt;&gt;$BJ$6),AO127="有"),$AL$2,VLOOKUP(AO127,'P1'!$B$4:$J$35,9,FALSE)),"")</f>
        <v/>
      </c>
      <c r="AP128" s="253" t="str">
        <f>IFERROR(IF(AND(AND($N127&lt;&gt;$BI$6,$N127&lt;&gt;$BJ$6),AP127="有"),$AL$2,VLOOKUP(AP127,'P1'!$B$4:$J$35,9,FALSE)),"")</f>
        <v/>
      </c>
      <c r="AQ128" s="253" t="str">
        <f>IFERROR(IF(AND(AND($N127&lt;&gt;$BI$6,$N127&lt;&gt;$BJ$6),AQ127="有"),$AL$2,VLOOKUP(AQ127,'P1'!$B$4:$J$35,9,FALSE)),"")</f>
        <v/>
      </c>
      <c r="AR128" s="253" t="str">
        <f>IFERROR(IF(AND(AND($N127&lt;&gt;$BI$6,$N127&lt;&gt;$BJ$6),AR127="有"),$AL$2,VLOOKUP(AR127,'P1'!$B$4:$J$35,9,FALSE)),"")</f>
        <v/>
      </c>
      <c r="AS128" s="253" t="str">
        <f>IFERROR(IF(AND(AND($N127&lt;&gt;$BI$6,$N127&lt;&gt;$BJ$6),AS127="有"),$AL$2,VLOOKUP(AS127,'P1'!$B$4:$J$35,9,FALSE)),"")</f>
        <v/>
      </c>
      <c r="AT128" s="253" t="str">
        <f>IFERROR(IF(AND(AND($N127&lt;&gt;$BI$6,$N127&lt;&gt;$BJ$6),AT127="有"),$AL$2,VLOOKUP(AT127,'P1'!$B$4:$J$35,9,FALSE)),"")</f>
        <v/>
      </c>
      <c r="AU128" s="253" t="str">
        <f>IFERROR(IF(AND(AND($N127&lt;&gt;$BI$6,$N127&lt;&gt;$BJ$6),AU127="有"),$AL$2,VLOOKUP(AU127,'P1'!$B$4:$J$35,9,FALSE)),"")</f>
        <v/>
      </c>
      <c r="AV128" s="120">
        <f>SUM(Q128:AU128)</f>
        <v>0</v>
      </c>
      <c r="AW128" s="711"/>
      <c r="AX128" s="713"/>
      <c r="AY128" s="121"/>
      <c r="AZ128" s="121"/>
    </row>
    <row r="129" spans="2:52" ht="17.100000000000001" customHeight="1" x14ac:dyDescent="0.15">
      <c r="B129" s="690">
        <f t="shared" si="8"/>
        <v>53</v>
      </c>
      <c r="C129" s="721"/>
      <c r="D129" s="722"/>
      <c r="E129" s="722"/>
      <c r="F129" s="722"/>
      <c r="G129" s="722"/>
      <c r="H129" s="723"/>
      <c r="I129" s="727"/>
      <c r="J129" s="728"/>
      <c r="K129" s="728"/>
      <c r="L129" s="728"/>
      <c r="M129" s="729"/>
      <c r="N129" s="733"/>
      <c r="O129" s="734"/>
      <c r="P129" s="723"/>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115">
        <f>COUNTA(Q129:AU129)</f>
        <v>0</v>
      </c>
      <c r="AW129" s="710">
        <f>AV130</f>
        <v>0</v>
      </c>
      <c r="AX129" s="712" t="str">
        <f>IFERROR(ROUNDDOWN(AV130/$AT$2,1),"")</f>
        <v/>
      </c>
      <c r="AY129" s="116"/>
      <c r="AZ129" s="116"/>
    </row>
    <row r="130" spans="2:52" ht="17.100000000000001" customHeight="1" x14ac:dyDescent="0.15">
      <c r="B130" s="691"/>
      <c r="C130" s="724"/>
      <c r="D130" s="725"/>
      <c r="E130" s="725"/>
      <c r="F130" s="725"/>
      <c r="G130" s="725"/>
      <c r="H130" s="726"/>
      <c r="I130" s="730"/>
      <c r="J130" s="731"/>
      <c r="K130" s="731"/>
      <c r="L130" s="731"/>
      <c r="M130" s="732"/>
      <c r="N130" s="724"/>
      <c r="O130" s="725"/>
      <c r="P130" s="726"/>
      <c r="Q130" s="253" t="str">
        <f>IFERROR(IF(AND(AND($N129&lt;&gt;$BI$6,$N129&lt;&gt;$BJ$6),Q129="有"),$AL$2,VLOOKUP(Q129,'P1'!$B$4:$J$35,9,FALSE)),"")</f>
        <v/>
      </c>
      <c r="R130" s="253" t="str">
        <f>IFERROR(IF(AND(AND($N129&lt;&gt;$BI$6,$N129&lt;&gt;$BJ$6),R129="有"),$AL$2,VLOOKUP(R129,'P1'!$B$4:$J$35,9,FALSE)),"")</f>
        <v/>
      </c>
      <c r="S130" s="253" t="str">
        <f>IFERROR(IF(AND(AND($N129&lt;&gt;$BI$6,$N129&lt;&gt;$BJ$6),S129="有"),$AL$2,VLOOKUP(S129,'P1'!$B$4:$J$35,9,FALSE)),"")</f>
        <v/>
      </c>
      <c r="T130" s="253" t="str">
        <f>IFERROR(IF(AND(AND($N129&lt;&gt;$BI$6,$N129&lt;&gt;$BJ$6),T129="有"),$AL$2,VLOOKUP(T129,'P1'!$B$4:$J$35,9,FALSE)),"")</f>
        <v/>
      </c>
      <c r="U130" s="253" t="str">
        <f>IFERROR(IF(AND(AND($N129&lt;&gt;$BI$6,$N129&lt;&gt;$BJ$6),U129="有"),$AL$2,VLOOKUP(U129,'P1'!$B$4:$J$35,9,FALSE)),"")</f>
        <v/>
      </c>
      <c r="V130" s="253" t="str">
        <f>IFERROR(IF(AND(AND($N129&lt;&gt;$BI$6,$N129&lt;&gt;$BJ$6),V129="有"),$AL$2,VLOOKUP(V129,'P1'!$B$4:$J$35,9,FALSE)),"")</f>
        <v/>
      </c>
      <c r="W130" s="253" t="str">
        <f>IFERROR(IF(AND(AND($N129&lt;&gt;$BI$6,$N129&lt;&gt;$BJ$6),W129="有"),$AL$2,VLOOKUP(W129,'P1'!$B$4:$J$35,9,FALSE)),"")</f>
        <v/>
      </c>
      <c r="X130" s="253" t="str">
        <f>IFERROR(IF(AND(AND($N129&lt;&gt;$BI$6,$N129&lt;&gt;$BJ$6),X129="有"),$AL$2,VLOOKUP(X129,'P1'!$B$4:$J$35,9,FALSE)),"")</f>
        <v/>
      </c>
      <c r="Y130" s="253" t="str">
        <f>IFERROR(IF(AND(AND($N129&lt;&gt;$BI$6,$N129&lt;&gt;$BJ$6),Y129="有"),$AL$2,VLOOKUP(Y129,'P1'!$B$4:$J$35,9,FALSE)),"")</f>
        <v/>
      </c>
      <c r="Z130" s="253" t="str">
        <f>IFERROR(IF(AND(AND($N129&lt;&gt;$BI$6,$N129&lt;&gt;$BJ$6),Z129="有"),$AL$2,VLOOKUP(Z129,'P1'!$B$4:$J$35,9,FALSE)),"")</f>
        <v/>
      </c>
      <c r="AA130" s="253" t="str">
        <f>IFERROR(IF(AND(AND($N129&lt;&gt;$BI$6,$N129&lt;&gt;$BJ$6),AA129="有"),$AL$2,VLOOKUP(AA129,'P1'!$B$4:$J$35,9,FALSE)),"")</f>
        <v/>
      </c>
      <c r="AB130" s="253" t="str">
        <f>IFERROR(IF(AND(AND($N129&lt;&gt;$BI$6,$N129&lt;&gt;$BJ$6),AB129="有"),$AL$2,VLOOKUP(AB129,'P1'!$B$4:$J$35,9,FALSE)),"")</f>
        <v/>
      </c>
      <c r="AC130" s="253" t="str">
        <f>IFERROR(IF(AND(AND($N129&lt;&gt;$BI$6,$N129&lt;&gt;$BJ$6),AC129="有"),$AL$2,VLOOKUP(AC129,'P1'!$B$4:$J$35,9,FALSE)),"")</f>
        <v/>
      </c>
      <c r="AD130" s="253" t="str">
        <f>IFERROR(IF(AND(AND($N129&lt;&gt;$BI$6,$N129&lt;&gt;$BJ$6),AD129="有"),$AL$2,VLOOKUP(AD129,'P1'!$B$4:$J$35,9,FALSE)),"")</f>
        <v/>
      </c>
      <c r="AE130" s="253" t="str">
        <f>IFERROR(IF(AND(AND($N129&lt;&gt;$BI$6,$N129&lt;&gt;$BJ$6),AE129="有"),$AL$2,VLOOKUP(AE129,'P1'!$B$4:$J$35,9,FALSE)),"")</f>
        <v/>
      </c>
      <c r="AF130" s="253" t="str">
        <f>IFERROR(IF(AND(AND($N129&lt;&gt;$BI$6,$N129&lt;&gt;$BJ$6),AF129="有"),$AL$2,VLOOKUP(AF129,'P1'!$B$4:$J$35,9,FALSE)),"")</f>
        <v/>
      </c>
      <c r="AG130" s="253" t="str">
        <f>IFERROR(IF(AND(AND($N129&lt;&gt;$BI$6,$N129&lt;&gt;$BJ$6),AG129="有"),$AL$2,VLOOKUP(AG129,'P1'!$B$4:$J$35,9,FALSE)),"")</f>
        <v/>
      </c>
      <c r="AH130" s="253" t="str">
        <f>IFERROR(IF(AND(AND($N129&lt;&gt;$BI$6,$N129&lt;&gt;$BJ$6),AH129="有"),$AL$2,VLOOKUP(AH129,'P1'!$B$4:$J$35,9,FALSE)),"")</f>
        <v/>
      </c>
      <c r="AI130" s="253" t="str">
        <f>IFERROR(IF(AND(AND($N129&lt;&gt;$BI$6,$N129&lt;&gt;$BJ$6),AI129="有"),$AL$2,VLOOKUP(AI129,'P1'!$B$4:$J$35,9,FALSE)),"")</f>
        <v/>
      </c>
      <c r="AJ130" s="253" t="str">
        <f>IFERROR(IF(AND(AND($N129&lt;&gt;$BI$6,$N129&lt;&gt;$BJ$6),AJ129="有"),$AL$2,VLOOKUP(AJ129,'P1'!$B$4:$J$35,9,FALSE)),"")</f>
        <v/>
      </c>
      <c r="AK130" s="253" t="str">
        <f>IFERROR(IF(AND(AND($N129&lt;&gt;$BI$6,$N129&lt;&gt;$BJ$6),AK129="有"),$AL$2,VLOOKUP(AK129,'P1'!$B$4:$J$35,9,FALSE)),"")</f>
        <v/>
      </c>
      <c r="AL130" s="253" t="str">
        <f>IFERROR(IF(AND(AND($N129&lt;&gt;$BI$6,$N129&lt;&gt;$BJ$6),AL129="有"),$AL$2,VLOOKUP(AL129,'P1'!$B$4:$J$35,9,FALSE)),"")</f>
        <v/>
      </c>
      <c r="AM130" s="253" t="str">
        <f>IFERROR(IF(AND(AND($N129&lt;&gt;$BI$6,$N129&lt;&gt;$BJ$6),AM129="有"),$AL$2,VLOOKUP(AM129,'P1'!$B$4:$J$35,9,FALSE)),"")</f>
        <v/>
      </c>
      <c r="AN130" s="253" t="str">
        <f>IFERROR(IF(AND(AND($N129&lt;&gt;$BI$6,$N129&lt;&gt;$BJ$6),AN129="有"),$AL$2,VLOOKUP(AN129,'P1'!$B$4:$J$35,9,FALSE)),"")</f>
        <v/>
      </c>
      <c r="AO130" s="253" t="str">
        <f>IFERROR(IF(AND(AND($N129&lt;&gt;$BI$6,$N129&lt;&gt;$BJ$6),AO129="有"),$AL$2,VLOOKUP(AO129,'P1'!$B$4:$J$35,9,FALSE)),"")</f>
        <v/>
      </c>
      <c r="AP130" s="253" t="str">
        <f>IFERROR(IF(AND(AND($N129&lt;&gt;$BI$6,$N129&lt;&gt;$BJ$6),AP129="有"),$AL$2,VLOOKUP(AP129,'P1'!$B$4:$J$35,9,FALSE)),"")</f>
        <v/>
      </c>
      <c r="AQ130" s="253" t="str">
        <f>IFERROR(IF(AND(AND($N129&lt;&gt;$BI$6,$N129&lt;&gt;$BJ$6),AQ129="有"),$AL$2,VLOOKUP(AQ129,'P1'!$B$4:$J$35,9,FALSE)),"")</f>
        <v/>
      </c>
      <c r="AR130" s="253" t="str">
        <f>IFERROR(IF(AND(AND($N129&lt;&gt;$BI$6,$N129&lt;&gt;$BJ$6),AR129="有"),$AL$2,VLOOKUP(AR129,'P1'!$B$4:$J$35,9,FALSE)),"")</f>
        <v/>
      </c>
      <c r="AS130" s="253" t="str">
        <f>IFERROR(IF(AND(AND($N129&lt;&gt;$BI$6,$N129&lt;&gt;$BJ$6),AS129="有"),$AL$2,VLOOKUP(AS129,'P1'!$B$4:$J$35,9,FALSE)),"")</f>
        <v/>
      </c>
      <c r="AT130" s="253" t="str">
        <f>IFERROR(IF(AND(AND($N129&lt;&gt;$BI$6,$N129&lt;&gt;$BJ$6),AT129="有"),$AL$2,VLOOKUP(AT129,'P1'!$B$4:$J$35,9,FALSE)),"")</f>
        <v/>
      </c>
      <c r="AU130" s="253" t="str">
        <f>IFERROR(IF(AND(AND($N129&lt;&gt;$BI$6,$N129&lt;&gt;$BJ$6),AU129="有"),$AL$2,VLOOKUP(AU129,'P1'!$B$4:$J$35,9,FALSE)),"")</f>
        <v/>
      </c>
      <c r="AV130" s="120">
        <f>SUM(Q130:AU130)</f>
        <v>0</v>
      </c>
      <c r="AW130" s="711"/>
      <c r="AX130" s="713"/>
      <c r="AY130" s="121"/>
      <c r="AZ130" s="121"/>
    </row>
    <row r="131" spans="2:52" ht="17.100000000000001" customHeight="1" x14ac:dyDescent="0.15">
      <c r="B131" s="690">
        <f t="shared" si="8"/>
        <v>54</v>
      </c>
      <c r="C131" s="721"/>
      <c r="D131" s="722"/>
      <c r="E131" s="722"/>
      <c r="F131" s="722"/>
      <c r="G131" s="722"/>
      <c r="H131" s="723"/>
      <c r="I131" s="727"/>
      <c r="J131" s="728"/>
      <c r="K131" s="728"/>
      <c r="L131" s="728"/>
      <c r="M131" s="729"/>
      <c r="N131" s="733"/>
      <c r="O131" s="734"/>
      <c r="P131" s="723"/>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115">
        <f>COUNTA(Q131:AU131)</f>
        <v>0</v>
      </c>
      <c r="AW131" s="710">
        <f>AV132</f>
        <v>0</v>
      </c>
      <c r="AX131" s="712" t="str">
        <f>IFERROR(ROUNDDOWN(AV132/$AT$2,1),"")</f>
        <v/>
      </c>
      <c r="AY131" s="116"/>
      <c r="AZ131" s="116"/>
    </row>
    <row r="132" spans="2:52" ht="17.100000000000001" customHeight="1" x14ac:dyDescent="0.15">
      <c r="B132" s="691"/>
      <c r="C132" s="724"/>
      <c r="D132" s="725"/>
      <c r="E132" s="725"/>
      <c r="F132" s="725"/>
      <c r="G132" s="725"/>
      <c r="H132" s="726"/>
      <c r="I132" s="730"/>
      <c r="J132" s="731"/>
      <c r="K132" s="731"/>
      <c r="L132" s="731"/>
      <c r="M132" s="732"/>
      <c r="N132" s="724"/>
      <c r="O132" s="725"/>
      <c r="P132" s="726"/>
      <c r="Q132" s="253" t="str">
        <f>IFERROR(IF(AND(AND($N131&lt;&gt;$BI$6,$N131&lt;&gt;$BJ$6),Q131="有"),$AL$2,VLOOKUP(Q131,'P1'!$B$4:$J$35,9,FALSE)),"")</f>
        <v/>
      </c>
      <c r="R132" s="253" t="str">
        <f>IFERROR(IF(AND(AND($N131&lt;&gt;$BI$6,$N131&lt;&gt;$BJ$6),R131="有"),$AL$2,VLOOKUP(R131,'P1'!$B$4:$J$35,9,FALSE)),"")</f>
        <v/>
      </c>
      <c r="S132" s="253" t="str">
        <f>IFERROR(IF(AND(AND($N131&lt;&gt;$BI$6,$N131&lt;&gt;$BJ$6),S131="有"),$AL$2,VLOOKUP(S131,'P1'!$B$4:$J$35,9,FALSE)),"")</f>
        <v/>
      </c>
      <c r="T132" s="253" t="str">
        <f>IFERROR(IF(AND(AND($N131&lt;&gt;$BI$6,$N131&lt;&gt;$BJ$6),T131="有"),$AL$2,VLOOKUP(T131,'P1'!$B$4:$J$35,9,FALSE)),"")</f>
        <v/>
      </c>
      <c r="U132" s="253" t="str">
        <f>IFERROR(IF(AND(AND($N131&lt;&gt;$BI$6,$N131&lt;&gt;$BJ$6),U131="有"),$AL$2,VLOOKUP(U131,'P1'!$B$4:$J$35,9,FALSE)),"")</f>
        <v/>
      </c>
      <c r="V132" s="253" t="str">
        <f>IFERROR(IF(AND(AND($N131&lt;&gt;$BI$6,$N131&lt;&gt;$BJ$6),V131="有"),$AL$2,VLOOKUP(V131,'P1'!$B$4:$J$35,9,FALSE)),"")</f>
        <v/>
      </c>
      <c r="W132" s="253" t="str">
        <f>IFERROR(IF(AND(AND($N131&lt;&gt;$BI$6,$N131&lt;&gt;$BJ$6),W131="有"),$AL$2,VLOOKUP(W131,'P1'!$B$4:$J$35,9,FALSE)),"")</f>
        <v/>
      </c>
      <c r="X132" s="253" t="str">
        <f>IFERROR(IF(AND(AND($N131&lt;&gt;$BI$6,$N131&lt;&gt;$BJ$6),X131="有"),$AL$2,VLOOKUP(X131,'P1'!$B$4:$J$35,9,FALSE)),"")</f>
        <v/>
      </c>
      <c r="Y132" s="253" t="str">
        <f>IFERROR(IF(AND(AND($N131&lt;&gt;$BI$6,$N131&lt;&gt;$BJ$6),Y131="有"),$AL$2,VLOOKUP(Y131,'P1'!$B$4:$J$35,9,FALSE)),"")</f>
        <v/>
      </c>
      <c r="Z132" s="253" t="str">
        <f>IFERROR(IF(AND(AND($N131&lt;&gt;$BI$6,$N131&lt;&gt;$BJ$6),Z131="有"),$AL$2,VLOOKUP(Z131,'P1'!$B$4:$J$35,9,FALSE)),"")</f>
        <v/>
      </c>
      <c r="AA132" s="253" t="str">
        <f>IFERROR(IF(AND(AND($N131&lt;&gt;$BI$6,$N131&lt;&gt;$BJ$6),AA131="有"),$AL$2,VLOOKUP(AA131,'P1'!$B$4:$J$35,9,FALSE)),"")</f>
        <v/>
      </c>
      <c r="AB132" s="253" t="str">
        <f>IFERROR(IF(AND(AND($N131&lt;&gt;$BI$6,$N131&lt;&gt;$BJ$6),AB131="有"),$AL$2,VLOOKUP(AB131,'P1'!$B$4:$J$35,9,FALSE)),"")</f>
        <v/>
      </c>
      <c r="AC132" s="253" t="str">
        <f>IFERROR(IF(AND(AND($N131&lt;&gt;$BI$6,$N131&lt;&gt;$BJ$6),AC131="有"),$AL$2,VLOOKUP(AC131,'P1'!$B$4:$J$35,9,FALSE)),"")</f>
        <v/>
      </c>
      <c r="AD132" s="253" t="str">
        <f>IFERROR(IF(AND(AND($N131&lt;&gt;$BI$6,$N131&lt;&gt;$BJ$6),AD131="有"),$AL$2,VLOOKUP(AD131,'P1'!$B$4:$J$35,9,FALSE)),"")</f>
        <v/>
      </c>
      <c r="AE132" s="253" t="str">
        <f>IFERROR(IF(AND(AND($N131&lt;&gt;$BI$6,$N131&lt;&gt;$BJ$6),AE131="有"),$AL$2,VLOOKUP(AE131,'P1'!$B$4:$J$35,9,FALSE)),"")</f>
        <v/>
      </c>
      <c r="AF132" s="253" t="str">
        <f>IFERROR(IF(AND(AND($N131&lt;&gt;$BI$6,$N131&lt;&gt;$BJ$6),AF131="有"),$AL$2,VLOOKUP(AF131,'P1'!$B$4:$J$35,9,FALSE)),"")</f>
        <v/>
      </c>
      <c r="AG132" s="253" t="str">
        <f>IFERROR(IF(AND(AND($N131&lt;&gt;$BI$6,$N131&lt;&gt;$BJ$6),AG131="有"),$AL$2,VLOOKUP(AG131,'P1'!$B$4:$J$35,9,FALSE)),"")</f>
        <v/>
      </c>
      <c r="AH132" s="253" t="str">
        <f>IFERROR(IF(AND(AND($N131&lt;&gt;$BI$6,$N131&lt;&gt;$BJ$6),AH131="有"),$AL$2,VLOOKUP(AH131,'P1'!$B$4:$J$35,9,FALSE)),"")</f>
        <v/>
      </c>
      <c r="AI132" s="253" t="str">
        <f>IFERROR(IF(AND(AND($N131&lt;&gt;$BI$6,$N131&lt;&gt;$BJ$6),AI131="有"),$AL$2,VLOOKUP(AI131,'P1'!$B$4:$J$35,9,FALSE)),"")</f>
        <v/>
      </c>
      <c r="AJ132" s="253" t="str">
        <f>IFERROR(IF(AND(AND($N131&lt;&gt;$BI$6,$N131&lt;&gt;$BJ$6),AJ131="有"),$AL$2,VLOOKUP(AJ131,'P1'!$B$4:$J$35,9,FALSE)),"")</f>
        <v/>
      </c>
      <c r="AK132" s="253" t="str">
        <f>IFERROR(IF(AND(AND($N131&lt;&gt;$BI$6,$N131&lt;&gt;$BJ$6),AK131="有"),$AL$2,VLOOKUP(AK131,'P1'!$B$4:$J$35,9,FALSE)),"")</f>
        <v/>
      </c>
      <c r="AL132" s="253" t="str">
        <f>IFERROR(IF(AND(AND($N131&lt;&gt;$BI$6,$N131&lt;&gt;$BJ$6),AL131="有"),$AL$2,VLOOKUP(AL131,'P1'!$B$4:$J$35,9,FALSE)),"")</f>
        <v/>
      </c>
      <c r="AM132" s="253" t="str">
        <f>IFERROR(IF(AND(AND($N131&lt;&gt;$BI$6,$N131&lt;&gt;$BJ$6),AM131="有"),$AL$2,VLOOKUP(AM131,'P1'!$B$4:$J$35,9,FALSE)),"")</f>
        <v/>
      </c>
      <c r="AN132" s="253" t="str">
        <f>IFERROR(IF(AND(AND($N131&lt;&gt;$BI$6,$N131&lt;&gt;$BJ$6),AN131="有"),$AL$2,VLOOKUP(AN131,'P1'!$B$4:$J$35,9,FALSE)),"")</f>
        <v/>
      </c>
      <c r="AO132" s="253" t="str">
        <f>IFERROR(IF(AND(AND($N131&lt;&gt;$BI$6,$N131&lt;&gt;$BJ$6),AO131="有"),$AL$2,VLOOKUP(AO131,'P1'!$B$4:$J$35,9,FALSE)),"")</f>
        <v/>
      </c>
      <c r="AP132" s="253" t="str">
        <f>IFERROR(IF(AND(AND($N131&lt;&gt;$BI$6,$N131&lt;&gt;$BJ$6),AP131="有"),$AL$2,VLOOKUP(AP131,'P1'!$B$4:$J$35,9,FALSE)),"")</f>
        <v/>
      </c>
      <c r="AQ132" s="253" t="str">
        <f>IFERROR(IF(AND(AND($N131&lt;&gt;$BI$6,$N131&lt;&gt;$BJ$6),AQ131="有"),$AL$2,VLOOKUP(AQ131,'P1'!$B$4:$J$35,9,FALSE)),"")</f>
        <v/>
      </c>
      <c r="AR132" s="253" t="str">
        <f>IFERROR(IF(AND(AND($N131&lt;&gt;$BI$6,$N131&lt;&gt;$BJ$6),AR131="有"),$AL$2,VLOOKUP(AR131,'P1'!$B$4:$J$35,9,FALSE)),"")</f>
        <v/>
      </c>
      <c r="AS132" s="253" t="str">
        <f>IFERROR(IF(AND(AND($N131&lt;&gt;$BI$6,$N131&lt;&gt;$BJ$6),AS131="有"),$AL$2,VLOOKUP(AS131,'P1'!$B$4:$J$35,9,FALSE)),"")</f>
        <v/>
      </c>
      <c r="AT132" s="253" t="str">
        <f>IFERROR(IF(AND(AND($N131&lt;&gt;$BI$6,$N131&lt;&gt;$BJ$6),AT131="有"),$AL$2,VLOOKUP(AT131,'P1'!$B$4:$J$35,9,FALSE)),"")</f>
        <v/>
      </c>
      <c r="AU132" s="253" t="str">
        <f>IFERROR(IF(AND(AND($N131&lt;&gt;$BI$6,$N131&lt;&gt;$BJ$6),AU131="有"),$AL$2,VLOOKUP(AU131,'P1'!$B$4:$J$35,9,FALSE)),"")</f>
        <v/>
      </c>
      <c r="AV132" s="120">
        <f>SUM(Q132:AU132)</f>
        <v>0</v>
      </c>
      <c r="AW132" s="711"/>
      <c r="AX132" s="713"/>
      <c r="AY132" s="121"/>
      <c r="AZ132" s="121"/>
    </row>
    <row r="133" spans="2:52" ht="17.100000000000001" customHeight="1" x14ac:dyDescent="0.15">
      <c r="B133" s="690">
        <f t="shared" si="8"/>
        <v>55</v>
      </c>
      <c r="C133" s="721"/>
      <c r="D133" s="722"/>
      <c r="E133" s="722"/>
      <c r="F133" s="722"/>
      <c r="G133" s="722"/>
      <c r="H133" s="723"/>
      <c r="I133" s="727"/>
      <c r="J133" s="728"/>
      <c r="K133" s="728"/>
      <c r="L133" s="728"/>
      <c r="M133" s="729"/>
      <c r="N133" s="733"/>
      <c r="O133" s="734"/>
      <c r="P133" s="723"/>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115">
        <f>COUNTA(Q133:AU133)</f>
        <v>0</v>
      </c>
      <c r="AW133" s="710">
        <f>AV134</f>
        <v>0</v>
      </c>
      <c r="AX133" s="712" t="str">
        <f>IFERROR(ROUNDDOWN(AV134/$AT$2,1),"")</f>
        <v/>
      </c>
      <c r="AY133" s="116"/>
      <c r="AZ133" s="116"/>
    </row>
    <row r="134" spans="2:52" ht="17.100000000000001" customHeight="1" x14ac:dyDescent="0.15">
      <c r="B134" s="691"/>
      <c r="C134" s="724"/>
      <c r="D134" s="725"/>
      <c r="E134" s="725"/>
      <c r="F134" s="725"/>
      <c r="G134" s="725"/>
      <c r="H134" s="726"/>
      <c r="I134" s="730"/>
      <c r="J134" s="731"/>
      <c r="K134" s="731"/>
      <c r="L134" s="731"/>
      <c r="M134" s="732"/>
      <c r="N134" s="724"/>
      <c r="O134" s="725"/>
      <c r="P134" s="726"/>
      <c r="Q134" s="253" t="str">
        <f>IFERROR(IF(AND(AND($N133&lt;&gt;$BI$6,$N133&lt;&gt;$BJ$6),Q133="有"),$AL$2,VLOOKUP(Q133,'P1'!$B$4:$J$35,9,FALSE)),"")</f>
        <v/>
      </c>
      <c r="R134" s="253" t="str">
        <f>IFERROR(IF(AND(AND($N133&lt;&gt;$BI$6,$N133&lt;&gt;$BJ$6),R133="有"),$AL$2,VLOOKUP(R133,'P1'!$B$4:$J$35,9,FALSE)),"")</f>
        <v/>
      </c>
      <c r="S134" s="253" t="str">
        <f>IFERROR(IF(AND(AND($N133&lt;&gt;$BI$6,$N133&lt;&gt;$BJ$6),S133="有"),$AL$2,VLOOKUP(S133,'P1'!$B$4:$J$35,9,FALSE)),"")</f>
        <v/>
      </c>
      <c r="T134" s="253" t="str">
        <f>IFERROR(IF(AND(AND($N133&lt;&gt;$BI$6,$N133&lt;&gt;$BJ$6),T133="有"),$AL$2,VLOOKUP(T133,'P1'!$B$4:$J$35,9,FALSE)),"")</f>
        <v/>
      </c>
      <c r="U134" s="253" t="str">
        <f>IFERROR(IF(AND(AND($N133&lt;&gt;$BI$6,$N133&lt;&gt;$BJ$6),U133="有"),$AL$2,VLOOKUP(U133,'P1'!$B$4:$J$35,9,FALSE)),"")</f>
        <v/>
      </c>
      <c r="V134" s="253" t="str">
        <f>IFERROR(IF(AND(AND($N133&lt;&gt;$BI$6,$N133&lt;&gt;$BJ$6),V133="有"),$AL$2,VLOOKUP(V133,'P1'!$B$4:$J$35,9,FALSE)),"")</f>
        <v/>
      </c>
      <c r="W134" s="253" t="str">
        <f>IFERROR(IF(AND(AND($N133&lt;&gt;$BI$6,$N133&lt;&gt;$BJ$6),W133="有"),$AL$2,VLOOKUP(W133,'P1'!$B$4:$J$35,9,FALSE)),"")</f>
        <v/>
      </c>
      <c r="X134" s="253" t="str">
        <f>IFERROR(IF(AND(AND($N133&lt;&gt;$BI$6,$N133&lt;&gt;$BJ$6),X133="有"),$AL$2,VLOOKUP(X133,'P1'!$B$4:$J$35,9,FALSE)),"")</f>
        <v/>
      </c>
      <c r="Y134" s="253" t="str">
        <f>IFERROR(IF(AND(AND($N133&lt;&gt;$BI$6,$N133&lt;&gt;$BJ$6),Y133="有"),$AL$2,VLOOKUP(Y133,'P1'!$B$4:$J$35,9,FALSE)),"")</f>
        <v/>
      </c>
      <c r="Z134" s="253" t="str">
        <f>IFERROR(IF(AND(AND($N133&lt;&gt;$BI$6,$N133&lt;&gt;$BJ$6),Z133="有"),$AL$2,VLOOKUP(Z133,'P1'!$B$4:$J$35,9,FALSE)),"")</f>
        <v/>
      </c>
      <c r="AA134" s="253" t="str">
        <f>IFERROR(IF(AND(AND($N133&lt;&gt;$BI$6,$N133&lt;&gt;$BJ$6),AA133="有"),$AL$2,VLOOKUP(AA133,'P1'!$B$4:$J$35,9,FALSE)),"")</f>
        <v/>
      </c>
      <c r="AB134" s="253" t="str">
        <f>IFERROR(IF(AND(AND($N133&lt;&gt;$BI$6,$N133&lt;&gt;$BJ$6),AB133="有"),$AL$2,VLOOKUP(AB133,'P1'!$B$4:$J$35,9,FALSE)),"")</f>
        <v/>
      </c>
      <c r="AC134" s="253" t="str">
        <f>IFERROR(IF(AND(AND($N133&lt;&gt;$BI$6,$N133&lt;&gt;$BJ$6),AC133="有"),$AL$2,VLOOKUP(AC133,'P1'!$B$4:$J$35,9,FALSE)),"")</f>
        <v/>
      </c>
      <c r="AD134" s="253" t="str">
        <f>IFERROR(IF(AND(AND($N133&lt;&gt;$BI$6,$N133&lt;&gt;$BJ$6),AD133="有"),$AL$2,VLOOKUP(AD133,'P1'!$B$4:$J$35,9,FALSE)),"")</f>
        <v/>
      </c>
      <c r="AE134" s="253" t="str">
        <f>IFERROR(IF(AND(AND($N133&lt;&gt;$BI$6,$N133&lt;&gt;$BJ$6),AE133="有"),$AL$2,VLOOKUP(AE133,'P1'!$B$4:$J$35,9,FALSE)),"")</f>
        <v/>
      </c>
      <c r="AF134" s="253" t="str">
        <f>IFERROR(IF(AND(AND($N133&lt;&gt;$BI$6,$N133&lt;&gt;$BJ$6),AF133="有"),$AL$2,VLOOKUP(AF133,'P1'!$B$4:$J$35,9,FALSE)),"")</f>
        <v/>
      </c>
      <c r="AG134" s="253" t="str">
        <f>IFERROR(IF(AND(AND($N133&lt;&gt;$BI$6,$N133&lt;&gt;$BJ$6),AG133="有"),$AL$2,VLOOKUP(AG133,'P1'!$B$4:$J$35,9,FALSE)),"")</f>
        <v/>
      </c>
      <c r="AH134" s="253" t="str">
        <f>IFERROR(IF(AND(AND($N133&lt;&gt;$BI$6,$N133&lt;&gt;$BJ$6),AH133="有"),$AL$2,VLOOKUP(AH133,'P1'!$B$4:$J$35,9,FALSE)),"")</f>
        <v/>
      </c>
      <c r="AI134" s="253" t="str">
        <f>IFERROR(IF(AND(AND($N133&lt;&gt;$BI$6,$N133&lt;&gt;$BJ$6),AI133="有"),$AL$2,VLOOKUP(AI133,'P1'!$B$4:$J$35,9,FALSE)),"")</f>
        <v/>
      </c>
      <c r="AJ134" s="253" t="str">
        <f>IFERROR(IF(AND(AND($N133&lt;&gt;$BI$6,$N133&lt;&gt;$BJ$6),AJ133="有"),$AL$2,VLOOKUP(AJ133,'P1'!$B$4:$J$35,9,FALSE)),"")</f>
        <v/>
      </c>
      <c r="AK134" s="253" t="str">
        <f>IFERROR(IF(AND(AND($N133&lt;&gt;$BI$6,$N133&lt;&gt;$BJ$6),AK133="有"),$AL$2,VLOOKUP(AK133,'P1'!$B$4:$J$35,9,FALSE)),"")</f>
        <v/>
      </c>
      <c r="AL134" s="253" t="str">
        <f>IFERROR(IF(AND(AND($N133&lt;&gt;$BI$6,$N133&lt;&gt;$BJ$6),AL133="有"),$AL$2,VLOOKUP(AL133,'P1'!$B$4:$J$35,9,FALSE)),"")</f>
        <v/>
      </c>
      <c r="AM134" s="253" t="str">
        <f>IFERROR(IF(AND(AND($N133&lt;&gt;$BI$6,$N133&lt;&gt;$BJ$6),AM133="有"),$AL$2,VLOOKUP(AM133,'P1'!$B$4:$J$35,9,FALSE)),"")</f>
        <v/>
      </c>
      <c r="AN134" s="253" t="str">
        <f>IFERROR(IF(AND(AND($N133&lt;&gt;$BI$6,$N133&lt;&gt;$BJ$6),AN133="有"),$AL$2,VLOOKUP(AN133,'P1'!$B$4:$J$35,9,FALSE)),"")</f>
        <v/>
      </c>
      <c r="AO134" s="253" t="str">
        <f>IFERROR(IF(AND(AND($N133&lt;&gt;$BI$6,$N133&lt;&gt;$BJ$6),AO133="有"),$AL$2,VLOOKUP(AO133,'P1'!$B$4:$J$35,9,FALSE)),"")</f>
        <v/>
      </c>
      <c r="AP134" s="253" t="str">
        <f>IFERROR(IF(AND(AND($N133&lt;&gt;$BI$6,$N133&lt;&gt;$BJ$6),AP133="有"),$AL$2,VLOOKUP(AP133,'P1'!$B$4:$J$35,9,FALSE)),"")</f>
        <v/>
      </c>
      <c r="AQ134" s="253" t="str">
        <f>IFERROR(IF(AND(AND($N133&lt;&gt;$BI$6,$N133&lt;&gt;$BJ$6),AQ133="有"),$AL$2,VLOOKUP(AQ133,'P1'!$B$4:$J$35,9,FALSE)),"")</f>
        <v/>
      </c>
      <c r="AR134" s="253" t="str">
        <f>IFERROR(IF(AND(AND($N133&lt;&gt;$BI$6,$N133&lt;&gt;$BJ$6),AR133="有"),$AL$2,VLOOKUP(AR133,'P1'!$B$4:$J$35,9,FALSE)),"")</f>
        <v/>
      </c>
      <c r="AS134" s="253" t="str">
        <f>IFERROR(IF(AND(AND($N133&lt;&gt;$BI$6,$N133&lt;&gt;$BJ$6),AS133="有"),$AL$2,VLOOKUP(AS133,'P1'!$B$4:$J$35,9,FALSE)),"")</f>
        <v/>
      </c>
      <c r="AT134" s="253" t="str">
        <f>IFERROR(IF(AND(AND($N133&lt;&gt;$BI$6,$N133&lt;&gt;$BJ$6),AT133="有"),$AL$2,VLOOKUP(AT133,'P1'!$B$4:$J$35,9,FALSE)),"")</f>
        <v/>
      </c>
      <c r="AU134" s="253" t="str">
        <f>IFERROR(IF(AND(AND($N133&lt;&gt;$BI$6,$N133&lt;&gt;$BJ$6),AU133="有"),$AL$2,VLOOKUP(AU133,'P1'!$B$4:$J$35,9,FALSE)),"")</f>
        <v/>
      </c>
      <c r="AV134" s="120">
        <f>SUM(Q134:AU134)</f>
        <v>0</v>
      </c>
      <c r="AW134" s="711"/>
      <c r="AX134" s="713"/>
      <c r="AY134" s="121"/>
      <c r="AZ134" s="121"/>
    </row>
    <row r="135" spans="2:52" ht="17.100000000000001" customHeight="1" x14ac:dyDescent="0.15">
      <c r="B135" s="690">
        <f t="shared" si="8"/>
        <v>56</v>
      </c>
      <c r="C135" s="721"/>
      <c r="D135" s="722"/>
      <c r="E135" s="722"/>
      <c r="F135" s="722"/>
      <c r="G135" s="722"/>
      <c r="H135" s="723"/>
      <c r="I135" s="727"/>
      <c r="J135" s="728"/>
      <c r="K135" s="728"/>
      <c r="L135" s="728"/>
      <c r="M135" s="729"/>
      <c r="N135" s="733"/>
      <c r="O135" s="734"/>
      <c r="P135" s="723"/>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56"/>
      <c r="AP135" s="256"/>
      <c r="AQ135" s="256"/>
      <c r="AR135" s="256"/>
      <c r="AS135" s="256"/>
      <c r="AT135" s="256"/>
      <c r="AU135" s="256"/>
      <c r="AV135" s="115">
        <f>COUNTA(Q135:AU135)</f>
        <v>0</v>
      </c>
      <c r="AW135" s="710">
        <f>AV136</f>
        <v>0</v>
      </c>
      <c r="AX135" s="712" t="str">
        <f>IFERROR(ROUNDDOWN(AV136/$AT$2,1),"")</f>
        <v/>
      </c>
      <c r="AY135" s="116"/>
      <c r="AZ135" s="116"/>
    </row>
    <row r="136" spans="2:52" ht="17.100000000000001" customHeight="1" x14ac:dyDescent="0.15">
      <c r="B136" s="691"/>
      <c r="C136" s="724"/>
      <c r="D136" s="725"/>
      <c r="E136" s="725"/>
      <c r="F136" s="725"/>
      <c r="G136" s="725"/>
      <c r="H136" s="726"/>
      <c r="I136" s="730"/>
      <c r="J136" s="731"/>
      <c r="K136" s="731"/>
      <c r="L136" s="731"/>
      <c r="M136" s="732"/>
      <c r="N136" s="724"/>
      <c r="O136" s="725"/>
      <c r="P136" s="726"/>
      <c r="Q136" s="253" t="str">
        <f>IFERROR(IF(AND(AND($N135&lt;&gt;$BI$6,$N135&lt;&gt;$BJ$6),Q135="有"),$AL$2,VLOOKUP(Q135,'P1'!$B$4:$J$35,9,FALSE)),"")</f>
        <v/>
      </c>
      <c r="R136" s="253" t="str">
        <f>IFERROR(IF(AND(AND($N135&lt;&gt;$BI$6,$N135&lt;&gt;$BJ$6),R135="有"),$AL$2,VLOOKUP(R135,'P1'!$B$4:$J$35,9,FALSE)),"")</f>
        <v/>
      </c>
      <c r="S136" s="253" t="str">
        <f>IFERROR(IF(AND(AND($N135&lt;&gt;$BI$6,$N135&lt;&gt;$BJ$6),S135="有"),$AL$2,VLOOKUP(S135,'P1'!$B$4:$J$35,9,FALSE)),"")</f>
        <v/>
      </c>
      <c r="T136" s="253" t="str">
        <f>IFERROR(IF(AND(AND($N135&lt;&gt;$BI$6,$N135&lt;&gt;$BJ$6),T135="有"),$AL$2,VLOOKUP(T135,'P1'!$B$4:$J$35,9,FALSE)),"")</f>
        <v/>
      </c>
      <c r="U136" s="253" t="str">
        <f>IFERROR(IF(AND(AND($N135&lt;&gt;$BI$6,$N135&lt;&gt;$BJ$6),U135="有"),$AL$2,VLOOKUP(U135,'P1'!$B$4:$J$35,9,FALSE)),"")</f>
        <v/>
      </c>
      <c r="V136" s="253" t="str">
        <f>IFERROR(IF(AND(AND($N135&lt;&gt;$BI$6,$N135&lt;&gt;$BJ$6),V135="有"),$AL$2,VLOOKUP(V135,'P1'!$B$4:$J$35,9,FALSE)),"")</f>
        <v/>
      </c>
      <c r="W136" s="253" t="str">
        <f>IFERROR(IF(AND(AND($N135&lt;&gt;$BI$6,$N135&lt;&gt;$BJ$6),W135="有"),$AL$2,VLOOKUP(W135,'P1'!$B$4:$J$35,9,FALSE)),"")</f>
        <v/>
      </c>
      <c r="X136" s="253" t="str">
        <f>IFERROR(IF(AND(AND($N135&lt;&gt;$BI$6,$N135&lt;&gt;$BJ$6),X135="有"),$AL$2,VLOOKUP(X135,'P1'!$B$4:$J$35,9,FALSE)),"")</f>
        <v/>
      </c>
      <c r="Y136" s="253" t="str">
        <f>IFERROR(IF(AND(AND($N135&lt;&gt;$BI$6,$N135&lt;&gt;$BJ$6),Y135="有"),$AL$2,VLOOKUP(Y135,'P1'!$B$4:$J$35,9,FALSE)),"")</f>
        <v/>
      </c>
      <c r="Z136" s="253" t="str">
        <f>IFERROR(IF(AND(AND($N135&lt;&gt;$BI$6,$N135&lt;&gt;$BJ$6),Z135="有"),$AL$2,VLOOKUP(Z135,'P1'!$B$4:$J$35,9,FALSE)),"")</f>
        <v/>
      </c>
      <c r="AA136" s="253" t="str">
        <f>IFERROR(IF(AND(AND($N135&lt;&gt;$BI$6,$N135&lt;&gt;$BJ$6),AA135="有"),$AL$2,VLOOKUP(AA135,'P1'!$B$4:$J$35,9,FALSE)),"")</f>
        <v/>
      </c>
      <c r="AB136" s="253" t="str">
        <f>IFERROR(IF(AND(AND($N135&lt;&gt;$BI$6,$N135&lt;&gt;$BJ$6),AB135="有"),$AL$2,VLOOKUP(AB135,'P1'!$B$4:$J$35,9,FALSE)),"")</f>
        <v/>
      </c>
      <c r="AC136" s="253" t="str">
        <f>IFERROR(IF(AND(AND($N135&lt;&gt;$BI$6,$N135&lt;&gt;$BJ$6),AC135="有"),$AL$2,VLOOKUP(AC135,'P1'!$B$4:$J$35,9,FALSE)),"")</f>
        <v/>
      </c>
      <c r="AD136" s="253" t="str">
        <f>IFERROR(IF(AND(AND($N135&lt;&gt;$BI$6,$N135&lt;&gt;$BJ$6),AD135="有"),$AL$2,VLOOKUP(AD135,'P1'!$B$4:$J$35,9,FALSE)),"")</f>
        <v/>
      </c>
      <c r="AE136" s="253" t="str">
        <f>IFERROR(IF(AND(AND($N135&lt;&gt;$BI$6,$N135&lt;&gt;$BJ$6),AE135="有"),$AL$2,VLOOKUP(AE135,'P1'!$B$4:$J$35,9,FALSE)),"")</f>
        <v/>
      </c>
      <c r="AF136" s="253" t="str">
        <f>IFERROR(IF(AND(AND($N135&lt;&gt;$BI$6,$N135&lt;&gt;$BJ$6),AF135="有"),$AL$2,VLOOKUP(AF135,'P1'!$B$4:$J$35,9,FALSE)),"")</f>
        <v/>
      </c>
      <c r="AG136" s="253" t="str">
        <f>IFERROR(IF(AND(AND($N135&lt;&gt;$BI$6,$N135&lt;&gt;$BJ$6),AG135="有"),$AL$2,VLOOKUP(AG135,'P1'!$B$4:$J$35,9,FALSE)),"")</f>
        <v/>
      </c>
      <c r="AH136" s="253" t="str">
        <f>IFERROR(IF(AND(AND($N135&lt;&gt;$BI$6,$N135&lt;&gt;$BJ$6),AH135="有"),$AL$2,VLOOKUP(AH135,'P1'!$B$4:$J$35,9,FALSE)),"")</f>
        <v/>
      </c>
      <c r="AI136" s="253" t="str">
        <f>IFERROR(IF(AND(AND($N135&lt;&gt;$BI$6,$N135&lt;&gt;$BJ$6),AI135="有"),$AL$2,VLOOKUP(AI135,'P1'!$B$4:$J$35,9,FALSE)),"")</f>
        <v/>
      </c>
      <c r="AJ136" s="253" t="str">
        <f>IFERROR(IF(AND(AND($N135&lt;&gt;$BI$6,$N135&lt;&gt;$BJ$6),AJ135="有"),$AL$2,VLOOKUP(AJ135,'P1'!$B$4:$J$35,9,FALSE)),"")</f>
        <v/>
      </c>
      <c r="AK136" s="253" t="str">
        <f>IFERROR(IF(AND(AND($N135&lt;&gt;$BI$6,$N135&lt;&gt;$BJ$6),AK135="有"),$AL$2,VLOOKUP(AK135,'P1'!$B$4:$J$35,9,FALSE)),"")</f>
        <v/>
      </c>
      <c r="AL136" s="253" t="str">
        <f>IFERROR(IF(AND(AND($N135&lt;&gt;$BI$6,$N135&lt;&gt;$BJ$6),AL135="有"),$AL$2,VLOOKUP(AL135,'P1'!$B$4:$J$35,9,FALSE)),"")</f>
        <v/>
      </c>
      <c r="AM136" s="253" t="str">
        <f>IFERROR(IF(AND(AND($N135&lt;&gt;$BI$6,$N135&lt;&gt;$BJ$6),AM135="有"),$AL$2,VLOOKUP(AM135,'P1'!$B$4:$J$35,9,FALSE)),"")</f>
        <v/>
      </c>
      <c r="AN136" s="253" t="str">
        <f>IFERROR(IF(AND(AND($N135&lt;&gt;$BI$6,$N135&lt;&gt;$BJ$6),AN135="有"),$AL$2,VLOOKUP(AN135,'P1'!$B$4:$J$35,9,FALSE)),"")</f>
        <v/>
      </c>
      <c r="AO136" s="253" t="str">
        <f>IFERROR(IF(AND(AND($N135&lt;&gt;$BI$6,$N135&lt;&gt;$BJ$6),AO135="有"),$AL$2,VLOOKUP(AO135,'P1'!$B$4:$J$35,9,FALSE)),"")</f>
        <v/>
      </c>
      <c r="AP136" s="253" t="str">
        <f>IFERROR(IF(AND(AND($N135&lt;&gt;$BI$6,$N135&lt;&gt;$BJ$6),AP135="有"),$AL$2,VLOOKUP(AP135,'P1'!$B$4:$J$35,9,FALSE)),"")</f>
        <v/>
      </c>
      <c r="AQ136" s="253" t="str">
        <f>IFERROR(IF(AND(AND($N135&lt;&gt;$BI$6,$N135&lt;&gt;$BJ$6),AQ135="有"),$AL$2,VLOOKUP(AQ135,'P1'!$B$4:$J$35,9,FALSE)),"")</f>
        <v/>
      </c>
      <c r="AR136" s="253" t="str">
        <f>IFERROR(IF(AND(AND($N135&lt;&gt;$BI$6,$N135&lt;&gt;$BJ$6),AR135="有"),$AL$2,VLOOKUP(AR135,'P1'!$B$4:$J$35,9,FALSE)),"")</f>
        <v/>
      </c>
      <c r="AS136" s="253" t="str">
        <f>IFERROR(IF(AND(AND($N135&lt;&gt;$BI$6,$N135&lt;&gt;$BJ$6),AS135="有"),$AL$2,VLOOKUP(AS135,'P1'!$B$4:$J$35,9,FALSE)),"")</f>
        <v/>
      </c>
      <c r="AT136" s="253" t="str">
        <f>IFERROR(IF(AND(AND($N135&lt;&gt;$BI$6,$N135&lt;&gt;$BJ$6),AT135="有"),$AL$2,VLOOKUP(AT135,'P1'!$B$4:$J$35,9,FALSE)),"")</f>
        <v/>
      </c>
      <c r="AU136" s="253" t="str">
        <f>IFERROR(IF(AND(AND($N135&lt;&gt;$BI$6,$N135&lt;&gt;$BJ$6),AU135="有"),$AL$2,VLOOKUP(AU135,'P1'!$B$4:$J$35,9,FALSE)),"")</f>
        <v/>
      </c>
      <c r="AV136" s="120">
        <f>SUM(Q136:AU136)</f>
        <v>0</v>
      </c>
      <c r="AW136" s="711"/>
      <c r="AX136" s="713"/>
      <c r="AY136" s="121"/>
      <c r="AZ136" s="121"/>
    </row>
    <row r="137" spans="2:52" ht="17.100000000000001" customHeight="1" x14ac:dyDescent="0.15">
      <c r="B137" s="690">
        <f t="shared" si="8"/>
        <v>57</v>
      </c>
      <c r="C137" s="721"/>
      <c r="D137" s="722"/>
      <c r="E137" s="722"/>
      <c r="F137" s="722"/>
      <c r="G137" s="722"/>
      <c r="H137" s="723"/>
      <c r="I137" s="727"/>
      <c r="J137" s="728"/>
      <c r="K137" s="728"/>
      <c r="L137" s="728"/>
      <c r="M137" s="729"/>
      <c r="N137" s="733"/>
      <c r="O137" s="734"/>
      <c r="P137" s="723"/>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115">
        <f>COUNTA(Q137:AU137)</f>
        <v>0</v>
      </c>
      <c r="AW137" s="710">
        <f>AV138</f>
        <v>0</v>
      </c>
      <c r="AX137" s="712" t="str">
        <f>IFERROR(ROUNDDOWN(AV138/$AT$2,1),"")</f>
        <v/>
      </c>
      <c r="AY137" s="116"/>
      <c r="AZ137" s="116"/>
    </row>
    <row r="138" spans="2:52" ht="17.100000000000001" customHeight="1" x14ac:dyDescent="0.15">
      <c r="B138" s="691"/>
      <c r="C138" s="724"/>
      <c r="D138" s="725"/>
      <c r="E138" s="725"/>
      <c r="F138" s="725"/>
      <c r="G138" s="725"/>
      <c r="H138" s="726"/>
      <c r="I138" s="730"/>
      <c r="J138" s="731"/>
      <c r="K138" s="731"/>
      <c r="L138" s="731"/>
      <c r="M138" s="732"/>
      <c r="N138" s="724"/>
      <c r="O138" s="725"/>
      <c r="P138" s="726"/>
      <c r="Q138" s="253" t="str">
        <f>IFERROR(IF(AND(AND($N137&lt;&gt;$BI$6,$N137&lt;&gt;$BJ$6),Q137="有"),$AL$2,VLOOKUP(Q137,'P1'!$B$4:$J$35,9,FALSE)),"")</f>
        <v/>
      </c>
      <c r="R138" s="253" t="str">
        <f>IFERROR(IF(AND(AND($N137&lt;&gt;$BI$6,$N137&lt;&gt;$BJ$6),R137="有"),$AL$2,VLOOKUP(R137,'P1'!$B$4:$J$35,9,FALSE)),"")</f>
        <v/>
      </c>
      <c r="S138" s="253" t="str">
        <f>IFERROR(IF(AND(AND($N137&lt;&gt;$BI$6,$N137&lt;&gt;$BJ$6),S137="有"),$AL$2,VLOOKUP(S137,'P1'!$B$4:$J$35,9,FALSE)),"")</f>
        <v/>
      </c>
      <c r="T138" s="253" t="str">
        <f>IFERROR(IF(AND(AND($N137&lt;&gt;$BI$6,$N137&lt;&gt;$BJ$6),T137="有"),$AL$2,VLOOKUP(T137,'P1'!$B$4:$J$35,9,FALSE)),"")</f>
        <v/>
      </c>
      <c r="U138" s="253" t="str">
        <f>IFERROR(IF(AND(AND($N137&lt;&gt;$BI$6,$N137&lt;&gt;$BJ$6),U137="有"),$AL$2,VLOOKUP(U137,'P1'!$B$4:$J$35,9,FALSE)),"")</f>
        <v/>
      </c>
      <c r="V138" s="253" t="str">
        <f>IFERROR(IF(AND(AND($N137&lt;&gt;$BI$6,$N137&lt;&gt;$BJ$6),V137="有"),$AL$2,VLOOKUP(V137,'P1'!$B$4:$J$35,9,FALSE)),"")</f>
        <v/>
      </c>
      <c r="W138" s="253" t="str">
        <f>IFERROR(IF(AND(AND($N137&lt;&gt;$BI$6,$N137&lt;&gt;$BJ$6),W137="有"),$AL$2,VLOOKUP(W137,'P1'!$B$4:$J$35,9,FALSE)),"")</f>
        <v/>
      </c>
      <c r="X138" s="253" t="str">
        <f>IFERROR(IF(AND(AND($N137&lt;&gt;$BI$6,$N137&lt;&gt;$BJ$6),X137="有"),$AL$2,VLOOKUP(X137,'P1'!$B$4:$J$35,9,FALSE)),"")</f>
        <v/>
      </c>
      <c r="Y138" s="253" t="str">
        <f>IFERROR(IF(AND(AND($N137&lt;&gt;$BI$6,$N137&lt;&gt;$BJ$6),Y137="有"),$AL$2,VLOOKUP(Y137,'P1'!$B$4:$J$35,9,FALSE)),"")</f>
        <v/>
      </c>
      <c r="Z138" s="253" t="str">
        <f>IFERROR(IF(AND(AND($N137&lt;&gt;$BI$6,$N137&lt;&gt;$BJ$6),Z137="有"),$AL$2,VLOOKUP(Z137,'P1'!$B$4:$J$35,9,FALSE)),"")</f>
        <v/>
      </c>
      <c r="AA138" s="253" t="str">
        <f>IFERROR(IF(AND(AND($N137&lt;&gt;$BI$6,$N137&lt;&gt;$BJ$6),AA137="有"),$AL$2,VLOOKUP(AA137,'P1'!$B$4:$J$35,9,FALSE)),"")</f>
        <v/>
      </c>
      <c r="AB138" s="253" t="str">
        <f>IFERROR(IF(AND(AND($N137&lt;&gt;$BI$6,$N137&lt;&gt;$BJ$6),AB137="有"),$AL$2,VLOOKUP(AB137,'P1'!$B$4:$J$35,9,FALSE)),"")</f>
        <v/>
      </c>
      <c r="AC138" s="253" t="str">
        <f>IFERROR(IF(AND(AND($N137&lt;&gt;$BI$6,$N137&lt;&gt;$BJ$6),AC137="有"),$AL$2,VLOOKUP(AC137,'P1'!$B$4:$J$35,9,FALSE)),"")</f>
        <v/>
      </c>
      <c r="AD138" s="253" t="str">
        <f>IFERROR(IF(AND(AND($N137&lt;&gt;$BI$6,$N137&lt;&gt;$BJ$6),AD137="有"),$AL$2,VLOOKUP(AD137,'P1'!$B$4:$J$35,9,FALSE)),"")</f>
        <v/>
      </c>
      <c r="AE138" s="253" t="str">
        <f>IFERROR(IF(AND(AND($N137&lt;&gt;$BI$6,$N137&lt;&gt;$BJ$6),AE137="有"),$AL$2,VLOOKUP(AE137,'P1'!$B$4:$J$35,9,FALSE)),"")</f>
        <v/>
      </c>
      <c r="AF138" s="253" t="str">
        <f>IFERROR(IF(AND(AND($N137&lt;&gt;$BI$6,$N137&lt;&gt;$BJ$6),AF137="有"),$AL$2,VLOOKUP(AF137,'P1'!$B$4:$J$35,9,FALSE)),"")</f>
        <v/>
      </c>
      <c r="AG138" s="253" t="str">
        <f>IFERROR(IF(AND(AND($N137&lt;&gt;$BI$6,$N137&lt;&gt;$BJ$6),AG137="有"),$AL$2,VLOOKUP(AG137,'P1'!$B$4:$J$35,9,FALSE)),"")</f>
        <v/>
      </c>
      <c r="AH138" s="253" t="str">
        <f>IFERROR(IF(AND(AND($N137&lt;&gt;$BI$6,$N137&lt;&gt;$BJ$6),AH137="有"),$AL$2,VLOOKUP(AH137,'P1'!$B$4:$J$35,9,FALSE)),"")</f>
        <v/>
      </c>
      <c r="AI138" s="253" t="str">
        <f>IFERROR(IF(AND(AND($N137&lt;&gt;$BI$6,$N137&lt;&gt;$BJ$6),AI137="有"),$AL$2,VLOOKUP(AI137,'P1'!$B$4:$J$35,9,FALSE)),"")</f>
        <v/>
      </c>
      <c r="AJ138" s="253" t="str">
        <f>IFERROR(IF(AND(AND($N137&lt;&gt;$BI$6,$N137&lt;&gt;$BJ$6),AJ137="有"),$AL$2,VLOOKUP(AJ137,'P1'!$B$4:$J$35,9,FALSE)),"")</f>
        <v/>
      </c>
      <c r="AK138" s="253" t="str">
        <f>IFERROR(IF(AND(AND($N137&lt;&gt;$BI$6,$N137&lt;&gt;$BJ$6),AK137="有"),$AL$2,VLOOKUP(AK137,'P1'!$B$4:$J$35,9,FALSE)),"")</f>
        <v/>
      </c>
      <c r="AL138" s="253" t="str">
        <f>IFERROR(IF(AND(AND($N137&lt;&gt;$BI$6,$N137&lt;&gt;$BJ$6),AL137="有"),$AL$2,VLOOKUP(AL137,'P1'!$B$4:$J$35,9,FALSE)),"")</f>
        <v/>
      </c>
      <c r="AM138" s="253" t="str">
        <f>IFERROR(IF(AND(AND($N137&lt;&gt;$BI$6,$N137&lt;&gt;$BJ$6),AM137="有"),$AL$2,VLOOKUP(AM137,'P1'!$B$4:$J$35,9,FALSE)),"")</f>
        <v/>
      </c>
      <c r="AN138" s="253" t="str">
        <f>IFERROR(IF(AND(AND($N137&lt;&gt;$BI$6,$N137&lt;&gt;$BJ$6),AN137="有"),$AL$2,VLOOKUP(AN137,'P1'!$B$4:$J$35,9,FALSE)),"")</f>
        <v/>
      </c>
      <c r="AO138" s="253" t="str">
        <f>IFERROR(IF(AND(AND($N137&lt;&gt;$BI$6,$N137&lt;&gt;$BJ$6),AO137="有"),$AL$2,VLOOKUP(AO137,'P1'!$B$4:$J$35,9,FALSE)),"")</f>
        <v/>
      </c>
      <c r="AP138" s="253" t="str">
        <f>IFERROR(IF(AND(AND($N137&lt;&gt;$BI$6,$N137&lt;&gt;$BJ$6),AP137="有"),$AL$2,VLOOKUP(AP137,'P1'!$B$4:$J$35,9,FALSE)),"")</f>
        <v/>
      </c>
      <c r="AQ138" s="253" t="str">
        <f>IFERROR(IF(AND(AND($N137&lt;&gt;$BI$6,$N137&lt;&gt;$BJ$6),AQ137="有"),$AL$2,VLOOKUP(AQ137,'P1'!$B$4:$J$35,9,FALSE)),"")</f>
        <v/>
      </c>
      <c r="AR138" s="253" t="str">
        <f>IFERROR(IF(AND(AND($N137&lt;&gt;$BI$6,$N137&lt;&gt;$BJ$6),AR137="有"),$AL$2,VLOOKUP(AR137,'P1'!$B$4:$J$35,9,FALSE)),"")</f>
        <v/>
      </c>
      <c r="AS138" s="253" t="str">
        <f>IFERROR(IF(AND(AND($N137&lt;&gt;$BI$6,$N137&lt;&gt;$BJ$6),AS137="有"),$AL$2,VLOOKUP(AS137,'P1'!$B$4:$J$35,9,FALSE)),"")</f>
        <v/>
      </c>
      <c r="AT138" s="253" t="str">
        <f>IFERROR(IF(AND(AND($N137&lt;&gt;$BI$6,$N137&lt;&gt;$BJ$6),AT137="有"),$AL$2,VLOOKUP(AT137,'P1'!$B$4:$J$35,9,FALSE)),"")</f>
        <v/>
      </c>
      <c r="AU138" s="253" t="str">
        <f>IFERROR(IF(AND(AND($N137&lt;&gt;$BI$6,$N137&lt;&gt;$BJ$6),AU137="有"),$AL$2,VLOOKUP(AU137,'P1'!$B$4:$J$35,9,FALSE)),"")</f>
        <v/>
      </c>
      <c r="AV138" s="120">
        <f>SUM(Q138:AU138)</f>
        <v>0</v>
      </c>
      <c r="AW138" s="711"/>
      <c r="AX138" s="713"/>
      <c r="AY138" s="121"/>
      <c r="AZ138" s="121"/>
    </row>
    <row r="139" spans="2:52" ht="17.100000000000001" customHeight="1" x14ac:dyDescent="0.15">
      <c r="B139" s="690">
        <f t="shared" si="8"/>
        <v>58</v>
      </c>
      <c r="C139" s="721"/>
      <c r="D139" s="722"/>
      <c r="E139" s="722"/>
      <c r="F139" s="722"/>
      <c r="G139" s="722"/>
      <c r="H139" s="723"/>
      <c r="I139" s="727"/>
      <c r="J139" s="728"/>
      <c r="K139" s="728"/>
      <c r="L139" s="728"/>
      <c r="M139" s="729"/>
      <c r="N139" s="733"/>
      <c r="O139" s="734"/>
      <c r="P139" s="723"/>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115">
        <f>COUNTA(Q139:AU139)</f>
        <v>0</v>
      </c>
      <c r="AW139" s="710">
        <f>AV140</f>
        <v>0</v>
      </c>
      <c r="AX139" s="712" t="str">
        <f>IFERROR(ROUNDDOWN(AV140/$AT$2,1),"")</f>
        <v/>
      </c>
      <c r="AY139" s="116"/>
      <c r="AZ139" s="116"/>
    </row>
    <row r="140" spans="2:52" ht="17.100000000000001" customHeight="1" x14ac:dyDescent="0.15">
      <c r="B140" s="691"/>
      <c r="C140" s="724"/>
      <c r="D140" s="725"/>
      <c r="E140" s="725"/>
      <c r="F140" s="725"/>
      <c r="G140" s="725"/>
      <c r="H140" s="726"/>
      <c r="I140" s="730"/>
      <c r="J140" s="731"/>
      <c r="K140" s="731"/>
      <c r="L140" s="731"/>
      <c r="M140" s="732"/>
      <c r="N140" s="724"/>
      <c r="O140" s="725"/>
      <c r="P140" s="726"/>
      <c r="Q140" s="253" t="str">
        <f>IFERROR(IF(AND(AND($N139&lt;&gt;$BI$6,$N139&lt;&gt;$BJ$6),Q139="有"),$AL$2,VLOOKUP(Q139,'P1'!$B$4:$J$35,9,FALSE)),"")</f>
        <v/>
      </c>
      <c r="R140" s="253" t="str">
        <f>IFERROR(IF(AND(AND($N139&lt;&gt;$BI$6,$N139&lt;&gt;$BJ$6),R139="有"),$AL$2,VLOOKUP(R139,'P1'!$B$4:$J$35,9,FALSE)),"")</f>
        <v/>
      </c>
      <c r="S140" s="253" t="str">
        <f>IFERROR(IF(AND(AND($N139&lt;&gt;$BI$6,$N139&lt;&gt;$BJ$6),S139="有"),$AL$2,VLOOKUP(S139,'P1'!$B$4:$J$35,9,FALSE)),"")</f>
        <v/>
      </c>
      <c r="T140" s="253" t="str">
        <f>IFERROR(IF(AND(AND($N139&lt;&gt;$BI$6,$N139&lt;&gt;$BJ$6),T139="有"),$AL$2,VLOOKUP(T139,'P1'!$B$4:$J$35,9,FALSE)),"")</f>
        <v/>
      </c>
      <c r="U140" s="253" t="str">
        <f>IFERROR(IF(AND(AND($N139&lt;&gt;$BI$6,$N139&lt;&gt;$BJ$6),U139="有"),$AL$2,VLOOKUP(U139,'P1'!$B$4:$J$35,9,FALSE)),"")</f>
        <v/>
      </c>
      <c r="V140" s="253" t="str">
        <f>IFERROR(IF(AND(AND($N139&lt;&gt;$BI$6,$N139&lt;&gt;$BJ$6),V139="有"),$AL$2,VLOOKUP(V139,'P1'!$B$4:$J$35,9,FALSE)),"")</f>
        <v/>
      </c>
      <c r="W140" s="253" t="str">
        <f>IFERROR(IF(AND(AND($N139&lt;&gt;$BI$6,$N139&lt;&gt;$BJ$6),W139="有"),$AL$2,VLOOKUP(W139,'P1'!$B$4:$J$35,9,FALSE)),"")</f>
        <v/>
      </c>
      <c r="X140" s="253" t="str">
        <f>IFERROR(IF(AND(AND($N139&lt;&gt;$BI$6,$N139&lt;&gt;$BJ$6),X139="有"),$AL$2,VLOOKUP(X139,'P1'!$B$4:$J$35,9,FALSE)),"")</f>
        <v/>
      </c>
      <c r="Y140" s="253" t="str">
        <f>IFERROR(IF(AND(AND($N139&lt;&gt;$BI$6,$N139&lt;&gt;$BJ$6),Y139="有"),$AL$2,VLOOKUP(Y139,'P1'!$B$4:$J$35,9,FALSE)),"")</f>
        <v/>
      </c>
      <c r="Z140" s="253" t="str">
        <f>IFERROR(IF(AND(AND($N139&lt;&gt;$BI$6,$N139&lt;&gt;$BJ$6),Z139="有"),$AL$2,VLOOKUP(Z139,'P1'!$B$4:$J$35,9,FALSE)),"")</f>
        <v/>
      </c>
      <c r="AA140" s="253" t="str">
        <f>IFERROR(IF(AND(AND($N139&lt;&gt;$BI$6,$N139&lt;&gt;$BJ$6),AA139="有"),$AL$2,VLOOKUP(AA139,'P1'!$B$4:$J$35,9,FALSE)),"")</f>
        <v/>
      </c>
      <c r="AB140" s="253" t="str">
        <f>IFERROR(IF(AND(AND($N139&lt;&gt;$BI$6,$N139&lt;&gt;$BJ$6),AB139="有"),$AL$2,VLOOKUP(AB139,'P1'!$B$4:$J$35,9,FALSE)),"")</f>
        <v/>
      </c>
      <c r="AC140" s="253" t="str">
        <f>IFERROR(IF(AND(AND($N139&lt;&gt;$BI$6,$N139&lt;&gt;$BJ$6),AC139="有"),$AL$2,VLOOKUP(AC139,'P1'!$B$4:$J$35,9,FALSE)),"")</f>
        <v/>
      </c>
      <c r="AD140" s="253" t="str">
        <f>IFERROR(IF(AND(AND($N139&lt;&gt;$BI$6,$N139&lt;&gt;$BJ$6),AD139="有"),$AL$2,VLOOKUP(AD139,'P1'!$B$4:$J$35,9,FALSE)),"")</f>
        <v/>
      </c>
      <c r="AE140" s="253" t="str">
        <f>IFERROR(IF(AND(AND($N139&lt;&gt;$BI$6,$N139&lt;&gt;$BJ$6),AE139="有"),$AL$2,VLOOKUP(AE139,'P1'!$B$4:$J$35,9,FALSE)),"")</f>
        <v/>
      </c>
      <c r="AF140" s="253" t="str">
        <f>IFERROR(IF(AND(AND($N139&lt;&gt;$BI$6,$N139&lt;&gt;$BJ$6),AF139="有"),$AL$2,VLOOKUP(AF139,'P1'!$B$4:$J$35,9,FALSE)),"")</f>
        <v/>
      </c>
      <c r="AG140" s="253" t="str">
        <f>IFERROR(IF(AND(AND($N139&lt;&gt;$BI$6,$N139&lt;&gt;$BJ$6),AG139="有"),$AL$2,VLOOKUP(AG139,'P1'!$B$4:$J$35,9,FALSE)),"")</f>
        <v/>
      </c>
      <c r="AH140" s="253" t="str">
        <f>IFERROR(IF(AND(AND($N139&lt;&gt;$BI$6,$N139&lt;&gt;$BJ$6),AH139="有"),$AL$2,VLOOKUP(AH139,'P1'!$B$4:$J$35,9,FALSE)),"")</f>
        <v/>
      </c>
      <c r="AI140" s="253" t="str">
        <f>IFERROR(IF(AND(AND($N139&lt;&gt;$BI$6,$N139&lt;&gt;$BJ$6),AI139="有"),$AL$2,VLOOKUP(AI139,'P1'!$B$4:$J$35,9,FALSE)),"")</f>
        <v/>
      </c>
      <c r="AJ140" s="253" t="str">
        <f>IFERROR(IF(AND(AND($N139&lt;&gt;$BI$6,$N139&lt;&gt;$BJ$6),AJ139="有"),$AL$2,VLOOKUP(AJ139,'P1'!$B$4:$J$35,9,FALSE)),"")</f>
        <v/>
      </c>
      <c r="AK140" s="253" t="str">
        <f>IFERROR(IF(AND(AND($N139&lt;&gt;$BI$6,$N139&lt;&gt;$BJ$6),AK139="有"),$AL$2,VLOOKUP(AK139,'P1'!$B$4:$J$35,9,FALSE)),"")</f>
        <v/>
      </c>
      <c r="AL140" s="253" t="str">
        <f>IFERROR(IF(AND(AND($N139&lt;&gt;$BI$6,$N139&lt;&gt;$BJ$6),AL139="有"),$AL$2,VLOOKUP(AL139,'P1'!$B$4:$J$35,9,FALSE)),"")</f>
        <v/>
      </c>
      <c r="AM140" s="253" t="str">
        <f>IFERROR(IF(AND(AND($N139&lt;&gt;$BI$6,$N139&lt;&gt;$BJ$6),AM139="有"),$AL$2,VLOOKUP(AM139,'P1'!$B$4:$J$35,9,FALSE)),"")</f>
        <v/>
      </c>
      <c r="AN140" s="253" t="str">
        <f>IFERROR(IF(AND(AND($N139&lt;&gt;$BI$6,$N139&lt;&gt;$BJ$6),AN139="有"),$AL$2,VLOOKUP(AN139,'P1'!$B$4:$J$35,9,FALSE)),"")</f>
        <v/>
      </c>
      <c r="AO140" s="253" t="str">
        <f>IFERROR(IF(AND(AND($N139&lt;&gt;$BI$6,$N139&lt;&gt;$BJ$6),AO139="有"),$AL$2,VLOOKUP(AO139,'P1'!$B$4:$J$35,9,FALSE)),"")</f>
        <v/>
      </c>
      <c r="AP140" s="253" t="str">
        <f>IFERROR(IF(AND(AND($N139&lt;&gt;$BI$6,$N139&lt;&gt;$BJ$6),AP139="有"),$AL$2,VLOOKUP(AP139,'P1'!$B$4:$J$35,9,FALSE)),"")</f>
        <v/>
      </c>
      <c r="AQ140" s="253" t="str">
        <f>IFERROR(IF(AND(AND($N139&lt;&gt;$BI$6,$N139&lt;&gt;$BJ$6),AQ139="有"),$AL$2,VLOOKUP(AQ139,'P1'!$B$4:$J$35,9,FALSE)),"")</f>
        <v/>
      </c>
      <c r="AR140" s="253" t="str">
        <f>IFERROR(IF(AND(AND($N139&lt;&gt;$BI$6,$N139&lt;&gt;$BJ$6),AR139="有"),$AL$2,VLOOKUP(AR139,'P1'!$B$4:$J$35,9,FALSE)),"")</f>
        <v/>
      </c>
      <c r="AS140" s="253" t="str">
        <f>IFERROR(IF(AND(AND($N139&lt;&gt;$BI$6,$N139&lt;&gt;$BJ$6),AS139="有"),$AL$2,VLOOKUP(AS139,'P1'!$B$4:$J$35,9,FALSE)),"")</f>
        <v/>
      </c>
      <c r="AT140" s="253" t="str">
        <f>IFERROR(IF(AND(AND($N139&lt;&gt;$BI$6,$N139&lt;&gt;$BJ$6),AT139="有"),$AL$2,VLOOKUP(AT139,'P1'!$B$4:$J$35,9,FALSE)),"")</f>
        <v/>
      </c>
      <c r="AU140" s="253" t="str">
        <f>IFERROR(IF(AND(AND($N139&lt;&gt;$BI$6,$N139&lt;&gt;$BJ$6),AU139="有"),$AL$2,VLOOKUP(AU139,'P1'!$B$4:$J$35,9,FALSE)),"")</f>
        <v/>
      </c>
      <c r="AV140" s="120">
        <f>SUM(Q140:AU140)</f>
        <v>0</v>
      </c>
      <c r="AW140" s="711"/>
      <c r="AX140" s="713"/>
      <c r="AY140" s="121"/>
      <c r="AZ140" s="121"/>
    </row>
    <row r="141" spans="2:52" ht="17.100000000000001" customHeight="1" x14ac:dyDescent="0.15">
      <c r="B141" s="690">
        <f t="shared" si="8"/>
        <v>59</v>
      </c>
      <c r="C141" s="721"/>
      <c r="D141" s="722"/>
      <c r="E141" s="722"/>
      <c r="F141" s="722"/>
      <c r="G141" s="722"/>
      <c r="H141" s="723"/>
      <c r="I141" s="727"/>
      <c r="J141" s="728"/>
      <c r="K141" s="728"/>
      <c r="L141" s="728"/>
      <c r="M141" s="729"/>
      <c r="N141" s="733"/>
      <c r="O141" s="734"/>
      <c r="P141" s="723"/>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115">
        <f>COUNTA(Q141:AU141)</f>
        <v>0</v>
      </c>
      <c r="AW141" s="710">
        <f>AV142</f>
        <v>0</v>
      </c>
      <c r="AX141" s="712" t="str">
        <f>IFERROR(ROUNDDOWN(AV142/$AT$2,1),"")</f>
        <v/>
      </c>
      <c r="AY141" s="116"/>
      <c r="AZ141" s="116"/>
    </row>
    <row r="142" spans="2:52" ht="17.100000000000001" customHeight="1" x14ac:dyDescent="0.15">
      <c r="B142" s="691"/>
      <c r="C142" s="724"/>
      <c r="D142" s="725"/>
      <c r="E142" s="725"/>
      <c r="F142" s="725"/>
      <c r="G142" s="725"/>
      <c r="H142" s="726"/>
      <c r="I142" s="730"/>
      <c r="J142" s="731"/>
      <c r="K142" s="731"/>
      <c r="L142" s="731"/>
      <c r="M142" s="732"/>
      <c r="N142" s="724"/>
      <c r="O142" s="725"/>
      <c r="P142" s="726"/>
      <c r="Q142" s="253" t="str">
        <f>IFERROR(IF(AND(AND($N141&lt;&gt;$BI$6,$N141&lt;&gt;$BJ$6),Q141="有"),$AL$2,VLOOKUP(Q141,'P1'!$B$4:$J$35,9,FALSE)),"")</f>
        <v/>
      </c>
      <c r="R142" s="253" t="str">
        <f>IFERROR(IF(AND(AND($N141&lt;&gt;$BI$6,$N141&lt;&gt;$BJ$6),R141="有"),$AL$2,VLOOKUP(R141,'P1'!$B$4:$J$35,9,FALSE)),"")</f>
        <v/>
      </c>
      <c r="S142" s="253" t="str">
        <f>IFERROR(IF(AND(AND($N141&lt;&gt;$BI$6,$N141&lt;&gt;$BJ$6),S141="有"),$AL$2,VLOOKUP(S141,'P1'!$B$4:$J$35,9,FALSE)),"")</f>
        <v/>
      </c>
      <c r="T142" s="253" t="str">
        <f>IFERROR(IF(AND(AND($N141&lt;&gt;$BI$6,$N141&lt;&gt;$BJ$6),T141="有"),$AL$2,VLOOKUP(T141,'P1'!$B$4:$J$35,9,FALSE)),"")</f>
        <v/>
      </c>
      <c r="U142" s="253" t="str">
        <f>IFERROR(IF(AND(AND($N141&lt;&gt;$BI$6,$N141&lt;&gt;$BJ$6),U141="有"),$AL$2,VLOOKUP(U141,'P1'!$B$4:$J$35,9,FALSE)),"")</f>
        <v/>
      </c>
      <c r="V142" s="253" t="str">
        <f>IFERROR(IF(AND(AND($N141&lt;&gt;$BI$6,$N141&lt;&gt;$BJ$6),V141="有"),$AL$2,VLOOKUP(V141,'P1'!$B$4:$J$35,9,FALSE)),"")</f>
        <v/>
      </c>
      <c r="W142" s="253" t="str">
        <f>IFERROR(IF(AND(AND($N141&lt;&gt;$BI$6,$N141&lt;&gt;$BJ$6),W141="有"),$AL$2,VLOOKUP(W141,'P1'!$B$4:$J$35,9,FALSE)),"")</f>
        <v/>
      </c>
      <c r="X142" s="253" t="str">
        <f>IFERROR(IF(AND(AND($N141&lt;&gt;$BI$6,$N141&lt;&gt;$BJ$6),X141="有"),$AL$2,VLOOKUP(X141,'P1'!$B$4:$J$35,9,FALSE)),"")</f>
        <v/>
      </c>
      <c r="Y142" s="253" t="str">
        <f>IFERROR(IF(AND(AND($N141&lt;&gt;$BI$6,$N141&lt;&gt;$BJ$6),Y141="有"),$AL$2,VLOOKUP(Y141,'P1'!$B$4:$J$35,9,FALSE)),"")</f>
        <v/>
      </c>
      <c r="Z142" s="253" t="str">
        <f>IFERROR(IF(AND(AND($N141&lt;&gt;$BI$6,$N141&lt;&gt;$BJ$6),Z141="有"),$AL$2,VLOOKUP(Z141,'P1'!$B$4:$J$35,9,FALSE)),"")</f>
        <v/>
      </c>
      <c r="AA142" s="253" t="str">
        <f>IFERROR(IF(AND(AND($N141&lt;&gt;$BI$6,$N141&lt;&gt;$BJ$6),AA141="有"),$AL$2,VLOOKUP(AA141,'P1'!$B$4:$J$35,9,FALSE)),"")</f>
        <v/>
      </c>
      <c r="AB142" s="253" t="str">
        <f>IFERROR(IF(AND(AND($N141&lt;&gt;$BI$6,$N141&lt;&gt;$BJ$6),AB141="有"),$AL$2,VLOOKUP(AB141,'P1'!$B$4:$J$35,9,FALSE)),"")</f>
        <v/>
      </c>
      <c r="AC142" s="253" t="str">
        <f>IFERROR(IF(AND(AND($N141&lt;&gt;$BI$6,$N141&lt;&gt;$BJ$6),AC141="有"),$AL$2,VLOOKUP(AC141,'P1'!$B$4:$J$35,9,FALSE)),"")</f>
        <v/>
      </c>
      <c r="AD142" s="253" t="str">
        <f>IFERROR(IF(AND(AND($N141&lt;&gt;$BI$6,$N141&lt;&gt;$BJ$6),AD141="有"),$AL$2,VLOOKUP(AD141,'P1'!$B$4:$J$35,9,FALSE)),"")</f>
        <v/>
      </c>
      <c r="AE142" s="253" t="str">
        <f>IFERROR(IF(AND(AND($N141&lt;&gt;$BI$6,$N141&lt;&gt;$BJ$6),AE141="有"),$AL$2,VLOOKUP(AE141,'P1'!$B$4:$J$35,9,FALSE)),"")</f>
        <v/>
      </c>
      <c r="AF142" s="253" t="str">
        <f>IFERROR(IF(AND(AND($N141&lt;&gt;$BI$6,$N141&lt;&gt;$BJ$6),AF141="有"),$AL$2,VLOOKUP(AF141,'P1'!$B$4:$J$35,9,FALSE)),"")</f>
        <v/>
      </c>
      <c r="AG142" s="253" t="str">
        <f>IFERROR(IF(AND(AND($N141&lt;&gt;$BI$6,$N141&lt;&gt;$BJ$6),AG141="有"),$AL$2,VLOOKUP(AG141,'P1'!$B$4:$J$35,9,FALSE)),"")</f>
        <v/>
      </c>
      <c r="AH142" s="253" t="str">
        <f>IFERROR(IF(AND(AND($N141&lt;&gt;$BI$6,$N141&lt;&gt;$BJ$6),AH141="有"),$AL$2,VLOOKUP(AH141,'P1'!$B$4:$J$35,9,FALSE)),"")</f>
        <v/>
      </c>
      <c r="AI142" s="253" t="str">
        <f>IFERROR(IF(AND(AND($N141&lt;&gt;$BI$6,$N141&lt;&gt;$BJ$6),AI141="有"),$AL$2,VLOOKUP(AI141,'P1'!$B$4:$J$35,9,FALSE)),"")</f>
        <v/>
      </c>
      <c r="AJ142" s="253" t="str">
        <f>IFERROR(IF(AND(AND($N141&lt;&gt;$BI$6,$N141&lt;&gt;$BJ$6),AJ141="有"),$AL$2,VLOOKUP(AJ141,'P1'!$B$4:$J$35,9,FALSE)),"")</f>
        <v/>
      </c>
      <c r="AK142" s="253" t="str">
        <f>IFERROR(IF(AND(AND($N141&lt;&gt;$BI$6,$N141&lt;&gt;$BJ$6),AK141="有"),$AL$2,VLOOKUP(AK141,'P1'!$B$4:$J$35,9,FALSE)),"")</f>
        <v/>
      </c>
      <c r="AL142" s="253" t="str">
        <f>IFERROR(IF(AND(AND($N141&lt;&gt;$BI$6,$N141&lt;&gt;$BJ$6),AL141="有"),$AL$2,VLOOKUP(AL141,'P1'!$B$4:$J$35,9,FALSE)),"")</f>
        <v/>
      </c>
      <c r="AM142" s="253" t="str">
        <f>IFERROR(IF(AND(AND($N141&lt;&gt;$BI$6,$N141&lt;&gt;$BJ$6),AM141="有"),$AL$2,VLOOKUP(AM141,'P1'!$B$4:$J$35,9,FALSE)),"")</f>
        <v/>
      </c>
      <c r="AN142" s="253" t="str">
        <f>IFERROR(IF(AND(AND($N141&lt;&gt;$BI$6,$N141&lt;&gt;$BJ$6),AN141="有"),$AL$2,VLOOKUP(AN141,'P1'!$B$4:$J$35,9,FALSE)),"")</f>
        <v/>
      </c>
      <c r="AO142" s="253" t="str">
        <f>IFERROR(IF(AND(AND($N141&lt;&gt;$BI$6,$N141&lt;&gt;$BJ$6),AO141="有"),$AL$2,VLOOKUP(AO141,'P1'!$B$4:$J$35,9,FALSE)),"")</f>
        <v/>
      </c>
      <c r="AP142" s="253" t="str">
        <f>IFERROR(IF(AND(AND($N141&lt;&gt;$BI$6,$N141&lt;&gt;$BJ$6),AP141="有"),$AL$2,VLOOKUP(AP141,'P1'!$B$4:$J$35,9,FALSE)),"")</f>
        <v/>
      </c>
      <c r="AQ142" s="253" t="str">
        <f>IFERROR(IF(AND(AND($N141&lt;&gt;$BI$6,$N141&lt;&gt;$BJ$6),AQ141="有"),$AL$2,VLOOKUP(AQ141,'P1'!$B$4:$J$35,9,FALSE)),"")</f>
        <v/>
      </c>
      <c r="AR142" s="253" t="str">
        <f>IFERROR(IF(AND(AND($N141&lt;&gt;$BI$6,$N141&lt;&gt;$BJ$6),AR141="有"),$AL$2,VLOOKUP(AR141,'P1'!$B$4:$J$35,9,FALSE)),"")</f>
        <v/>
      </c>
      <c r="AS142" s="253" t="str">
        <f>IFERROR(IF(AND(AND($N141&lt;&gt;$BI$6,$N141&lt;&gt;$BJ$6),AS141="有"),$AL$2,VLOOKUP(AS141,'P1'!$B$4:$J$35,9,FALSE)),"")</f>
        <v/>
      </c>
      <c r="AT142" s="253" t="str">
        <f>IFERROR(IF(AND(AND($N141&lt;&gt;$BI$6,$N141&lt;&gt;$BJ$6),AT141="有"),$AL$2,VLOOKUP(AT141,'P1'!$B$4:$J$35,9,FALSE)),"")</f>
        <v/>
      </c>
      <c r="AU142" s="253" t="str">
        <f>IFERROR(IF(AND(AND($N141&lt;&gt;$BI$6,$N141&lt;&gt;$BJ$6),AU141="有"),$AL$2,VLOOKUP(AU141,'P1'!$B$4:$J$35,9,FALSE)),"")</f>
        <v/>
      </c>
      <c r="AV142" s="120">
        <f>SUM(Q142:AU142)</f>
        <v>0</v>
      </c>
      <c r="AW142" s="711"/>
      <c r="AX142" s="713"/>
      <c r="AY142" s="121"/>
      <c r="AZ142" s="121"/>
    </row>
    <row r="143" spans="2:52" ht="17.100000000000001" customHeight="1" x14ac:dyDescent="0.15">
      <c r="B143" s="690">
        <f t="shared" si="8"/>
        <v>60</v>
      </c>
      <c r="C143" s="721"/>
      <c r="D143" s="722"/>
      <c r="E143" s="722"/>
      <c r="F143" s="722"/>
      <c r="G143" s="722"/>
      <c r="H143" s="723"/>
      <c r="I143" s="727"/>
      <c r="J143" s="728"/>
      <c r="K143" s="728"/>
      <c r="L143" s="728"/>
      <c r="M143" s="729"/>
      <c r="N143" s="733"/>
      <c r="O143" s="734"/>
      <c r="P143" s="723"/>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115">
        <f>COUNTA(Q143:AU143)</f>
        <v>0</v>
      </c>
      <c r="AW143" s="710">
        <f>AV144</f>
        <v>0</v>
      </c>
      <c r="AX143" s="712" t="str">
        <f>IFERROR(ROUNDDOWN(AV144/$AT$2,1),"")</f>
        <v/>
      </c>
      <c r="AY143" s="116"/>
      <c r="AZ143" s="116"/>
    </row>
    <row r="144" spans="2:52" ht="17.100000000000001" customHeight="1" x14ac:dyDescent="0.15">
      <c r="B144" s="691"/>
      <c r="C144" s="724"/>
      <c r="D144" s="725"/>
      <c r="E144" s="725"/>
      <c r="F144" s="725"/>
      <c r="G144" s="725"/>
      <c r="H144" s="726"/>
      <c r="I144" s="730"/>
      <c r="J144" s="731"/>
      <c r="K144" s="731"/>
      <c r="L144" s="731"/>
      <c r="M144" s="732"/>
      <c r="N144" s="724"/>
      <c r="O144" s="725"/>
      <c r="P144" s="726"/>
      <c r="Q144" s="253" t="str">
        <f>IFERROR(IF(AND(AND($N143&lt;&gt;$BI$6,$N143&lt;&gt;$BJ$6),Q143="有"),$AL$2,VLOOKUP(Q143,'P1'!$B$4:$J$35,9,FALSE)),"")</f>
        <v/>
      </c>
      <c r="R144" s="253" t="str">
        <f>IFERROR(IF(AND(AND($N143&lt;&gt;$BI$6,$N143&lt;&gt;$BJ$6),R143="有"),$AL$2,VLOOKUP(R143,'P1'!$B$4:$J$35,9,FALSE)),"")</f>
        <v/>
      </c>
      <c r="S144" s="253" t="str">
        <f>IFERROR(IF(AND(AND($N143&lt;&gt;$BI$6,$N143&lt;&gt;$BJ$6),S143="有"),$AL$2,VLOOKUP(S143,'P1'!$B$4:$J$35,9,FALSE)),"")</f>
        <v/>
      </c>
      <c r="T144" s="253" t="str">
        <f>IFERROR(IF(AND(AND($N143&lt;&gt;$BI$6,$N143&lt;&gt;$BJ$6),T143="有"),$AL$2,VLOOKUP(T143,'P1'!$B$4:$J$35,9,FALSE)),"")</f>
        <v/>
      </c>
      <c r="U144" s="253" t="str">
        <f>IFERROR(IF(AND(AND($N143&lt;&gt;$BI$6,$N143&lt;&gt;$BJ$6),U143="有"),$AL$2,VLOOKUP(U143,'P1'!$B$4:$J$35,9,FALSE)),"")</f>
        <v/>
      </c>
      <c r="V144" s="253" t="str">
        <f>IFERROR(IF(AND(AND($N143&lt;&gt;$BI$6,$N143&lt;&gt;$BJ$6),V143="有"),$AL$2,VLOOKUP(V143,'P1'!$B$4:$J$35,9,FALSE)),"")</f>
        <v/>
      </c>
      <c r="W144" s="253" t="str">
        <f>IFERROR(IF(AND(AND($N143&lt;&gt;$BI$6,$N143&lt;&gt;$BJ$6),W143="有"),$AL$2,VLOOKUP(W143,'P1'!$B$4:$J$35,9,FALSE)),"")</f>
        <v/>
      </c>
      <c r="X144" s="253" t="str">
        <f>IFERROR(IF(AND(AND($N143&lt;&gt;$BI$6,$N143&lt;&gt;$BJ$6),X143="有"),$AL$2,VLOOKUP(X143,'P1'!$B$4:$J$35,9,FALSE)),"")</f>
        <v/>
      </c>
      <c r="Y144" s="253" t="str">
        <f>IFERROR(IF(AND(AND($N143&lt;&gt;$BI$6,$N143&lt;&gt;$BJ$6),Y143="有"),$AL$2,VLOOKUP(Y143,'P1'!$B$4:$J$35,9,FALSE)),"")</f>
        <v/>
      </c>
      <c r="Z144" s="253" t="str">
        <f>IFERROR(IF(AND(AND($N143&lt;&gt;$BI$6,$N143&lt;&gt;$BJ$6),Z143="有"),$AL$2,VLOOKUP(Z143,'P1'!$B$4:$J$35,9,FALSE)),"")</f>
        <v/>
      </c>
      <c r="AA144" s="253" t="str">
        <f>IFERROR(IF(AND(AND($N143&lt;&gt;$BI$6,$N143&lt;&gt;$BJ$6),AA143="有"),$AL$2,VLOOKUP(AA143,'P1'!$B$4:$J$35,9,FALSE)),"")</f>
        <v/>
      </c>
      <c r="AB144" s="253" t="str">
        <f>IFERROR(IF(AND(AND($N143&lt;&gt;$BI$6,$N143&lt;&gt;$BJ$6),AB143="有"),$AL$2,VLOOKUP(AB143,'P1'!$B$4:$J$35,9,FALSE)),"")</f>
        <v/>
      </c>
      <c r="AC144" s="253" t="str">
        <f>IFERROR(IF(AND(AND($N143&lt;&gt;$BI$6,$N143&lt;&gt;$BJ$6),AC143="有"),$AL$2,VLOOKUP(AC143,'P1'!$B$4:$J$35,9,FALSE)),"")</f>
        <v/>
      </c>
      <c r="AD144" s="253" t="str">
        <f>IFERROR(IF(AND(AND($N143&lt;&gt;$BI$6,$N143&lt;&gt;$BJ$6),AD143="有"),$AL$2,VLOOKUP(AD143,'P1'!$B$4:$J$35,9,FALSE)),"")</f>
        <v/>
      </c>
      <c r="AE144" s="253" t="str">
        <f>IFERROR(IF(AND(AND($N143&lt;&gt;$BI$6,$N143&lt;&gt;$BJ$6),AE143="有"),$AL$2,VLOOKUP(AE143,'P1'!$B$4:$J$35,9,FALSE)),"")</f>
        <v/>
      </c>
      <c r="AF144" s="253" t="str">
        <f>IFERROR(IF(AND(AND($N143&lt;&gt;$BI$6,$N143&lt;&gt;$BJ$6),AF143="有"),$AL$2,VLOOKUP(AF143,'P1'!$B$4:$J$35,9,FALSE)),"")</f>
        <v/>
      </c>
      <c r="AG144" s="253" t="str">
        <f>IFERROR(IF(AND(AND($N143&lt;&gt;$BI$6,$N143&lt;&gt;$BJ$6),AG143="有"),$AL$2,VLOOKUP(AG143,'P1'!$B$4:$J$35,9,FALSE)),"")</f>
        <v/>
      </c>
      <c r="AH144" s="253" t="str">
        <f>IFERROR(IF(AND(AND($N143&lt;&gt;$BI$6,$N143&lt;&gt;$BJ$6),AH143="有"),$AL$2,VLOOKUP(AH143,'P1'!$B$4:$J$35,9,FALSE)),"")</f>
        <v/>
      </c>
      <c r="AI144" s="253" t="str">
        <f>IFERROR(IF(AND(AND($N143&lt;&gt;$BI$6,$N143&lt;&gt;$BJ$6),AI143="有"),$AL$2,VLOOKUP(AI143,'P1'!$B$4:$J$35,9,FALSE)),"")</f>
        <v/>
      </c>
      <c r="AJ144" s="253" t="str">
        <f>IFERROR(IF(AND(AND($N143&lt;&gt;$BI$6,$N143&lt;&gt;$BJ$6),AJ143="有"),$AL$2,VLOOKUP(AJ143,'P1'!$B$4:$J$35,9,FALSE)),"")</f>
        <v/>
      </c>
      <c r="AK144" s="253" t="str">
        <f>IFERROR(IF(AND(AND($N143&lt;&gt;$BI$6,$N143&lt;&gt;$BJ$6),AK143="有"),$AL$2,VLOOKUP(AK143,'P1'!$B$4:$J$35,9,FALSE)),"")</f>
        <v/>
      </c>
      <c r="AL144" s="253" t="str">
        <f>IFERROR(IF(AND(AND($N143&lt;&gt;$BI$6,$N143&lt;&gt;$BJ$6),AL143="有"),$AL$2,VLOOKUP(AL143,'P1'!$B$4:$J$35,9,FALSE)),"")</f>
        <v/>
      </c>
      <c r="AM144" s="253" t="str">
        <f>IFERROR(IF(AND(AND($N143&lt;&gt;$BI$6,$N143&lt;&gt;$BJ$6),AM143="有"),$AL$2,VLOOKUP(AM143,'P1'!$B$4:$J$35,9,FALSE)),"")</f>
        <v/>
      </c>
      <c r="AN144" s="253" t="str">
        <f>IFERROR(IF(AND(AND($N143&lt;&gt;$BI$6,$N143&lt;&gt;$BJ$6),AN143="有"),$AL$2,VLOOKUP(AN143,'P1'!$B$4:$J$35,9,FALSE)),"")</f>
        <v/>
      </c>
      <c r="AO144" s="253" t="str">
        <f>IFERROR(IF(AND(AND($N143&lt;&gt;$BI$6,$N143&lt;&gt;$BJ$6),AO143="有"),$AL$2,VLOOKUP(AO143,'P1'!$B$4:$J$35,9,FALSE)),"")</f>
        <v/>
      </c>
      <c r="AP144" s="253" t="str">
        <f>IFERROR(IF(AND(AND($N143&lt;&gt;$BI$6,$N143&lt;&gt;$BJ$6),AP143="有"),$AL$2,VLOOKUP(AP143,'P1'!$B$4:$J$35,9,FALSE)),"")</f>
        <v/>
      </c>
      <c r="AQ144" s="253" t="str">
        <f>IFERROR(IF(AND(AND($N143&lt;&gt;$BI$6,$N143&lt;&gt;$BJ$6),AQ143="有"),$AL$2,VLOOKUP(AQ143,'P1'!$B$4:$J$35,9,FALSE)),"")</f>
        <v/>
      </c>
      <c r="AR144" s="253" t="str">
        <f>IFERROR(IF(AND(AND($N143&lt;&gt;$BI$6,$N143&lt;&gt;$BJ$6),AR143="有"),$AL$2,VLOOKUP(AR143,'P1'!$B$4:$J$35,9,FALSE)),"")</f>
        <v/>
      </c>
      <c r="AS144" s="253" t="str">
        <f>IFERROR(IF(AND(AND($N143&lt;&gt;$BI$6,$N143&lt;&gt;$BJ$6),AS143="有"),$AL$2,VLOOKUP(AS143,'P1'!$B$4:$J$35,9,FALSE)),"")</f>
        <v/>
      </c>
      <c r="AT144" s="253" t="str">
        <f>IFERROR(IF(AND(AND($N143&lt;&gt;$BI$6,$N143&lt;&gt;$BJ$6),AT143="有"),$AL$2,VLOOKUP(AT143,'P1'!$B$4:$J$35,9,FALSE)),"")</f>
        <v/>
      </c>
      <c r="AU144" s="253" t="str">
        <f>IFERROR(IF(AND(AND($N143&lt;&gt;$BI$6,$N143&lt;&gt;$BJ$6),AU143="有"),$AL$2,VLOOKUP(AU143,'P1'!$B$4:$J$35,9,FALSE)),"")</f>
        <v/>
      </c>
      <c r="AV144" s="120">
        <f>SUM(Q144:AU144)</f>
        <v>0</v>
      </c>
      <c r="AW144" s="711"/>
      <c r="AX144" s="713"/>
      <c r="AY144" s="121"/>
      <c r="AZ144" s="121"/>
    </row>
    <row r="145" spans="2:59" ht="17.100000000000001" customHeight="1" x14ac:dyDescent="0.15">
      <c r="B145" s="690">
        <f t="shared" si="8"/>
        <v>61</v>
      </c>
      <c r="C145" s="721"/>
      <c r="D145" s="722"/>
      <c r="E145" s="722"/>
      <c r="F145" s="722"/>
      <c r="G145" s="722"/>
      <c r="H145" s="723"/>
      <c r="I145" s="727"/>
      <c r="J145" s="728"/>
      <c r="K145" s="728"/>
      <c r="L145" s="728"/>
      <c r="M145" s="729"/>
      <c r="N145" s="733"/>
      <c r="O145" s="734"/>
      <c r="P145" s="723"/>
      <c r="Q145" s="256"/>
      <c r="R145" s="256"/>
      <c r="S145" s="256"/>
      <c r="T145" s="256"/>
      <c r="U145" s="256"/>
      <c r="V145" s="256"/>
      <c r="W145" s="256"/>
      <c r="X145" s="256"/>
      <c r="Y145" s="256"/>
      <c r="Z145" s="256"/>
      <c r="AA145" s="256"/>
      <c r="AB145" s="256"/>
      <c r="AC145" s="256"/>
      <c r="AD145" s="256"/>
      <c r="AE145" s="256"/>
      <c r="AF145" s="256"/>
      <c r="AG145" s="256"/>
      <c r="AH145" s="256"/>
      <c r="AI145" s="256"/>
      <c r="AJ145" s="256"/>
      <c r="AK145" s="256"/>
      <c r="AL145" s="256"/>
      <c r="AM145" s="256"/>
      <c r="AN145" s="256"/>
      <c r="AO145" s="256"/>
      <c r="AP145" s="256"/>
      <c r="AQ145" s="256"/>
      <c r="AR145" s="256"/>
      <c r="AS145" s="256"/>
      <c r="AT145" s="256"/>
      <c r="AU145" s="256"/>
      <c r="AV145" s="115">
        <f>COUNTA(Q145:AU145)</f>
        <v>0</v>
      </c>
      <c r="AW145" s="710">
        <f>AV146</f>
        <v>0</v>
      </c>
      <c r="AX145" s="712" t="str">
        <f>IFERROR(ROUNDDOWN(AV146/$AT$2,1),"")</f>
        <v/>
      </c>
      <c r="AY145" s="116"/>
      <c r="AZ145" s="116"/>
    </row>
    <row r="146" spans="2:59" ht="17.100000000000001" customHeight="1" x14ac:dyDescent="0.15">
      <c r="B146" s="691"/>
      <c r="C146" s="724"/>
      <c r="D146" s="725"/>
      <c r="E146" s="725"/>
      <c r="F146" s="725"/>
      <c r="G146" s="725"/>
      <c r="H146" s="726"/>
      <c r="I146" s="730"/>
      <c r="J146" s="731"/>
      <c r="K146" s="731"/>
      <c r="L146" s="731"/>
      <c r="M146" s="732"/>
      <c r="N146" s="724"/>
      <c r="O146" s="725"/>
      <c r="P146" s="726"/>
      <c r="Q146" s="253" t="str">
        <f>IFERROR(IF(AND(AND($N145&lt;&gt;$BI$6,$N145&lt;&gt;$BJ$6),Q145="有"),$AL$2,VLOOKUP(Q145,'P1'!$B$4:$J$35,9,FALSE)),"")</f>
        <v/>
      </c>
      <c r="R146" s="253" t="str">
        <f>IFERROR(IF(AND(AND($N145&lt;&gt;$BI$6,$N145&lt;&gt;$BJ$6),R145="有"),$AL$2,VLOOKUP(R145,'P1'!$B$4:$J$35,9,FALSE)),"")</f>
        <v/>
      </c>
      <c r="S146" s="253" t="str">
        <f>IFERROR(IF(AND(AND($N145&lt;&gt;$BI$6,$N145&lt;&gt;$BJ$6),S145="有"),$AL$2,VLOOKUP(S145,'P1'!$B$4:$J$35,9,FALSE)),"")</f>
        <v/>
      </c>
      <c r="T146" s="253" t="str">
        <f>IFERROR(IF(AND(AND($N145&lt;&gt;$BI$6,$N145&lt;&gt;$BJ$6),T145="有"),$AL$2,VLOOKUP(T145,'P1'!$B$4:$J$35,9,FALSE)),"")</f>
        <v/>
      </c>
      <c r="U146" s="253" t="str">
        <f>IFERROR(IF(AND(AND($N145&lt;&gt;$BI$6,$N145&lt;&gt;$BJ$6),U145="有"),$AL$2,VLOOKUP(U145,'P1'!$B$4:$J$35,9,FALSE)),"")</f>
        <v/>
      </c>
      <c r="V146" s="253" t="str">
        <f>IFERROR(IF(AND(AND($N145&lt;&gt;$BI$6,$N145&lt;&gt;$BJ$6),V145="有"),$AL$2,VLOOKUP(V145,'P1'!$B$4:$J$35,9,FALSE)),"")</f>
        <v/>
      </c>
      <c r="W146" s="253" t="str">
        <f>IFERROR(IF(AND(AND($N145&lt;&gt;$BI$6,$N145&lt;&gt;$BJ$6),W145="有"),$AL$2,VLOOKUP(W145,'P1'!$B$4:$J$35,9,FALSE)),"")</f>
        <v/>
      </c>
      <c r="X146" s="253" t="str">
        <f>IFERROR(IF(AND(AND($N145&lt;&gt;$BI$6,$N145&lt;&gt;$BJ$6),X145="有"),$AL$2,VLOOKUP(X145,'P1'!$B$4:$J$35,9,FALSE)),"")</f>
        <v/>
      </c>
      <c r="Y146" s="253" t="str">
        <f>IFERROR(IF(AND(AND($N145&lt;&gt;$BI$6,$N145&lt;&gt;$BJ$6),Y145="有"),$AL$2,VLOOKUP(Y145,'P1'!$B$4:$J$35,9,FALSE)),"")</f>
        <v/>
      </c>
      <c r="Z146" s="253" t="str">
        <f>IFERROR(IF(AND(AND($N145&lt;&gt;$BI$6,$N145&lt;&gt;$BJ$6),Z145="有"),$AL$2,VLOOKUP(Z145,'P1'!$B$4:$J$35,9,FALSE)),"")</f>
        <v/>
      </c>
      <c r="AA146" s="253" t="str">
        <f>IFERROR(IF(AND(AND($N145&lt;&gt;$BI$6,$N145&lt;&gt;$BJ$6),AA145="有"),$AL$2,VLOOKUP(AA145,'P1'!$B$4:$J$35,9,FALSE)),"")</f>
        <v/>
      </c>
      <c r="AB146" s="253" t="str">
        <f>IFERROR(IF(AND(AND($N145&lt;&gt;$BI$6,$N145&lt;&gt;$BJ$6),AB145="有"),$AL$2,VLOOKUP(AB145,'P1'!$B$4:$J$35,9,FALSE)),"")</f>
        <v/>
      </c>
      <c r="AC146" s="253" t="str">
        <f>IFERROR(IF(AND(AND($N145&lt;&gt;$BI$6,$N145&lt;&gt;$BJ$6),AC145="有"),$AL$2,VLOOKUP(AC145,'P1'!$B$4:$J$35,9,FALSE)),"")</f>
        <v/>
      </c>
      <c r="AD146" s="253" t="str">
        <f>IFERROR(IF(AND(AND($N145&lt;&gt;$BI$6,$N145&lt;&gt;$BJ$6),AD145="有"),$AL$2,VLOOKUP(AD145,'P1'!$B$4:$J$35,9,FALSE)),"")</f>
        <v/>
      </c>
      <c r="AE146" s="253" t="str">
        <f>IFERROR(IF(AND(AND($N145&lt;&gt;$BI$6,$N145&lt;&gt;$BJ$6),AE145="有"),$AL$2,VLOOKUP(AE145,'P1'!$B$4:$J$35,9,FALSE)),"")</f>
        <v/>
      </c>
      <c r="AF146" s="253" t="str">
        <f>IFERROR(IF(AND(AND($N145&lt;&gt;$BI$6,$N145&lt;&gt;$BJ$6),AF145="有"),$AL$2,VLOOKUP(AF145,'P1'!$B$4:$J$35,9,FALSE)),"")</f>
        <v/>
      </c>
      <c r="AG146" s="253" t="str">
        <f>IFERROR(IF(AND(AND($N145&lt;&gt;$BI$6,$N145&lt;&gt;$BJ$6),AG145="有"),$AL$2,VLOOKUP(AG145,'P1'!$B$4:$J$35,9,FALSE)),"")</f>
        <v/>
      </c>
      <c r="AH146" s="253" t="str">
        <f>IFERROR(IF(AND(AND($N145&lt;&gt;$BI$6,$N145&lt;&gt;$BJ$6),AH145="有"),$AL$2,VLOOKUP(AH145,'P1'!$B$4:$J$35,9,FALSE)),"")</f>
        <v/>
      </c>
      <c r="AI146" s="253" t="str">
        <f>IFERROR(IF(AND(AND($N145&lt;&gt;$BI$6,$N145&lt;&gt;$BJ$6),AI145="有"),$AL$2,VLOOKUP(AI145,'P1'!$B$4:$J$35,9,FALSE)),"")</f>
        <v/>
      </c>
      <c r="AJ146" s="253" t="str">
        <f>IFERROR(IF(AND(AND($N145&lt;&gt;$BI$6,$N145&lt;&gt;$BJ$6),AJ145="有"),$AL$2,VLOOKUP(AJ145,'P1'!$B$4:$J$35,9,FALSE)),"")</f>
        <v/>
      </c>
      <c r="AK146" s="253" t="str">
        <f>IFERROR(IF(AND(AND($N145&lt;&gt;$BI$6,$N145&lt;&gt;$BJ$6),AK145="有"),$AL$2,VLOOKUP(AK145,'P1'!$B$4:$J$35,9,FALSE)),"")</f>
        <v/>
      </c>
      <c r="AL146" s="253" t="str">
        <f>IFERROR(IF(AND(AND($N145&lt;&gt;$BI$6,$N145&lt;&gt;$BJ$6),AL145="有"),$AL$2,VLOOKUP(AL145,'P1'!$B$4:$J$35,9,FALSE)),"")</f>
        <v/>
      </c>
      <c r="AM146" s="253" t="str">
        <f>IFERROR(IF(AND(AND($N145&lt;&gt;$BI$6,$N145&lt;&gt;$BJ$6),AM145="有"),$AL$2,VLOOKUP(AM145,'P1'!$B$4:$J$35,9,FALSE)),"")</f>
        <v/>
      </c>
      <c r="AN146" s="253" t="str">
        <f>IFERROR(IF(AND(AND($N145&lt;&gt;$BI$6,$N145&lt;&gt;$BJ$6),AN145="有"),$AL$2,VLOOKUP(AN145,'P1'!$B$4:$J$35,9,FALSE)),"")</f>
        <v/>
      </c>
      <c r="AO146" s="253" t="str">
        <f>IFERROR(IF(AND(AND($N145&lt;&gt;$BI$6,$N145&lt;&gt;$BJ$6),AO145="有"),$AL$2,VLOOKUP(AO145,'P1'!$B$4:$J$35,9,FALSE)),"")</f>
        <v/>
      </c>
      <c r="AP146" s="253" t="str">
        <f>IFERROR(IF(AND(AND($N145&lt;&gt;$BI$6,$N145&lt;&gt;$BJ$6),AP145="有"),$AL$2,VLOOKUP(AP145,'P1'!$B$4:$J$35,9,FALSE)),"")</f>
        <v/>
      </c>
      <c r="AQ146" s="253" t="str">
        <f>IFERROR(IF(AND(AND($N145&lt;&gt;$BI$6,$N145&lt;&gt;$BJ$6),AQ145="有"),$AL$2,VLOOKUP(AQ145,'P1'!$B$4:$J$35,9,FALSE)),"")</f>
        <v/>
      </c>
      <c r="AR146" s="253" t="str">
        <f>IFERROR(IF(AND(AND($N145&lt;&gt;$BI$6,$N145&lt;&gt;$BJ$6),AR145="有"),$AL$2,VLOOKUP(AR145,'P1'!$B$4:$J$35,9,FALSE)),"")</f>
        <v/>
      </c>
      <c r="AS146" s="253" t="str">
        <f>IFERROR(IF(AND(AND($N145&lt;&gt;$BI$6,$N145&lt;&gt;$BJ$6),AS145="有"),$AL$2,VLOOKUP(AS145,'P1'!$B$4:$J$35,9,FALSE)),"")</f>
        <v/>
      </c>
      <c r="AT146" s="253" t="str">
        <f>IFERROR(IF(AND(AND($N145&lt;&gt;$BI$6,$N145&lt;&gt;$BJ$6),AT145="有"),$AL$2,VLOOKUP(AT145,'P1'!$B$4:$J$35,9,FALSE)),"")</f>
        <v/>
      </c>
      <c r="AU146" s="253" t="str">
        <f>IFERROR(IF(AND(AND($N145&lt;&gt;$BI$6,$N145&lt;&gt;$BJ$6),AU145="有"),$AL$2,VLOOKUP(AU145,'P1'!$B$4:$J$35,9,FALSE)),"")</f>
        <v/>
      </c>
      <c r="AV146" s="120">
        <f>SUM(Q146:AU146)</f>
        <v>0</v>
      </c>
      <c r="AW146" s="711"/>
      <c r="AX146" s="713"/>
      <c r="AY146" s="121"/>
      <c r="AZ146" s="121"/>
    </row>
    <row r="147" spans="2:59" ht="17.100000000000001" customHeight="1" x14ac:dyDescent="0.15">
      <c r="B147" s="690">
        <f t="shared" si="8"/>
        <v>62</v>
      </c>
      <c r="C147" s="721"/>
      <c r="D147" s="722"/>
      <c r="E147" s="722"/>
      <c r="F147" s="722"/>
      <c r="G147" s="722"/>
      <c r="H147" s="723"/>
      <c r="I147" s="727"/>
      <c r="J147" s="728"/>
      <c r="K147" s="728"/>
      <c r="L147" s="728"/>
      <c r="M147" s="729"/>
      <c r="N147" s="733"/>
      <c r="O147" s="734"/>
      <c r="P147" s="723"/>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S147" s="256"/>
      <c r="AT147" s="256"/>
      <c r="AU147" s="256"/>
      <c r="AV147" s="115">
        <f>COUNTA(Q147:AU147)</f>
        <v>0</v>
      </c>
      <c r="AW147" s="710">
        <f>AV148</f>
        <v>0</v>
      </c>
      <c r="AX147" s="712" t="str">
        <f>IFERROR(ROUNDDOWN(AV148/$AT$2,1),"")</f>
        <v/>
      </c>
      <c r="AY147" s="116"/>
      <c r="AZ147" s="116"/>
    </row>
    <row r="148" spans="2:59" ht="17.100000000000001" customHeight="1" x14ac:dyDescent="0.15">
      <c r="B148" s="691"/>
      <c r="C148" s="724"/>
      <c r="D148" s="725"/>
      <c r="E148" s="725"/>
      <c r="F148" s="725"/>
      <c r="G148" s="725"/>
      <c r="H148" s="726"/>
      <c r="I148" s="730"/>
      <c r="J148" s="731"/>
      <c r="K148" s="731"/>
      <c r="L148" s="731"/>
      <c r="M148" s="732"/>
      <c r="N148" s="724"/>
      <c r="O148" s="725"/>
      <c r="P148" s="726"/>
      <c r="Q148" s="253" t="str">
        <f>IFERROR(IF(AND(AND($N147&lt;&gt;$BI$6,$N147&lt;&gt;$BJ$6),Q147="有"),$AL$2,VLOOKUP(Q147,'P1'!$B$4:$J$35,9,FALSE)),"")</f>
        <v/>
      </c>
      <c r="R148" s="253" t="str">
        <f>IFERROR(IF(AND(AND($N147&lt;&gt;$BI$6,$N147&lt;&gt;$BJ$6),R147="有"),$AL$2,VLOOKUP(R147,'P1'!$B$4:$J$35,9,FALSE)),"")</f>
        <v/>
      </c>
      <c r="S148" s="253" t="str">
        <f>IFERROR(IF(AND(AND($N147&lt;&gt;$BI$6,$N147&lt;&gt;$BJ$6),S147="有"),$AL$2,VLOOKUP(S147,'P1'!$B$4:$J$35,9,FALSE)),"")</f>
        <v/>
      </c>
      <c r="T148" s="253" t="str">
        <f>IFERROR(IF(AND(AND($N147&lt;&gt;$BI$6,$N147&lt;&gt;$BJ$6),T147="有"),$AL$2,VLOOKUP(T147,'P1'!$B$4:$J$35,9,FALSE)),"")</f>
        <v/>
      </c>
      <c r="U148" s="253" t="str">
        <f>IFERROR(IF(AND(AND($N147&lt;&gt;$BI$6,$N147&lt;&gt;$BJ$6),U147="有"),$AL$2,VLOOKUP(U147,'P1'!$B$4:$J$35,9,FALSE)),"")</f>
        <v/>
      </c>
      <c r="V148" s="253" t="str">
        <f>IFERROR(IF(AND(AND($N147&lt;&gt;$BI$6,$N147&lt;&gt;$BJ$6),V147="有"),$AL$2,VLOOKUP(V147,'P1'!$B$4:$J$35,9,FALSE)),"")</f>
        <v/>
      </c>
      <c r="W148" s="253" t="str">
        <f>IFERROR(IF(AND(AND($N147&lt;&gt;$BI$6,$N147&lt;&gt;$BJ$6),W147="有"),$AL$2,VLOOKUP(W147,'P1'!$B$4:$J$35,9,FALSE)),"")</f>
        <v/>
      </c>
      <c r="X148" s="253" t="str">
        <f>IFERROR(IF(AND(AND($N147&lt;&gt;$BI$6,$N147&lt;&gt;$BJ$6),X147="有"),$AL$2,VLOOKUP(X147,'P1'!$B$4:$J$35,9,FALSE)),"")</f>
        <v/>
      </c>
      <c r="Y148" s="253" t="str">
        <f>IFERROR(IF(AND(AND($N147&lt;&gt;$BI$6,$N147&lt;&gt;$BJ$6),Y147="有"),$AL$2,VLOOKUP(Y147,'P1'!$B$4:$J$35,9,FALSE)),"")</f>
        <v/>
      </c>
      <c r="Z148" s="253" t="str">
        <f>IFERROR(IF(AND(AND($N147&lt;&gt;$BI$6,$N147&lt;&gt;$BJ$6),Z147="有"),$AL$2,VLOOKUP(Z147,'P1'!$B$4:$J$35,9,FALSE)),"")</f>
        <v/>
      </c>
      <c r="AA148" s="253" t="str">
        <f>IFERROR(IF(AND(AND($N147&lt;&gt;$BI$6,$N147&lt;&gt;$BJ$6),AA147="有"),$AL$2,VLOOKUP(AA147,'P1'!$B$4:$J$35,9,FALSE)),"")</f>
        <v/>
      </c>
      <c r="AB148" s="253" t="str">
        <f>IFERROR(IF(AND(AND($N147&lt;&gt;$BI$6,$N147&lt;&gt;$BJ$6),AB147="有"),$AL$2,VLOOKUP(AB147,'P1'!$B$4:$J$35,9,FALSE)),"")</f>
        <v/>
      </c>
      <c r="AC148" s="253" t="str">
        <f>IFERROR(IF(AND(AND($N147&lt;&gt;$BI$6,$N147&lt;&gt;$BJ$6),AC147="有"),$AL$2,VLOOKUP(AC147,'P1'!$B$4:$J$35,9,FALSE)),"")</f>
        <v/>
      </c>
      <c r="AD148" s="253" t="str">
        <f>IFERROR(IF(AND(AND($N147&lt;&gt;$BI$6,$N147&lt;&gt;$BJ$6),AD147="有"),$AL$2,VLOOKUP(AD147,'P1'!$B$4:$J$35,9,FALSE)),"")</f>
        <v/>
      </c>
      <c r="AE148" s="253" t="str">
        <f>IFERROR(IF(AND(AND($N147&lt;&gt;$BI$6,$N147&lt;&gt;$BJ$6),AE147="有"),$AL$2,VLOOKUP(AE147,'P1'!$B$4:$J$35,9,FALSE)),"")</f>
        <v/>
      </c>
      <c r="AF148" s="253" t="str">
        <f>IFERROR(IF(AND(AND($N147&lt;&gt;$BI$6,$N147&lt;&gt;$BJ$6),AF147="有"),$AL$2,VLOOKUP(AF147,'P1'!$B$4:$J$35,9,FALSE)),"")</f>
        <v/>
      </c>
      <c r="AG148" s="253" t="str">
        <f>IFERROR(IF(AND(AND($N147&lt;&gt;$BI$6,$N147&lt;&gt;$BJ$6),AG147="有"),$AL$2,VLOOKUP(AG147,'P1'!$B$4:$J$35,9,FALSE)),"")</f>
        <v/>
      </c>
      <c r="AH148" s="253" t="str">
        <f>IFERROR(IF(AND(AND($N147&lt;&gt;$BI$6,$N147&lt;&gt;$BJ$6),AH147="有"),$AL$2,VLOOKUP(AH147,'P1'!$B$4:$J$35,9,FALSE)),"")</f>
        <v/>
      </c>
      <c r="AI148" s="253" t="str">
        <f>IFERROR(IF(AND(AND($N147&lt;&gt;$BI$6,$N147&lt;&gt;$BJ$6),AI147="有"),$AL$2,VLOOKUP(AI147,'P1'!$B$4:$J$35,9,FALSE)),"")</f>
        <v/>
      </c>
      <c r="AJ148" s="253" t="str">
        <f>IFERROR(IF(AND(AND($N147&lt;&gt;$BI$6,$N147&lt;&gt;$BJ$6),AJ147="有"),$AL$2,VLOOKUP(AJ147,'P1'!$B$4:$J$35,9,FALSE)),"")</f>
        <v/>
      </c>
      <c r="AK148" s="253" t="str">
        <f>IFERROR(IF(AND(AND($N147&lt;&gt;$BI$6,$N147&lt;&gt;$BJ$6),AK147="有"),$AL$2,VLOOKUP(AK147,'P1'!$B$4:$J$35,9,FALSE)),"")</f>
        <v/>
      </c>
      <c r="AL148" s="253" t="str">
        <f>IFERROR(IF(AND(AND($N147&lt;&gt;$BI$6,$N147&lt;&gt;$BJ$6),AL147="有"),$AL$2,VLOOKUP(AL147,'P1'!$B$4:$J$35,9,FALSE)),"")</f>
        <v/>
      </c>
      <c r="AM148" s="253" t="str">
        <f>IFERROR(IF(AND(AND($N147&lt;&gt;$BI$6,$N147&lt;&gt;$BJ$6),AM147="有"),$AL$2,VLOOKUP(AM147,'P1'!$B$4:$J$35,9,FALSE)),"")</f>
        <v/>
      </c>
      <c r="AN148" s="253" t="str">
        <f>IFERROR(IF(AND(AND($N147&lt;&gt;$BI$6,$N147&lt;&gt;$BJ$6),AN147="有"),$AL$2,VLOOKUP(AN147,'P1'!$B$4:$J$35,9,FALSE)),"")</f>
        <v/>
      </c>
      <c r="AO148" s="253" t="str">
        <f>IFERROR(IF(AND(AND($N147&lt;&gt;$BI$6,$N147&lt;&gt;$BJ$6),AO147="有"),$AL$2,VLOOKUP(AO147,'P1'!$B$4:$J$35,9,FALSE)),"")</f>
        <v/>
      </c>
      <c r="AP148" s="253" t="str">
        <f>IFERROR(IF(AND(AND($N147&lt;&gt;$BI$6,$N147&lt;&gt;$BJ$6),AP147="有"),$AL$2,VLOOKUP(AP147,'P1'!$B$4:$J$35,9,FALSE)),"")</f>
        <v/>
      </c>
      <c r="AQ148" s="253" t="str">
        <f>IFERROR(IF(AND(AND($N147&lt;&gt;$BI$6,$N147&lt;&gt;$BJ$6),AQ147="有"),$AL$2,VLOOKUP(AQ147,'P1'!$B$4:$J$35,9,FALSE)),"")</f>
        <v/>
      </c>
      <c r="AR148" s="253" t="str">
        <f>IFERROR(IF(AND(AND($N147&lt;&gt;$BI$6,$N147&lt;&gt;$BJ$6),AR147="有"),$AL$2,VLOOKUP(AR147,'P1'!$B$4:$J$35,9,FALSE)),"")</f>
        <v/>
      </c>
      <c r="AS148" s="253" t="str">
        <f>IFERROR(IF(AND(AND($N147&lt;&gt;$BI$6,$N147&lt;&gt;$BJ$6),AS147="有"),$AL$2,VLOOKUP(AS147,'P1'!$B$4:$J$35,9,FALSE)),"")</f>
        <v/>
      </c>
      <c r="AT148" s="253" t="str">
        <f>IFERROR(IF(AND(AND($N147&lt;&gt;$BI$6,$N147&lt;&gt;$BJ$6),AT147="有"),$AL$2,VLOOKUP(AT147,'P1'!$B$4:$J$35,9,FALSE)),"")</f>
        <v/>
      </c>
      <c r="AU148" s="253" t="str">
        <f>IFERROR(IF(AND(AND($N147&lt;&gt;$BI$6,$N147&lt;&gt;$BJ$6),AU147="有"),$AL$2,VLOOKUP(AU147,'P1'!$B$4:$J$35,9,FALSE)),"")</f>
        <v/>
      </c>
      <c r="AV148" s="120">
        <f>SUM(Q148:AU148)</f>
        <v>0</v>
      </c>
      <c r="AW148" s="711"/>
      <c r="AX148" s="713"/>
      <c r="AY148" s="121"/>
      <c r="AZ148" s="121"/>
    </row>
    <row r="149" spans="2:59" s="90" customFormat="1" ht="5.0999999999999996" customHeight="1" x14ac:dyDescent="0.15">
      <c r="B149" s="123"/>
      <c r="C149" s="124"/>
      <c r="D149" s="125"/>
      <c r="E149" s="125"/>
      <c r="F149" s="125"/>
      <c r="G149" s="125"/>
      <c r="H149" s="125"/>
      <c r="I149" s="124"/>
      <c r="J149" s="124"/>
      <c r="K149" s="124"/>
      <c r="L149" s="124"/>
      <c r="M149" s="124"/>
      <c r="N149" s="124"/>
      <c r="O149" s="124"/>
      <c r="P149" s="124"/>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c r="BA149" s="72"/>
      <c r="BB149" s="72"/>
      <c r="BC149" s="72"/>
      <c r="BD149" s="72"/>
      <c r="BE149" s="72"/>
      <c r="BF149" s="72"/>
      <c r="BG149" s="72"/>
    </row>
    <row r="150" spans="2:59" s="88" customFormat="1" ht="5.0999999999999996" customHeight="1" x14ac:dyDescent="0.15">
      <c r="B150" s="134"/>
      <c r="AS150" s="109"/>
      <c r="AT150" s="109"/>
      <c r="AU150" s="109"/>
      <c r="AY150" s="72"/>
      <c r="AZ150" s="72"/>
      <c r="BA150" s="72"/>
      <c r="BB150" s="72"/>
      <c r="BC150" s="72"/>
      <c r="BD150" s="72"/>
      <c r="BE150" s="72"/>
      <c r="BF150" s="72"/>
      <c r="BG150" s="72"/>
    </row>
    <row r="151" spans="2:59" ht="21.95" customHeight="1" x14ac:dyDescent="0.15">
      <c r="B151" s="240" t="s">
        <v>366</v>
      </c>
      <c r="S151" s="135" t="s">
        <v>149</v>
      </c>
      <c r="T151" s="735" t="str">
        <f>$T$2</f>
        <v/>
      </c>
      <c r="U151" s="735"/>
      <c r="V151" s="136" t="s">
        <v>30</v>
      </c>
      <c r="W151" s="136">
        <f>$W$2</f>
        <v>9</v>
      </c>
      <c r="X151" s="137" t="s">
        <v>168</v>
      </c>
      <c r="Y151" s="136"/>
      <c r="Z151" s="138" t="s">
        <v>150</v>
      </c>
      <c r="AA151" s="108"/>
      <c r="AB151" s="104"/>
      <c r="AC151" s="104"/>
      <c r="AD151" s="72"/>
      <c r="AE151" s="72"/>
      <c r="AF151" s="72"/>
      <c r="AG151" s="72"/>
      <c r="AH151" s="72"/>
      <c r="AI151" s="72"/>
      <c r="AJ151" s="72"/>
      <c r="AK151" s="72"/>
      <c r="AL151" s="72"/>
      <c r="AM151" s="72"/>
      <c r="AN151" s="72"/>
      <c r="AO151" s="72"/>
      <c r="AP151" s="72"/>
      <c r="AQ151" s="72"/>
      <c r="AR151" s="72"/>
      <c r="AS151" s="72"/>
      <c r="AT151" s="72"/>
      <c r="AU151" s="72"/>
      <c r="AV151" s="72"/>
      <c r="AW151" s="72"/>
      <c r="AX151" s="109" t="str">
        <f>"4 / "&amp;COUNTA(C$6,C$56,C$105,C$154,C$203)</f>
        <v>4 / 1</v>
      </c>
    </row>
    <row r="152" spans="2:59" s="109" customFormat="1" ht="15" customHeight="1" x14ac:dyDescent="0.15">
      <c r="B152" s="690"/>
      <c r="C152" s="698" t="s">
        <v>174</v>
      </c>
      <c r="D152" s="699"/>
      <c r="E152" s="699"/>
      <c r="F152" s="699"/>
      <c r="G152" s="699"/>
      <c r="H152" s="700"/>
      <c r="I152" s="698" t="s">
        <v>175</v>
      </c>
      <c r="J152" s="699"/>
      <c r="K152" s="699"/>
      <c r="L152" s="699"/>
      <c r="M152" s="700"/>
      <c r="N152" s="714" t="s">
        <v>176</v>
      </c>
      <c r="O152" s="699"/>
      <c r="P152" s="700"/>
      <c r="Q152" s="110">
        <f>Q$4</f>
        <v>42979</v>
      </c>
      <c r="R152" s="110">
        <f t="shared" ref="R152:AU152" si="9">R$4</f>
        <v>42980</v>
      </c>
      <c r="S152" s="110">
        <f t="shared" si="9"/>
        <v>42981</v>
      </c>
      <c r="T152" s="110">
        <f t="shared" si="9"/>
        <v>42982</v>
      </c>
      <c r="U152" s="110">
        <f t="shared" si="9"/>
        <v>42983</v>
      </c>
      <c r="V152" s="110">
        <f t="shared" si="9"/>
        <v>42984</v>
      </c>
      <c r="W152" s="110">
        <f t="shared" si="9"/>
        <v>42985</v>
      </c>
      <c r="X152" s="110">
        <f t="shared" si="9"/>
        <v>42986</v>
      </c>
      <c r="Y152" s="110">
        <f t="shared" si="9"/>
        <v>42987</v>
      </c>
      <c r="Z152" s="110">
        <f t="shared" si="9"/>
        <v>42988</v>
      </c>
      <c r="AA152" s="110">
        <f t="shared" si="9"/>
        <v>42989</v>
      </c>
      <c r="AB152" s="110">
        <f t="shared" si="9"/>
        <v>42990</v>
      </c>
      <c r="AC152" s="110">
        <f t="shared" si="9"/>
        <v>42991</v>
      </c>
      <c r="AD152" s="110">
        <f t="shared" si="9"/>
        <v>42992</v>
      </c>
      <c r="AE152" s="110">
        <f t="shared" si="9"/>
        <v>42993</v>
      </c>
      <c r="AF152" s="110">
        <f t="shared" si="9"/>
        <v>42994</v>
      </c>
      <c r="AG152" s="110">
        <f t="shared" si="9"/>
        <v>42995</v>
      </c>
      <c r="AH152" s="110">
        <f t="shared" si="9"/>
        <v>42996</v>
      </c>
      <c r="AI152" s="110">
        <f t="shared" si="9"/>
        <v>42997</v>
      </c>
      <c r="AJ152" s="110">
        <f t="shared" si="9"/>
        <v>42998</v>
      </c>
      <c r="AK152" s="110">
        <f t="shared" si="9"/>
        <v>42999</v>
      </c>
      <c r="AL152" s="110">
        <f t="shared" si="9"/>
        <v>43000</v>
      </c>
      <c r="AM152" s="110">
        <f t="shared" si="9"/>
        <v>43001</v>
      </c>
      <c r="AN152" s="110">
        <f t="shared" si="9"/>
        <v>43002</v>
      </c>
      <c r="AO152" s="110">
        <f t="shared" si="9"/>
        <v>43003</v>
      </c>
      <c r="AP152" s="110">
        <f t="shared" si="9"/>
        <v>43004</v>
      </c>
      <c r="AQ152" s="110">
        <f t="shared" si="9"/>
        <v>43005</v>
      </c>
      <c r="AR152" s="110">
        <f t="shared" si="9"/>
        <v>43006</v>
      </c>
      <c r="AS152" s="110">
        <f t="shared" si="9"/>
        <v>43007</v>
      </c>
      <c r="AT152" s="110">
        <f t="shared" si="9"/>
        <v>43008</v>
      </c>
      <c r="AU152" s="110" t="str">
        <f t="shared" si="9"/>
        <v/>
      </c>
      <c r="AV152" s="111" t="s">
        <v>177</v>
      </c>
      <c r="AW152" s="686"/>
      <c r="AX152" s="686" t="s">
        <v>178</v>
      </c>
      <c r="AY152" s="112"/>
      <c r="AZ152" s="112"/>
      <c r="BA152" s="72"/>
      <c r="BB152" s="72"/>
      <c r="BC152" s="72"/>
      <c r="BD152" s="72"/>
      <c r="BE152" s="72"/>
      <c r="BF152" s="72"/>
      <c r="BG152" s="72"/>
    </row>
    <row r="153" spans="2:59" s="109" customFormat="1" ht="15" customHeight="1" x14ac:dyDescent="0.15">
      <c r="B153" s="691"/>
      <c r="C153" s="701"/>
      <c r="D153" s="702"/>
      <c r="E153" s="702"/>
      <c r="F153" s="702"/>
      <c r="G153" s="702"/>
      <c r="H153" s="703"/>
      <c r="I153" s="701"/>
      <c r="J153" s="702"/>
      <c r="K153" s="702"/>
      <c r="L153" s="702"/>
      <c r="M153" s="703"/>
      <c r="N153" s="701"/>
      <c r="O153" s="702"/>
      <c r="P153" s="703"/>
      <c r="Q153" s="113" t="str">
        <f>Q$5</f>
        <v>金</v>
      </c>
      <c r="R153" s="113" t="str">
        <f t="shared" ref="R153:AU153" si="10">R$5</f>
        <v>土</v>
      </c>
      <c r="S153" s="113" t="str">
        <f t="shared" si="10"/>
        <v>日</v>
      </c>
      <c r="T153" s="113" t="str">
        <f t="shared" si="10"/>
        <v>月</v>
      </c>
      <c r="U153" s="113" t="str">
        <f t="shared" si="10"/>
        <v>火</v>
      </c>
      <c r="V153" s="113" t="str">
        <f t="shared" si="10"/>
        <v>水</v>
      </c>
      <c r="W153" s="113" t="str">
        <f t="shared" si="10"/>
        <v>木</v>
      </c>
      <c r="X153" s="113" t="str">
        <f t="shared" si="10"/>
        <v>金</v>
      </c>
      <c r="Y153" s="113" t="str">
        <f t="shared" si="10"/>
        <v>土</v>
      </c>
      <c r="Z153" s="113" t="str">
        <f t="shared" si="10"/>
        <v>日</v>
      </c>
      <c r="AA153" s="113" t="str">
        <f t="shared" si="10"/>
        <v>月</v>
      </c>
      <c r="AB153" s="113" t="str">
        <f t="shared" si="10"/>
        <v>火</v>
      </c>
      <c r="AC153" s="113" t="str">
        <f t="shared" si="10"/>
        <v>水</v>
      </c>
      <c r="AD153" s="113" t="str">
        <f t="shared" si="10"/>
        <v>木</v>
      </c>
      <c r="AE153" s="113" t="str">
        <f t="shared" si="10"/>
        <v>金</v>
      </c>
      <c r="AF153" s="113" t="str">
        <f t="shared" si="10"/>
        <v>土</v>
      </c>
      <c r="AG153" s="113" t="str">
        <f t="shared" si="10"/>
        <v>日</v>
      </c>
      <c r="AH153" s="113" t="str">
        <f t="shared" si="10"/>
        <v>月</v>
      </c>
      <c r="AI153" s="113" t="str">
        <f t="shared" si="10"/>
        <v>火</v>
      </c>
      <c r="AJ153" s="113" t="str">
        <f t="shared" si="10"/>
        <v>水</v>
      </c>
      <c r="AK153" s="113" t="str">
        <f t="shared" si="10"/>
        <v>木</v>
      </c>
      <c r="AL153" s="113" t="str">
        <f t="shared" si="10"/>
        <v>金</v>
      </c>
      <c r="AM153" s="113" t="str">
        <f t="shared" si="10"/>
        <v>土</v>
      </c>
      <c r="AN153" s="113" t="str">
        <f t="shared" si="10"/>
        <v>日</v>
      </c>
      <c r="AO153" s="113" t="str">
        <f t="shared" si="10"/>
        <v>月</v>
      </c>
      <c r="AP153" s="113" t="str">
        <f t="shared" si="10"/>
        <v>火</v>
      </c>
      <c r="AQ153" s="113" t="str">
        <f t="shared" si="10"/>
        <v>水</v>
      </c>
      <c r="AR153" s="113" t="str">
        <f t="shared" si="10"/>
        <v>木</v>
      </c>
      <c r="AS153" s="113" t="str">
        <f t="shared" si="10"/>
        <v>金</v>
      </c>
      <c r="AT153" s="113" t="str">
        <f t="shared" si="10"/>
        <v>土</v>
      </c>
      <c r="AU153" s="113" t="str">
        <f t="shared" si="10"/>
        <v/>
      </c>
      <c r="AV153" s="111" t="s">
        <v>179</v>
      </c>
      <c r="AW153" s="687"/>
      <c r="AX153" s="687"/>
      <c r="AY153" s="112"/>
      <c r="AZ153" s="112"/>
      <c r="BA153" s="72"/>
      <c r="BB153" s="72"/>
      <c r="BC153" s="72"/>
      <c r="BD153" s="72"/>
      <c r="BE153" s="72"/>
      <c r="BF153" s="72"/>
      <c r="BG153" s="72"/>
    </row>
    <row r="154" spans="2:59" ht="17.100000000000001" customHeight="1" x14ac:dyDescent="0.15">
      <c r="B154" s="690">
        <f>B147+1</f>
        <v>63</v>
      </c>
      <c r="C154" s="721"/>
      <c r="D154" s="722"/>
      <c r="E154" s="722"/>
      <c r="F154" s="722"/>
      <c r="G154" s="722"/>
      <c r="H154" s="723"/>
      <c r="I154" s="727"/>
      <c r="J154" s="728"/>
      <c r="K154" s="728"/>
      <c r="L154" s="728"/>
      <c r="M154" s="729"/>
      <c r="N154" s="733"/>
      <c r="O154" s="734"/>
      <c r="P154" s="741"/>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115">
        <f>COUNTA(Q154:AU154)</f>
        <v>0</v>
      </c>
      <c r="AW154" s="710">
        <f>AV155</f>
        <v>0</v>
      </c>
      <c r="AX154" s="712" t="str">
        <f>IFERROR(ROUNDDOWN(AV155/$AT$2,1),"")</f>
        <v/>
      </c>
      <c r="AY154" s="116"/>
      <c r="AZ154" s="116"/>
    </row>
    <row r="155" spans="2:59" ht="17.100000000000001" customHeight="1" x14ac:dyDescent="0.15">
      <c r="B155" s="691"/>
      <c r="C155" s="724"/>
      <c r="D155" s="725"/>
      <c r="E155" s="725"/>
      <c r="F155" s="725"/>
      <c r="G155" s="725"/>
      <c r="H155" s="726"/>
      <c r="I155" s="730"/>
      <c r="J155" s="731"/>
      <c r="K155" s="731"/>
      <c r="L155" s="731"/>
      <c r="M155" s="732"/>
      <c r="N155" s="742"/>
      <c r="O155" s="743"/>
      <c r="P155" s="744"/>
      <c r="Q155" s="253" t="str">
        <f>IFERROR(IF(AND(AND($N154&lt;&gt;$BI$6,$N154&lt;&gt;$BJ$6),Q154="有"),$AL$2,VLOOKUP(Q154,'P1'!$B$4:$J$35,9,FALSE)),"")</f>
        <v/>
      </c>
      <c r="R155" s="253" t="str">
        <f>IFERROR(IF(AND(AND($N154&lt;&gt;$BI$6,$N154&lt;&gt;$BJ$6),R154="有"),$AL$2,VLOOKUP(R154,'P1'!$B$4:$J$35,9,FALSE)),"")</f>
        <v/>
      </c>
      <c r="S155" s="253" t="str">
        <f>IFERROR(IF(AND(AND($N154&lt;&gt;$BI$6,$N154&lt;&gt;$BJ$6),S154="有"),$AL$2,VLOOKUP(S154,'P1'!$B$4:$J$35,9,FALSE)),"")</f>
        <v/>
      </c>
      <c r="T155" s="253" t="str">
        <f>IFERROR(IF(AND(AND($N154&lt;&gt;$BI$6,$N154&lt;&gt;$BJ$6),T154="有"),$AL$2,VLOOKUP(T154,'P1'!$B$4:$J$35,9,FALSE)),"")</f>
        <v/>
      </c>
      <c r="U155" s="253" t="str">
        <f>IFERROR(IF(AND(AND($N154&lt;&gt;$BI$6,$N154&lt;&gt;$BJ$6),U154="有"),$AL$2,VLOOKUP(U154,'P1'!$B$4:$J$35,9,FALSE)),"")</f>
        <v/>
      </c>
      <c r="V155" s="253" t="str">
        <f>IFERROR(IF(AND(AND($N154&lt;&gt;$BI$6,$N154&lt;&gt;$BJ$6),V154="有"),$AL$2,VLOOKUP(V154,'P1'!$B$4:$J$35,9,FALSE)),"")</f>
        <v/>
      </c>
      <c r="W155" s="253" t="str">
        <f>IFERROR(IF(AND(AND($N154&lt;&gt;$BI$6,$N154&lt;&gt;$BJ$6),W154="有"),$AL$2,VLOOKUP(W154,'P1'!$B$4:$J$35,9,FALSE)),"")</f>
        <v/>
      </c>
      <c r="X155" s="253" t="str">
        <f>IFERROR(IF(AND(AND($N154&lt;&gt;$BI$6,$N154&lt;&gt;$BJ$6),X154="有"),$AL$2,VLOOKUP(X154,'P1'!$B$4:$J$35,9,FALSE)),"")</f>
        <v/>
      </c>
      <c r="Y155" s="253" t="str">
        <f>IFERROR(IF(AND(AND($N154&lt;&gt;$BI$6,$N154&lt;&gt;$BJ$6),Y154="有"),$AL$2,VLOOKUP(Y154,'P1'!$B$4:$J$35,9,FALSE)),"")</f>
        <v/>
      </c>
      <c r="Z155" s="253" t="str">
        <f>IFERROR(IF(AND(AND($N154&lt;&gt;$BI$6,$N154&lt;&gt;$BJ$6),Z154="有"),$AL$2,VLOOKUP(Z154,'P1'!$B$4:$J$35,9,FALSE)),"")</f>
        <v/>
      </c>
      <c r="AA155" s="253" t="str">
        <f>IFERROR(IF(AND(AND($N154&lt;&gt;$BI$6,$N154&lt;&gt;$BJ$6),AA154="有"),$AL$2,VLOOKUP(AA154,'P1'!$B$4:$J$35,9,FALSE)),"")</f>
        <v/>
      </c>
      <c r="AB155" s="253" t="str">
        <f>IFERROR(IF(AND(AND($N154&lt;&gt;$BI$6,$N154&lt;&gt;$BJ$6),AB154="有"),$AL$2,VLOOKUP(AB154,'P1'!$B$4:$J$35,9,FALSE)),"")</f>
        <v/>
      </c>
      <c r="AC155" s="253" t="str">
        <f>IFERROR(IF(AND(AND($N154&lt;&gt;$BI$6,$N154&lt;&gt;$BJ$6),AC154="有"),$AL$2,VLOOKUP(AC154,'P1'!$B$4:$J$35,9,FALSE)),"")</f>
        <v/>
      </c>
      <c r="AD155" s="253" t="str">
        <f>IFERROR(IF(AND(AND($N154&lt;&gt;$BI$6,$N154&lt;&gt;$BJ$6),AD154="有"),$AL$2,VLOOKUP(AD154,'P1'!$B$4:$J$35,9,FALSE)),"")</f>
        <v/>
      </c>
      <c r="AE155" s="253" t="str">
        <f>IFERROR(IF(AND(AND($N154&lt;&gt;$BI$6,$N154&lt;&gt;$BJ$6),AE154="有"),$AL$2,VLOOKUP(AE154,'P1'!$B$4:$J$35,9,FALSE)),"")</f>
        <v/>
      </c>
      <c r="AF155" s="253" t="str">
        <f>IFERROR(IF(AND(AND($N154&lt;&gt;$BI$6,$N154&lt;&gt;$BJ$6),AF154="有"),$AL$2,VLOOKUP(AF154,'P1'!$B$4:$J$35,9,FALSE)),"")</f>
        <v/>
      </c>
      <c r="AG155" s="253" t="str">
        <f>IFERROR(IF(AND(AND($N154&lt;&gt;$BI$6,$N154&lt;&gt;$BJ$6),AG154="有"),$AL$2,VLOOKUP(AG154,'P1'!$B$4:$J$35,9,FALSE)),"")</f>
        <v/>
      </c>
      <c r="AH155" s="253" t="str">
        <f>IFERROR(IF(AND(AND($N154&lt;&gt;$BI$6,$N154&lt;&gt;$BJ$6),AH154="有"),$AL$2,VLOOKUP(AH154,'P1'!$B$4:$J$35,9,FALSE)),"")</f>
        <v/>
      </c>
      <c r="AI155" s="253" t="str">
        <f>IFERROR(IF(AND(AND($N154&lt;&gt;$BI$6,$N154&lt;&gt;$BJ$6),AI154="有"),$AL$2,VLOOKUP(AI154,'P1'!$B$4:$J$35,9,FALSE)),"")</f>
        <v/>
      </c>
      <c r="AJ155" s="253" t="str">
        <f>IFERROR(IF(AND(AND($N154&lt;&gt;$BI$6,$N154&lt;&gt;$BJ$6),AJ154="有"),$AL$2,VLOOKUP(AJ154,'P1'!$B$4:$J$35,9,FALSE)),"")</f>
        <v/>
      </c>
      <c r="AK155" s="253" t="str">
        <f>IFERROR(IF(AND(AND($N154&lt;&gt;$BI$6,$N154&lt;&gt;$BJ$6),AK154="有"),$AL$2,VLOOKUP(AK154,'P1'!$B$4:$J$35,9,FALSE)),"")</f>
        <v/>
      </c>
      <c r="AL155" s="253" t="str">
        <f>IFERROR(IF(AND(AND($N154&lt;&gt;$BI$6,$N154&lt;&gt;$BJ$6),AL154="有"),$AL$2,VLOOKUP(AL154,'P1'!$B$4:$J$35,9,FALSE)),"")</f>
        <v/>
      </c>
      <c r="AM155" s="253" t="str">
        <f>IFERROR(IF(AND(AND($N154&lt;&gt;$BI$6,$N154&lt;&gt;$BJ$6),AM154="有"),$AL$2,VLOOKUP(AM154,'P1'!$B$4:$J$35,9,FALSE)),"")</f>
        <v/>
      </c>
      <c r="AN155" s="253" t="str">
        <f>IFERROR(IF(AND(AND($N154&lt;&gt;$BI$6,$N154&lt;&gt;$BJ$6),AN154="有"),$AL$2,VLOOKUP(AN154,'P1'!$B$4:$J$35,9,FALSE)),"")</f>
        <v/>
      </c>
      <c r="AO155" s="253" t="str">
        <f>IFERROR(IF(AND(AND($N154&lt;&gt;$BI$6,$N154&lt;&gt;$BJ$6),AO154="有"),$AL$2,VLOOKUP(AO154,'P1'!$B$4:$J$35,9,FALSE)),"")</f>
        <v/>
      </c>
      <c r="AP155" s="253" t="str">
        <f>IFERROR(IF(AND(AND($N154&lt;&gt;$BI$6,$N154&lt;&gt;$BJ$6),AP154="有"),$AL$2,VLOOKUP(AP154,'P1'!$B$4:$J$35,9,FALSE)),"")</f>
        <v/>
      </c>
      <c r="AQ155" s="253" t="str">
        <f>IFERROR(IF(AND(AND($N154&lt;&gt;$BI$6,$N154&lt;&gt;$BJ$6),AQ154="有"),$AL$2,VLOOKUP(AQ154,'P1'!$B$4:$J$35,9,FALSE)),"")</f>
        <v/>
      </c>
      <c r="AR155" s="253" t="str">
        <f>IFERROR(IF(AND(AND($N154&lt;&gt;$BI$6,$N154&lt;&gt;$BJ$6),AR154="有"),$AL$2,VLOOKUP(AR154,'P1'!$B$4:$J$35,9,FALSE)),"")</f>
        <v/>
      </c>
      <c r="AS155" s="253" t="str">
        <f>IFERROR(IF(AND(AND($N154&lt;&gt;$BI$6,$N154&lt;&gt;$BJ$6),AS154="有"),$AL$2,VLOOKUP(AS154,'P1'!$B$4:$J$35,9,FALSE)),"")</f>
        <v/>
      </c>
      <c r="AT155" s="253" t="str">
        <f>IFERROR(IF(AND(AND($N154&lt;&gt;$BI$6,$N154&lt;&gt;$BJ$6),AT154="有"),$AL$2,VLOOKUP(AT154,'P1'!$B$4:$J$35,9,FALSE)),"")</f>
        <v/>
      </c>
      <c r="AU155" s="253" t="str">
        <f>IFERROR(IF(AND(AND($N154&lt;&gt;$BI$6,$N154&lt;&gt;$BJ$6),AU154="有"),$AL$2,VLOOKUP(AU154,'P1'!$B$4:$J$35,9,FALSE)),"")</f>
        <v/>
      </c>
      <c r="AV155" s="120">
        <f>SUM(Q155:AU155)</f>
        <v>0</v>
      </c>
      <c r="AW155" s="711"/>
      <c r="AX155" s="713"/>
      <c r="AY155" s="121"/>
      <c r="AZ155" s="121"/>
    </row>
    <row r="156" spans="2:59" ht="17.100000000000001" customHeight="1" x14ac:dyDescent="0.15">
      <c r="B156" s="690">
        <f t="shared" ref="B156:B196" si="11">B154+1</f>
        <v>64</v>
      </c>
      <c r="C156" s="721"/>
      <c r="D156" s="722"/>
      <c r="E156" s="722"/>
      <c r="F156" s="722"/>
      <c r="G156" s="722"/>
      <c r="H156" s="723"/>
      <c r="I156" s="727"/>
      <c r="J156" s="728"/>
      <c r="K156" s="728"/>
      <c r="L156" s="728"/>
      <c r="M156" s="729"/>
      <c r="N156" s="733"/>
      <c r="O156" s="734"/>
      <c r="P156" s="741"/>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115">
        <f>COUNTA(Q156:AU156)</f>
        <v>0</v>
      </c>
      <c r="AW156" s="710">
        <f>AV157</f>
        <v>0</v>
      </c>
      <c r="AX156" s="712" t="str">
        <f>IFERROR(ROUNDDOWN(AV157/$AT$2,1),"")</f>
        <v/>
      </c>
      <c r="AY156" s="116"/>
      <c r="AZ156" s="116"/>
    </row>
    <row r="157" spans="2:59" ht="17.100000000000001" customHeight="1" x14ac:dyDescent="0.15">
      <c r="B157" s="691"/>
      <c r="C157" s="724"/>
      <c r="D157" s="725"/>
      <c r="E157" s="725"/>
      <c r="F157" s="725"/>
      <c r="G157" s="725"/>
      <c r="H157" s="726"/>
      <c r="I157" s="730"/>
      <c r="J157" s="731"/>
      <c r="K157" s="731"/>
      <c r="L157" s="731"/>
      <c r="M157" s="732"/>
      <c r="N157" s="742"/>
      <c r="O157" s="743"/>
      <c r="P157" s="744"/>
      <c r="Q157" s="253" t="str">
        <f>IFERROR(IF(AND(AND($N156&lt;&gt;$BI$6,$N156&lt;&gt;$BJ$6),Q156="有"),$AL$2,VLOOKUP(Q156,'P1'!$B$4:$J$35,9,FALSE)),"")</f>
        <v/>
      </c>
      <c r="R157" s="253" t="str">
        <f>IFERROR(IF(AND(AND($N156&lt;&gt;$BI$6,$N156&lt;&gt;$BJ$6),R156="有"),$AL$2,VLOOKUP(R156,'P1'!$B$4:$J$35,9,FALSE)),"")</f>
        <v/>
      </c>
      <c r="S157" s="253" t="str">
        <f>IFERROR(IF(AND(AND($N156&lt;&gt;$BI$6,$N156&lt;&gt;$BJ$6),S156="有"),$AL$2,VLOOKUP(S156,'P1'!$B$4:$J$35,9,FALSE)),"")</f>
        <v/>
      </c>
      <c r="T157" s="253" t="str">
        <f>IFERROR(IF(AND(AND($N156&lt;&gt;$BI$6,$N156&lt;&gt;$BJ$6),T156="有"),$AL$2,VLOOKUP(T156,'P1'!$B$4:$J$35,9,FALSE)),"")</f>
        <v/>
      </c>
      <c r="U157" s="253" t="str">
        <f>IFERROR(IF(AND(AND($N156&lt;&gt;$BI$6,$N156&lt;&gt;$BJ$6),U156="有"),$AL$2,VLOOKUP(U156,'P1'!$B$4:$J$35,9,FALSE)),"")</f>
        <v/>
      </c>
      <c r="V157" s="253" t="str">
        <f>IFERROR(IF(AND(AND($N156&lt;&gt;$BI$6,$N156&lt;&gt;$BJ$6),V156="有"),$AL$2,VLOOKUP(V156,'P1'!$B$4:$J$35,9,FALSE)),"")</f>
        <v/>
      </c>
      <c r="W157" s="253" t="str">
        <f>IFERROR(IF(AND(AND($N156&lt;&gt;$BI$6,$N156&lt;&gt;$BJ$6),W156="有"),$AL$2,VLOOKUP(W156,'P1'!$B$4:$J$35,9,FALSE)),"")</f>
        <v/>
      </c>
      <c r="X157" s="253" t="str">
        <f>IFERROR(IF(AND(AND($N156&lt;&gt;$BI$6,$N156&lt;&gt;$BJ$6),X156="有"),$AL$2,VLOOKUP(X156,'P1'!$B$4:$J$35,9,FALSE)),"")</f>
        <v/>
      </c>
      <c r="Y157" s="253" t="str">
        <f>IFERROR(IF(AND(AND($N156&lt;&gt;$BI$6,$N156&lt;&gt;$BJ$6),Y156="有"),$AL$2,VLOOKUP(Y156,'P1'!$B$4:$J$35,9,FALSE)),"")</f>
        <v/>
      </c>
      <c r="Z157" s="253" t="str">
        <f>IFERROR(IF(AND(AND($N156&lt;&gt;$BI$6,$N156&lt;&gt;$BJ$6),Z156="有"),$AL$2,VLOOKUP(Z156,'P1'!$B$4:$J$35,9,FALSE)),"")</f>
        <v/>
      </c>
      <c r="AA157" s="253" t="str">
        <f>IFERROR(IF(AND(AND($N156&lt;&gt;$BI$6,$N156&lt;&gt;$BJ$6),AA156="有"),$AL$2,VLOOKUP(AA156,'P1'!$B$4:$J$35,9,FALSE)),"")</f>
        <v/>
      </c>
      <c r="AB157" s="253" t="str">
        <f>IFERROR(IF(AND(AND($N156&lt;&gt;$BI$6,$N156&lt;&gt;$BJ$6),AB156="有"),$AL$2,VLOOKUP(AB156,'P1'!$B$4:$J$35,9,FALSE)),"")</f>
        <v/>
      </c>
      <c r="AC157" s="253" t="str">
        <f>IFERROR(IF(AND(AND($N156&lt;&gt;$BI$6,$N156&lt;&gt;$BJ$6),AC156="有"),$AL$2,VLOOKUP(AC156,'P1'!$B$4:$J$35,9,FALSE)),"")</f>
        <v/>
      </c>
      <c r="AD157" s="253" t="str">
        <f>IFERROR(IF(AND(AND($N156&lt;&gt;$BI$6,$N156&lt;&gt;$BJ$6),AD156="有"),$AL$2,VLOOKUP(AD156,'P1'!$B$4:$J$35,9,FALSE)),"")</f>
        <v/>
      </c>
      <c r="AE157" s="253" t="str">
        <f>IFERROR(IF(AND(AND($N156&lt;&gt;$BI$6,$N156&lt;&gt;$BJ$6),AE156="有"),$AL$2,VLOOKUP(AE156,'P1'!$B$4:$J$35,9,FALSE)),"")</f>
        <v/>
      </c>
      <c r="AF157" s="253" t="str">
        <f>IFERROR(IF(AND(AND($N156&lt;&gt;$BI$6,$N156&lt;&gt;$BJ$6),AF156="有"),$AL$2,VLOOKUP(AF156,'P1'!$B$4:$J$35,9,FALSE)),"")</f>
        <v/>
      </c>
      <c r="AG157" s="253" t="str">
        <f>IFERROR(IF(AND(AND($N156&lt;&gt;$BI$6,$N156&lt;&gt;$BJ$6),AG156="有"),$AL$2,VLOOKUP(AG156,'P1'!$B$4:$J$35,9,FALSE)),"")</f>
        <v/>
      </c>
      <c r="AH157" s="253" t="str">
        <f>IFERROR(IF(AND(AND($N156&lt;&gt;$BI$6,$N156&lt;&gt;$BJ$6),AH156="有"),$AL$2,VLOOKUP(AH156,'P1'!$B$4:$J$35,9,FALSE)),"")</f>
        <v/>
      </c>
      <c r="AI157" s="253" t="str">
        <f>IFERROR(IF(AND(AND($N156&lt;&gt;$BI$6,$N156&lt;&gt;$BJ$6),AI156="有"),$AL$2,VLOOKUP(AI156,'P1'!$B$4:$J$35,9,FALSE)),"")</f>
        <v/>
      </c>
      <c r="AJ157" s="253" t="str">
        <f>IFERROR(IF(AND(AND($N156&lt;&gt;$BI$6,$N156&lt;&gt;$BJ$6),AJ156="有"),$AL$2,VLOOKUP(AJ156,'P1'!$B$4:$J$35,9,FALSE)),"")</f>
        <v/>
      </c>
      <c r="AK157" s="253" t="str">
        <f>IFERROR(IF(AND(AND($N156&lt;&gt;$BI$6,$N156&lt;&gt;$BJ$6),AK156="有"),$AL$2,VLOOKUP(AK156,'P1'!$B$4:$J$35,9,FALSE)),"")</f>
        <v/>
      </c>
      <c r="AL157" s="253" t="str">
        <f>IFERROR(IF(AND(AND($N156&lt;&gt;$BI$6,$N156&lt;&gt;$BJ$6),AL156="有"),$AL$2,VLOOKUP(AL156,'P1'!$B$4:$J$35,9,FALSE)),"")</f>
        <v/>
      </c>
      <c r="AM157" s="253" t="str">
        <f>IFERROR(IF(AND(AND($N156&lt;&gt;$BI$6,$N156&lt;&gt;$BJ$6),AM156="有"),$AL$2,VLOOKUP(AM156,'P1'!$B$4:$J$35,9,FALSE)),"")</f>
        <v/>
      </c>
      <c r="AN157" s="253" t="str">
        <f>IFERROR(IF(AND(AND($N156&lt;&gt;$BI$6,$N156&lt;&gt;$BJ$6),AN156="有"),$AL$2,VLOOKUP(AN156,'P1'!$B$4:$J$35,9,FALSE)),"")</f>
        <v/>
      </c>
      <c r="AO157" s="253" t="str">
        <f>IFERROR(IF(AND(AND($N156&lt;&gt;$BI$6,$N156&lt;&gt;$BJ$6),AO156="有"),$AL$2,VLOOKUP(AO156,'P1'!$B$4:$J$35,9,FALSE)),"")</f>
        <v/>
      </c>
      <c r="AP157" s="253" t="str">
        <f>IFERROR(IF(AND(AND($N156&lt;&gt;$BI$6,$N156&lt;&gt;$BJ$6),AP156="有"),$AL$2,VLOOKUP(AP156,'P1'!$B$4:$J$35,9,FALSE)),"")</f>
        <v/>
      </c>
      <c r="AQ157" s="253" t="str">
        <f>IFERROR(IF(AND(AND($N156&lt;&gt;$BI$6,$N156&lt;&gt;$BJ$6),AQ156="有"),$AL$2,VLOOKUP(AQ156,'P1'!$B$4:$J$35,9,FALSE)),"")</f>
        <v/>
      </c>
      <c r="AR157" s="253" t="str">
        <f>IFERROR(IF(AND(AND($N156&lt;&gt;$BI$6,$N156&lt;&gt;$BJ$6),AR156="有"),$AL$2,VLOOKUP(AR156,'P1'!$B$4:$J$35,9,FALSE)),"")</f>
        <v/>
      </c>
      <c r="AS157" s="253" t="str">
        <f>IFERROR(IF(AND(AND($N156&lt;&gt;$BI$6,$N156&lt;&gt;$BJ$6),AS156="有"),$AL$2,VLOOKUP(AS156,'P1'!$B$4:$J$35,9,FALSE)),"")</f>
        <v/>
      </c>
      <c r="AT157" s="253" t="str">
        <f>IFERROR(IF(AND(AND($N156&lt;&gt;$BI$6,$N156&lt;&gt;$BJ$6),AT156="有"),$AL$2,VLOOKUP(AT156,'P1'!$B$4:$J$35,9,FALSE)),"")</f>
        <v/>
      </c>
      <c r="AU157" s="253" t="str">
        <f>IFERROR(IF(AND(AND($N156&lt;&gt;$BI$6,$N156&lt;&gt;$BJ$6),AU156="有"),$AL$2,VLOOKUP(AU156,'P1'!$B$4:$J$35,9,FALSE)),"")</f>
        <v/>
      </c>
      <c r="AV157" s="120">
        <f>SUM(Q157:AU157)</f>
        <v>0</v>
      </c>
      <c r="AW157" s="711"/>
      <c r="AX157" s="713"/>
      <c r="AY157" s="121"/>
      <c r="AZ157" s="121"/>
    </row>
    <row r="158" spans="2:59" ht="17.100000000000001" customHeight="1" x14ac:dyDescent="0.15">
      <c r="B158" s="690">
        <f t="shared" si="11"/>
        <v>65</v>
      </c>
      <c r="C158" s="721"/>
      <c r="D158" s="722"/>
      <c r="E158" s="722"/>
      <c r="F158" s="722"/>
      <c r="G158" s="722"/>
      <c r="H158" s="723"/>
      <c r="I158" s="727"/>
      <c r="J158" s="728"/>
      <c r="K158" s="728"/>
      <c r="L158" s="728"/>
      <c r="M158" s="729"/>
      <c r="N158" s="733"/>
      <c r="O158" s="734"/>
      <c r="P158" s="741"/>
      <c r="Q158" s="256"/>
      <c r="R158" s="256"/>
      <c r="S158" s="256"/>
      <c r="T158" s="256"/>
      <c r="U158" s="256"/>
      <c r="V158" s="256"/>
      <c r="W158" s="256"/>
      <c r="X158" s="256"/>
      <c r="Y158" s="256"/>
      <c r="Z158" s="256"/>
      <c r="AA158" s="256"/>
      <c r="AB158" s="256"/>
      <c r="AC158" s="256"/>
      <c r="AD158" s="256"/>
      <c r="AE158" s="256"/>
      <c r="AF158" s="256"/>
      <c r="AG158" s="256"/>
      <c r="AH158" s="256"/>
      <c r="AI158" s="256"/>
      <c r="AJ158" s="256"/>
      <c r="AK158" s="256"/>
      <c r="AL158" s="256"/>
      <c r="AM158" s="256"/>
      <c r="AN158" s="256"/>
      <c r="AO158" s="256"/>
      <c r="AP158" s="256"/>
      <c r="AQ158" s="256"/>
      <c r="AR158" s="256"/>
      <c r="AS158" s="256"/>
      <c r="AT158" s="256"/>
      <c r="AU158" s="256"/>
      <c r="AV158" s="115">
        <f>COUNTA(Q158:AU158)</f>
        <v>0</v>
      </c>
      <c r="AW158" s="710">
        <f>AV159</f>
        <v>0</v>
      </c>
      <c r="AX158" s="712" t="str">
        <f>IFERROR(ROUNDDOWN(AV159/$AT$2,1),"")</f>
        <v/>
      </c>
      <c r="AY158" s="116"/>
      <c r="AZ158" s="116"/>
    </row>
    <row r="159" spans="2:59" ht="17.100000000000001" customHeight="1" x14ac:dyDescent="0.15">
      <c r="B159" s="691"/>
      <c r="C159" s="724"/>
      <c r="D159" s="725"/>
      <c r="E159" s="725"/>
      <c r="F159" s="725"/>
      <c r="G159" s="725"/>
      <c r="H159" s="726"/>
      <c r="I159" s="730"/>
      <c r="J159" s="731"/>
      <c r="K159" s="731"/>
      <c r="L159" s="731"/>
      <c r="M159" s="732"/>
      <c r="N159" s="742"/>
      <c r="O159" s="743"/>
      <c r="P159" s="744"/>
      <c r="Q159" s="253" t="str">
        <f>IFERROR(IF(AND(AND($N158&lt;&gt;$BI$6,$N158&lt;&gt;$BJ$6),Q158="有"),$AL$2,VLOOKUP(Q158,'P1'!$B$4:$J$35,9,FALSE)),"")</f>
        <v/>
      </c>
      <c r="R159" s="253" t="str">
        <f>IFERROR(IF(AND(AND($N158&lt;&gt;$BI$6,$N158&lt;&gt;$BJ$6),R158="有"),$AL$2,VLOOKUP(R158,'P1'!$B$4:$J$35,9,FALSE)),"")</f>
        <v/>
      </c>
      <c r="S159" s="253" t="str">
        <f>IFERROR(IF(AND(AND($N158&lt;&gt;$BI$6,$N158&lt;&gt;$BJ$6),S158="有"),$AL$2,VLOOKUP(S158,'P1'!$B$4:$J$35,9,FALSE)),"")</f>
        <v/>
      </c>
      <c r="T159" s="253" t="str">
        <f>IFERROR(IF(AND(AND($N158&lt;&gt;$BI$6,$N158&lt;&gt;$BJ$6),T158="有"),$AL$2,VLOOKUP(T158,'P1'!$B$4:$J$35,9,FALSE)),"")</f>
        <v/>
      </c>
      <c r="U159" s="253" t="str">
        <f>IFERROR(IF(AND(AND($N158&lt;&gt;$BI$6,$N158&lt;&gt;$BJ$6),U158="有"),$AL$2,VLOOKUP(U158,'P1'!$B$4:$J$35,9,FALSE)),"")</f>
        <v/>
      </c>
      <c r="V159" s="253" t="str">
        <f>IFERROR(IF(AND(AND($N158&lt;&gt;$BI$6,$N158&lt;&gt;$BJ$6),V158="有"),$AL$2,VLOOKUP(V158,'P1'!$B$4:$J$35,9,FALSE)),"")</f>
        <v/>
      </c>
      <c r="W159" s="253" t="str">
        <f>IFERROR(IF(AND(AND($N158&lt;&gt;$BI$6,$N158&lt;&gt;$BJ$6),W158="有"),$AL$2,VLOOKUP(W158,'P1'!$B$4:$J$35,9,FALSE)),"")</f>
        <v/>
      </c>
      <c r="X159" s="253" t="str">
        <f>IFERROR(IF(AND(AND($N158&lt;&gt;$BI$6,$N158&lt;&gt;$BJ$6),X158="有"),$AL$2,VLOOKUP(X158,'P1'!$B$4:$J$35,9,FALSE)),"")</f>
        <v/>
      </c>
      <c r="Y159" s="253" t="str">
        <f>IFERROR(IF(AND(AND($N158&lt;&gt;$BI$6,$N158&lt;&gt;$BJ$6),Y158="有"),$AL$2,VLOOKUP(Y158,'P1'!$B$4:$J$35,9,FALSE)),"")</f>
        <v/>
      </c>
      <c r="Z159" s="253" t="str">
        <f>IFERROR(IF(AND(AND($N158&lt;&gt;$BI$6,$N158&lt;&gt;$BJ$6),Z158="有"),$AL$2,VLOOKUP(Z158,'P1'!$B$4:$J$35,9,FALSE)),"")</f>
        <v/>
      </c>
      <c r="AA159" s="253" t="str">
        <f>IFERROR(IF(AND(AND($N158&lt;&gt;$BI$6,$N158&lt;&gt;$BJ$6),AA158="有"),$AL$2,VLOOKUP(AA158,'P1'!$B$4:$J$35,9,FALSE)),"")</f>
        <v/>
      </c>
      <c r="AB159" s="253" t="str">
        <f>IFERROR(IF(AND(AND($N158&lt;&gt;$BI$6,$N158&lt;&gt;$BJ$6),AB158="有"),$AL$2,VLOOKUP(AB158,'P1'!$B$4:$J$35,9,FALSE)),"")</f>
        <v/>
      </c>
      <c r="AC159" s="253" t="str">
        <f>IFERROR(IF(AND(AND($N158&lt;&gt;$BI$6,$N158&lt;&gt;$BJ$6),AC158="有"),$AL$2,VLOOKUP(AC158,'P1'!$B$4:$J$35,9,FALSE)),"")</f>
        <v/>
      </c>
      <c r="AD159" s="253" t="str">
        <f>IFERROR(IF(AND(AND($N158&lt;&gt;$BI$6,$N158&lt;&gt;$BJ$6),AD158="有"),$AL$2,VLOOKUP(AD158,'P1'!$B$4:$J$35,9,FALSE)),"")</f>
        <v/>
      </c>
      <c r="AE159" s="253" t="str">
        <f>IFERROR(IF(AND(AND($N158&lt;&gt;$BI$6,$N158&lt;&gt;$BJ$6),AE158="有"),$AL$2,VLOOKUP(AE158,'P1'!$B$4:$J$35,9,FALSE)),"")</f>
        <v/>
      </c>
      <c r="AF159" s="253" t="str">
        <f>IFERROR(IF(AND(AND($N158&lt;&gt;$BI$6,$N158&lt;&gt;$BJ$6),AF158="有"),$AL$2,VLOOKUP(AF158,'P1'!$B$4:$J$35,9,FALSE)),"")</f>
        <v/>
      </c>
      <c r="AG159" s="253" t="str">
        <f>IFERROR(IF(AND(AND($N158&lt;&gt;$BI$6,$N158&lt;&gt;$BJ$6),AG158="有"),$AL$2,VLOOKUP(AG158,'P1'!$B$4:$J$35,9,FALSE)),"")</f>
        <v/>
      </c>
      <c r="AH159" s="253" t="str">
        <f>IFERROR(IF(AND(AND($N158&lt;&gt;$BI$6,$N158&lt;&gt;$BJ$6),AH158="有"),$AL$2,VLOOKUP(AH158,'P1'!$B$4:$J$35,9,FALSE)),"")</f>
        <v/>
      </c>
      <c r="AI159" s="253" t="str">
        <f>IFERROR(IF(AND(AND($N158&lt;&gt;$BI$6,$N158&lt;&gt;$BJ$6),AI158="有"),$AL$2,VLOOKUP(AI158,'P1'!$B$4:$J$35,9,FALSE)),"")</f>
        <v/>
      </c>
      <c r="AJ159" s="253" t="str">
        <f>IFERROR(IF(AND(AND($N158&lt;&gt;$BI$6,$N158&lt;&gt;$BJ$6),AJ158="有"),$AL$2,VLOOKUP(AJ158,'P1'!$B$4:$J$35,9,FALSE)),"")</f>
        <v/>
      </c>
      <c r="AK159" s="253" t="str">
        <f>IFERROR(IF(AND(AND($N158&lt;&gt;$BI$6,$N158&lt;&gt;$BJ$6),AK158="有"),$AL$2,VLOOKUP(AK158,'P1'!$B$4:$J$35,9,FALSE)),"")</f>
        <v/>
      </c>
      <c r="AL159" s="253" t="str">
        <f>IFERROR(IF(AND(AND($N158&lt;&gt;$BI$6,$N158&lt;&gt;$BJ$6),AL158="有"),$AL$2,VLOOKUP(AL158,'P1'!$B$4:$J$35,9,FALSE)),"")</f>
        <v/>
      </c>
      <c r="AM159" s="253" t="str">
        <f>IFERROR(IF(AND(AND($N158&lt;&gt;$BI$6,$N158&lt;&gt;$BJ$6),AM158="有"),$AL$2,VLOOKUP(AM158,'P1'!$B$4:$J$35,9,FALSE)),"")</f>
        <v/>
      </c>
      <c r="AN159" s="253" t="str">
        <f>IFERROR(IF(AND(AND($N158&lt;&gt;$BI$6,$N158&lt;&gt;$BJ$6),AN158="有"),$AL$2,VLOOKUP(AN158,'P1'!$B$4:$J$35,9,FALSE)),"")</f>
        <v/>
      </c>
      <c r="AO159" s="253" t="str">
        <f>IFERROR(IF(AND(AND($N158&lt;&gt;$BI$6,$N158&lt;&gt;$BJ$6),AO158="有"),$AL$2,VLOOKUP(AO158,'P1'!$B$4:$J$35,9,FALSE)),"")</f>
        <v/>
      </c>
      <c r="AP159" s="253" t="str">
        <f>IFERROR(IF(AND(AND($N158&lt;&gt;$BI$6,$N158&lt;&gt;$BJ$6),AP158="有"),$AL$2,VLOOKUP(AP158,'P1'!$B$4:$J$35,9,FALSE)),"")</f>
        <v/>
      </c>
      <c r="AQ159" s="253" t="str">
        <f>IFERROR(IF(AND(AND($N158&lt;&gt;$BI$6,$N158&lt;&gt;$BJ$6),AQ158="有"),$AL$2,VLOOKUP(AQ158,'P1'!$B$4:$J$35,9,FALSE)),"")</f>
        <v/>
      </c>
      <c r="AR159" s="253" t="str">
        <f>IFERROR(IF(AND(AND($N158&lt;&gt;$BI$6,$N158&lt;&gt;$BJ$6),AR158="有"),$AL$2,VLOOKUP(AR158,'P1'!$B$4:$J$35,9,FALSE)),"")</f>
        <v/>
      </c>
      <c r="AS159" s="253" t="str">
        <f>IFERROR(IF(AND(AND($N158&lt;&gt;$BI$6,$N158&lt;&gt;$BJ$6),AS158="有"),$AL$2,VLOOKUP(AS158,'P1'!$B$4:$J$35,9,FALSE)),"")</f>
        <v/>
      </c>
      <c r="AT159" s="253" t="str">
        <f>IFERROR(IF(AND(AND($N158&lt;&gt;$BI$6,$N158&lt;&gt;$BJ$6),AT158="有"),$AL$2,VLOOKUP(AT158,'P1'!$B$4:$J$35,9,FALSE)),"")</f>
        <v/>
      </c>
      <c r="AU159" s="253" t="str">
        <f>IFERROR(IF(AND(AND($N158&lt;&gt;$BI$6,$N158&lt;&gt;$BJ$6),AU158="有"),$AL$2,VLOOKUP(AU158,'P1'!$B$4:$J$35,9,FALSE)),"")</f>
        <v/>
      </c>
      <c r="AV159" s="120">
        <f>SUM(Q159:AU159)</f>
        <v>0</v>
      </c>
      <c r="AW159" s="711"/>
      <c r="AX159" s="713"/>
      <c r="AY159" s="121"/>
      <c r="AZ159" s="121"/>
    </row>
    <row r="160" spans="2:59" ht="17.100000000000001" customHeight="1" x14ac:dyDescent="0.15">
      <c r="B160" s="690">
        <f t="shared" si="11"/>
        <v>66</v>
      </c>
      <c r="C160" s="721"/>
      <c r="D160" s="722"/>
      <c r="E160" s="722"/>
      <c r="F160" s="722"/>
      <c r="G160" s="722"/>
      <c r="H160" s="723"/>
      <c r="I160" s="727"/>
      <c r="J160" s="728"/>
      <c r="K160" s="728"/>
      <c r="L160" s="728"/>
      <c r="M160" s="729"/>
      <c r="N160" s="733"/>
      <c r="O160" s="734"/>
      <c r="P160" s="741"/>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115">
        <f>COUNTA(Q160:AU160)</f>
        <v>0</v>
      </c>
      <c r="AW160" s="710">
        <f>AV161</f>
        <v>0</v>
      </c>
      <c r="AX160" s="712" t="str">
        <f>IFERROR(ROUNDDOWN(AV161/$AT$2,1),"")</f>
        <v/>
      </c>
      <c r="AY160" s="116"/>
      <c r="AZ160" s="116"/>
    </row>
    <row r="161" spans="2:52" ht="17.100000000000001" customHeight="1" x14ac:dyDescent="0.15">
      <c r="B161" s="691"/>
      <c r="C161" s="724"/>
      <c r="D161" s="725"/>
      <c r="E161" s="725"/>
      <c r="F161" s="725"/>
      <c r="G161" s="725"/>
      <c r="H161" s="726"/>
      <c r="I161" s="730"/>
      <c r="J161" s="731"/>
      <c r="K161" s="731"/>
      <c r="L161" s="731"/>
      <c r="M161" s="732"/>
      <c r="N161" s="742"/>
      <c r="O161" s="743"/>
      <c r="P161" s="744"/>
      <c r="Q161" s="253" t="str">
        <f>IFERROR(IF(AND(AND($N160&lt;&gt;$BI$6,$N160&lt;&gt;$BJ$6),Q160="有"),$AL$2,VLOOKUP(Q160,'P1'!$B$4:$J$35,9,FALSE)),"")</f>
        <v/>
      </c>
      <c r="R161" s="253" t="str">
        <f>IFERROR(IF(AND(AND($N160&lt;&gt;$BI$6,$N160&lt;&gt;$BJ$6),R160="有"),$AL$2,VLOOKUP(R160,'P1'!$B$4:$J$35,9,FALSE)),"")</f>
        <v/>
      </c>
      <c r="S161" s="253" t="str">
        <f>IFERROR(IF(AND(AND($N160&lt;&gt;$BI$6,$N160&lt;&gt;$BJ$6),S160="有"),$AL$2,VLOOKUP(S160,'P1'!$B$4:$J$35,9,FALSE)),"")</f>
        <v/>
      </c>
      <c r="T161" s="253" t="str">
        <f>IFERROR(IF(AND(AND($N160&lt;&gt;$BI$6,$N160&lt;&gt;$BJ$6),T160="有"),$AL$2,VLOOKUP(T160,'P1'!$B$4:$J$35,9,FALSE)),"")</f>
        <v/>
      </c>
      <c r="U161" s="253" t="str">
        <f>IFERROR(IF(AND(AND($N160&lt;&gt;$BI$6,$N160&lt;&gt;$BJ$6),U160="有"),$AL$2,VLOOKUP(U160,'P1'!$B$4:$J$35,9,FALSE)),"")</f>
        <v/>
      </c>
      <c r="V161" s="253" t="str">
        <f>IFERROR(IF(AND(AND($N160&lt;&gt;$BI$6,$N160&lt;&gt;$BJ$6),V160="有"),$AL$2,VLOOKUP(V160,'P1'!$B$4:$J$35,9,FALSE)),"")</f>
        <v/>
      </c>
      <c r="W161" s="253" t="str">
        <f>IFERROR(IF(AND(AND($N160&lt;&gt;$BI$6,$N160&lt;&gt;$BJ$6),W160="有"),$AL$2,VLOOKUP(W160,'P1'!$B$4:$J$35,9,FALSE)),"")</f>
        <v/>
      </c>
      <c r="X161" s="253" t="str">
        <f>IFERROR(IF(AND(AND($N160&lt;&gt;$BI$6,$N160&lt;&gt;$BJ$6),X160="有"),$AL$2,VLOOKUP(X160,'P1'!$B$4:$J$35,9,FALSE)),"")</f>
        <v/>
      </c>
      <c r="Y161" s="253" t="str">
        <f>IFERROR(IF(AND(AND($N160&lt;&gt;$BI$6,$N160&lt;&gt;$BJ$6),Y160="有"),$AL$2,VLOOKUP(Y160,'P1'!$B$4:$J$35,9,FALSE)),"")</f>
        <v/>
      </c>
      <c r="Z161" s="253" t="str">
        <f>IFERROR(IF(AND(AND($N160&lt;&gt;$BI$6,$N160&lt;&gt;$BJ$6),Z160="有"),$AL$2,VLOOKUP(Z160,'P1'!$B$4:$J$35,9,FALSE)),"")</f>
        <v/>
      </c>
      <c r="AA161" s="253" t="str">
        <f>IFERROR(IF(AND(AND($N160&lt;&gt;$BI$6,$N160&lt;&gt;$BJ$6),AA160="有"),$AL$2,VLOOKUP(AA160,'P1'!$B$4:$J$35,9,FALSE)),"")</f>
        <v/>
      </c>
      <c r="AB161" s="253" t="str">
        <f>IFERROR(IF(AND(AND($N160&lt;&gt;$BI$6,$N160&lt;&gt;$BJ$6),AB160="有"),$AL$2,VLOOKUP(AB160,'P1'!$B$4:$J$35,9,FALSE)),"")</f>
        <v/>
      </c>
      <c r="AC161" s="253" t="str">
        <f>IFERROR(IF(AND(AND($N160&lt;&gt;$BI$6,$N160&lt;&gt;$BJ$6),AC160="有"),$AL$2,VLOOKUP(AC160,'P1'!$B$4:$J$35,9,FALSE)),"")</f>
        <v/>
      </c>
      <c r="AD161" s="253" t="str">
        <f>IFERROR(IF(AND(AND($N160&lt;&gt;$BI$6,$N160&lt;&gt;$BJ$6),AD160="有"),$AL$2,VLOOKUP(AD160,'P1'!$B$4:$J$35,9,FALSE)),"")</f>
        <v/>
      </c>
      <c r="AE161" s="253" t="str">
        <f>IFERROR(IF(AND(AND($N160&lt;&gt;$BI$6,$N160&lt;&gt;$BJ$6),AE160="有"),$AL$2,VLOOKUP(AE160,'P1'!$B$4:$J$35,9,FALSE)),"")</f>
        <v/>
      </c>
      <c r="AF161" s="253" t="str">
        <f>IFERROR(IF(AND(AND($N160&lt;&gt;$BI$6,$N160&lt;&gt;$BJ$6),AF160="有"),$AL$2,VLOOKUP(AF160,'P1'!$B$4:$J$35,9,FALSE)),"")</f>
        <v/>
      </c>
      <c r="AG161" s="253" t="str">
        <f>IFERROR(IF(AND(AND($N160&lt;&gt;$BI$6,$N160&lt;&gt;$BJ$6),AG160="有"),$AL$2,VLOOKUP(AG160,'P1'!$B$4:$J$35,9,FALSE)),"")</f>
        <v/>
      </c>
      <c r="AH161" s="253" t="str">
        <f>IFERROR(IF(AND(AND($N160&lt;&gt;$BI$6,$N160&lt;&gt;$BJ$6),AH160="有"),$AL$2,VLOOKUP(AH160,'P1'!$B$4:$J$35,9,FALSE)),"")</f>
        <v/>
      </c>
      <c r="AI161" s="253" t="str">
        <f>IFERROR(IF(AND(AND($N160&lt;&gt;$BI$6,$N160&lt;&gt;$BJ$6),AI160="有"),$AL$2,VLOOKUP(AI160,'P1'!$B$4:$J$35,9,FALSE)),"")</f>
        <v/>
      </c>
      <c r="AJ161" s="253" t="str">
        <f>IFERROR(IF(AND(AND($N160&lt;&gt;$BI$6,$N160&lt;&gt;$BJ$6),AJ160="有"),$AL$2,VLOOKUP(AJ160,'P1'!$B$4:$J$35,9,FALSE)),"")</f>
        <v/>
      </c>
      <c r="AK161" s="253" t="str">
        <f>IFERROR(IF(AND(AND($N160&lt;&gt;$BI$6,$N160&lt;&gt;$BJ$6),AK160="有"),$AL$2,VLOOKUP(AK160,'P1'!$B$4:$J$35,9,FALSE)),"")</f>
        <v/>
      </c>
      <c r="AL161" s="253" t="str">
        <f>IFERROR(IF(AND(AND($N160&lt;&gt;$BI$6,$N160&lt;&gt;$BJ$6),AL160="有"),$AL$2,VLOOKUP(AL160,'P1'!$B$4:$J$35,9,FALSE)),"")</f>
        <v/>
      </c>
      <c r="AM161" s="253" t="str">
        <f>IFERROR(IF(AND(AND($N160&lt;&gt;$BI$6,$N160&lt;&gt;$BJ$6),AM160="有"),$AL$2,VLOOKUP(AM160,'P1'!$B$4:$J$35,9,FALSE)),"")</f>
        <v/>
      </c>
      <c r="AN161" s="253" t="str">
        <f>IFERROR(IF(AND(AND($N160&lt;&gt;$BI$6,$N160&lt;&gt;$BJ$6),AN160="有"),$AL$2,VLOOKUP(AN160,'P1'!$B$4:$J$35,9,FALSE)),"")</f>
        <v/>
      </c>
      <c r="AO161" s="253" t="str">
        <f>IFERROR(IF(AND(AND($N160&lt;&gt;$BI$6,$N160&lt;&gt;$BJ$6),AO160="有"),$AL$2,VLOOKUP(AO160,'P1'!$B$4:$J$35,9,FALSE)),"")</f>
        <v/>
      </c>
      <c r="AP161" s="253" t="str">
        <f>IFERROR(IF(AND(AND($N160&lt;&gt;$BI$6,$N160&lt;&gt;$BJ$6),AP160="有"),$AL$2,VLOOKUP(AP160,'P1'!$B$4:$J$35,9,FALSE)),"")</f>
        <v/>
      </c>
      <c r="AQ161" s="253" t="str">
        <f>IFERROR(IF(AND(AND($N160&lt;&gt;$BI$6,$N160&lt;&gt;$BJ$6),AQ160="有"),$AL$2,VLOOKUP(AQ160,'P1'!$B$4:$J$35,9,FALSE)),"")</f>
        <v/>
      </c>
      <c r="AR161" s="253" t="str">
        <f>IFERROR(IF(AND(AND($N160&lt;&gt;$BI$6,$N160&lt;&gt;$BJ$6),AR160="有"),$AL$2,VLOOKUP(AR160,'P1'!$B$4:$J$35,9,FALSE)),"")</f>
        <v/>
      </c>
      <c r="AS161" s="253" t="str">
        <f>IFERROR(IF(AND(AND($N160&lt;&gt;$BI$6,$N160&lt;&gt;$BJ$6),AS160="有"),$AL$2,VLOOKUP(AS160,'P1'!$B$4:$J$35,9,FALSE)),"")</f>
        <v/>
      </c>
      <c r="AT161" s="253" t="str">
        <f>IFERROR(IF(AND(AND($N160&lt;&gt;$BI$6,$N160&lt;&gt;$BJ$6),AT160="有"),$AL$2,VLOOKUP(AT160,'P1'!$B$4:$J$35,9,FALSE)),"")</f>
        <v/>
      </c>
      <c r="AU161" s="253" t="str">
        <f>IFERROR(IF(AND(AND($N160&lt;&gt;$BI$6,$N160&lt;&gt;$BJ$6),AU160="有"),$AL$2,VLOOKUP(AU160,'P1'!$B$4:$J$35,9,FALSE)),"")</f>
        <v/>
      </c>
      <c r="AV161" s="120">
        <f>SUM(Q161:AU161)</f>
        <v>0</v>
      </c>
      <c r="AW161" s="711"/>
      <c r="AX161" s="713"/>
      <c r="AY161" s="121"/>
      <c r="AZ161" s="121"/>
    </row>
    <row r="162" spans="2:52" ht="17.100000000000001" customHeight="1" x14ac:dyDescent="0.15">
      <c r="B162" s="690">
        <f t="shared" si="11"/>
        <v>67</v>
      </c>
      <c r="C162" s="721"/>
      <c r="D162" s="722"/>
      <c r="E162" s="722"/>
      <c r="F162" s="722"/>
      <c r="G162" s="722"/>
      <c r="H162" s="723"/>
      <c r="I162" s="727"/>
      <c r="J162" s="728"/>
      <c r="K162" s="728"/>
      <c r="L162" s="728"/>
      <c r="M162" s="729"/>
      <c r="N162" s="733"/>
      <c r="O162" s="734"/>
      <c r="P162" s="741"/>
      <c r="Q162" s="256"/>
      <c r="R162" s="256"/>
      <c r="S162" s="256"/>
      <c r="T162" s="256"/>
      <c r="U162" s="256"/>
      <c r="V162" s="256"/>
      <c r="W162" s="256"/>
      <c r="X162" s="256"/>
      <c r="Y162" s="256"/>
      <c r="Z162" s="256"/>
      <c r="AA162" s="256"/>
      <c r="AB162" s="256"/>
      <c r="AC162" s="256"/>
      <c r="AD162" s="256"/>
      <c r="AE162" s="256"/>
      <c r="AF162" s="256"/>
      <c r="AG162" s="256"/>
      <c r="AH162" s="256"/>
      <c r="AI162" s="256"/>
      <c r="AJ162" s="256"/>
      <c r="AK162" s="256"/>
      <c r="AL162" s="256"/>
      <c r="AM162" s="256"/>
      <c r="AN162" s="256"/>
      <c r="AO162" s="256"/>
      <c r="AP162" s="256"/>
      <c r="AQ162" s="256"/>
      <c r="AR162" s="256"/>
      <c r="AS162" s="256"/>
      <c r="AT162" s="256"/>
      <c r="AU162" s="256"/>
      <c r="AV162" s="115">
        <f>COUNTA(Q162:AU162)</f>
        <v>0</v>
      </c>
      <c r="AW162" s="710">
        <f>AV163</f>
        <v>0</v>
      </c>
      <c r="AX162" s="712" t="str">
        <f>IFERROR(ROUNDDOWN(AV163/$AT$2,1),"")</f>
        <v/>
      </c>
      <c r="AY162" s="116"/>
      <c r="AZ162" s="116"/>
    </row>
    <row r="163" spans="2:52" ht="17.100000000000001" customHeight="1" x14ac:dyDescent="0.15">
      <c r="B163" s="691"/>
      <c r="C163" s="724"/>
      <c r="D163" s="725"/>
      <c r="E163" s="725"/>
      <c r="F163" s="725"/>
      <c r="G163" s="725"/>
      <c r="H163" s="726"/>
      <c r="I163" s="730"/>
      <c r="J163" s="731"/>
      <c r="K163" s="731"/>
      <c r="L163" s="731"/>
      <c r="M163" s="732"/>
      <c r="N163" s="742"/>
      <c r="O163" s="743"/>
      <c r="P163" s="744"/>
      <c r="Q163" s="253" t="str">
        <f>IFERROR(IF(AND(AND($N162&lt;&gt;$BI$6,$N162&lt;&gt;$BJ$6),Q162="有"),$AL$2,VLOOKUP(Q162,'P1'!$B$4:$J$35,9,FALSE)),"")</f>
        <v/>
      </c>
      <c r="R163" s="253" t="str">
        <f>IFERROR(IF(AND(AND($N162&lt;&gt;$BI$6,$N162&lt;&gt;$BJ$6),R162="有"),$AL$2,VLOOKUP(R162,'P1'!$B$4:$J$35,9,FALSE)),"")</f>
        <v/>
      </c>
      <c r="S163" s="253" t="str">
        <f>IFERROR(IF(AND(AND($N162&lt;&gt;$BI$6,$N162&lt;&gt;$BJ$6),S162="有"),$AL$2,VLOOKUP(S162,'P1'!$B$4:$J$35,9,FALSE)),"")</f>
        <v/>
      </c>
      <c r="T163" s="253" t="str">
        <f>IFERROR(IF(AND(AND($N162&lt;&gt;$BI$6,$N162&lt;&gt;$BJ$6),T162="有"),$AL$2,VLOOKUP(T162,'P1'!$B$4:$J$35,9,FALSE)),"")</f>
        <v/>
      </c>
      <c r="U163" s="253" t="str">
        <f>IFERROR(IF(AND(AND($N162&lt;&gt;$BI$6,$N162&lt;&gt;$BJ$6),U162="有"),$AL$2,VLOOKUP(U162,'P1'!$B$4:$J$35,9,FALSE)),"")</f>
        <v/>
      </c>
      <c r="V163" s="253" t="str">
        <f>IFERROR(IF(AND(AND($N162&lt;&gt;$BI$6,$N162&lt;&gt;$BJ$6),V162="有"),$AL$2,VLOOKUP(V162,'P1'!$B$4:$J$35,9,FALSE)),"")</f>
        <v/>
      </c>
      <c r="W163" s="253" t="str">
        <f>IFERROR(IF(AND(AND($N162&lt;&gt;$BI$6,$N162&lt;&gt;$BJ$6),W162="有"),$AL$2,VLOOKUP(W162,'P1'!$B$4:$J$35,9,FALSE)),"")</f>
        <v/>
      </c>
      <c r="X163" s="253" t="str">
        <f>IFERROR(IF(AND(AND($N162&lt;&gt;$BI$6,$N162&lt;&gt;$BJ$6),X162="有"),$AL$2,VLOOKUP(X162,'P1'!$B$4:$J$35,9,FALSE)),"")</f>
        <v/>
      </c>
      <c r="Y163" s="253" t="str">
        <f>IFERROR(IF(AND(AND($N162&lt;&gt;$BI$6,$N162&lt;&gt;$BJ$6),Y162="有"),$AL$2,VLOOKUP(Y162,'P1'!$B$4:$J$35,9,FALSE)),"")</f>
        <v/>
      </c>
      <c r="Z163" s="253" t="str">
        <f>IFERROR(IF(AND(AND($N162&lt;&gt;$BI$6,$N162&lt;&gt;$BJ$6),Z162="有"),$AL$2,VLOOKUP(Z162,'P1'!$B$4:$J$35,9,FALSE)),"")</f>
        <v/>
      </c>
      <c r="AA163" s="253" t="str">
        <f>IFERROR(IF(AND(AND($N162&lt;&gt;$BI$6,$N162&lt;&gt;$BJ$6),AA162="有"),$AL$2,VLOOKUP(AA162,'P1'!$B$4:$J$35,9,FALSE)),"")</f>
        <v/>
      </c>
      <c r="AB163" s="253" t="str">
        <f>IFERROR(IF(AND(AND($N162&lt;&gt;$BI$6,$N162&lt;&gt;$BJ$6),AB162="有"),$AL$2,VLOOKUP(AB162,'P1'!$B$4:$J$35,9,FALSE)),"")</f>
        <v/>
      </c>
      <c r="AC163" s="253" t="str">
        <f>IFERROR(IF(AND(AND($N162&lt;&gt;$BI$6,$N162&lt;&gt;$BJ$6),AC162="有"),$AL$2,VLOOKUP(AC162,'P1'!$B$4:$J$35,9,FALSE)),"")</f>
        <v/>
      </c>
      <c r="AD163" s="253" t="str">
        <f>IFERROR(IF(AND(AND($N162&lt;&gt;$BI$6,$N162&lt;&gt;$BJ$6),AD162="有"),$AL$2,VLOOKUP(AD162,'P1'!$B$4:$J$35,9,FALSE)),"")</f>
        <v/>
      </c>
      <c r="AE163" s="253" t="str">
        <f>IFERROR(IF(AND(AND($N162&lt;&gt;$BI$6,$N162&lt;&gt;$BJ$6),AE162="有"),$AL$2,VLOOKUP(AE162,'P1'!$B$4:$J$35,9,FALSE)),"")</f>
        <v/>
      </c>
      <c r="AF163" s="253" t="str">
        <f>IFERROR(IF(AND(AND($N162&lt;&gt;$BI$6,$N162&lt;&gt;$BJ$6),AF162="有"),$AL$2,VLOOKUP(AF162,'P1'!$B$4:$J$35,9,FALSE)),"")</f>
        <v/>
      </c>
      <c r="AG163" s="253" t="str">
        <f>IFERROR(IF(AND(AND($N162&lt;&gt;$BI$6,$N162&lt;&gt;$BJ$6),AG162="有"),$AL$2,VLOOKUP(AG162,'P1'!$B$4:$J$35,9,FALSE)),"")</f>
        <v/>
      </c>
      <c r="AH163" s="253" t="str">
        <f>IFERROR(IF(AND(AND($N162&lt;&gt;$BI$6,$N162&lt;&gt;$BJ$6),AH162="有"),$AL$2,VLOOKUP(AH162,'P1'!$B$4:$J$35,9,FALSE)),"")</f>
        <v/>
      </c>
      <c r="AI163" s="253" t="str">
        <f>IFERROR(IF(AND(AND($N162&lt;&gt;$BI$6,$N162&lt;&gt;$BJ$6),AI162="有"),$AL$2,VLOOKUP(AI162,'P1'!$B$4:$J$35,9,FALSE)),"")</f>
        <v/>
      </c>
      <c r="AJ163" s="253" t="str">
        <f>IFERROR(IF(AND(AND($N162&lt;&gt;$BI$6,$N162&lt;&gt;$BJ$6),AJ162="有"),$AL$2,VLOOKUP(AJ162,'P1'!$B$4:$J$35,9,FALSE)),"")</f>
        <v/>
      </c>
      <c r="AK163" s="253" t="str">
        <f>IFERROR(IF(AND(AND($N162&lt;&gt;$BI$6,$N162&lt;&gt;$BJ$6),AK162="有"),$AL$2,VLOOKUP(AK162,'P1'!$B$4:$J$35,9,FALSE)),"")</f>
        <v/>
      </c>
      <c r="AL163" s="253" t="str">
        <f>IFERROR(IF(AND(AND($N162&lt;&gt;$BI$6,$N162&lt;&gt;$BJ$6),AL162="有"),$AL$2,VLOOKUP(AL162,'P1'!$B$4:$J$35,9,FALSE)),"")</f>
        <v/>
      </c>
      <c r="AM163" s="253" t="str">
        <f>IFERROR(IF(AND(AND($N162&lt;&gt;$BI$6,$N162&lt;&gt;$BJ$6),AM162="有"),$AL$2,VLOOKUP(AM162,'P1'!$B$4:$J$35,9,FALSE)),"")</f>
        <v/>
      </c>
      <c r="AN163" s="253" t="str">
        <f>IFERROR(IF(AND(AND($N162&lt;&gt;$BI$6,$N162&lt;&gt;$BJ$6),AN162="有"),$AL$2,VLOOKUP(AN162,'P1'!$B$4:$J$35,9,FALSE)),"")</f>
        <v/>
      </c>
      <c r="AO163" s="253" t="str">
        <f>IFERROR(IF(AND(AND($N162&lt;&gt;$BI$6,$N162&lt;&gt;$BJ$6),AO162="有"),$AL$2,VLOOKUP(AO162,'P1'!$B$4:$J$35,9,FALSE)),"")</f>
        <v/>
      </c>
      <c r="AP163" s="253" t="str">
        <f>IFERROR(IF(AND(AND($N162&lt;&gt;$BI$6,$N162&lt;&gt;$BJ$6),AP162="有"),$AL$2,VLOOKUP(AP162,'P1'!$B$4:$J$35,9,FALSE)),"")</f>
        <v/>
      </c>
      <c r="AQ163" s="253" t="str">
        <f>IFERROR(IF(AND(AND($N162&lt;&gt;$BI$6,$N162&lt;&gt;$BJ$6),AQ162="有"),$AL$2,VLOOKUP(AQ162,'P1'!$B$4:$J$35,9,FALSE)),"")</f>
        <v/>
      </c>
      <c r="AR163" s="253" t="str">
        <f>IFERROR(IF(AND(AND($N162&lt;&gt;$BI$6,$N162&lt;&gt;$BJ$6),AR162="有"),$AL$2,VLOOKUP(AR162,'P1'!$B$4:$J$35,9,FALSE)),"")</f>
        <v/>
      </c>
      <c r="AS163" s="253" t="str">
        <f>IFERROR(IF(AND(AND($N162&lt;&gt;$BI$6,$N162&lt;&gt;$BJ$6),AS162="有"),$AL$2,VLOOKUP(AS162,'P1'!$B$4:$J$35,9,FALSE)),"")</f>
        <v/>
      </c>
      <c r="AT163" s="253" t="str">
        <f>IFERROR(IF(AND(AND($N162&lt;&gt;$BI$6,$N162&lt;&gt;$BJ$6),AT162="有"),$AL$2,VLOOKUP(AT162,'P1'!$B$4:$J$35,9,FALSE)),"")</f>
        <v/>
      </c>
      <c r="AU163" s="253" t="str">
        <f>IFERROR(IF(AND(AND($N162&lt;&gt;$BI$6,$N162&lt;&gt;$BJ$6),AU162="有"),$AL$2,VLOOKUP(AU162,'P1'!$B$4:$J$35,9,FALSE)),"")</f>
        <v/>
      </c>
      <c r="AV163" s="120">
        <f>SUM(Q163:AU163)</f>
        <v>0</v>
      </c>
      <c r="AW163" s="711"/>
      <c r="AX163" s="713"/>
      <c r="AY163" s="121"/>
      <c r="AZ163" s="121"/>
    </row>
    <row r="164" spans="2:52" ht="17.100000000000001" customHeight="1" x14ac:dyDescent="0.15">
      <c r="B164" s="690">
        <f t="shared" si="11"/>
        <v>68</v>
      </c>
      <c r="C164" s="721"/>
      <c r="D164" s="722"/>
      <c r="E164" s="722"/>
      <c r="F164" s="722"/>
      <c r="G164" s="722"/>
      <c r="H164" s="723"/>
      <c r="I164" s="727"/>
      <c r="J164" s="728"/>
      <c r="K164" s="728"/>
      <c r="L164" s="728"/>
      <c r="M164" s="729"/>
      <c r="N164" s="733"/>
      <c r="O164" s="734"/>
      <c r="P164" s="741"/>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115">
        <f>COUNTA(Q164:AU164)</f>
        <v>0</v>
      </c>
      <c r="AW164" s="710">
        <f>AV165</f>
        <v>0</v>
      </c>
      <c r="AX164" s="712" t="str">
        <f>IFERROR(ROUNDDOWN(AV165/$AT$2,1),"")</f>
        <v/>
      </c>
      <c r="AY164" s="116"/>
      <c r="AZ164" s="116"/>
    </row>
    <row r="165" spans="2:52" ht="17.100000000000001" customHeight="1" x14ac:dyDescent="0.15">
      <c r="B165" s="691"/>
      <c r="C165" s="724"/>
      <c r="D165" s="725"/>
      <c r="E165" s="725"/>
      <c r="F165" s="725"/>
      <c r="G165" s="725"/>
      <c r="H165" s="726"/>
      <c r="I165" s="730"/>
      <c r="J165" s="731"/>
      <c r="K165" s="731"/>
      <c r="L165" s="731"/>
      <c r="M165" s="732"/>
      <c r="N165" s="742"/>
      <c r="O165" s="743"/>
      <c r="P165" s="744"/>
      <c r="Q165" s="253" t="str">
        <f>IFERROR(IF(AND(AND($N164&lt;&gt;$BI$6,$N164&lt;&gt;$BJ$6),Q164="有"),$AL$2,VLOOKUP(Q164,'P1'!$B$4:$J$35,9,FALSE)),"")</f>
        <v/>
      </c>
      <c r="R165" s="253" t="str">
        <f>IFERROR(IF(AND(AND($N164&lt;&gt;$BI$6,$N164&lt;&gt;$BJ$6),R164="有"),$AL$2,VLOOKUP(R164,'P1'!$B$4:$J$35,9,FALSE)),"")</f>
        <v/>
      </c>
      <c r="S165" s="253" t="str">
        <f>IFERROR(IF(AND(AND($N164&lt;&gt;$BI$6,$N164&lt;&gt;$BJ$6),S164="有"),$AL$2,VLOOKUP(S164,'P1'!$B$4:$J$35,9,FALSE)),"")</f>
        <v/>
      </c>
      <c r="T165" s="253" t="str">
        <f>IFERROR(IF(AND(AND($N164&lt;&gt;$BI$6,$N164&lt;&gt;$BJ$6),T164="有"),$AL$2,VLOOKUP(T164,'P1'!$B$4:$J$35,9,FALSE)),"")</f>
        <v/>
      </c>
      <c r="U165" s="253" t="str">
        <f>IFERROR(IF(AND(AND($N164&lt;&gt;$BI$6,$N164&lt;&gt;$BJ$6),U164="有"),$AL$2,VLOOKUP(U164,'P1'!$B$4:$J$35,9,FALSE)),"")</f>
        <v/>
      </c>
      <c r="V165" s="253" t="str">
        <f>IFERROR(IF(AND(AND($N164&lt;&gt;$BI$6,$N164&lt;&gt;$BJ$6),V164="有"),$AL$2,VLOOKUP(V164,'P1'!$B$4:$J$35,9,FALSE)),"")</f>
        <v/>
      </c>
      <c r="W165" s="253" t="str">
        <f>IFERROR(IF(AND(AND($N164&lt;&gt;$BI$6,$N164&lt;&gt;$BJ$6),W164="有"),$AL$2,VLOOKUP(W164,'P1'!$B$4:$J$35,9,FALSE)),"")</f>
        <v/>
      </c>
      <c r="X165" s="253" t="str">
        <f>IFERROR(IF(AND(AND($N164&lt;&gt;$BI$6,$N164&lt;&gt;$BJ$6),X164="有"),$AL$2,VLOOKUP(X164,'P1'!$B$4:$J$35,9,FALSE)),"")</f>
        <v/>
      </c>
      <c r="Y165" s="253" t="str">
        <f>IFERROR(IF(AND(AND($N164&lt;&gt;$BI$6,$N164&lt;&gt;$BJ$6),Y164="有"),$AL$2,VLOOKUP(Y164,'P1'!$B$4:$J$35,9,FALSE)),"")</f>
        <v/>
      </c>
      <c r="Z165" s="253" t="str">
        <f>IFERROR(IF(AND(AND($N164&lt;&gt;$BI$6,$N164&lt;&gt;$BJ$6),Z164="有"),$AL$2,VLOOKUP(Z164,'P1'!$B$4:$J$35,9,FALSE)),"")</f>
        <v/>
      </c>
      <c r="AA165" s="253" t="str">
        <f>IFERROR(IF(AND(AND($N164&lt;&gt;$BI$6,$N164&lt;&gt;$BJ$6),AA164="有"),$AL$2,VLOOKUP(AA164,'P1'!$B$4:$J$35,9,FALSE)),"")</f>
        <v/>
      </c>
      <c r="AB165" s="253" t="str">
        <f>IFERROR(IF(AND(AND($N164&lt;&gt;$BI$6,$N164&lt;&gt;$BJ$6),AB164="有"),$AL$2,VLOOKUP(AB164,'P1'!$B$4:$J$35,9,FALSE)),"")</f>
        <v/>
      </c>
      <c r="AC165" s="253" t="str">
        <f>IFERROR(IF(AND(AND($N164&lt;&gt;$BI$6,$N164&lt;&gt;$BJ$6),AC164="有"),$AL$2,VLOOKUP(AC164,'P1'!$B$4:$J$35,9,FALSE)),"")</f>
        <v/>
      </c>
      <c r="AD165" s="253" t="str">
        <f>IFERROR(IF(AND(AND($N164&lt;&gt;$BI$6,$N164&lt;&gt;$BJ$6),AD164="有"),$AL$2,VLOOKUP(AD164,'P1'!$B$4:$J$35,9,FALSE)),"")</f>
        <v/>
      </c>
      <c r="AE165" s="253" t="str">
        <f>IFERROR(IF(AND(AND($N164&lt;&gt;$BI$6,$N164&lt;&gt;$BJ$6),AE164="有"),$AL$2,VLOOKUP(AE164,'P1'!$B$4:$J$35,9,FALSE)),"")</f>
        <v/>
      </c>
      <c r="AF165" s="253" t="str">
        <f>IFERROR(IF(AND(AND($N164&lt;&gt;$BI$6,$N164&lt;&gt;$BJ$6),AF164="有"),$AL$2,VLOOKUP(AF164,'P1'!$B$4:$J$35,9,FALSE)),"")</f>
        <v/>
      </c>
      <c r="AG165" s="253" t="str">
        <f>IFERROR(IF(AND(AND($N164&lt;&gt;$BI$6,$N164&lt;&gt;$BJ$6),AG164="有"),$AL$2,VLOOKUP(AG164,'P1'!$B$4:$J$35,9,FALSE)),"")</f>
        <v/>
      </c>
      <c r="AH165" s="253" t="str">
        <f>IFERROR(IF(AND(AND($N164&lt;&gt;$BI$6,$N164&lt;&gt;$BJ$6),AH164="有"),$AL$2,VLOOKUP(AH164,'P1'!$B$4:$J$35,9,FALSE)),"")</f>
        <v/>
      </c>
      <c r="AI165" s="253" t="str">
        <f>IFERROR(IF(AND(AND($N164&lt;&gt;$BI$6,$N164&lt;&gt;$BJ$6),AI164="有"),$AL$2,VLOOKUP(AI164,'P1'!$B$4:$J$35,9,FALSE)),"")</f>
        <v/>
      </c>
      <c r="AJ165" s="253" t="str">
        <f>IFERROR(IF(AND(AND($N164&lt;&gt;$BI$6,$N164&lt;&gt;$BJ$6),AJ164="有"),$AL$2,VLOOKUP(AJ164,'P1'!$B$4:$J$35,9,FALSE)),"")</f>
        <v/>
      </c>
      <c r="AK165" s="253" t="str">
        <f>IFERROR(IF(AND(AND($N164&lt;&gt;$BI$6,$N164&lt;&gt;$BJ$6),AK164="有"),$AL$2,VLOOKUP(AK164,'P1'!$B$4:$J$35,9,FALSE)),"")</f>
        <v/>
      </c>
      <c r="AL165" s="253" t="str">
        <f>IFERROR(IF(AND(AND($N164&lt;&gt;$BI$6,$N164&lt;&gt;$BJ$6),AL164="有"),$AL$2,VLOOKUP(AL164,'P1'!$B$4:$J$35,9,FALSE)),"")</f>
        <v/>
      </c>
      <c r="AM165" s="253" t="str">
        <f>IFERROR(IF(AND(AND($N164&lt;&gt;$BI$6,$N164&lt;&gt;$BJ$6),AM164="有"),$AL$2,VLOOKUP(AM164,'P1'!$B$4:$J$35,9,FALSE)),"")</f>
        <v/>
      </c>
      <c r="AN165" s="253" t="str">
        <f>IFERROR(IF(AND(AND($N164&lt;&gt;$BI$6,$N164&lt;&gt;$BJ$6),AN164="有"),$AL$2,VLOOKUP(AN164,'P1'!$B$4:$J$35,9,FALSE)),"")</f>
        <v/>
      </c>
      <c r="AO165" s="253" t="str">
        <f>IFERROR(IF(AND(AND($N164&lt;&gt;$BI$6,$N164&lt;&gt;$BJ$6),AO164="有"),$AL$2,VLOOKUP(AO164,'P1'!$B$4:$J$35,9,FALSE)),"")</f>
        <v/>
      </c>
      <c r="AP165" s="253" t="str">
        <f>IFERROR(IF(AND(AND($N164&lt;&gt;$BI$6,$N164&lt;&gt;$BJ$6),AP164="有"),$AL$2,VLOOKUP(AP164,'P1'!$B$4:$J$35,9,FALSE)),"")</f>
        <v/>
      </c>
      <c r="AQ165" s="253" t="str">
        <f>IFERROR(IF(AND(AND($N164&lt;&gt;$BI$6,$N164&lt;&gt;$BJ$6),AQ164="有"),$AL$2,VLOOKUP(AQ164,'P1'!$B$4:$J$35,9,FALSE)),"")</f>
        <v/>
      </c>
      <c r="AR165" s="253" t="str">
        <f>IFERROR(IF(AND(AND($N164&lt;&gt;$BI$6,$N164&lt;&gt;$BJ$6),AR164="有"),$AL$2,VLOOKUP(AR164,'P1'!$B$4:$J$35,9,FALSE)),"")</f>
        <v/>
      </c>
      <c r="AS165" s="253" t="str">
        <f>IFERROR(IF(AND(AND($N164&lt;&gt;$BI$6,$N164&lt;&gt;$BJ$6),AS164="有"),$AL$2,VLOOKUP(AS164,'P1'!$B$4:$J$35,9,FALSE)),"")</f>
        <v/>
      </c>
      <c r="AT165" s="253" t="str">
        <f>IFERROR(IF(AND(AND($N164&lt;&gt;$BI$6,$N164&lt;&gt;$BJ$6),AT164="有"),$AL$2,VLOOKUP(AT164,'P1'!$B$4:$J$35,9,FALSE)),"")</f>
        <v/>
      </c>
      <c r="AU165" s="253" t="str">
        <f>IFERROR(IF(AND(AND($N164&lt;&gt;$BI$6,$N164&lt;&gt;$BJ$6),AU164="有"),$AL$2,VLOOKUP(AU164,'P1'!$B$4:$J$35,9,FALSE)),"")</f>
        <v/>
      </c>
      <c r="AV165" s="120">
        <f>SUM(Q165:AU165)</f>
        <v>0</v>
      </c>
      <c r="AW165" s="711"/>
      <c r="AX165" s="713"/>
      <c r="AY165" s="121"/>
      <c r="AZ165" s="121"/>
    </row>
    <row r="166" spans="2:52" ht="17.100000000000001" customHeight="1" x14ac:dyDescent="0.15">
      <c r="B166" s="690">
        <f t="shared" si="11"/>
        <v>69</v>
      </c>
      <c r="C166" s="721"/>
      <c r="D166" s="722"/>
      <c r="E166" s="722"/>
      <c r="F166" s="722"/>
      <c r="G166" s="722"/>
      <c r="H166" s="723"/>
      <c r="I166" s="727"/>
      <c r="J166" s="728"/>
      <c r="K166" s="728"/>
      <c r="L166" s="728"/>
      <c r="M166" s="729"/>
      <c r="N166" s="733"/>
      <c r="O166" s="734"/>
      <c r="P166" s="741"/>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6"/>
      <c r="AV166" s="115">
        <f>COUNTA(Q166:AU166)</f>
        <v>0</v>
      </c>
      <c r="AW166" s="710">
        <f>AV167</f>
        <v>0</v>
      </c>
      <c r="AX166" s="712" t="str">
        <f>IFERROR(ROUNDDOWN(AV167/$AT$2,1),"")</f>
        <v/>
      </c>
      <c r="AY166" s="116"/>
      <c r="AZ166" s="116"/>
    </row>
    <row r="167" spans="2:52" ht="17.100000000000001" customHeight="1" x14ac:dyDescent="0.15">
      <c r="B167" s="691"/>
      <c r="C167" s="724"/>
      <c r="D167" s="725"/>
      <c r="E167" s="725"/>
      <c r="F167" s="725"/>
      <c r="G167" s="725"/>
      <c r="H167" s="726"/>
      <c r="I167" s="730"/>
      <c r="J167" s="731"/>
      <c r="K167" s="731"/>
      <c r="L167" s="731"/>
      <c r="M167" s="732"/>
      <c r="N167" s="742"/>
      <c r="O167" s="743"/>
      <c r="P167" s="744"/>
      <c r="Q167" s="253" t="str">
        <f>IFERROR(IF(AND(AND($N166&lt;&gt;$BI$6,$N166&lt;&gt;$BJ$6),Q166="有"),$AL$2,VLOOKUP(Q166,'P1'!$B$4:$J$35,9,FALSE)),"")</f>
        <v/>
      </c>
      <c r="R167" s="253" t="str">
        <f>IFERROR(IF(AND(AND($N166&lt;&gt;$BI$6,$N166&lt;&gt;$BJ$6),R166="有"),$AL$2,VLOOKUP(R166,'P1'!$B$4:$J$35,9,FALSE)),"")</f>
        <v/>
      </c>
      <c r="S167" s="253" t="str">
        <f>IFERROR(IF(AND(AND($N166&lt;&gt;$BI$6,$N166&lt;&gt;$BJ$6),S166="有"),$AL$2,VLOOKUP(S166,'P1'!$B$4:$J$35,9,FALSE)),"")</f>
        <v/>
      </c>
      <c r="T167" s="253" t="str">
        <f>IFERROR(IF(AND(AND($N166&lt;&gt;$BI$6,$N166&lt;&gt;$BJ$6),T166="有"),$AL$2,VLOOKUP(T166,'P1'!$B$4:$J$35,9,FALSE)),"")</f>
        <v/>
      </c>
      <c r="U167" s="253" t="str">
        <f>IFERROR(IF(AND(AND($N166&lt;&gt;$BI$6,$N166&lt;&gt;$BJ$6),U166="有"),$AL$2,VLOOKUP(U166,'P1'!$B$4:$J$35,9,FALSE)),"")</f>
        <v/>
      </c>
      <c r="V167" s="253" t="str">
        <f>IFERROR(IF(AND(AND($N166&lt;&gt;$BI$6,$N166&lt;&gt;$BJ$6),V166="有"),$AL$2,VLOOKUP(V166,'P1'!$B$4:$J$35,9,FALSE)),"")</f>
        <v/>
      </c>
      <c r="W167" s="253" t="str">
        <f>IFERROR(IF(AND(AND($N166&lt;&gt;$BI$6,$N166&lt;&gt;$BJ$6),W166="有"),$AL$2,VLOOKUP(W166,'P1'!$B$4:$J$35,9,FALSE)),"")</f>
        <v/>
      </c>
      <c r="X167" s="253" t="str">
        <f>IFERROR(IF(AND(AND($N166&lt;&gt;$BI$6,$N166&lt;&gt;$BJ$6),X166="有"),$AL$2,VLOOKUP(X166,'P1'!$B$4:$J$35,9,FALSE)),"")</f>
        <v/>
      </c>
      <c r="Y167" s="253" t="str">
        <f>IFERROR(IF(AND(AND($N166&lt;&gt;$BI$6,$N166&lt;&gt;$BJ$6),Y166="有"),$AL$2,VLOOKUP(Y166,'P1'!$B$4:$J$35,9,FALSE)),"")</f>
        <v/>
      </c>
      <c r="Z167" s="253" t="str">
        <f>IFERROR(IF(AND(AND($N166&lt;&gt;$BI$6,$N166&lt;&gt;$BJ$6),Z166="有"),$AL$2,VLOOKUP(Z166,'P1'!$B$4:$J$35,9,FALSE)),"")</f>
        <v/>
      </c>
      <c r="AA167" s="253" t="str">
        <f>IFERROR(IF(AND(AND($N166&lt;&gt;$BI$6,$N166&lt;&gt;$BJ$6),AA166="有"),$AL$2,VLOOKUP(AA166,'P1'!$B$4:$J$35,9,FALSE)),"")</f>
        <v/>
      </c>
      <c r="AB167" s="253" t="str">
        <f>IFERROR(IF(AND(AND($N166&lt;&gt;$BI$6,$N166&lt;&gt;$BJ$6),AB166="有"),$AL$2,VLOOKUP(AB166,'P1'!$B$4:$J$35,9,FALSE)),"")</f>
        <v/>
      </c>
      <c r="AC167" s="253" t="str">
        <f>IFERROR(IF(AND(AND($N166&lt;&gt;$BI$6,$N166&lt;&gt;$BJ$6),AC166="有"),$AL$2,VLOOKUP(AC166,'P1'!$B$4:$J$35,9,FALSE)),"")</f>
        <v/>
      </c>
      <c r="AD167" s="253" t="str">
        <f>IFERROR(IF(AND(AND($N166&lt;&gt;$BI$6,$N166&lt;&gt;$BJ$6),AD166="有"),$AL$2,VLOOKUP(AD166,'P1'!$B$4:$J$35,9,FALSE)),"")</f>
        <v/>
      </c>
      <c r="AE167" s="253" t="str">
        <f>IFERROR(IF(AND(AND($N166&lt;&gt;$BI$6,$N166&lt;&gt;$BJ$6),AE166="有"),$AL$2,VLOOKUP(AE166,'P1'!$B$4:$J$35,9,FALSE)),"")</f>
        <v/>
      </c>
      <c r="AF167" s="253" t="str">
        <f>IFERROR(IF(AND(AND($N166&lt;&gt;$BI$6,$N166&lt;&gt;$BJ$6),AF166="有"),$AL$2,VLOOKUP(AF166,'P1'!$B$4:$J$35,9,FALSE)),"")</f>
        <v/>
      </c>
      <c r="AG167" s="253" t="str">
        <f>IFERROR(IF(AND(AND($N166&lt;&gt;$BI$6,$N166&lt;&gt;$BJ$6),AG166="有"),$AL$2,VLOOKUP(AG166,'P1'!$B$4:$J$35,9,FALSE)),"")</f>
        <v/>
      </c>
      <c r="AH167" s="253" t="str">
        <f>IFERROR(IF(AND(AND($N166&lt;&gt;$BI$6,$N166&lt;&gt;$BJ$6),AH166="有"),$AL$2,VLOOKUP(AH166,'P1'!$B$4:$J$35,9,FALSE)),"")</f>
        <v/>
      </c>
      <c r="AI167" s="253" t="str">
        <f>IFERROR(IF(AND(AND($N166&lt;&gt;$BI$6,$N166&lt;&gt;$BJ$6),AI166="有"),$AL$2,VLOOKUP(AI166,'P1'!$B$4:$J$35,9,FALSE)),"")</f>
        <v/>
      </c>
      <c r="AJ167" s="253" t="str">
        <f>IFERROR(IF(AND(AND($N166&lt;&gt;$BI$6,$N166&lt;&gt;$BJ$6),AJ166="有"),$AL$2,VLOOKUP(AJ166,'P1'!$B$4:$J$35,9,FALSE)),"")</f>
        <v/>
      </c>
      <c r="AK167" s="253" t="str">
        <f>IFERROR(IF(AND(AND($N166&lt;&gt;$BI$6,$N166&lt;&gt;$BJ$6),AK166="有"),$AL$2,VLOOKUP(AK166,'P1'!$B$4:$J$35,9,FALSE)),"")</f>
        <v/>
      </c>
      <c r="AL167" s="253" t="str">
        <f>IFERROR(IF(AND(AND($N166&lt;&gt;$BI$6,$N166&lt;&gt;$BJ$6),AL166="有"),$AL$2,VLOOKUP(AL166,'P1'!$B$4:$J$35,9,FALSE)),"")</f>
        <v/>
      </c>
      <c r="AM167" s="253" t="str">
        <f>IFERROR(IF(AND(AND($N166&lt;&gt;$BI$6,$N166&lt;&gt;$BJ$6),AM166="有"),$AL$2,VLOOKUP(AM166,'P1'!$B$4:$J$35,9,FALSE)),"")</f>
        <v/>
      </c>
      <c r="AN167" s="253" t="str">
        <f>IFERROR(IF(AND(AND($N166&lt;&gt;$BI$6,$N166&lt;&gt;$BJ$6),AN166="有"),$AL$2,VLOOKUP(AN166,'P1'!$B$4:$J$35,9,FALSE)),"")</f>
        <v/>
      </c>
      <c r="AO167" s="253" t="str">
        <f>IFERROR(IF(AND(AND($N166&lt;&gt;$BI$6,$N166&lt;&gt;$BJ$6),AO166="有"),$AL$2,VLOOKUP(AO166,'P1'!$B$4:$J$35,9,FALSE)),"")</f>
        <v/>
      </c>
      <c r="AP167" s="253" t="str">
        <f>IFERROR(IF(AND(AND($N166&lt;&gt;$BI$6,$N166&lt;&gt;$BJ$6),AP166="有"),$AL$2,VLOOKUP(AP166,'P1'!$B$4:$J$35,9,FALSE)),"")</f>
        <v/>
      </c>
      <c r="AQ167" s="253" t="str">
        <f>IFERROR(IF(AND(AND($N166&lt;&gt;$BI$6,$N166&lt;&gt;$BJ$6),AQ166="有"),$AL$2,VLOOKUP(AQ166,'P1'!$B$4:$J$35,9,FALSE)),"")</f>
        <v/>
      </c>
      <c r="AR167" s="253" t="str">
        <f>IFERROR(IF(AND(AND($N166&lt;&gt;$BI$6,$N166&lt;&gt;$BJ$6),AR166="有"),$AL$2,VLOOKUP(AR166,'P1'!$B$4:$J$35,9,FALSE)),"")</f>
        <v/>
      </c>
      <c r="AS167" s="253" t="str">
        <f>IFERROR(IF(AND(AND($N166&lt;&gt;$BI$6,$N166&lt;&gt;$BJ$6),AS166="有"),$AL$2,VLOOKUP(AS166,'P1'!$B$4:$J$35,9,FALSE)),"")</f>
        <v/>
      </c>
      <c r="AT167" s="253" t="str">
        <f>IFERROR(IF(AND(AND($N166&lt;&gt;$BI$6,$N166&lt;&gt;$BJ$6),AT166="有"),$AL$2,VLOOKUP(AT166,'P1'!$B$4:$J$35,9,FALSE)),"")</f>
        <v/>
      </c>
      <c r="AU167" s="253" t="str">
        <f>IFERROR(IF(AND(AND($N166&lt;&gt;$BI$6,$N166&lt;&gt;$BJ$6),AU166="有"),$AL$2,VLOOKUP(AU166,'P1'!$B$4:$J$35,9,FALSE)),"")</f>
        <v/>
      </c>
      <c r="AV167" s="120">
        <f>SUM(Q167:AU167)</f>
        <v>0</v>
      </c>
      <c r="AW167" s="711"/>
      <c r="AX167" s="713"/>
      <c r="AY167" s="121"/>
      <c r="AZ167" s="121"/>
    </row>
    <row r="168" spans="2:52" ht="17.100000000000001" customHeight="1" x14ac:dyDescent="0.15">
      <c r="B168" s="690">
        <f t="shared" si="11"/>
        <v>70</v>
      </c>
      <c r="C168" s="721"/>
      <c r="D168" s="722"/>
      <c r="E168" s="722"/>
      <c r="F168" s="722"/>
      <c r="G168" s="722"/>
      <c r="H168" s="723"/>
      <c r="I168" s="727"/>
      <c r="J168" s="728"/>
      <c r="K168" s="728"/>
      <c r="L168" s="728"/>
      <c r="M168" s="729"/>
      <c r="N168" s="733"/>
      <c r="O168" s="734"/>
      <c r="P168" s="723"/>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256"/>
      <c r="AL168" s="256"/>
      <c r="AM168" s="256"/>
      <c r="AN168" s="256"/>
      <c r="AO168" s="256"/>
      <c r="AP168" s="256"/>
      <c r="AQ168" s="256"/>
      <c r="AR168" s="256"/>
      <c r="AS168" s="256"/>
      <c r="AT168" s="256"/>
      <c r="AU168" s="256"/>
      <c r="AV168" s="115">
        <f>COUNTA(Q168:AU168)</f>
        <v>0</v>
      </c>
      <c r="AW168" s="710">
        <f>AV169</f>
        <v>0</v>
      </c>
      <c r="AX168" s="712" t="str">
        <f>IFERROR(ROUNDDOWN(AV169/$AT$2,1),"")</f>
        <v/>
      </c>
      <c r="AY168" s="116"/>
      <c r="AZ168" s="116"/>
    </row>
    <row r="169" spans="2:52" ht="17.100000000000001" customHeight="1" x14ac:dyDescent="0.15">
      <c r="B169" s="691"/>
      <c r="C169" s="724"/>
      <c r="D169" s="725"/>
      <c r="E169" s="725"/>
      <c r="F169" s="725"/>
      <c r="G169" s="725"/>
      <c r="H169" s="726"/>
      <c r="I169" s="730"/>
      <c r="J169" s="731"/>
      <c r="K169" s="731"/>
      <c r="L169" s="731"/>
      <c r="M169" s="732"/>
      <c r="N169" s="724"/>
      <c r="O169" s="725"/>
      <c r="P169" s="726"/>
      <c r="Q169" s="253" t="str">
        <f>IFERROR(IF(AND(AND($N168&lt;&gt;$BI$6,$N168&lt;&gt;$BJ$6),Q168="有"),$AL$2,VLOOKUP(Q168,'P1'!$B$4:$J$35,9,FALSE)),"")</f>
        <v/>
      </c>
      <c r="R169" s="253" t="str">
        <f>IFERROR(IF(AND(AND($N168&lt;&gt;$BI$6,$N168&lt;&gt;$BJ$6),R168="有"),$AL$2,VLOOKUP(R168,'P1'!$B$4:$J$35,9,FALSE)),"")</f>
        <v/>
      </c>
      <c r="S169" s="253" t="str">
        <f>IFERROR(IF(AND(AND($N168&lt;&gt;$BI$6,$N168&lt;&gt;$BJ$6),S168="有"),$AL$2,VLOOKUP(S168,'P1'!$B$4:$J$35,9,FALSE)),"")</f>
        <v/>
      </c>
      <c r="T169" s="253" t="str">
        <f>IFERROR(IF(AND(AND($N168&lt;&gt;$BI$6,$N168&lt;&gt;$BJ$6),T168="有"),$AL$2,VLOOKUP(T168,'P1'!$B$4:$J$35,9,FALSE)),"")</f>
        <v/>
      </c>
      <c r="U169" s="253" t="str">
        <f>IFERROR(IF(AND(AND($N168&lt;&gt;$BI$6,$N168&lt;&gt;$BJ$6),U168="有"),$AL$2,VLOOKUP(U168,'P1'!$B$4:$J$35,9,FALSE)),"")</f>
        <v/>
      </c>
      <c r="V169" s="253" t="str">
        <f>IFERROR(IF(AND(AND($N168&lt;&gt;$BI$6,$N168&lt;&gt;$BJ$6),V168="有"),$AL$2,VLOOKUP(V168,'P1'!$B$4:$J$35,9,FALSE)),"")</f>
        <v/>
      </c>
      <c r="W169" s="253" t="str">
        <f>IFERROR(IF(AND(AND($N168&lt;&gt;$BI$6,$N168&lt;&gt;$BJ$6),W168="有"),$AL$2,VLOOKUP(W168,'P1'!$B$4:$J$35,9,FALSE)),"")</f>
        <v/>
      </c>
      <c r="X169" s="253" t="str">
        <f>IFERROR(IF(AND(AND($N168&lt;&gt;$BI$6,$N168&lt;&gt;$BJ$6),X168="有"),$AL$2,VLOOKUP(X168,'P1'!$B$4:$J$35,9,FALSE)),"")</f>
        <v/>
      </c>
      <c r="Y169" s="253" t="str">
        <f>IFERROR(IF(AND(AND($N168&lt;&gt;$BI$6,$N168&lt;&gt;$BJ$6),Y168="有"),$AL$2,VLOOKUP(Y168,'P1'!$B$4:$J$35,9,FALSE)),"")</f>
        <v/>
      </c>
      <c r="Z169" s="253" t="str">
        <f>IFERROR(IF(AND(AND($N168&lt;&gt;$BI$6,$N168&lt;&gt;$BJ$6),Z168="有"),$AL$2,VLOOKUP(Z168,'P1'!$B$4:$J$35,9,FALSE)),"")</f>
        <v/>
      </c>
      <c r="AA169" s="253" t="str">
        <f>IFERROR(IF(AND(AND($N168&lt;&gt;$BI$6,$N168&lt;&gt;$BJ$6),AA168="有"),$AL$2,VLOOKUP(AA168,'P1'!$B$4:$J$35,9,FALSE)),"")</f>
        <v/>
      </c>
      <c r="AB169" s="253" t="str">
        <f>IFERROR(IF(AND(AND($N168&lt;&gt;$BI$6,$N168&lt;&gt;$BJ$6),AB168="有"),$AL$2,VLOOKUP(AB168,'P1'!$B$4:$J$35,9,FALSE)),"")</f>
        <v/>
      </c>
      <c r="AC169" s="253" t="str">
        <f>IFERROR(IF(AND(AND($N168&lt;&gt;$BI$6,$N168&lt;&gt;$BJ$6),AC168="有"),$AL$2,VLOOKUP(AC168,'P1'!$B$4:$J$35,9,FALSE)),"")</f>
        <v/>
      </c>
      <c r="AD169" s="253" t="str">
        <f>IFERROR(IF(AND(AND($N168&lt;&gt;$BI$6,$N168&lt;&gt;$BJ$6),AD168="有"),$AL$2,VLOOKUP(AD168,'P1'!$B$4:$J$35,9,FALSE)),"")</f>
        <v/>
      </c>
      <c r="AE169" s="253" t="str">
        <f>IFERROR(IF(AND(AND($N168&lt;&gt;$BI$6,$N168&lt;&gt;$BJ$6),AE168="有"),$AL$2,VLOOKUP(AE168,'P1'!$B$4:$J$35,9,FALSE)),"")</f>
        <v/>
      </c>
      <c r="AF169" s="253" t="str">
        <f>IFERROR(IF(AND(AND($N168&lt;&gt;$BI$6,$N168&lt;&gt;$BJ$6),AF168="有"),$AL$2,VLOOKUP(AF168,'P1'!$B$4:$J$35,9,FALSE)),"")</f>
        <v/>
      </c>
      <c r="AG169" s="253" t="str">
        <f>IFERROR(IF(AND(AND($N168&lt;&gt;$BI$6,$N168&lt;&gt;$BJ$6),AG168="有"),$AL$2,VLOOKUP(AG168,'P1'!$B$4:$J$35,9,FALSE)),"")</f>
        <v/>
      </c>
      <c r="AH169" s="253" t="str">
        <f>IFERROR(IF(AND(AND($N168&lt;&gt;$BI$6,$N168&lt;&gt;$BJ$6),AH168="有"),$AL$2,VLOOKUP(AH168,'P1'!$B$4:$J$35,9,FALSE)),"")</f>
        <v/>
      </c>
      <c r="AI169" s="253" t="str">
        <f>IFERROR(IF(AND(AND($N168&lt;&gt;$BI$6,$N168&lt;&gt;$BJ$6),AI168="有"),$AL$2,VLOOKUP(AI168,'P1'!$B$4:$J$35,9,FALSE)),"")</f>
        <v/>
      </c>
      <c r="AJ169" s="253" t="str">
        <f>IFERROR(IF(AND(AND($N168&lt;&gt;$BI$6,$N168&lt;&gt;$BJ$6),AJ168="有"),$AL$2,VLOOKUP(AJ168,'P1'!$B$4:$J$35,9,FALSE)),"")</f>
        <v/>
      </c>
      <c r="AK169" s="253" t="str">
        <f>IFERROR(IF(AND(AND($N168&lt;&gt;$BI$6,$N168&lt;&gt;$BJ$6),AK168="有"),$AL$2,VLOOKUP(AK168,'P1'!$B$4:$J$35,9,FALSE)),"")</f>
        <v/>
      </c>
      <c r="AL169" s="253" t="str">
        <f>IFERROR(IF(AND(AND($N168&lt;&gt;$BI$6,$N168&lt;&gt;$BJ$6),AL168="有"),$AL$2,VLOOKUP(AL168,'P1'!$B$4:$J$35,9,FALSE)),"")</f>
        <v/>
      </c>
      <c r="AM169" s="253" t="str">
        <f>IFERROR(IF(AND(AND($N168&lt;&gt;$BI$6,$N168&lt;&gt;$BJ$6),AM168="有"),$AL$2,VLOOKUP(AM168,'P1'!$B$4:$J$35,9,FALSE)),"")</f>
        <v/>
      </c>
      <c r="AN169" s="253" t="str">
        <f>IFERROR(IF(AND(AND($N168&lt;&gt;$BI$6,$N168&lt;&gt;$BJ$6),AN168="有"),$AL$2,VLOOKUP(AN168,'P1'!$B$4:$J$35,9,FALSE)),"")</f>
        <v/>
      </c>
      <c r="AO169" s="253" t="str">
        <f>IFERROR(IF(AND(AND($N168&lt;&gt;$BI$6,$N168&lt;&gt;$BJ$6),AO168="有"),$AL$2,VLOOKUP(AO168,'P1'!$B$4:$J$35,9,FALSE)),"")</f>
        <v/>
      </c>
      <c r="AP169" s="253" t="str">
        <f>IFERROR(IF(AND(AND($N168&lt;&gt;$BI$6,$N168&lt;&gt;$BJ$6),AP168="有"),$AL$2,VLOOKUP(AP168,'P1'!$B$4:$J$35,9,FALSE)),"")</f>
        <v/>
      </c>
      <c r="AQ169" s="253" t="str">
        <f>IFERROR(IF(AND(AND($N168&lt;&gt;$BI$6,$N168&lt;&gt;$BJ$6),AQ168="有"),$AL$2,VLOOKUP(AQ168,'P1'!$B$4:$J$35,9,FALSE)),"")</f>
        <v/>
      </c>
      <c r="AR169" s="253" t="str">
        <f>IFERROR(IF(AND(AND($N168&lt;&gt;$BI$6,$N168&lt;&gt;$BJ$6),AR168="有"),$AL$2,VLOOKUP(AR168,'P1'!$B$4:$J$35,9,FALSE)),"")</f>
        <v/>
      </c>
      <c r="AS169" s="253" t="str">
        <f>IFERROR(IF(AND(AND($N168&lt;&gt;$BI$6,$N168&lt;&gt;$BJ$6),AS168="有"),$AL$2,VLOOKUP(AS168,'P1'!$B$4:$J$35,9,FALSE)),"")</f>
        <v/>
      </c>
      <c r="AT169" s="253" t="str">
        <f>IFERROR(IF(AND(AND($N168&lt;&gt;$BI$6,$N168&lt;&gt;$BJ$6),AT168="有"),$AL$2,VLOOKUP(AT168,'P1'!$B$4:$J$35,9,FALSE)),"")</f>
        <v/>
      </c>
      <c r="AU169" s="253" t="str">
        <f>IFERROR(IF(AND(AND($N168&lt;&gt;$BI$6,$N168&lt;&gt;$BJ$6),AU168="有"),$AL$2,VLOOKUP(AU168,'P1'!$B$4:$J$35,9,FALSE)),"")</f>
        <v/>
      </c>
      <c r="AV169" s="120">
        <f>SUM(Q169:AU169)</f>
        <v>0</v>
      </c>
      <c r="AW169" s="711"/>
      <c r="AX169" s="713"/>
      <c r="AY169" s="121"/>
      <c r="AZ169" s="121"/>
    </row>
    <row r="170" spans="2:52" ht="17.100000000000001" customHeight="1" x14ac:dyDescent="0.15">
      <c r="B170" s="690">
        <f t="shared" si="11"/>
        <v>71</v>
      </c>
      <c r="C170" s="721"/>
      <c r="D170" s="722"/>
      <c r="E170" s="722"/>
      <c r="F170" s="722"/>
      <c r="G170" s="722"/>
      <c r="H170" s="723"/>
      <c r="I170" s="727"/>
      <c r="J170" s="728"/>
      <c r="K170" s="728"/>
      <c r="L170" s="728"/>
      <c r="M170" s="729"/>
      <c r="N170" s="733"/>
      <c r="O170" s="734"/>
      <c r="P170" s="723"/>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6"/>
      <c r="AT170" s="256"/>
      <c r="AU170" s="256"/>
      <c r="AV170" s="115">
        <f>COUNTA(Q170:AU170)</f>
        <v>0</v>
      </c>
      <c r="AW170" s="710">
        <f>AV171</f>
        <v>0</v>
      </c>
      <c r="AX170" s="712" t="str">
        <f>IFERROR(ROUNDDOWN(AV171/$AT$2,1),"")</f>
        <v/>
      </c>
      <c r="AY170" s="116"/>
      <c r="AZ170" s="116"/>
    </row>
    <row r="171" spans="2:52" ht="17.100000000000001" customHeight="1" x14ac:dyDescent="0.15">
      <c r="B171" s="691"/>
      <c r="C171" s="724"/>
      <c r="D171" s="725"/>
      <c r="E171" s="725"/>
      <c r="F171" s="725"/>
      <c r="G171" s="725"/>
      <c r="H171" s="726"/>
      <c r="I171" s="730"/>
      <c r="J171" s="731"/>
      <c r="K171" s="731"/>
      <c r="L171" s="731"/>
      <c r="M171" s="732"/>
      <c r="N171" s="724"/>
      <c r="O171" s="725"/>
      <c r="P171" s="726"/>
      <c r="Q171" s="253" t="str">
        <f>IFERROR(IF(AND(AND($N170&lt;&gt;$BI$6,$N170&lt;&gt;$BJ$6),Q170="有"),$AL$2,VLOOKUP(Q170,'P1'!$B$4:$J$35,9,FALSE)),"")</f>
        <v/>
      </c>
      <c r="R171" s="253" t="str">
        <f>IFERROR(IF(AND(AND($N170&lt;&gt;$BI$6,$N170&lt;&gt;$BJ$6),R170="有"),$AL$2,VLOOKUP(R170,'P1'!$B$4:$J$35,9,FALSE)),"")</f>
        <v/>
      </c>
      <c r="S171" s="253" t="str">
        <f>IFERROR(IF(AND(AND($N170&lt;&gt;$BI$6,$N170&lt;&gt;$BJ$6),S170="有"),$AL$2,VLOOKUP(S170,'P1'!$B$4:$J$35,9,FALSE)),"")</f>
        <v/>
      </c>
      <c r="T171" s="253" t="str">
        <f>IFERROR(IF(AND(AND($N170&lt;&gt;$BI$6,$N170&lt;&gt;$BJ$6),T170="有"),$AL$2,VLOOKUP(T170,'P1'!$B$4:$J$35,9,FALSE)),"")</f>
        <v/>
      </c>
      <c r="U171" s="253" t="str">
        <f>IFERROR(IF(AND(AND($N170&lt;&gt;$BI$6,$N170&lt;&gt;$BJ$6),U170="有"),$AL$2,VLOOKUP(U170,'P1'!$B$4:$J$35,9,FALSE)),"")</f>
        <v/>
      </c>
      <c r="V171" s="253" t="str">
        <f>IFERROR(IF(AND(AND($N170&lt;&gt;$BI$6,$N170&lt;&gt;$BJ$6),V170="有"),$AL$2,VLOOKUP(V170,'P1'!$B$4:$J$35,9,FALSE)),"")</f>
        <v/>
      </c>
      <c r="W171" s="253" t="str">
        <f>IFERROR(IF(AND(AND($N170&lt;&gt;$BI$6,$N170&lt;&gt;$BJ$6),W170="有"),$AL$2,VLOOKUP(W170,'P1'!$B$4:$J$35,9,FALSE)),"")</f>
        <v/>
      </c>
      <c r="X171" s="253" t="str">
        <f>IFERROR(IF(AND(AND($N170&lt;&gt;$BI$6,$N170&lt;&gt;$BJ$6),X170="有"),$AL$2,VLOOKUP(X170,'P1'!$B$4:$J$35,9,FALSE)),"")</f>
        <v/>
      </c>
      <c r="Y171" s="253" t="str">
        <f>IFERROR(IF(AND(AND($N170&lt;&gt;$BI$6,$N170&lt;&gt;$BJ$6),Y170="有"),$AL$2,VLOOKUP(Y170,'P1'!$B$4:$J$35,9,FALSE)),"")</f>
        <v/>
      </c>
      <c r="Z171" s="253" t="str">
        <f>IFERROR(IF(AND(AND($N170&lt;&gt;$BI$6,$N170&lt;&gt;$BJ$6),Z170="有"),$AL$2,VLOOKUP(Z170,'P1'!$B$4:$J$35,9,FALSE)),"")</f>
        <v/>
      </c>
      <c r="AA171" s="253" t="str">
        <f>IFERROR(IF(AND(AND($N170&lt;&gt;$BI$6,$N170&lt;&gt;$BJ$6),AA170="有"),$AL$2,VLOOKUP(AA170,'P1'!$B$4:$J$35,9,FALSE)),"")</f>
        <v/>
      </c>
      <c r="AB171" s="253" t="str">
        <f>IFERROR(IF(AND(AND($N170&lt;&gt;$BI$6,$N170&lt;&gt;$BJ$6),AB170="有"),$AL$2,VLOOKUP(AB170,'P1'!$B$4:$J$35,9,FALSE)),"")</f>
        <v/>
      </c>
      <c r="AC171" s="253" t="str">
        <f>IFERROR(IF(AND(AND($N170&lt;&gt;$BI$6,$N170&lt;&gt;$BJ$6),AC170="有"),$AL$2,VLOOKUP(AC170,'P1'!$B$4:$J$35,9,FALSE)),"")</f>
        <v/>
      </c>
      <c r="AD171" s="253" t="str">
        <f>IFERROR(IF(AND(AND($N170&lt;&gt;$BI$6,$N170&lt;&gt;$BJ$6),AD170="有"),$AL$2,VLOOKUP(AD170,'P1'!$B$4:$J$35,9,FALSE)),"")</f>
        <v/>
      </c>
      <c r="AE171" s="253" t="str">
        <f>IFERROR(IF(AND(AND($N170&lt;&gt;$BI$6,$N170&lt;&gt;$BJ$6),AE170="有"),$AL$2,VLOOKUP(AE170,'P1'!$B$4:$J$35,9,FALSE)),"")</f>
        <v/>
      </c>
      <c r="AF171" s="253" t="str">
        <f>IFERROR(IF(AND(AND($N170&lt;&gt;$BI$6,$N170&lt;&gt;$BJ$6),AF170="有"),$AL$2,VLOOKUP(AF170,'P1'!$B$4:$J$35,9,FALSE)),"")</f>
        <v/>
      </c>
      <c r="AG171" s="253" t="str">
        <f>IFERROR(IF(AND(AND($N170&lt;&gt;$BI$6,$N170&lt;&gt;$BJ$6),AG170="有"),$AL$2,VLOOKUP(AG170,'P1'!$B$4:$J$35,9,FALSE)),"")</f>
        <v/>
      </c>
      <c r="AH171" s="253" t="str">
        <f>IFERROR(IF(AND(AND($N170&lt;&gt;$BI$6,$N170&lt;&gt;$BJ$6),AH170="有"),$AL$2,VLOOKUP(AH170,'P1'!$B$4:$J$35,9,FALSE)),"")</f>
        <v/>
      </c>
      <c r="AI171" s="253" t="str">
        <f>IFERROR(IF(AND(AND($N170&lt;&gt;$BI$6,$N170&lt;&gt;$BJ$6),AI170="有"),$AL$2,VLOOKUP(AI170,'P1'!$B$4:$J$35,9,FALSE)),"")</f>
        <v/>
      </c>
      <c r="AJ171" s="253" t="str">
        <f>IFERROR(IF(AND(AND($N170&lt;&gt;$BI$6,$N170&lt;&gt;$BJ$6),AJ170="有"),$AL$2,VLOOKUP(AJ170,'P1'!$B$4:$J$35,9,FALSE)),"")</f>
        <v/>
      </c>
      <c r="AK171" s="253" t="str">
        <f>IFERROR(IF(AND(AND($N170&lt;&gt;$BI$6,$N170&lt;&gt;$BJ$6),AK170="有"),$AL$2,VLOOKUP(AK170,'P1'!$B$4:$J$35,9,FALSE)),"")</f>
        <v/>
      </c>
      <c r="AL171" s="253" t="str">
        <f>IFERROR(IF(AND(AND($N170&lt;&gt;$BI$6,$N170&lt;&gt;$BJ$6),AL170="有"),$AL$2,VLOOKUP(AL170,'P1'!$B$4:$J$35,9,FALSE)),"")</f>
        <v/>
      </c>
      <c r="AM171" s="253" t="str">
        <f>IFERROR(IF(AND(AND($N170&lt;&gt;$BI$6,$N170&lt;&gt;$BJ$6),AM170="有"),$AL$2,VLOOKUP(AM170,'P1'!$B$4:$J$35,9,FALSE)),"")</f>
        <v/>
      </c>
      <c r="AN171" s="253" t="str">
        <f>IFERROR(IF(AND(AND($N170&lt;&gt;$BI$6,$N170&lt;&gt;$BJ$6),AN170="有"),$AL$2,VLOOKUP(AN170,'P1'!$B$4:$J$35,9,FALSE)),"")</f>
        <v/>
      </c>
      <c r="AO171" s="253" t="str">
        <f>IFERROR(IF(AND(AND($N170&lt;&gt;$BI$6,$N170&lt;&gt;$BJ$6),AO170="有"),$AL$2,VLOOKUP(AO170,'P1'!$B$4:$J$35,9,FALSE)),"")</f>
        <v/>
      </c>
      <c r="AP171" s="253" t="str">
        <f>IFERROR(IF(AND(AND($N170&lt;&gt;$BI$6,$N170&lt;&gt;$BJ$6),AP170="有"),$AL$2,VLOOKUP(AP170,'P1'!$B$4:$J$35,9,FALSE)),"")</f>
        <v/>
      </c>
      <c r="AQ171" s="253" t="str">
        <f>IFERROR(IF(AND(AND($N170&lt;&gt;$BI$6,$N170&lt;&gt;$BJ$6),AQ170="有"),$AL$2,VLOOKUP(AQ170,'P1'!$B$4:$J$35,9,FALSE)),"")</f>
        <v/>
      </c>
      <c r="AR171" s="253" t="str">
        <f>IFERROR(IF(AND(AND($N170&lt;&gt;$BI$6,$N170&lt;&gt;$BJ$6),AR170="有"),$AL$2,VLOOKUP(AR170,'P1'!$B$4:$J$35,9,FALSE)),"")</f>
        <v/>
      </c>
      <c r="AS171" s="253" t="str">
        <f>IFERROR(IF(AND(AND($N170&lt;&gt;$BI$6,$N170&lt;&gt;$BJ$6),AS170="有"),$AL$2,VLOOKUP(AS170,'P1'!$B$4:$J$35,9,FALSE)),"")</f>
        <v/>
      </c>
      <c r="AT171" s="253" t="str">
        <f>IFERROR(IF(AND(AND($N170&lt;&gt;$BI$6,$N170&lt;&gt;$BJ$6),AT170="有"),$AL$2,VLOOKUP(AT170,'P1'!$B$4:$J$35,9,FALSE)),"")</f>
        <v/>
      </c>
      <c r="AU171" s="253" t="str">
        <f>IFERROR(IF(AND(AND($N170&lt;&gt;$BI$6,$N170&lt;&gt;$BJ$6),AU170="有"),$AL$2,VLOOKUP(AU170,'P1'!$B$4:$J$35,9,FALSE)),"")</f>
        <v/>
      </c>
      <c r="AV171" s="120">
        <f>SUM(Q171:AU171)</f>
        <v>0</v>
      </c>
      <c r="AW171" s="711"/>
      <c r="AX171" s="713"/>
      <c r="AY171" s="121"/>
      <c r="AZ171" s="121"/>
    </row>
    <row r="172" spans="2:52" ht="17.100000000000001" customHeight="1" x14ac:dyDescent="0.15">
      <c r="B172" s="690">
        <f t="shared" si="11"/>
        <v>72</v>
      </c>
      <c r="C172" s="721"/>
      <c r="D172" s="722"/>
      <c r="E172" s="722"/>
      <c r="F172" s="722"/>
      <c r="G172" s="722"/>
      <c r="H172" s="723"/>
      <c r="I172" s="727"/>
      <c r="J172" s="728"/>
      <c r="K172" s="728"/>
      <c r="L172" s="728"/>
      <c r="M172" s="729"/>
      <c r="N172" s="733"/>
      <c r="O172" s="734"/>
      <c r="P172" s="723"/>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115">
        <f>COUNTA(Q172:AU172)</f>
        <v>0</v>
      </c>
      <c r="AW172" s="710">
        <f>AV173</f>
        <v>0</v>
      </c>
      <c r="AX172" s="712" t="str">
        <f>IFERROR(ROUNDDOWN(AV173/$AT$2,1),"")</f>
        <v/>
      </c>
      <c r="AY172" s="116"/>
      <c r="AZ172" s="116"/>
    </row>
    <row r="173" spans="2:52" ht="17.100000000000001" customHeight="1" x14ac:dyDescent="0.15">
      <c r="B173" s="691"/>
      <c r="C173" s="724"/>
      <c r="D173" s="725"/>
      <c r="E173" s="725"/>
      <c r="F173" s="725"/>
      <c r="G173" s="725"/>
      <c r="H173" s="726"/>
      <c r="I173" s="730"/>
      <c r="J173" s="731"/>
      <c r="K173" s="731"/>
      <c r="L173" s="731"/>
      <c r="M173" s="732"/>
      <c r="N173" s="724"/>
      <c r="O173" s="725"/>
      <c r="P173" s="726"/>
      <c r="Q173" s="253" t="str">
        <f>IFERROR(IF(AND(AND($N172&lt;&gt;$BI$6,$N172&lt;&gt;$BJ$6),Q172="有"),$AL$2,VLOOKUP(Q172,'P1'!$B$4:$J$35,9,FALSE)),"")</f>
        <v/>
      </c>
      <c r="R173" s="253" t="str">
        <f>IFERROR(IF(AND(AND($N172&lt;&gt;$BI$6,$N172&lt;&gt;$BJ$6),R172="有"),$AL$2,VLOOKUP(R172,'P1'!$B$4:$J$35,9,FALSE)),"")</f>
        <v/>
      </c>
      <c r="S173" s="253" t="str">
        <f>IFERROR(IF(AND(AND($N172&lt;&gt;$BI$6,$N172&lt;&gt;$BJ$6),S172="有"),$AL$2,VLOOKUP(S172,'P1'!$B$4:$J$35,9,FALSE)),"")</f>
        <v/>
      </c>
      <c r="T173" s="253" t="str">
        <f>IFERROR(IF(AND(AND($N172&lt;&gt;$BI$6,$N172&lt;&gt;$BJ$6),T172="有"),$AL$2,VLOOKUP(T172,'P1'!$B$4:$J$35,9,FALSE)),"")</f>
        <v/>
      </c>
      <c r="U173" s="253" t="str">
        <f>IFERROR(IF(AND(AND($N172&lt;&gt;$BI$6,$N172&lt;&gt;$BJ$6),U172="有"),$AL$2,VLOOKUP(U172,'P1'!$B$4:$J$35,9,FALSE)),"")</f>
        <v/>
      </c>
      <c r="V173" s="253" t="str">
        <f>IFERROR(IF(AND(AND($N172&lt;&gt;$BI$6,$N172&lt;&gt;$BJ$6),V172="有"),$AL$2,VLOOKUP(V172,'P1'!$B$4:$J$35,9,FALSE)),"")</f>
        <v/>
      </c>
      <c r="W173" s="253" t="str">
        <f>IFERROR(IF(AND(AND($N172&lt;&gt;$BI$6,$N172&lt;&gt;$BJ$6),W172="有"),$AL$2,VLOOKUP(W172,'P1'!$B$4:$J$35,9,FALSE)),"")</f>
        <v/>
      </c>
      <c r="X173" s="253" t="str">
        <f>IFERROR(IF(AND(AND($N172&lt;&gt;$BI$6,$N172&lt;&gt;$BJ$6),X172="有"),$AL$2,VLOOKUP(X172,'P1'!$B$4:$J$35,9,FALSE)),"")</f>
        <v/>
      </c>
      <c r="Y173" s="253" t="str">
        <f>IFERROR(IF(AND(AND($N172&lt;&gt;$BI$6,$N172&lt;&gt;$BJ$6),Y172="有"),$AL$2,VLOOKUP(Y172,'P1'!$B$4:$J$35,9,FALSE)),"")</f>
        <v/>
      </c>
      <c r="Z173" s="253" t="str">
        <f>IFERROR(IF(AND(AND($N172&lt;&gt;$BI$6,$N172&lt;&gt;$BJ$6),Z172="有"),$AL$2,VLOOKUP(Z172,'P1'!$B$4:$J$35,9,FALSE)),"")</f>
        <v/>
      </c>
      <c r="AA173" s="253" t="str">
        <f>IFERROR(IF(AND(AND($N172&lt;&gt;$BI$6,$N172&lt;&gt;$BJ$6),AA172="有"),$AL$2,VLOOKUP(AA172,'P1'!$B$4:$J$35,9,FALSE)),"")</f>
        <v/>
      </c>
      <c r="AB173" s="253" t="str">
        <f>IFERROR(IF(AND(AND($N172&lt;&gt;$BI$6,$N172&lt;&gt;$BJ$6),AB172="有"),$AL$2,VLOOKUP(AB172,'P1'!$B$4:$J$35,9,FALSE)),"")</f>
        <v/>
      </c>
      <c r="AC173" s="253" t="str">
        <f>IFERROR(IF(AND(AND($N172&lt;&gt;$BI$6,$N172&lt;&gt;$BJ$6),AC172="有"),$AL$2,VLOOKUP(AC172,'P1'!$B$4:$J$35,9,FALSE)),"")</f>
        <v/>
      </c>
      <c r="AD173" s="253" t="str">
        <f>IFERROR(IF(AND(AND($N172&lt;&gt;$BI$6,$N172&lt;&gt;$BJ$6),AD172="有"),$AL$2,VLOOKUP(AD172,'P1'!$B$4:$J$35,9,FALSE)),"")</f>
        <v/>
      </c>
      <c r="AE173" s="253" t="str">
        <f>IFERROR(IF(AND(AND($N172&lt;&gt;$BI$6,$N172&lt;&gt;$BJ$6),AE172="有"),$AL$2,VLOOKUP(AE172,'P1'!$B$4:$J$35,9,FALSE)),"")</f>
        <v/>
      </c>
      <c r="AF173" s="253" t="str">
        <f>IFERROR(IF(AND(AND($N172&lt;&gt;$BI$6,$N172&lt;&gt;$BJ$6),AF172="有"),$AL$2,VLOOKUP(AF172,'P1'!$B$4:$J$35,9,FALSE)),"")</f>
        <v/>
      </c>
      <c r="AG173" s="253" t="str">
        <f>IFERROR(IF(AND(AND($N172&lt;&gt;$BI$6,$N172&lt;&gt;$BJ$6),AG172="有"),$AL$2,VLOOKUP(AG172,'P1'!$B$4:$J$35,9,FALSE)),"")</f>
        <v/>
      </c>
      <c r="AH173" s="253" t="str">
        <f>IFERROR(IF(AND(AND($N172&lt;&gt;$BI$6,$N172&lt;&gt;$BJ$6),AH172="有"),$AL$2,VLOOKUP(AH172,'P1'!$B$4:$J$35,9,FALSE)),"")</f>
        <v/>
      </c>
      <c r="AI173" s="253" t="str">
        <f>IFERROR(IF(AND(AND($N172&lt;&gt;$BI$6,$N172&lt;&gt;$BJ$6),AI172="有"),$AL$2,VLOOKUP(AI172,'P1'!$B$4:$J$35,9,FALSE)),"")</f>
        <v/>
      </c>
      <c r="AJ173" s="253" t="str">
        <f>IFERROR(IF(AND(AND($N172&lt;&gt;$BI$6,$N172&lt;&gt;$BJ$6),AJ172="有"),$AL$2,VLOOKUP(AJ172,'P1'!$B$4:$J$35,9,FALSE)),"")</f>
        <v/>
      </c>
      <c r="AK173" s="253" t="str">
        <f>IFERROR(IF(AND(AND($N172&lt;&gt;$BI$6,$N172&lt;&gt;$BJ$6),AK172="有"),$AL$2,VLOOKUP(AK172,'P1'!$B$4:$J$35,9,FALSE)),"")</f>
        <v/>
      </c>
      <c r="AL173" s="253" t="str">
        <f>IFERROR(IF(AND(AND($N172&lt;&gt;$BI$6,$N172&lt;&gt;$BJ$6),AL172="有"),$AL$2,VLOOKUP(AL172,'P1'!$B$4:$J$35,9,FALSE)),"")</f>
        <v/>
      </c>
      <c r="AM173" s="253" t="str">
        <f>IFERROR(IF(AND(AND($N172&lt;&gt;$BI$6,$N172&lt;&gt;$BJ$6),AM172="有"),$AL$2,VLOOKUP(AM172,'P1'!$B$4:$J$35,9,FALSE)),"")</f>
        <v/>
      </c>
      <c r="AN173" s="253" t="str">
        <f>IFERROR(IF(AND(AND($N172&lt;&gt;$BI$6,$N172&lt;&gt;$BJ$6),AN172="有"),$AL$2,VLOOKUP(AN172,'P1'!$B$4:$J$35,9,FALSE)),"")</f>
        <v/>
      </c>
      <c r="AO173" s="253" t="str">
        <f>IFERROR(IF(AND(AND($N172&lt;&gt;$BI$6,$N172&lt;&gt;$BJ$6),AO172="有"),$AL$2,VLOOKUP(AO172,'P1'!$B$4:$J$35,9,FALSE)),"")</f>
        <v/>
      </c>
      <c r="AP173" s="253" t="str">
        <f>IFERROR(IF(AND(AND($N172&lt;&gt;$BI$6,$N172&lt;&gt;$BJ$6),AP172="有"),$AL$2,VLOOKUP(AP172,'P1'!$B$4:$J$35,9,FALSE)),"")</f>
        <v/>
      </c>
      <c r="AQ173" s="253" t="str">
        <f>IFERROR(IF(AND(AND($N172&lt;&gt;$BI$6,$N172&lt;&gt;$BJ$6),AQ172="有"),$AL$2,VLOOKUP(AQ172,'P1'!$B$4:$J$35,9,FALSE)),"")</f>
        <v/>
      </c>
      <c r="AR173" s="253" t="str">
        <f>IFERROR(IF(AND(AND($N172&lt;&gt;$BI$6,$N172&lt;&gt;$BJ$6),AR172="有"),$AL$2,VLOOKUP(AR172,'P1'!$B$4:$J$35,9,FALSE)),"")</f>
        <v/>
      </c>
      <c r="AS173" s="253" t="str">
        <f>IFERROR(IF(AND(AND($N172&lt;&gt;$BI$6,$N172&lt;&gt;$BJ$6),AS172="有"),$AL$2,VLOOKUP(AS172,'P1'!$B$4:$J$35,9,FALSE)),"")</f>
        <v/>
      </c>
      <c r="AT173" s="253" t="str">
        <f>IFERROR(IF(AND(AND($N172&lt;&gt;$BI$6,$N172&lt;&gt;$BJ$6),AT172="有"),$AL$2,VLOOKUP(AT172,'P1'!$B$4:$J$35,9,FALSE)),"")</f>
        <v/>
      </c>
      <c r="AU173" s="253" t="str">
        <f>IFERROR(IF(AND(AND($N172&lt;&gt;$BI$6,$N172&lt;&gt;$BJ$6),AU172="有"),$AL$2,VLOOKUP(AU172,'P1'!$B$4:$J$35,9,FALSE)),"")</f>
        <v/>
      </c>
      <c r="AV173" s="120">
        <f>SUM(Q173:AU173)</f>
        <v>0</v>
      </c>
      <c r="AW173" s="711"/>
      <c r="AX173" s="713"/>
      <c r="AY173" s="121"/>
      <c r="AZ173" s="121"/>
    </row>
    <row r="174" spans="2:52" ht="17.100000000000001" customHeight="1" x14ac:dyDescent="0.15">
      <c r="B174" s="690">
        <f t="shared" si="11"/>
        <v>73</v>
      </c>
      <c r="C174" s="721"/>
      <c r="D174" s="722"/>
      <c r="E174" s="722"/>
      <c r="F174" s="722"/>
      <c r="G174" s="722"/>
      <c r="H174" s="723"/>
      <c r="I174" s="727"/>
      <c r="J174" s="728"/>
      <c r="K174" s="728"/>
      <c r="L174" s="728"/>
      <c r="M174" s="729"/>
      <c r="N174" s="733"/>
      <c r="O174" s="734"/>
      <c r="P174" s="723"/>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115">
        <f>COUNTA(Q174:AU174)</f>
        <v>0</v>
      </c>
      <c r="AW174" s="710">
        <f>AV175</f>
        <v>0</v>
      </c>
      <c r="AX174" s="712" t="str">
        <f>IFERROR(ROUNDDOWN(AV175/$AT$2,1),"")</f>
        <v/>
      </c>
      <c r="AY174" s="116"/>
      <c r="AZ174" s="116"/>
    </row>
    <row r="175" spans="2:52" ht="17.100000000000001" customHeight="1" x14ac:dyDescent="0.15">
      <c r="B175" s="691"/>
      <c r="C175" s="724"/>
      <c r="D175" s="725"/>
      <c r="E175" s="725"/>
      <c r="F175" s="725"/>
      <c r="G175" s="725"/>
      <c r="H175" s="726"/>
      <c r="I175" s="730"/>
      <c r="J175" s="731"/>
      <c r="K175" s="731"/>
      <c r="L175" s="731"/>
      <c r="M175" s="732"/>
      <c r="N175" s="724"/>
      <c r="O175" s="725"/>
      <c r="P175" s="726"/>
      <c r="Q175" s="253" t="str">
        <f>IFERROR(IF(AND(AND($N174&lt;&gt;$BI$6,$N174&lt;&gt;$BJ$6),Q174="有"),$AL$2,VLOOKUP(Q174,'P1'!$B$4:$J$35,9,FALSE)),"")</f>
        <v/>
      </c>
      <c r="R175" s="253" t="str">
        <f>IFERROR(IF(AND(AND($N174&lt;&gt;$BI$6,$N174&lt;&gt;$BJ$6),R174="有"),$AL$2,VLOOKUP(R174,'P1'!$B$4:$J$35,9,FALSE)),"")</f>
        <v/>
      </c>
      <c r="S175" s="253" t="str">
        <f>IFERROR(IF(AND(AND($N174&lt;&gt;$BI$6,$N174&lt;&gt;$BJ$6),S174="有"),$AL$2,VLOOKUP(S174,'P1'!$B$4:$J$35,9,FALSE)),"")</f>
        <v/>
      </c>
      <c r="T175" s="253" t="str">
        <f>IFERROR(IF(AND(AND($N174&lt;&gt;$BI$6,$N174&lt;&gt;$BJ$6),T174="有"),$AL$2,VLOOKUP(T174,'P1'!$B$4:$J$35,9,FALSE)),"")</f>
        <v/>
      </c>
      <c r="U175" s="253" t="str">
        <f>IFERROR(IF(AND(AND($N174&lt;&gt;$BI$6,$N174&lt;&gt;$BJ$6),U174="有"),$AL$2,VLOOKUP(U174,'P1'!$B$4:$J$35,9,FALSE)),"")</f>
        <v/>
      </c>
      <c r="V175" s="253" t="str">
        <f>IFERROR(IF(AND(AND($N174&lt;&gt;$BI$6,$N174&lt;&gt;$BJ$6),V174="有"),$AL$2,VLOOKUP(V174,'P1'!$B$4:$J$35,9,FALSE)),"")</f>
        <v/>
      </c>
      <c r="W175" s="253" t="str">
        <f>IFERROR(IF(AND(AND($N174&lt;&gt;$BI$6,$N174&lt;&gt;$BJ$6),W174="有"),$AL$2,VLOOKUP(W174,'P1'!$B$4:$J$35,9,FALSE)),"")</f>
        <v/>
      </c>
      <c r="X175" s="253" t="str">
        <f>IFERROR(IF(AND(AND($N174&lt;&gt;$BI$6,$N174&lt;&gt;$BJ$6),X174="有"),$AL$2,VLOOKUP(X174,'P1'!$B$4:$J$35,9,FALSE)),"")</f>
        <v/>
      </c>
      <c r="Y175" s="253" t="str">
        <f>IFERROR(IF(AND(AND($N174&lt;&gt;$BI$6,$N174&lt;&gt;$BJ$6),Y174="有"),$AL$2,VLOOKUP(Y174,'P1'!$B$4:$J$35,9,FALSE)),"")</f>
        <v/>
      </c>
      <c r="Z175" s="253" t="str">
        <f>IFERROR(IF(AND(AND($N174&lt;&gt;$BI$6,$N174&lt;&gt;$BJ$6),Z174="有"),$AL$2,VLOOKUP(Z174,'P1'!$B$4:$J$35,9,FALSE)),"")</f>
        <v/>
      </c>
      <c r="AA175" s="253" t="str">
        <f>IFERROR(IF(AND(AND($N174&lt;&gt;$BI$6,$N174&lt;&gt;$BJ$6),AA174="有"),$AL$2,VLOOKUP(AA174,'P1'!$B$4:$J$35,9,FALSE)),"")</f>
        <v/>
      </c>
      <c r="AB175" s="253" t="str">
        <f>IFERROR(IF(AND(AND($N174&lt;&gt;$BI$6,$N174&lt;&gt;$BJ$6),AB174="有"),$AL$2,VLOOKUP(AB174,'P1'!$B$4:$J$35,9,FALSE)),"")</f>
        <v/>
      </c>
      <c r="AC175" s="253" t="str">
        <f>IFERROR(IF(AND(AND($N174&lt;&gt;$BI$6,$N174&lt;&gt;$BJ$6),AC174="有"),$AL$2,VLOOKUP(AC174,'P1'!$B$4:$J$35,9,FALSE)),"")</f>
        <v/>
      </c>
      <c r="AD175" s="253" t="str">
        <f>IFERROR(IF(AND(AND($N174&lt;&gt;$BI$6,$N174&lt;&gt;$BJ$6),AD174="有"),$AL$2,VLOOKUP(AD174,'P1'!$B$4:$J$35,9,FALSE)),"")</f>
        <v/>
      </c>
      <c r="AE175" s="253" t="str">
        <f>IFERROR(IF(AND(AND($N174&lt;&gt;$BI$6,$N174&lt;&gt;$BJ$6),AE174="有"),$AL$2,VLOOKUP(AE174,'P1'!$B$4:$J$35,9,FALSE)),"")</f>
        <v/>
      </c>
      <c r="AF175" s="253" t="str">
        <f>IFERROR(IF(AND(AND($N174&lt;&gt;$BI$6,$N174&lt;&gt;$BJ$6),AF174="有"),$AL$2,VLOOKUP(AF174,'P1'!$B$4:$J$35,9,FALSE)),"")</f>
        <v/>
      </c>
      <c r="AG175" s="253" t="str">
        <f>IFERROR(IF(AND(AND($N174&lt;&gt;$BI$6,$N174&lt;&gt;$BJ$6),AG174="有"),$AL$2,VLOOKUP(AG174,'P1'!$B$4:$J$35,9,FALSE)),"")</f>
        <v/>
      </c>
      <c r="AH175" s="253" t="str">
        <f>IFERROR(IF(AND(AND($N174&lt;&gt;$BI$6,$N174&lt;&gt;$BJ$6),AH174="有"),$AL$2,VLOOKUP(AH174,'P1'!$B$4:$J$35,9,FALSE)),"")</f>
        <v/>
      </c>
      <c r="AI175" s="253" t="str">
        <f>IFERROR(IF(AND(AND($N174&lt;&gt;$BI$6,$N174&lt;&gt;$BJ$6),AI174="有"),$AL$2,VLOOKUP(AI174,'P1'!$B$4:$J$35,9,FALSE)),"")</f>
        <v/>
      </c>
      <c r="AJ175" s="253" t="str">
        <f>IFERROR(IF(AND(AND($N174&lt;&gt;$BI$6,$N174&lt;&gt;$BJ$6),AJ174="有"),$AL$2,VLOOKUP(AJ174,'P1'!$B$4:$J$35,9,FALSE)),"")</f>
        <v/>
      </c>
      <c r="AK175" s="253" t="str">
        <f>IFERROR(IF(AND(AND($N174&lt;&gt;$BI$6,$N174&lt;&gt;$BJ$6),AK174="有"),$AL$2,VLOOKUP(AK174,'P1'!$B$4:$J$35,9,FALSE)),"")</f>
        <v/>
      </c>
      <c r="AL175" s="253" t="str">
        <f>IFERROR(IF(AND(AND($N174&lt;&gt;$BI$6,$N174&lt;&gt;$BJ$6),AL174="有"),$AL$2,VLOOKUP(AL174,'P1'!$B$4:$J$35,9,FALSE)),"")</f>
        <v/>
      </c>
      <c r="AM175" s="253" t="str">
        <f>IFERROR(IF(AND(AND($N174&lt;&gt;$BI$6,$N174&lt;&gt;$BJ$6),AM174="有"),$AL$2,VLOOKUP(AM174,'P1'!$B$4:$J$35,9,FALSE)),"")</f>
        <v/>
      </c>
      <c r="AN175" s="253" t="str">
        <f>IFERROR(IF(AND(AND($N174&lt;&gt;$BI$6,$N174&lt;&gt;$BJ$6),AN174="有"),$AL$2,VLOOKUP(AN174,'P1'!$B$4:$J$35,9,FALSE)),"")</f>
        <v/>
      </c>
      <c r="AO175" s="253" t="str">
        <f>IFERROR(IF(AND(AND($N174&lt;&gt;$BI$6,$N174&lt;&gt;$BJ$6),AO174="有"),$AL$2,VLOOKUP(AO174,'P1'!$B$4:$J$35,9,FALSE)),"")</f>
        <v/>
      </c>
      <c r="AP175" s="253" t="str">
        <f>IFERROR(IF(AND(AND($N174&lt;&gt;$BI$6,$N174&lt;&gt;$BJ$6),AP174="有"),$AL$2,VLOOKUP(AP174,'P1'!$B$4:$J$35,9,FALSE)),"")</f>
        <v/>
      </c>
      <c r="AQ175" s="253" t="str">
        <f>IFERROR(IF(AND(AND($N174&lt;&gt;$BI$6,$N174&lt;&gt;$BJ$6),AQ174="有"),$AL$2,VLOOKUP(AQ174,'P1'!$B$4:$J$35,9,FALSE)),"")</f>
        <v/>
      </c>
      <c r="AR175" s="253" t="str">
        <f>IFERROR(IF(AND(AND($N174&lt;&gt;$BI$6,$N174&lt;&gt;$BJ$6),AR174="有"),$AL$2,VLOOKUP(AR174,'P1'!$B$4:$J$35,9,FALSE)),"")</f>
        <v/>
      </c>
      <c r="AS175" s="253" t="str">
        <f>IFERROR(IF(AND(AND($N174&lt;&gt;$BI$6,$N174&lt;&gt;$BJ$6),AS174="有"),$AL$2,VLOOKUP(AS174,'P1'!$B$4:$J$35,9,FALSE)),"")</f>
        <v/>
      </c>
      <c r="AT175" s="253" t="str">
        <f>IFERROR(IF(AND(AND($N174&lt;&gt;$BI$6,$N174&lt;&gt;$BJ$6),AT174="有"),$AL$2,VLOOKUP(AT174,'P1'!$B$4:$J$35,9,FALSE)),"")</f>
        <v/>
      </c>
      <c r="AU175" s="253" t="str">
        <f>IFERROR(IF(AND(AND($N174&lt;&gt;$BI$6,$N174&lt;&gt;$BJ$6),AU174="有"),$AL$2,VLOOKUP(AU174,'P1'!$B$4:$J$35,9,FALSE)),"")</f>
        <v/>
      </c>
      <c r="AV175" s="120">
        <f>SUM(Q175:AU175)</f>
        <v>0</v>
      </c>
      <c r="AW175" s="711"/>
      <c r="AX175" s="713"/>
      <c r="AY175" s="121"/>
      <c r="AZ175" s="121"/>
    </row>
    <row r="176" spans="2:52" ht="17.100000000000001" customHeight="1" x14ac:dyDescent="0.15">
      <c r="B176" s="690">
        <f t="shared" si="11"/>
        <v>74</v>
      </c>
      <c r="C176" s="721"/>
      <c r="D176" s="722"/>
      <c r="E176" s="722"/>
      <c r="F176" s="722"/>
      <c r="G176" s="722"/>
      <c r="H176" s="723"/>
      <c r="I176" s="727"/>
      <c r="J176" s="728"/>
      <c r="K176" s="728"/>
      <c r="L176" s="728"/>
      <c r="M176" s="729"/>
      <c r="N176" s="733"/>
      <c r="O176" s="734"/>
      <c r="P176" s="723"/>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115">
        <f>COUNTA(Q176:AU176)</f>
        <v>0</v>
      </c>
      <c r="AW176" s="710">
        <f>AV177</f>
        <v>0</v>
      </c>
      <c r="AX176" s="712" t="str">
        <f>IFERROR(ROUNDDOWN(AV177/$AT$2,1),"")</f>
        <v/>
      </c>
      <c r="AY176" s="116"/>
      <c r="AZ176" s="116"/>
    </row>
    <row r="177" spans="2:52" ht="17.100000000000001" customHeight="1" x14ac:dyDescent="0.15">
      <c r="B177" s="691"/>
      <c r="C177" s="724"/>
      <c r="D177" s="725"/>
      <c r="E177" s="725"/>
      <c r="F177" s="725"/>
      <c r="G177" s="725"/>
      <c r="H177" s="726"/>
      <c r="I177" s="730"/>
      <c r="J177" s="731"/>
      <c r="K177" s="731"/>
      <c r="L177" s="731"/>
      <c r="M177" s="732"/>
      <c r="N177" s="724"/>
      <c r="O177" s="725"/>
      <c r="P177" s="726"/>
      <c r="Q177" s="253" t="str">
        <f>IFERROR(IF(AND(AND($N176&lt;&gt;$BI$6,$N176&lt;&gt;$BJ$6),Q176="有"),$AL$2,VLOOKUP(Q176,'P1'!$B$4:$J$35,9,FALSE)),"")</f>
        <v/>
      </c>
      <c r="R177" s="253" t="str">
        <f>IFERROR(IF(AND(AND($N176&lt;&gt;$BI$6,$N176&lt;&gt;$BJ$6),R176="有"),$AL$2,VLOOKUP(R176,'P1'!$B$4:$J$35,9,FALSE)),"")</f>
        <v/>
      </c>
      <c r="S177" s="253" t="str">
        <f>IFERROR(IF(AND(AND($N176&lt;&gt;$BI$6,$N176&lt;&gt;$BJ$6),S176="有"),$AL$2,VLOOKUP(S176,'P1'!$B$4:$J$35,9,FALSE)),"")</f>
        <v/>
      </c>
      <c r="T177" s="253" t="str">
        <f>IFERROR(IF(AND(AND($N176&lt;&gt;$BI$6,$N176&lt;&gt;$BJ$6),T176="有"),$AL$2,VLOOKUP(T176,'P1'!$B$4:$J$35,9,FALSE)),"")</f>
        <v/>
      </c>
      <c r="U177" s="253" t="str">
        <f>IFERROR(IF(AND(AND($N176&lt;&gt;$BI$6,$N176&lt;&gt;$BJ$6),U176="有"),$AL$2,VLOOKUP(U176,'P1'!$B$4:$J$35,9,FALSE)),"")</f>
        <v/>
      </c>
      <c r="V177" s="253" t="str">
        <f>IFERROR(IF(AND(AND($N176&lt;&gt;$BI$6,$N176&lt;&gt;$BJ$6),V176="有"),$AL$2,VLOOKUP(V176,'P1'!$B$4:$J$35,9,FALSE)),"")</f>
        <v/>
      </c>
      <c r="W177" s="253" t="str">
        <f>IFERROR(IF(AND(AND($N176&lt;&gt;$BI$6,$N176&lt;&gt;$BJ$6),W176="有"),$AL$2,VLOOKUP(W176,'P1'!$B$4:$J$35,9,FALSE)),"")</f>
        <v/>
      </c>
      <c r="X177" s="253" t="str">
        <f>IFERROR(IF(AND(AND($N176&lt;&gt;$BI$6,$N176&lt;&gt;$BJ$6),X176="有"),$AL$2,VLOOKUP(X176,'P1'!$B$4:$J$35,9,FALSE)),"")</f>
        <v/>
      </c>
      <c r="Y177" s="253" t="str">
        <f>IFERROR(IF(AND(AND($N176&lt;&gt;$BI$6,$N176&lt;&gt;$BJ$6),Y176="有"),$AL$2,VLOOKUP(Y176,'P1'!$B$4:$J$35,9,FALSE)),"")</f>
        <v/>
      </c>
      <c r="Z177" s="253" t="str">
        <f>IFERROR(IF(AND(AND($N176&lt;&gt;$BI$6,$N176&lt;&gt;$BJ$6),Z176="有"),$AL$2,VLOOKUP(Z176,'P1'!$B$4:$J$35,9,FALSE)),"")</f>
        <v/>
      </c>
      <c r="AA177" s="253" t="str">
        <f>IFERROR(IF(AND(AND($N176&lt;&gt;$BI$6,$N176&lt;&gt;$BJ$6),AA176="有"),$AL$2,VLOOKUP(AA176,'P1'!$B$4:$J$35,9,FALSE)),"")</f>
        <v/>
      </c>
      <c r="AB177" s="253" t="str">
        <f>IFERROR(IF(AND(AND($N176&lt;&gt;$BI$6,$N176&lt;&gt;$BJ$6),AB176="有"),$AL$2,VLOOKUP(AB176,'P1'!$B$4:$J$35,9,FALSE)),"")</f>
        <v/>
      </c>
      <c r="AC177" s="253" t="str">
        <f>IFERROR(IF(AND(AND($N176&lt;&gt;$BI$6,$N176&lt;&gt;$BJ$6),AC176="有"),$AL$2,VLOOKUP(AC176,'P1'!$B$4:$J$35,9,FALSE)),"")</f>
        <v/>
      </c>
      <c r="AD177" s="253" t="str">
        <f>IFERROR(IF(AND(AND($N176&lt;&gt;$BI$6,$N176&lt;&gt;$BJ$6),AD176="有"),$AL$2,VLOOKUP(AD176,'P1'!$B$4:$J$35,9,FALSE)),"")</f>
        <v/>
      </c>
      <c r="AE177" s="253" t="str">
        <f>IFERROR(IF(AND(AND($N176&lt;&gt;$BI$6,$N176&lt;&gt;$BJ$6),AE176="有"),$AL$2,VLOOKUP(AE176,'P1'!$B$4:$J$35,9,FALSE)),"")</f>
        <v/>
      </c>
      <c r="AF177" s="253" t="str">
        <f>IFERROR(IF(AND(AND($N176&lt;&gt;$BI$6,$N176&lt;&gt;$BJ$6),AF176="有"),$AL$2,VLOOKUP(AF176,'P1'!$B$4:$J$35,9,FALSE)),"")</f>
        <v/>
      </c>
      <c r="AG177" s="253" t="str">
        <f>IFERROR(IF(AND(AND($N176&lt;&gt;$BI$6,$N176&lt;&gt;$BJ$6),AG176="有"),$AL$2,VLOOKUP(AG176,'P1'!$B$4:$J$35,9,FALSE)),"")</f>
        <v/>
      </c>
      <c r="AH177" s="253" t="str">
        <f>IFERROR(IF(AND(AND($N176&lt;&gt;$BI$6,$N176&lt;&gt;$BJ$6),AH176="有"),$AL$2,VLOOKUP(AH176,'P1'!$B$4:$J$35,9,FALSE)),"")</f>
        <v/>
      </c>
      <c r="AI177" s="253" t="str">
        <f>IFERROR(IF(AND(AND($N176&lt;&gt;$BI$6,$N176&lt;&gt;$BJ$6),AI176="有"),$AL$2,VLOOKUP(AI176,'P1'!$B$4:$J$35,9,FALSE)),"")</f>
        <v/>
      </c>
      <c r="AJ177" s="253" t="str">
        <f>IFERROR(IF(AND(AND($N176&lt;&gt;$BI$6,$N176&lt;&gt;$BJ$6),AJ176="有"),$AL$2,VLOOKUP(AJ176,'P1'!$B$4:$J$35,9,FALSE)),"")</f>
        <v/>
      </c>
      <c r="AK177" s="253" t="str">
        <f>IFERROR(IF(AND(AND($N176&lt;&gt;$BI$6,$N176&lt;&gt;$BJ$6),AK176="有"),$AL$2,VLOOKUP(AK176,'P1'!$B$4:$J$35,9,FALSE)),"")</f>
        <v/>
      </c>
      <c r="AL177" s="253" t="str">
        <f>IFERROR(IF(AND(AND($N176&lt;&gt;$BI$6,$N176&lt;&gt;$BJ$6),AL176="有"),$AL$2,VLOOKUP(AL176,'P1'!$B$4:$J$35,9,FALSE)),"")</f>
        <v/>
      </c>
      <c r="AM177" s="253" t="str">
        <f>IFERROR(IF(AND(AND($N176&lt;&gt;$BI$6,$N176&lt;&gt;$BJ$6),AM176="有"),$AL$2,VLOOKUP(AM176,'P1'!$B$4:$J$35,9,FALSE)),"")</f>
        <v/>
      </c>
      <c r="AN177" s="253" t="str">
        <f>IFERROR(IF(AND(AND($N176&lt;&gt;$BI$6,$N176&lt;&gt;$BJ$6),AN176="有"),$AL$2,VLOOKUP(AN176,'P1'!$B$4:$J$35,9,FALSE)),"")</f>
        <v/>
      </c>
      <c r="AO177" s="253" t="str">
        <f>IFERROR(IF(AND(AND($N176&lt;&gt;$BI$6,$N176&lt;&gt;$BJ$6),AO176="有"),$AL$2,VLOOKUP(AO176,'P1'!$B$4:$J$35,9,FALSE)),"")</f>
        <v/>
      </c>
      <c r="AP177" s="253" t="str">
        <f>IFERROR(IF(AND(AND($N176&lt;&gt;$BI$6,$N176&lt;&gt;$BJ$6),AP176="有"),$AL$2,VLOOKUP(AP176,'P1'!$B$4:$J$35,9,FALSE)),"")</f>
        <v/>
      </c>
      <c r="AQ177" s="253" t="str">
        <f>IFERROR(IF(AND(AND($N176&lt;&gt;$BI$6,$N176&lt;&gt;$BJ$6),AQ176="有"),$AL$2,VLOOKUP(AQ176,'P1'!$B$4:$J$35,9,FALSE)),"")</f>
        <v/>
      </c>
      <c r="AR177" s="253" t="str">
        <f>IFERROR(IF(AND(AND($N176&lt;&gt;$BI$6,$N176&lt;&gt;$BJ$6),AR176="有"),$AL$2,VLOOKUP(AR176,'P1'!$B$4:$J$35,9,FALSE)),"")</f>
        <v/>
      </c>
      <c r="AS177" s="253" t="str">
        <f>IFERROR(IF(AND(AND($N176&lt;&gt;$BI$6,$N176&lt;&gt;$BJ$6),AS176="有"),$AL$2,VLOOKUP(AS176,'P1'!$B$4:$J$35,9,FALSE)),"")</f>
        <v/>
      </c>
      <c r="AT177" s="253" t="str">
        <f>IFERROR(IF(AND(AND($N176&lt;&gt;$BI$6,$N176&lt;&gt;$BJ$6),AT176="有"),$AL$2,VLOOKUP(AT176,'P1'!$B$4:$J$35,9,FALSE)),"")</f>
        <v/>
      </c>
      <c r="AU177" s="253" t="str">
        <f>IFERROR(IF(AND(AND($N176&lt;&gt;$BI$6,$N176&lt;&gt;$BJ$6),AU176="有"),$AL$2,VLOOKUP(AU176,'P1'!$B$4:$J$35,9,FALSE)),"")</f>
        <v/>
      </c>
      <c r="AV177" s="120">
        <f>SUM(Q177:AU177)</f>
        <v>0</v>
      </c>
      <c r="AW177" s="711"/>
      <c r="AX177" s="713"/>
      <c r="AY177" s="121"/>
      <c r="AZ177" s="121"/>
    </row>
    <row r="178" spans="2:52" ht="17.100000000000001" customHeight="1" x14ac:dyDescent="0.15">
      <c r="B178" s="690">
        <f t="shared" si="11"/>
        <v>75</v>
      </c>
      <c r="C178" s="721"/>
      <c r="D178" s="722"/>
      <c r="E178" s="722"/>
      <c r="F178" s="722"/>
      <c r="G178" s="722"/>
      <c r="H178" s="723"/>
      <c r="I178" s="727"/>
      <c r="J178" s="728"/>
      <c r="K178" s="728"/>
      <c r="L178" s="728"/>
      <c r="M178" s="729"/>
      <c r="N178" s="733"/>
      <c r="O178" s="734"/>
      <c r="P178" s="723"/>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6"/>
      <c r="AN178" s="256"/>
      <c r="AO178" s="256"/>
      <c r="AP178" s="256"/>
      <c r="AQ178" s="256"/>
      <c r="AR178" s="256"/>
      <c r="AS178" s="256"/>
      <c r="AT178" s="256"/>
      <c r="AU178" s="256"/>
      <c r="AV178" s="115">
        <f>COUNTA(Q178:AU178)</f>
        <v>0</v>
      </c>
      <c r="AW178" s="710">
        <f>AV179</f>
        <v>0</v>
      </c>
      <c r="AX178" s="712" t="str">
        <f>IFERROR(ROUNDDOWN(AV179/$AT$2,1),"")</f>
        <v/>
      </c>
      <c r="AY178" s="116"/>
      <c r="AZ178" s="116"/>
    </row>
    <row r="179" spans="2:52" ht="17.100000000000001" customHeight="1" x14ac:dyDescent="0.15">
      <c r="B179" s="691"/>
      <c r="C179" s="724"/>
      <c r="D179" s="725"/>
      <c r="E179" s="725"/>
      <c r="F179" s="725"/>
      <c r="G179" s="725"/>
      <c r="H179" s="726"/>
      <c r="I179" s="730"/>
      <c r="J179" s="731"/>
      <c r="K179" s="731"/>
      <c r="L179" s="731"/>
      <c r="M179" s="732"/>
      <c r="N179" s="724"/>
      <c r="O179" s="725"/>
      <c r="P179" s="726"/>
      <c r="Q179" s="253" t="str">
        <f>IFERROR(IF(AND(AND($N178&lt;&gt;$BI$6,$N178&lt;&gt;$BJ$6),Q178="有"),$AL$2,VLOOKUP(Q178,'P1'!$B$4:$J$35,9,FALSE)),"")</f>
        <v/>
      </c>
      <c r="R179" s="253" t="str">
        <f>IFERROR(IF(AND(AND($N178&lt;&gt;$BI$6,$N178&lt;&gt;$BJ$6),R178="有"),$AL$2,VLOOKUP(R178,'P1'!$B$4:$J$35,9,FALSE)),"")</f>
        <v/>
      </c>
      <c r="S179" s="253" t="str">
        <f>IFERROR(IF(AND(AND($N178&lt;&gt;$BI$6,$N178&lt;&gt;$BJ$6),S178="有"),$AL$2,VLOOKUP(S178,'P1'!$B$4:$J$35,9,FALSE)),"")</f>
        <v/>
      </c>
      <c r="T179" s="253" t="str">
        <f>IFERROR(IF(AND(AND($N178&lt;&gt;$BI$6,$N178&lt;&gt;$BJ$6),T178="有"),$AL$2,VLOOKUP(T178,'P1'!$B$4:$J$35,9,FALSE)),"")</f>
        <v/>
      </c>
      <c r="U179" s="253" t="str">
        <f>IFERROR(IF(AND(AND($N178&lt;&gt;$BI$6,$N178&lt;&gt;$BJ$6),U178="有"),$AL$2,VLOOKUP(U178,'P1'!$B$4:$J$35,9,FALSE)),"")</f>
        <v/>
      </c>
      <c r="V179" s="253" t="str">
        <f>IFERROR(IF(AND(AND($N178&lt;&gt;$BI$6,$N178&lt;&gt;$BJ$6),V178="有"),$AL$2,VLOOKUP(V178,'P1'!$B$4:$J$35,9,FALSE)),"")</f>
        <v/>
      </c>
      <c r="W179" s="253" t="str">
        <f>IFERROR(IF(AND(AND($N178&lt;&gt;$BI$6,$N178&lt;&gt;$BJ$6),W178="有"),$AL$2,VLOOKUP(W178,'P1'!$B$4:$J$35,9,FALSE)),"")</f>
        <v/>
      </c>
      <c r="X179" s="253" t="str">
        <f>IFERROR(IF(AND(AND($N178&lt;&gt;$BI$6,$N178&lt;&gt;$BJ$6),X178="有"),$AL$2,VLOOKUP(X178,'P1'!$B$4:$J$35,9,FALSE)),"")</f>
        <v/>
      </c>
      <c r="Y179" s="253" t="str">
        <f>IFERROR(IF(AND(AND($N178&lt;&gt;$BI$6,$N178&lt;&gt;$BJ$6),Y178="有"),$AL$2,VLOOKUP(Y178,'P1'!$B$4:$J$35,9,FALSE)),"")</f>
        <v/>
      </c>
      <c r="Z179" s="253" t="str">
        <f>IFERROR(IF(AND(AND($N178&lt;&gt;$BI$6,$N178&lt;&gt;$BJ$6),Z178="有"),$AL$2,VLOOKUP(Z178,'P1'!$B$4:$J$35,9,FALSE)),"")</f>
        <v/>
      </c>
      <c r="AA179" s="253" t="str">
        <f>IFERROR(IF(AND(AND($N178&lt;&gt;$BI$6,$N178&lt;&gt;$BJ$6),AA178="有"),$AL$2,VLOOKUP(AA178,'P1'!$B$4:$J$35,9,FALSE)),"")</f>
        <v/>
      </c>
      <c r="AB179" s="253" t="str">
        <f>IFERROR(IF(AND(AND($N178&lt;&gt;$BI$6,$N178&lt;&gt;$BJ$6),AB178="有"),$AL$2,VLOOKUP(AB178,'P1'!$B$4:$J$35,9,FALSE)),"")</f>
        <v/>
      </c>
      <c r="AC179" s="253" t="str">
        <f>IFERROR(IF(AND(AND($N178&lt;&gt;$BI$6,$N178&lt;&gt;$BJ$6),AC178="有"),$AL$2,VLOOKUP(AC178,'P1'!$B$4:$J$35,9,FALSE)),"")</f>
        <v/>
      </c>
      <c r="AD179" s="253" t="str">
        <f>IFERROR(IF(AND(AND($N178&lt;&gt;$BI$6,$N178&lt;&gt;$BJ$6),AD178="有"),$AL$2,VLOOKUP(AD178,'P1'!$B$4:$J$35,9,FALSE)),"")</f>
        <v/>
      </c>
      <c r="AE179" s="253" t="str">
        <f>IFERROR(IF(AND(AND($N178&lt;&gt;$BI$6,$N178&lt;&gt;$BJ$6),AE178="有"),$AL$2,VLOOKUP(AE178,'P1'!$B$4:$J$35,9,FALSE)),"")</f>
        <v/>
      </c>
      <c r="AF179" s="253" t="str">
        <f>IFERROR(IF(AND(AND($N178&lt;&gt;$BI$6,$N178&lt;&gt;$BJ$6),AF178="有"),$AL$2,VLOOKUP(AF178,'P1'!$B$4:$J$35,9,FALSE)),"")</f>
        <v/>
      </c>
      <c r="AG179" s="253" t="str">
        <f>IFERROR(IF(AND(AND($N178&lt;&gt;$BI$6,$N178&lt;&gt;$BJ$6),AG178="有"),$AL$2,VLOOKUP(AG178,'P1'!$B$4:$J$35,9,FALSE)),"")</f>
        <v/>
      </c>
      <c r="AH179" s="253" t="str">
        <f>IFERROR(IF(AND(AND($N178&lt;&gt;$BI$6,$N178&lt;&gt;$BJ$6),AH178="有"),$AL$2,VLOOKUP(AH178,'P1'!$B$4:$J$35,9,FALSE)),"")</f>
        <v/>
      </c>
      <c r="AI179" s="253" t="str">
        <f>IFERROR(IF(AND(AND($N178&lt;&gt;$BI$6,$N178&lt;&gt;$BJ$6),AI178="有"),$AL$2,VLOOKUP(AI178,'P1'!$B$4:$J$35,9,FALSE)),"")</f>
        <v/>
      </c>
      <c r="AJ179" s="253" t="str">
        <f>IFERROR(IF(AND(AND($N178&lt;&gt;$BI$6,$N178&lt;&gt;$BJ$6),AJ178="有"),$AL$2,VLOOKUP(AJ178,'P1'!$B$4:$J$35,9,FALSE)),"")</f>
        <v/>
      </c>
      <c r="AK179" s="253" t="str">
        <f>IFERROR(IF(AND(AND($N178&lt;&gt;$BI$6,$N178&lt;&gt;$BJ$6),AK178="有"),$AL$2,VLOOKUP(AK178,'P1'!$B$4:$J$35,9,FALSE)),"")</f>
        <v/>
      </c>
      <c r="AL179" s="253" t="str">
        <f>IFERROR(IF(AND(AND($N178&lt;&gt;$BI$6,$N178&lt;&gt;$BJ$6),AL178="有"),$AL$2,VLOOKUP(AL178,'P1'!$B$4:$J$35,9,FALSE)),"")</f>
        <v/>
      </c>
      <c r="AM179" s="253" t="str">
        <f>IFERROR(IF(AND(AND($N178&lt;&gt;$BI$6,$N178&lt;&gt;$BJ$6),AM178="有"),$AL$2,VLOOKUP(AM178,'P1'!$B$4:$J$35,9,FALSE)),"")</f>
        <v/>
      </c>
      <c r="AN179" s="253" t="str">
        <f>IFERROR(IF(AND(AND($N178&lt;&gt;$BI$6,$N178&lt;&gt;$BJ$6),AN178="有"),$AL$2,VLOOKUP(AN178,'P1'!$B$4:$J$35,9,FALSE)),"")</f>
        <v/>
      </c>
      <c r="AO179" s="253" t="str">
        <f>IFERROR(IF(AND(AND($N178&lt;&gt;$BI$6,$N178&lt;&gt;$BJ$6),AO178="有"),$AL$2,VLOOKUP(AO178,'P1'!$B$4:$J$35,9,FALSE)),"")</f>
        <v/>
      </c>
      <c r="AP179" s="253" t="str">
        <f>IFERROR(IF(AND(AND($N178&lt;&gt;$BI$6,$N178&lt;&gt;$BJ$6),AP178="有"),$AL$2,VLOOKUP(AP178,'P1'!$B$4:$J$35,9,FALSE)),"")</f>
        <v/>
      </c>
      <c r="AQ179" s="253" t="str">
        <f>IFERROR(IF(AND(AND($N178&lt;&gt;$BI$6,$N178&lt;&gt;$BJ$6),AQ178="有"),$AL$2,VLOOKUP(AQ178,'P1'!$B$4:$J$35,9,FALSE)),"")</f>
        <v/>
      </c>
      <c r="AR179" s="253" t="str">
        <f>IFERROR(IF(AND(AND($N178&lt;&gt;$BI$6,$N178&lt;&gt;$BJ$6),AR178="有"),$AL$2,VLOOKUP(AR178,'P1'!$B$4:$J$35,9,FALSE)),"")</f>
        <v/>
      </c>
      <c r="AS179" s="253" t="str">
        <f>IFERROR(IF(AND(AND($N178&lt;&gt;$BI$6,$N178&lt;&gt;$BJ$6),AS178="有"),$AL$2,VLOOKUP(AS178,'P1'!$B$4:$J$35,9,FALSE)),"")</f>
        <v/>
      </c>
      <c r="AT179" s="253" t="str">
        <f>IFERROR(IF(AND(AND($N178&lt;&gt;$BI$6,$N178&lt;&gt;$BJ$6),AT178="有"),$AL$2,VLOOKUP(AT178,'P1'!$B$4:$J$35,9,FALSE)),"")</f>
        <v/>
      </c>
      <c r="AU179" s="253" t="str">
        <f>IFERROR(IF(AND(AND($N178&lt;&gt;$BI$6,$N178&lt;&gt;$BJ$6),AU178="有"),$AL$2,VLOOKUP(AU178,'P1'!$B$4:$J$35,9,FALSE)),"")</f>
        <v/>
      </c>
      <c r="AV179" s="120">
        <f>SUM(Q179:AU179)</f>
        <v>0</v>
      </c>
      <c r="AW179" s="711"/>
      <c r="AX179" s="713"/>
      <c r="AY179" s="121"/>
      <c r="AZ179" s="121"/>
    </row>
    <row r="180" spans="2:52" ht="17.100000000000001" customHeight="1" x14ac:dyDescent="0.15">
      <c r="B180" s="690">
        <f t="shared" si="11"/>
        <v>76</v>
      </c>
      <c r="C180" s="721"/>
      <c r="D180" s="722"/>
      <c r="E180" s="722"/>
      <c r="F180" s="722"/>
      <c r="G180" s="722"/>
      <c r="H180" s="723"/>
      <c r="I180" s="727"/>
      <c r="J180" s="728"/>
      <c r="K180" s="728"/>
      <c r="L180" s="728"/>
      <c r="M180" s="729"/>
      <c r="N180" s="733"/>
      <c r="O180" s="734"/>
      <c r="P180" s="723"/>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115">
        <f>COUNTA(Q180:AU180)</f>
        <v>0</v>
      </c>
      <c r="AW180" s="710">
        <f>AV181</f>
        <v>0</v>
      </c>
      <c r="AX180" s="712" t="str">
        <f>IFERROR(ROUNDDOWN(AV181/$AT$2,1),"")</f>
        <v/>
      </c>
      <c r="AY180" s="116"/>
      <c r="AZ180" s="116"/>
    </row>
    <row r="181" spans="2:52" ht="17.100000000000001" customHeight="1" x14ac:dyDescent="0.15">
      <c r="B181" s="691"/>
      <c r="C181" s="724"/>
      <c r="D181" s="725"/>
      <c r="E181" s="725"/>
      <c r="F181" s="725"/>
      <c r="G181" s="725"/>
      <c r="H181" s="726"/>
      <c r="I181" s="730"/>
      <c r="J181" s="731"/>
      <c r="K181" s="731"/>
      <c r="L181" s="731"/>
      <c r="M181" s="732"/>
      <c r="N181" s="724"/>
      <c r="O181" s="725"/>
      <c r="P181" s="726"/>
      <c r="Q181" s="253" t="str">
        <f>IFERROR(IF(AND(AND($N180&lt;&gt;$BI$6,$N180&lt;&gt;$BJ$6),Q180="有"),$AL$2,VLOOKUP(Q180,'P1'!$B$4:$J$35,9,FALSE)),"")</f>
        <v/>
      </c>
      <c r="R181" s="253" t="str">
        <f>IFERROR(IF(AND(AND($N180&lt;&gt;$BI$6,$N180&lt;&gt;$BJ$6),R180="有"),$AL$2,VLOOKUP(R180,'P1'!$B$4:$J$35,9,FALSE)),"")</f>
        <v/>
      </c>
      <c r="S181" s="253" t="str">
        <f>IFERROR(IF(AND(AND($N180&lt;&gt;$BI$6,$N180&lt;&gt;$BJ$6),S180="有"),$AL$2,VLOOKUP(S180,'P1'!$B$4:$J$35,9,FALSE)),"")</f>
        <v/>
      </c>
      <c r="T181" s="253" t="str">
        <f>IFERROR(IF(AND(AND($N180&lt;&gt;$BI$6,$N180&lt;&gt;$BJ$6),T180="有"),$AL$2,VLOOKUP(T180,'P1'!$B$4:$J$35,9,FALSE)),"")</f>
        <v/>
      </c>
      <c r="U181" s="253" t="str">
        <f>IFERROR(IF(AND(AND($N180&lt;&gt;$BI$6,$N180&lt;&gt;$BJ$6),U180="有"),$AL$2,VLOOKUP(U180,'P1'!$B$4:$J$35,9,FALSE)),"")</f>
        <v/>
      </c>
      <c r="V181" s="253" t="str">
        <f>IFERROR(IF(AND(AND($N180&lt;&gt;$BI$6,$N180&lt;&gt;$BJ$6),V180="有"),$AL$2,VLOOKUP(V180,'P1'!$B$4:$J$35,9,FALSE)),"")</f>
        <v/>
      </c>
      <c r="W181" s="253" t="str">
        <f>IFERROR(IF(AND(AND($N180&lt;&gt;$BI$6,$N180&lt;&gt;$BJ$6),W180="有"),$AL$2,VLOOKUP(W180,'P1'!$B$4:$J$35,9,FALSE)),"")</f>
        <v/>
      </c>
      <c r="X181" s="253" t="str">
        <f>IFERROR(IF(AND(AND($N180&lt;&gt;$BI$6,$N180&lt;&gt;$BJ$6),X180="有"),$AL$2,VLOOKUP(X180,'P1'!$B$4:$J$35,9,FALSE)),"")</f>
        <v/>
      </c>
      <c r="Y181" s="253" t="str">
        <f>IFERROR(IF(AND(AND($N180&lt;&gt;$BI$6,$N180&lt;&gt;$BJ$6),Y180="有"),$AL$2,VLOOKUP(Y180,'P1'!$B$4:$J$35,9,FALSE)),"")</f>
        <v/>
      </c>
      <c r="Z181" s="253" t="str">
        <f>IFERROR(IF(AND(AND($N180&lt;&gt;$BI$6,$N180&lt;&gt;$BJ$6),Z180="有"),$AL$2,VLOOKUP(Z180,'P1'!$B$4:$J$35,9,FALSE)),"")</f>
        <v/>
      </c>
      <c r="AA181" s="253" t="str">
        <f>IFERROR(IF(AND(AND($N180&lt;&gt;$BI$6,$N180&lt;&gt;$BJ$6),AA180="有"),$AL$2,VLOOKUP(AA180,'P1'!$B$4:$J$35,9,FALSE)),"")</f>
        <v/>
      </c>
      <c r="AB181" s="253" t="str">
        <f>IFERROR(IF(AND(AND($N180&lt;&gt;$BI$6,$N180&lt;&gt;$BJ$6),AB180="有"),$AL$2,VLOOKUP(AB180,'P1'!$B$4:$J$35,9,FALSE)),"")</f>
        <v/>
      </c>
      <c r="AC181" s="253" t="str">
        <f>IFERROR(IF(AND(AND($N180&lt;&gt;$BI$6,$N180&lt;&gt;$BJ$6),AC180="有"),$AL$2,VLOOKUP(AC180,'P1'!$B$4:$J$35,9,FALSE)),"")</f>
        <v/>
      </c>
      <c r="AD181" s="253" t="str">
        <f>IFERROR(IF(AND(AND($N180&lt;&gt;$BI$6,$N180&lt;&gt;$BJ$6),AD180="有"),$AL$2,VLOOKUP(AD180,'P1'!$B$4:$J$35,9,FALSE)),"")</f>
        <v/>
      </c>
      <c r="AE181" s="253" t="str">
        <f>IFERROR(IF(AND(AND($N180&lt;&gt;$BI$6,$N180&lt;&gt;$BJ$6),AE180="有"),$AL$2,VLOOKUP(AE180,'P1'!$B$4:$J$35,9,FALSE)),"")</f>
        <v/>
      </c>
      <c r="AF181" s="253" t="str">
        <f>IFERROR(IF(AND(AND($N180&lt;&gt;$BI$6,$N180&lt;&gt;$BJ$6),AF180="有"),$AL$2,VLOOKUP(AF180,'P1'!$B$4:$J$35,9,FALSE)),"")</f>
        <v/>
      </c>
      <c r="AG181" s="253" t="str">
        <f>IFERROR(IF(AND(AND($N180&lt;&gt;$BI$6,$N180&lt;&gt;$BJ$6),AG180="有"),$AL$2,VLOOKUP(AG180,'P1'!$B$4:$J$35,9,FALSE)),"")</f>
        <v/>
      </c>
      <c r="AH181" s="253" t="str">
        <f>IFERROR(IF(AND(AND($N180&lt;&gt;$BI$6,$N180&lt;&gt;$BJ$6),AH180="有"),$AL$2,VLOOKUP(AH180,'P1'!$B$4:$J$35,9,FALSE)),"")</f>
        <v/>
      </c>
      <c r="AI181" s="253" t="str">
        <f>IFERROR(IF(AND(AND($N180&lt;&gt;$BI$6,$N180&lt;&gt;$BJ$6),AI180="有"),$AL$2,VLOOKUP(AI180,'P1'!$B$4:$J$35,9,FALSE)),"")</f>
        <v/>
      </c>
      <c r="AJ181" s="253" t="str">
        <f>IFERROR(IF(AND(AND($N180&lt;&gt;$BI$6,$N180&lt;&gt;$BJ$6),AJ180="有"),$AL$2,VLOOKUP(AJ180,'P1'!$B$4:$J$35,9,FALSE)),"")</f>
        <v/>
      </c>
      <c r="AK181" s="253" t="str">
        <f>IFERROR(IF(AND(AND($N180&lt;&gt;$BI$6,$N180&lt;&gt;$BJ$6),AK180="有"),$AL$2,VLOOKUP(AK180,'P1'!$B$4:$J$35,9,FALSE)),"")</f>
        <v/>
      </c>
      <c r="AL181" s="253" t="str">
        <f>IFERROR(IF(AND(AND($N180&lt;&gt;$BI$6,$N180&lt;&gt;$BJ$6),AL180="有"),$AL$2,VLOOKUP(AL180,'P1'!$B$4:$J$35,9,FALSE)),"")</f>
        <v/>
      </c>
      <c r="AM181" s="253" t="str">
        <f>IFERROR(IF(AND(AND($N180&lt;&gt;$BI$6,$N180&lt;&gt;$BJ$6),AM180="有"),$AL$2,VLOOKUP(AM180,'P1'!$B$4:$J$35,9,FALSE)),"")</f>
        <v/>
      </c>
      <c r="AN181" s="253" t="str">
        <f>IFERROR(IF(AND(AND($N180&lt;&gt;$BI$6,$N180&lt;&gt;$BJ$6),AN180="有"),$AL$2,VLOOKUP(AN180,'P1'!$B$4:$J$35,9,FALSE)),"")</f>
        <v/>
      </c>
      <c r="AO181" s="253" t="str">
        <f>IFERROR(IF(AND(AND($N180&lt;&gt;$BI$6,$N180&lt;&gt;$BJ$6),AO180="有"),$AL$2,VLOOKUP(AO180,'P1'!$B$4:$J$35,9,FALSE)),"")</f>
        <v/>
      </c>
      <c r="AP181" s="253" t="str">
        <f>IFERROR(IF(AND(AND($N180&lt;&gt;$BI$6,$N180&lt;&gt;$BJ$6),AP180="有"),$AL$2,VLOOKUP(AP180,'P1'!$B$4:$J$35,9,FALSE)),"")</f>
        <v/>
      </c>
      <c r="AQ181" s="253" t="str">
        <f>IFERROR(IF(AND(AND($N180&lt;&gt;$BI$6,$N180&lt;&gt;$BJ$6),AQ180="有"),$AL$2,VLOOKUP(AQ180,'P1'!$B$4:$J$35,9,FALSE)),"")</f>
        <v/>
      </c>
      <c r="AR181" s="253" t="str">
        <f>IFERROR(IF(AND(AND($N180&lt;&gt;$BI$6,$N180&lt;&gt;$BJ$6),AR180="有"),$AL$2,VLOOKUP(AR180,'P1'!$B$4:$J$35,9,FALSE)),"")</f>
        <v/>
      </c>
      <c r="AS181" s="253" t="str">
        <f>IFERROR(IF(AND(AND($N180&lt;&gt;$BI$6,$N180&lt;&gt;$BJ$6),AS180="有"),$AL$2,VLOOKUP(AS180,'P1'!$B$4:$J$35,9,FALSE)),"")</f>
        <v/>
      </c>
      <c r="AT181" s="253" t="str">
        <f>IFERROR(IF(AND(AND($N180&lt;&gt;$BI$6,$N180&lt;&gt;$BJ$6),AT180="有"),$AL$2,VLOOKUP(AT180,'P1'!$B$4:$J$35,9,FALSE)),"")</f>
        <v/>
      </c>
      <c r="AU181" s="253" t="str">
        <f>IFERROR(IF(AND(AND($N180&lt;&gt;$BI$6,$N180&lt;&gt;$BJ$6),AU180="有"),$AL$2,VLOOKUP(AU180,'P1'!$B$4:$J$35,9,FALSE)),"")</f>
        <v/>
      </c>
      <c r="AV181" s="120">
        <f>SUM(Q181:AU181)</f>
        <v>0</v>
      </c>
      <c r="AW181" s="711"/>
      <c r="AX181" s="713"/>
      <c r="AY181" s="121"/>
      <c r="AZ181" s="121"/>
    </row>
    <row r="182" spans="2:52" ht="17.100000000000001" customHeight="1" x14ac:dyDescent="0.15">
      <c r="B182" s="690">
        <f t="shared" si="11"/>
        <v>77</v>
      </c>
      <c r="C182" s="721"/>
      <c r="D182" s="722"/>
      <c r="E182" s="722"/>
      <c r="F182" s="722"/>
      <c r="G182" s="722"/>
      <c r="H182" s="723"/>
      <c r="I182" s="727"/>
      <c r="J182" s="728"/>
      <c r="K182" s="728"/>
      <c r="L182" s="728"/>
      <c r="M182" s="729"/>
      <c r="N182" s="733"/>
      <c r="O182" s="734"/>
      <c r="P182" s="723"/>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115">
        <f>COUNTA(Q182:AU182)</f>
        <v>0</v>
      </c>
      <c r="AW182" s="710">
        <f>AV183</f>
        <v>0</v>
      </c>
      <c r="AX182" s="712" t="str">
        <f>IFERROR(ROUNDDOWN(AV183/$AT$2,1),"")</f>
        <v/>
      </c>
      <c r="AY182" s="116"/>
      <c r="AZ182" s="116"/>
    </row>
    <row r="183" spans="2:52" ht="17.100000000000001" customHeight="1" x14ac:dyDescent="0.15">
      <c r="B183" s="691"/>
      <c r="C183" s="724"/>
      <c r="D183" s="725"/>
      <c r="E183" s="725"/>
      <c r="F183" s="725"/>
      <c r="G183" s="725"/>
      <c r="H183" s="726"/>
      <c r="I183" s="730"/>
      <c r="J183" s="731"/>
      <c r="K183" s="731"/>
      <c r="L183" s="731"/>
      <c r="M183" s="732"/>
      <c r="N183" s="724"/>
      <c r="O183" s="725"/>
      <c r="P183" s="726"/>
      <c r="Q183" s="253" t="str">
        <f>IFERROR(IF(AND(AND($N182&lt;&gt;$BI$6,$N182&lt;&gt;$BJ$6),Q182="有"),$AL$2,VLOOKUP(Q182,'P1'!$B$4:$J$35,9,FALSE)),"")</f>
        <v/>
      </c>
      <c r="R183" s="253" t="str">
        <f>IFERROR(IF(AND(AND($N182&lt;&gt;$BI$6,$N182&lt;&gt;$BJ$6),R182="有"),$AL$2,VLOOKUP(R182,'P1'!$B$4:$J$35,9,FALSE)),"")</f>
        <v/>
      </c>
      <c r="S183" s="253" t="str">
        <f>IFERROR(IF(AND(AND($N182&lt;&gt;$BI$6,$N182&lt;&gt;$BJ$6),S182="有"),$AL$2,VLOOKUP(S182,'P1'!$B$4:$J$35,9,FALSE)),"")</f>
        <v/>
      </c>
      <c r="T183" s="253" t="str">
        <f>IFERROR(IF(AND(AND($N182&lt;&gt;$BI$6,$N182&lt;&gt;$BJ$6),T182="有"),$AL$2,VLOOKUP(T182,'P1'!$B$4:$J$35,9,FALSE)),"")</f>
        <v/>
      </c>
      <c r="U183" s="253" t="str">
        <f>IFERROR(IF(AND(AND($N182&lt;&gt;$BI$6,$N182&lt;&gt;$BJ$6),U182="有"),$AL$2,VLOOKUP(U182,'P1'!$B$4:$J$35,9,FALSE)),"")</f>
        <v/>
      </c>
      <c r="V183" s="253" t="str">
        <f>IFERROR(IF(AND(AND($N182&lt;&gt;$BI$6,$N182&lt;&gt;$BJ$6),V182="有"),$AL$2,VLOOKUP(V182,'P1'!$B$4:$J$35,9,FALSE)),"")</f>
        <v/>
      </c>
      <c r="W183" s="253" t="str">
        <f>IFERROR(IF(AND(AND($N182&lt;&gt;$BI$6,$N182&lt;&gt;$BJ$6),W182="有"),$AL$2,VLOOKUP(W182,'P1'!$B$4:$J$35,9,FALSE)),"")</f>
        <v/>
      </c>
      <c r="X183" s="253" t="str">
        <f>IFERROR(IF(AND(AND($N182&lt;&gt;$BI$6,$N182&lt;&gt;$BJ$6),X182="有"),$AL$2,VLOOKUP(X182,'P1'!$B$4:$J$35,9,FALSE)),"")</f>
        <v/>
      </c>
      <c r="Y183" s="253" t="str">
        <f>IFERROR(IF(AND(AND($N182&lt;&gt;$BI$6,$N182&lt;&gt;$BJ$6),Y182="有"),$AL$2,VLOOKUP(Y182,'P1'!$B$4:$J$35,9,FALSE)),"")</f>
        <v/>
      </c>
      <c r="Z183" s="253" t="str">
        <f>IFERROR(IF(AND(AND($N182&lt;&gt;$BI$6,$N182&lt;&gt;$BJ$6),Z182="有"),$AL$2,VLOOKUP(Z182,'P1'!$B$4:$J$35,9,FALSE)),"")</f>
        <v/>
      </c>
      <c r="AA183" s="253" t="str">
        <f>IFERROR(IF(AND(AND($N182&lt;&gt;$BI$6,$N182&lt;&gt;$BJ$6),AA182="有"),$AL$2,VLOOKUP(AA182,'P1'!$B$4:$J$35,9,FALSE)),"")</f>
        <v/>
      </c>
      <c r="AB183" s="253" t="str">
        <f>IFERROR(IF(AND(AND($N182&lt;&gt;$BI$6,$N182&lt;&gt;$BJ$6),AB182="有"),$AL$2,VLOOKUP(AB182,'P1'!$B$4:$J$35,9,FALSE)),"")</f>
        <v/>
      </c>
      <c r="AC183" s="253" t="str">
        <f>IFERROR(IF(AND(AND($N182&lt;&gt;$BI$6,$N182&lt;&gt;$BJ$6),AC182="有"),$AL$2,VLOOKUP(AC182,'P1'!$B$4:$J$35,9,FALSE)),"")</f>
        <v/>
      </c>
      <c r="AD183" s="253" t="str">
        <f>IFERROR(IF(AND(AND($N182&lt;&gt;$BI$6,$N182&lt;&gt;$BJ$6),AD182="有"),$AL$2,VLOOKUP(AD182,'P1'!$B$4:$J$35,9,FALSE)),"")</f>
        <v/>
      </c>
      <c r="AE183" s="253" t="str">
        <f>IFERROR(IF(AND(AND($N182&lt;&gt;$BI$6,$N182&lt;&gt;$BJ$6),AE182="有"),$AL$2,VLOOKUP(AE182,'P1'!$B$4:$J$35,9,FALSE)),"")</f>
        <v/>
      </c>
      <c r="AF183" s="253" t="str">
        <f>IFERROR(IF(AND(AND($N182&lt;&gt;$BI$6,$N182&lt;&gt;$BJ$6),AF182="有"),$AL$2,VLOOKUP(AF182,'P1'!$B$4:$J$35,9,FALSE)),"")</f>
        <v/>
      </c>
      <c r="AG183" s="253" t="str">
        <f>IFERROR(IF(AND(AND($N182&lt;&gt;$BI$6,$N182&lt;&gt;$BJ$6),AG182="有"),$AL$2,VLOOKUP(AG182,'P1'!$B$4:$J$35,9,FALSE)),"")</f>
        <v/>
      </c>
      <c r="AH183" s="253" t="str">
        <f>IFERROR(IF(AND(AND($N182&lt;&gt;$BI$6,$N182&lt;&gt;$BJ$6),AH182="有"),$AL$2,VLOOKUP(AH182,'P1'!$B$4:$J$35,9,FALSE)),"")</f>
        <v/>
      </c>
      <c r="AI183" s="253" t="str">
        <f>IFERROR(IF(AND(AND($N182&lt;&gt;$BI$6,$N182&lt;&gt;$BJ$6),AI182="有"),$AL$2,VLOOKUP(AI182,'P1'!$B$4:$J$35,9,FALSE)),"")</f>
        <v/>
      </c>
      <c r="AJ183" s="253" t="str">
        <f>IFERROR(IF(AND(AND($N182&lt;&gt;$BI$6,$N182&lt;&gt;$BJ$6),AJ182="有"),$AL$2,VLOOKUP(AJ182,'P1'!$B$4:$J$35,9,FALSE)),"")</f>
        <v/>
      </c>
      <c r="AK183" s="253" t="str">
        <f>IFERROR(IF(AND(AND($N182&lt;&gt;$BI$6,$N182&lt;&gt;$BJ$6),AK182="有"),$AL$2,VLOOKUP(AK182,'P1'!$B$4:$J$35,9,FALSE)),"")</f>
        <v/>
      </c>
      <c r="AL183" s="253" t="str">
        <f>IFERROR(IF(AND(AND($N182&lt;&gt;$BI$6,$N182&lt;&gt;$BJ$6),AL182="有"),$AL$2,VLOOKUP(AL182,'P1'!$B$4:$J$35,9,FALSE)),"")</f>
        <v/>
      </c>
      <c r="AM183" s="253" t="str">
        <f>IFERROR(IF(AND(AND($N182&lt;&gt;$BI$6,$N182&lt;&gt;$BJ$6),AM182="有"),$AL$2,VLOOKUP(AM182,'P1'!$B$4:$J$35,9,FALSE)),"")</f>
        <v/>
      </c>
      <c r="AN183" s="253" t="str">
        <f>IFERROR(IF(AND(AND($N182&lt;&gt;$BI$6,$N182&lt;&gt;$BJ$6),AN182="有"),$AL$2,VLOOKUP(AN182,'P1'!$B$4:$J$35,9,FALSE)),"")</f>
        <v/>
      </c>
      <c r="AO183" s="253" t="str">
        <f>IFERROR(IF(AND(AND($N182&lt;&gt;$BI$6,$N182&lt;&gt;$BJ$6),AO182="有"),$AL$2,VLOOKUP(AO182,'P1'!$B$4:$J$35,9,FALSE)),"")</f>
        <v/>
      </c>
      <c r="AP183" s="253" t="str">
        <f>IFERROR(IF(AND(AND($N182&lt;&gt;$BI$6,$N182&lt;&gt;$BJ$6),AP182="有"),$AL$2,VLOOKUP(AP182,'P1'!$B$4:$J$35,9,FALSE)),"")</f>
        <v/>
      </c>
      <c r="AQ183" s="253" t="str">
        <f>IFERROR(IF(AND(AND($N182&lt;&gt;$BI$6,$N182&lt;&gt;$BJ$6),AQ182="有"),$AL$2,VLOOKUP(AQ182,'P1'!$B$4:$J$35,9,FALSE)),"")</f>
        <v/>
      </c>
      <c r="AR183" s="253" t="str">
        <f>IFERROR(IF(AND(AND($N182&lt;&gt;$BI$6,$N182&lt;&gt;$BJ$6),AR182="有"),$AL$2,VLOOKUP(AR182,'P1'!$B$4:$J$35,9,FALSE)),"")</f>
        <v/>
      </c>
      <c r="AS183" s="253" t="str">
        <f>IFERROR(IF(AND(AND($N182&lt;&gt;$BI$6,$N182&lt;&gt;$BJ$6),AS182="有"),$AL$2,VLOOKUP(AS182,'P1'!$B$4:$J$35,9,FALSE)),"")</f>
        <v/>
      </c>
      <c r="AT183" s="253" t="str">
        <f>IFERROR(IF(AND(AND($N182&lt;&gt;$BI$6,$N182&lt;&gt;$BJ$6),AT182="有"),$AL$2,VLOOKUP(AT182,'P1'!$B$4:$J$35,9,FALSE)),"")</f>
        <v/>
      </c>
      <c r="AU183" s="253" t="str">
        <f>IFERROR(IF(AND(AND($N182&lt;&gt;$BI$6,$N182&lt;&gt;$BJ$6),AU182="有"),$AL$2,VLOOKUP(AU182,'P1'!$B$4:$J$35,9,FALSE)),"")</f>
        <v/>
      </c>
      <c r="AV183" s="120">
        <f>SUM(Q183:AU183)</f>
        <v>0</v>
      </c>
      <c r="AW183" s="711"/>
      <c r="AX183" s="713"/>
      <c r="AY183" s="121"/>
      <c r="AZ183" s="121"/>
    </row>
    <row r="184" spans="2:52" ht="17.100000000000001" customHeight="1" x14ac:dyDescent="0.15">
      <c r="B184" s="690">
        <f t="shared" si="11"/>
        <v>78</v>
      </c>
      <c r="C184" s="721"/>
      <c r="D184" s="722"/>
      <c r="E184" s="722"/>
      <c r="F184" s="722"/>
      <c r="G184" s="722"/>
      <c r="H184" s="723"/>
      <c r="I184" s="727"/>
      <c r="J184" s="728"/>
      <c r="K184" s="728"/>
      <c r="L184" s="728"/>
      <c r="M184" s="729"/>
      <c r="N184" s="733"/>
      <c r="O184" s="734"/>
      <c r="P184" s="723"/>
      <c r="Q184" s="256"/>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6"/>
      <c r="AT184" s="256"/>
      <c r="AU184" s="256"/>
      <c r="AV184" s="115">
        <f>COUNTA(Q184:AU184)</f>
        <v>0</v>
      </c>
      <c r="AW184" s="710">
        <f>AV185</f>
        <v>0</v>
      </c>
      <c r="AX184" s="712" t="str">
        <f>IFERROR(ROUNDDOWN(AV185/$AT$2,1),"")</f>
        <v/>
      </c>
      <c r="AY184" s="116"/>
      <c r="AZ184" s="116"/>
    </row>
    <row r="185" spans="2:52" ht="17.100000000000001" customHeight="1" x14ac:dyDescent="0.15">
      <c r="B185" s="691"/>
      <c r="C185" s="724"/>
      <c r="D185" s="725"/>
      <c r="E185" s="725"/>
      <c r="F185" s="725"/>
      <c r="G185" s="725"/>
      <c r="H185" s="726"/>
      <c r="I185" s="730"/>
      <c r="J185" s="731"/>
      <c r="K185" s="731"/>
      <c r="L185" s="731"/>
      <c r="M185" s="732"/>
      <c r="N185" s="724"/>
      <c r="O185" s="725"/>
      <c r="P185" s="726"/>
      <c r="Q185" s="253" t="str">
        <f>IFERROR(IF(AND(AND($N184&lt;&gt;$BI$6,$N184&lt;&gt;$BJ$6),Q184="有"),$AL$2,VLOOKUP(Q184,'P1'!$B$4:$J$35,9,FALSE)),"")</f>
        <v/>
      </c>
      <c r="R185" s="253" t="str">
        <f>IFERROR(IF(AND(AND($N184&lt;&gt;$BI$6,$N184&lt;&gt;$BJ$6),R184="有"),$AL$2,VLOOKUP(R184,'P1'!$B$4:$J$35,9,FALSE)),"")</f>
        <v/>
      </c>
      <c r="S185" s="253" t="str">
        <f>IFERROR(IF(AND(AND($N184&lt;&gt;$BI$6,$N184&lt;&gt;$BJ$6),S184="有"),$AL$2,VLOOKUP(S184,'P1'!$B$4:$J$35,9,FALSE)),"")</f>
        <v/>
      </c>
      <c r="T185" s="253" t="str">
        <f>IFERROR(IF(AND(AND($N184&lt;&gt;$BI$6,$N184&lt;&gt;$BJ$6),T184="有"),$AL$2,VLOOKUP(T184,'P1'!$B$4:$J$35,9,FALSE)),"")</f>
        <v/>
      </c>
      <c r="U185" s="253" t="str">
        <f>IFERROR(IF(AND(AND($N184&lt;&gt;$BI$6,$N184&lt;&gt;$BJ$6),U184="有"),$AL$2,VLOOKUP(U184,'P1'!$B$4:$J$35,9,FALSE)),"")</f>
        <v/>
      </c>
      <c r="V185" s="253" t="str">
        <f>IFERROR(IF(AND(AND($N184&lt;&gt;$BI$6,$N184&lt;&gt;$BJ$6),V184="有"),$AL$2,VLOOKUP(V184,'P1'!$B$4:$J$35,9,FALSE)),"")</f>
        <v/>
      </c>
      <c r="W185" s="253" t="str">
        <f>IFERROR(IF(AND(AND($N184&lt;&gt;$BI$6,$N184&lt;&gt;$BJ$6),W184="有"),$AL$2,VLOOKUP(W184,'P1'!$B$4:$J$35,9,FALSE)),"")</f>
        <v/>
      </c>
      <c r="X185" s="253" t="str">
        <f>IFERROR(IF(AND(AND($N184&lt;&gt;$BI$6,$N184&lt;&gt;$BJ$6),X184="有"),$AL$2,VLOOKUP(X184,'P1'!$B$4:$J$35,9,FALSE)),"")</f>
        <v/>
      </c>
      <c r="Y185" s="253" t="str">
        <f>IFERROR(IF(AND(AND($N184&lt;&gt;$BI$6,$N184&lt;&gt;$BJ$6),Y184="有"),$AL$2,VLOOKUP(Y184,'P1'!$B$4:$J$35,9,FALSE)),"")</f>
        <v/>
      </c>
      <c r="Z185" s="253" t="str">
        <f>IFERROR(IF(AND(AND($N184&lt;&gt;$BI$6,$N184&lt;&gt;$BJ$6),Z184="有"),$AL$2,VLOOKUP(Z184,'P1'!$B$4:$J$35,9,FALSE)),"")</f>
        <v/>
      </c>
      <c r="AA185" s="253" t="str">
        <f>IFERROR(IF(AND(AND($N184&lt;&gt;$BI$6,$N184&lt;&gt;$BJ$6),AA184="有"),$AL$2,VLOOKUP(AA184,'P1'!$B$4:$J$35,9,FALSE)),"")</f>
        <v/>
      </c>
      <c r="AB185" s="253" t="str">
        <f>IFERROR(IF(AND(AND($N184&lt;&gt;$BI$6,$N184&lt;&gt;$BJ$6),AB184="有"),$AL$2,VLOOKUP(AB184,'P1'!$B$4:$J$35,9,FALSE)),"")</f>
        <v/>
      </c>
      <c r="AC185" s="253" t="str">
        <f>IFERROR(IF(AND(AND($N184&lt;&gt;$BI$6,$N184&lt;&gt;$BJ$6),AC184="有"),$AL$2,VLOOKUP(AC184,'P1'!$B$4:$J$35,9,FALSE)),"")</f>
        <v/>
      </c>
      <c r="AD185" s="253" t="str">
        <f>IFERROR(IF(AND(AND($N184&lt;&gt;$BI$6,$N184&lt;&gt;$BJ$6),AD184="有"),$AL$2,VLOOKUP(AD184,'P1'!$B$4:$J$35,9,FALSE)),"")</f>
        <v/>
      </c>
      <c r="AE185" s="253" t="str">
        <f>IFERROR(IF(AND(AND($N184&lt;&gt;$BI$6,$N184&lt;&gt;$BJ$6),AE184="有"),$AL$2,VLOOKUP(AE184,'P1'!$B$4:$J$35,9,FALSE)),"")</f>
        <v/>
      </c>
      <c r="AF185" s="253" t="str">
        <f>IFERROR(IF(AND(AND($N184&lt;&gt;$BI$6,$N184&lt;&gt;$BJ$6),AF184="有"),$AL$2,VLOOKUP(AF184,'P1'!$B$4:$J$35,9,FALSE)),"")</f>
        <v/>
      </c>
      <c r="AG185" s="253" t="str">
        <f>IFERROR(IF(AND(AND($N184&lt;&gt;$BI$6,$N184&lt;&gt;$BJ$6),AG184="有"),$AL$2,VLOOKUP(AG184,'P1'!$B$4:$J$35,9,FALSE)),"")</f>
        <v/>
      </c>
      <c r="AH185" s="253" t="str">
        <f>IFERROR(IF(AND(AND($N184&lt;&gt;$BI$6,$N184&lt;&gt;$BJ$6),AH184="有"),$AL$2,VLOOKUP(AH184,'P1'!$B$4:$J$35,9,FALSE)),"")</f>
        <v/>
      </c>
      <c r="AI185" s="253" t="str">
        <f>IFERROR(IF(AND(AND($N184&lt;&gt;$BI$6,$N184&lt;&gt;$BJ$6),AI184="有"),$AL$2,VLOOKUP(AI184,'P1'!$B$4:$J$35,9,FALSE)),"")</f>
        <v/>
      </c>
      <c r="AJ185" s="253" t="str">
        <f>IFERROR(IF(AND(AND($N184&lt;&gt;$BI$6,$N184&lt;&gt;$BJ$6),AJ184="有"),$AL$2,VLOOKUP(AJ184,'P1'!$B$4:$J$35,9,FALSE)),"")</f>
        <v/>
      </c>
      <c r="AK185" s="253" t="str">
        <f>IFERROR(IF(AND(AND($N184&lt;&gt;$BI$6,$N184&lt;&gt;$BJ$6),AK184="有"),$AL$2,VLOOKUP(AK184,'P1'!$B$4:$J$35,9,FALSE)),"")</f>
        <v/>
      </c>
      <c r="AL185" s="253" t="str">
        <f>IFERROR(IF(AND(AND($N184&lt;&gt;$BI$6,$N184&lt;&gt;$BJ$6),AL184="有"),$AL$2,VLOOKUP(AL184,'P1'!$B$4:$J$35,9,FALSE)),"")</f>
        <v/>
      </c>
      <c r="AM185" s="253" t="str">
        <f>IFERROR(IF(AND(AND($N184&lt;&gt;$BI$6,$N184&lt;&gt;$BJ$6),AM184="有"),$AL$2,VLOOKUP(AM184,'P1'!$B$4:$J$35,9,FALSE)),"")</f>
        <v/>
      </c>
      <c r="AN185" s="253" t="str">
        <f>IFERROR(IF(AND(AND($N184&lt;&gt;$BI$6,$N184&lt;&gt;$BJ$6),AN184="有"),$AL$2,VLOOKUP(AN184,'P1'!$B$4:$J$35,9,FALSE)),"")</f>
        <v/>
      </c>
      <c r="AO185" s="253" t="str">
        <f>IFERROR(IF(AND(AND($N184&lt;&gt;$BI$6,$N184&lt;&gt;$BJ$6),AO184="有"),$AL$2,VLOOKUP(AO184,'P1'!$B$4:$J$35,9,FALSE)),"")</f>
        <v/>
      </c>
      <c r="AP185" s="253" t="str">
        <f>IFERROR(IF(AND(AND($N184&lt;&gt;$BI$6,$N184&lt;&gt;$BJ$6),AP184="有"),$AL$2,VLOOKUP(AP184,'P1'!$B$4:$J$35,9,FALSE)),"")</f>
        <v/>
      </c>
      <c r="AQ185" s="253" t="str">
        <f>IFERROR(IF(AND(AND($N184&lt;&gt;$BI$6,$N184&lt;&gt;$BJ$6),AQ184="有"),$AL$2,VLOOKUP(AQ184,'P1'!$B$4:$J$35,9,FALSE)),"")</f>
        <v/>
      </c>
      <c r="AR185" s="253" t="str">
        <f>IFERROR(IF(AND(AND($N184&lt;&gt;$BI$6,$N184&lt;&gt;$BJ$6),AR184="有"),$AL$2,VLOOKUP(AR184,'P1'!$B$4:$J$35,9,FALSE)),"")</f>
        <v/>
      </c>
      <c r="AS185" s="253" t="str">
        <f>IFERROR(IF(AND(AND($N184&lt;&gt;$BI$6,$N184&lt;&gt;$BJ$6),AS184="有"),$AL$2,VLOOKUP(AS184,'P1'!$B$4:$J$35,9,FALSE)),"")</f>
        <v/>
      </c>
      <c r="AT185" s="253" t="str">
        <f>IFERROR(IF(AND(AND($N184&lt;&gt;$BI$6,$N184&lt;&gt;$BJ$6),AT184="有"),$AL$2,VLOOKUP(AT184,'P1'!$B$4:$J$35,9,FALSE)),"")</f>
        <v/>
      </c>
      <c r="AU185" s="253" t="str">
        <f>IFERROR(IF(AND(AND($N184&lt;&gt;$BI$6,$N184&lt;&gt;$BJ$6),AU184="有"),$AL$2,VLOOKUP(AU184,'P1'!$B$4:$J$35,9,FALSE)),"")</f>
        <v/>
      </c>
      <c r="AV185" s="120">
        <f>SUM(Q185:AU185)</f>
        <v>0</v>
      </c>
      <c r="AW185" s="711"/>
      <c r="AX185" s="713"/>
      <c r="AY185" s="121"/>
      <c r="AZ185" s="121"/>
    </row>
    <row r="186" spans="2:52" ht="17.100000000000001" customHeight="1" x14ac:dyDescent="0.15">
      <c r="B186" s="690">
        <f t="shared" si="11"/>
        <v>79</v>
      </c>
      <c r="C186" s="721"/>
      <c r="D186" s="722"/>
      <c r="E186" s="722"/>
      <c r="F186" s="722"/>
      <c r="G186" s="722"/>
      <c r="H186" s="723"/>
      <c r="I186" s="727"/>
      <c r="J186" s="728"/>
      <c r="K186" s="728"/>
      <c r="L186" s="728"/>
      <c r="M186" s="729"/>
      <c r="N186" s="733"/>
      <c r="O186" s="734"/>
      <c r="P186" s="723"/>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115">
        <f>COUNTA(Q186:AU186)</f>
        <v>0</v>
      </c>
      <c r="AW186" s="710">
        <f>AV187</f>
        <v>0</v>
      </c>
      <c r="AX186" s="712" t="str">
        <f>IFERROR(ROUNDDOWN(AV187/$AT$2,1),"")</f>
        <v/>
      </c>
      <c r="AY186" s="116"/>
      <c r="AZ186" s="116"/>
    </row>
    <row r="187" spans="2:52" ht="17.100000000000001" customHeight="1" x14ac:dyDescent="0.15">
      <c r="B187" s="691"/>
      <c r="C187" s="724"/>
      <c r="D187" s="725"/>
      <c r="E187" s="725"/>
      <c r="F187" s="725"/>
      <c r="G187" s="725"/>
      <c r="H187" s="726"/>
      <c r="I187" s="730"/>
      <c r="J187" s="731"/>
      <c r="K187" s="731"/>
      <c r="L187" s="731"/>
      <c r="M187" s="732"/>
      <c r="N187" s="724"/>
      <c r="O187" s="725"/>
      <c r="P187" s="726"/>
      <c r="Q187" s="253" t="str">
        <f>IFERROR(IF(AND(AND($N186&lt;&gt;$BI$6,$N186&lt;&gt;$BJ$6),Q186="有"),$AL$2,VLOOKUP(Q186,'P1'!$B$4:$J$35,9,FALSE)),"")</f>
        <v/>
      </c>
      <c r="R187" s="253" t="str">
        <f>IFERROR(IF(AND(AND($N186&lt;&gt;$BI$6,$N186&lt;&gt;$BJ$6),R186="有"),$AL$2,VLOOKUP(R186,'P1'!$B$4:$J$35,9,FALSE)),"")</f>
        <v/>
      </c>
      <c r="S187" s="253" t="str">
        <f>IFERROR(IF(AND(AND($N186&lt;&gt;$BI$6,$N186&lt;&gt;$BJ$6),S186="有"),$AL$2,VLOOKUP(S186,'P1'!$B$4:$J$35,9,FALSE)),"")</f>
        <v/>
      </c>
      <c r="T187" s="253" t="str">
        <f>IFERROR(IF(AND(AND($N186&lt;&gt;$BI$6,$N186&lt;&gt;$BJ$6),T186="有"),$AL$2,VLOOKUP(T186,'P1'!$B$4:$J$35,9,FALSE)),"")</f>
        <v/>
      </c>
      <c r="U187" s="253" t="str">
        <f>IFERROR(IF(AND(AND($N186&lt;&gt;$BI$6,$N186&lt;&gt;$BJ$6),U186="有"),$AL$2,VLOOKUP(U186,'P1'!$B$4:$J$35,9,FALSE)),"")</f>
        <v/>
      </c>
      <c r="V187" s="253" t="str">
        <f>IFERROR(IF(AND(AND($N186&lt;&gt;$BI$6,$N186&lt;&gt;$BJ$6),V186="有"),$AL$2,VLOOKUP(V186,'P1'!$B$4:$J$35,9,FALSE)),"")</f>
        <v/>
      </c>
      <c r="W187" s="253" t="str">
        <f>IFERROR(IF(AND(AND($N186&lt;&gt;$BI$6,$N186&lt;&gt;$BJ$6),W186="有"),$AL$2,VLOOKUP(W186,'P1'!$B$4:$J$35,9,FALSE)),"")</f>
        <v/>
      </c>
      <c r="X187" s="253" t="str">
        <f>IFERROR(IF(AND(AND($N186&lt;&gt;$BI$6,$N186&lt;&gt;$BJ$6),X186="有"),$AL$2,VLOOKUP(X186,'P1'!$B$4:$J$35,9,FALSE)),"")</f>
        <v/>
      </c>
      <c r="Y187" s="253" t="str">
        <f>IFERROR(IF(AND(AND($N186&lt;&gt;$BI$6,$N186&lt;&gt;$BJ$6),Y186="有"),$AL$2,VLOOKUP(Y186,'P1'!$B$4:$J$35,9,FALSE)),"")</f>
        <v/>
      </c>
      <c r="Z187" s="253" t="str">
        <f>IFERROR(IF(AND(AND($N186&lt;&gt;$BI$6,$N186&lt;&gt;$BJ$6),Z186="有"),$AL$2,VLOOKUP(Z186,'P1'!$B$4:$J$35,9,FALSE)),"")</f>
        <v/>
      </c>
      <c r="AA187" s="253" t="str">
        <f>IFERROR(IF(AND(AND($N186&lt;&gt;$BI$6,$N186&lt;&gt;$BJ$6),AA186="有"),$AL$2,VLOOKUP(AA186,'P1'!$B$4:$J$35,9,FALSE)),"")</f>
        <v/>
      </c>
      <c r="AB187" s="253" t="str">
        <f>IFERROR(IF(AND(AND($N186&lt;&gt;$BI$6,$N186&lt;&gt;$BJ$6),AB186="有"),$AL$2,VLOOKUP(AB186,'P1'!$B$4:$J$35,9,FALSE)),"")</f>
        <v/>
      </c>
      <c r="AC187" s="253" t="str">
        <f>IFERROR(IF(AND(AND($N186&lt;&gt;$BI$6,$N186&lt;&gt;$BJ$6),AC186="有"),$AL$2,VLOOKUP(AC186,'P1'!$B$4:$J$35,9,FALSE)),"")</f>
        <v/>
      </c>
      <c r="AD187" s="253" t="str">
        <f>IFERROR(IF(AND(AND($N186&lt;&gt;$BI$6,$N186&lt;&gt;$BJ$6),AD186="有"),$AL$2,VLOOKUP(AD186,'P1'!$B$4:$J$35,9,FALSE)),"")</f>
        <v/>
      </c>
      <c r="AE187" s="253" t="str">
        <f>IFERROR(IF(AND(AND($N186&lt;&gt;$BI$6,$N186&lt;&gt;$BJ$6),AE186="有"),$AL$2,VLOOKUP(AE186,'P1'!$B$4:$J$35,9,FALSE)),"")</f>
        <v/>
      </c>
      <c r="AF187" s="253" t="str">
        <f>IFERROR(IF(AND(AND($N186&lt;&gt;$BI$6,$N186&lt;&gt;$BJ$6),AF186="有"),$AL$2,VLOOKUP(AF186,'P1'!$B$4:$J$35,9,FALSE)),"")</f>
        <v/>
      </c>
      <c r="AG187" s="253" t="str">
        <f>IFERROR(IF(AND(AND($N186&lt;&gt;$BI$6,$N186&lt;&gt;$BJ$6),AG186="有"),$AL$2,VLOOKUP(AG186,'P1'!$B$4:$J$35,9,FALSE)),"")</f>
        <v/>
      </c>
      <c r="AH187" s="253" t="str">
        <f>IFERROR(IF(AND(AND($N186&lt;&gt;$BI$6,$N186&lt;&gt;$BJ$6),AH186="有"),$AL$2,VLOOKUP(AH186,'P1'!$B$4:$J$35,9,FALSE)),"")</f>
        <v/>
      </c>
      <c r="AI187" s="253" t="str">
        <f>IFERROR(IF(AND(AND($N186&lt;&gt;$BI$6,$N186&lt;&gt;$BJ$6),AI186="有"),$AL$2,VLOOKUP(AI186,'P1'!$B$4:$J$35,9,FALSE)),"")</f>
        <v/>
      </c>
      <c r="AJ187" s="253" t="str">
        <f>IFERROR(IF(AND(AND($N186&lt;&gt;$BI$6,$N186&lt;&gt;$BJ$6),AJ186="有"),$AL$2,VLOOKUP(AJ186,'P1'!$B$4:$J$35,9,FALSE)),"")</f>
        <v/>
      </c>
      <c r="AK187" s="253" t="str">
        <f>IFERROR(IF(AND(AND($N186&lt;&gt;$BI$6,$N186&lt;&gt;$BJ$6),AK186="有"),$AL$2,VLOOKUP(AK186,'P1'!$B$4:$J$35,9,FALSE)),"")</f>
        <v/>
      </c>
      <c r="AL187" s="253" t="str">
        <f>IFERROR(IF(AND(AND($N186&lt;&gt;$BI$6,$N186&lt;&gt;$BJ$6),AL186="有"),$AL$2,VLOOKUP(AL186,'P1'!$B$4:$J$35,9,FALSE)),"")</f>
        <v/>
      </c>
      <c r="AM187" s="253" t="str">
        <f>IFERROR(IF(AND(AND($N186&lt;&gt;$BI$6,$N186&lt;&gt;$BJ$6),AM186="有"),$AL$2,VLOOKUP(AM186,'P1'!$B$4:$J$35,9,FALSE)),"")</f>
        <v/>
      </c>
      <c r="AN187" s="253" t="str">
        <f>IFERROR(IF(AND(AND($N186&lt;&gt;$BI$6,$N186&lt;&gt;$BJ$6),AN186="有"),$AL$2,VLOOKUP(AN186,'P1'!$B$4:$J$35,9,FALSE)),"")</f>
        <v/>
      </c>
      <c r="AO187" s="253" t="str">
        <f>IFERROR(IF(AND(AND($N186&lt;&gt;$BI$6,$N186&lt;&gt;$BJ$6),AO186="有"),$AL$2,VLOOKUP(AO186,'P1'!$B$4:$J$35,9,FALSE)),"")</f>
        <v/>
      </c>
      <c r="AP187" s="253" t="str">
        <f>IFERROR(IF(AND(AND($N186&lt;&gt;$BI$6,$N186&lt;&gt;$BJ$6),AP186="有"),$AL$2,VLOOKUP(AP186,'P1'!$B$4:$J$35,9,FALSE)),"")</f>
        <v/>
      </c>
      <c r="AQ187" s="253" t="str">
        <f>IFERROR(IF(AND(AND($N186&lt;&gt;$BI$6,$N186&lt;&gt;$BJ$6),AQ186="有"),$AL$2,VLOOKUP(AQ186,'P1'!$B$4:$J$35,9,FALSE)),"")</f>
        <v/>
      </c>
      <c r="AR187" s="253" t="str">
        <f>IFERROR(IF(AND(AND($N186&lt;&gt;$BI$6,$N186&lt;&gt;$BJ$6),AR186="有"),$AL$2,VLOOKUP(AR186,'P1'!$B$4:$J$35,9,FALSE)),"")</f>
        <v/>
      </c>
      <c r="AS187" s="253" t="str">
        <f>IFERROR(IF(AND(AND($N186&lt;&gt;$BI$6,$N186&lt;&gt;$BJ$6),AS186="有"),$AL$2,VLOOKUP(AS186,'P1'!$B$4:$J$35,9,FALSE)),"")</f>
        <v/>
      </c>
      <c r="AT187" s="253" t="str">
        <f>IFERROR(IF(AND(AND($N186&lt;&gt;$BI$6,$N186&lt;&gt;$BJ$6),AT186="有"),$AL$2,VLOOKUP(AT186,'P1'!$B$4:$J$35,9,FALSE)),"")</f>
        <v/>
      </c>
      <c r="AU187" s="253" t="str">
        <f>IFERROR(IF(AND(AND($N186&lt;&gt;$BI$6,$N186&lt;&gt;$BJ$6),AU186="有"),$AL$2,VLOOKUP(AU186,'P1'!$B$4:$J$35,9,FALSE)),"")</f>
        <v/>
      </c>
      <c r="AV187" s="120">
        <f>SUM(Q187:AU187)</f>
        <v>0</v>
      </c>
      <c r="AW187" s="711"/>
      <c r="AX187" s="713"/>
      <c r="AY187" s="121"/>
      <c r="AZ187" s="121"/>
    </row>
    <row r="188" spans="2:52" ht="17.100000000000001" customHeight="1" x14ac:dyDescent="0.15">
      <c r="B188" s="690">
        <f t="shared" si="11"/>
        <v>80</v>
      </c>
      <c r="C188" s="721"/>
      <c r="D188" s="722"/>
      <c r="E188" s="722"/>
      <c r="F188" s="722"/>
      <c r="G188" s="722"/>
      <c r="H188" s="723"/>
      <c r="I188" s="727"/>
      <c r="J188" s="728"/>
      <c r="K188" s="728"/>
      <c r="L188" s="728"/>
      <c r="M188" s="729"/>
      <c r="N188" s="733"/>
      <c r="O188" s="734"/>
      <c r="P188" s="723"/>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115">
        <f>COUNTA(Q188:AU188)</f>
        <v>0</v>
      </c>
      <c r="AW188" s="710">
        <f>AV189</f>
        <v>0</v>
      </c>
      <c r="AX188" s="712" t="str">
        <f>IFERROR(ROUNDDOWN(AV189/$AT$2,1),"")</f>
        <v/>
      </c>
      <c r="AY188" s="116"/>
      <c r="AZ188" s="116"/>
    </row>
    <row r="189" spans="2:52" ht="17.100000000000001" customHeight="1" x14ac:dyDescent="0.15">
      <c r="B189" s="691"/>
      <c r="C189" s="724"/>
      <c r="D189" s="725"/>
      <c r="E189" s="725"/>
      <c r="F189" s="725"/>
      <c r="G189" s="725"/>
      <c r="H189" s="726"/>
      <c r="I189" s="730"/>
      <c r="J189" s="731"/>
      <c r="K189" s="731"/>
      <c r="L189" s="731"/>
      <c r="M189" s="732"/>
      <c r="N189" s="724"/>
      <c r="O189" s="725"/>
      <c r="P189" s="726"/>
      <c r="Q189" s="253" t="str">
        <f>IFERROR(IF(AND(AND($N188&lt;&gt;$BI$6,$N188&lt;&gt;$BJ$6),Q188="有"),$AL$2,VLOOKUP(Q188,'P1'!$B$4:$J$35,9,FALSE)),"")</f>
        <v/>
      </c>
      <c r="R189" s="253" t="str">
        <f>IFERROR(IF(AND(AND($N188&lt;&gt;$BI$6,$N188&lt;&gt;$BJ$6),R188="有"),$AL$2,VLOOKUP(R188,'P1'!$B$4:$J$35,9,FALSE)),"")</f>
        <v/>
      </c>
      <c r="S189" s="253" t="str">
        <f>IFERROR(IF(AND(AND($N188&lt;&gt;$BI$6,$N188&lt;&gt;$BJ$6),S188="有"),$AL$2,VLOOKUP(S188,'P1'!$B$4:$J$35,9,FALSE)),"")</f>
        <v/>
      </c>
      <c r="T189" s="253" t="str">
        <f>IFERROR(IF(AND(AND($N188&lt;&gt;$BI$6,$N188&lt;&gt;$BJ$6),T188="有"),$AL$2,VLOOKUP(T188,'P1'!$B$4:$J$35,9,FALSE)),"")</f>
        <v/>
      </c>
      <c r="U189" s="253" t="str">
        <f>IFERROR(IF(AND(AND($N188&lt;&gt;$BI$6,$N188&lt;&gt;$BJ$6),U188="有"),$AL$2,VLOOKUP(U188,'P1'!$B$4:$J$35,9,FALSE)),"")</f>
        <v/>
      </c>
      <c r="V189" s="253" t="str">
        <f>IFERROR(IF(AND(AND($N188&lt;&gt;$BI$6,$N188&lt;&gt;$BJ$6),V188="有"),$AL$2,VLOOKUP(V188,'P1'!$B$4:$J$35,9,FALSE)),"")</f>
        <v/>
      </c>
      <c r="W189" s="253" t="str">
        <f>IFERROR(IF(AND(AND($N188&lt;&gt;$BI$6,$N188&lt;&gt;$BJ$6),W188="有"),$AL$2,VLOOKUP(W188,'P1'!$B$4:$J$35,9,FALSE)),"")</f>
        <v/>
      </c>
      <c r="X189" s="253" t="str">
        <f>IFERROR(IF(AND(AND($N188&lt;&gt;$BI$6,$N188&lt;&gt;$BJ$6),X188="有"),$AL$2,VLOOKUP(X188,'P1'!$B$4:$J$35,9,FALSE)),"")</f>
        <v/>
      </c>
      <c r="Y189" s="253" t="str">
        <f>IFERROR(IF(AND(AND($N188&lt;&gt;$BI$6,$N188&lt;&gt;$BJ$6),Y188="有"),$AL$2,VLOOKUP(Y188,'P1'!$B$4:$J$35,9,FALSE)),"")</f>
        <v/>
      </c>
      <c r="Z189" s="253" t="str">
        <f>IFERROR(IF(AND(AND($N188&lt;&gt;$BI$6,$N188&lt;&gt;$BJ$6),Z188="有"),$AL$2,VLOOKUP(Z188,'P1'!$B$4:$J$35,9,FALSE)),"")</f>
        <v/>
      </c>
      <c r="AA189" s="253" t="str">
        <f>IFERROR(IF(AND(AND($N188&lt;&gt;$BI$6,$N188&lt;&gt;$BJ$6),AA188="有"),$AL$2,VLOOKUP(AA188,'P1'!$B$4:$J$35,9,FALSE)),"")</f>
        <v/>
      </c>
      <c r="AB189" s="253" t="str">
        <f>IFERROR(IF(AND(AND($N188&lt;&gt;$BI$6,$N188&lt;&gt;$BJ$6),AB188="有"),$AL$2,VLOOKUP(AB188,'P1'!$B$4:$J$35,9,FALSE)),"")</f>
        <v/>
      </c>
      <c r="AC189" s="253" t="str">
        <f>IFERROR(IF(AND(AND($N188&lt;&gt;$BI$6,$N188&lt;&gt;$BJ$6),AC188="有"),$AL$2,VLOOKUP(AC188,'P1'!$B$4:$J$35,9,FALSE)),"")</f>
        <v/>
      </c>
      <c r="AD189" s="253" t="str">
        <f>IFERROR(IF(AND(AND($N188&lt;&gt;$BI$6,$N188&lt;&gt;$BJ$6),AD188="有"),$AL$2,VLOOKUP(AD188,'P1'!$B$4:$J$35,9,FALSE)),"")</f>
        <v/>
      </c>
      <c r="AE189" s="253" t="str">
        <f>IFERROR(IF(AND(AND($N188&lt;&gt;$BI$6,$N188&lt;&gt;$BJ$6),AE188="有"),$AL$2,VLOOKUP(AE188,'P1'!$B$4:$J$35,9,FALSE)),"")</f>
        <v/>
      </c>
      <c r="AF189" s="253" t="str">
        <f>IFERROR(IF(AND(AND($N188&lt;&gt;$BI$6,$N188&lt;&gt;$BJ$6),AF188="有"),$AL$2,VLOOKUP(AF188,'P1'!$B$4:$J$35,9,FALSE)),"")</f>
        <v/>
      </c>
      <c r="AG189" s="253" t="str">
        <f>IFERROR(IF(AND(AND($N188&lt;&gt;$BI$6,$N188&lt;&gt;$BJ$6),AG188="有"),$AL$2,VLOOKUP(AG188,'P1'!$B$4:$J$35,9,FALSE)),"")</f>
        <v/>
      </c>
      <c r="AH189" s="253" t="str">
        <f>IFERROR(IF(AND(AND($N188&lt;&gt;$BI$6,$N188&lt;&gt;$BJ$6),AH188="有"),$AL$2,VLOOKUP(AH188,'P1'!$B$4:$J$35,9,FALSE)),"")</f>
        <v/>
      </c>
      <c r="AI189" s="253" t="str">
        <f>IFERROR(IF(AND(AND($N188&lt;&gt;$BI$6,$N188&lt;&gt;$BJ$6),AI188="有"),$AL$2,VLOOKUP(AI188,'P1'!$B$4:$J$35,9,FALSE)),"")</f>
        <v/>
      </c>
      <c r="AJ189" s="253" t="str">
        <f>IFERROR(IF(AND(AND($N188&lt;&gt;$BI$6,$N188&lt;&gt;$BJ$6),AJ188="有"),$AL$2,VLOOKUP(AJ188,'P1'!$B$4:$J$35,9,FALSE)),"")</f>
        <v/>
      </c>
      <c r="AK189" s="253" t="str">
        <f>IFERROR(IF(AND(AND($N188&lt;&gt;$BI$6,$N188&lt;&gt;$BJ$6),AK188="有"),$AL$2,VLOOKUP(AK188,'P1'!$B$4:$J$35,9,FALSE)),"")</f>
        <v/>
      </c>
      <c r="AL189" s="253" t="str">
        <f>IFERROR(IF(AND(AND($N188&lt;&gt;$BI$6,$N188&lt;&gt;$BJ$6),AL188="有"),$AL$2,VLOOKUP(AL188,'P1'!$B$4:$J$35,9,FALSE)),"")</f>
        <v/>
      </c>
      <c r="AM189" s="253" t="str">
        <f>IFERROR(IF(AND(AND($N188&lt;&gt;$BI$6,$N188&lt;&gt;$BJ$6),AM188="有"),$AL$2,VLOOKUP(AM188,'P1'!$B$4:$J$35,9,FALSE)),"")</f>
        <v/>
      </c>
      <c r="AN189" s="253" t="str">
        <f>IFERROR(IF(AND(AND($N188&lt;&gt;$BI$6,$N188&lt;&gt;$BJ$6),AN188="有"),$AL$2,VLOOKUP(AN188,'P1'!$B$4:$J$35,9,FALSE)),"")</f>
        <v/>
      </c>
      <c r="AO189" s="253" t="str">
        <f>IFERROR(IF(AND(AND($N188&lt;&gt;$BI$6,$N188&lt;&gt;$BJ$6),AO188="有"),$AL$2,VLOOKUP(AO188,'P1'!$B$4:$J$35,9,FALSE)),"")</f>
        <v/>
      </c>
      <c r="AP189" s="253" t="str">
        <f>IFERROR(IF(AND(AND($N188&lt;&gt;$BI$6,$N188&lt;&gt;$BJ$6),AP188="有"),$AL$2,VLOOKUP(AP188,'P1'!$B$4:$J$35,9,FALSE)),"")</f>
        <v/>
      </c>
      <c r="AQ189" s="253" t="str">
        <f>IFERROR(IF(AND(AND($N188&lt;&gt;$BI$6,$N188&lt;&gt;$BJ$6),AQ188="有"),$AL$2,VLOOKUP(AQ188,'P1'!$B$4:$J$35,9,FALSE)),"")</f>
        <v/>
      </c>
      <c r="AR189" s="253" t="str">
        <f>IFERROR(IF(AND(AND($N188&lt;&gt;$BI$6,$N188&lt;&gt;$BJ$6),AR188="有"),$AL$2,VLOOKUP(AR188,'P1'!$B$4:$J$35,9,FALSE)),"")</f>
        <v/>
      </c>
      <c r="AS189" s="253" t="str">
        <f>IFERROR(IF(AND(AND($N188&lt;&gt;$BI$6,$N188&lt;&gt;$BJ$6),AS188="有"),$AL$2,VLOOKUP(AS188,'P1'!$B$4:$J$35,9,FALSE)),"")</f>
        <v/>
      </c>
      <c r="AT189" s="253" t="str">
        <f>IFERROR(IF(AND(AND($N188&lt;&gt;$BI$6,$N188&lt;&gt;$BJ$6),AT188="有"),$AL$2,VLOOKUP(AT188,'P1'!$B$4:$J$35,9,FALSE)),"")</f>
        <v/>
      </c>
      <c r="AU189" s="253" t="str">
        <f>IFERROR(IF(AND(AND($N188&lt;&gt;$BI$6,$N188&lt;&gt;$BJ$6),AU188="有"),$AL$2,VLOOKUP(AU188,'P1'!$B$4:$J$35,9,FALSE)),"")</f>
        <v/>
      </c>
      <c r="AV189" s="120">
        <f>SUM(Q189:AU189)</f>
        <v>0</v>
      </c>
      <c r="AW189" s="711"/>
      <c r="AX189" s="713"/>
      <c r="AY189" s="121"/>
      <c r="AZ189" s="121"/>
    </row>
    <row r="190" spans="2:52" ht="17.100000000000001" customHeight="1" x14ac:dyDescent="0.15">
      <c r="B190" s="690">
        <f t="shared" si="11"/>
        <v>81</v>
      </c>
      <c r="C190" s="721"/>
      <c r="D190" s="722"/>
      <c r="E190" s="722"/>
      <c r="F190" s="722"/>
      <c r="G190" s="722"/>
      <c r="H190" s="723"/>
      <c r="I190" s="727"/>
      <c r="J190" s="728"/>
      <c r="K190" s="728"/>
      <c r="L190" s="728"/>
      <c r="M190" s="729"/>
      <c r="N190" s="733"/>
      <c r="O190" s="734"/>
      <c r="P190" s="723"/>
      <c r="Q190" s="256"/>
      <c r="R190" s="256"/>
      <c r="S190" s="256"/>
      <c r="T190" s="256"/>
      <c r="U190" s="256"/>
      <c r="V190" s="256"/>
      <c r="W190" s="256"/>
      <c r="X190" s="256"/>
      <c r="Y190" s="256"/>
      <c r="Z190" s="256"/>
      <c r="AA190" s="256"/>
      <c r="AB190" s="256"/>
      <c r="AC190" s="256"/>
      <c r="AD190" s="256"/>
      <c r="AE190" s="256"/>
      <c r="AF190" s="256"/>
      <c r="AG190" s="256"/>
      <c r="AH190" s="256"/>
      <c r="AI190" s="256"/>
      <c r="AJ190" s="256"/>
      <c r="AK190" s="256"/>
      <c r="AL190" s="256"/>
      <c r="AM190" s="256"/>
      <c r="AN190" s="256"/>
      <c r="AO190" s="256"/>
      <c r="AP190" s="256"/>
      <c r="AQ190" s="256"/>
      <c r="AR190" s="256"/>
      <c r="AS190" s="256"/>
      <c r="AT190" s="256"/>
      <c r="AU190" s="256"/>
      <c r="AV190" s="115">
        <f>COUNTA(Q190:AU190)</f>
        <v>0</v>
      </c>
      <c r="AW190" s="710">
        <f>AV191</f>
        <v>0</v>
      </c>
      <c r="AX190" s="712" t="str">
        <f>IFERROR(ROUNDDOWN(AV191/$AT$2,1),"")</f>
        <v/>
      </c>
      <c r="AY190" s="116"/>
      <c r="AZ190" s="116"/>
    </row>
    <row r="191" spans="2:52" ht="17.100000000000001" customHeight="1" x14ac:dyDescent="0.15">
      <c r="B191" s="691"/>
      <c r="C191" s="724"/>
      <c r="D191" s="725"/>
      <c r="E191" s="725"/>
      <c r="F191" s="725"/>
      <c r="G191" s="725"/>
      <c r="H191" s="726"/>
      <c r="I191" s="730"/>
      <c r="J191" s="731"/>
      <c r="K191" s="731"/>
      <c r="L191" s="731"/>
      <c r="M191" s="732"/>
      <c r="N191" s="724"/>
      <c r="O191" s="725"/>
      <c r="P191" s="726"/>
      <c r="Q191" s="253" t="str">
        <f>IFERROR(IF(AND(AND($N190&lt;&gt;$BI$6,$N190&lt;&gt;$BJ$6),Q190="有"),$AL$2,VLOOKUP(Q190,'P1'!$B$4:$J$35,9,FALSE)),"")</f>
        <v/>
      </c>
      <c r="R191" s="253" t="str">
        <f>IFERROR(IF(AND(AND($N190&lt;&gt;$BI$6,$N190&lt;&gt;$BJ$6),R190="有"),$AL$2,VLOOKUP(R190,'P1'!$B$4:$J$35,9,FALSE)),"")</f>
        <v/>
      </c>
      <c r="S191" s="253" t="str">
        <f>IFERROR(IF(AND(AND($N190&lt;&gt;$BI$6,$N190&lt;&gt;$BJ$6),S190="有"),$AL$2,VLOOKUP(S190,'P1'!$B$4:$J$35,9,FALSE)),"")</f>
        <v/>
      </c>
      <c r="T191" s="253" t="str">
        <f>IFERROR(IF(AND(AND($N190&lt;&gt;$BI$6,$N190&lt;&gt;$BJ$6),T190="有"),$AL$2,VLOOKUP(T190,'P1'!$B$4:$J$35,9,FALSE)),"")</f>
        <v/>
      </c>
      <c r="U191" s="253" t="str">
        <f>IFERROR(IF(AND(AND($N190&lt;&gt;$BI$6,$N190&lt;&gt;$BJ$6),U190="有"),$AL$2,VLOOKUP(U190,'P1'!$B$4:$J$35,9,FALSE)),"")</f>
        <v/>
      </c>
      <c r="V191" s="253" t="str">
        <f>IFERROR(IF(AND(AND($N190&lt;&gt;$BI$6,$N190&lt;&gt;$BJ$6),V190="有"),$AL$2,VLOOKUP(V190,'P1'!$B$4:$J$35,9,FALSE)),"")</f>
        <v/>
      </c>
      <c r="W191" s="253" t="str">
        <f>IFERROR(IF(AND(AND($N190&lt;&gt;$BI$6,$N190&lt;&gt;$BJ$6),W190="有"),$AL$2,VLOOKUP(W190,'P1'!$B$4:$J$35,9,FALSE)),"")</f>
        <v/>
      </c>
      <c r="X191" s="253" t="str">
        <f>IFERROR(IF(AND(AND($N190&lt;&gt;$BI$6,$N190&lt;&gt;$BJ$6),X190="有"),$AL$2,VLOOKUP(X190,'P1'!$B$4:$J$35,9,FALSE)),"")</f>
        <v/>
      </c>
      <c r="Y191" s="253" t="str">
        <f>IFERROR(IF(AND(AND($N190&lt;&gt;$BI$6,$N190&lt;&gt;$BJ$6),Y190="有"),$AL$2,VLOOKUP(Y190,'P1'!$B$4:$J$35,9,FALSE)),"")</f>
        <v/>
      </c>
      <c r="Z191" s="253" t="str">
        <f>IFERROR(IF(AND(AND($N190&lt;&gt;$BI$6,$N190&lt;&gt;$BJ$6),Z190="有"),$AL$2,VLOOKUP(Z190,'P1'!$B$4:$J$35,9,FALSE)),"")</f>
        <v/>
      </c>
      <c r="AA191" s="253" t="str">
        <f>IFERROR(IF(AND(AND($N190&lt;&gt;$BI$6,$N190&lt;&gt;$BJ$6),AA190="有"),$AL$2,VLOOKUP(AA190,'P1'!$B$4:$J$35,9,FALSE)),"")</f>
        <v/>
      </c>
      <c r="AB191" s="253" t="str">
        <f>IFERROR(IF(AND(AND($N190&lt;&gt;$BI$6,$N190&lt;&gt;$BJ$6),AB190="有"),$AL$2,VLOOKUP(AB190,'P1'!$B$4:$J$35,9,FALSE)),"")</f>
        <v/>
      </c>
      <c r="AC191" s="253" t="str">
        <f>IFERROR(IF(AND(AND($N190&lt;&gt;$BI$6,$N190&lt;&gt;$BJ$6),AC190="有"),$AL$2,VLOOKUP(AC190,'P1'!$B$4:$J$35,9,FALSE)),"")</f>
        <v/>
      </c>
      <c r="AD191" s="253" t="str">
        <f>IFERROR(IF(AND(AND($N190&lt;&gt;$BI$6,$N190&lt;&gt;$BJ$6),AD190="有"),$AL$2,VLOOKUP(AD190,'P1'!$B$4:$J$35,9,FALSE)),"")</f>
        <v/>
      </c>
      <c r="AE191" s="253" t="str">
        <f>IFERROR(IF(AND(AND($N190&lt;&gt;$BI$6,$N190&lt;&gt;$BJ$6),AE190="有"),$AL$2,VLOOKUP(AE190,'P1'!$B$4:$J$35,9,FALSE)),"")</f>
        <v/>
      </c>
      <c r="AF191" s="253" t="str">
        <f>IFERROR(IF(AND(AND($N190&lt;&gt;$BI$6,$N190&lt;&gt;$BJ$6),AF190="有"),$AL$2,VLOOKUP(AF190,'P1'!$B$4:$J$35,9,FALSE)),"")</f>
        <v/>
      </c>
      <c r="AG191" s="253" t="str">
        <f>IFERROR(IF(AND(AND($N190&lt;&gt;$BI$6,$N190&lt;&gt;$BJ$6),AG190="有"),$AL$2,VLOOKUP(AG190,'P1'!$B$4:$J$35,9,FALSE)),"")</f>
        <v/>
      </c>
      <c r="AH191" s="253" t="str">
        <f>IFERROR(IF(AND(AND($N190&lt;&gt;$BI$6,$N190&lt;&gt;$BJ$6),AH190="有"),$AL$2,VLOOKUP(AH190,'P1'!$B$4:$J$35,9,FALSE)),"")</f>
        <v/>
      </c>
      <c r="AI191" s="253" t="str">
        <f>IFERROR(IF(AND(AND($N190&lt;&gt;$BI$6,$N190&lt;&gt;$BJ$6),AI190="有"),$AL$2,VLOOKUP(AI190,'P1'!$B$4:$J$35,9,FALSE)),"")</f>
        <v/>
      </c>
      <c r="AJ191" s="253" t="str">
        <f>IFERROR(IF(AND(AND($N190&lt;&gt;$BI$6,$N190&lt;&gt;$BJ$6),AJ190="有"),$AL$2,VLOOKUP(AJ190,'P1'!$B$4:$J$35,9,FALSE)),"")</f>
        <v/>
      </c>
      <c r="AK191" s="253" t="str">
        <f>IFERROR(IF(AND(AND($N190&lt;&gt;$BI$6,$N190&lt;&gt;$BJ$6),AK190="有"),$AL$2,VLOOKUP(AK190,'P1'!$B$4:$J$35,9,FALSE)),"")</f>
        <v/>
      </c>
      <c r="AL191" s="253" t="str">
        <f>IFERROR(IF(AND(AND($N190&lt;&gt;$BI$6,$N190&lt;&gt;$BJ$6),AL190="有"),$AL$2,VLOOKUP(AL190,'P1'!$B$4:$J$35,9,FALSE)),"")</f>
        <v/>
      </c>
      <c r="AM191" s="253" t="str">
        <f>IFERROR(IF(AND(AND($N190&lt;&gt;$BI$6,$N190&lt;&gt;$BJ$6),AM190="有"),$AL$2,VLOOKUP(AM190,'P1'!$B$4:$J$35,9,FALSE)),"")</f>
        <v/>
      </c>
      <c r="AN191" s="253" t="str">
        <f>IFERROR(IF(AND(AND($N190&lt;&gt;$BI$6,$N190&lt;&gt;$BJ$6),AN190="有"),$AL$2,VLOOKUP(AN190,'P1'!$B$4:$J$35,9,FALSE)),"")</f>
        <v/>
      </c>
      <c r="AO191" s="253" t="str">
        <f>IFERROR(IF(AND(AND($N190&lt;&gt;$BI$6,$N190&lt;&gt;$BJ$6),AO190="有"),$AL$2,VLOOKUP(AO190,'P1'!$B$4:$J$35,9,FALSE)),"")</f>
        <v/>
      </c>
      <c r="AP191" s="253" t="str">
        <f>IFERROR(IF(AND(AND($N190&lt;&gt;$BI$6,$N190&lt;&gt;$BJ$6),AP190="有"),$AL$2,VLOOKUP(AP190,'P1'!$B$4:$J$35,9,FALSE)),"")</f>
        <v/>
      </c>
      <c r="AQ191" s="253" t="str">
        <f>IFERROR(IF(AND(AND($N190&lt;&gt;$BI$6,$N190&lt;&gt;$BJ$6),AQ190="有"),$AL$2,VLOOKUP(AQ190,'P1'!$B$4:$J$35,9,FALSE)),"")</f>
        <v/>
      </c>
      <c r="AR191" s="253" t="str">
        <f>IFERROR(IF(AND(AND($N190&lt;&gt;$BI$6,$N190&lt;&gt;$BJ$6),AR190="有"),$AL$2,VLOOKUP(AR190,'P1'!$B$4:$J$35,9,FALSE)),"")</f>
        <v/>
      </c>
      <c r="AS191" s="253" t="str">
        <f>IFERROR(IF(AND(AND($N190&lt;&gt;$BI$6,$N190&lt;&gt;$BJ$6),AS190="有"),$AL$2,VLOOKUP(AS190,'P1'!$B$4:$J$35,9,FALSE)),"")</f>
        <v/>
      </c>
      <c r="AT191" s="253" t="str">
        <f>IFERROR(IF(AND(AND($N190&lt;&gt;$BI$6,$N190&lt;&gt;$BJ$6),AT190="有"),$AL$2,VLOOKUP(AT190,'P1'!$B$4:$J$35,9,FALSE)),"")</f>
        <v/>
      </c>
      <c r="AU191" s="253" t="str">
        <f>IFERROR(IF(AND(AND($N190&lt;&gt;$BI$6,$N190&lt;&gt;$BJ$6),AU190="有"),$AL$2,VLOOKUP(AU190,'P1'!$B$4:$J$35,9,FALSE)),"")</f>
        <v/>
      </c>
      <c r="AV191" s="120">
        <f>SUM(Q191:AU191)</f>
        <v>0</v>
      </c>
      <c r="AW191" s="711"/>
      <c r="AX191" s="713"/>
      <c r="AY191" s="121"/>
      <c r="AZ191" s="121"/>
    </row>
    <row r="192" spans="2:52" ht="17.100000000000001" customHeight="1" x14ac:dyDescent="0.15">
      <c r="B192" s="690">
        <f t="shared" si="11"/>
        <v>82</v>
      </c>
      <c r="C192" s="721"/>
      <c r="D192" s="722"/>
      <c r="E192" s="722"/>
      <c r="F192" s="722"/>
      <c r="G192" s="722"/>
      <c r="H192" s="723"/>
      <c r="I192" s="727"/>
      <c r="J192" s="728"/>
      <c r="K192" s="728"/>
      <c r="L192" s="728"/>
      <c r="M192" s="729"/>
      <c r="N192" s="733"/>
      <c r="O192" s="734"/>
      <c r="P192" s="723"/>
      <c r="Q192" s="256"/>
      <c r="R192" s="256"/>
      <c r="S192" s="256"/>
      <c r="T192" s="256"/>
      <c r="U192" s="256"/>
      <c r="V192" s="256"/>
      <c r="W192" s="256"/>
      <c r="X192" s="256"/>
      <c r="Y192" s="256"/>
      <c r="Z192" s="256"/>
      <c r="AA192" s="256"/>
      <c r="AB192" s="256"/>
      <c r="AC192" s="256"/>
      <c r="AD192" s="256"/>
      <c r="AE192" s="256"/>
      <c r="AF192" s="256"/>
      <c r="AG192" s="256"/>
      <c r="AH192" s="256"/>
      <c r="AI192" s="256"/>
      <c r="AJ192" s="256"/>
      <c r="AK192" s="256"/>
      <c r="AL192" s="256"/>
      <c r="AM192" s="256"/>
      <c r="AN192" s="256"/>
      <c r="AO192" s="256"/>
      <c r="AP192" s="256"/>
      <c r="AQ192" s="256"/>
      <c r="AR192" s="256"/>
      <c r="AS192" s="256"/>
      <c r="AT192" s="256"/>
      <c r="AU192" s="256"/>
      <c r="AV192" s="115">
        <f>COUNTA(Q192:AU192)</f>
        <v>0</v>
      </c>
      <c r="AW192" s="710">
        <f>AV193</f>
        <v>0</v>
      </c>
      <c r="AX192" s="712" t="str">
        <f>IFERROR(ROUNDDOWN(AV193/$AT$2,1),"")</f>
        <v/>
      </c>
      <c r="AY192" s="116"/>
      <c r="AZ192" s="116"/>
    </row>
    <row r="193" spans="2:59" ht="17.100000000000001" customHeight="1" x14ac:dyDescent="0.15">
      <c r="B193" s="691"/>
      <c r="C193" s="724"/>
      <c r="D193" s="725"/>
      <c r="E193" s="725"/>
      <c r="F193" s="725"/>
      <c r="G193" s="725"/>
      <c r="H193" s="726"/>
      <c r="I193" s="730"/>
      <c r="J193" s="731"/>
      <c r="K193" s="731"/>
      <c r="L193" s="731"/>
      <c r="M193" s="732"/>
      <c r="N193" s="724"/>
      <c r="O193" s="725"/>
      <c r="P193" s="726"/>
      <c r="Q193" s="253" t="str">
        <f>IFERROR(IF(AND(AND($N192&lt;&gt;$BI$6,$N192&lt;&gt;$BJ$6),Q192="有"),$AL$2,VLOOKUP(Q192,'P1'!$B$4:$J$35,9,FALSE)),"")</f>
        <v/>
      </c>
      <c r="R193" s="253" t="str">
        <f>IFERROR(IF(AND(AND($N192&lt;&gt;$BI$6,$N192&lt;&gt;$BJ$6),R192="有"),$AL$2,VLOOKUP(R192,'P1'!$B$4:$J$35,9,FALSE)),"")</f>
        <v/>
      </c>
      <c r="S193" s="253" t="str">
        <f>IFERROR(IF(AND(AND($N192&lt;&gt;$BI$6,$N192&lt;&gt;$BJ$6),S192="有"),$AL$2,VLOOKUP(S192,'P1'!$B$4:$J$35,9,FALSE)),"")</f>
        <v/>
      </c>
      <c r="T193" s="253" t="str">
        <f>IFERROR(IF(AND(AND($N192&lt;&gt;$BI$6,$N192&lt;&gt;$BJ$6),T192="有"),$AL$2,VLOOKUP(T192,'P1'!$B$4:$J$35,9,FALSE)),"")</f>
        <v/>
      </c>
      <c r="U193" s="253" t="str">
        <f>IFERROR(IF(AND(AND($N192&lt;&gt;$BI$6,$N192&lt;&gt;$BJ$6),U192="有"),$AL$2,VLOOKUP(U192,'P1'!$B$4:$J$35,9,FALSE)),"")</f>
        <v/>
      </c>
      <c r="V193" s="253" t="str">
        <f>IFERROR(IF(AND(AND($N192&lt;&gt;$BI$6,$N192&lt;&gt;$BJ$6),V192="有"),$AL$2,VLOOKUP(V192,'P1'!$B$4:$J$35,9,FALSE)),"")</f>
        <v/>
      </c>
      <c r="W193" s="253" t="str">
        <f>IFERROR(IF(AND(AND($N192&lt;&gt;$BI$6,$N192&lt;&gt;$BJ$6),W192="有"),$AL$2,VLOOKUP(W192,'P1'!$B$4:$J$35,9,FALSE)),"")</f>
        <v/>
      </c>
      <c r="X193" s="253" t="str">
        <f>IFERROR(IF(AND(AND($N192&lt;&gt;$BI$6,$N192&lt;&gt;$BJ$6),X192="有"),$AL$2,VLOOKUP(X192,'P1'!$B$4:$J$35,9,FALSE)),"")</f>
        <v/>
      </c>
      <c r="Y193" s="253" t="str">
        <f>IFERROR(IF(AND(AND($N192&lt;&gt;$BI$6,$N192&lt;&gt;$BJ$6),Y192="有"),$AL$2,VLOOKUP(Y192,'P1'!$B$4:$J$35,9,FALSE)),"")</f>
        <v/>
      </c>
      <c r="Z193" s="253" t="str">
        <f>IFERROR(IF(AND(AND($N192&lt;&gt;$BI$6,$N192&lt;&gt;$BJ$6),Z192="有"),$AL$2,VLOOKUP(Z192,'P1'!$B$4:$J$35,9,FALSE)),"")</f>
        <v/>
      </c>
      <c r="AA193" s="253" t="str">
        <f>IFERROR(IF(AND(AND($N192&lt;&gt;$BI$6,$N192&lt;&gt;$BJ$6),AA192="有"),$AL$2,VLOOKUP(AA192,'P1'!$B$4:$J$35,9,FALSE)),"")</f>
        <v/>
      </c>
      <c r="AB193" s="253" t="str">
        <f>IFERROR(IF(AND(AND($N192&lt;&gt;$BI$6,$N192&lt;&gt;$BJ$6),AB192="有"),$AL$2,VLOOKUP(AB192,'P1'!$B$4:$J$35,9,FALSE)),"")</f>
        <v/>
      </c>
      <c r="AC193" s="253" t="str">
        <f>IFERROR(IF(AND(AND($N192&lt;&gt;$BI$6,$N192&lt;&gt;$BJ$6),AC192="有"),$AL$2,VLOOKUP(AC192,'P1'!$B$4:$J$35,9,FALSE)),"")</f>
        <v/>
      </c>
      <c r="AD193" s="253" t="str">
        <f>IFERROR(IF(AND(AND($N192&lt;&gt;$BI$6,$N192&lt;&gt;$BJ$6),AD192="有"),$AL$2,VLOOKUP(AD192,'P1'!$B$4:$J$35,9,FALSE)),"")</f>
        <v/>
      </c>
      <c r="AE193" s="253" t="str">
        <f>IFERROR(IF(AND(AND($N192&lt;&gt;$BI$6,$N192&lt;&gt;$BJ$6),AE192="有"),$AL$2,VLOOKUP(AE192,'P1'!$B$4:$J$35,9,FALSE)),"")</f>
        <v/>
      </c>
      <c r="AF193" s="253" t="str">
        <f>IFERROR(IF(AND(AND($N192&lt;&gt;$BI$6,$N192&lt;&gt;$BJ$6),AF192="有"),$AL$2,VLOOKUP(AF192,'P1'!$B$4:$J$35,9,FALSE)),"")</f>
        <v/>
      </c>
      <c r="AG193" s="253" t="str">
        <f>IFERROR(IF(AND(AND($N192&lt;&gt;$BI$6,$N192&lt;&gt;$BJ$6),AG192="有"),$AL$2,VLOOKUP(AG192,'P1'!$B$4:$J$35,9,FALSE)),"")</f>
        <v/>
      </c>
      <c r="AH193" s="253" t="str">
        <f>IFERROR(IF(AND(AND($N192&lt;&gt;$BI$6,$N192&lt;&gt;$BJ$6),AH192="有"),$AL$2,VLOOKUP(AH192,'P1'!$B$4:$J$35,9,FALSE)),"")</f>
        <v/>
      </c>
      <c r="AI193" s="253" t="str">
        <f>IFERROR(IF(AND(AND($N192&lt;&gt;$BI$6,$N192&lt;&gt;$BJ$6),AI192="有"),$AL$2,VLOOKUP(AI192,'P1'!$B$4:$J$35,9,FALSE)),"")</f>
        <v/>
      </c>
      <c r="AJ193" s="253" t="str">
        <f>IFERROR(IF(AND(AND($N192&lt;&gt;$BI$6,$N192&lt;&gt;$BJ$6),AJ192="有"),$AL$2,VLOOKUP(AJ192,'P1'!$B$4:$J$35,9,FALSE)),"")</f>
        <v/>
      </c>
      <c r="AK193" s="253" t="str">
        <f>IFERROR(IF(AND(AND($N192&lt;&gt;$BI$6,$N192&lt;&gt;$BJ$6),AK192="有"),$AL$2,VLOOKUP(AK192,'P1'!$B$4:$J$35,9,FALSE)),"")</f>
        <v/>
      </c>
      <c r="AL193" s="253" t="str">
        <f>IFERROR(IF(AND(AND($N192&lt;&gt;$BI$6,$N192&lt;&gt;$BJ$6),AL192="有"),$AL$2,VLOOKUP(AL192,'P1'!$B$4:$J$35,9,FALSE)),"")</f>
        <v/>
      </c>
      <c r="AM193" s="253" t="str">
        <f>IFERROR(IF(AND(AND($N192&lt;&gt;$BI$6,$N192&lt;&gt;$BJ$6),AM192="有"),$AL$2,VLOOKUP(AM192,'P1'!$B$4:$J$35,9,FALSE)),"")</f>
        <v/>
      </c>
      <c r="AN193" s="253" t="str">
        <f>IFERROR(IF(AND(AND($N192&lt;&gt;$BI$6,$N192&lt;&gt;$BJ$6),AN192="有"),$AL$2,VLOOKUP(AN192,'P1'!$B$4:$J$35,9,FALSE)),"")</f>
        <v/>
      </c>
      <c r="AO193" s="253" t="str">
        <f>IFERROR(IF(AND(AND($N192&lt;&gt;$BI$6,$N192&lt;&gt;$BJ$6),AO192="有"),$AL$2,VLOOKUP(AO192,'P1'!$B$4:$J$35,9,FALSE)),"")</f>
        <v/>
      </c>
      <c r="AP193" s="253" t="str">
        <f>IFERROR(IF(AND(AND($N192&lt;&gt;$BI$6,$N192&lt;&gt;$BJ$6),AP192="有"),$AL$2,VLOOKUP(AP192,'P1'!$B$4:$J$35,9,FALSE)),"")</f>
        <v/>
      </c>
      <c r="AQ193" s="253" t="str">
        <f>IFERROR(IF(AND(AND($N192&lt;&gt;$BI$6,$N192&lt;&gt;$BJ$6),AQ192="有"),$AL$2,VLOOKUP(AQ192,'P1'!$B$4:$J$35,9,FALSE)),"")</f>
        <v/>
      </c>
      <c r="AR193" s="253" t="str">
        <f>IFERROR(IF(AND(AND($N192&lt;&gt;$BI$6,$N192&lt;&gt;$BJ$6),AR192="有"),$AL$2,VLOOKUP(AR192,'P1'!$B$4:$J$35,9,FALSE)),"")</f>
        <v/>
      </c>
      <c r="AS193" s="253" t="str">
        <f>IFERROR(IF(AND(AND($N192&lt;&gt;$BI$6,$N192&lt;&gt;$BJ$6),AS192="有"),$AL$2,VLOOKUP(AS192,'P1'!$B$4:$J$35,9,FALSE)),"")</f>
        <v/>
      </c>
      <c r="AT193" s="253" t="str">
        <f>IFERROR(IF(AND(AND($N192&lt;&gt;$BI$6,$N192&lt;&gt;$BJ$6),AT192="有"),$AL$2,VLOOKUP(AT192,'P1'!$B$4:$J$35,9,FALSE)),"")</f>
        <v/>
      </c>
      <c r="AU193" s="253" t="str">
        <f>IFERROR(IF(AND(AND($N192&lt;&gt;$BI$6,$N192&lt;&gt;$BJ$6),AU192="有"),$AL$2,VLOOKUP(AU192,'P1'!$B$4:$J$35,9,FALSE)),"")</f>
        <v/>
      </c>
      <c r="AV193" s="120">
        <f>SUM(Q193:AU193)</f>
        <v>0</v>
      </c>
      <c r="AW193" s="711"/>
      <c r="AX193" s="713"/>
      <c r="AY193" s="121"/>
      <c r="AZ193" s="121"/>
    </row>
    <row r="194" spans="2:59" ht="17.100000000000001" customHeight="1" x14ac:dyDescent="0.15">
      <c r="B194" s="690">
        <f t="shared" si="11"/>
        <v>83</v>
      </c>
      <c r="C194" s="721"/>
      <c r="D194" s="722"/>
      <c r="E194" s="722"/>
      <c r="F194" s="722"/>
      <c r="G194" s="722"/>
      <c r="H194" s="723"/>
      <c r="I194" s="727"/>
      <c r="J194" s="728"/>
      <c r="K194" s="728"/>
      <c r="L194" s="728"/>
      <c r="M194" s="729"/>
      <c r="N194" s="733"/>
      <c r="O194" s="734"/>
      <c r="P194" s="723"/>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115">
        <f>COUNTA(Q194:AU194)</f>
        <v>0</v>
      </c>
      <c r="AW194" s="710">
        <f>AV195</f>
        <v>0</v>
      </c>
      <c r="AX194" s="712" t="str">
        <f>IFERROR(ROUNDDOWN(AV195/$AT$2,1),"")</f>
        <v/>
      </c>
      <c r="AY194" s="116"/>
      <c r="AZ194" s="116"/>
    </row>
    <row r="195" spans="2:59" ht="17.100000000000001" customHeight="1" x14ac:dyDescent="0.15">
      <c r="B195" s="691"/>
      <c r="C195" s="724"/>
      <c r="D195" s="725"/>
      <c r="E195" s="725"/>
      <c r="F195" s="725"/>
      <c r="G195" s="725"/>
      <c r="H195" s="726"/>
      <c r="I195" s="730"/>
      <c r="J195" s="731"/>
      <c r="K195" s="731"/>
      <c r="L195" s="731"/>
      <c r="M195" s="732"/>
      <c r="N195" s="724"/>
      <c r="O195" s="725"/>
      <c r="P195" s="726"/>
      <c r="Q195" s="253" t="str">
        <f>IFERROR(IF(AND(AND($N194&lt;&gt;$BI$6,$N194&lt;&gt;$BJ$6),Q194="有"),$AL$2,VLOOKUP(Q194,'P1'!$B$4:$J$35,9,FALSE)),"")</f>
        <v/>
      </c>
      <c r="R195" s="253" t="str">
        <f>IFERROR(IF(AND(AND($N194&lt;&gt;$BI$6,$N194&lt;&gt;$BJ$6),R194="有"),$AL$2,VLOOKUP(R194,'P1'!$B$4:$J$35,9,FALSE)),"")</f>
        <v/>
      </c>
      <c r="S195" s="253" t="str">
        <f>IFERROR(IF(AND(AND($N194&lt;&gt;$BI$6,$N194&lt;&gt;$BJ$6),S194="有"),$AL$2,VLOOKUP(S194,'P1'!$B$4:$J$35,9,FALSE)),"")</f>
        <v/>
      </c>
      <c r="T195" s="253" t="str">
        <f>IFERROR(IF(AND(AND($N194&lt;&gt;$BI$6,$N194&lt;&gt;$BJ$6),T194="有"),$AL$2,VLOOKUP(T194,'P1'!$B$4:$J$35,9,FALSE)),"")</f>
        <v/>
      </c>
      <c r="U195" s="253" t="str">
        <f>IFERROR(IF(AND(AND($N194&lt;&gt;$BI$6,$N194&lt;&gt;$BJ$6),U194="有"),$AL$2,VLOOKUP(U194,'P1'!$B$4:$J$35,9,FALSE)),"")</f>
        <v/>
      </c>
      <c r="V195" s="253" t="str">
        <f>IFERROR(IF(AND(AND($N194&lt;&gt;$BI$6,$N194&lt;&gt;$BJ$6),V194="有"),$AL$2,VLOOKUP(V194,'P1'!$B$4:$J$35,9,FALSE)),"")</f>
        <v/>
      </c>
      <c r="W195" s="253" t="str">
        <f>IFERROR(IF(AND(AND($N194&lt;&gt;$BI$6,$N194&lt;&gt;$BJ$6),W194="有"),$AL$2,VLOOKUP(W194,'P1'!$B$4:$J$35,9,FALSE)),"")</f>
        <v/>
      </c>
      <c r="X195" s="253" t="str">
        <f>IFERROR(IF(AND(AND($N194&lt;&gt;$BI$6,$N194&lt;&gt;$BJ$6),X194="有"),$AL$2,VLOOKUP(X194,'P1'!$B$4:$J$35,9,FALSE)),"")</f>
        <v/>
      </c>
      <c r="Y195" s="253" t="str">
        <f>IFERROR(IF(AND(AND($N194&lt;&gt;$BI$6,$N194&lt;&gt;$BJ$6),Y194="有"),$AL$2,VLOOKUP(Y194,'P1'!$B$4:$J$35,9,FALSE)),"")</f>
        <v/>
      </c>
      <c r="Z195" s="253" t="str">
        <f>IFERROR(IF(AND(AND($N194&lt;&gt;$BI$6,$N194&lt;&gt;$BJ$6),Z194="有"),$AL$2,VLOOKUP(Z194,'P1'!$B$4:$J$35,9,FALSE)),"")</f>
        <v/>
      </c>
      <c r="AA195" s="253" t="str">
        <f>IFERROR(IF(AND(AND($N194&lt;&gt;$BI$6,$N194&lt;&gt;$BJ$6),AA194="有"),$AL$2,VLOOKUP(AA194,'P1'!$B$4:$J$35,9,FALSE)),"")</f>
        <v/>
      </c>
      <c r="AB195" s="253" t="str">
        <f>IFERROR(IF(AND(AND($N194&lt;&gt;$BI$6,$N194&lt;&gt;$BJ$6),AB194="有"),$AL$2,VLOOKUP(AB194,'P1'!$B$4:$J$35,9,FALSE)),"")</f>
        <v/>
      </c>
      <c r="AC195" s="253" t="str">
        <f>IFERROR(IF(AND(AND($N194&lt;&gt;$BI$6,$N194&lt;&gt;$BJ$6),AC194="有"),$AL$2,VLOOKUP(AC194,'P1'!$B$4:$J$35,9,FALSE)),"")</f>
        <v/>
      </c>
      <c r="AD195" s="253" t="str">
        <f>IFERROR(IF(AND(AND($N194&lt;&gt;$BI$6,$N194&lt;&gt;$BJ$6),AD194="有"),$AL$2,VLOOKUP(AD194,'P1'!$B$4:$J$35,9,FALSE)),"")</f>
        <v/>
      </c>
      <c r="AE195" s="253" t="str">
        <f>IFERROR(IF(AND(AND($N194&lt;&gt;$BI$6,$N194&lt;&gt;$BJ$6),AE194="有"),$AL$2,VLOOKUP(AE194,'P1'!$B$4:$J$35,9,FALSE)),"")</f>
        <v/>
      </c>
      <c r="AF195" s="253" t="str">
        <f>IFERROR(IF(AND(AND($N194&lt;&gt;$BI$6,$N194&lt;&gt;$BJ$6),AF194="有"),$AL$2,VLOOKUP(AF194,'P1'!$B$4:$J$35,9,FALSE)),"")</f>
        <v/>
      </c>
      <c r="AG195" s="253" t="str">
        <f>IFERROR(IF(AND(AND($N194&lt;&gt;$BI$6,$N194&lt;&gt;$BJ$6),AG194="有"),$AL$2,VLOOKUP(AG194,'P1'!$B$4:$J$35,9,FALSE)),"")</f>
        <v/>
      </c>
      <c r="AH195" s="253" t="str">
        <f>IFERROR(IF(AND(AND($N194&lt;&gt;$BI$6,$N194&lt;&gt;$BJ$6),AH194="有"),$AL$2,VLOOKUP(AH194,'P1'!$B$4:$J$35,9,FALSE)),"")</f>
        <v/>
      </c>
      <c r="AI195" s="253" t="str">
        <f>IFERROR(IF(AND(AND($N194&lt;&gt;$BI$6,$N194&lt;&gt;$BJ$6),AI194="有"),$AL$2,VLOOKUP(AI194,'P1'!$B$4:$J$35,9,FALSE)),"")</f>
        <v/>
      </c>
      <c r="AJ195" s="253" t="str">
        <f>IFERROR(IF(AND(AND($N194&lt;&gt;$BI$6,$N194&lt;&gt;$BJ$6),AJ194="有"),$AL$2,VLOOKUP(AJ194,'P1'!$B$4:$J$35,9,FALSE)),"")</f>
        <v/>
      </c>
      <c r="AK195" s="253" t="str">
        <f>IFERROR(IF(AND(AND($N194&lt;&gt;$BI$6,$N194&lt;&gt;$BJ$6),AK194="有"),$AL$2,VLOOKUP(AK194,'P1'!$B$4:$J$35,9,FALSE)),"")</f>
        <v/>
      </c>
      <c r="AL195" s="253" t="str">
        <f>IFERROR(IF(AND(AND($N194&lt;&gt;$BI$6,$N194&lt;&gt;$BJ$6),AL194="有"),$AL$2,VLOOKUP(AL194,'P1'!$B$4:$J$35,9,FALSE)),"")</f>
        <v/>
      </c>
      <c r="AM195" s="253" t="str">
        <f>IFERROR(IF(AND(AND($N194&lt;&gt;$BI$6,$N194&lt;&gt;$BJ$6),AM194="有"),$AL$2,VLOOKUP(AM194,'P1'!$B$4:$J$35,9,FALSE)),"")</f>
        <v/>
      </c>
      <c r="AN195" s="253" t="str">
        <f>IFERROR(IF(AND(AND($N194&lt;&gt;$BI$6,$N194&lt;&gt;$BJ$6),AN194="有"),$AL$2,VLOOKUP(AN194,'P1'!$B$4:$J$35,9,FALSE)),"")</f>
        <v/>
      </c>
      <c r="AO195" s="253" t="str">
        <f>IFERROR(IF(AND(AND($N194&lt;&gt;$BI$6,$N194&lt;&gt;$BJ$6),AO194="有"),$AL$2,VLOOKUP(AO194,'P1'!$B$4:$J$35,9,FALSE)),"")</f>
        <v/>
      </c>
      <c r="AP195" s="253" t="str">
        <f>IFERROR(IF(AND(AND($N194&lt;&gt;$BI$6,$N194&lt;&gt;$BJ$6),AP194="有"),$AL$2,VLOOKUP(AP194,'P1'!$B$4:$J$35,9,FALSE)),"")</f>
        <v/>
      </c>
      <c r="AQ195" s="253" t="str">
        <f>IFERROR(IF(AND(AND($N194&lt;&gt;$BI$6,$N194&lt;&gt;$BJ$6),AQ194="有"),$AL$2,VLOOKUP(AQ194,'P1'!$B$4:$J$35,9,FALSE)),"")</f>
        <v/>
      </c>
      <c r="AR195" s="253" t="str">
        <f>IFERROR(IF(AND(AND($N194&lt;&gt;$BI$6,$N194&lt;&gt;$BJ$6),AR194="有"),$AL$2,VLOOKUP(AR194,'P1'!$B$4:$J$35,9,FALSE)),"")</f>
        <v/>
      </c>
      <c r="AS195" s="253" t="str">
        <f>IFERROR(IF(AND(AND($N194&lt;&gt;$BI$6,$N194&lt;&gt;$BJ$6),AS194="有"),$AL$2,VLOOKUP(AS194,'P1'!$B$4:$J$35,9,FALSE)),"")</f>
        <v/>
      </c>
      <c r="AT195" s="253" t="str">
        <f>IFERROR(IF(AND(AND($N194&lt;&gt;$BI$6,$N194&lt;&gt;$BJ$6),AT194="有"),$AL$2,VLOOKUP(AT194,'P1'!$B$4:$J$35,9,FALSE)),"")</f>
        <v/>
      </c>
      <c r="AU195" s="253" t="str">
        <f>IFERROR(IF(AND(AND($N194&lt;&gt;$BI$6,$N194&lt;&gt;$BJ$6),AU194="有"),$AL$2,VLOOKUP(AU194,'P1'!$B$4:$J$35,9,FALSE)),"")</f>
        <v/>
      </c>
      <c r="AV195" s="120">
        <f>SUM(Q195:AU195)</f>
        <v>0</v>
      </c>
      <c r="AW195" s="711"/>
      <c r="AX195" s="713"/>
      <c r="AY195" s="121"/>
      <c r="AZ195" s="121"/>
    </row>
    <row r="196" spans="2:59" ht="17.100000000000001" customHeight="1" x14ac:dyDescent="0.15">
      <c r="B196" s="690">
        <f t="shared" si="11"/>
        <v>84</v>
      </c>
      <c r="C196" s="721"/>
      <c r="D196" s="722"/>
      <c r="E196" s="722"/>
      <c r="F196" s="722"/>
      <c r="G196" s="722"/>
      <c r="H196" s="723"/>
      <c r="I196" s="727"/>
      <c r="J196" s="728"/>
      <c r="K196" s="728"/>
      <c r="L196" s="728"/>
      <c r="M196" s="729"/>
      <c r="N196" s="733"/>
      <c r="O196" s="734"/>
      <c r="P196" s="723"/>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6"/>
      <c r="AP196" s="256"/>
      <c r="AQ196" s="256"/>
      <c r="AR196" s="256"/>
      <c r="AS196" s="256"/>
      <c r="AT196" s="256"/>
      <c r="AU196" s="256"/>
      <c r="AV196" s="115">
        <f>COUNTA(Q196:AU196)</f>
        <v>0</v>
      </c>
      <c r="AW196" s="710">
        <f>AV197</f>
        <v>0</v>
      </c>
      <c r="AX196" s="712" t="str">
        <f>IFERROR(ROUNDDOWN(AV197/$AT$2,1),"")</f>
        <v/>
      </c>
      <c r="AY196" s="116"/>
      <c r="AZ196" s="116"/>
    </row>
    <row r="197" spans="2:59" ht="17.100000000000001" customHeight="1" x14ac:dyDescent="0.15">
      <c r="B197" s="691"/>
      <c r="C197" s="724"/>
      <c r="D197" s="725"/>
      <c r="E197" s="725"/>
      <c r="F197" s="725"/>
      <c r="G197" s="725"/>
      <c r="H197" s="726"/>
      <c r="I197" s="730"/>
      <c r="J197" s="731"/>
      <c r="K197" s="731"/>
      <c r="L197" s="731"/>
      <c r="M197" s="732"/>
      <c r="N197" s="724"/>
      <c r="O197" s="725"/>
      <c r="P197" s="726"/>
      <c r="Q197" s="253" t="str">
        <f>IFERROR(IF(AND(AND($N196&lt;&gt;$BI$6,$N196&lt;&gt;$BJ$6),Q196="有"),$AL$2,VLOOKUP(Q196,'P1'!$B$4:$J$35,9,FALSE)),"")</f>
        <v/>
      </c>
      <c r="R197" s="253" t="str">
        <f>IFERROR(IF(AND(AND($N196&lt;&gt;$BI$6,$N196&lt;&gt;$BJ$6),R196="有"),$AL$2,VLOOKUP(R196,'P1'!$B$4:$J$35,9,FALSE)),"")</f>
        <v/>
      </c>
      <c r="S197" s="253" t="str">
        <f>IFERROR(IF(AND(AND($N196&lt;&gt;$BI$6,$N196&lt;&gt;$BJ$6),S196="有"),$AL$2,VLOOKUP(S196,'P1'!$B$4:$J$35,9,FALSE)),"")</f>
        <v/>
      </c>
      <c r="T197" s="253" t="str">
        <f>IFERROR(IF(AND(AND($N196&lt;&gt;$BI$6,$N196&lt;&gt;$BJ$6),T196="有"),$AL$2,VLOOKUP(T196,'P1'!$B$4:$J$35,9,FALSE)),"")</f>
        <v/>
      </c>
      <c r="U197" s="253" t="str">
        <f>IFERROR(IF(AND(AND($N196&lt;&gt;$BI$6,$N196&lt;&gt;$BJ$6),U196="有"),$AL$2,VLOOKUP(U196,'P1'!$B$4:$J$35,9,FALSE)),"")</f>
        <v/>
      </c>
      <c r="V197" s="253" t="str">
        <f>IFERROR(IF(AND(AND($N196&lt;&gt;$BI$6,$N196&lt;&gt;$BJ$6),V196="有"),$AL$2,VLOOKUP(V196,'P1'!$B$4:$J$35,9,FALSE)),"")</f>
        <v/>
      </c>
      <c r="W197" s="253" t="str">
        <f>IFERROR(IF(AND(AND($N196&lt;&gt;$BI$6,$N196&lt;&gt;$BJ$6),W196="有"),$AL$2,VLOOKUP(W196,'P1'!$B$4:$J$35,9,FALSE)),"")</f>
        <v/>
      </c>
      <c r="X197" s="253" t="str">
        <f>IFERROR(IF(AND(AND($N196&lt;&gt;$BI$6,$N196&lt;&gt;$BJ$6),X196="有"),$AL$2,VLOOKUP(X196,'P1'!$B$4:$J$35,9,FALSE)),"")</f>
        <v/>
      </c>
      <c r="Y197" s="253" t="str">
        <f>IFERROR(IF(AND(AND($N196&lt;&gt;$BI$6,$N196&lt;&gt;$BJ$6),Y196="有"),$AL$2,VLOOKUP(Y196,'P1'!$B$4:$J$35,9,FALSE)),"")</f>
        <v/>
      </c>
      <c r="Z197" s="253" t="str">
        <f>IFERROR(IF(AND(AND($N196&lt;&gt;$BI$6,$N196&lt;&gt;$BJ$6),Z196="有"),$AL$2,VLOOKUP(Z196,'P1'!$B$4:$J$35,9,FALSE)),"")</f>
        <v/>
      </c>
      <c r="AA197" s="253" t="str">
        <f>IFERROR(IF(AND(AND($N196&lt;&gt;$BI$6,$N196&lt;&gt;$BJ$6),AA196="有"),$AL$2,VLOOKUP(AA196,'P1'!$B$4:$J$35,9,FALSE)),"")</f>
        <v/>
      </c>
      <c r="AB197" s="253" t="str">
        <f>IFERROR(IF(AND(AND($N196&lt;&gt;$BI$6,$N196&lt;&gt;$BJ$6),AB196="有"),$AL$2,VLOOKUP(AB196,'P1'!$B$4:$J$35,9,FALSE)),"")</f>
        <v/>
      </c>
      <c r="AC197" s="253" t="str">
        <f>IFERROR(IF(AND(AND($N196&lt;&gt;$BI$6,$N196&lt;&gt;$BJ$6),AC196="有"),$AL$2,VLOOKUP(AC196,'P1'!$B$4:$J$35,9,FALSE)),"")</f>
        <v/>
      </c>
      <c r="AD197" s="253" t="str">
        <f>IFERROR(IF(AND(AND($N196&lt;&gt;$BI$6,$N196&lt;&gt;$BJ$6),AD196="有"),$AL$2,VLOOKUP(AD196,'P1'!$B$4:$J$35,9,FALSE)),"")</f>
        <v/>
      </c>
      <c r="AE197" s="253" t="str">
        <f>IFERROR(IF(AND(AND($N196&lt;&gt;$BI$6,$N196&lt;&gt;$BJ$6),AE196="有"),$AL$2,VLOOKUP(AE196,'P1'!$B$4:$J$35,9,FALSE)),"")</f>
        <v/>
      </c>
      <c r="AF197" s="253" t="str">
        <f>IFERROR(IF(AND(AND($N196&lt;&gt;$BI$6,$N196&lt;&gt;$BJ$6),AF196="有"),$AL$2,VLOOKUP(AF196,'P1'!$B$4:$J$35,9,FALSE)),"")</f>
        <v/>
      </c>
      <c r="AG197" s="253" t="str">
        <f>IFERROR(IF(AND(AND($N196&lt;&gt;$BI$6,$N196&lt;&gt;$BJ$6),AG196="有"),$AL$2,VLOOKUP(AG196,'P1'!$B$4:$J$35,9,FALSE)),"")</f>
        <v/>
      </c>
      <c r="AH197" s="253" t="str">
        <f>IFERROR(IF(AND(AND($N196&lt;&gt;$BI$6,$N196&lt;&gt;$BJ$6),AH196="有"),$AL$2,VLOOKUP(AH196,'P1'!$B$4:$J$35,9,FALSE)),"")</f>
        <v/>
      </c>
      <c r="AI197" s="253" t="str">
        <f>IFERROR(IF(AND(AND($N196&lt;&gt;$BI$6,$N196&lt;&gt;$BJ$6),AI196="有"),$AL$2,VLOOKUP(AI196,'P1'!$B$4:$J$35,9,FALSE)),"")</f>
        <v/>
      </c>
      <c r="AJ197" s="253" t="str">
        <f>IFERROR(IF(AND(AND($N196&lt;&gt;$BI$6,$N196&lt;&gt;$BJ$6),AJ196="有"),$AL$2,VLOOKUP(AJ196,'P1'!$B$4:$J$35,9,FALSE)),"")</f>
        <v/>
      </c>
      <c r="AK197" s="253" t="str">
        <f>IFERROR(IF(AND(AND($N196&lt;&gt;$BI$6,$N196&lt;&gt;$BJ$6),AK196="有"),$AL$2,VLOOKUP(AK196,'P1'!$B$4:$J$35,9,FALSE)),"")</f>
        <v/>
      </c>
      <c r="AL197" s="253" t="str">
        <f>IFERROR(IF(AND(AND($N196&lt;&gt;$BI$6,$N196&lt;&gt;$BJ$6),AL196="有"),$AL$2,VLOOKUP(AL196,'P1'!$B$4:$J$35,9,FALSE)),"")</f>
        <v/>
      </c>
      <c r="AM197" s="253" t="str">
        <f>IFERROR(IF(AND(AND($N196&lt;&gt;$BI$6,$N196&lt;&gt;$BJ$6),AM196="有"),$AL$2,VLOOKUP(AM196,'P1'!$B$4:$J$35,9,FALSE)),"")</f>
        <v/>
      </c>
      <c r="AN197" s="253" t="str">
        <f>IFERROR(IF(AND(AND($N196&lt;&gt;$BI$6,$N196&lt;&gt;$BJ$6),AN196="有"),$AL$2,VLOOKUP(AN196,'P1'!$B$4:$J$35,9,FALSE)),"")</f>
        <v/>
      </c>
      <c r="AO197" s="253" t="str">
        <f>IFERROR(IF(AND(AND($N196&lt;&gt;$BI$6,$N196&lt;&gt;$BJ$6),AO196="有"),$AL$2,VLOOKUP(AO196,'P1'!$B$4:$J$35,9,FALSE)),"")</f>
        <v/>
      </c>
      <c r="AP197" s="253" t="str">
        <f>IFERROR(IF(AND(AND($N196&lt;&gt;$BI$6,$N196&lt;&gt;$BJ$6),AP196="有"),$AL$2,VLOOKUP(AP196,'P1'!$B$4:$J$35,9,FALSE)),"")</f>
        <v/>
      </c>
      <c r="AQ197" s="253" t="str">
        <f>IFERROR(IF(AND(AND($N196&lt;&gt;$BI$6,$N196&lt;&gt;$BJ$6),AQ196="有"),$AL$2,VLOOKUP(AQ196,'P1'!$B$4:$J$35,9,FALSE)),"")</f>
        <v/>
      </c>
      <c r="AR197" s="253" t="str">
        <f>IFERROR(IF(AND(AND($N196&lt;&gt;$BI$6,$N196&lt;&gt;$BJ$6),AR196="有"),$AL$2,VLOOKUP(AR196,'P1'!$B$4:$J$35,9,FALSE)),"")</f>
        <v/>
      </c>
      <c r="AS197" s="253" t="str">
        <f>IFERROR(IF(AND(AND($N196&lt;&gt;$BI$6,$N196&lt;&gt;$BJ$6),AS196="有"),$AL$2,VLOOKUP(AS196,'P1'!$B$4:$J$35,9,FALSE)),"")</f>
        <v/>
      </c>
      <c r="AT197" s="253" t="str">
        <f>IFERROR(IF(AND(AND($N196&lt;&gt;$BI$6,$N196&lt;&gt;$BJ$6),AT196="有"),$AL$2,VLOOKUP(AT196,'P1'!$B$4:$J$35,9,FALSE)),"")</f>
        <v/>
      </c>
      <c r="AU197" s="253" t="str">
        <f>IFERROR(IF(AND(AND($N196&lt;&gt;$BI$6,$N196&lt;&gt;$BJ$6),AU196="有"),$AL$2,VLOOKUP(AU196,'P1'!$B$4:$J$35,9,FALSE)),"")</f>
        <v/>
      </c>
      <c r="AV197" s="120">
        <f>SUM(Q197:AU197)</f>
        <v>0</v>
      </c>
      <c r="AW197" s="711"/>
      <c r="AX197" s="713"/>
      <c r="AY197" s="121"/>
      <c r="AZ197" s="121"/>
    </row>
    <row r="198" spans="2:59" s="90" customFormat="1" ht="5.0999999999999996" customHeight="1" x14ac:dyDescent="0.15">
      <c r="B198" s="123"/>
      <c r="C198" s="124"/>
      <c r="D198" s="125"/>
      <c r="E198" s="125"/>
      <c r="F198" s="125"/>
      <c r="G198" s="125"/>
      <c r="H198" s="125"/>
      <c r="I198" s="124"/>
      <c r="J198" s="124"/>
      <c r="K198" s="124"/>
      <c r="L198" s="124"/>
      <c r="M198" s="124"/>
      <c r="N198" s="124"/>
      <c r="O198" s="124"/>
      <c r="P198" s="124"/>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7"/>
      <c r="BA198" s="72"/>
      <c r="BB198" s="72"/>
      <c r="BC198" s="72"/>
      <c r="BD198" s="72"/>
      <c r="BE198" s="72"/>
      <c r="BF198" s="72"/>
      <c r="BG198" s="72"/>
    </row>
    <row r="199" spans="2:59" s="88" customFormat="1" ht="5.0999999999999996" customHeight="1" x14ac:dyDescent="0.15">
      <c r="B199" s="134"/>
      <c r="AS199" s="109"/>
      <c r="AT199" s="109"/>
      <c r="AU199" s="109"/>
      <c r="AY199" s="72"/>
      <c r="AZ199" s="72"/>
      <c r="BA199" s="72"/>
      <c r="BB199" s="72"/>
      <c r="BC199" s="72"/>
      <c r="BD199" s="72"/>
      <c r="BE199" s="72"/>
      <c r="BF199" s="72"/>
      <c r="BG199" s="72"/>
    </row>
    <row r="200" spans="2:59" ht="21.95" customHeight="1" x14ac:dyDescent="0.15">
      <c r="B200" s="240" t="s">
        <v>366</v>
      </c>
      <c r="S200" s="135" t="s">
        <v>149</v>
      </c>
      <c r="T200" s="735" t="str">
        <f>$T$2</f>
        <v/>
      </c>
      <c r="U200" s="735"/>
      <c r="V200" s="136" t="s">
        <v>30</v>
      </c>
      <c r="W200" s="136">
        <f>$W$2</f>
        <v>9</v>
      </c>
      <c r="X200" s="137" t="s">
        <v>168</v>
      </c>
      <c r="Y200" s="136"/>
      <c r="Z200" s="138" t="s">
        <v>150</v>
      </c>
      <c r="AA200" s="108"/>
      <c r="AB200" s="104"/>
      <c r="AC200" s="104"/>
      <c r="AD200" s="72"/>
      <c r="AE200" s="72"/>
      <c r="AF200" s="72"/>
      <c r="AG200" s="72"/>
      <c r="AH200" s="72"/>
      <c r="AI200" s="72"/>
      <c r="AJ200" s="72"/>
      <c r="AK200" s="72"/>
      <c r="AL200" s="72"/>
      <c r="AM200" s="72"/>
      <c r="AN200" s="72"/>
      <c r="AO200" s="72"/>
      <c r="AP200" s="72"/>
      <c r="AQ200" s="72"/>
      <c r="AR200" s="72"/>
      <c r="AS200" s="72"/>
      <c r="AT200" s="72"/>
      <c r="AU200" s="72"/>
      <c r="AV200" s="72"/>
      <c r="AW200" s="72"/>
      <c r="AX200" s="109" t="str">
        <f>"5 / "&amp;COUNTA(C$6,C$56,C$105,C$154,C$203)</f>
        <v>5 / 1</v>
      </c>
    </row>
    <row r="201" spans="2:59" s="109" customFormat="1" ht="15" customHeight="1" x14ac:dyDescent="0.15">
      <c r="B201" s="690"/>
      <c r="C201" s="698" t="s">
        <v>174</v>
      </c>
      <c r="D201" s="699"/>
      <c r="E201" s="699"/>
      <c r="F201" s="699"/>
      <c r="G201" s="699"/>
      <c r="H201" s="700"/>
      <c r="I201" s="698" t="s">
        <v>175</v>
      </c>
      <c r="J201" s="699"/>
      <c r="K201" s="699"/>
      <c r="L201" s="699"/>
      <c r="M201" s="700"/>
      <c r="N201" s="714" t="s">
        <v>176</v>
      </c>
      <c r="O201" s="699"/>
      <c r="P201" s="700"/>
      <c r="Q201" s="110">
        <f>Q$4</f>
        <v>42979</v>
      </c>
      <c r="R201" s="110">
        <f t="shared" ref="R201:AU201" si="12">R$4</f>
        <v>42980</v>
      </c>
      <c r="S201" s="110">
        <f t="shared" si="12"/>
        <v>42981</v>
      </c>
      <c r="T201" s="110">
        <f t="shared" si="12"/>
        <v>42982</v>
      </c>
      <c r="U201" s="110">
        <f t="shared" si="12"/>
        <v>42983</v>
      </c>
      <c r="V201" s="110">
        <f t="shared" si="12"/>
        <v>42984</v>
      </c>
      <c r="W201" s="110">
        <f t="shared" si="12"/>
        <v>42985</v>
      </c>
      <c r="X201" s="110">
        <f t="shared" si="12"/>
        <v>42986</v>
      </c>
      <c r="Y201" s="110">
        <f t="shared" si="12"/>
        <v>42987</v>
      </c>
      <c r="Z201" s="110">
        <f t="shared" si="12"/>
        <v>42988</v>
      </c>
      <c r="AA201" s="110">
        <f t="shared" si="12"/>
        <v>42989</v>
      </c>
      <c r="AB201" s="110">
        <f t="shared" si="12"/>
        <v>42990</v>
      </c>
      <c r="AC201" s="110">
        <f t="shared" si="12"/>
        <v>42991</v>
      </c>
      <c r="AD201" s="110">
        <f t="shared" si="12"/>
        <v>42992</v>
      </c>
      <c r="AE201" s="110">
        <f t="shared" si="12"/>
        <v>42993</v>
      </c>
      <c r="AF201" s="110">
        <f t="shared" si="12"/>
        <v>42994</v>
      </c>
      <c r="AG201" s="110">
        <f t="shared" si="12"/>
        <v>42995</v>
      </c>
      <c r="AH201" s="110">
        <f t="shared" si="12"/>
        <v>42996</v>
      </c>
      <c r="AI201" s="110">
        <f t="shared" si="12"/>
        <v>42997</v>
      </c>
      <c r="AJ201" s="110">
        <f t="shared" si="12"/>
        <v>42998</v>
      </c>
      <c r="AK201" s="110">
        <f t="shared" si="12"/>
        <v>42999</v>
      </c>
      <c r="AL201" s="110">
        <f t="shared" si="12"/>
        <v>43000</v>
      </c>
      <c r="AM201" s="110">
        <f t="shared" si="12"/>
        <v>43001</v>
      </c>
      <c r="AN201" s="110">
        <f t="shared" si="12"/>
        <v>43002</v>
      </c>
      <c r="AO201" s="110">
        <f t="shared" si="12"/>
        <v>43003</v>
      </c>
      <c r="AP201" s="110">
        <f t="shared" si="12"/>
        <v>43004</v>
      </c>
      <c r="AQ201" s="110">
        <f t="shared" si="12"/>
        <v>43005</v>
      </c>
      <c r="AR201" s="110">
        <f t="shared" si="12"/>
        <v>43006</v>
      </c>
      <c r="AS201" s="110">
        <f t="shared" si="12"/>
        <v>43007</v>
      </c>
      <c r="AT201" s="110">
        <f t="shared" si="12"/>
        <v>43008</v>
      </c>
      <c r="AU201" s="110" t="str">
        <f t="shared" si="12"/>
        <v/>
      </c>
      <c r="AV201" s="111" t="s">
        <v>177</v>
      </c>
      <c r="AW201" s="686"/>
      <c r="AX201" s="686" t="s">
        <v>178</v>
      </c>
      <c r="AY201" s="112"/>
      <c r="AZ201" s="112"/>
      <c r="BA201" s="72"/>
      <c r="BB201" s="72"/>
      <c r="BC201" s="72"/>
      <c r="BD201" s="72"/>
      <c r="BE201" s="72"/>
      <c r="BF201" s="72"/>
      <c r="BG201" s="72"/>
    </row>
    <row r="202" spans="2:59" s="109" customFormat="1" ht="15" customHeight="1" x14ac:dyDescent="0.15">
      <c r="B202" s="691"/>
      <c r="C202" s="701"/>
      <c r="D202" s="702"/>
      <c r="E202" s="702"/>
      <c r="F202" s="702"/>
      <c r="G202" s="702"/>
      <c r="H202" s="703"/>
      <c r="I202" s="701"/>
      <c r="J202" s="702"/>
      <c r="K202" s="702"/>
      <c r="L202" s="702"/>
      <c r="M202" s="703"/>
      <c r="N202" s="701"/>
      <c r="O202" s="702"/>
      <c r="P202" s="703"/>
      <c r="Q202" s="113" t="str">
        <f>Q$5</f>
        <v>金</v>
      </c>
      <c r="R202" s="113" t="str">
        <f t="shared" ref="R202:AU202" si="13">R$5</f>
        <v>土</v>
      </c>
      <c r="S202" s="113" t="str">
        <f t="shared" si="13"/>
        <v>日</v>
      </c>
      <c r="T202" s="113" t="str">
        <f t="shared" si="13"/>
        <v>月</v>
      </c>
      <c r="U202" s="113" t="str">
        <f t="shared" si="13"/>
        <v>火</v>
      </c>
      <c r="V202" s="113" t="str">
        <f t="shared" si="13"/>
        <v>水</v>
      </c>
      <c r="W202" s="113" t="str">
        <f t="shared" si="13"/>
        <v>木</v>
      </c>
      <c r="X202" s="113" t="str">
        <f t="shared" si="13"/>
        <v>金</v>
      </c>
      <c r="Y202" s="113" t="str">
        <f t="shared" si="13"/>
        <v>土</v>
      </c>
      <c r="Z202" s="113" t="str">
        <f t="shared" si="13"/>
        <v>日</v>
      </c>
      <c r="AA202" s="113" t="str">
        <f t="shared" si="13"/>
        <v>月</v>
      </c>
      <c r="AB202" s="113" t="str">
        <f t="shared" si="13"/>
        <v>火</v>
      </c>
      <c r="AC202" s="113" t="str">
        <f t="shared" si="13"/>
        <v>水</v>
      </c>
      <c r="AD202" s="113" t="str">
        <f t="shared" si="13"/>
        <v>木</v>
      </c>
      <c r="AE202" s="113" t="str">
        <f t="shared" si="13"/>
        <v>金</v>
      </c>
      <c r="AF202" s="113" t="str">
        <f t="shared" si="13"/>
        <v>土</v>
      </c>
      <c r="AG202" s="113" t="str">
        <f t="shared" si="13"/>
        <v>日</v>
      </c>
      <c r="AH202" s="113" t="str">
        <f t="shared" si="13"/>
        <v>月</v>
      </c>
      <c r="AI202" s="113" t="str">
        <f t="shared" si="13"/>
        <v>火</v>
      </c>
      <c r="AJ202" s="113" t="str">
        <f t="shared" si="13"/>
        <v>水</v>
      </c>
      <c r="AK202" s="113" t="str">
        <f t="shared" si="13"/>
        <v>木</v>
      </c>
      <c r="AL202" s="113" t="str">
        <f t="shared" si="13"/>
        <v>金</v>
      </c>
      <c r="AM202" s="113" t="str">
        <f t="shared" si="13"/>
        <v>土</v>
      </c>
      <c r="AN202" s="113" t="str">
        <f t="shared" si="13"/>
        <v>日</v>
      </c>
      <c r="AO202" s="113" t="str">
        <f t="shared" si="13"/>
        <v>月</v>
      </c>
      <c r="AP202" s="113" t="str">
        <f t="shared" si="13"/>
        <v>火</v>
      </c>
      <c r="AQ202" s="113" t="str">
        <f t="shared" si="13"/>
        <v>水</v>
      </c>
      <c r="AR202" s="113" t="str">
        <f t="shared" si="13"/>
        <v>木</v>
      </c>
      <c r="AS202" s="113" t="str">
        <f t="shared" si="13"/>
        <v>金</v>
      </c>
      <c r="AT202" s="113" t="str">
        <f t="shared" si="13"/>
        <v>土</v>
      </c>
      <c r="AU202" s="113" t="str">
        <f t="shared" si="13"/>
        <v/>
      </c>
      <c r="AV202" s="111" t="s">
        <v>179</v>
      </c>
      <c r="AW202" s="687"/>
      <c r="AX202" s="687"/>
      <c r="AY202" s="112"/>
      <c r="AZ202" s="112"/>
      <c r="BA202" s="72"/>
      <c r="BB202" s="72"/>
      <c r="BC202" s="72"/>
      <c r="BD202" s="72"/>
      <c r="BE202" s="72"/>
      <c r="BF202" s="72"/>
      <c r="BG202" s="72"/>
    </row>
    <row r="203" spans="2:59" ht="17.100000000000001" customHeight="1" x14ac:dyDescent="0.15">
      <c r="B203" s="690">
        <f>B196+1</f>
        <v>85</v>
      </c>
      <c r="C203" s="721"/>
      <c r="D203" s="722"/>
      <c r="E203" s="722"/>
      <c r="F203" s="722"/>
      <c r="G203" s="722"/>
      <c r="H203" s="723"/>
      <c r="I203" s="727"/>
      <c r="J203" s="728"/>
      <c r="K203" s="728"/>
      <c r="L203" s="728"/>
      <c r="M203" s="729"/>
      <c r="N203" s="733"/>
      <c r="O203" s="734"/>
      <c r="P203" s="741"/>
      <c r="Q203" s="256"/>
      <c r="R203" s="256"/>
      <c r="S203" s="256"/>
      <c r="T203" s="256"/>
      <c r="U203" s="256"/>
      <c r="V203" s="256"/>
      <c r="W203" s="256"/>
      <c r="X203" s="256"/>
      <c r="Y203" s="256"/>
      <c r="Z203" s="256"/>
      <c r="AA203" s="256"/>
      <c r="AB203" s="256"/>
      <c r="AC203" s="256"/>
      <c r="AD203" s="256"/>
      <c r="AE203" s="256"/>
      <c r="AF203" s="256"/>
      <c r="AG203" s="256"/>
      <c r="AH203" s="256"/>
      <c r="AI203" s="256"/>
      <c r="AJ203" s="256"/>
      <c r="AK203" s="256"/>
      <c r="AL203" s="256"/>
      <c r="AM203" s="256"/>
      <c r="AN203" s="256"/>
      <c r="AO203" s="256"/>
      <c r="AP203" s="256"/>
      <c r="AQ203" s="256"/>
      <c r="AR203" s="256"/>
      <c r="AS203" s="256"/>
      <c r="AT203" s="256"/>
      <c r="AU203" s="256"/>
      <c r="AV203" s="115">
        <f>COUNTA(Q203:AU203)</f>
        <v>0</v>
      </c>
      <c r="AW203" s="710">
        <f>AV204</f>
        <v>0</v>
      </c>
      <c r="AX203" s="712" t="str">
        <f>IFERROR(ROUNDDOWN(AV204/$AT$2,1),"")</f>
        <v/>
      </c>
      <c r="AY203" s="116"/>
      <c r="AZ203" s="116"/>
    </row>
    <row r="204" spans="2:59" ht="17.100000000000001" customHeight="1" x14ac:dyDescent="0.15">
      <c r="B204" s="691"/>
      <c r="C204" s="724"/>
      <c r="D204" s="725"/>
      <c r="E204" s="725"/>
      <c r="F204" s="725"/>
      <c r="G204" s="725"/>
      <c r="H204" s="726"/>
      <c r="I204" s="730"/>
      <c r="J204" s="731"/>
      <c r="K204" s="731"/>
      <c r="L204" s="731"/>
      <c r="M204" s="732"/>
      <c r="N204" s="742"/>
      <c r="O204" s="743"/>
      <c r="P204" s="744"/>
      <c r="Q204" s="253" t="str">
        <f>IFERROR(IF(AND(AND($N203&lt;&gt;$BI$6,$N203&lt;&gt;$BJ$6),Q203="有"),$AL$2,VLOOKUP(Q203,'P1'!$B$4:$J$35,9,FALSE)),"")</f>
        <v/>
      </c>
      <c r="R204" s="253" t="str">
        <f>IFERROR(IF(AND(AND($N203&lt;&gt;$BI$6,$N203&lt;&gt;$BJ$6),R203="有"),$AL$2,VLOOKUP(R203,'P1'!$B$4:$J$35,9,FALSE)),"")</f>
        <v/>
      </c>
      <c r="S204" s="253" t="str">
        <f>IFERROR(IF(AND(AND($N203&lt;&gt;$BI$6,$N203&lt;&gt;$BJ$6),S203="有"),$AL$2,VLOOKUP(S203,'P1'!$B$4:$J$35,9,FALSE)),"")</f>
        <v/>
      </c>
      <c r="T204" s="253" t="str">
        <f>IFERROR(IF(AND(AND($N203&lt;&gt;$BI$6,$N203&lt;&gt;$BJ$6),T203="有"),$AL$2,VLOOKUP(T203,'P1'!$B$4:$J$35,9,FALSE)),"")</f>
        <v/>
      </c>
      <c r="U204" s="253" t="str">
        <f>IFERROR(IF(AND(AND($N203&lt;&gt;$BI$6,$N203&lt;&gt;$BJ$6),U203="有"),$AL$2,VLOOKUP(U203,'P1'!$B$4:$J$35,9,FALSE)),"")</f>
        <v/>
      </c>
      <c r="V204" s="253" t="str">
        <f>IFERROR(IF(AND(AND($N203&lt;&gt;$BI$6,$N203&lt;&gt;$BJ$6),V203="有"),$AL$2,VLOOKUP(V203,'P1'!$B$4:$J$35,9,FALSE)),"")</f>
        <v/>
      </c>
      <c r="W204" s="253" t="str">
        <f>IFERROR(IF(AND(AND($N203&lt;&gt;$BI$6,$N203&lt;&gt;$BJ$6),W203="有"),$AL$2,VLOOKUP(W203,'P1'!$B$4:$J$35,9,FALSE)),"")</f>
        <v/>
      </c>
      <c r="X204" s="253" t="str">
        <f>IFERROR(IF(AND(AND($N203&lt;&gt;$BI$6,$N203&lt;&gt;$BJ$6),X203="有"),$AL$2,VLOOKUP(X203,'P1'!$B$4:$J$35,9,FALSE)),"")</f>
        <v/>
      </c>
      <c r="Y204" s="253" t="str">
        <f>IFERROR(IF(AND(AND($N203&lt;&gt;$BI$6,$N203&lt;&gt;$BJ$6),Y203="有"),$AL$2,VLOOKUP(Y203,'P1'!$B$4:$J$35,9,FALSE)),"")</f>
        <v/>
      </c>
      <c r="Z204" s="253" t="str">
        <f>IFERROR(IF(AND(AND($N203&lt;&gt;$BI$6,$N203&lt;&gt;$BJ$6),Z203="有"),$AL$2,VLOOKUP(Z203,'P1'!$B$4:$J$35,9,FALSE)),"")</f>
        <v/>
      </c>
      <c r="AA204" s="253" t="str">
        <f>IFERROR(IF(AND(AND($N203&lt;&gt;$BI$6,$N203&lt;&gt;$BJ$6),AA203="有"),$AL$2,VLOOKUP(AA203,'P1'!$B$4:$J$35,9,FALSE)),"")</f>
        <v/>
      </c>
      <c r="AB204" s="253" t="str">
        <f>IFERROR(IF(AND(AND($N203&lt;&gt;$BI$6,$N203&lt;&gt;$BJ$6),AB203="有"),$AL$2,VLOOKUP(AB203,'P1'!$B$4:$J$35,9,FALSE)),"")</f>
        <v/>
      </c>
      <c r="AC204" s="253" t="str">
        <f>IFERROR(IF(AND(AND($N203&lt;&gt;$BI$6,$N203&lt;&gt;$BJ$6),AC203="有"),$AL$2,VLOOKUP(AC203,'P1'!$B$4:$J$35,9,FALSE)),"")</f>
        <v/>
      </c>
      <c r="AD204" s="253" t="str">
        <f>IFERROR(IF(AND(AND($N203&lt;&gt;$BI$6,$N203&lt;&gt;$BJ$6),AD203="有"),$AL$2,VLOOKUP(AD203,'P1'!$B$4:$J$35,9,FALSE)),"")</f>
        <v/>
      </c>
      <c r="AE204" s="253" t="str">
        <f>IFERROR(IF(AND(AND($N203&lt;&gt;$BI$6,$N203&lt;&gt;$BJ$6),AE203="有"),$AL$2,VLOOKUP(AE203,'P1'!$B$4:$J$35,9,FALSE)),"")</f>
        <v/>
      </c>
      <c r="AF204" s="253" t="str">
        <f>IFERROR(IF(AND(AND($N203&lt;&gt;$BI$6,$N203&lt;&gt;$BJ$6),AF203="有"),$AL$2,VLOOKUP(AF203,'P1'!$B$4:$J$35,9,FALSE)),"")</f>
        <v/>
      </c>
      <c r="AG204" s="253" t="str">
        <f>IFERROR(IF(AND(AND($N203&lt;&gt;$BI$6,$N203&lt;&gt;$BJ$6),AG203="有"),$AL$2,VLOOKUP(AG203,'P1'!$B$4:$J$35,9,FALSE)),"")</f>
        <v/>
      </c>
      <c r="AH204" s="253" t="str">
        <f>IFERROR(IF(AND(AND($N203&lt;&gt;$BI$6,$N203&lt;&gt;$BJ$6),AH203="有"),$AL$2,VLOOKUP(AH203,'P1'!$B$4:$J$35,9,FALSE)),"")</f>
        <v/>
      </c>
      <c r="AI204" s="253" t="str">
        <f>IFERROR(IF(AND(AND($N203&lt;&gt;$BI$6,$N203&lt;&gt;$BJ$6),AI203="有"),$AL$2,VLOOKUP(AI203,'P1'!$B$4:$J$35,9,FALSE)),"")</f>
        <v/>
      </c>
      <c r="AJ204" s="253" t="str">
        <f>IFERROR(IF(AND(AND($N203&lt;&gt;$BI$6,$N203&lt;&gt;$BJ$6),AJ203="有"),$AL$2,VLOOKUP(AJ203,'P1'!$B$4:$J$35,9,FALSE)),"")</f>
        <v/>
      </c>
      <c r="AK204" s="253" t="str">
        <f>IFERROR(IF(AND(AND($N203&lt;&gt;$BI$6,$N203&lt;&gt;$BJ$6),AK203="有"),$AL$2,VLOOKUP(AK203,'P1'!$B$4:$J$35,9,FALSE)),"")</f>
        <v/>
      </c>
      <c r="AL204" s="253" t="str">
        <f>IFERROR(IF(AND(AND($N203&lt;&gt;$BI$6,$N203&lt;&gt;$BJ$6),AL203="有"),$AL$2,VLOOKUP(AL203,'P1'!$B$4:$J$35,9,FALSE)),"")</f>
        <v/>
      </c>
      <c r="AM204" s="253" t="str">
        <f>IFERROR(IF(AND(AND($N203&lt;&gt;$BI$6,$N203&lt;&gt;$BJ$6),AM203="有"),$AL$2,VLOOKUP(AM203,'P1'!$B$4:$J$35,9,FALSE)),"")</f>
        <v/>
      </c>
      <c r="AN204" s="253" t="str">
        <f>IFERROR(IF(AND(AND($N203&lt;&gt;$BI$6,$N203&lt;&gt;$BJ$6),AN203="有"),$AL$2,VLOOKUP(AN203,'P1'!$B$4:$J$35,9,FALSE)),"")</f>
        <v/>
      </c>
      <c r="AO204" s="253" t="str">
        <f>IFERROR(IF(AND(AND($N203&lt;&gt;$BI$6,$N203&lt;&gt;$BJ$6),AO203="有"),$AL$2,VLOOKUP(AO203,'P1'!$B$4:$J$35,9,FALSE)),"")</f>
        <v/>
      </c>
      <c r="AP204" s="253" t="str">
        <f>IFERROR(IF(AND(AND($N203&lt;&gt;$BI$6,$N203&lt;&gt;$BJ$6),AP203="有"),$AL$2,VLOOKUP(AP203,'P1'!$B$4:$J$35,9,FALSE)),"")</f>
        <v/>
      </c>
      <c r="AQ204" s="253" t="str">
        <f>IFERROR(IF(AND(AND($N203&lt;&gt;$BI$6,$N203&lt;&gt;$BJ$6),AQ203="有"),$AL$2,VLOOKUP(AQ203,'P1'!$B$4:$J$35,9,FALSE)),"")</f>
        <v/>
      </c>
      <c r="AR204" s="253" t="str">
        <f>IFERROR(IF(AND(AND($N203&lt;&gt;$BI$6,$N203&lt;&gt;$BJ$6),AR203="有"),$AL$2,VLOOKUP(AR203,'P1'!$B$4:$J$35,9,FALSE)),"")</f>
        <v/>
      </c>
      <c r="AS204" s="253" t="str">
        <f>IFERROR(IF(AND(AND($N203&lt;&gt;$BI$6,$N203&lt;&gt;$BJ$6),AS203="有"),$AL$2,VLOOKUP(AS203,'P1'!$B$4:$J$35,9,FALSE)),"")</f>
        <v/>
      </c>
      <c r="AT204" s="253" t="str">
        <f>IFERROR(IF(AND(AND($N203&lt;&gt;$BI$6,$N203&lt;&gt;$BJ$6),AT203="有"),$AL$2,VLOOKUP(AT203,'P1'!$B$4:$J$35,9,FALSE)),"")</f>
        <v/>
      </c>
      <c r="AU204" s="253" t="str">
        <f>IFERROR(IF(AND(AND($N203&lt;&gt;$BI$6,$N203&lt;&gt;$BJ$6),AU203="有"),$AL$2,VLOOKUP(AU203,'P1'!$B$4:$J$35,9,FALSE)),"")</f>
        <v/>
      </c>
      <c r="AV204" s="120">
        <f>SUM(Q204:AU204)</f>
        <v>0</v>
      </c>
      <c r="AW204" s="711"/>
      <c r="AX204" s="713"/>
      <c r="AY204" s="121"/>
      <c r="AZ204" s="121"/>
    </row>
    <row r="205" spans="2:59" ht="17.100000000000001" customHeight="1" x14ac:dyDescent="0.15">
      <c r="B205" s="690">
        <f t="shared" ref="B205:B245" si="14">B203+1</f>
        <v>86</v>
      </c>
      <c r="C205" s="721"/>
      <c r="D205" s="722"/>
      <c r="E205" s="722"/>
      <c r="F205" s="722"/>
      <c r="G205" s="722"/>
      <c r="H205" s="723"/>
      <c r="I205" s="727"/>
      <c r="J205" s="728"/>
      <c r="K205" s="728"/>
      <c r="L205" s="728"/>
      <c r="M205" s="729"/>
      <c r="N205" s="733"/>
      <c r="O205" s="734"/>
      <c r="P205" s="741"/>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256"/>
      <c r="AL205" s="256"/>
      <c r="AM205" s="256"/>
      <c r="AN205" s="256"/>
      <c r="AO205" s="256"/>
      <c r="AP205" s="256"/>
      <c r="AQ205" s="256"/>
      <c r="AR205" s="256"/>
      <c r="AS205" s="256"/>
      <c r="AT205" s="256"/>
      <c r="AU205" s="256"/>
      <c r="AV205" s="115">
        <f>COUNTA(Q205:AU205)</f>
        <v>0</v>
      </c>
      <c r="AW205" s="710">
        <f>AV206</f>
        <v>0</v>
      </c>
      <c r="AX205" s="712" t="str">
        <f>IFERROR(ROUNDDOWN(AV206/$AT$2,1),"")</f>
        <v/>
      </c>
      <c r="AY205" s="116"/>
      <c r="AZ205" s="116"/>
    </row>
    <row r="206" spans="2:59" ht="17.100000000000001" customHeight="1" x14ac:dyDescent="0.15">
      <c r="B206" s="691"/>
      <c r="C206" s="724"/>
      <c r="D206" s="725"/>
      <c r="E206" s="725"/>
      <c r="F206" s="725"/>
      <c r="G206" s="725"/>
      <c r="H206" s="726"/>
      <c r="I206" s="730"/>
      <c r="J206" s="731"/>
      <c r="K206" s="731"/>
      <c r="L206" s="731"/>
      <c r="M206" s="732"/>
      <c r="N206" s="742"/>
      <c r="O206" s="743"/>
      <c r="P206" s="744"/>
      <c r="Q206" s="253" t="str">
        <f>IFERROR(IF(AND(AND($N205&lt;&gt;$BI$6,$N205&lt;&gt;$BJ$6),Q205="有"),$AL$2,VLOOKUP(Q205,'P1'!$B$4:$J$35,9,FALSE)),"")</f>
        <v/>
      </c>
      <c r="R206" s="253" t="str">
        <f>IFERROR(IF(AND(AND($N205&lt;&gt;$BI$6,$N205&lt;&gt;$BJ$6),R205="有"),$AL$2,VLOOKUP(R205,'P1'!$B$4:$J$35,9,FALSE)),"")</f>
        <v/>
      </c>
      <c r="S206" s="253" t="str">
        <f>IFERROR(IF(AND(AND($N205&lt;&gt;$BI$6,$N205&lt;&gt;$BJ$6),S205="有"),$AL$2,VLOOKUP(S205,'P1'!$B$4:$J$35,9,FALSE)),"")</f>
        <v/>
      </c>
      <c r="T206" s="253" t="str">
        <f>IFERROR(IF(AND(AND($N205&lt;&gt;$BI$6,$N205&lt;&gt;$BJ$6),T205="有"),$AL$2,VLOOKUP(T205,'P1'!$B$4:$J$35,9,FALSE)),"")</f>
        <v/>
      </c>
      <c r="U206" s="253" t="str">
        <f>IFERROR(IF(AND(AND($N205&lt;&gt;$BI$6,$N205&lt;&gt;$BJ$6),U205="有"),$AL$2,VLOOKUP(U205,'P1'!$B$4:$J$35,9,FALSE)),"")</f>
        <v/>
      </c>
      <c r="V206" s="253" t="str">
        <f>IFERROR(IF(AND(AND($N205&lt;&gt;$BI$6,$N205&lt;&gt;$BJ$6),V205="有"),$AL$2,VLOOKUP(V205,'P1'!$B$4:$J$35,9,FALSE)),"")</f>
        <v/>
      </c>
      <c r="W206" s="253" t="str">
        <f>IFERROR(IF(AND(AND($N205&lt;&gt;$BI$6,$N205&lt;&gt;$BJ$6),W205="有"),$AL$2,VLOOKUP(W205,'P1'!$B$4:$J$35,9,FALSE)),"")</f>
        <v/>
      </c>
      <c r="X206" s="253" t="str">
        <f>IFERROR(IF(AND(AND($N205&lt;&gt;$BI$6,$N205&lt;&gt;$BJ$6),X205="有"),$AL$2,VLOOKUP(X205,'P1'!$B$4:$J$35,9,FALSE)),"")</f>
        <v/>
      </c>
      <c r="Y206" s="253" t="str">
        <f>IFERROR(IF(AND(AND($N205&lt;&gt;$BI$6,$N205&lt;&gt;$BJ$6),Y205="有"),$AL$2,VLOOKUP(Y205,'P1'!$B$4:$J$35,9,FALSE)),"")</f>
        <v/>
      </c>
      <c r="Z206" s="253" t="str">
        <f>IFERROR(IF(AND(AND($N205&lt;&gt;$BI$6,$N205&lt;&gt;$BJ$6),Z205="有"),$AL$2,VLOOKUP(Z205,'P1'!$B$4:$J$35,9,FALSE)),"")</f>
        <v/>
      </c>
      <c r="AA206" s="253" t="str">
        <f>IFERROR(IF(AND(AND($N205&lt;&gt;$BI$6,$N205&lt;&gt;$BJ$6),AA205="有"),$AL$2,VLOOKUP(AA205,'P1'!$B$4:$J$35,9,FALSE)),"")</f>
        <v/>
      </c>
      <c r="AB206" s="253" t="str">
        <f>IFERROR(IF(AND(AND($N205&lt;&gt;$BI$6,$N205&lt;&gt;$BJ$6),AB205="有"),$AL$2,VLOOKUP(AB205,'P1'!$B$4:$J$35,9,FALSE)),"")</f>
        <v/>
      </c>
      <c r="AC206" s="253" t="str">
        <f>IFERROR(IF(AND(AND($N205&lt;&gt;$BI$6,$N205&lt;&gt;$BJ$6),AC205="有"),$AL$2,VLOOKUP(AC205,'P1'!$B$4:$J$35,9,FALSE)),"")</f>
        <v/>
      </c>
      <c r="AD206" s="253" t="str">
        <f>IFERROR(IF(AND(AND($N205&lt;&gt;$BI$6,$N205&lt;&gt;$BJ$6),AD205="有"),$AL$2,VLOOKUP(AD205,'P1'!$B$4:$J$35,9,FALSE)),"")</f>
        <v/>
      </c>
      <c r="AE206" s="253" t="str">
        <f>IFERROR(IF(AND(AND($N205&lt;&gt;$BI$6,$N205&lt;&gt;$BJ$6),AE205="有"),$AL$2,VLOOKUP(AE205,'P1'!$B$4:$J$35,9,FALSE)),"")</f>
        <v/>
      </c>
      <c r="AF206" s="253" t="str">
        <f>IFERROR(IF(AND(AND($N205&lt;&gt;$BI$6,$N205&lt;&gt;$BJ$6),AF205="有"),$AL$2,VLOOKUP(AF205,'P1'!$B$4:$J$35,9,FALSE)),"")</f>
        <v/>
      </c>
      <c r="AG206" s="253" t="str">
        <f>IFERROR(IF(AND(AND($N205&lt;&gt;$BI$6,$N205&lt;&gt;$BJ$6),AG205="有"),$AL$2,VLOOKUP(AG205,'P1'!$B$4:$J$35,9,FALSE)),"")</f>
        <v/>
      </c>
      <c r="AH206" s="253" t="str">
        <f>IFERROR(IF(AND(AND($N205&lt;&gt;$BI$6,$N205&lt;&gt;$BJ$6),AH205="有"),$AL$2,VLOOKUP(AH205,'P1'!$B$4:$J$35,9,FALSE)),"")</f>
        <v/>
      </c>
      <c r="AI206" s="253" t="str">
        <f>IFERROR(IF(AND(AND($N205&lt;&gt;$BI$6,$N205&lt;&gt;$BJ$6),AI205="有"),$AL$2,VLOOKUP(AI205,'P1'!$B$4:$J$35,9,FALSE)),"")</f>
        <v/>
      </c>
      <c r="AJ206" s="253" t="str">
        <f>IFERROR(IF(AND(AND($N205&lt;&gt;$BI$6,$N205&lt;&gt;$BJ$6),AJ205="有"),$AL$2,VLOOKUP(AJ205,'P1'!$B$4:$J$35,9,FALSE)),"")</f>
        <v/>
      </c>
      <c r="AK206" s="253" t="str">
        <f>IFERROR(IF(AND(AND($N205&lt;&gt;$BI$6,$N205&lt;&gt;$BJ$6),AK205="有"),$AL$2,VLOOKUP(AK205,'P1'!$B$4:$J$35,9,FALSE)),"")</f>
        <v/>
      </c>
      <c r="AL206" s="253" t="str">
        <f>IFERROR(IF(AND(AND($N205&lt;&gt;$BI$6,$N205&lt;&gt;$BJ$6),AL205="有"),$AL$2,VLOOKUP(AL205,'P1'!$B$4:$J$35,9,FALSE)),"")</f>
        <v/>
      </c>
      <c r="AM206" s="253" t="str">
        <f>IFERROR(IF(AND(AND($N205&lt;&gt;$BI$6,$N205&lt;&gt;$BJ$6),AM205="有"),$AL$2,VLOOKUP(AM205,'P1'!$B$4:$J$35,9,FALSE)),"")</f>
        <v/>
      </c>
      <c r="AN206" s="253" t="str">
        <f>IFERROR(IF(AND(AND($N205&lt;&gt;$BI$6,$N205&lt;&gt;$BJ$6),AN205="有"),$AL$2,VLOOKUP(AN205,'P1'!$B$4:$J$35,9,FALSE)),"")</f>
        <v/>
      </c>
      <c r="AO206" s="253" t="str">
        <f>IFERROR(IF(AND(AND($N205&lt;&gt;$BI$6,$N205&lt;&gt;$BJ$6),AO205="有"),$AL$2,VLOOKUP(AO205,'P1'!$B$4:$J$35,9,FALSE)),"")</f>
        <v/>
      </c>
      <c r="AP206" s="253" t="str">
        <f>IFERROR(IF(AND(AND($N205&lt;&gt;$BI$6,$N205&lt;&gt;$BJ$6),AP205="有"),$AL$2,VLOOKUP(AP205,'P1'!$B$4:$J$35,9,FALSE)),"")</f>
        <v/>
      </c>
      <c r="AQ206" s="253" t="str">
        <f>IFERROR(IF(AND(AND($N205&lt;&gt;$BI$6,$N205&lt;&gt;$BJ$6),AQ205="有"),$AL$2,VLOOKUP(AQ205,'P1'!$B$4:$J$35,9,FALSE)),"")</f>
        <v/>
      </c>
      <c r="AR206" s="253" t="str">
        <f>IFERROR(IF(AND(AND($N205&lt;&gt;$BI$6,$N205&lt;&gt;$BJ$6),AR205="有"),$AL$2,VLOOKUP(AR205,'P1'!$B$4:$J$35,9,FALSE)),"")</f>
        <v/>
      </c>
      <c r="AS206" s="253" t="str">
        <f>IFERROR(IF(AND(AND($N205&lt;&gt;$BI$6,$N205&lt;&gt;$BJ$6),AS205="有"),$AL$2,VLOOKUP(AS205,'P1'!$B$4:$J$35,9,FALSE)),"")</f>
        <v/>
      </c>
      <c r="AT206" s="253" t="str">
        <f>IFERROR(IF(AND(AND($N205&lt;&gt;$BI$6,$N205&lt;&gt;$BJ$6),AT205="有"),$AL$2,VLOOKUP(AT205,'P1'!$B$4:$J$35,9,FALSE)),"")</f>
        <v/>
      </c>
      <c r="AU206" s="253" t="str">
        <f>IFERROR(IF(AND(AND($N205&lt;&gt;$BI$6,$N205&lt;&gt;$BJ$6),AU205="有"),$AL$2,VLOOKUP(AU205,'P1'!$B$4:$J$35,9,FALSE)),"")</f>
        <v/>
      </c>
      <c r="AV206" s="120">
        <f>SUM(Q206:AU206)</f>
        <v>0</v>
      </c>
      <c r="AW206" s="711"/>
      <c r="AX206" s="713"/>
      <c r="AY206" s="121"/>
      <c r="AZ206" s="121"/>
    </row>
    <row r="207" spans="2:59" ht="17.100000000000001" customHeight="1" x14ac:dyDescent="0.15">
      <c r="B207" s="690">
        <f t="shared" si="14"/>
        <v>87</v>
      </c>
      <c r="C207" s="721"/>
      <c r="D207" s="722"/>
      <c r="E207" s="722"/>
      <c r="F207" s="722"/>
      <c r="G207" s="722"/>
      <c r="H207" s="723"/>
      <c r="I207" s="727"/>
      <c r="J207" s="728"/>
      <c r="K207" s="728"/>
      <c r="L207" s="728"/>
      <c r="M207" s="729"/>
      <c r="N207" s="733"/>
      <c r="O207" s="734"/>
      <c r="P207" s="741"/>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c r="AM207" s="256"/>
      <c r="AN207" s="256"/>
      <c r="AO207" s="256"/>
      <c r="AP207" s="256"/>
      <c r="AQ207" s="256"/>
      <c r="AR207" s="256"/>
      <c r="AS207" s="256"/>
      <c r="AT207" s="256"/>
      <c r="AU207" s="256"/>
      <c r="AV207" s="115">
        <f>COUNTA(Q207:AU207)</f>
        <v>0</v>
      </c>
      <c r="AW207" s="710">
        <f>AV208</f>
        <v>0</v>
      </c>
      <c r="AX207" s="712" t="str">
        <f>IFERROR(ROUNDDOWN(AV208/$AT$2,1),"")</f>
        <v/>
      </c>
      <c r="AY207" s="116"/>
      <c r="AZ207" s="116"/>
    </row>
    <row r="208" spans="2:59" ht="17.100000000000001" customHeight="1" x14ac:dyDescent="0.15">
      <c r="B208" s="691"/>
      <c r="C208" s="724"/>
      <c r="D208" s="725"/>
      <c r="E208" s="725"/>
      <c r="F208" s="725"/>
      <c r="G208" s="725"/>
      <c r="H208" s="726"/>
      <c r="I208" s="730"/>
      <c r="J208" s="731"/>
      <c r="K208" s="731"/>
      <c r="L208" s="731"/>
      <c r="M208" s="732"/>
      <c r="N208" s="742"/>
      <c r="O208" s="743"/>
      <c r="P208" s="744"/>
      <c r="Q208" s="253" t="str">
        <f>IFERROR(IF(AND(AND($N207&lt;&gt;$BI$6,$N207&lt;&gt;$BJ$6),Q207="有"),$AL$2,VLOOKUP(Q207,'P1'!$B$4:$J$35,9,FALSE)),"")</f>
        <v/>
      </c>
      <c r="R208" s="253" t="str">
        <f>IFERROR(IF(AND(AND($N207&lt;&gt;$BI$6,$N207&lt;&gt;$BJ$6),R207="有"),$AL$2,VLOOKUP(R207,'P1'!$B$4:$J$35,9,FALSE)),"")</f>
        <v/>
      </c>
      <c r="S208" s="253" t="str">
        <f>IFERROR(IF(AND(AND($N207&lt;&gt;$BI$6,$N207&lt;&gt;$BJ$6),S207="有"),$AL$2,VLOOKUP(S207,'P1'!$B$4:$J$35,9,FALSE)),"")</f>
        <v/>
      </c>
      <c r="T208" s="253" t="str">
        <f>IFERROR(IF(AND(AND($N207&lt;&gt;$BI$6,$N207&lt;&gt;$BJ$6),T207="有"),$AL$2,VLOOKUP(T207,'P1'!$B$4:$J$35,9,FALSE)),"")</f>
        <v/>
      </c>
      <c r="U208" s="253" t="str">
        <f>IFERROR(IF(AND(AND($N207&lt;&gt;$BI$6,$N207&lt;&gt;$BJ$6),U207="有"),$AL$2,VLOOKUP(U207,'P1'!$B$4:$J$35,9,FALSE)),"")</f>
        <v/>
      </c>
      <c r="V208" s="253" t="str">
        <f>IFERROR(IF(AND(AND($N207&lt;&gt;$BI$6,$N207&lt;&gt;$BJ$6),V207="有"),$AL$2,VLOOKUP(V207,'P1'!$B$4:$J$35,9,FALSE)),"")</f>
        <v/>
      </c>
      <c r="W208" s="253" t="str">
        <f>IFERROR(IF(AND(AND($N207&lt;&gt;$BI$6,$N207&lt;&gt;$BJ$6),W207="有"),$AL$2,VLOOKUP(W207,'P1'!$B$4:$J$35,9,FALSE)),"")</f>
        <v/>
      </c>
      <c r="X208" s="253" t="str">
        <f>IFERROR(IF(AND(AND($N207&lt;&gt;$BI$6,$N207&lt;&gt;$BJ$6),X207="有"),$AL$2,VLOOKUP(X207,'P1'!$B$4:$J$35,9,FALSE)),"")</f>
        <v/>
      </c>
      <c r="Y208" s="253" t="str">
        <f>IFERROR(IF(AND(AND($N207&lt;&gt;$BI$6,$N207&lt;&gt;$BJ$6),Y207="有"),$AL$2,VLOOKUP(Y207,'P1'!$B$4:$J$35,9,FALSE)),"")</f>
        <v/>
      </c>
      <c r="Z208" s="253" t="str">
        <f>IFERROR(IF(AND(AND($N207&lt;&gt;$BI$6,$N207&lt;&gt;$BJ$6),Z207="有"),$AL$2,VLOOKUP(Z207,'P1'!$B$4:$J$35,9,FALSE)),"")</f>
        <v/>
      </c>
      <c r="AA208" s="253" t="str">
        <f>IFERROR(IF(AND(AND($N207&lt;&gt;$BI$6,$N207&lt;&gt;$BJ$6),AA207="有"),$AL$2,VLOOKUP(AA207,'P1'!$B$4:$J$35,9,FALSE)),"")</f>
        <v/>
      </c>
      <c r="AB208" s="253" t="str">
        <f>IFERROR(IF(AND(AND($N207&lt;&gt;$BI$6,$N207&lt;&gt;$BJ$6),AB207="有"),$AL$2,VLOOKUP(AB207,'P1'!$B$4:$J$35,9,FALSE)),"")</f>
        <v/>
      </c>
      <c r="AC208" s="253" t="str">
        <f>IFERROR(IF(AND(AND($N207&lt;&gt;$BI$6,$N207&lt;&gt;$BJ$6),AC207="有"),$AL$2,VLOOKUP(AC207,'P1'!$B$4:$J$35,9,FALSE)),"")</f>
        <v/>
      </c>
      <c r="AD208" s="253" t="str">
        <f>IFERROR(IF(AND(AND($N207&lt;&gt;$BI$6,$N207&lt;&gt;$BJ$6),AD207="有"),$AL$2,VLOOKUP(AD207,'P1'!$B$4:$J$35,9,FALSE)),"")</f>
        <v/>
      </c>
      <c r="AE208" s="253" t="str">
        <f>IFERROR(IF(AND(AND($N207&lt;&gt;$BI$6,$N207&lt;&gt;$BJ$6),AE207="有"),$AL$2,VLOOKUP(AE207,'P1'!$B$4:$J$35,9,FALSE)),"")</f>
        <v/>
      </c>
      <c r="AF208" s="253" t="str">
        <f>IFERROR(IF(AND(AND($N207&lt;&gt;$BI$6,$N207&lt;&gt;$BJ$6),AF207="有"),$AL$2,VLOOKUP(AF207,'P1'!$B$4:$J$35,9,FALSE)),"")</f>
        <v/>
      </c>
      <c r="AG208" s="253" t="str">
        <f>IFERROR(IF(AND(AND($N207&lt;&gt;$BI$6,$N207&lt;&gt;$BJ$6),AG207="有"),$AL$2,VLOOKUP(AG207,'P1'!$B$4:$J$35,9,FALSE)),"")</f>
        <v/>
      </c>
      <c r="AH208" s="253" t="str">
        <f>IFERROR(IF(AND(AND($N207&lt;&gt;$BI$6,$N207&lt;&gt;$BJ$6),AH207="有"),$AL$2,VLOOKUP(AH207,'P1'!$B$4:$J$35,9,FALSE)),"")</f>
        <v/>
      </c>
      <c r="AI208" s="253" t="str">
        <f>IFERROR(IF(AND(AND($N207&lt;&gt;$BI$6,$N207&lt;&gt;$BJ$6),AI207="有"),$AL$2,VLOOKUP(AI207,'P1'!$B$4:$J$35,9,FALSE)),"")</f>
        <v/>
      </c>
      <c r="AJ208" s="253" t="str">
        <f>IFERROR(IF(AND(AND($N207&lt;&gt;$BI$6,$N207&lt;&gt;$BJ$6),AJ207="有"),$AL$2,VLOOKUP(AJ207,'P1'!$B$4:$J$35,9,FALSE)),"")</f>
        <v/>
      </c>
      <c r="AK208" s="253" t="str">
        <f>IFERROR(IF(AND(AND($N207&lt;&gt;$BI$6,$N207&lt;&gt;$BJ$6),AK207="有"),$AL$2,VLOOKUP(AK207,'P1'!$B$4:$J$35,9,FALSE)),"")</f>
        <v/>
      </c>
      <c r="AL208" s="253" t="str">
        <f>IFERROR(IF(AND(AND($N207&lt;&gt;$BI$6,$N207&lt;&gt;$BJ$6),AL207="有"),$AL$2,VLOOKUP(AL207,'P1'!$B$4:$J$35,9,FALSE)),"")</f>
        <v/>
      </c>
      <c r="AM208" s="253" t="str">
        <f>IFERROR(IF(AND(AND($N207&lt;&gt;$BI$6,$N207&lt;&gt;$BJ$6),AM207="有"),$AL$2,VLOOKUP(AM207,'P1'!$B$4:$J$35,9,FALSE)),"")</f>
        <v/>
      </c>
      <c r="AN208" s="253" t="str">
        <f>IFERROR(IF(AND(AND($N207&lt;&gt;$BI$6,$N207&lt;&gt;$BJ$6),AN207="有"),$AL$2,VLOOKUP(AN207,'P1'!$B$4:$J$35,9,FALSE)),"")</f>
        <v/>
      </c>
      <c r="AO208" s="253" t="str">
        <f>IFERROR(IF(AND(AND($N207&lt;&gt;$BI$6,$N207&lt;&gt;$BJ$6),AO207="有"),$AL$2,VLOOKUP(AO207,'P1'!$B$4:$J$35,9,FALSE)),"")</f>
        <v/>
      </c>
      <c r="AP208" s="253" t="str">
        <f>IFERROR(IF(AND(AND($N207&lt;&gt;$BI$6,$N207&lt;&gt;$BJ$6),AP207="有"),$AL$2,VLOOKUP(AP207,'P1'!$B$4:$J$35,9,FALSE)),"")</f>
        <v/>
      </c>
      <c r="AQ208" s="253" t="str">
        <f>IFERROR(IF(AND(AND($N207&lt;&gt;$BI$6,$N207&lt;&gt;$BJ$6),AQ207="有"),$AL$2,VLOOKUP(AQ207,'P1'!$B$4:$J$35,9,FALSE)),"")</f>
        <v/>
      </c>
      <c r="AR208" s="253" t="str">
        <f>IFERROR(IF(AND(AND($N207&lt;&gt;$BI$6,$N207&lt;&gt;$BJ$6),AR207="有"),$AL$2,VLOOKUP(AR207,'P1'!$B$4:$J$35,9,FALSE)),"")</f>
        <v/>
      </c>
      <c r="AS208" s="253" t="str">
        <f>IFERROR(IF(AND(AND($N207&lt;&gt;$BI$6,$N207&lt;&gt;$BJ$6),AS207="有"),$AL$2,VLOOKUP(AS207,'P1'!$B$4:$J$35,9,FALSE)),"")</f>
        <v/>
      </c>
      <c r="AT208" s="253" t="str">
        <f>IFERROR(IF(AND(AND($N207&lt;&gt;$BI$6,$N207&lt;&gt;$BJ$6),AT207="有"),$AL$2,VLOOKUP(AT207,'P1'!$B$4:$J$35,9,FALSE)),"")</f>
        <v/>
      </c>
      <c r="AU208" s="253" t="str">
        <f>IFERROR(IF(AND(AND($N207&lt;&gt;$BI$6,$N207&lt;&gt;$BJ$6),AU207="有"),$AL$2,VLOOKUP(AU207,'P1'!$B$4:$J$35,9,FALSE)),"")</f>
        <v/>
      </c>
      <c r="AV208" s="120">
        <f>SUM(Q208:AU208)</f>
        <v>0</v>
      </c>
      <c r="AW208" s="711"/>
      <c r="AX208" s="713"/>
      <c r="AY208" s="121"/>
      <c r="AZ208" s="121"/>
    </row>
    <row r="209" spans="2:52" ht="17.100000000000001" customHeight="1" x14ac:dyDescent="0.15">
      <c r="B209" s="690">
        <f t="shared" si="14"/>
        <v>88</v>
      </c>
      <c r="C209" s="721"/>
      <c r="D209" s="722"/>
      <c r="E209" s="722"/>
      <c r="F209" s="722"/>
      <c r="G209" s="722"/>
      <c r="H209" s="723"/>
      <c r="I209" s="727"/>
      <c r="J209" s="728"/>
      <c r="K209" s="728"/>
      <c r="L209" s="728"/>
      <c r="M209" s="729"/>
      <c r="N209" s="733"/>
      <c r="O209" s="734"/>
      <c r="P209" s="741"/>
      <c r="Q209" s="256"/>
      <c r="R209" s="256"/>
      <c r="S209" s="256"/>
      <c r="T209" s="256"/>
      <c r="U209" s="256"/>
      <c r="V209" s="256"/>
      <c r="W209" s="256"/>
      <c r="X209" s="256"/>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115">
        <f>COUNTA(Q209:AU209)</f>
        <v>0</v>
      </c>
      <c r="AW209" s="710">
        <f>AV210</f>
        <v>0</v>
      </c>
      <c r="AX209" s="712" t="str">
        <f>IFERROR(ROUNDDOWN(AV210/$AT$2,1),"")</f>
        <v/>
      </c>
      <c r="AY209" s="116"/>
      <c r="AZ209" s="116"/>
    </row>
    <row r="210" spans="2:52" ht="17.100000000000001" customHeight="1" x14ac:dyDescent="0.15">
      <c r="B210" s="691"/>
      <c r="C210" s="724"/>
      <c r="D210" s="725"/>
      <c r="E210" s="725"/>
      <c r="F210" s="725"/>
      <c r="G210" s="725"/>
      <c r="H210" s="726"/>
      <c r="I210" s="730"/>
      <c r="J210" s="731"/>
      <c r="K210" s="731"/>
      <c r="L210" s="731"/>
      <c r="M210" s="732"/>
      <c r="N210" s="742"/>
      <c r="O210" s="743"/>
      <c r="P210" s="744"/>
      <c r="Q210" s="253" t="str">
        <f>IFERROR(IF(AND(AND($N209&lt;&gt;$BI$6,$N209&lt;&gt;$BJ$6),Q209="有"),$AL$2,VLOOKUP(Q209,'P1'!$B$4:$J$35,9,FALSE)),"")</f>
        <v/>
      </c>
      <c r="R210" s="253" t="str">
        <f>IFERROR(IF(AND(AND($N209&lt;&gt;$BI$6,$N209&lt;&gt;$BJ$6),R209="有"),$AL$2,VLOOKUP(R209,'P1'!$B$4:$J$35,9,FALSE)),"")</f>
        <v/>
      </c>
      <c r="S210" s="253" t="str">
        <f>IFERROR(IF(AND(AND($N209&lt;&gt;$BI$6,$N209&lt;&gt;$BJ$6),S209="有"),$AL$2,VLOOKUP(S209,'P1'!$B$4:$J$35,9,FALSE)),"")</f>
        <v/>
      </c>
      <c r="T210" s="253" t="str">
        <f>IFERROR(IF(AND(AND($N209&lt;&gt;$BI$6,$N209&lt;&gt;$BJ$6),T209="有"),$AL$2,VLOOKUP(T209,'P1'!$B$4:$J$35,9,FALSE)),"")</f>
        <v/>
      </c>
      <c r="U210" s="253" t="str">
        <f>IFERROR(IF(AND(AND($N209&lt;&gt;$BI$6,$N209&lt;&gt;$BJ$6),U209="有"),$AL$2,VLOOKUP(U209,'P1'!$B$4:$J$35,9,FALSE)),"")</f>
        <v/>
      </c>
      <c r="V210" s="253" t="str">
        <f>IFERROR(IF(AND(AND($N209&lt;&gt;$BI$6,$N209&lt;&gt;$BJ$6),V209="有"),$AL$2,VLOOKUP(V209,'P1'!$B$4:$J$35,9,FALSE)),"")</f>
        <v/>
      </c>
      <c r="W210" s="253" t="str">
        <f>IFERROR(IF(AND(AND($N209&lt;&gt;$BI$6,$N209&lt;&gt;$BJ$6),W209="有"),$AL$2,VLOOKUP(W209,'P1'!$B$4:$J$35,9,FALSE)),"")</f>
        <v/>
      </c>
      <c r="X210" s="253" t="str">
        <f>IFERROR(IF(AND(AND($N209&lt;&gt;$BI$6,$N209&lt;&gt;$BJ$6),X209="有"),$AL$2,VLOOKUP(X209,'P1'!$B$4:$J$35,9,FALSE)),"")</f>
        <v/>
      </c>
      <c r="Y210" s="253" t="str">
        <f>IFERROR(IF(AND(AND($N209&lt;&gt;$BI$6,$N209&lt;&gt;$BJ$6),Y209="有"),$AL$2,VLOOKUP(Y209,'P1'!$B$4:$J$35,9,FALSE)),"")</f>
        <v/>
      </c>
      <c r="Z210" s="253" t="str">
        <f>IFERROR(IF(AND(AND($N209&lt;&gt;$BI$6,$N209&lt;&gt;$BJ$6),Z209="有"),$AL$2,VLOOKUP(Z209,'P1'!$B$4:$J$35,9,FALSE)),"")</f>
        <v/>
      </c>
      <c r="AA210" s="253" t="str">
        <f>IFERROR(IF(AND(AND($N209&lt;&gt;$BI$6,$N209&lt;&gt;$BJ$6),AA209="有"),$AL$2,VLOOKUP(AA209,'P1'!$B$4:$J$35,9,FALSE)),"")</f>
        <v/>
      </c>
      <c r="AB210" s="253" t="str">
        <f>IFERROR(IF(AND(AND($N209&lt;&gt;$BI$6,$N209&lt;&gt;$BJ$6),AB209="有"),$AL$2,VLOOKUP(AB209,'P1'!$B$4:$J$35,9,FALSE)),"")</f>
        <v/>
      </c>
      <c r="AC210" s="253" t="str">
        <f>IFERROR(IF(AND(AND($N209&lt;&gt;$BI$6,$N209&lt;&gt;$BJ$6),AC209="有"),$AL$2,VLOOKUP(AC209,'P1'!$B$4:$J$35,9,FALSE)),"")</f>
        <v/>
      </c>
      <c r="AD210" s="253" t="str">
        <f>IFERROR(IF(AND(AND($N209&lt;&gt;$BI$6,$N209&lt;&gt;$BJ$6),AD209="有"),$AL$2,VLOOKUP(AD209,'P1'!$B$4:$J$35,9,FALSE)),"")</f>
        <v/>
      </c>
      <c r="AE210" s="253" t="str">
        <f>IFERROR(IF(AND(AND($N209&lt;&gt;$BI$6,$N209&lt;&gt;$BJ$6),AE209="有"),$AL$2,VLOOKUP(AE209,'P1'!$B$4:$J$35,9,FALSE)),"")</f>
        <v/>
      </c>
      <c r="AF210" s="253" t="str">
        <f>IFERROR(IF(AND(AND($N209&lt;&gt;$BI$6,$N209&lt;&gt;$BJ$6),AF209="有"),$AL$2,VLOOKUP(AF209,'P1'!$B$4:$J$35,9,FALSE)),"")</f>
        <v/>
      </c>
      <c r="AG210" s="253" t="str">
        <f>IFERROR(IF(AND(AND($N209&lt;&gt;$BI$6,$N209&lt;&gt;$BJ$6),AG209="有"),$AL$2,VLOOKUP(AG209,'P1'!$B$4:$J$35,9,FALSE)),"")</f>
        <v/>
      </c>
      <c r="AH210" s="253" t="str">
        <f>IFERROR(IF(AND(AND($N209&lt;&gt;$BI$6,$N209&lt;&gt;$BJ$6),AH209="有"),$AL$2,VLOOKUP(AH209,'P1'!$B$4:$J$35,9,FALSE)),"")</f>
        <v/>
      </c>
      <c r="AI210" s="253" t="str">
        <f>IFERROR(IF(AND(AND($N209&lt;&gt;$BI$6,$N209&lt;&gt;$BJ$6),AI209="有"),$AL$2,VLOOKUP(AI209,'P1'!$B$4:$J$35,9,FALSE)),"")</f>
        <v/>
      </c>
      <c r="AJ210" s="253" t="str">
        <f>IFERROR(IF(AND(AND($N209&lt;&gt;$BI$6,$N209&lt;&gt;$BJ$6),AJ209="有"),$AL$2,VLOOKUP(AJ209,'P1'!$B$4:$J$35,9,FALSE)),"")</f>
        <v/>
      </c>
      <c r="AK210" s="253" t="str">
        <f>IFERROR(IF(AND(AND($N209&lt;&gt;$BI$6,$N209&lt;&gt;$BJ$6),AK209="有"),$AL$2,VLOOKUP(AK209,'P1'!$B$4:$J$35,9,FALSE)),"")</f>
        <v/>
      </c>
      <c r="AL210" s="253" t="str">
        <f>IFERROR(IF(AND(AND($N209&lt;&gt;$BI$6,$N209&lt;&gt;$BJ$6),AL209="有"),$AL$2,VLOOKUP(AL209,'P1'!$B$4:$J$35,9,FALSE)),"")</f>
        <v/>
      </c>
      <c r="AM210" s="253" t="str">
        <f>IFERROR(IF(AND(AND($N209&lt;&gt;$BI$6,$N209&lt;&gt;$BJ$6),AM209="有"),$AL$2,VLOOKUP(AM209,'P1'!$B$4:$J$35,9,FALSE)),"")</f>
        <v/>
      </c>
      <c r="AN210" s="253" t="str">
        <f>IFERROR(IF(AND(AND($N209&lt;&gt;$BI$6,$N209&lt;&gt;$BJ$6),AN209="有"),$AL$2,VLOOKUP(AN209,'P1'!$B$4:$J$35,9,FALSE)),"")</f>
        <v/>
      </c>
      <c r="AO210" s="253" t="str">
        <f>IFERROR(IF(AND(AND($N209&lt;&gt;$BI$6,$N209&lt;&gt;$BJ$6),AO209="有"),$AL$2,VLOOKUP(AO209,'P1'!$B$4:$J$35,9,FALSE)),"")</f>
        <v/>
      </c>
      <c r="AP210" s="253" t="str">
        <f>IFERROR(IF(AND(AND($N209&lt;&gt;$BI$6,$N209&lt;&gt;$BJ$6),AP209="有"),$AL$2,VLOOKUP(AP209,'P1'!$B$4:$J$35,9,FALSE)),"")</f>
        <v/>
      </c>
      <c r="AQ210" s="253" t="str">
        <f>IFERROR(IF(AND(AND($N209&lt;&gt;$BI$6,$N209&lt;&gt;$BJ$6),AQ209="有"),$AL$2,VLOOKUP(AQ209,'P1'!$B$4:$J$35,9,FALSE)),"")</f>
        <v/>
      </c>
      <c r="AR210" s="253" t="str">
        <f>IFERROR(IF(AND(AND($N209&lt;&gt;$BI$6,$N209&lt;&gt;$BJ$6),AR209="有"),$AL$2,VLOOKUP(AR209,'P1'!$B$4:$J$35,9,FALSE)),"")</f>
        <v/>
      </c>
      <c r="AS210" s="253" t="str">
        <f>IFERROR(IF(AND(AND($N209&lt;&gt;$BI$6,$N209&lt;&gt;$BJ$6),AS209="有"),$AL$2,VLOOKUP(AS209,'P1'!$B$4:$J$35,9,FALSE)),"")</f>
        <v/>
      </c>
      <c r="AT210" s="253" t="str">
        <f>IFERROR(IF(AND(AND($N209&lt;&gt;$BI$6,$N209&lt;&gt;$BJ$6),AT209="有"),$AL$2,VLOOKUP(AT209,'P1'!$B$4:$J$35,9,FALSE)),"")</f>
        <v/>
      </c>
      <c r="AU210" s="253" t="str">
        <f>IFERROR(IF(AND(AND($N209&lt;&gt;$BI$6,$N209&lt;&gt;$BJ$6),AU209="有"),$AL$2,VLOOKUP(AU209,'P1'!$B$4:$J$35,9,FALSE)),"")</f>
        <v/>
      </c>
      <c r="AV210" s="120">
        <f>SUM(Q210:AU210)</f>
        <v>0</v>
      </c>
      <c r="AW210" s="711"/>
      <c r="AX210" s="713"/>
      <c r="AY210" s="121"/>
      <c r="AZ210" s="121"/>
    </row>
    <row r="211" spans="2:52" ht="17.100000000000001" customHeight="1" x14ac:dyDescent="0.15">
      <c r="B211" s="690">
        <f t="shared" si="14"/>
        <v>89</v>
      </c>
      <c r="C211" s="721"/>
      <c r="D211" s="722"/>
      <c r="E211" s="722"/>
      <c r="F211" s="722"/>
      <c r="G211" s="722"/>
      <c r="H211" s="723"/>
      <c r="I211" s="727"/>
      <c r="J211" s="728"/>
      <c r="K211" s="728"/>
      <c r="L211" s="728"/>
      <c r="M211" s="729"/>
      <c r="N211" s="733"/>
      <c r="O211" s="734"/>
      <c r="P211" s="741"/>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6"/>
      <c r="AO211" s="256"/>
      <c r="AP211" s="256"/>
      <c r="AQ211" s="256"/>
      <c r="AR211" s="256"/>
      <c r="AS211" s="256"/>
      <c r="AT211" s="256"/>
      <c r="AU211" s="256"/>
      <c r="AV211" s="115">
        <f>COUNTA(Q211:AU211)</f>
        <v>0</v>
      </c>
      <c r="AW211" s="710">
        <f>AV212</f>
        <v>0</v>
      </c>
      <c r="AX211" s="712" t="str">
        <f>IFERROR(ROUNDDOWN(AV212/$AT$2,1),"")</f>
        <v/>
      </c>
      <c r="AY211" s="116"/>
      <c r="AZ211" s="116"/>
    </row>
    <row r="212" spans="2:52" ht="17.100000000000001" customHeight="1" x14ac:dyDescent="0.15">
      <c r="B212" s="691"/>
      <c r="C212" s="724"/>
      <c r="D212" s="725"/>
      <c r="E212" s="725"/>
      <c r="F212" s="725"/>
      <c r="G212" s="725"/>
      <c r="H212" s="726"/>
      <c r="I212" s="730"/>
      <c r="J212" s="731"/>
      <c r="K212" s="731"/>
      <c r="L212" s="731"/>
      <c r="M212" s="732"/>
      <c r="N212" s="742"/>
      <c r="O212" s="743"/>
      <c r="P212" s="744"/>
      <c r="Q212" s="253" t="str">
        <f>IFERROR(IF(AND(AND($N211&lt;&gt;$BI$6,$N211&lt;&gt;$BJ$6),Q211="有"),$AL$2,VLOOKUP(Q211,'P1'!$B$4:$J$35,9,FALSE)),"")</f>
        <v/>
      </c>
      <c r="R212" s="253" t="str">
        <f>IFERROR(IF(AND(AND($N211&lt;&gt;$BI$6,$N211&lt;&gt;$BJ$6),R211="有"),$AL$2,VLOOKUP(R211,'P1'!$B$4:$J$35,9,FALSE)),"")</f>
        <v/>
      </c>
      <c r="S212" s="253" t="str">
        <f>IFERROR(IF(AND(AND($N211&lt;&gt;$BI$6,$N211&lt;&gt;$BJ$6),S211="有"),$AL$2,VLOOKUP(S211,'P1'!$B$4:$J$35,9,FALSE)),"")</f>
        <v/>
      </c>
      <c r="T212" s="253" t="str">
        <f>IFERROR(IF(AND(AND($N211&lt;&gt;$BI$6,$N211&lt;&gt;$BJ$6),T211="有"),$AL$2,VLOOKUP(T211,'P1'!$B$4:$J$35,9,FALSE)),"")</f>
        <v/>
      </c>
      <c r="U212" s="253" t="str">
        <f>IFERROR(IF(AND(AND($N211&lt;&gt;$BI$6,$N211&lt;&gt;$BJ$6),U211="有"),$AL$2,VLOOKUP(U211,'P1'!$B$4:$J$35,9,FALSE)),"")</f>
        <v/>
      </c>
      <c r="V212" s="253" t="str">
        <f>IFERROR(IF(AND(AND($N211&lt;&gt;$BI$6,$N211&lt;&gt;$BJ$6),V211="有"),$AL$2,VLOOKUP(V211,'P1'!$B$4:$J$35,9,FALSE)),"")</f>
        <v/>
      </c>
      <c r="W212" s="253" t="str">
        <f>IFERROR(IF(AND(AND($N211&lt;&gt;$BI$6,$N211&lt;&gt;$BJ$6),W211="有"),$AL$2,VLOOKUP(W211,'P1'!$B$4:$J$35,9,FALSE)),"")</f>
        <v/>
      </c>
      <c r="X212" s="253" t="str">
        <f>IFERROR(IF(AND(AND($N211&lt;&gt;$BI$6,$N211&lt;&gt;$BJ$6),X211="有"),$AL$2,VLOOKUP(X211,'P1'!$B$4:$J$35,9,FALSE)),"")</f>
        <v/>
      </c>
      <c r="Y212" s="253" t="str">
        <f>IFERROR(IF(AND(AND($N211&lt;&gt;$BI$6,$N211&lt;&gt;$BJ$6),Y211="有"),$AL$2,VLOOKUP(Y211,'P1'!$B$4:$J$35,9,FALSE)),"")</f>
        <v/>
      </c>
      <c r="Z212" s="253" t="str">
        <f>IFERROR(IF(AND(AND($N211&lt;&gt;$BI$6,$N211&lt;&gt;$BJ$6),Z211="有"),$AL$2,VLOOKUP(Z211,'P1'!$B$4:$J$35,9,FALSE)),"")</f>
        <v/>
      </c>
      <c r="AA212" s="253" t="str">
        <f>IFERROR(IF(AND(AND($N211&lt;&gt;$BI$6,$N211&lt;&gt;$BJ$6),AA211="有"),$AL$2,VLOOKUP(AA211,'P1'!$B$4:$J$35,9,FALSE)),"")</f>
        <v/>
      </c>
      <c r="AB212" s="253" t="str">
        <f>IFERROR(IF(AND(AND($N211&lt;&gt;$BI$6,$N211&lt;&gt;$BJ$6),AB211="有"),$AL$2,VLOOKUP(AB211,'P1'!$B$4:$J$35,9,FALSE)),"")</f>
        <v/>
      </c>
      <c r="AC212" s="253" t="str">
        <f>IFERROR(IF(AND(AND($N211&lt;&gt;$BI$6,$N211&lt;&gt;$BJ$6),AC211="有"),$AL$2,VLOOKUP(AC211,'P1'!$B$4:$J$35,9,FALSE)),"")</f>
        <v/>
      </c>
      <c r="AD212" s="253" t="str">
        <f>IFERROR(IF(AND(AND($N211&lt;&gt;$BI$6,$N211&lt;&gt;$BJ$6),AD211="有"),$AL$2,VLOOKUP(AD211,'P1'!$B$4:$J$35,9,FALSE)),"")</f>
        <v/>
      </c>
      <c r="AE212" s="253" t="str">
        <f>IFERROR(IF(AND(AND($N211&lt;&gt;$BI$6,$N211&lt;&gt;$BJ$6),AE211="有"),$AL$2,VLOOKUP(AE211,'P1'!$B$4:$J$35,9,FALSE)),"")</f>
        <v/>
      </c>
      <c r="AF212" s="253" t="str">
        <f>IFERROR(IF(AND(AND($N211&lt;&gt;$BI$6,$N211&lt;&gt;$BJ$6),AF211="有"),$AL$2,VLOOKUP(AF211,'P1'!$B$4:$J$35,9,FALSE)),"")</f>
        <v/>
      </c>
      <c r="AG212" s="253" t="str">
        <f>IFERROR(IF(AND(AND($N211&lt;&gt;$BI$6,$N211&lt;&gt;$BJ$6),AG211="有"),$AL$2,VLOOKUP(AG211,'P1'!$B$4:$J$35,9,FALSE)),"")</f>
        <v/>
      </c>
      <c r="AH212" s="253" t="str">
        <f>IFERROR(IF(AND(AND($N211&lt;&gt;$BI$6,$N211&lt;&gt;$BJ$6),AH211="有"),$AL$2,VLOOKUP(AH211,'P1'!$B$4:$J$35,9,FALSE)),"")</f>
        <v/>
      </c>
      <c r="AI212" s="253" t="str">
        <f>IFERROR(IF(AND(AND($N211&lt;&gt;$BI$6,$N211&lt;&gt;$BJ$6),AI211="有"),$AL$2,VLOOKUP(AI211,'P1'!$B$4:$J$35,9,FALSE)),"")</f>
        <v/>
      </c>
      <c r="AJ212" s="253" t="str">
        <f>IFERROR(IF(AND(AND($N211&lt;&gt;$BI$6,$N211&lt;&gt;$BJ$6),AJ211="有"),$AL$2,VLOOKUP(AJ211,'P1'!$B$4:$J$35,9,FALSE)),"")</f>
        <v/>
      </c>
      <c r="AK212" s="253" t="str">
        <f>IFERROR(IF(AND(AND($N211&lt;&gt;$BI$6,$N211&lt;&gt;$BJ$6),AK211="有"),$AL$2,VLOOKUP(AK211,'P1'!$B$4:$J$35,9,FALSE)),"")</f>
        <v/>
      </c>
      <c r="AL212" s="253" t="str">
        <f>IFERROR(IF(AND(AND($N211&lt;&gt;$BI$6,$N211&lt;&gt;$BJ$6),AL211="有"),$AL$2,VLOOKUP(AL211,'P1'!$B$4:$J$35,9,FALSE)),"")</f>
        <v/>
      </c>
      <c r="AM212" s="253" t="str">
        <f>IFERROR(IF(AND(AND($N211&lt;&gt;$BI$6,$N211&lt;&gt;$BJ$6),AM211="有"),$AL$2,VLOOKUP(AM211,'P1'!$B$4:$J$35,9,FALSE)),"")</f>
        <v/>
      </c>
      <c r="AN212" s="253" t="str">
        <f>IFERROR(IF(AND(AND($N211&lt;&gt;$BI$6,$N211&lt;&gt;$BJ$6),AN211="有"),$AL$2,VLOOKUP(AN211,'P1'!$B$4:$J$35,9,FALSE)),"")</f>
        <v/>
      </c>
      <c r="AO212" s="253" t="str">
        <f>IFERROR(IF(AND(AND($N211&lt;&gt;$BI$6,$N211&lt;&gt;$BJ$6),AO211="有"),$AL$2,VLOOKUP(AO211,'P1'!$B$4:$J$35,9,FALSE)),"")</f>
        <v/>
      </c>
      <c r="AP212" s="253" t="str">
        <f>IFERROR(IF(AND(AND($N211&lt;&gt;$BI$6,$N211&lt;&gt;$BJ$6),AP211="有"),$AL$2,VLOOKUP(AP211,'P1'!$B$4:$J$35,9,FALSE)),"")</f>
        <v/>
      </c>
      <c r="AQ212" s="253" t="str">
        <f>IFERROR(IF(AND(AND($N211&lt;&gt;$BI$6,$N211&lt;&gt;$BJ$6),AQ211="有"),$AL$2,VLOOKUP(AQ211,'P1'!$B$4:$J$35,9,FALSE)),"")</f>
        <v/>
      </c>
      <c r="AR212" s="253" t="str">
        <f>IFERROR(IF(AND(AND($N211&lt;&gt;$BI$6,$N211&lt;&gt;$BJ$6),AR211="有"),$AL$2,VLOOKUP(AR211,'P1'!$B$4:$J$35,9,FALSE)),"")</f>
        <v/>
      </c>
      <c r="AS212" s="253" t="str">
        <f>IFERROR(IF(AND(AND($N211&lt;&gt;$BI$6,$N211&lt;&gt;$BJ$6),AS211="有"),$AL$2,VLOOKUP(AS211,'P1'!$B$4:$J$35,9,FALSE)),"")</f>
        <v/>
      </c>
      <c r="AT212" s="253" t="str">
        <f>IFERROR(IF(AND(AND($N211&lt;&gt;$BI$6,$N211&lt;&gt;$BJ$6),AT211="有"),$AL$2,VLOOKUP(AT211,'P1'!$B$4:$J$35,9,FALSE)),"")</f>
        <v/>
      </c>
      <c r="AU212" s="253" t="str">
        <f>IFERROR(IF(AND(AND($N211&lt;&gt;$BI$6,$N211&lt;&gt;$BJ$6),AU211="有"),$AL$2,VLOOKUP(AU211,'P1'!$B$4:$J$35,9,FALSE)),"")</f>
        <v/>
      </c>
      <c r="AV212" s="120">
        <f>SUM(Q212:AU212)</f>
        <v>0</v>
      </c>
      <c r="AW212" s="711"/>
      <c r="AX212" s="713"/>
      <c r="AY212" s="121"/>
      <c r="AZ212" s="121"/>
    </row>
    <row r="213" spans="2:52" ht="17.100000000000001" customHeight="1" x14ac:dyDescent="0.15">
      <c r="B213" s="690">
        <f t="shared" si="14"/>
        <v>90</v>
      </c>
      <c r="C213" s="721"/>
      <c r="D213" s="722"/>
      <c r="E213" s="722"/>
      <c r="F213" s="722"/>
      <c r="G213" s="722"/>
      <c r="H213" s="723"/>
      <c r="I213" s="727"/>
      <c r="J213" s="728"/>
      <c r="K213" s="728"/>
      <c r="L213" s="728"/>
      <c r="M213" s="729"/>
      <c r="N213" s="733"/>
      <c r="O213" s="734"/>
      <c r="P213" s="741"/>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115">
        <f>COUNTA(Q213:AU213)</f>
        <v>0</v>
      </c>
      <c r="AW213" s="710">
        <f>AV214</f>
        <v>0</v>
      </c>
      <c r="AX213" s="712" t="str">
        <f>IFERROR(ROUNDDOWN(AV214/$AT$2,1),"")</f>
        <v/>
      </c>
      <c r="AY213" s="116"/>
      <c r="AZ213" s="116"/>
    </row>
    <row r="214" spans="2:52" ht="17.100000000000001" customHeight="1" x14ac:dyDescent="0.15">
      <c r="B214" s="691"/>
      <c r="C214" s="724"/>
      <c r="D214" s="725"/>
      <c r="E214" s="725"/>
      <c r="F214" s="725"/>
      <c r="G214" s="725"/>
      <c r="H214" s="726"/>
      <c r="I214" s="730"/>
      <c r="J214" s="731"/>
      <c r="K214" s="731"/>
      <c r="L214" s="731"/>
      <c r="M214" s="732"/>
      <c r="N214" s="742"/>
      <c r="O214" s="743"/>
      <c r="P214" s="744"/>
      <c r="Q214" s="253" t="str">
        <f>IFERROR(IF(AND(AND($N213&lt;&gt;$BI$6,$N213&lt;&gt;$BJ$6),Q213="有"),$AL$2,VLOOKUP(Q213,'P1'!$B$4:$J$35,9,FALSE)),"")</f>
        <v/>
      </c>
      <c r="R214" s="253" t="str">
        <f>IFERROR(IF(AND(AND($N213&lt;&gt;$BI$6,$N213&lt;&gt;$BJ$6),R213="有"),$AL$2,VLOOKUP(R213,'P1'!$B$4:$J$35,9,FALSE)),"")</f>
        <v/>
      </c>
      <c r="S214" s="253" t="str">
        <f>IFERROR(IF(AND(AND($N213&lt;&gt;$BI$6,$N213&lt;&gt;$BJ$6),S213="有"),$AL$2,VLOOKUP(S213,'P1'!$B$4:$J$35,9,FALSE)),"")</f>
        <v/>
      </c>
      <c r="T214" s="253" t="str">
        <f>IFERROR(IF(AND(AND($N213&lt;&gt;$BI$6,$N213&lt;&gt;$BJ$6),T213="有"),$AL$2,VLOOKUP(T213,'P1'!$B$4:$J$35,9,FALSE)),"")</f>
        <v/>
      </c>
      <c r="U214" s="253" t="str">
        <f>IFERROR(IF(AND(AND($N213&lt;&gt;$BI$6,$N213&lt;&gt;$BJ$6),U213="有"),$AL$2,VLOOKUP(U213,'P1'!$B$4:$J$35,9,FALSE)),"")</f>
        <v/>
      </c>
      <c r="V214" s="253" t="str">
        <f>IFERROR(IF(AND(AND($N213&lt;&gt;$BI$6,$N213&lt;&gt;$BJ$6),V213="有"),$AL$2,VLOOKUP(V213,'P1'!$B$4:$J$35,9,FALSE)),"")</f>
        <v/>
      </c>
      <c r="W214" s="253" t="str">
        <f>IFERROR(IF(AND(AND($N213&lt;&gt;$BI$6,$N213&lt;&gt;$BJ$6),W213="有"),$AL$2,VLOOKUP(W213,'P1'!$B$4:$J$35,9,FALSE)),"")</f>
        <v/>
      </c>
      <c r="X214" s="253" t="str">
        <f>IFERROR(IF(AND(AND($N213&lt;&gt;$BI$6,$N213&lt;&gt;$BJ$6),X213="有"),$AL$2,VLOOKUP(X213,'P1'!$B$4:$J$35,9,FALSE)),"")</f>
        <v/>
      </c>
      <c r="Y214" s="253" t="str">
        <f>IFERROR(IF(AND(AND($N213&lt;&gt;$BI$6,$N213&lt;&gt;$BJ$6),Y213="有"),$AL$2,VLOOKUP(Y213,'P1'!$B$4:$J$35,9,FALSE)),"")</f>
        <v/>
      </c>
      <c r="Z214" s="253" t="str">
        <f>IFERROR(IF(AND(AND($N213&lt;&gt;$BI$6,$N213&lt;&gt;$BJ$6),Z213="有"),$AL$2,VLOOKUP(Z213,'P1'!$B$4:$J$35,9,FALSE)),"")</f>
        <v/>
      </c>
      <c r="AA214" s="253" t="str">
        <f>IFERROR(IF(AND(AND($N213&lt;&gt;$BI$6,$N213&lt;&gt;$BJ$6),AA213="有"),$AL$2,VLOOKUP(AA213,'P1'!$B$4:$J$35,9,FALSE)),"")</f>
        <v/>
      </c>
      <c r="AB214" s="253" t="str">
        <f>IFERROR(IF(AND(AND($N213&lt;&gt;$BI$6,$N213&lt;&gt;$BJ$6),AB213="有"),$AL$2,VLOOKUP(AB213,'P1'!$B$4:$J$35,9,FALSE)),"")</f>
        <v/>
      </c>
      <c r="AC214" s="253" t="str">
        <f>IFERROR(IF(AND(AND($N213&lt;&gt;$BI$6,$N213&lt;&gt;$BJ$6),AC213="有"),$AL$2,VLOOKUP(AC213,'P1'!$B$4:$J$35,9,FALSE)),"")</f>
        <v/>
      </c>
      <c r="AD214" s="253" t="str">
        <f>IFERROR(IF(AND(AND($N213&lt;&gt;$BI$6,$N213&lt;&gt;$BJ$6),AD213="有"),$AL$2,VLOOKUP(AD213,'P1'!$B$4:$J$35,9,FALSE)),"")</f>
        <v/>
      </c>
      <c r="AE214" s="253" t="str">
        <f>IFERROR(IF(AND(AND($N213&lt;&gt;$BI$6,$N213&lt;&gt;$BJ$6),AE213="有"),$AL$2,VLOOKUP(AE213,'P1'!$B$4:$J$35,9,FALSE)),"")</f>
        <v/>
      </c>
      <c r="AF214" s="253" t="str">
        <f>IFERROR(IF(AND(AND($N213&lt;&gt;$BI$6,$N213&lt;&gt;$BJ$6),AF213="有"),$AL$2,VLOOKUP(AF213,'P1'!$B$4:$J$35,9,FALSE)),"")</f>
        <v/>
      </c>
      <c r="AG214" s="253" t="str">
        <f>IFERROR(IF(AND(AND($N213&lt;&gt;$BI$6,$N213&lt;&gt;$BJ$6),AG213="有"),$AL$2,VLOOKUP(AG213,'P1'!$B$4:$J$35,9,FALSE)),"")</f>
        <v/>
      </c>
      <c r="AH214" s="253" t="str">
        <f>IFERROR(IF(AND(AND($N213&lt;&gt;$BI$6,$N213&lt;&gt;$BJ$6),AH213="有"),$AL$2,VLOOKUP(AH213,'P1'!$B$4:$J$35,9,FALSE)),"")</f>
        <v/>
      </c>
      <c r="AI214" s="253" t="str">
        <f>IFERROR(IF(AND(AND($N213&lt;&gt;$BI$6,$N213&lt;&gt;$BJ$6),AI213="有"),$AL$2,VLOOKUP(AI213,'P1'!$B$4:$J$35,9,FALSE)),"")</f>
        <v/>
      </c>
      <c r="AJ214" s="253" t="str">
        <f>IFERROR(IF(AND(AND($N213&lt;&gt;$BI$6,$N213&lt;&gt;$BJ$6),AJ213="有"),$AL$2,VLOOKUP(AJ213,'P1'!$B$4:$J$35,9,FALSE)),"")</f>
        <v/>
      </c>
      <c r="AK214" s="253" t="str">
        <f>IFERROR(IF(AND(AND($N213&lt;&gt;$BI$6,$N213&lt;&gt;$BJ$6),AK213="有"),$AL$2,VLOOKUP(AK213,'P1'!$B$4:$J$35,9,FALSE)),"")</f>
        <v/>
      </c>
      <c r="AL214" s="253" t="str">
        <f>IFERROR(IF(AND(AND($N213&lt;&gt;$BI$6,$N213&lt;&gt;$BJ$6),AL213="有"),$AL$2,VLOOKUP(AL213,'P1'!$B$4:$J$35,9,FALSE)),"")</f>
        <v/>
      </c>
      <c r="AM214" s="253" t="str">
        <f>IFERROR(IF(AND(AND($N213&lt;&gt;$BI$6,$N213&lt;&gt;$BJ$6),AM213="有"),$AL$2,VLOOKUP(AM213,'P1'!$B$4:$J$35,9,FALSE)),"")</f>
        <v/>
      </c>
      <c r="AN214" s="253" t="str">
        <f>IFERROR(IF(AND(AND($N213&lt;&gt;$BI$6,$N213&lt;&gt;$BJ$6),AN213="有"),$AL$2,VLOOKUP(AN213,'P1'!$B$4:$J$35,9,FALSE)),"")</f>
        <v/>
      </c>
      <c r="AO214" s="253" t="str">
        <f>IFERROR(IF(AND(AND($N213&lt;&gt;$BI$6,$N213&lt;&gt;$BJ$6),AO213="有"),$AL$2,VLOOKUP(AO213,'P1'!$B$4:$J$35,9,FALSE)),"")</f>
        <v/>
      </c>
      <c r="AP214" s="253" t="str">
        <f>IFERROR(IF(AND(AND($N213&lt;&gt;$BI$6,$N213&lt;&gt;$BJ$6),AP213="有"),$AL$2,VLOOKUP(AP213,'P1'!$B$4:$J$35,9,FALSE)),"")</f>
        <v/>
      </c>
      <c r="AQ214" s="253" t="str">
        <f>IFERROR(IF(AND(AND($N213&lt;&gt;$BI$6,$N213&lt;&gt;$BJ$6),AQ213="有"),$AL$2,VLOOKUP(AQ213,'P1'!$B$4:$J$35,9,FALSE)),"")</f>
        <v/>
      </c>
      <c r="AR214" s="253" t="str">
        <f>IFERROR(IF(AND(AND($N213&lt;&gt;$BI$6,$N213&lt;&gt;$BJ$6),AR213="有"),$AL$2,VLOOKUP(AR213,'P1'!$B$4:$J$35,9,FALSE)),"")</f>
        <v/>
      </c>
      <c r="AS214" s="253" t="str">
        <f>IFERROR(IF(AND(AND($N213&lt;&gt;$BI$6,$N213&lt;&gt;$BJ$6),AS213="有"),$AL$2,VLOOKUP(AS213,'P1'!$B$4:$J$35,9,FALSE)),"")</f>
        <v/>
      </c>
      <c r="AT214" s="253" t="str">
        <f>IFERROR(IF(AND(AND($N213&lt;&gt;$BI$6,$N213&lt;&gt;$BJ$6),AT213="有"),$AL$2,VLOOKUP(AT213,'P1'!$B$4:$J$35,9,FALSE)),"")</f>
        <v/>
      </c>
      <c r="AU214" s="253" t="str">
        <f>IFERROR(IF(AND(AND($N213&lt;&gt;$BI$6,$N213&lt;&gt;$BJ$6),AU213="有"),$AL$2,VLOOKUP(AU213,'P1'!$B$4:$J$35,9,FALSE)),"")</f>
        <v/>
      </c>
      <c r="AV214" s="120">
        <f>SUM(Q214:AU214)</f>
        <v>0</v>
      </c>
      <c r="AW214" s="711"/>
      <c r="AX214" s="713"/>
      <c r="AY214" s="121"/>
      <c r="AZ214" s="121"/>
    </row>
    <row r="215" spans="2:52" ht="17.100000000000001" customHeight="1" x14ac:dyDescent="0.15">
      <c r="B215" s="690">
        <f t="shared" si="14"/>
        <v>91</v>
      </c>
      <c r="C215" s="721"/>
      <c r="D215" s="722"/>
      <c r="E215" s="722"/>
      <c r="F215" s="722"/>
      <c r="G215" s="722"/>
      <c r="H215" s="723"/>
      <c r="I215" s="727"/>
      <c r="J215" s="728"/>
      <c r="K215" s="728"/>
      <c r="L215" s="728"/>
      <c r="M215" s="729"/>
      <c r="N215" s="733"/>
      <c r="O215" s="734"/>
      <c r="P215" s="741"/>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115">
        <f>COUNTA(Q215:AU215)</f>
        <v>0</v>
      </c>
      <c r="AW215" s="710">
        <f>AV216</f>
        <v>0</v>
      </c>
      <c r="AX215" s="712" t="str">
        <f>IFERROR(ROUNDDOWN(AV216/$AT$2,1),"")</f>
        <v/>
      </c>
      <c r="AY215" s="116"/>
      <c r="AZ215" s="116"/>
    </row>
    <row r="216" spans="2:52" ht="17.100000000000001" customHeight="1" x14ac:dyDescent="0.15">
      <c r="B216" s="691"/>
      <c r="C216" s="724"/>
      <c r="D216" s="725"/>
      <c r="E216" s="725"/>
      <c r="F216" s="725"/>
      <c r="G216" s="725"/>
      <c r="H216" s="726"/>
      <c r="I216" s="730"/>
      <c r="J216" s="731"/>
      <c r="K216" s="731"/>
      <c r="L216" s="731"/>
      <c r="M216" s="732"/>
      <c r="N216" s="742"/>
      <c r="O216" s="743"/>
      <c r="P216" s="744"/>
      <c r="Q216" s="253" t="str">
        <f>IFERROR(IF(AND(AND($N215&lt;&gt;$BI$6,$N215&lt;&gt;$BJ$6),Q215="有"),$AL$2,VLOOKUP(Q215,'P1'!$B$4:$J$35,9,FALSE)),"")</f>
        <v/>
      </c>
      <c r="R216" s="253" t="str">
        <f>IFERROR(IF(AND(AND($N215&lt;&gt;$BI$6,$N215&lt;&gt;$BJ$6),R215="有"),$AL$2,VLOOKUP(R215,'P1'!$B$4:$J$35,9,FALSE)),"")</f>
        <v/>
      </c>
      <c r="S216" s="253" t="str">
        <f>IFERROR(IF(AND(AND($N215&lt;&gt;$BI$6,$N215&lt;&gt;$BJ$6),S215="有"),$AL$2,VLOOKUP(S215,'P1'!$B$4:$J$35,9,FALSE)),"")</f>
        <v/>
      </c>
      <c r="T216" s="253" t="str">
        <f>IFERROR(IF(AND(AND($N215&lt;&gt;$BI$6,$N215&lt;&gt;$BJ$6),T215="有"),$AL$2,VLOOKUP(T215,'P1'!$B$4:$J$35,9,FALSE)),"")</f>
        <v/>
      </c>
      <c r="U216" s="253" t="str">
        <f>IFERROR(IF(AND(AND($N215&lt;&gt;$BI$6,$N215&lt;&gt;$BJ$6),U215="有"),$AL$2,VLOOKUP(U215,'P1'!$B$4:$J$35,9,FALSE)),"")</f>
        <v/>
      </c>
      <c r="V216" s="253" t="str">
        <f>IFERROR(IF(AND(AND($N215&lt;&gt;$BI$6,$N215&lt;&gt;$BJ$6),V215="有"),$AL$2,VLOOKUP(V215,'P1'!$B$4:$J$35,9,FALSE)),"")</f>
        <v/>
      </c>
      <c r="W216" s="253" t="str">
        <f>IFERROR(IF(AND(AND($N215&lt;&gt;$BI$6,$N215&lt;&gt;$BJ$6),W215="有"),$AL$2,VLOOKUP(W215,'P1'!$B$4:$J$35,9,FALSE)),"")</f>
        <v/>
      </c>
      <c r="X216" s="253" t="str">
        <f>IFERROR(IF(AND(AND($N215&lt;&gt;$BI$6,$N215&lt;&gt;$BJ$6),X215="有"),$AL$2,VLOOKUP(X215,'P1'!$B$4:$J$35,9,FALSE)),"")</f>
        <v/>
      </c>
      <c r="Y216" s="253" t="str">
        <f>IFERROR(IF(AND(AND($N215&lt;&gt;$BI$6,$N215&lt;&gt;$BJ$6),Y215="有"),$AL$2,VLOOKUP(Y215,'P1'!$B$4:$J$35,9,FALSE)),"")</f>
        <v/>
      </c>
      <c r="Z216" s="253" t="str">
        <f>IFERROR(IF(AND(AND($N215&lt;&gt;$BI$6,$N215&lt;&gt;$BJ$6),Z215="有"),$AL$2,VLOOKUP(Z215,'P1'!$B$4:$J$35,9,FALSE)),"")</f>
        <v/>
      </c>
      <c r="AA216" s="253" t="str">
        <f>IFERROR(IF(AND(AND($N215&lt;&gt;$BI$6,$N215&lt;&gt;$BJ$6),AA215="有"),$AL$2,VLOOKUP(AA215,'P1'!$B$4:$J$35,9,FALSE)),"")</f>
        <v/>
      </c>
      <c r="AB216" s="253" t="str">
        <f>IFERROR(IF(AND(AND($N215&lt;&gt;$BI$6,$N215&lt;&gt;$BJ$6),AB215="有"),$AL$2,VLOOKUP(AB215,'P1'!$B$4:$J$35,9,FALSE)),"")</f>
        <v/>
      </c>
      <c r="AC216" s="253" t="str">
        <f>IFERROR(IF(AND(AND($N215&lt;&gt;$BI$6,$N215&lt;&gt;$BJ$6),AC215="有"),$AL$2,VLOOKUP(AC215,'P1'!$B$4:$J$35,9,FALSE)),"")</f>
        <v/>
      </c>
      <c r="AD216" s="253" t="str">
        <f>IFERROR(IF(AND(AND($N215&lt;&gt;$BI$6,$N215&lt;&gt;$BJ$6),AD215="有"),$AL$2,VLOOKUP(AD215,'P1'!$B$4:$J$35,9,FALSE)),"")</f>
        <v/>
      </c>
      <c r="AE216" s="253" t="str">
        <f>IFERROR(IF(AND(AND($N215&lt;&gt;$BI$6,$N215&lt;&gt;$BJ$6),AE215="有"),$AL$2,VLOOKUP(AE215,'P1'!$B$4:$J$35,9,FALSE)),"")</f>
        <v/>
      </c>
      <c r="AF216" s="253" t="str">
        <f>IFERROR(IF(AND(AND($N215&lt;&gt;$BI$6,$N215&lt;&gt;$BJ$6),AF215="有"),$AL$2,VLOOKUP(AF215,'P1'!$B$4:$J$35,9,FALSE)),"")</f>
        <v/>
      </c>
      <c r="AG216" s="253" t="str">
        <f>IFERROR(IF(AND(AND($N215&lt;&gt;$BI$6,$N215&lt;&gt;$BJ$6),AG215="有"),$AL$2,VLOOKUP(AG215,'P1'!$B$4:$J$35,9,FALSE)),"")</f>
        <v/>
      </c>
      <c r="AH216" s="253" t="str">
        <f>IFERROR(IF(AND(AND($N215&lt;&gt;$BI$6,$N215&lt;&gt;$BJ$6),AH215="有"),$AL$2,VLOOKUP(AH215,'P1'!$B$4:$J$35,9,FALSE)),"")</f>
        <v/>
      </c>
      <c r="AI216" s="253" t="str">
        <f>IFERROR(IF(AND(AND($N215&lt;&gt;$BI$6,$N215&lt;&gt;$BJ$6),AI215="有"),$AL$2,VLOOKUP(AI215,'P1'!$B$4:$J$35,9,FALSE)),"")</f>
        <v/>
      </c>
      <c r="AJ216" s="253" t="str">
        <f>IFERROR(IF(AND(AND($N215&lt;&gt;$BI$6,$N215&lt;&gt;$BJ$6),AJ215="有"),$AL$2,VLOOKUP(AJ215,'P1'!$B$4:$J$35,9,FALSE)),"")</f>
        <v/>
      </c>
      <c r="AK216" s="253" t="str">
        <f>IFERROR(IF(AND(AND($N215&lt;&gt;$BI$6,$N215&lt;&gt;$BJ$6),AK215="有"),$AL$2,VLOOKUP(AK215,'P1'!$B$4:$J$35,9,FALSE)),"")</f>
        <v/>
      </c>
      <c r="AL216" s="253" t="str">
        <f>IFERROR(IF(AND(AND($N215&lt;&gt;$BI$6,$N215&lt;&gt;$BJ$6),AL215="有"),$AL$2,VLOOKUP(AL215,'P1'!$B$4:$J$35,9,FALSE)),"")</f>
        <v/>
      </c>
      <c r="AM216" s="253" t="str">
        <f>IFERROR(IF(AND(AND($N215&lt;&gt;$BI$6,$N215&lt;&gt;$BJ$6),AM215="有"),$AL$2,VLOOKUP(AM215,'P1'!$B$4:$J$35,9,FALSE)),"")</f>
        <v/>
      </c>
      <c r="AN216" s="253" t="str">
        <f>IFERROR(IF(AND(AND($N215&lt;&gt;$BI$6,$N215&lt;&gt;$BJ$6),AN215="有"),$AL$2,VLOOKUP(AN215,'P1'!$B$4:$J$35,9,FALSE)),"")</f>
        <v/>
      </c>
      <c r="AO216" s="253" t="str">
        <f>IFERROR(IF(AND(AND($N215&lt;&gt;$BI$6,$N215&lt;&gt;$BJ$6),AO215="有"),$AL$2,VLOOKUP(AO215,'P1'!$B$4:$J$35,9,FALSE)),"")</f>
        <v/>
      </c>
      <c r="AP216" s="253" t="str">
        <f>IFERROR(IF(AND(AND($N215&lt;&gt;$BI$6,$N215&lt;&gt;$BJ$6),AP215="有"),$AL$2,VLOOKUP(AP215,'P1'!$B$4:$J$35,9,FALSE)),"")</f>
        <v/>
      </c>
      <c r="AQ216" s="253" t="str">
        <f>IFERROR(IF(AND(AND($N215&lt;&gt;$BI$6,$N215&lt;&gt;$BJ$6),AQ215="有"),$AL$2,VLOOKUP(AQ215,'P1'!$B$4:$J$35,9,FALSE)),"")</f>
        <v/>
      </c>
      <c r="AR216" s="253" t="str">
        <f>IFERROR(IF(AND(AND($N215&lt;&gt;$BI$6,$N215&lt;&gt;$BJ$6),AR215="有"),$AL$2,VLOOKUP(AR215,'P1'!$B$4:$J$35,9,FALSE)),"")</f>
        <v/>
      </c>
      <c r="AS216" s="253" t="str">
        <f>IFERROR(IF(AND(AND($N215&lt;&gt;$BI$6,$N215&lt;&gt;$BJ$6),AS215="有"),$AL$2,VLOOKUP(AS215,'P1'!$B$4:$J$35,9,FALSE)),"")</f>
        <v/>
      </c>
      <c r="AT216" s="253" t="str">
        <f>IFERROR(IF(AND(AND($N215&lt;&gt;$BI$6,$N215&lt;&gt;$BJ$6),AT215="有"),$AL$2,VLOOKUP(AT215,'P1'!$B$4:$J$35,9,FALSE)),"")</f>
        <v/>
      </c>
      <c r="AU216" s="253" t="str">
        <f>IFERROR(IF(AND(AND($N215&lt;&gt;$BI$6,$N215&lt;&gt;$BJ$6),AU215="有"),$AL$2,VLOOKUP(AU215,'P1'!$B$4:$J$35,9,FALSE)),"")</f>
        <v/>
      </c>
      <c r="AV216" s="120">
        <f>SUM(Q216:AU216)</f>
        <v>0</v>
      </c>
      <c r="AW216" s="711"/>
      <c r="AX216" s="713"/>
      <c r="AY216" s="121"/>
      <c r="AZ216" s="121"/>
    </row>
    <row r="217" spans="2:52" ht="17.100000000000001" customHeight="1" x14ac:dyDescent="0.15">
      <c r="B217" s="690">
        <f t="shared" si="14"/>
        <v>92</v>
      </c>
      <c r="C217" s="721"/>
      <c r="D217" s="722"/>
      <c r="E217" s="722"/>
      <c r="F217" s="722"/>
      <c r="G217" s="722"/>
      <c r="H217" s="723"/>
      <c r="I217" s="727"/>
      <c r="J217" s="728"/>
      <c r="K217" s="728"/>
      <c r="L217" s="728"/>
      <c r="M217" s="729"/>
      <c r="N217" s="733"/>
      <c r="O217" s="734"/>
      <c r="P217" s="723"/>
      <c r="Q217" s="256"/>
      <c r="R217" s="256"/>
      <c r="S217" s="256"/>
      <c r="T217" s="256"/>
      <c r="U217" s="256"/>
      <c r="V217" s="256"/>
      <c r="W217" s="256"/>
      <c r="X217" s="256"/>
      <c r="Y217" s="256"/>
      <c r="Z217" s="256"/>
      <c r="AA217" s="256"/>
      <c r="AB217" s="256"/>
      <c r="AC217" s="256"/>
      <c r="AD217" s="256"/>
      <c r="AE217" s="256"/>
      <c r="AF217" s="256"/>
      <c r="AG217" s="256"/>
      <c r="AH217" s="256"/>
      <c r="AI217" s="256"/>
      <c r="AJ217" s="256"/>
      <c r="AK217" s="256"/>
      <c r="AL217" s="256"/>
      <c r="AM217" s="256"/>
      <c r="AN217" s="256"/>
      <c r="AO217" s="256"/>
      <c r="AP217" s="256"/>
      <c r="AQ217" s="256"/>
      <c r="AR217" s="256"/>
      <c r="AS217" s="256"/>
      <c r="AT217" s="256"/>
      <c r="AU217" s="256"/>
      <c r="AV217" s="115">
        <f>COUNTA(Q217:AU217)</f>
        <v>0</v>
      </c>
      <c r="AW217" s="710">
        <f>AV218</f>
        <v>0</v>
      </c>
      <c r="AX217" s="712" t="str">
        <f>IFERROR(ROUNDDOWN(AV218/$AT$2,1),"")</f>
        <v/>
      </c>
      <c r="AY217" s="116"/>
      <c r="AZ217" s="116"/>
    </row>
    <row r="218" spans="2:52" ht="17.100000000000001" customHeight="1" x14ac:dyDescent="0.15">
      <c r="B218" s="691"/>
      <c r="C218" s="724"/>
      <c r="D218" s="725"/>
      <c r="E218" s="725"/>
      <c r="F218" s="725"/>
      <c r="G218" s="725"/>
      <c r="H218" s="726"/>
      <c r="I218" s="730"/>
      <c r="J218" s="731"/>
      <c r="K218" s="731"/>
      <c r="L218" s="731"/>
      <c r="M218" s="732"/>
      <c r="N218" s="724"/>
      <c r="O218" s="725"/>
      <c r="P218" s="726"/>
      <c r="Q218" s="253" t="str">
        <f>IFERROR(IF(AND(AND($N217&lt;&gt;$BI$6,$N217&lt;&gt;$BJ$6),Q217="有"),$AL$2,VLOOKUP(Q217,'P1'!$B$4:$J$35,9,FALSE)),"")</f>
        <v/>
      </c>
      <c r="R218" s="253" t="str">
        <f>IFERROR(IF(AND(AND($N217&lt;&gt;$BI$6,$N217&lt;&gt;$BJ$6),R217="有"),$AL$2,VLOOKUP(R217,'P1'!$B$4:$J$35,9,FALSE)),"")</f>
        <v/>
      </c>
      <c r="S218" s="253" t="str">
        <f>IFERROR(IF(AND(AND($N217&lt;&gt;$BI$6,$N217&lt;&gt;$BJ$6),S217="有"),$AL$2,VLOOKUP(S217,'P1'!$B$4:$J$35,9,FALSE)),"")</f>
        <v/>
      </c>
      <c r="T218" s="253" t="str">
        <f>IFERROR(IF(AND(AND($N217&lt;&gt;$BI$6,$N217&lt;&gt;$BJ$6),T217="有"),$AL$2,VLOOKUP(T217,'P1'!$B$4:$J$35,9,FALSE)),"")</f>
        <v/>
      </c>
      <c r="U218" s="253" t="str">
        <f>IFERROR(IF(AND(AND($N217&lt;&gt;$BI$6,$N217&lt;&gt;$BJ$6),U217="有"),$AL$2,VLOOKUP(U217,'P1'!$B$4:$J$35,9,FALSE)),"")</f>
        <v/>
      </c>
      <c r="V218" s="253" t="str">
        <f>IFERROR(IF(AND(AND($N217&lt;&gt;$BI$6,$N217&lt;&gt;$BJ$6),V217="有"),$AL$2,VLOOKUP(V217,'P1'!$B$4:$J$35,9,FALSE)),"")</f>
        <v/>
      </c>
      <c r="W218" s="253" t="str">
        <f>IFERROR(IF(AND(AND($N217&lt;&gt;$BI$6,$N217&lt;&gt;$BJ$6),W217="有"),$AL$2,VLOOKUP(W217,'P1'!$B$4:$J$35,9,FALSE)),"")</f>
        <v/>
      </c>
      <c r="X218" s="253" t="str">
        <f>IFERROR(IF(AND(AND($N217&lt;&gt;$BI$6,$N217&lt;&gt;$BJ$6),X217="有"),$AL$2,VLOOKUP(X217,'P1'!$B$4:$J$35,9,FALSE)),"")</f>
        <v/>
      </c>
      <c r="Y218" s="253" t="str">
        <f>IFERROR(IF(AND(AND($N217&lt;&gt;$BI$6,$N217&lt;&gt;$BJ$6),Y217="有"),$AL$2,VLOOKUP(Y217,'P1'!$B$4:$J$35,9,FALSE)),"")</f>
        <v/>
      </c>
      <c r="Z218" s="253" t="str">
        <f>IFERROR(IF(AND(AND($N217&lt;&gt;$BI$6,$N217&lt;&gt;$BJ$6),Z217="有"),$AL$2,VLOOKUP(Z217,'P1'!$B$4:$J$35,9,FALSE)),"")</f>
        <v/>
      </c>
      <c r="AA218" s="253" t="str">
        <f>IFERROR(IF(AND(AND($N217&lt;&gt;$BI$6,$N217&lt;&gt;$BJ$6),AA217="有"),$AL$2,VLOOKUP(AA217,'P1'!$B$4:$J$35,9,FALSE)),"")</f>
        <v/>
      </c>
      <c r="AB218" s="253" t="str">
        <f>IFERROR(IF(AND(AND($N217&lt;&gt;$BI$6,$N217&lt;&gt;$BJ$6),AB217="有"),$AL$2,VLOOKUP(AB217,'P1'!$B$4:$J$35,9,FALSE)),"")</f>
        <v/>
      </c>
      <c r="AC218" s="253" t="str">
        <f>IFERROR(IF(AND(AND($N217&lt;&gt;$BI$6,$N217&lt;&gt;$BJ$6),AC217="有"),$AL$2,VLOOKUP(AC217,'P1'!$B$4:$J$35,9,FALSE)),"")</f>
        <v/>
      </c>
      <c r="AD218" s="253" t="str">
        <f>IFERROR(IF(AND(AND($N217&lt;&gt;$BI$6,$N217&lt;&gt;$BJ$6),AD217="有"),$AL$2,VLOOKUP(AD217,'P1'!$B$4:$J$35,9,FALSE)),"")</f>
        <v/>
      </c>
      <c r="AE218" s="253" t="str">
        <f>IFERROR(IF(AND(AND($N217&lt;&gt;$BI$6,$N217&lt;&gt;$BJ$6),AE217="有"),$AL$2,VLOOKUP(AE217,'P1'!$B$4:$J$35,9,FALSE)),"")</f>
        <v/>
      </c>
      <c r="AF218" s="253" t="str">
        <f>IFERROR(IF(AND(AND($N217&lt;&gt;$BI$6,$N217&lt;&gt;$BJ$6),AF217="有"),$AL$2,VLOOKUP(AF217,'P1'!$B$4:$J$35,9,FALSE)),"")</f>
        <v/>
      </c>
      <c r="AG218" s="253" t="str">
        <f>IFERROR(IF(AND(AND($N217&lt;&gt;$BI$6,$N217&lt;&gt;$BJ$6),AG217="有"),$AL$2,VLOOKUP(AG217,'P1'!$B$4:$J$35,9,FALSE)),"")</f>
        <v/>
      </c>
      <c r="AH218" s="253" t="str">
        <f>IFERROR(IF(AND(AND($N217&lt;&gt;$BI$6,$N217&lt;&gt;$BJ$6),AH217="有"),$AL$2,VLOOKUP(AH217,'P1'!$B$4:$J$35,9,FALSE)),"")</f>
        <v/>
      </c>
      <c r="AI218" s="253" t="str">
        <f>IFERROR(IF(AND(AND($N217&lt;&gt;$BI$6,$N217&lt;&gt;$BJ$6),AI217="有"),$AL$2,VLOOKUP(AI217,'P1'!$B$4:$J$35,9,FALSE)),"")</f>
        <v/>
      </c>
      <c r="AJ218" s="253" t="str">
        <f>IFERROR(IF(AND(AND($N217&lt;&gt;$BI$6,$N217&lt;&gt;$BJ$6),AJ217="有"),$AL$2,VLOOKUP(AJ217,'P1'!$B$4:$J$35,9,FALSE)),"")</f>
        <v/>
      </c>
      <c r="AK218" s="253" t="str">
        <f>IFERROR(IF(AND(AND($N217&lt;&gt;$BI$6,$N217&lt;&gt;$BJ$6),AK217="有"),$AL$2,VLOOKUP(AK217,'P1'!$B$4:$J$35,9,FALSE)),"")</f>
        <v/>
      </c>
      <c r="AL218" s="253" t="str">
        <f>IFERROR(IF(AND(AND($N217&lt;&gt;$BI$6,$N217&lt;&gt;$BJ$6),AL217="有"),$AL$2,VLOOKUP(AL217,'P1'!$B$4:$J$35,9,FALSE)),"")</f>
        <v/>
      </c>
      <c r="AM218" s="253" t="str">
        <f>IFERROR(IF(AND(AND($N217&lt;&gt;$BI$6,$N217&lt;&gt;$BJ$6),AM217="有"),$AL$2,VLOOKUP(AM217,'P1'!$B$4:$J$35,9,FALSE)),"")</f>
        <v/>
      </c>
      <c r="AN218" s="253" t="str">
        <f>IFERROR(IF(AND(AND($N217&lt;&gt;$BI$6,$N217&lt;&gt;$BJ$6),AN217="有"),$AL$2,VLOOKUP(AN217,'P1'!$B$4:$J$35,9,FALSE)),"")</f>
        <v/>
      </c>
      <c r="AO218" s="253" t="str">
        <f>IFERROR(IF(AND(AND($N217&lt;&gt;$BI$6,$N217&lt;&gt;$BJ$6),AO217="有"),$AL$2,VLOOKUP(AO217,'P1'!$B$4:$J$35,9,FALSE)),"")</f>
        <v/>
      </c>
      <c r="AP218" s="253" t="str">
        <f>IFERROR(IF(AND(AND($N217&lt;&gt;$BI$6,$N217&lt;&gt;$BJ$6),AP217="有"),$AL$2,VLOOKUP(AP217,'P1'!$B$4:$J$35,9,FALSE)),"")</f>
        <v/>
      </c>
      <c r="AQ218" s="253" t="str">
        <f>IFERROR(IF(AND(AND($N217&lt;&gt;$BI$6,$N217&lt;&gt;$BJ$6),AQ217="有"),$AL$2,VLOOKUP(AQ217,'P1'!$B$4:$J$35,9,FALSE)),"")</f>
        <v/>
      </c>
      <c r="AR218" s="253" t="str">
        <f>IFERROR(IF(AND(AND($N217&lt;&gt;$BI$6,$N217&lt;&gt;$BJ$6),AR217="有"),$AL$2,VLOOKUP(AR217,'P1'!$B$4:$J$35,9,FALSE)),"")</f>
        <v/>
      </c>
      <c r="AS218" s="253" t="str">
        <f>IFERROR(IF(AND(AND($N217&lt;&gt;$BI$6,$N217&lt;&gt;$BJ$6),AS217="有"),$AL$2,VLOOKUP(AS217,'P1'!$B$4:$J$35,9,FALSE)),"")</f>
        <v/>
      </c>
      <c r="AT218" s="253" t="str">
        <f>IFERROR(IF(AND(AND($N217&lt;&gt;$BI$6,$N217&lt;&gt;$BJ$6),AT217="有"),$AL$2,VLOOKUP(AT217,'P1'!$B$4:$J$35,9,FALSE)),"")</f>
        <v/>
      </c>
      <c r="AU218" s="253" t="str">
        <f>IFERROR(IF(AND(AND($N217&lt;&gt;$BI$6,$N217&lt;&gt;$BJ$6),AU217="有"),$AL$2,VLOOKUP(AU217,'P1'!$B$4:$J$35,9,FALSE)),"")</f>
        <v/>
      </c>
      <c r="AV218" s="120">
        <f>SUM(Q218:AU218)</f>
        <v>0</v>
      </c>
      <c r="AW218" s="711"/>
      <c r="AX218" s="713"/>
      <c r="AY218" s="121"/>
      <c r="AZ218" s="121"/>
    </row>
    <row r="219" spans="2:52" ht="17.100000000000001" customHeight="1" x14ac:dyDescent="0.15">
      <c r="B219" s="690">
        <f t="shared" si="14"/>
        <v>93</v>
      </c>
      <c r="C219" s="721"/>
      <c r="D219" s="722"/>
      <c r="E219" s="722"/>
      <c r="F219" s="722"/>
      <c r="G219" s="722"/>
      <c r="H219" s="723"/>
      <c r="I219" s="727"/>
      <c r="J219" s="728"/>
      <c r="K219" s="728"/>
      <c r="L219" s="728"/>
      <c r="M219" s="729"/>
      <c r="N219" s="733"/>
      <c r="O219" s="734"/>
      <c r="P219" s="723"/>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115">
        <f>COUNTA(Q219:AU219)</f>
        <v>0</v>
      </c>
      <c r="AW219" s="710">
        <f>AV220</f>
        <v>0</v>
      </c>
      <c r="AX219" s="712" t="str">
        <f>IFERROR(ROUNDDOWN(AV220/$AT$2,1),"")</f>
        <v/>
      </c>
      <c r="AY219" s="116"/>
      <c r="AZ219" s="116"/>
    </row>
    <row r="220" spans="2:52" ht="17.100000000000001" customHeight="1" x14ac:dyDescent="0.15">
      <c r="B220" s="691"/>
      <c r="C220" s="724"/>
      <c r="D220" s="725"/>
      <c r="E220" s="725"/>
      <c r="F220" s="725"/>
      <c r="G220" s="725"/>
      <c r="H220" s="726"/>
      <c r="I220" s="730"/>
      <c r="J220" s="731"/>
      <c r="K220" s="731"/>
      <c r="L220" s="731"/>
      <c r="M220" s="732"/>
      <c r="N220" s="724"/>
      <c r="O220" s="725"/>
      <c r="P220" s="726"/>
      <c r="Q220" s="253" t="str">
        <f>IFERROR(IF(AND(AND($N219&lt;&gt;$BI$6,$N219&lt;&gt;$BJ$6),Q219="有"),$AL$2,VLOOKUP(Q219,'P1'!$B$4:$J$35,9,FALSE)),"")</f>
        <v/>
      </c>
      <c r="R220" s="253" t="str">
        <f>IFERROR(IF(AND(AND($N219&lt;&gt;$BI$6,$N219&lt;&gt;$BJ$6),R219="有"),$AL$2,VLOOKUP(R219,'P1'!$B$4:$J$35,9,FALSE)),"")</f>
        <v/>
      </c>
      <c r="S220" s="253" t="str">
        <f>IFERROR(IF(AND(AND($N219&lt;&gt;$BI$6,$N219&lt;&gt;$BJ$6),S219="有"),$AL$2,VLOOKUP(S219,'P1'!$B$4:$J$35,9,FALSE)),"")</f>
        <v/>
      </c>
      <c r="T220" s="253" t="str">
        <f>IFERROR(IF(AND(AND($N219&lt;&gt;$BI$6,$N219&lt;&gt;$BJ$6),T219="有"),$AL$2,VLOOKUP(T219,'P1'!$B$4:$J$35,9,FALSE)),"")</f>
        <v/>
      </c>
      <c r="U220" s="253" t="str">
        <f>IFERROR(IF(AND(AND($N219&lt;&gt;$BI$6,$N219&lt;&gt;$BJ$6),U219="有"),$AL$2,VLOOKUP(U219,'P1'!$B$4:$J$35,9,FALSE)),"")</f>
        <v/>
      </c>
      <c r="V220" s="253" t="str">
        <f>IFERROR(IF(AND(AND($N219&lt;&gt;$BI$6,$N219&lt;&gt;$BJ$6),V219="有"),$AL$2,VLOOKUP(V219,'P1'!$B$4:$J$35,9,FALSE)),"")</f>
        <v/>
      </c>
      <c r="W220" s="253" t="str">
        <f>IFERROR(IF(AND(AND($N219&lt;&gt;$BI$6,$N219&lt;&gt;$BJ$6),W219="有"),$AL$2,VLOOKUP(W219,'P1'!$B$4:$J$35,9,FALSE)),"")</f>
        <v/>
      </c>
      <c r="X220" s="253" t="str">
        <f>IFERROR(IF(AND(AND($N219&lt;&gt;$BI$6,$N219&lt;&gt;$BJ$6),X219="有"),$AL$2,VLOOKUP(X219,'P1'!$B$4:$J$35,9,FALSE)),"")</f>
        <v/>
      </c>
      <c r="Y220" s="253" t="str">
        <f>IFERROR(IF(AND(AND($N219&lt;&gt;$BI$6,$N219&lt;&gt;$BJ$6),Y219="有"),$AL$2,VLOOKUP(Y219,'P1'!$B$4:$J$35,9,FALSE)),"")</f>
        <v/>
      </c>
      <c r="Z220" s="253" t="str">
        <f>IFERROR(IF(AND(AND($N219&lt;&gt;$BI$6,$N219&lt;&gt;$BJ$6),Z219="有"),$AL$2,VLOOKUP(Z219,'P1'!$B$4:$J$35,9,FALSE)),"")</f>
        <v/>
      </c>
      <c r="AA220" s="253" t="str">
        <f>IFERROR(IF(AND(AND($N219&lt;&gt;$BI$6,$N219&lt;&gt;$BJ$6),AA219="有"),$AL$2,VLOOKUP(AA219,'P1'!$B$4:$J$35,9,FALSE)),"")</f>
        <v/>
      </c>
      <c r="AB220" s="253" t="str">
        <f>IFERROR(IF(AND(AND($N219&lt;&gt;$BI$6,$N219&lt;&gt;$BJ$6),AB219="有"),$AL$2,VLOOKUP(AB219,'P1'!$B$4:$J$35,9,FALSE)),"")</f>
        <v/>
      </c>
      <c r="AC220" s="253" t="str">
        <f>IFERROR(IF(AND(AND($N219&lt;&gt;$BI$6,$N219&lt;&gt;$BJ$6),AC219="有"),$AL$2,VLOOKUP(AC219,'P1'!$B$4:$J$35,9,FALSE)),"")</f>
        <v/>
      </c>
      <c r="AD220" s="253" t="str">
        <f>IFERROR(IF(AND(AND($N219&lt;&gt;$BI$6,$N219&lt;&gt;$BJ$6),AD219="有"),$AL$2,VLOOKUP(AD219,'P1'!$B$4:$J$35,9,FALSE)),"")</f>
        <v/>
      </c>
      <c r="AE220" s="253" t="str">
        <f>IFERROR(IF(AND(AND($N219&lt;&gt;$BI$6,$N219&lt;&gt;$BJ$6),AE219="有"),$AL$2,VLOOKUP(AE219,'P1'!$B$4:$J$35,9,FALSE)),"")</f>
        <v/>
      </c>
      <c r="AF220" s="253" t="str">
        <f>IFERROR(IF(AND(AND($N219&lt;&gt;$BI$6,$N219&lt;&gt;$BJ$6),AF219="有"),$AL$2,VLOOKUP(AF219,'P1'!$B$4:$J$35,9,FALSE)),"")</f>
        <v/>
      </c>
      <c r="AG220" s="253" t="str">
        <f>IFERROR(IF(AND(AND($N219&lt;&gt;$BI$6,$N219&lt;&gt;$BJ$6),AG219="有"),$AL$2,VLOOKUP(AG219,'P1'!$B$4:$J$35,9,FALSE)),"")</f>
        <v/>
      </c>
      <c r="AH220" s="253" t="str">
        <f>IFERROR(IF(AND(AND($N219&lt;&gt;$BI$6,$N219&lt;&gt;$BJ$6),AH219="有"),$AL$2,VLOOKUP(AH219,'P1'!$B$4:$J$35,9,FALSE)),"")</f>
        <v/>
      </c>
      <c r="AI220" s="253" t="str">
        <f>IFERROR(IF(AND(AND($N219&lt;&gt;$BI$6,$N219&lt;&gt;$BJ$6),AI219="有"),$AL$2,VLOOKUP(AI219,'P1'!$B$4:$J$35,9,FALSE)),"")</f>
        <v/>
      </c>
      <c r="AJ220" s="253" t="str">
        <f>IFERROR(IF(AND(AND($N219&lt;&gt;$BI$6,$N219&lt;&gt;$BJ$6),AJ219="有"),$AL$2,VLOOKUP(AJ219,'P1'!$B$4:$J$35,9,FALSE)),"")</f>
        <v/>
      </c>
      <c r="AK220" s="253" t="str">
        <f>IFERROR(IF(AND(AND($N219&lt;&gt;$BI$6,$N219&lt;&gt;$BJ$6),AK219="有"),$AL$2,VLOOKUP(AK219,'P1'!$B$4:$J$35,9,FALSE)),"")</f>
        <v/>
      </c>
      <c r="AL220" s="253" t="str">
        <f>IFERROR(IF(AND(AND($N219&lt;&gt;$BI$6,$N219&lt;&gt;$BJ$6),AL219="有"),$AL$2,VLOOKUP(AL219,'P1'!$B$4:$J$35,9,FALSE)),"")</f>
        <v/>
      </c>
      <c r="AM220" s="253" t="str">
        <f>IFERROR(IF(AND(AND($N219&lt;&gt;$BI$6,$N219&lt;&gt;$BJ$6),AM219="有"),$AL$2,VLOOKUP(AM219,'P1'!$B$4:$J$35,9,FALSE)),"")</f>
        <v/>
      </c>
      <c r="AN220" s="253" t="str">
        <f>IFERROR(IF(AND(AND($N219&lt;&gt;$BI$6,$N219&lt;&gt;$BJ$6),AN219="有"),$AL$2,VLOOKUP(AN219,'P1'!$B$4:$J$35,9,FALSE)),"")</f>
        <v/>
      </c>
      <c r="AO220" s="253" t="str">
        <f>IFERROR(IF(AND(AND($N219&lt;&gt;$BI$6,$N219&lt;&gt;$BJ$6),AO219="有"),$AL$2,VLOOKUP(AO219,'P1'!$B$4:$J$35,9,FALSE)),"")</f>
        <v/>
      </c>
      <c r="AP220" s="253" t="str">
        <f>IFERROR(IF(AND(AND($N219&lt;&gt;$BI$6,$N219&lt;&gt;$BJ$6),AP219="有"),$AL$2,VLOOKUP(AP219,'P1'!$B$4:$J$35,9,FALSE)),"")</f>
        <v/>
      </c>
      <c r="AQ220" s="253" t="str">
        <f>IFERROR(IF(AND(AND($N219&lt;&gt;$BI$6,$N219&lt;&gt;$BJ$6),AQ219="有"),$AL$2,VLOOKUP(AQ219,'P1'!$B$4:$J$35,9,FALSE)),"")</f>
        <v/>
      </c>
      <c r="AR220" s="253" t="str">
        <f>IFERROR(IF(AND(AND($N219&lt;&gt;$BI$6,$N219&lt;&gt;$BJ$6),AR219="有"),$AL$2,VLOOKUP(AR219,'P1'!$B$4:$J$35,9,FALSE)),"")</f>
        <v/>
      </c>
      <c r="AS220" s="253" t="str">
        <f>IFERROR(IF(AND(AND($N219&lt;&gt;$BI$6,$N219&lt;&gt;$BJ$6),AS219="有"),$AL$2,VLOOKUP(AS219,'P1'!$B$4:$J$35,9,FALSE)),"")</f>
        <v/>
      </c>
      <c r="AT220" s="253" t="str">
        <f>IFERROR(IF(AND(AND($N219&lt;&gt;$BI$6,$N219&lt;&gt;$BJ$6),AT219="有"),$AL$2,VLOOKUP(AT219,'P1'!$B$4:$J$35,9,FALSE)),"")</f>
        <v/>
      </c>
      <c r="AU220" s="253" t="str">
        <f>IFERROR(IF(AND(AND($N219&lt;&gt;$BI$6,$N219&lt;&gt;$BJ$6),AU219="有"),$AL$2,VLOOKUP(AU219,'P1'!$B$4:$J$35,9,FALSE)),"")</f>
        <v/>
      </c>
      <c r="AV220" s="120">
        <f>SUM(Q220:AU220)</f>
        <v>0</v>
      </c>
      <c r="AW220" s="711"/>
      <c r="AX220" s="713"/>
      <c r="AY220" s="121"/>
      <c r="AZ220" s="121"/>
    </row>
    <row r="221" spans="2:52" ht="17.100000000000001" customHeight="1" x14ac:dyDescent="0.15">
      <c r="B221" s="690">
        <f t="shared" si="14"/>
        <v>94</v>
      </c>
      <c r="C221" s="721"/>
      <c r="D221" s="722"/>
      <c r="E221" s="722"/>
      <c r="F221" s="722"/>
      <c r="G221" s="722"/>
      <c r="H221" s="723"/>
      <c r="I221" s="727"/>
      <c r="J221" s="728"/>
      <c r="K221" s="728"/>
      <c r="L221" s="728"/>
      <c r="M221" s="729"/>
      <c r="N221" s="733"/>
      <c r="O221" s="734"/>
      <c r="P221" s="723"/>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115">
        <f>COUNTA(Q221:AU221)</f>
        <v>0</v>
      </c>
      <c r="AW221" s="710">
        <f>AV222</f>
        <v>0</v>
      </c>
      <c r="AX221" s="712" t="str">
        <f>IFERROR(ROUNDDOWN(AV222/$AT$2,1),"")</f>
        <v/>
      </c>
      <c r="AY221" s="116"/>
      <c r="AZ221" s="116"/>
    </row>
    <row r="222" spans="2:52" ht="17.100000000000001" customHeight="1" x14ac:dyDescent="0.15">
      <c r="B222" s="691"/>
      <c r="C222" s="724"/>
      <c r="D222" s="725"/>
      <c r="E222" s="725"/>
      <c r="F222" s="725"/>
      <c r="G222" s="725"/>
      <c r="H222" s="726"/>
      <c r="I222" s="730"/>
      <c r="J222" s="731"/>
      <c r="K222" s="731"/>
      <c r="L222" s="731"/>
      <c r="M222" s="732"/>
      <c r="N222" s="724"/>
      <c r="O222" s="725"/>
      <c r="P222" s="726"/>
      <c r="Q222" s="253" t="str">
        <f>IFERROR(IF(AND(AND($N221&lt;&gt;$BI$6,$N221&lt;&gt;$BJ$6),Q221="有"),$AL$2,VLOOKUP(Q221,'P1'!$B$4:$J$35,9,FALSE)),"")</f>
        <v/>
      </c>
      <c r="R222" s="253" t="str">
        <f>IFERROR(IF(AND(AND($N221&lt;&gt;$BI$6,$N221&lt;&gt;$BJ$6),R221="有"),$AL$2,VLOOKUP(R221,'P1'!$B$4:$J$35,9,FALSE)),"")</f>
        <v/>
      </c>
      <c r="S222" s="253" t="str">
        <f>IFERROR(IF(AND(AND($N221&lt;&gt;$BI$6,$N221&lt;&gt;$BJ$6),S221="有"),$AL$2,VLOOKUP(S221,'P1'!$B$4:$J$35,9,FALSE)),"")</f>
        <v/>
      </c>
      <c r="T222" s="253" t="str">
        <f>IFERROR(IF(AND(AND($N221&lt;&gt;$BI$6,$N221&lt;&gt;$BJ$6),T221="有"),$AL$2,VLOOKUP(T221,'P1'!$B$4:$J$35,9,FALSE)),"")</f>
        <v/>
      </c>
      <c r="U222" s="253" t="str">
        <f>IFERROR(IF(AND(AND($N221&lt;&gt;$BI$6,$N221&lt;&gt;$BJ$6),U221="有"),$AL$2,VLOOKUP(U221,'P1'!$B$4:$J$35,9,FALSE)),"")</f>
        <v/>
      </c>
      <c r="V222" s="253" t="str">
        <f>IFERROR(IF(AND(AND($N221&lt;&gt;$BI$6,$N221&lt;&gt;$BJ$6),V221="有"),$AL$2,VLOOKUP(V221,'P1'!$B$4:$J$35,9,FALSE)),"")</f>
        <v/>
      </c>
      <c r="W222" s="253" t="str">
        <f>IFERROR(IF(AND(AND($N221&lt;&gt;$BI$6,$N221&lt;&gt;$BJ$6),W221="有"),$AL$2,VLOOKUP(W221,'P1'!$B$4:$J$35,9,FALSE)),"")</f>
        <v/>
      </c>
      <c r="X222" s="253" t="str">
        <f>IFERROR(IF(AND(AND($N221&lt;&gt;$BI$6,$N221&lt;&gt;$BJ$6),X221="有"),$AL$2,VLOOKUP(X221,'P1'!$B$4:$J$35,9,FALSE)),"")</f>
        <v/>
      </c>
      <c r="Y222" s="253" t="str">
        <f>IFERROR(IF(AND(AND($N221&lt;&gt;$BI$6,$N221&lt;&gt;$BJ$6),Y221="有"),$AL$2,VLOOKUP(Y221,'P1'!$B$4:$J$35,9,FALSE)),"")</f>
        <v/>
      </c>
      <c r="Z222" s="253" t="str">
        <f>IFERROR(IF(AND(AND($N221&lt;&gt;$BI$6,$N221&lt;&gt;$BJ$6),Z221="有"),$AL$2,VLOOKUP(Z221,'P1'!$B$4:$J$35,9,FALSE)),"")</f>
        <v/>
      </c>
      <c r="AA222" s="253" t="str">
        <f>IFERROR(IF(AND(AND($N221&lt;&gt;$BI$6,$N221&lt;&gt;$BJ$6),AA221="有"),$AL$2,VLOOKUP(AA221,'P1'!$B$4:$J$35,9,FALSE)),"")</f>
        <v/>
      </c>
      <c r="AB222" s="253" t="str">
        <f>IFERROR(IF(AND(AND($N221&lt;&gt;$BI$6,$N221&lt;&gt;$BJ$6),AB221="有"),$AL$2,VLOOKUP(AB221,'P1'!$B$4:$J$35,9,FALSE)),"")</f>
        <v/>
      </c>
      <c r="AC222" s="253" t="str">
        <f>IFERROR(IF(AND(AND($N221&lt;&gt;$BI$6,$N221&lt;&gt;$BJ$6),AC221="有"),$AL$2,VLOOKUP(AC221,'P1'!$B$4:$J$35,9,FALSE)),"")</f>
        <v/>
      </c>
      <c r="AD222" s="253" t="str">
        <f>IFERROR(IF(AND(AND($N221&lt;&gt;$BI$6,$N221&lt;&gt;$BJ$6),AD221="有"),$AL$2,VLOOKUP(AD221,'P1'!$B$4:$J$35,9,FALSE)),"")</f>
        <v/>
      </c>
      <c r="AE222" s="253" t="str">
        <f>IFERROR(IF(AND(AND($N221&lt;&gt;$BI$6,$N221&lt;&gt;$BJ$6),AE221="有"),$AL$2,VLOOKUP(AE221,'P1'!$B$4:$J$35,9,FALSE)),"")</f>
        <v/>
      </c>
      <c r="AF222" s="253" t="str">
        <f>IFERROR(IF(AND(AND($N221&lt;&gt;$BI$6,$N221&lt;&gt;$BJ$6),AF221="有"),$AL$2,VLOOKUP(AF221,'P1'!$B$4:$J$35,9,FALSE)),"")</f>
        <v/>
      </c>
      <c r="AG222" s="253" t="str">
        <f>IFERROR(IF(AND(AND($N221&lt;&gt;$BI$6,$N221&lt;&gt;$BJ$6),AG221="有"),$AL$2,VLOOKUP(AG221,'P1'!$B$4:$J$35,9,FALSE)),"")</f>
        <v/>
      </c>
      <c r="AH222" s="253" t="str">
        <f>IFERROR(IF(AND(AND($N221&lt;&gt;$BI$6,$N221&lt;&gt;$BJ$6),AH221="有"),$AL$2,VLOOKUP(AH221,'P1'!$B$4:$J$35,9,FALSE)),"")</f>
        <v/>
      </c>
      <c r="AI222" s="253" t="str">
        <f>IFERROR(IF(AND(AND($N221&lt;&gt;$BI$6,$N221&lt;&gt;$BJ$6),AI221="有"),$AL$2,VLOOKUP(AI221,'P1'!$B$4:$J$35,9,FALSE)),"")</f>
        <v/>
      </c>
      <c r="AJ222" s="253" t="str">
        <f>IFERROR(IF(AND(AND($N221&lt;&gt;$BI$6,$N221&lt;&gt;$BJ$6),AJ221="有"),$AL$2,VLOOKUP(AJ221,'P1'!$B$4:$J$35,9,FALSE)),"")</f>
        <v/>
      </c>
      <c r="AK222" s="253" t="str">
        <f>IFERROR(IF(AND(AND($N221&lt;&gt;$BI$6,$N221&lt;&gt;$BJ$6),AK221="有"),$AL$2,VLOOKUP(AK221,'P1'!$B$4:$J$35,9,FALSE)),"")</f>
        <v/>
      </c>
      <c r="AL222" s="253" t="str">
        <f>IFERROR(IF(AND(AND($N221&lt;&gt;$BI$6,$N221&lt;&gt;$BJ$6),AL221="有"),$AL$2,VLOOKUP(AL221,'P1'!$B$4:$J$35,9,FALSE)),"")</f>
        <v/>
      </c>
      <c r="AM222" s="253" t="str">
        <f>IFERROR(IF(AND(AND($N221&lt;&gt;$BI$6,$N221&lt;&gt;$BJ$6),AM221="有"),$AL$2,VLOOKUP(AM221,'P1'!$B$4:$J$35,9,FALSE)),"")</f>
        <v/>
      </c>
      <c r="AN222" s="253" t="str">
        <f>IFERROR(IF(AND(AND($N221&lt;&gt;$BI$6,$N221&lt;&gt;$BJ$6),AN221="有"),$AL$2,VLOOKUP(AN221,'P1'!$B$4:$J$35,9,FALSE)),"")</f>
        <v/>
      </c>
      <c r="AO222" s="253" t="str">
        <f>IFERROR(IF(AND(AND($N221&lt;&gt;$BI$6,$N221&lt;&gt;$BJ$6),AO221="有"),$AL$2,VLOOKUP(AO221,'P1'!$B$4:$J$35,9,FALSE)),"")</f>
        <v/>
      </c>
      <c r="AP222" s="253" t="str">
        <f>IFERROR(IF(AND(AND($N221&lt;&gt;$BI$6,$N221&lt;&gt;$BJ$6),AP221="有"),$AL$2,VLOOKUP(AP221,'P1'!$B$4:$J$35,9,FALSE)),"")</f>
        <v/>
      </c>
      <c r="AQ222" s="253" t="str">
        <f>IFERROR(IF(AND(AND($N221&lt;&gt;$BI$6,$N221&lt;&gt;$BJ$6),AQ221="有"),$AL$2,VLOOKUP(AQ221,'P1'!$B$4:$J$35,9,FALSE)),"")</f>
        <v/>
      </c>
      <c r="AR222" s="253" t="str">
        <f>IFERROR(IF(AND(AND($N221&lt;&gt;$BI$6,$N221&lt;&gt;$BJ$6),AR221="有"),$AL$2,VLOOKUP(AR221,'P1'!$B$4:$J$35,9,FALSE)),"")</f>
        <v/>
      </c>
      <c r="AS222" s="253" t="str">
        <f>IFERROR(IF(AND(AND($N221&lt;&gt;$BI$6,$N221&lt;&gt;$BJ$6),AS221="有"),$AL$2,VLOOKUP(AS221,'P1'!$B$4:$J$35,9,FALSE)),"")</f>
        <v/>
      </c>
      <c r="AT222" s="253" t="str">
        <f>IFERROR(IF(AND(AND($N221&lt;&gt;$BI$6,$N221&lt;&gt;$BJ$6),AT221="有"),$AL$2,VLOOKUP(AT221,'P1'!$B$4:$J$35,9,FALSE)),"")</f>
        <v/>
      </c>
      <c r="AU222" s="253" t="str">
        <f>IFERROR(IF(AND(AND($N221&lt;&gt;$BI$6,$N221&lt;&gt;$BJ$6),AU221="有"),$AL$2,VLOOKUP(AU221,'P1'!$B$4:$J$35,9,FALSE)),"")</f>
        <v/>
      </c>
      <c r="AV222" s="120">
        <f>SUM(Q222:AU222)</f>
        <v>0</v>
      </c>
      <c r="AW222" s="711"/>
      <c r="AX222" s="713"/>
      <c r="AY222" s="121"/>
      <c r="AZ222" s="121"/>
    </row>
    <row r="223" spans="2:52" ht="17.100000000000001" customHeight="1" x14ac:dyDescent="0.15">
      <c r="B223" s="690">
        <f t="shared" si="14"/>
        <v>95</v>
      </c>
      <c r="C223" s="721"/>
      <c r="D223" s="722"/>
      <c r="E223" s="722"/>
      <c r="F223" s="722"/>
      <c r="G223" s="722"/>
      <c r="H223" s="723"/>
      <c r="I223" s="727"/>
      <c r="J223" s="728"/>
      <c r="K223" s="728"/>
      <c r="L223" s="728"/>
      <c r="M223" s="729"/>
      <c r="N223" s="733"/>
      <c r="O223" s="734"/>
      <c r="P223" s="723"/>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115">
        <f>COUNTA(Q223:AU223)</f>
        <v>0</v>
      </c>
      <c r="AW223" s="710">
        <f>AV224</f>
        <v>0</v>
      </c>
      <c r="AX223" s="712" t="str">
        <f>IFERROR(ROUNDDOWN(AV224/$AT$2,1),"")</f>
        <v/>
      </c>
      <c r="AY223" s="116"/>
      <c r="AZ223" s="116"/>
    </row>
    <row r="224" spans="2:52" ht="17.100000000000001" customHeight="1" x14ac:dyDescent="0.15">
      <c r="B224" s="691"/>
      <c r="C224" s="724"/>
      <c r="D224" s="725"/>
      <c r="E224" s="725"/>
      <c r="F224" s="725"/>
      <c r="G224" s="725"/>
      <c r="H224" s="726"/>
      <c r="I224" s="730"/>
      <c r="J224" s="731"/>
      <c r="K224" s="731"/>
      <c r="L224" s="731"/>
      <c r="M224" s="732"/>
      <c r="N224" s="724"/>
      <c r="O224" s="725"/>
      <c r="P224" s="726"/>
      <c r="Q224" s="253" t="str">
        <f>IFERROR(IF(AND(AND($N223&lt;&gt;$BI$6,$N223&lt;&gt;$BJ$6),Q223="有"),$AL$2,VLOOKUP(Q223,'P1'!$B$4:$J$35,9,FALSE)),"")</f>
        <v/>
      </c>
      <c r="R224" s="253" t="str">
        <f>IFERROR(IF(AND(AND($N223&lt;&gt;$BI$6,$N223&lt;&gt;$BJ$6),R223="有"),$AL$2,VLOOKUP(R223,'P1'!$B$4:$J$35,9,FALSE)),"")</f>
        <v/>
      </c>
      <c r="S224" s="253" t="str">
        <f>IFERROR(IF(AND(AND($N223&lt;&gt;$BI$6,$N223&lt;&gt;$BJ$6),S223="有"),$AL$2,VLOOKUP(S223,'P1'!$B$4:$J$35,9,FALSE)),"")</f>
        <v/>
      </c>
      <c r="T224" s="253" t="str">
        <f>IFERROR(IF(AND(AND($N223&lt;&gt;$BI$6,$N223&lt;&gt;$BJ$6),T223="有"),$AL$2,VLOOKUP(T223,'P1'!$B$4:$J$35,9,FALSE)),"")</f>
        <v/>
      </c>
      <c r="U224" s="253" t="str">
        <f>IFERROR(IF(AND(AND($N223&lt;&gt;$BI$6,$N223&lt;&gt;$BJ$6),U223="有"),$AL$2,VLOOKUP(U223,'P1'!$B$4:$J$35,9,FALSE)),"")</f>
        <v/>
      </c>
      <c r="V224" s="253" t="str">
        <f>IFERROR(IF(AND(AND($N223&lt;&gt;$BI$6,$N223&lt;&gt;$BJ$6),V223="有"),$AL$2,VLOOKUP(V223,'P1'!$B$4:$J$35,9,FALSE)),"")</f>
        <v/>
      </c>
      <c r="W224" s="253" t="str">
        <f>IFERROR(IF(AND(AND($N223&lt;&gt;$BI$6,$N223&lt;&gt;$BJ$6),W223="有"),$AL$2,VLOOKUP(W223,'P1'!$B$4:$J$35,9,FALSE)),"")</f>
        <v/>
      </c>
      <c r="X224" s="253" t="str">
        <f>IFERROR(IF(AND(AND($N223&lt;&gt;$BI$6,$N223&lt;&gt;$BJ$6),X223="有"),$AL$2,VLOOKUP(X223,'P1'!$B$4:$J$35,9,FALSE)),"")</f>
        <v/>
      </c>
      <c r="Y224" s="253" t="str">
        <f>IFERROR(IF(AND(AND($N223&lt;&gt;$BI$6,$N223&lt;&gt;$BJ$6),Y223="有"),$AL$2,VLOOKUP(Y223,'P1'!$B$4:$J$35,9,FALSE)),"")</f>
        <v/>
      </c>
      <c r="Z224" s="253" t="str">
        <f>IFERROR(IF(AND(AND($N223&lt;&gt;$BI$6,$N223&lt;&gt;$BJ$6),Z223="有"),$AL$2,VLOOKUP(Z223,'P1'!$B$4:$J$35,9,FALSE)),"")</f>
        <v/>
      </c>
      <c r="AA224" s="253" t="str">
        <f>IFERROR(IF(AND(AND($N223&lt;&gt;$BI$6,$N223&lt;&gt;$BJ$6),AA223="有"),$AL$2,VLOOKUP(AA223,'P1'!$B$4:$J$35,9,FALSE)),"")</f>
        <v/>
      </c>
      <c r="AB224" s="253" t="str">
        <f>IFERROR(IF(AND(AND($N223&lt;&gt;$BI$6,$N223&lt;&gt;$BJ$6),AB223="有"),$AL$2,VLOOKUP(AB223,'P1'!$B$4:$J$35,9,FALSE)),"")</f>
        <v/>
      </c>
      <c r="AC224" s="253" t="str">
        <f>IFERROR(IF(AND(AND($N223&lt;&gt;$BI$6,$N223&lt;&gt;$BJ$6),AC223="有"),$AL$2,VLOOKUP(AC223,'P1'!$B$4:$J$35,9,FALSE)),"")</f>
        <v/>
      </c>
      <c r="AD224" s="253" t="str">
        <f>IFERROR(IF(AND(AND($N223&lt;&gt;$BI$6,$N223&lt;&gt;$BJ$6),AD223="有"),$AL$2,VLOOKUP(AD223,'P1'!$B$4:$J$35,9,FALSE)),"")</f>
        <v/>
      </c>
      <c r="AE224" s="253" t="str">
        <f>IFERROR(IF(AND(AND($N223&lt;&gt;$BI$6,$N223&lt;&gt;$BJ$6),AE223="有"),$AL$2,VLOOKUP(AE223,'P1'!$B$4:$J$35,9,FALSE)),"")</f>
        <v/>
      </c>
      <c r="AF224" s="253" t="str">
        <f>IFERROR(IF(AND(AND($N223&lt;&gt;$BI$6,$N223&lt;&gt;$BJ$6),AF223="有"),$AL$2,VLOOKUP(AF223,'P1'!$B$4:$J$35,9,FALSE)),"")</f>
        <v/>
      </c>
      <c r="AG224" s="253" t="str">
        <f>IFERROR(IF(AND(AND($N223&lt;&gt;$BI$6,$N223&lt;&gt;$BJ$6),AG223="有"),$AL$2,VLOOKUP(AG223,'P1'!$B$4:$J$35,9,FALSE)),"")</f>
        <v/>
      </c>
      <c r="AH224" s="253" t="str">
        <f>IFERROR(IF(AND(AND($N223&lt;&gt;$BI$6,$N223&lt;&gt;$BJ$6),AH223="有"),$AL$2,VLOOKUP(AH223,'P1'!$B$4:$J$35,9,FALSE)),"")</f>
        <v/>
      </c>
      <c r="AI224" s="253" t="str">
        <f>IFERROR(IF(AND(AND($N223&lt;&gt;$BI$6,$N223&lt;&gt;$BJ$6),AI223="有"),$AL$2,VLOOKUP(AI223,'P1'!$B$4:$J$35,9,FALSE)),"")</f>
        <v/>
      </c>
      <c r="AJ224" s="253" t="str">
        <f>IFERROR(IF(AND(AND($N223&lt;&gt;$BI$6,$N223&lt;&gt;$BJ$6),AJ223="有"),$AL$2,VLOOKUP(AJ223,'P1'!$B$4:$J$35,9,FALSE)),"")</f>
        <v/>
      </c>
      <c r="AK224" s="253" t="str">
        <f>IFERROR(IF(AND(AND($N223&lt;&gt;$BI$6,$N223&lt;&gt;$BJ$6),AK223="有"),$AL$2,VLOOKUP(AK223,'P1'!$B$4:$J$35,9,FALSE)),"")</f>
        <v/>
      </c>
      <c r="AL224" s="253" t="str">
        <f>IFERROR(IF(AND(AND($N223&lt;&gt;$BI$6,$N223&lt;&gt;$BJ$6),AL223="有"),$AL$2,VLOOKUP(AL223,'P1'!$B$4:$J$35,9,FALSE)),"")</f>
        <v/>
      </c>
      <c r="AM224" s="253" t="str">
        <f>IFERROR(IF(AND(AND($N223&lt;&gt;$BI$6,$N223&lt;&gt;$BJ$6),AM223="有"),$AL$2,VLOOKUP(AM223,'P1'!$B$4:$J$35,9,FALSE)),"")</f>
        <v/>
      </c>
      <c r="AN224" s="253" t="str">
        <f>IFERROR(IF(AND(AND($N223&lt;&gt;$BI$6,$N223&lt;&gt;$BJ$6),AN223="有"),$AL$2,VLOOKUP(AN223,'P1'!$B$4:$J$35,9,FALSE)),"")</f>
        <v/>
      </c>
      <c r="AO224" s="253" t="str">
        <f>IFERROR(IF(AND(AND($N223&lt;&gt;$BI$6,$N223&lt;&gt;$BJ$6),AO223="有"),$AL$2,VLOOKUP(AO223,'P1'!$B$4:$J$35,9,FALSE)),"")</f>
        <v/>
      </c>
      <c r="AP224" s="253" t="str">
        <f>IFERROR(IF(AND(AND($N223&lt;&gt;$BI$6,$N223&lt;&gt;$BJ$6),AP223="有"),$AL$2,VLOOKUP(AP223,'P1'!$B$4:$J$35,9,FALSE)),"")</f>
        <v/>
      </c>
      <c r="AQ224" s="253" t="str">
        <f>IFERROR(IF(AND(AND($N223&lt;&gt;$BI$6,$N223&lt;&gt;$BJ$6),AQ223="有"),$AL$2,VLOOKUP(AQ223,'P1'!$B$4:$J$35,9,FALSE)),"")</f>
        <v/>
      </c>
      <c r="AR224" s="253" t="str">
        <f>IFERROR(IF(AND(AND($N223&lt;&gt;$BI$6,$N223&lt;&gt;$BJ$6),AR223="有"),$AL$2,VLOOKUP(AR223,'P1'!$B$4:$J$35,9,FALSE)),"")</f>
        <v/>
      </c>
      <c r="AS224" s="253" t="str">
        <f>IFERROR(IF(AND(AND($N223&lt;&gt;$BI$6,$N223&lt;&gt;$BJ$6),AS223="有"),$AL$2,VLOOKUP(AS223,'P1'!$B$4:$J$35,9,FALSE)),"")</f>
        <v/>
      </c>
      <c r="AT224" s="253" t="str">
        <f>IFERROR(IF(AND(AND($N223&lt;&gt;$BI$6,$N223&lt;&gt;$BJ$6),AT223="有"),$AL$2,VLOOKUP(AT223,'P1'!$B$4:$J$35,9,FALSE)),"")</f>
        <v/>
      </c>
      <c r="AU224" s="253" t="str">
        <f>IFERROR(IF(AND(AND($N223&lt;&gt;$BI$6,$N223&lt;&gt;$BJ$6),AU223="有"),$AL$2,VLOOKUP(AU223,'P1'!$B$4:$J$35,9,FALSE)),"")</f>
        <v/>
      </c>
      <c r="AV224" s="120">
        <f>SUM(Q224:AU224)</f>
        <v>0</v>
      </c>
      <c r="AW224" s="711"/>
      <c r="AX224" s="713"/>
      <c r="AY224" s="121"/>
      <c r="AZ224" s="121"/>
    </row>
    <row r="225" spans="2:52" ht="17.100000000000001" customHeight="1" x14ac:dyDescent="0.15">
      <c r="B225" s="690">
        <f t="shared" si="14"/>
        <v>96</v>
      </c>
      <c r="C225" s="721"/>
      <c r="D225" s="722"/>
      <c r="E225" s="722"/>
      <c r="F225" s="722"/>
      <c r="G225" s="722"/>
      <c r="H225" s="723"/>
      <c r="I225" s="727"/>
      <c r="J225" s="728"/>
      <c r="K225" s="728"/>
      <c r="L225" s="728"/>
      <c r="M225" s="729"/>
      <c r="N225" s="733"/>
      <c r="O225" s="734"/>
      <c r="P225" s="723"/>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256"/>
      <c r="AT225" s="256"/>
      <c r="AU225" s="256"/>
      <c r="AV225" s="115">
        <f>COUNTA(Q225:AU225)</f>
        <v>0</v>
      </c>
      <c r="AW225" s="710">
        <f>AV226</f>
        <v>0</v>
      </c>
      <c r="AX225" s="712" t="str">
        <f>IFERROR(ROUNDDOWN(AV226/$AT$2,1),"")</f>
        <v/>
      </c>
      <c r="AY225" s="116"/>
      <c r="AZ225" s="116"/>
    </row>
    <row r="226" spans="2:52" ht="17.100000000000001" customHeight="1" x14ac:dyDescent="0.15">
      <c r="B226" s="691"/>
      <c r="C226" s="724"/>
      <c r="D226" s="725"/>
      <c r="E226" s="725"/>
      <c r="F226" s="725"/>
      <c r="G226" s="725"/>
      <c r="H226" s="726"/>
      <c r="I226" s="730"/>
      <c r="J226" s="731"/>
      <c r="K226" s="731"/>
      <c r="L226" s="731"/>
      <c r="M226" s="732"/>
      <c r="N226" s="724"/>
      <c r="O226" s="725"/>
      <c r="P226" s="726"/>
      <c r="Q226" s="253" t="str">
        <f>IFERROR(IF(AND(AND($N225&lt;&gt;$BI$6,$N225&lt;&gt;$BJ$6),Q225="有"),$AL$2,VLOOKUP(Q225,'P1'!$B$4:$J$35,9,FALSE)),"")</f>
        <v/>
      </c>
      <c r="R226" s="253" t="str">
        <f>IFERROR(IF(AND(AND($N225&lt;&gt;$BI$6,$N225&lt;&gt;$BJ$6),R225="有"),$AL$2,VLOOKUP(R225,'P1'!$B$4:$J$35,9,FALSE)),"")</f>
        <v/>
      </c>
      <c r="S226" s="253" t="str">
        <f>IFERROR(IF(AND(AND($N225&lt;&gt;$BI$6,$N225&lt;&gt;$BJ$6),S225="有"),$AL$2,VLOOKUP(S225,'P1'!$B$4:$J$35,9,FALSE)),"")</f>
        <v/>
      </c>
      <c r="T226" s="253" t="str">
        <f>IFERROR(IF(AND(AND($N225&lt;&gt;$BI$6,$N225&lt;&gt;$BJ$6),T225="有"),$AL$2,VLOOKUP(T225,'P1'!$B$4:$J$35,9,FALSE)),"")</f>
        <v/>
      </c>
      <c r="U226" s="253" t="str">
        <f>IFERROR(IF(AND(AND($N225&lt;&gt;$BI$6,$N225&lt;&gt;$BJ$6),U225="有"),$AL$2,VLOOKUP(U225,'P1'!$B$4:$J$35,9,FALSE)),"")</f>
        <v/>
      </c>
      <c r="V226" s="253" t="str">
        <f>IFERROR(IF(AND(AND($N225&lt;&gt;$BI$6,$N225&lt;&gt;$BJ$6),V225="有"),$AL$2,VLOOKUP(V225,'P1'!$B$4:$J$35,9,FALSE)),"")</f>
        <v/>
      </c>
      <c r="W226" s="253" t="str">
        <f>IFERROR(IF(AND(AND($N225&lt;&gt;$BI$6,$N225&lt;&gt;$BJ$6),W225="有"),$AL$2,VLOOKUP(W225,'P1'!$B$4:$J$35,9,FALSE)),"")</f>
        <v/>
      </c>
      <c r="X226" s="253" t="str">
        <f>IFERROR(IF(AND(AND($N225&lt;&gt;$BI$6,$N225&lt;&gt;$BJ$6),X225="有"),$AL$2,VLOOKUP(X225,'P1'!$B$4:$J$35,9,FALSE)),"")</f>
        <v/>
      </c>
      <c r="Y226" s="253" t="str">
        <f>IFERROR(IF(AND(AND($N225&lt;&gt;$BI$6,$N225&lt;&gt;$BJ$6),Y225="有"),$AL$2,VLOOKUP(Y225,'P1'!$B$4:$J$35,9,FALSE)),"")</f>
        <v/>
      </c>
      <c r="Z226" s="253" t="str">
        <f>IFERROR(IF(AND(AND($N225&lt;&gt;$BI$6,$N225&lt;&gt;$BJ$6),Z225="有"),$AL$2,VLOOKUP(Z225,'P1'!$B$4:$J$35,9,FALSE)),"")</f>
        <v/>
      </c>
      <c r="AA226" s="253" t="str">
        <f>IFERROR(IF(AND(AND($N225&lt;&gt;$BI$6,$N225&lt;&gt;$BJ$6),AA225="有"),$AL$2,VLOOKUP(AA225,'P1'!$B$4:$J$35,9,FALSE)),"")</f>
        <v/>
      </c>
      <c r="AB226" s="253" t="str">
        <f>IFERROR(IF(AND(AND($N225&lt;&gt;$BI$6,$N225&lt;&gt;$BJ$6),AB225="有"),$AL$2,VLOOKUP(AB225,'P1'!$B$4:$J$35,9,FALSE)),"")</f>
        <v/>
      </c>
      <c r="AC226" s="253" t="str">
        <f>IFERROR(IF(AND(AND($N225&lt;&gt;$BI$6,$N225&lt;&gt;$BJ$6),AC225="有"),$AL$2,VLOOKUP(AC225,'P1'!$B$4:$J$35,9,FALSE)),"")</f>
        <v/>
      </c>
      <c r="AD226" s="253" t="str">
        <f>IFERROR(IF(AND(AND($N225&lt;&gt;$BI$6,$N225&lt;&gt;$BJ$6),AD225="有"),$AL$2,VLOOKUP(AD225,'P1'!$B$4:$J$35,9,FALSE)),"")</f>
        <v/>
      </c>
      <c r="AE226" s="253" t="str">
        <f>IFERROR(IF(AND(AND($N225&lt;&gt;$BI$6,$N225&lt;&gt;$BJ$6),AE225="有"),$AL$2,VLOOKUP(AE225,'P1'!$B$4:$J$35,9,FALSE)),"")</f>
        <v/>
      </c>
      <c r="AF226" s="253" t="str">
        <f>IFERROR(IF(AND(AND($N225&lt;&gt;$BI$6,$N225&lt;&gt;$BJ$6),AF225="有"),$AL$2,VLOOKUP(AF225,'P1'!$B$4:$J$35,9,FALSE)),"")</f>
        <v/>
      </c>
      <c r="AG226" s="253" t="str">
        <f>IFERROR(IF(AND(AND($N225&lt;&gt;$BI$6,$N225&lt;&gt;$BJ$6),AG225="有"),$AL$2,VLOOKUP(AG225,'P1'!$B$4:$J$35,9,FALSE)),"")</f>
        <v/>
      </c>
      <c r="AH226" s="253" t="str">
        <f>IFERROR(IF(AND(AND($N225&lt;&gt;$BI$6,$N225&lt;&gt;$BJ$6),AH225="有"),$AL$2,VLOOKUP(AH225,'P1'!$B$4:$J$35,9,FALSE)),"")</f>
        <v/>
      </c>
      <c r="AI226" s="253" t="str">
        <f>IFERROR(IF(AND(AND($N225&lt;&gt;$BI$6,$N225&lt;&gt;$BJ$6),AI225="有"),$AL$2,VLOOKUP(AI225,'P1'!$B$4:$J$35,9,FALSE)),"")</f>
        <v/>
      </c>
      <c r="AJ226" s="253" t="str">
        <f>IFERROR(IF(AND(AND($N225&lt;&gt;$BI$6,$N225&lt;&gt;$BJ$6),AJ225="有"),$AL$2,VLOOKUP(AJ225,'P1'!$B$4:$J$35,9,FALSE)),"")</f>
        <v/>
      </c>
      <c r="AK226" s="253" t="str">
        <f>IFERROR(IF(AND(AND($N225&lt;&gt;$BI$6,$N225&lt;&gt;$BJ$6),AK225="有"),$AL$2,VLOOKUP(AK225,'P1'!$B$4:$J$35,9,FALSE)),"")</f>
        <v/>
      </c>
      <c r="AL226" s="253" t="str">
        <f>IFERROR(IF(AND(AND($N225&lt;&gt;$BI$6,$N225&lt;&gt;$BJ$6),AL225="有"),$AL$2,VLOOKUP(AL225,'P1'!$B$4:$J$35,9,FALSE)),"")</f>
        <v/>
      </c>
      <c r="AM226" s="253" t="str">
        <f>IFERROR(IF(AND(AND($N225&lt;&gt;$BI$6,$N225&lt;&gt;$BJ$6),AM225="有"),$AL$2,VLOOKUP(AM225,'P1'!$B$4:$J$35,9,FALSE)),"")</f>
        <v/>
      </c>
      <c r="AN226" s="253" t="str">
        <f>IFERROR(IF(AND(AND($N225&lt;&gt;$BI$6,$N225&lt;&gt;$BJ$6),AN225="有"),$AL$2,VLOOKUP(AN225,'P1'!$B$4:$J$35,9,FALSE)),"")</f>
        <v/>
      </c>
      <c r="AO226" s="253" t="str">
        <f>IFERROR(IF(AND(AND($N225&lt;&gt;$BI$6,$N225&lt;&gt;$BJ$6),AO225="有"),$AL$2,VLOOKUP(AO225,'P1'!$B$4:$J$35,9,FALSE)),"")</f>
        <v/>
      </c>
      <c r="AP226" s="253" t="str">
        <f>IFERROR(IF(AND(AND($N225&lt;&gt;$BI$6,$N225&lt;&gt;$BJ$6),AP225="有"),$AL$2,VLOOKUP(AP225,'P1'!$B$4:$J$35,9,FALSE)),"")</f>
        <v/>
      </c>
      <c r="AQ226" s="253" t="str">
        <f>IFERROR(IF(AND(AND($N225&lt;&gt;$BI$6,$N225&lt;&gt;$BJ$6),AQ225="有"),$AL$2,VLOOKUP(AQ225,'P1'!$B$4:$J$35,9,FALSE)),"")</f>
        <v/>
      </c>
      <c r="AR226" s="253" t="str">
        <f>IFERROR(IF(AND(AND($N225&lt;&gt;$BI$6,$N225&lt;&gt;$BJ$6),AR225="有"),$AL$2,VLOOKUP(AR225,'P1'!$B$4:$J$35,9,FALSE)),"")</f>
        <v/>
      </c>
      <c r="AS226" s="253" t="str">
        <f>IFERROR(IF(AND(AND($N225&lt;&gt;$BI$6,$N225&lt;&gt;$BJ$6),AS225="有"),$AL$2,VLOOKUP(AS225,'P1'!$B$4:$J$35,9,FALSE)),"")</f>
        <v/>
      </c>
      <c r="AT226" s="253" t="str">
        <f>IFERROR(IF(AND(AND($N225&lt;&gt;$BI$6,$N225&lt;&gt;$BJ$6),AT225="有"),$AL$2,VLOOKUP(AT225,'P1'!$B$4:$J$35,9,FALSE)),"")</f>
        <v/>
      </c>
      <c r="AU226" s="253" t="str">
        <f>IFERROR(IF(AND(AND($N225&lt;&gt;$BI$6,$N225&lt;&gt;$BJ$6),AU225="有"),$AL$2,VLOOKUP(AU225,'P1'!$B$4:$J$35,9,FALSE)),"")</f>
        <v/>
      </c>
      <c r="AV226" s="120">
        <f>SUM(Q226:AU226)</f>
        <v>0</v>
      </c>
      <c r="AW226" s="711"/>
      <c r="AX226" s="713"/>
      <c r="AY226" s="121"/>
      <c r="AZ226" s="121"/>
    </row>
    <row r="227" spans="2:52" ht="17.100000000000001" customHeight="1" x14ac:dyDescent="0.15">
      <c r="B227" s="690">
        <f t="shared" si="14"/>
        <v>97</v>
      </c>
      <c r="C227" s="721"/>
      <c r="D227" s="722"/>
      <c r="E227" s="722"/>
      <c r="F227" s="722"/>
      <c r="G227" s="722"/>
      <c r="H227" s="723"/>
      <c r="I227" s="727"/>
      <c r="J227" s="728"/>
      <c r="K227" s="728"/>
      <c r="L227" s="728"/>
      <c r="M227" s="729"/>
      <c r="N227" s="733"/>
      <c r="O227" s="734"/>
      <c r="P227" s="723"/>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256"/>
      <c r="AT227" s="256"/>
      <c r="AU227" s="256"/>
      <c r="AV227" s="115">
        <f>COUNTA(Q227:AU227)</f>
        <v>0</v>
      </c>
      <c r="AW227" s="710">
        <f>AV228</f>
        <v>0</v>
      </c>
      <c r="AX227" s="712" t="str">
        <f>IFERROR(ROUNDDOWN(AV228/$AT$2,1),"")</f>
        <v/>
      </c>
      <c r="AY227" s="116"/>
      <c r="AZ227" s="116"/>
    </row>
    <row r="228" spans="2:52" ht="17.100000000000001" customHeight="1" x14ac:dyDescent="0.15">
      <c r="B228" s="691"/>
      <c r="C228" s="724"/>
      <c r="D228" s="725"/>
      <c r="E228" s="725"/>
      <c r="F228" s="725"/>
      <c r="G228" s="725"/>
      <c r="H228" s="726"/>
      <c r="I228" s="730"/>
      <c r="J228" s="731"/>
      <c r="K228" s="731"/>
      <c r="L228" s="731"/>
      <c r="M228" s="732"/>
      <c r="N228" s="724"/>
      <c r="O228" s="725"/>
      <c r="P228" s="726"/>
      <c r="Q228" s="253" t="str">
        <f>IFERROR(IF(AND(AND($N227&lt;&gt;$BI$6,$N227&lt;&gt;$BJ$6),Q227="有"),$AL$2,VLOOKUP(Q227,'P1'!$B$4:$J$35,9,FALSE)),"")</f>
        <v/>
      </c>
      <c r="R228" s="253" t="str">
        <f>IFERROR(IF(AND(AND($N227&lt;&gt;$BI$6,$N227&lt;&gt;$BJ$6),R227="有"),$AL$2,VLOOKUP(R227,'P1'!$B$4:$J$35,9,FALSE)),"")</f>
        <v/>
      </c>
      <c r="S228" s="253" t="str">
        <f>IFERROR(IF(AND(AND($N227&lt;&gt;$BI$6,$N227&lt;&gt;$BJ$6),S227="有"),$AL$2,VLOOKUP(S227,'P1'!$B$4:$J$35,9,FALSE)),"")</f>
        <v/>
      </c>
      <c r="T228" s="253" t="str">
        <f>IFERROR(IF(AND(AND($N227&lt;&gt;$BI$6,$N227&lt;&gt;$BJ$6),T227="有"),$AL$2,VLOOKUP(T227,'P1'!$B$4:$J$35,9,FALSE)),"")</f>
        <v/>
      </c>
      <c r="U228" s="253" t="str">
        <f>IFERROR(IF(AND(AND($N227&lt;&gt;$BI$6,$N227&lt;&gt;$BJ$6),U227="有"),$AL$2,VLOOKUP(U227,'P1'!$B$4:$J$35,9,FALSE)),"")</f>
        <v/>
      </c>
      <c r="V228" s="253" t="str">
        <f>IFERROR(IF(AND(AND($N227&lt;&gt;$BI$6,$N227&lt;&gt;$BJ$6),V227="有"),$AL$2,VLOOKUP(V227,'P1'!$B$4:$J$35,9,FALSE)),"")</f>
        <v/>
      </c>
      <c r="W228" s="253" t="str">
        <f>IFERROR(IF(AND(AND($N227&lt;&gt;$BI$6,$N227&lt;&gt;$BJ$6),W227="有"),$AL$2,VLOOKUP(W227,'P1'!$B$4:$J$35,9,FALSE)),"")</f>
        <v/>
      </c>
      <c r="X228" s="253" t="str">
        <f>IFERROR(IF(AND(AND($N227&lt;&gt;$BI$6,$N227&lt;&gt;$BJ$6),X227="有"),$AL$2,VLOOKUP(X227,'P1'!$B$4:$J$35,9,FALSE)),"")</f>
        <v/>
      </c>
      <c r="Y228" s="253" t="str">
        <f>IFERROR(IF(AND(AND($N227&lt;&gt;$BI$6,$N227&lt;&gt;$BJ$6),Y227="有"),$AL$2,VLOOKUP(Y227,'P1'!$B$4:$J$35,9,FALSE)),"")</f>
        <v/>
      </c>
      <c r="Z228" s="253" t="str">
        <f>IFERROR(IF(AND(AND($N227&lt;&gt;$BI$6,$N227&lt;&gt;$BJ$6),Z227="有"),$AL$2,VLOOKUP(Z227,'P1'!$B$4:$J$35,9,FALSE)),"")</f>
        <v/>
      </c>
      <c r="AA228" s="253" t="str">
        <f>IFERROR(IF(AND(AND($N227&lt;&gt;$BI$6,$N227&lt;&gt;$BJ$6),AA227="有"),$AL$2,VLOOKUP(AA227,'P1'!$B$4:$J$35,9,FALSE)),"")</f>
        <v/>
      </c>
      <c r="AB228" s="253" t="str">
        <f>IFERROR(IF(AND(AND($N227&lt;&gt;$BI$6,$N227&lt;&gt;$BJ$6),AB227="有"),$AL$2,VLOOKUP(AB227,'P1'!$B$4:$J$35,9,FALSE)),"")</f>
        <v/>
      </c>
      <c r="AC228" s="253" t="str">
        <f>IFERROR(IF(AND(AND($N227&lt;&gt;$BI$6,$N227&lt;&gt;$BJ$6),AC227="有"),$AL$2,VLOOKUP(AC227,'P1'!$B$4:$J$35,9,FALSE)),"")</f>
        <v/>
      </c>
      <c r="AD228" s="253" t="str">
        <f>IFERROR(IF(AND(AND($N227&lt;&gt;$BI$6,$N227&lt;&gt;$BJ$6),AD227="有"),$AL$2,VLOOKUP(AD227,'P1'!$B$4:$J$35,9,FALSE)),"")</f>
        <v/>
      </c>
      <c r="AE228" s="253" t="str">
        <f>IFERROR(IF(AND(AND($N227&lt;&gt;$BI$6,$N227&lt;&gt;$BJ$6),AE227="有"),$AL$2,VLOOKUP(AE227,'P1'!$B$4:$J$35,9,FALSE)),"")</f>
        <v/>
      </c>
      <c r="AF228" s="253" t="str">
        <f>IFERROR(IF(AND(AND($N227&lt;&gt;$BI$6,$N227&lt;&gt;$BJ$6),AF227="有"),$AL$2,VLOOKUP(AF227,'P1'!$B$4:$J$35,9,FALSE)),"")</f>
        <v/>
      </c>
      <c r="AG228" s="253" t="str">
        <f>IFERROR(IF(AND(AND($N227&lt;&gt;$BI$6,$N227&lt;&gt;$BJ$6),AG227="有"),$AL$2,VLOOKUP(AG227,'P1'!$B$4:$J$35,9,FALSE)),"")</f>
        <v/>
      </c>
      <c r="AH228" s="253" t="str">
        <f>IFERROR(IF(AND(AND($N227&lt;&gt;$BI$6,$N227&lt;&gt;$BJ$6),AH227="有"),$AL$2,VLOOKUP(AH227,'P1'!$B$4:$J$35,9,FALSE)),"")</f>
        <v/>
      </c>
      <c r="AI228" s="253" t="str">
        <f>IFERROR(IF(AND(AND($N227&lt;&gt;$BI$6,$N227&lt;&gt;$BJ$6),AI227="有"),$AL$2,VLOOKUP(AI227,'P1'!$B$4:$J$35,9,FALSE)),"")</f>
        <v/>
      </c>
      <c r="AJ228" s="253" t="str">
        <f>IFERROR(IF(AND(AND($N227&lt;&gt;$BI$6,$N227&lt;&gt;$BJ$6),AJ227="有"),$AL$2,VLOOKUP(AJ227,'P1'!$B$4:$J$35,9,FALSE)),"")</f>
        <v/>
      </c>
      <c r="AK228" s="253" t="str">
        <f>IFERROR(IF(AND(AND($N227&lt;&gt;$BI$6,$N227&lt;&gt;$BJ$6),AK227="有"),$AL$2,VLOOKUP(AK227,'P1'!$B$4:$J$35,9,FALSE)),"")</f>
        <v/>
      </c>
      <c r="AL228" s="253" t="str">
        <f>IFERROR(IF(AND(AND($N227&lt;&gt;$BI$6,$N227&lt;&gt;$BJ$6),AL227="有"),$AL$2,VLOOKUP(AL227,'P1'!$B$4:$J$35,9,FALSE)),"")</f>
        <v/>
      </c>
      <c r="AM228" s="253" t="str">
        <f>IFERROR(IF(AND(AND($N227&lt;&gt;$BI$6,$N227&lt;&gt;$BJ$6),AM227="有"),$AL$2,VLOOKUP(AM227,'P1'!$B$4:$J$35,9,FALSE)),"")</f>
        <v/>
      </c>
      <c r="AN228" s="253" t="str">
        <f>IFERROR(IF(AND(AND($N227&lt;&gt;$BI$6,$N227&lt;&gt;$BJ$6),AN227="有"),$AL$2,VLOOKUP(AN227,'P1'!$B$4:$J$35,9,FALSE)),"")</f>
        <v/>
      </c>
      <c r="AO228" s="253" t="str">
        <f>IFERROR(IF(AND(AND($N227&lt;&gt;$BI$6,$N227&lt;&gt;$BJ$6),AO227="有"),$AL$2,VLOOKUP(AO227,'P1'!$B$4:$J$35,9,FALSE)),"")</f>
        <v/>
      </c>
      <c r="AP228" s="253" t="str">
        <f>IFERROR(IF(AND(AND($N227&lt;&gt;$BI$6,$N227&lt;&gt;$BJ$6),AP227="有"),$AL$2,VLOOKUP(AP227,'P1'!$B$4:$J$35,9,FALSE)),"")</f>
        <v/>
      </c>
      <c r="AQ228" s="253" t="str">
        <f>IFERROR(IF(AND(AND($N227&lt;&gt;$BI$6,$N227&lt;&gt;$BJ$6),AQ227="有"),$AL$2,VLOOKUP(AQ227,'P1'!$B$4:$J$35,9,FALSE)),"")</f>
        <v/>
      </c>
      <c r="AR228" s="253" t="str">
        <f>IFERROR(IF(AND(AND($N227&lt;&gt;$BI$6,$N227&lt;&gt;$BJ$6),AR227="有"),$AL$2,VLOOKUP(AR227,'P1'!$B$4:$J$35,9,FALSE)),"")</f>
        <v/>
      </c>
      <c r="AS228" s="253" t="str">
        <f>IFERROR(IF(AND(AND($N227&lt;&gt;$BI$6,$N227&lt;&gt;$BJ$6),AS227="有"),$AL$2,VLOOKUP(AS227,'P1'!$B$4:$J$35,9,FALSE)),"")</f>
        <v/>
      </c>
      <c r="AT228" s="253" t="str">
        <f>IFERROR(IF(AND(AND($N227&lt;&gt;$BI$6,$N227&lt;&gt;$BJ$6),AT227="有"),$AL$2,VLOOKUP(AT227,'P1'!$B$4:$J$35,9,FALSE)),"")</f>
        <v/>
      </c>
      <c r="AU228" s="253" t="str">
        <f>IFERROR(IF(AND(AND($N227&lt;&gt;$BI$6,$N227&lt;&gt;$BJ$6),AU227="有"),$AL$2,VLOOKUP(AU227,'P1'!$B$4:$J$35,9,FALSE)),"")</f>
        <v/>
      </c>
      <c r="AV228" s="120">
        <f>SUM(Q228:AU228)</f>
        <v>0</v>
      </c>
      <c r="AW228" s="711"/>
      <c r="AX228" s="713"/>
      <c r="AY228" s="121"/>
      <c r="AZ228" s="121"/>
    </row>
    <row r="229" spans="2:52" ht="17.100000000000001" customHeight="1" x14ac:dyDescent="0.15">
      <c r="B229" s="690">
        <f t="shared" si="14"/>
        <v>98</v>
      </c>
      <c r="C229" s="721"/>
      <c r="D229" s="722"/>
      <c r="E229" s="722"/>
      <c r="F229" s="722"/>
      <c r="G229" s="722"/>
      <c r="H229" s="723"/>
      <c r="I229" s="727"/>
      <c r="J229" s="728"/>
      <c r="K229" s="728"/>
      <c r="L229" s="728"/>
      <c r="M229" s="729"/>
      <c r="N229" s="733"/>
      <c r="O229" s="734"/>
      <c r="P229" s="723"/>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115">
        <f>COUNTA(Q229:AU229)</f>
        <v>0</v>
      </c>
      <c r="AW229" s="710">
        <f>AV230</f>
        <v>0</v>
      </c>
      <c r="AX229" s="712" t="str">
        <f>IFERROR(ROUNDDOWN(AV230/$AT$2,1),"")</f>
        <v/>
      </c>
      <c r="AY229" s="116"/>
      <c r="AZ229" s="116"/>
    </row>
    <row r="230" spans="2:52" ht="17.100000000000001" customHeight="1" x14ac:dyDescent="0.15">
      <c r="B230" s="691"/>
      <c r="C230" s="724"/>
      <c r="D230" s="725"/>
      <c r="E230" s="725"/>
      <c r="F230" s="725"/>
      <c r="G230" s="725"/>
      <c r="H230" s="726"/>
      <c r="I230" s="730"/>
      <c r="J230" s="731"/>
      <c r="K230" s="731"/>
      <c r="L230" s="731"/>
      <c r="M230" s="732"/>
      <c r="N230" s="724"/>
      <c r="O230" s="725"/>
      <c r="P230" s="726"/>
      <c r="Q230" s="253" t="str">
        <f>IFERROR(IF(AND(AND($N229&lt;&gt;$BI$6,$N229&lt;&gt;$BJ$6),Q229="有"),$AL$2,VLOOKUP(Q229,'P1'!$B$4:$J$35,9,FALSE)),"")</f>
        <v/>
      </c>
      <c r="R230" s="253" t="str">
        <f>IFERROR(IF(AND(AND($N229&lt;&gt;$BI$6,$N229&lt;&gt;$BJ$6),R229="有"),$AL$2,VLOOKUP(R229,'P1'!$B$4:$J$35,9,FALSE)),"")</f>
        <v/>
      </c>
      <c r="S230" s="253" t="str">
        <f>IFERROR(IF(AND(AND($N229&lt;&gt;$BI$6,$N229&lt;&gt;$BJ$6),S229="有"),$AL$2,VLOOKUP(S229,'P1'!$B$4:$J$35,9,FALSE)),"")</f>
        <v/>
      </c>
      <c r="T230" s="253" t="str">
        <f>IFERROR(IF(AND(AND($N229&lt;&gt;$BI$6,$N229&lt;&gt;$BJ$6),T229="有"),$AL$2,VLOOKUP(T229,'P1'!$B$4:$J$35,9,FALSE)),"")</f>
        <v/>
      </c>
      <c r="U230" s="253" t="str">
        <f>IFERROR(IF(AND(AND($N229&lt;&gt;$BI$6,$N229&lt;&gt;$BJ$6),U229="有"),$AL$2,VLOOKUP(U229,'P1'!$B$4:$J$35,9,FALSE)),"")</f>
        <v/>
      </c>
      <c r="V230" s="253" t="str">
        <f>IFERROR(IF(AND(AND($N229&lt;&gt;$BI$6,$N229&lt;&gt;$BJ$6),V229="有"),$AL$2,VLOOKUP(V229,'P1'!$B$4:$J$35,9,FALSE)),"")</f>
        <v/>
      </c>
      <c r="W230" s="253" t="str">
        <f>IFERROR(IF(AND(AND($N229&lt;&gt;$BI$6,$N229&lt;&gt;$BJ$6),W229="有"),$AL$2,VLOOKUP(W229,'P1'!$B$4:$J$35,9,FALSE)),"")</f>
        <v/>
      </c>
      <c r="X230" s="253" t="str">
        <f>IFERROR(IF(AND(AND($N229&lt;&gt;$BI$6,$N229&lt;&gt;$BJ$6),X229="有"),$AL$2,VLOOKUP(X229,'P1'!$B$4:$J$35,9,FALSE)),"")</f>
        <v/>
      </c>
      <c r="Y230" s="253" t="str">
        <f>IFERROR(IF(AND(AND($N229&lt;&gt;$BI$6,$N229&lt;&gt;$BJ$6),Y229="有"),$AL$2,VLOOKUP(Y229,'P1'!$B$4:$J$35,9,FALSE)),"")</f>
        <v/>
      </c>
      <c r="Z230" s="253" t="str">
        <f>IFERROR(IF(AND(AND($N229&lt;&gt;$BI$6,$N229&lt;&gt;$BJ$6),Z229="有"),$AL$2,VLOOKUP(Z229,'P1'!$B$4:$J$35,9,FALSE)),"")</f>
        <v/>
      </c>
      <c r="AA230" s="253" t="str">
        <f>IFERROR(IF(AND(AND($N229&lt;&gt;$BI$6,$N229&lt;&gt;$BJ$6),AA229="有"),$AL$2,VLOOKUP(AA229,'P1'!$B$4:$J$35,9,FALSE)),"")</f>
        <v/>
      </c>
      <c r="AB230" s="253" t="str">
        <f>IFERROR(IF(AND(AND($N229&lt;&gt;$BI$6,$N229&lt;&gt;$BJ$6),AB229="有"),$AL$2,VLOOKUP(AB229,'P1'!$B$4:$J$35,9,FALSE)),"")</f>
        <v/>
      </c>
      <c r="AC230" s="253" t="str">
        <f>IFERROR(IF(AND(AND($N229&lt;&gt;$BI$6,$N229&lt;&gt;$BJ$6),AC229="有"),$AL$2,VLOOKUP(AC229,'P1'!$B$4:$J$35,9,FALSE)),"")</f>
        <v/>
      </c>
      <c r="AD230" s="253" t="str">
        <f>IFERROR(IF(AND(AND($N229&lt;&gt;$BI$6,$N229&lt;&gt;$BJ$6),AD229="有"),$AL$2,VLOOKUP(AD229,'P1'!$B$4:$J$35,9,FALSE)),"")</f>
        <v/>
      </c>
      <c r="AE230" s="253" t="str">
        <f>IFERROR(IF(AND(AND($N229&lt;&gt;$BI$6,$N229&lt;&gt;$BJ$6),AE229="有"),$AL$2,VLOOKUP(AE229,'P1'!$B$4:$J$35,9,FALSE)),"")</f>
        <v/>
      </c>
      <c r="AF230" s="253" t="str">
        <f>IFERROR(IF(AND(AND($N229&lt;&gt;$BI$6,$N229&lt;&gt;$BJ$6),AF229="有"),$AL$2,VLOOKUP(AF229,'P1'!$B$4:$J$35,9,FALSE)),"")</f>
        <v/>
      </c>
      <c r="AG230" s="253" t="str">
        <f>IFERROR(IF(AND(AND($N229&lt;&gt;$BI$6,$N229&lt;&gt;$BJ$6),AG229="有"),$AL$2,VLOOKUP(AG229,'P1'!$B$4:$J$35,9,FALSE)),"")</f>
        <v/>
      </c>
      <c r="AH230" s="253" t="str">
        <f>IFERROR(IF(AND(AND($N229&lt;&gt;$BI$6,$N229&lt;&gt;$BJ$6),AH229="有"),$AL$2,VLOOKUP(AH229,'P1'!$B$4:$J$35,9,FALSE)),"")</f>
        <v/>
      </c>
      <c r="AI230" s="253" t="str">
        <f>IFERROR(IF(AND(AND($N229&lt;&gt;$BI$6,$N229&lt;&gt;$BJ$6),AI229="有"),$AL$2,VLOOKUP(AI229,'P1'!$B$4:$J$35,9,FALSE)),"")</f>
        <v/>
      </c>
      <c r="AJ230" s="253" t="str">
        <f>IFERROR(IF(AND(AND($N229&lt;&gt;$BI$6,$N229&lt;&gt;$BJ$6),AJ229="有"),$AL$2,VLOOKUP(AJ229,'P1'!$B$4:$J$35,9,FALSE)),"")</f>
        <v/>
      </c>
      <c r="AK230" s="253" t="str">
        <f>IFERROR(IF(AND(AND($N229&lt;&gt;$BI$6,$N229&lt;&gt;$BJ$6),AK229="有"),$AL$2,VLOOKUP(AK229,'P1'!$B$4:$J$35,9,FALSE)),"")</f>
        <v/>
      </c>
      <c r="AL230" s="253" t="str">
        <f>IFERROR(IF(AND(AND($N229&lt;&gt;$BI$6,$N229&lt;&gt;$BJ$6),AL229="有"),$AL$2,VLOOKUP(AL229,'P1'!$B$4:$J$35,9,FALSE)),"")</f>
        <v/>
      </c>
      <c r="AM230" s="253" t="str">
        <f>IFERROR(IF(AND(AND($N229&lt;&gt;$BI$6,$N229&lt;&gt;$BJ$6),AM229="有"),$AL$2,VLOOKUP(AM229,'P1'!$B$4:$J$35,9,FALSE)),"")</f>
        <v/>
      </c>
      <c r="AN230" s="253" t="str">
        <f>IFERROR(IF(AND(AND($N229&lt;&gt;$BI$6,$N229&lt;&gt;$BJ$6),AN229="有"),$AL$2,VLOOKUP(AN229,'P1'!$B$4:$J$35,9,FALSE)),"")</f>
        <v/>
      </c>
      <c r="AO230" s="253" t="str">
        <f>IFERROR(IF(AND(AND($N229&lt;&gt;$BI$6,$N229&lt;&gt;$BJ$6),AO229="有"),$AL$2,VLOOKUP(AO229,'P1'!$B$4:$J$35,9,FALSE)),"")</f>
        <v/>
      </c>
      <c r="AP230" s="253" t="str">
        <f>IFERROR(IF(AND(AND($N229&lt;&gt;$BI$6,$N229&lt;&gt;$BJ$6),AP229="有"),$AL$2,VLOOKUP(AP229,'P1'!$B$4:$J$35,9,FALSE)),"")</f>
        <v/>
      </c>
      <c r="AQ230" s="253" t="str">
        <f>IFERROR(IF(AND(AND($N229&lt;&gt;$BI$6,$N229&lt;&gt;$BJ$6),AQ229="有"),$AL$2,VLOOKUP(AQ229,'P1'!$B$4:$J$35,9,FALSE)),"")</f>
        <v/>
      </c>
      <c r="AR230" s="253" t="str">
        <f>IFERROR(IF(AND(AND($N229&lt;&gt;$BI$6,$N229&lt;&gt;$BJ$6),AR229="有"),$AL$2,VLOOKUP(AR229,'P1'!$B$4:$J$35,9,FALSE)),"")</f>
        <v/>
      </c>
      <c r="AS230" s="253" t="str">
        <f>IFERROR(IF(AND(AND($N229&lt;&gt;$BI$6,$N229&lt;&gt;$BJ$6),AS229="有"),$AL$2,VLOOKUP(AS229,'P1'!$B$4:$J$35,9,FALSE)),"")</f>
        <v/>
      </c>
      <c r="AT230" s="253" t="str">
        <f>IFERROR(IF(AND(AND($N229&lt;&gt;$BI$6,$N229&lt;&gt;$BJ$6),AT229="有"),$AL$2,VLOOKUP(AT229,'P1'!$B$4:$J$35,9,FALSE)),"")</f>
        <v/>
      </c>
      <c r="AU230" s="253" t="str">
        <f>IFERROR(IF(AND(AND($N229&lt;&gt;$BI$6,$N229&lt;&gt;$BJ$6),AU229="有"),$AL$2,VLOOKUP(AU229,'P1'!$B$4:$J$35,9,FALSE)),"")</f>
        <v/>
      </c>
      <c r="AV230" s="120">
        <f>SUM(Q230:AU230)</f>
        <v>0</v>
      </c>
      <c r="AW230" s="711"/>
      <c r="AX230" s="713"/>
      <c r="AY230" s="121"/>
      <c r="AZ230" s="121"/>
    </row>
    <row r="231" spans="2:52" ht="17.100000000000001" customHeight="1" x14ac:dyDescent="0.15">
      <c r="B231" s="690">
        <f t="shared" si="14"/>
        <v>99</v>
      </c>
      <c r="C231" s="721"/>
      <c r="D231" s="722"/>
      <c r="E231" s="722"/>
      <c r="F231" s="722"/>
      <c r="G231" s="722"/>
      <c r="H231" s="723"/>
      <c r="I231" s="727"/>
      <c r="J231" s="728"/>
      <c r="K231" s="728"/>
      <c r="L231" s="728"/>
      <c r="M231" s="729"/>
      <c r="N231" s="733"/>
      <c r="O231" s="734"/>
      <c r="P231" s="723"/>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115">
        <f>COUNTA(Q231:AU231)</f>
        <v>0</v>
      </c>
      <c r="AW231" s="710">
        <f>AV232</f>
        <v>0</v>
      </c>
      <c r="AX231" s="712" t="str">
        <f>IFERROR(ROUNDDOWN(AV232/$AT$2,1),"")</f>
        <v/>
      </c>
      <c r="AY231" s="116"/>
      <c r="AZ231" s="116"/>
    </row>
    <row r="232" spans="2:52" ht="17.100000000000001" customHeight="1" x14ac:dyDescent="0.15">
      <c r="B232" s="691"/>
      <c r="C232" s="724"/>
      <c r="D232" s="725"/>
      <c r="E232" s="725"/>
      <c r="F232" s="725"/>
      <c r="G232" s="725"/>
      <c r="H232" s="726"/>
      <c r="I232" s="730"/>
      <c r="J232" s="731"/>
      <c r="K232" s="731"/>
      <c r="L232" s="731"/>
      <c r="M232" s="732"/>
      <c r="N232" s="724"/>
      <c r="O232" s="725"/>
      <c r="P232" s="726"/>
      <c r="Q232" s="253" t="str">
        <f>IFERROR(IF(AND(AND($N231&lt;&gt;$BI$6,$N231&lt;&gt;$BJ$6),Q231="有"),$AL$2,VLOOKUP(Q231,'P1'!$B$4:$J$35,9,FALSE)),"")</f>
        <v/>
      </c>
      <c r="R232" s="253" t="str">
        <f>IFERROR(IF(AND(AND($N231&lt;&gt;$BI$6,$N231&lt;&gt;$BJ$6),R231="有"),$AL$2,VLOOKUP(R231,'P1'!$B$4:$J$35,9,FALSE)),"")</f>
        <v/>
      </c>
      <c r="S232" s="253" t="str">
        <f>IFERROR(IF(AND(AND($N231&lt;&gt;$BI$6,$N231&lt;&gt;$BJ$6),S231="有"),$AL$2,VLOOKUP(S231,'P1'!$B$4:$J$35,9,FALSE)),"")</f>
        <v/>
      </c>
      <c r="T232" s="253" t="str">
        <f>IFERROR(IF(AND(AND($N231&lt;&gt;$BI$6,$N231&lt;&gt;$BJ$6),T231="有"),$AL$2,VLOOKUP(T231,'P1'!$B$4:$J$35,9,FALSE)),"")</f>
        <v/>
      </c>
      <c r="U232" s="253" t="str">
        <f>IFERROR(IF(AND(AND($N231&lt;&gt;$BI$6,$N231&lt;&gt;$BJ$6),U231="有"),$AL$2,VLOOKUP(U231,'P1'!$B$4:$J$35,9,FALSE)),"")</f>
        <v/>
      </c>
      <c r="V232" s="253" t="str">
        <f>IFERROR(IF(AND(AND($N231&lt;&gt;$BI$6,$N231&lt;&gt;$BJ$6),V231="有"),$AL$2,VLOOKUP(V231,'P1'!$B$4:$J$35,9,FALSE)),"")</f>
        <v/>
      </c>
      <c r="W232" s="253" t="str">
        <f>IFERROR(IF(AND(AND($N231&lt;&gt;$BI$6,$N231&lt;&gt;$BJ$6),W231="有"),$AL$2,VLOOKUP(W231,'P1'!$B$4:$J$35,9,FALSE)),"")</f>
        <v/>
      </c>
      <c r="X232" s="253" t="str">
        <f>IFERROR(IF(AND(AND($N231&lt;&gt;$BI$6,$N231&lt;&gt;$BJ$6),X231="有"),$AL$2,VLOOKUP(X231,'P1'!$B$4:$J$35,9,FALSE)),"")</f>
        <v/>
      </c>
      <c r="Y232" s="253" t="str">
        <f>IFERROR(IF(AND(AND($N231&lt;&gt;$BI$6,$N231&lt;&gt;$BJ$6),Y231="有"),$AL$2,VLOOKUP(Y231,'P1'!$B$4:$J$35,9,FALSE)),"")</f>
        <v/>
      </c>
      <c r="Z232" s="253" t="str">
        <f>IFERROR(IF(AND(AND($N231&lt;&gt;$BI$6,$N231&lt;&gt;$BJ$6),Z231="有"),$AL$2,VLOOKUP(Z231,'P1'!$B$4:$J$35,9,FALSE)),"")</f>
        <v/>
      </c>
      <c r="AA232" s="253" t="str">
        <f>IFERROR(IF(AND(AND($N231&lt;&gt;$BI$6,$N231&lt;&gt;$BJ$6),AA231="有"),$AL$2,VLOOKUP(AA231,'P1'!$B$4:$J$35,9,FALSE)),"")</f>
        <v/>
      </c>
      <c r="AB232" s="253" t="str">
        <f>IFERROR(IF(AND(AND($N231&lt;&gt;$BI$6,$N231&lt;&gt;$BJ$6),AB231="有"),$AL$2,VLOOKUP(AB231,'P1'!$B$4:$J$35,9,FALSE)),"")</f>
        <v/>
      </c>
      <c r="AC232" s="253" t="str">
        <f>IFERROR(IF(AND(AND($N231&lt;&gt;$BI$6,$N231&lt;&gt;$BJ$6),AC231="有"),$AL$2,VLOOKUP(AC231,'P1'!$B$4:$J$35,9,FALSE)),"")</f>
        <v/>
      </c>
      <c r="AD232" s="253" t="str">
        <f>IFERROR(IF(AND(AND($N231&lt;&gt;$BI$6,$N231&lt;&gt;$BJ$6),AD231="有"),$AL$2,VLOOKUP(AD231,'P1'!$B$4:$J$35,9,FALSE)),"")</f>
        <v/>
      </c>
      <c r="AE232" s="253" t="str">
        <f>IFERROR(IF(AND(AND($N231&lt;&gt;$BI$6,$N231&lt;&gt;$BJ$6),AE231="有"),$AL$2,VLOOKUP(AE231,'P1'!$B$4:$J$35,9,FALSE)),"")</f>
        <v/>
      </c>
      <c r="AF232" s="253" t="str">
        <f>IFERROR(IF(AND(AND($N231&lt;&gt;$BI$6,$N231&lt;&gt;$BJ$6),AF231="有"),$AL$2,VLOOKUP(AF231,'P1'!$B$4:$J$35,9,FALSE)),"")</f>
        <v/>
      </c>
      <c r="AG232" s="253" t="str">
        <f>IFERROR(IF(AND(AND($N231&lt;&gt;$BI$6,$N231&lt;&gt;$BJ$6),AG231="有"),$AL$2,VLOOKUP(AG231,'P1'!$B$4:$J$35,9,FALSE)),"")</f>
        <v/>
      </c>
      <c r="AH232" s="253" t="str">
        <f>IFERROR(IF(AND(AND($N231&lt;&gt;$BI$6,$N231&lt;&gt;$BJ$6),AH231="有"),$AL$2,VLOOKUP(AH231,'P1'!$B$4:$J$35,9,FALSE)),"")</f>
        <v/>
      </c>
      <c r="AI232" s="253" t="str">
        <f>IFERROR(IF(AND(AND($N231&lt;&gt;$BI$6,$N231&lt;&gt;$BJ$6),AI231="有"),$AL$2,VLOOKUP(AI231,'P1'!$B$4:$J$35,9,FALSE)),"")</f>
        <v/>
      </c>
      <c r="AJ232" s="253" t="str">
        <f>IFERROR(IF(AND(AND($N231&lt;&gt;$BI$6,$N231&lt;&gt;$BJ$6),AJ231="有"),$AL$2,VLOOKUP(AJ231,'P1'!$B$4:$J$35,9,FALSE)),"")</f>
        <v/>
      </c>
      <c r="AK232" s="253" t="str">
        <f>IFERROR(IF(AND(AND($N231&lt;&gt;$BI$6,$N231&lt;&gt;$BJ$6),AK231="有"),$AL$2,VLOOKUP(AK231,'P1'!$B$4:$J$35,9,FALSE)),"")</f>
        <v/>
      </c>
      <c r="AL232" s="253" t="str">
        <f>IFERROR(IF(AND(AND($N231&lt;&gt;$BI$6,$N231&lt;&gt;$BJ$6),AL231="有"),$AL$2,VLOOKUP(AL231,'P1'!$B$4:$J$35,9,FALSE)),"")</f>
        <v/>
      </c>
      <c r="AM232" s="253" t="str">
        <f>IFERROR(IF(AND(AND($N231&lt;&gt;$BI$6,$N231&lt;&gt;$BJ$6),AM231="有"),$AL$2,VLOOKUP(AM231,'P1'!$B$4:$J$35,9,FALSE)),"")</f>
        <v/>
      </c>
      <c r="AN232" s="253" t="str">
        <f>IFERROR(IF(AND(AND($N231&lt;&gt;$BI$6,$N231&lt;&gt;$BJ$6),AN231="有"),$AL$2,VLOOKUP(AN231,'P1'!$B$4:$J$35,9,FALSE)),"")</f>
        <v/>
      </c>
      <c r="AO232" s="253" t="str">
        <f>IFERROR(IF(AND(AND($N231&lt;&gt;$BI$6,$N231&lt;&gt;$BJ$6),AO231="有"),$AL$2,VLOOKUP(AO231,'P1'!$B$4:$J$35,9,FALSE)),"")</f>
        <v/>
      </c>
      <c r="AP232" s="253" t="str">
        <f>IFERROR(IF(AND(AND($N231&lt;&gt;$BI$6,$N231&lt;&gt;$BJ$6),AP231="有"),$AL$2,VLOOKUP(AP231,'P1'!$B$4:$J$35,9,FALSE)),"")</f>
        <v/>
      </c>
      <c r="AQ232" s="253" t="str">
        <f>IFERROR(IF(AND(AND($N231&lt;&gt;$BI$6,$N231&lt;&gt;$BJ$6),AQ231="有"),$AL$2,VLOOKUP(AQ231,'P1'!$B$4:$J$35,9,FALSE)),"")</f>
        <v/>
      </c>
      <c r="AR232" s="253" t="str">
        <f>IFERROR(IF(AND(AND($N231&lt;&gt;$BI$6,$N231&lt;&gt;$BJ$6),AR231="有"),$AL$2,VLOOKUP(AR231,'P1'!$B$4:$J$35,9,FALSE)),"")</f>
        <v/>
      </c>
      <c r="AS232" s="253" t="str">
        <f>IFERROR(IF(AND(AND($N231&lt;&gt;$BI$6,$N231&lt;&gt;$BJ$6),AS231="有"),$AL$2,VLOOKUP(AS231,'P1'!$B$4:$J$35,9,FALSE)),"")</f>
        <v/>
      </c>
      <c r="AT232" s="253" t="str">
        <f>IFERROR(IF(AND(AND($N231&lt;&gt;$BI$6,$N231&lt;&gt;$BJ$6),AT231="有"),$AL$2,VLOOKUP(AT231,'P1'!$B$4:$J$35,9,FALSE)),"")</f>
        <v/>
      </c>
      <c r="AU232" s="253" t="str">
        <f>IFERROR(IF(AND(AND($N231&lt;&gt;$BI$6,$N231&lt;&gt;$BJ$6),AU231="有"),$AL$2,VLOOKUP(AU231,'P1'!$B$4:$J$35,9,FALSE)),"")</f>
        <v/>
      </c>
      <c r="AV232" s="120">
        <f>SUM(Q232:AU232)</f>
        <v>0</v>
      </c>
      <c r="AW232" s="711"/>
      <c r="AX232" s="713"/>
      <c r="AY232" s="121"/>
      <c r="AZ232" s="121"/>
    </row>
    <row r="233" spans="2:52" ht="17.100000000000001" customHeight="1" x14ac:dyDescent="0.15">
      <c r="B233" s="690">
        <f t="shared" si="14"/>
        <v>100</v>
      </c>
      <c r="C233" s="721"/>
      <c r="D233" s="722"/>
      <c r="E233" s="722"/>
      <c r="F233" s="722"/>
      <c r="G233" s="722"/>
      <c r="H233" s="723"/>
      <c r="I233" s="727"/>
      <c r="J233" s="728"/>
      <c r="K233" s="728"/>
      <c r="L233" s="728"/>
      <c r="M233" s="729"/>
      <c r="N233" s="733"/>
      <c r="O233" s="734"/>
      <c r="P233" s="723"/>
      <c r="Q233" s="256"/>
      <c r="R233" s="256"/>
      <c r="S233" s="256"/>
      <c r="T233" s="256"/>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115">
        <f>COUNTA(Q233:AU233)</f>
        <v>0</v>
      </c>
      <c r="AW233" s="710">
        <f>AV234</f>
        <v>0</v>
      </c>
      <c r="AX233" s="712" t="str">
        <f>IFERROR(ROUNDDOWN(AV234/$AT$2,1),"")</f>
        <v/>
      </c>
      <c r="AY233" s="116"/>
      <c r="AZ233" s="116"/>
    </row>
    <row r="234" spans="2:52" ht="17.100000000000001" customHeight="1" x14ac:dyDescent="0.15">
      <c r="B234" s="691"/>
      <c r="C234" s="724"/>
      <c r="D234" s="725"/>
      <c r="E234" s="725"/>
      <c r="F234" s="725"/>
      <c r="G234" s="725"/>
      <c r="H234" s="726"/>
      <c r="I234" s="730"/>
      <c r="J234" s="731"/>
      <c r="K234" s="731"/>
      <c r="L234" s="731"/>
      <c r="M234" s="732"/>
      <c r="N234" s="724"/>
      <c r="O234" s="725"/>
      <c r="P234" s="726"/>
      <c r="Q234" s="253" t="str">
        <f>IFERROR(IF(AND(AND($N233&lt;&gt;$BI$6,$N233&lt;&gt;$BJ$6),Q233="有"),$AL$2,VLOOKUP(Q233,'P1'!$B$4:$J$35,9,FALSE)),"")</f>
        <v/>
      </c>
      <c r="R234" s="253" t="str">
        <f>IFERROR(IF(AND(AND($N233&lt;&gt;$BI$6,$N233&lt;&gt;$BJ$6),R233="有"),$AL$2,VLOOKUP(R233,'P1'!$B$4:$J$35,9,FALSE)),"")</f>
        <v/>
      </c>
      <c r="S234" s="253" t="str">
        <f>IFERROR(IF(AND(AND($N233&lt;&gt;$BI$6,$N233&lt;&gt;$BJ$6),S233="有"),$AL$2,VLOOKUP(S233,'P1'!$B$4:$J$35,9,FALSE)),"")</f>
        <v/>
      </c>
      <c r="T234" s="253" t="str">
        <f>IFERROR(IF(AND(AND($N233&lt;&gt;$BI$6,$N233&lt;&gt;$BJ$6),T233="有"),$AL$2,VLOOKUP(T233,'P1'!$B$4:$J$35,9,FALSE)),"")</f>
        <v/>
      </c>
      <c r="U234" s="253" t="str">
        <f>IFERROR(IF(AND(AND($N233&lt;&gt;$BI$6,$N233&lt;&gt;$BJ$6),U233="有"),$AL$2,VLOOKUP(U233,'P1'!$B$4:$J$35,9,FALSE)),"")</f>
        <v/>
      </c>
      <c r="V234" s="253" t="str">
        <f>IFERROR(IF(AND(AND($N233&lt;&gt;$BI$6,$N233&lt;&gt;$BJ$6),V233="有"),$AL$2,VLOOKUP(V233,'P1'!$B$4:$J$35,9,FALSE)),"")</f>
        <v/>
      </c>
      <c r="W234" s="253" t="str">
        <f>IFERROR(IF(AND(AND($N233&lt;&gt;$BI$6,$N233&lt;&gt;$BJ$6),W233="有"),$AL$2,VLOOKUP(W233,'P1'!$B$4:$J$35,9,FALSE)),"")</f>
        <v/>
      </c>
      <c r="X234" s="253" t="str">
        <f>IFERROR(IF(AND(AND($N233&lt;&gt;$BI$6,$N233&lt;&gt;$BJ$6),X233="有"),$AL$2,VLOOKUP(X233,'P1'!$B$4:$J$35,9,FALSE)),"")</f>
        <v/>
      </c>
      <c r="Y234" s="253" t="str">
        <f>IFERROR(IF(AND(AND($N233&lt;&gt;$BI$6,$N233&lt;&gt;$BJ$6),Y233="有"),$AL$2,VLOOKUP(Y233,'P1'!$B$4:$J$35,9,FALSE)),"")</f>
        <v/>
      </c>
      <c r="Z234" s="253" t="str">
        <f>IFERROR(IF(AND(AND($N233&lt;&gt;$BI$6,$N233&lt;&gt;$BJ$6),Z233="有"),$AL$2,VLOOKUP(Z233,'P1'!$B$4:$J$35,9,FALSE)),"")</f>
        <v/>
      </c>
      <c r="AA234" s="253" t="str">
        <f>IFERROR(IF(AND(AND($N233&lt;&gt;$BI$6,$N233&lt;&gt;$BJ$6),AA233="有"),$AL$2,VLOOKUP(AA233,'P1'!$B$4:$J$35,9,FALSE)),"")</f>
        <v/>
      </c>
      <c r="AB234" s="253" t="str">
        <f>IFERROR(IF(AND(AND($N233&lt;&gt;$BI$6,$N233&lt;&gt;$BJ$6),AB233="有"),$AL$2,VLOOKUP(AB233,'P1'!$B$4:$J$35,9,FALSE)),"")</f>
        <v/>
      </c>
      <c r="AC234" s="253" t="str">
        <f>IFERROR(IF(AND(AND($N233&lt;&gt;$BI$6,$N233&lt;&gt;$BJ$6),AC233="有"),$AL$2,VLOOKUP(AC233,'P1'!$B$4:$J$35,9,FALSE)),"")</f>
        <v/>
      </c>
      <c r="AD234" s="253" t="str">
        <f>IFERROR(IF(AND(AND($N233&lt;&gt;$BI$6,$N233&lt;&gt;$BJ$6),AD233="有"),$AL$2,VLOOKUP(AD233,'P1'!$B$4:$J$35,9,FALSE)),"")</f>
        <v/>
      </c>
      <c r="AE234" s="253" t="str">
        <f>IFERROR(IF(AND(AND($N233&lt;&gt;$BI$6,$N233&lt;&gt;$BJ$6),AE233="有"),$AL$2,VLOOKUP(AE233,'P1'!$B$4:$J$35,9,FALSE)),"")</f>
        <v/>
      </c>
      <c r="AF234" s="253" t="str">
        <f>IFERROR(IF(AND(AND($N233&lt;&gt;$BI$6,$N233&lt;&gt;$BJ$6),AF233="有"),$AL$2,VLOOKUP(AF233,'P1'!$B$4:$J$35,9,FALSE)),"")</f>
        <v/>
      </c>
      <c r="AG234" s="253" t="str">
        <f>IFERROR(IF(AND(AND($N233&lt;&gt;$BI$6,$N233&lt;&gt;$BJ$6),AG233="有"),$AL$2,VLOOKUP(AG233,'P1'!$B$4:$J$35,9,FALSE)),"")</f>
        <v/>
      </c>
      <c r="AH234" s="253" t="str">
        <f>IFERROR(IF(AND(AND($N233&lt;&gt;$BI$6,$N233&lt;&gt;$BJ$6),AH233="有"),$AL$2,VLOOKUP(AH233,'P1'!$B$4:$J$35,9,FALSE)),"")</f>
        <v/>
      </c>
      <c r="AI234" s="253" t="str">
        <f>IFERROR(IF(AND(AND($N233&lt;&gt;$BI$6,$N233&lt;&gt;$BJ$6),AI233="有"),$AL$2,VLOOKUP(AI233,'P1'!$B$4:$J$35,9,FALSE)),"")</f>
        <v/>
      </c>
      <c r="AJ234" s="253" t="str">
        <f>IFERROR(IF(AND(AND($N233&lt;&gt;$BI$6,$N233&lt;&gt;$BJ$6),AJ233="有"),$AL$2,VLOOKUP(AJ233,'P1'!$B$4:$J$35,9,FALSE)),"")</f>
        <v/>
      </c>
      <c r="AK234" s="253" t="str">
        <f>IFERROR(IF(AND(AND($N233&lt;&gt;$BI$6,$N233&lt;&gt;$BJ$6),AK233="有"),$AL$2,VLOOKUP(AK233,'P1'!$B$4:$J$35,9,FALSE)),"")</f>
        <v/>
      </c>
      <c r="AL234" s="253" t="str">
        <f>IFERROR(IF(AND(AND($N233&lt;&gt;$BI$6,$N233&lt;&gt;$BJ$6),AL233="有"),$AL$2,VLOOKUP(AL233,'P1'!$B$4:$J$35,9,FALSE)),"")</f>
        <v/>
      </c>
      <c r="AM234" s="253" t="str">
        <f>IFERROR(IF(AND(AND($N233&lt;&gt;$BI$6,$N233&lt;&gt;$BJ$6),AM233="有"),$AL$2,VLOOKUP(AM233,'P1'!$B$4:$J$35,9,FALSE)),"")</f>
        <v/>
      </c>
      <c r="AN234" s="253" t="str">
        <f>IFERROR(IF(AND(AND($N233&lt;&gt;$BI$6,$N233&lt;&gt;$BJ$6),AN233="有"),$AL$2,VLOOKUP(AN233,'P1'!$B$4:$J$35,9,FALSE)),"")</f>
        <v/>
      </c>
      <c r="AO234" s="253" t="str">
        <f>IFERROR(IF(AND(AND($N233&lt;&gt;$BI$6,$N233&lt;&gt;$BJ$6),AO233="有"),$AL$2,VLOOKUP(AO233,'P1'!$B$4:$J$35,9,FALSE)),"")</f>
        <v/>
      </c>
      <c r="AP234" s="253" t="str">
        <f>IFERROR(IF(AND(AND($N233&lt;&gt;$BI$6,$N233&lt;&gt;$BJ$6),AP233="有"),$AL$2,VLOOKUP(AP233,'P1'!$B$4:$J$35,9,FALSE)),"")</f>
        <v/>
      </c>
      <c r="AQ234" s="253" t="str">
        <f>IFERROR(IF(AND(AND($N233&lt;&gt;$BI$6,$N233&lt;&gt;$BJ$6),AQ233="有"),$AL$2,VLOOKUP(AQ233,'P1'!$B$4:$J$35,9,FALSE)),"")</f>
        <v/>
      </c>
      <c r="AR234" s="253" t="str">
        <f>IFERROR(IF(AND(AND($N233&lt;&gt;$BI$6,$N233&lt;&gt;$BJ$6),AR233="有"),$AL$2,VLOOKUP(AR233,'P1'!$B$4:$J$35,9,FALSE)),"")</f>
        <v/>
      </c>
      <c r="AS234" s="253" t="str">
        <f>IFERROR(IF(AND(AND($N233&lt;&gt;$BI$6,$N233&lt;&gt;$BJ$6),AS233="有"),$AL$2,VLOOKUP(AS233,'P1'!$B$4:$J$35,9,FALSE)),"")</f>
        <v/>
      </c>
      <c r="AT234" s="253" t="str">
        <f>IFERROR(IF(AND(AND($N233&lt;&gt;$BI$6,$N233&lt;&gt;$BJ$6),AT233="有"),$AL$2,VLOOKUP(AT233,'P1'!$B$4:$J$35,9,FALSE)),"")</f>
        <v/>
      </c>
      <c r="AU234" s="253" t="str">
        <f>IFERROR(IF(AND(AND($N233&lt;&gt;$BI$6,$N233&lt;&gt;$BJ$6),AU233="有"),$AL$2,VLOOKUP(AU233,'P1'!$B$4:$J$35,9,FALSE)),"")</f>
        <v/>
      </c>
      <c r="AV234" s="120">
        <f>SUM(Q234:AU234)</f>
        <v>0</v>
      </c>
      <c r="AW234" s="711"/>
      <c r="AX234" s="713"/>
      <c r="AY234" s="121"/>
      <c r="AZ234" s="121"/>
    </row>
    <row r="235" spans="2:52" ht="17.100000000000001" customHeight="1" x14ac:dyDescent="0.15">
      <c r="B235" s="690">
        <f t="shared" si="14"/>
        <v>101</v>
      </c>
      <c r="C235" s="721"/>
      <c r="D235" s="722"/>
      <c r="E235" s="722"/>
      <c r="F235" s="722"/>
      <c r="G235" s="722"/>
      <c r="H235" s="723"/>
      <c r="I235" s="727"/>
      <c r="J235" s="728"/>
      <c r="K235" s="728"/>
      <c r="L235" s="728"/>
      <c r="M235" s="729"/>
      <c r="N235" s="733"/>
      <c r="O235" s="734"/>
      <c r="P235" s="723"/>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56"/>
      <c r="AL235" s="256"/>
      <c r="AM235" s="256"/>
      <c r="AN235" s="256"/>
      <c r="AO235" s="256"/>
      <c r="AP235" s="256"/>
      <c r="AQ235" s="256"/>
      <c r="AR235" s="256"/>
      <c r="AS235" s="256"/>
      <c r="AT235" s="256"/>
      <c r="AU235" s="256"/>
      <c r="AV235" s="115">
        <f>COUNTA(Q235:AU235)</f>
        <v>0</v>
      </c>
      <c r="AW235" s="710">
        <f>AV236</f>
        <v>0</v>
      </c>
      <c r="AX235" s="712" t="str">
        <f>IFERROR(ROUNDDOWN(AV236/$AT$2,1),"")</f>
        <v/>
      </c>
      <c r="AY235" s="116"/>
      <c r="AZ235" s="116"/>
    </row>
    <row r="236" spans="2:52" ht="17.100000000000001" customHeight="1" x14ac:dyDescent="0.15">
      <c r="B236" s="691"/>
      <c r="C236" s="724"/>
      <c r="D236" s="725"/>
      <c r="E236" s="725"/>
      <c r="F236" s="725"/>
      <c r="G236" s="725"/>
      <c r="H236" s="726"/>
      <c r="I236" s="730"/>
      <c r="J236" s="731"/>
      <c r="K236" s="731"/>
      <c r="L236" s="731"/>
      <c r="M236" s="732"/>
      <c r="N236" s="724"/>
      <c r="O236" s="725"/>
      <c r="P236" s="726"/>
      <c r="Q236" s="253" t="str">
        <f>IFERROR(IF(AND(AND($N235&lt;&gt;$BI$6,$N235&lt;&gt;$BJ$6),Q235="有"),$AL$2,VLOOKUP(Q235,'P1'!$B$4:$J$35,9,FALSE)),"")</f>
        <v/>
      </c>
      <c r="R236" s="253" t="str">
        <f>IFERROR(IF(AND(AND($N235&lt;&gt;$BI$6,$N235&lt;&gt;$BJ$6),R235="有"),$AL$2,VLOOKUP(R235,'P1'!$B$4:$J$35,9,FALSE)),"")</f>
        <v/>
      </c>
      <c r="S236" s="253" t="str">
        <f>IFERROR(IF(AND(AND($N235&lt;&gt;$BI$6,$N235&lt;&gt;$BJ$6),S235="有"),$AL$2,VLOOKUP(S235,'P1'!$B$4:$J$35,9,FALSE)),"")</f>
        <v/>
      </c>
      <c r="T236" s="253" t="str">
        <f>IFERROR(IF(AND(AND($N235&lt;&gt;$BI$6,$N235&lt;&gt;$BJ$6),T235="有"),$AL$2,VLOOKUP(T235,'P1'!$B$4:$J$35,9,FALSE)),"")</f>
        <v/>
      </c>
      <c r="U236" s="253" t="str">
        <f>IFERROR(IF(AND(AND($N235&lt;&gt;$BI$6,$N235&lt;&gt;$BJ$6),U235="有"),$AL$2,VLOOKUP(U235,'P1'!$B$4:$J$35,9,FALSE)),"")</f>
        <v/>
      </c>
      <c r="V236" s="253" t="str">
        <f>IFERROR(IF(AND(AND($N235&lt;&gt;$BI$6,$N235&lt;&gt;$BJ$6),V235="有"),$AL$2,VLOOKUP(V235,'P1'!$B$4:$J$35,9,FALSE)),"")</f>
        <v/>
      </c>
      <c r="W236" s="253" t="str">
        <f>IFERROR(IF(AND(AND($N235&lt;&gt;$BI$6,$N235&lt;&gt;$BJ$6),W235="有"),$AL$2,VLOOKUP(W235,'P1'!$B$4:$J$35,9,FALSE)),"")</f>
        <v/>
      </c>
      <c r="X236" s="253" t="str">
        <f>IFERROR(IF(AND(AND($N235&lt;&gt;$BI$6,$N235&lt;&gt;$BJ$6),X235="有"),$AL$2,VLOOKUP(X235,'P1'!$B$4:$J$35,9,FALSE)),"")</f>
        <v/>
      </c>
      <c r="Y236" s="253" t="str">
        <f>IFERROR(IF(AND(AND($N235&lt;&gt;$BI$6,$N235&lt;&gt;$BJ$6),Y235="有"),$AL$2,VLOOKUP(Y235,'P1'!$B$4:$J$35,9,FALSE)),"")</f>
        <v/>
      </c>
      <c r="Z236" s="253" t="str">
        <f>IFERROR(IF(AND(AND($N235&lt;&gt;$BI$6,$N235&lt;&gt;$BJ$6),Z235="有"),$AL$2,VLOOKUP(Z235,'P1'!$B$4:$J$35,9,FALSE)),"")</f>
        <v/>
      </c>
      <c r="AA236" s="253" t="str">
        <f>IFERROR(IF(AND(AND($N235&lt;&gt;$BI$6,$N235&lt;&gt;$BJ$6),AA235="有"),$AL$2,VLOOKUP(AA235,'P1'!$B$4:$J$35,9,FALSE)),"")</f>
        <v/>
      </c>
      <c r="AB236" s="253" t="str">
        <f>IFERROR(IF(AND(AND($N235&lt;&gt;$BI$6,$N235&lt;&gt;$BJ$6),AB235="有"),$AL$2,VLOOKUP(AB235,'P1'!$B$4:$J$35,9,FALSE)),"")</f>
        <v/>
      </c>
      <c r="AC236" s="253" t="str">
        <f>IFERROR(IF(AND(AND($N235&lt;&gt;$BI$6,$N235&lt;&gt;$BJ$6),AC235="有"),$AL$2,VLOOKUP(AC235,'P1'!$B$4:$J$35,9,FALSE)),"")</f>
        <v/>
      </c>
      <c r="AD236" s="253" t="str">
        <f>IFERROR(IF(AND(AND($N235&lt;&gt;$BI$6,$N235&lt;&gt;$BJ$6),AD235="有"),$AL$2,VLOOKUP(AD235,'P1'!$B$4:$J$35,9,FALSE)),"")</f>
        <v/>
      </c>
      <c r="AE236" s="253" t="str">
        <f>IFERROR(IF(AND(AND($N235&lt;&gt;$BI$6,$N235&lt;&gt;$BJ$6),AE235="有"),$AL$2,VLOOKUP(AE235,'P1'!$B$4:$J$35,9,FALSE)),"")</f>
        <v/>
      </c>
      <c r="AF236" s="253" t="str">
        <f>IFERROR(IF(AND(AND($N235&lt;&gt;$BI$6,$N235&lt;&gt;$BJ$6),AF235="有"),$AL$2,VLOOKUP(AF235,'P1'!$B$4:$J$35,9,FALSE)),"")</f>
        <v/>
      </c>
      <c r="AG236" s="253" t="str">
        <f>IFERROR(IF(AND(AND($N235&lt;&gt;$BI$6,$N235&lt;&gt;$BJ$6),AG235="有"),$AL$2,VLOOKUP(AG235,'P1'!$B$4:$J$35,9,FALSE)),"")</f>
        <v/>
      </c>
      <c r="AH236" s="253" t="str">
        <f>IFERROR(IF(AND(AND($N235&lt;&gt;$BI$6,$N235&lt;&gt;$BJ$6),AH235="有"),$AL$2,VLOOKUP(AH235,'P1'!$B$4:$J$35,9,FALSE)),"")</f>
        <v/>
      </c>
      <c r="AI236" s="253" t="str">
        <f>IFERROR(IF(AND(AND($N235&lt;&gt;$BI$6,$N235&lt;&gt;$BJ$6),AI235="有"),$AL$2,VLOOKUP(AI235,'P1'!$B$4:$J$35,9,FALSE)),"")</f>
        <v/>
      </c>
      <c r="AJ236" s="253" t="str">
        <f>IFERROR(IF(AND(AND($N235&lt;&gt;$BI$6,$N235&lt;&gt;$BJ$6),AJ235="有"),$AL$2,VLOOKUP(AJ235,'P1'!$B$4:$J$35,9,FALSE)),"")</f>
        <v/>
      </c>
      <c r="AK236" s="253" t="str">
        <f>IFERROR(IF(AND(AND($N235&lt;&gt;$BI$6,$N235&lt;&gt;$BJ$6),AK235="有"),$AL$2,VLOOKUP(AK235,'P1'!$B$4:$J$35,9,FALSE)),"")</f>
        <v/>
      </c>
      <c r="AL236" s="253" t="str">
        <f>IFERROR(IF(AND(AND($N235&lt;&gt;$BI$6,$N235&lt;&gt;$BJ$6),AL235="有"),$AL$2,VLOOKUP(AL235,'P1'!$B$4:$J$35,9,FALSE)),"")</f>
        <v/>
      </c>
      <c r="AM236" s="253" t="str">
        <f>IFERROR(IF(AND(AND($N235&lt;&gt;$BI$6,$N235&lt;&gt;$BJ$6),AM235="有"),$AL$2,VLOOKUP(AM235,'P1'!$B$4:$J$35,9,FALSE)),"")</f>
        <v/>
      </c>
      <c r="AN236" s="253" t="str">
        <f>IFERROR(IF(AND(AND($N235&lt;&gt;$BI$6,$N235&lt;&gt;$BJ$6),AN235="有"),$AL$2,VLOOKUP(AN235,'P1'!$B$4:$J$35,9,FALSE)),"")</f>
        <v/>
      </c>
      <c r="AO236" s="253" t="str">
        <f>IFERROR(IF(AND(AND($N235&lt;&gt;$BI$6,$N235&lt;&gt;$BJ$6),AO235="有"),$AL$2,VLOOKUP(AO235,'P1'!$B$4:$J$35,9,FALSE)),"")</f>
        <v/>
      </c>
      <c r="AP236" s="253" t="str">
        <f>IFERROR(IF(AND(AND($N235&lt;&gt;$BI$6,$N235&lt;&gt;$BJ$6),AP235="有"),$AL$2,VLOOKUP(AP235,'P1'!$B$4:$J$35,9,FALSE)),"")</f>
        <v/>
      </c>
      <c r="AQ236" s="253" t="str">
        <f>IFERROR(IF(AND(AND($N235&lt;&gt;$BI$6,$N235&lt;&gt;$BJ$6),AQ235="有"),$AL$2,VLOOKUP(AQ235,'P1'!$B$4:$J$35,9,FALSE)),"")</f>
        <v/>
      </c>
      <c r="AR236" s="253" t="str">
        <f>IFERROR(IF(AND(AND($N235&lt;&gt;$BI$6,$N235&lt;&gt;$BJ$6),AR235="有"),$AL$2,VLOOKUP(AR235,'P1'!$B$4:$J$35,9,FALSE)),"")</f>
        <v/>
      </c>
      <c r="AS236" s="253" t="str">
        <f>IFERROR(IF(AND(AND($N235&lt;&gt;$BI$6,$N235&lt;&gt;$BJ$6),AS235="有"),$AL$2,VLOOKUP(AS235,'P1'!$B$4:$J$35,9,FALSE)),"")</f>
        <v/>
      </c>
      <c r="AT236" s="253" t="str">
        <f>IFERROR(IF(AND(AND($N235&lt;&gt;$BI$6,$N235&lt;&gt;$BJ$6),AT235="有"),$AL$2,VLOOKUP(AT235,'P1'!$B$4:$J$35,9,FALSE)),"")</f>
        <v/>
      </c>
      <c r="AU236" s="253" t="str">
        <f>IFERROR(IF(AND(AND($N235&lt;&gt;$BI$6,$N235&lt;&gt;$BJ$6),AU235="有"),$AL$2,VLOOKUP(AU235,'P1'!$B$4:$J$35,9,FALSE)),"")</f>
        <v/>
      </c>
      <c r="AV236" s="120">
        <f>SUM(Q236:AU236)</f>
        <v>0</v>
      </c>
      <c r="AW236" s="711"/>
      <c r="AX236" s="713"/>
      <c r="AY236" s="121"/>
      <c r="AZ236" s="121"/>
    </row>
    <row r="237" spans="2:52" ht="17.100000000000001" customHeight="1" x14ac:dyDescent="0.15">
      <c r="B237" s="690">
        <f t="shared" si="14"/>
        <v>102</v>
      </c>
      <c r="C237" s="721"/>
      <c r="D237" s="722"/>
      <c r="E237" s="722"/>
      <c r="F237" s="722"/>
      <c r="G237" s="722"/>
      <c r="H237" s="723"/>
      <c r="I237" s="727"/>
      <c r="J237" s="728"/>
      <c r="K237" s="728"/>
      <c r="L237" s="728"/>
      <c r="M237" s="729"/>
      <c r="N237" s="733"/>
      <c r="O237" s="734"/>
      <c r="P237" s="723"/>
      <c r="Q237" s="256"/>
      <c r="R237" s="256"/>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115">
        <f>COUNTA(Q237:AU237)</f>
        <v>0</v>
      </c>
      <c r="AW237" s="710">
        <f>AV238</f>
        <v>0</v>
      </c>
      <c r="AX237" s="712" t="str">
        <f>IFERROR(ROUNDDOWN(AV238/$AT$2,1),"")</f>
        <v/>
      </c>
      <c r="AY237" s="116"/>
      <c r="AZ237" s="116"/>
    </row>
    <row r="238" spans="2:52" ht="17.100000000000001" customHeight="1" x14ac:dyDescent="0.15">
      <c r="B238" s="691"/>
      <c r="C238" s="724"/>
      <c r="D238" s="725"/>
      <c r="E238" s="725"/>
      <c r="F238" s="725"/>
      <c r="G238" s="725"/>
      <c r="H238" s="726"/>
      <c r="I238" s="730"/>
      <c r="J238" s="731"/>
      <c r="K238" s="731"/>
      <c r="L238" s="731"/>
      <c r="M238" s="732"/>
      <c r="N238" s="724"/>
      <c r="O238" s="725"/>
      <c r="P238" s="726"/>
      <c r="Q238" s="253" t="str">
        <f>IFERROR(IF(AND(AND($N237&lt;&gt;$BI$6,$N237&lt;&gt;$BJ$6),Q237="有"),$AL$2,VLOOKUP(Q237,'P1'!$B$4:$J$35,9,FALSE)),"")</f>
        <v/>
      </c>
      <c r="R238" s="253" t="str">
        <f>IFERROR(IF(AND(AND($N237&lt;&gt;$BI$6,$N237&lt;&gt;$BJ$6),R237="有"),$AL$2,VLOOKUP(R237,'P1'!$B$4:$J$35,9,FALSE)),"")</f>
        <v/>
      </c>
      <c r="S238" s="253" t="str">
        <f>IFERROR(IF(AND(AND($N237&lt;&gt;$BI$6,$N237&lt;&gt;$BJ$6),S237="有"),$AL$2,VLOOKUP(S237,'P1'!$B$4:$J$35,9,FALSE)),"")</f>
        <v/>
      </c>
      <c r="T238" s="253" t="str">
        <f>IFERROR(IF(AND(AND($N237&lt;&gt;$BI$6,$N237&lt;&gt;$BJ$6),T237="有"),$AL$2,VLOOKUP(T237,'P1'!$B$4:$J$35,9,FALSE)),"")</f>
        <v/>
      </c>
      <c r="U238" s="253" t="str">
        <f>IFERROR(IF(AND(AND($N237&lt;&gt;$BI$6,$N237&lt;&gt;$BJ$6),U237="有"),$AL$2,VLOOKUP(U237,'P1'!$B$4:$J$35,9,FALSE)),"")</f>
        <v/>
      </c>
      <c r="V238" s="253" t="str">
        <f>IFERROR(IF(AND(AND($N237&lt;&gt;$BI$6,$N237&lt;&gt;$BJ$6),V237="有"),$AL$2,VLOOKUP(V237,'P1'!$B$4:$J$35,9,FALSE)),"")</f>
        <v/>
      </c>
      <c r="W238" s="253" t="str">
        <f>IFERROR(IF(AND(AND($N237&lt;&gt;$BI$6,$N237&lt;&gt;$BJ$6),W237="有"),$AL$2,VLOOKUP(W237,'P1'!$B$4:$J$35,9,FALSE)),"")</f>
        <v/>
      </c>
      <c r="X238" s="253" t="str">
        <f>IFERROR(IF(AND(AND($N237&lt;&gt;$BI$6,$N237&lt;&gt;$BJ$6),X237="有"),$AL$2,VLOOKUP(X237,'P1'!$B$4:$J$35,9,FALSE)),"")</f>
        <v/>
      </c>
      <c r="Y238" s="253" t="str">
        <f>IFERROR(IF(AND(AND($N237&lt;&gt;$BI$6,$N237&lt;&gt;$BJ$6),Y237="有"),$AL$2,VLOOKUP(Y237,'P1'!$B$4:$J$35,9,FALSE)),"")</f>
        <v/>
      </c>
      <c r="Z238" s="253" t="str">
        <f>IFERROR(IF(AND(AND($N237&lt;&gt;$BI$6,$N237&lt;&gt;$BJ$6),Z237="有"),$AL$2,VLOOKUP(Z237,'P1'!$B$4:$J$35,9,FALSE)),"")</f>
        <v/>
      </c>
      <c r="AA238" s="253" t="str">
        <f>IFERROR(IF(AND(AND($N237&lt;&gt;$BI$6,$N237&lt;&gt;$BJ$6),AA237="有"),$AL$2,VLOOKUP(AA237,'P1'!$B$4:$J$35,9,FALSE)),"")</f>
        <v/>
      </c>
      <c r="AB238" s="253" t="str">
        <f>IFERROR(IF(AND(AND($N237&lt;&gt;$BI$6,$N237&lt;&gt;$BJ$6),AB237="有"),$AL$2,VLOOKUP(AB237,'P1'!$B$4:$J$35,9,FALSE)),"")</f>
        <v/>
      </c>
      <c r="AC238" s="253" t="str">
        <f>IFERROR(IF(AND(AND($N237&lt;&gt;$BI$6,$N237&lt;&gt;$BJ$6),AC237="有"),$AL$2,VLOOKUP(AC237,'P1'!$B$4:$J$35,9,FALSE)),"")</f>
        <v/>
      </c>
      <c r="AD238" s="253" t="str">
        <f>IFERROR(IF(AND(AND($N237&lt;&gt;$BI$6,$N237&lt;&gt;$BJ$6),AD237="有"),$AL$2,VLOOKUP(AD237,'P1'!$B$4:$J$35,9,FALSE)),"")</f>
        <v/>
      </c>
      <c r="AE238" s="253" t="str">
        <f>IFERROR(IF(AND(AND($N237&lt;&gt;$BI$6,$N237&lt;&gt;$BJ$6),AE237="有"),$AL$2,VLOOKUP(AE237,'P1'!$B$4:$J$35,9,FALSE)),"")</f>
        <v/>
      </c>
      <c r="AF238" s="253" t="str">
        <f>IFERROR(IF(AND(AND($N237&lt;&gt;$BI$6,$N237&lt;&gt;$BJ$6),AF237="有"),$AL$2,VLOOKUP(AF237,'P1'!$B$4:$J$35,9,FALSE)),"")</f>
        <v/>
      </c>
      <c r="AG238" s="253" t="str">
        <f>IFERROR(IF(AND(AND($N237&lt;&gt;$BI$6,$N237&lt;&gt;$BJ$6),AG237="有"),$AL$2,VLOOKUP(AG237,'P1'!$B$4:$J$35,9,FALSE)),"")</f>
        <v/>
      </c>
      <c r="AH238" s="253" t="str">
        <f>IFERROR(IF(AND(AND($N237&lt;&gt;$BI$6,$N237&lt;&gt;$BJ$6),AH237="有"),$AL$2,VLOOKUP(AH237,'P1'!$B$4:$J$35,9,FALSE)),"")</f>
        <v/>
      </c>
      <c r="AI238" s="253" t="str">
        <f>IFERROR(IF(AND(AND($N237&lt;&gt;$BI$6,$N237&lt;&gt;$BJ$6),AI237="有"),$AL$2,VLOOKUP(AI237,'P1'!$B$4:$J$35,9,FALSE)),"")</f>
        <v/>
      </c>
      <c r="AJ238" s="253" t="str">
        <f>IFERROR(IF(AND(AND($N237&lt;&gt;$BI$6,$N237&lt;&gt;$BJ$6),AJ237="有"),$AL$2,VLOOKUP(AJ237,'P1'!$B$4:$J$35,9,FALSE)),"")</f>
        <v/>
      </c>
      <c r="AK238" s="253" t="str">
        <f>IFERROR(IF(AND(AND($N237&lt;&gt;$BI$6,$N237&lt;&gt;$BJ$6),AK237="有"),$AL$2,VLOOKUP(AK237,'P1'!$B$4:$J$35,9,FALSE)),"")</f>
        <v/>
      </c>
      <c r="AL238" s="253" t="str">
        <f>IFERROR(IF(AND(AND($N237&lt;&gt;$BI$6,$N237&lt;&gt;$BJ$6),AL237="有"),$AL$2,VLOOKUP(AL237,'P1'!$B$4:$J$35,9,FALSE)),"")</f>
        <v/>
      </c>
      <c r="AM238" s="253" t="str">
        <f>IFERROR(IF(AND(AND($N237&lt;&gt;$BI$6,$N237&lt;&gt;$BJ$6),AM237="有"),$AL$2,VLOOKUP(AM237,'P1'!$B$4:$J$35,9,FALSE)),"")</f>
        <v/>
      </c>
      <c r="AN238" s="253" t="str">
        <f>IFERROR(IF(AND(AND($N237&lt;&gt;$BI$6,$N237&lt;&gt;$BJ$6),AN237="有"),$AL$2,VLOOKUP(AN237,'P1'!$B$4:$J$35,9,FALSE)),"")</f>
        <v/>
      </c>
      <c r="AO238" s="253" t="str">
        <f>IFERROR(IF(AND(AND($N237&lt;&gt;$BI$6,$N237&lt;&gt;$BJ$6),AO237="有"),$AL$2,VLOOKUP(AO237,'P1'!$B$4:$J$35,9,FALSE)),"")</f>
        <v/>
      </c>
      <c r="AP238" s="253" t="str">
        <f>IFERROR(IF(AND(AND($N237&lt;&gt;$BI$6,$N237&lt;&gt;$BJ$6),AP237="有"),$AL$2,VLOOKUP(AP237,'P1'!$B$4:$J$35,9,FALSE)),"")</f>
        <v/>
      </c>
      <c r="AQ238" s="253" t="str">
        <f>IFERROR(IF(AND(AND($N237&lt;&gt;$BI$6,$N237&lt;&gt;$BJ$6),AQ237="有"),$AL$2,VLOOKUP(AQ237,'P1'!$B$4:$J$35,9,FALSE)),"")</f>
        <v/>
      </c>
      <c r="AR238" s="253" t="str">
        <f>IFERROR(IF(AND(AND($N237&lt;&gt;$BI$6,$N237&lt;&gt;$BJ$6),AR237="有"),$AL$2,VLOOKUP(AR237,'P1'!$B$4:$J$35,9,FALSE)),"")</f>
        <v/>
      </c>
      <c r="AS238" s="253" t="str">
        <f>IFERROR(IF(AND(AND($N237&lt;&gt;$BI$6,$N237&lt;&gt;$BJ$6),AS237="有"),$AL$2,VLOOKUP(AS237,'P1'!$B$4:$J$35,9,FALSE)),"")</f>
        <v/>
      </c>
      <c r="AT238" s="253" t="str">
        <f>IFERROR(IF(AND(AND($N237&lt;&gt;$BI$6,$N237&lt;&gt;$BJ$6),AT237="有"),$AL$2,VLOOKUP(AT237,'P1'!$B$4:$J$35,9,FALSE)),"")</f>
        <v/>
      </c>
      <c r="AU238" s="253" t="str">
        <f>IFERROR(IF(AND(AND($N237&lt;&gt;$BI$6,$N237&lt;&gt;$BJ$6),AU237="有"),$AL$2,VLOOKUP(AU237,'P1'!$B$4:$J$35,9,FALSE)),"")</f>
        <v/>
      </c>
      <c r="AV238" s="120">
        <f>SUM(Q238:AU238)</f>
        <v>0</v>
      </c>
      <c r="AW238" s="711"/>
      <c r="AX238" s="713"/>
      <c r="AY238" s="121"/>
      <c r="AZ238" s="121"/>
    </row>
    <row r="239" spans="2:52" ht="17.100000000000001" customHeight="1" x14ac:dyDescent="0.15">
      <c r="B239" s="690">
        <f t="shared" si="14"/>
        <v>103</v>
      </c>
      <c r="C239" s="721"/>
      <c r="D239" s="722"/>
      <c r="E239" s="722"/>
      <c r="F239" s="722"/>
      <c r="G239" s="722"/>
      <c r="H239" s="723"/>
      <c r="I239" s="727"/>
      <c r="J239" s="728"/>
      <c r="K239" s="728"/>
      <c r="L239" s="728"/>
      <c r="M239" s="729"/>
      <c r="N239" s="733"/>
      <c r="O239" s="734"/>
      <c r="P239" s="723"/>
      <c r="Q239" s="256"/>
      <c r="R239" s="256"/>
      <c r="S239" s="256"/>
      <c r="T239" s="256"/>
      <c r="U239" s="256"/>
      <c r="V239" s="256"/>
      <c r="W239" s="256"/>
      <c r="X239" s="256"/>
      <c r="Y239" s="256"/>
      <c r="Z239" s="256"/>
      <c r="AA239" s="256"/>
      <c r="AB239" s="256"/>
      <c r="AC239" s="256"/>
      <c r="AD239" s="256"/>
      <c r="AE239" s="256"/>
      <c r="AF239" s="256"/>
      <c r="AG239" s="256"/>
      <c r="AH239" s="256"/>
      <c r="AI239" s="256"/>
      <c r="AJ239" s="256"/>
      <c r="AK239" s="256"/>
      <c r="AL239" s="256"/>
      <c r="AM239" s="256"/>
      <c r="AN239" s="256"/>
      <c r="AO239" s="256"/>
      <c r="AP239" s="256"/>
      <c r="AQ239" s="256"/>
      <c r="AR239" s="256"/>
      <c r="AS239" s="256"/>
      <c r="AT239" s="256"/>
      <c r="AU239" s="256"/>
      <c r="AV239" s="115">
        <f>COUNTA(Q239:AU239)</f>
        <v>0</v>
      </c>
      <c r="AW239" s="710">
        <f>AV240</f>
        <v>0</v>
      </c>
      <c r="AX239" s="712" t="str">
        <f>IFERROR(ROUNDDOWN(AV240/$AT$2,1),"")</f>
        <v/>
      </c>
      <c r="AY239" s="116"/>
      <c r="AZ239" s="116"/>
    </row>
    <row r="240" spans="2:52" ht="17.100000000000001" customHeight="1" x14ac:dyDescent="0.15">
      <c r="B240" s="691"/>
      <c r="C240" s="724"/>
      <c r="D240" s="725"/>
      <c r="E240" s="725"/>
      <c r="F240" s="725"/>
      <c r="G240" s="725"/>
      <c r="H240" s="726"/>
      <c r="I240" s="730"/>
      <c r="J240" s="731"/>
      <c r="K240" s="731"/>
      <c r="L240" s="731"/>
      <c r="M240" s="732"/>
      <c r="N240" s="724"/>
      <c r="O240" s="725"/>
      <c r="P240" s="726"/>
      <c r="Q240" s="253" t="str">
        <f>IFERROR(IF(AND(AND($N239&lt;&gt;$BI$6,$N239&lt;&gt;$BJ$6),Q239="有"),$AL$2,VLOOKUP(Q239,'P1'!$B$4:$J$35,9,FALSE)),"")</f>
        <v/>
      </c>
      <c r="R240" s="253" t="str">
        <f>IFERROR(IF(AND(AND($N239&lt;&gt;$BI$6,$N239&lt;&gt;$BJ$6),R239="有"),$AL$2,VLOOKUP(R239,'P1'!$B$4:$J$35,9,FALSE)),"")</f>
        <v/>
      </c>
      <c r="S240" s="253" t="str">
        <f>IFERROR(IF(AND(AND($N239&lt;&gt;$BI$6,$N239&lt;&gt;$BJ$6),S239="有"),$AL$2,VLOOKUP(S239,'P1'!$B$4:$J$35,9,FALSE)),"")</f>
        <v/>
      </c>
      <c r="T240" s="253" t="str">
        <f>IFERROR(IF(AND(AND($N239&lt;&gt;$BI$6,$N239&lt;&gt;$BJ$6),T239="有"),$AL$2,VLOOKUP(T239,'P1'!$B$4:$J$35,9,FALSE)),"")</f>
        <v/>
      </c>
      <c r="U240" s="253" t="str">
        <f>IFERROR(IF(AND(AND($N239&lt;&gt;$BI$6,$N239&lt;&gt;$BJ$6),U239="有"),$AL$2,VLOOKUP(U239,'P1'!$B$4:$J$35,9,FALSE)),"")</f>
        <v/>
      </c>
      <c r="V240" s="253" t="str">
        <f>IFERROR(IF(AND(AND($N239&lt;&gt;$BI$6,$N239&lt;&gt;$BJ$6),V239="有"),$AL$2,VLOOKUP(V239,'P1'!$B$4:$J$35,9,FALSE)),"")</f>
        <v/>
      </c>
      <c r="W240" s="253" t="str">
        <f>IFERROR(IF(AND(AND($N239&lt;&gt;$BI$6,$N239&lt;&gt;$BJ$6),W239="有"),$AL$2,VLOOKUP(W239,'P1'!$B$4:$J$35,9,FALSE)),"")</f>
        <v/>
      </c>
      <c r="X240" s="253" t="str">
        <f>IFERROR(IF(AND(AND($N239&lt;&gt;$BI$6,$N239&lt;&gt;$BJ$6),X239="有"),$AL$2,VLOOKUP(X239,'P1'!$B$4:$J$35,9,FALSE)),"")</f>
        <v/>
      </c>
      <c r="Y240" s="253" t="str">
        <f>IFERROR(IF(AND(AND($N239&lt;&gt;$BI$6,$N239&lt;&gt;$BJ$6),Y239="有"),$AL$2,VLOOKUP(Y239,'P1'!$B$4:$J$35,9,FALSE)),"")</f>
        <v/>
      </c>
      <c r="Z240" s="253" t="str">
        <f>IFERROR(IF(AND(AND($N239&lt;&gt;$BI$6,$N239&lt;&gt;$BJ$6),Z239="有"),$AL$2,VLOOKUP(Z239,'P1'!$B$4:$J$35,9,FALSE)),"")</f>
        <v/>
      </c>
      <c r="AA240" s="253" t="str">
        <f>IFERROR(IF(AND(AND($N239&lt;&gt;$BI$6,$N239&lt;&gt;$BJ$6),AA239="有"),$AL$2,VLOOKUP(AA239,'P1'!$B$4:$J$35,9,FALSE)),"")</f>
        <v/>
      </c>
      <c r="AB240" s="253" t="str">
        <f>IFERROR(IF(AND(AND($N239&lt;&gt;$BI$6,$N239&lt;&gt;$BJ$6),AB239="有"),$AL$2,VLOOKUP(AB239,'P1'!$B$4:$J$35,9,FALSE)),"")</f>
        <v/>
      </c>
      <c r="AC240" s="253" t="str">
        <f>IFERROR(IF(AND(AND($N239&lt;&gt;$BI$6,$N239&lt;&gt;$BJ$6),AC239="有"),$AL$2,VLOOKUP(AC239,'P1'!$B$4:$J$35,9,FALSE)),"")</f>
        <v/>
      </c>
      <c r="AD240" s="253" t="str">
        <f>IFERROR(IF(AND(AND($N239&lt;&gt;$BI$6,$N239&lt;&gt;$BJ$6),AD239="有"),$AL$2,VLOOKUP(AD239,'P1'!$B$4:$J$35,9,FALSE)),"")</f>
        <v/>
      </c>
      <c r="AE240" s="253" t="str">
        <f>IFERROR(IF(AND(AND($N239&lt;&gt;$BI$6,$N239&lt;&gt;$BJ$6),AE239="有"),$AL$2,VLOOKUP(AE239,'P1'!$B$4:$J$35,9,FALSE)),"")</f>
        <v/>
      </c>
      <c r="AF240" s="253" t="str">
        <f>IFERROR(IF(AND(AND($N239&lt;&gt;$BI$6,$N239&lt;&gt;$BJ$6),AF239="有"),$AL$2,VLOOKUP(AF239,'P1'!$B$4:$J$35,9,FALSE)),"")</f>
        <v/>
      </c>
      <c r="AG240" s="253" t="str">
        <f>IFERROR(IF(AND(AND($N239&lt;&gt;$BI$6,$N239&lt;&gt;$BJ$6),AG239="有"),$AL$2,VLOOKUP(AG239,'P1'!$B$4:$J$35,9,FALSE)),"")</f>
        <v/>
      </c>
      <c r="AH240" s="253" t="str">
        <f>IFERROR(IF(AND(AND($N239&lt;&gt;$BI$6,$N239&lt;&gt;$BJ$6),AH239="有"),$AL$2,VLOOKUP(AH239,'P1'!$B$4:$J$35,9,FALSE)),"")</f>
        <v/>
      </c>
      <c r="AI240" s="253" t="str">
        <f>IFERROR(IF(AND(AND($N239&lt;&gt;$BI$6,$N239&lt;&gt;$BJ$6),AI239="有"),$AL$2,VLOOKUP(AI239,'P1'!$B$4:$J$35,9,FALSE)),"")</f>
        <v/>
      </c>
      <c r="AJ240" s="253" t="str">
        <f>IFERROR(IF(AND(AND($N239&lt;&gt;$BI$6,$N239&lt;&gt;$BJ$6),AJ239="有"),$AL$2,VLOOKUP(AJ239,'P1'!$B$4:$J$35,9,FALSE)),"")</f>
        <v/>
      </c>
      <c r="AK240" s="253" t="str">
        <f>IFERROR(IF(AND(AND($N239&lt;&gt;$BI$6,$N239&lt;&gt;$BJ$6),AK239="有"),$AL$2,VLOOKUP(AK239,'P1'!$B$4:$J$35,9,FALSE)),"")</f>
        <v/>
      </c>
      <c r="AL240" s="253" t="str">
        <f>IFERROR(IF(AND(AND($N239&lt;&gt;$BI$6,$N239&lt;&gt;$BJ$6),AL239="有"),$AL$2,VLOOKUP(AL239,'P1'!$B$4:$J$35,9,FALSE)),"")</f>
        <v/>
      </c>
      <c r="AM240" s="253" t="str">
        <f>IFERROR(IF(AND(AND($N239&lt;&gt;$BI$6,$N239&lt;&gt;$BJ$6),AM239="有"),$AL$2,VLOOKUP(AM239,'P1'!$B$4:$J$35,9,FALSE)),"")</f>
        <v/>
      </c>
      <c r="AN240" s="253" t="str">
        <f>IFERROR(IF(AND(AND($N239&lt;&gt;$BI$6,$N239&lt;&gt;$BJ$6),AN239="有"),$AL$2,VLOOKUP(AN239,'P1'!$B$4:$J$35,9,FALSE)),"")</f>
        <v/>
      </c>
      <c r="AO240" s="253" t="str">
        <f>IFERROR(IF(AND(AND($N239&lt;&gt;$BI$6,$N239&lt;&gt;$BJ$6),AO239="有"),$AL$2,VLOOKUP(AO239,'P1'!$B$4:$J$35,9,FALSE)),"")</f>
        <v/>
      </c>
      <c r="AP240" s="253" t="str">
        <f>IFERROR(IF(AND(AND($N239&lt;&gt;$BI$6,$N239&lt;&gt;$BJ$6),AP239="有"),$AL$2,VLOOKUP(AP239,'P1'!$B$4:$J$35,9,FALSE)),"")</f>
        <v/>
      </c>
      <c r="AQ240" s="253" t="str">
        <f>IFERROR(IF(AND(AND($N239&lt;&gt;$BI$6,$N239&lt;&gt;$BJ$6),AQ239="有"),$AL$2,VLOOKUP(AQ239,'P1'!$B$4:$J$35,9,FALSE)),"")</f>
        <v/>
      </c>
      <c r="AR240" s="253" t="str">
        <f>IFERROR(IF(AND(AND($N239&lt;&gt;$BI$6,$N239&lt;&gt;$BJ$6),AR239="有"),$AL$2,VLOOKUP(AR239,'P1'!$B$4:$J$35,9,FALSE)),"")</f>
        <v/>
      </c>
      <c r="AS240" s="253" t="str">
        <f>IFERROR(IF(AND(AND($N239&lt;&gt;$BI$6,$N239&lt;&gt;$BJ$6),AS239="有"),$AL$2,VLOOKUP(AS239,'P1'!$B$4:$J$35,9,FALSE)),"")</f>
        <v/>
      </c>
      <c r="AT240" s="253" t="str">
        <f>IFERROR(IF(AND(AND($N239&lt;&gt;$BI$6,$N239&lt;&gt;$BJ$6),AT239="有"),$AL$2,VLOOKUP(AT239,'P1'!$B$4:$J$35,9,FALSE)),"")</f>
        <v/>
      </c>
      <c r="AU240" s="253" t="str">
        <f>IFERROR(IF(AND(AND($N239&lt;&gt;$BI$6,$N239&lt;&gt;$BJ$6),AU239="有"),$AL$2,VLOOKUP(AU239,'P1'!$B$4:$J$35,9,FALSE)),"")</f>
        <v/>
      </c>
      <c r="AV240" s="120">
        <f>SUM(Q240:AU240)</f>
        <v>0</v>
      </c>
      <c r="AW240" s="711"/>
      <c r="AX240" s="713"/>
      <c r="AY240" s="121"/>
      <c r="AZ240" s="121"/>
    </row>
    <row r="241" spans="2:59" ht="17.100000000000001" customHeight="1" x14ac:dyDescent="0.15">
      <c r="B241" s="690">
        <f t="shared" si="14"/>
        <v>104</v>
      </c>
      <c r="C241" s="721"/>
      <c r="D241" s="722"/>
      <c r="E241" s="722"/>
      <c r="F241" s="722"/>
      <c r="G241" s="722"/>
      <c r="H241" s="723"/>
      <c r="I241" s="727"/>
      <c r="J241" s="728"/>
      <c r="K241" s="728"/>
      <c r="L241" s="728"/>
      <c r="M241" s="729"/>
      <c r="N241" s="733"/>
      <c r="O241" s="734"/>
      <c r="P241" s="723"/>
      <c r="Q241" s="256"/>
      <c r="R241" s="256"/>
      <c r="S241" s="256"/>
      <c r="T241" s="256"/>
      <c r="U241" s="256"/>
      <c r="V241" s="256"/>
      <c r="W241" s="256"/>
      <c r="X241" s="256"/>
      <c r="Y241" s="256"/>
      <c r="Z241" s="256"/>
      <c r="AA241" s="256"/>
      <c r="AB241" s="256"/>
      <c r="AC241" s="256"/>
      <c r="AD241" s="256"/>
      <c r="AE241" s="256"/>
      <c r="AF241" s="256"/>
      <c r="AG241" s="256"/>
      <c r="AH241" s="256"/>
      <c r="AI241" s="256"/>
      <c r="AJ241" s="256"/>
      <c r="AK241" s="256"/>
      <c r="AL241" s="256"/>
      <c r="AM241" s="256"/>
      <c r="AN241" s="256"/>
      <c r="AO241" s="256"/>
      <c r="AP241" s="256"/>
      <c r="AQ241" s="256"/>
      <c r="AR241" s="256"/>
      <c r="AS241" s="256"/>
      <c r="AT241" s="256"/>
      <c r="AU241" s="256"/>
      <c r="AV241" s="115">
        <f>COUNTA(Q241:AU241)</f>
        <v>0</v>
      </c>
      <c r="AW241" s="710">
        <f>AV242</f>
        <v>0</v>
      </c>
      <c r="AX241" s="712" t="str">
        <f>IFERROR(ROUNDDOWN(AV242/$AT$2,1),"")</f>
        <v/>
      </c>
      <c r="AY241" s="116"/>
      <c r="AZ241" s="116"/>
    </row>
    <row r="242" spans="2:59" ht="17.100000000000001" customHeight="1" x14ac:dyDescent="0.15">
      <c r="B242" s="691"/>
      <c r="C242" s="724"/>
      <c r="D242" s="725"/>
      <c r="E242" s="725"/>
      <c r="F242" s="725"/>
      <c r="G242" s="725"/>
      <c r="H242" s="726"/>
      <c r="I242" s="730"/>
      <c r="J242" s="731"/>
      <c r="K242" s="731"/>
      <c r="L242" s="731"/>
      <c r="M242" s="732"/>
      <c r="N242" s="724"/>
      <c r="O242" s="725"/>
      <c r="P242" s="726"/>
      <c r="Q242" s="253" t="str">
        <f>IFERROR(IF(AND(AND($N241&lt;&gt;$BI$6,$N241&lt;&gt;$BJ$6),Q241="有"),$AL$2,VLOOKUP(Q241,'P1'!$B$4:$J$35,9,FALSE)),"")</f>
        <v/>
      </c>
      <c r="R242" s="253" t="str">
        <f>IFERROR(IF(AND(AND($N241&lt;&gt;$BI$6,$N241&lt;&gt;$BJ$6),R241="有"),$AL$2,VLOOKUP(R241,'P1'!$B$4:$J$35,9,FALSE)),"")</f>
        <v/>
      </c>
      <c r="S242" s="253" t="str">
        <f>IFERROR(IF(AND(AND($N241&lt;&gt;$BI$6,$N241&lt;&gt;$BJ$6),S241="有"),$AL$2,VLOOKUP(S241,'P1'!$B$4:$J$35,9,FALSE)),"")</f>
        <v/>
      </c>
      <c r="T242" s="253" t="str">
        <f>IFERROR(IF(AND(AND($N241&lt;&gt;$BI$6,$N241&lt;&gt;$BJ$6),T241="有"),$AL$2,VLOOKUP(T241,'P1'!$B$4:$J$35,9,FALSE)),"")</f>
        <v/>
      </c>
      <c r="U242" s="253" t="str">
        <f>IFERROR(IF(AND(AND($N241&lt;&gt;$BI$6,$N241&lt;&gt;$BJ$6),U241="有"),$AL$2,VLOOKUP(U241,'P1'!$B$4:$J$35,9,FALSE)),"")</f>
        <v/>
      </c>
      <c r="V242" s="253" t="str">
        <f>IFERROR(IF(AND(AND($N241&lt;&gt;$BI$6,$N241&lt;&gt;$BJ$6),V241="有"),$AL$2,VLOOKUP(V241,'P1'!$B$4:$J$35,9,FALSE)),"")</f>
        <v/>
      </c>
      <c r="W242" s="253" t="str">
        <f>IFERROR(IF(AND(AND($N241&lt;&gt;$BI$6,$N241&lt;&gt;$BJ$6),W241="有"),$AL$2,VLOOKUP(W241,'P1'!$B$4:$J$35,9,FALSE)),"")</f>
        <v/>
      </c>
      <c r="X242" s="253" t="str">
        <f>IFERROR(IF(AND(AND($N241&lt;&gt;$BI$6,$N241&lt;&gt;$BJ$6),X241="有"),$AL$2,VLOOKUP(X241,'P1'!$B$4:$J$35,9,FALSE)),"")</f>
        <v/>
      </c>
      <c r="Y242" s="253" t="str">
        <f>IFERROR(IF(AND(AND($N241&lt;&gt;$BI$6,$N241&lt;&gt;$BJ$6),Y241="有"),$AL$2,VLOOKUP(Y241,'P1'!$B$4:$J$35,9,FALSE)),"")</f>
        <v/>
      </c>
      <c r="Z242" s="253" t="str">
        <f>IFERROR(IF(AND(AND($N241&lt;&gt;$BI$6,$N241&lt;&gt;$BJ$6),Z241="有"),$AL$2,VLOOKUP(Z241,'P1'!$B$4:$J$35,9,FALSE)),"")</f>
        <v/>
      </c>
      <c r="AA242" s="253" t="str">
        <f>IFERROR(IF(AND(AND($N241&lt;&gt;$BI$6,$N241&lt;&gt;$BJ$6),AA241="有"),$AL$2,VLOOKUP(AA241,'P1'!$B$4:$J$35,9,FALSE)),"")</f>
        <v/>
      </c>
      <c r="AB242" s="253" t="str">
        <f>IFERROR(IF(AND(AND($N241&lt;&gt;$BI$6,$N241&lt;&gt;$BJ$6),AB241="有"),$AL$2,VLOOKUP(AB241,'P1'!$B$4:$J$35,9,FALSE)),"")</f>
        <v/>
      </c>
      <c r="AC242" s="253" t="str">
        <f>IFERROR(IF(AND(AND($N241&lt;&gt;$BI$6,$N241&lt;&gt;$BJ$6),AC241="有"),$AL$2,VLOOKUP(AC241,'P1'!$B$4:$J$35,9,FALSE)),"")</f>
        <v/>
      </c>
      <c r="AD242" s="253" t="str">
        <f>IFERROR(IF(AND(AND($N241&lt;&gt;$BI$6,$N241&lt;&gt;$BJ$6),AD241="有"),$AL$2,VLOOKUP(AD241,'P1'!$B$4:$J$35,9,FALSE)),"")</f>
        <v/>
      </c>
      <c r="AE242" s="253" t="str">
        <f>IFERROR(IF(AND(AND($N241&lt;&gt;$BI$6,$N241&lt;&gt;$BJ$6),AE241="有"),$AL$2,VLOOKUP(AE241,'P1'!$B$4:$J$35,9,FALSE)),"")</f>
        <v/>
      </c>
      <c r="AF242" s="253" t="str">
        <f>IFERROR(IF(AND(AND($N241&lt;&gt;$BI$6,$N241&lt;&gt;$BJ$6),AF241="有"),$AL$2,VLOOKUP(AF241,'P1'!$B$4:$J$35,9,FALSE)),"")</f>
        <v/>
      </c>
      <c r="AG242" s="253" t="str">
        <f>IFERROR(IF(AND(AND($N241&lt;&gt;$BI$6,$N241&lt;&gt;$BJ$6),AG241="有"),$AL$2,VLOOKUP(AG241,'P1'!$B$4:$J$35,9,FALSE)),"")</f>
        <v/>
      </c>
      <c r="AH242" s="253" t="str">
        <f>IFERROR(IF(AND(AND($N241&lt;&gt;$BI$6,$N241&lt;&gt;$BJ$6),AH241="有"),$AL$2,VLOOKUP(AH241,'P1'!$B$4:$J$35,9,FALSE)),"")</f>
        <v/>
      </c>
      <c r="AI242" s="253" t="str">
        <f>IFERROR(IF(AND(AND($N241&lt;&gt;$BI$6,$N241&lt;&gt;$BJ$6),AI241="有"),$AL$2,VLOOKUP(AI241,'P1'!$B$4:$J$35,9,FALSE)),"")</f>
        <v/>
      </c>
      <c r="AJ242" s="253" t="str">
        <f>IFERROR(IF(AND(AND($N241&lt;&gt;$BI$6,$N241&lt;&gt;$BJ$6),AJ241="有"),$AL$2,VLOOKUP(AJ241,'P1'!$B$4:$J$35,9,FALSE)),"")</f>
        <v/>
      </c>
      <c r="AK242" s="253" t="str">
        <f>IFERROR(IF(AND(AND($N241&lt;&gt;$BI$6,$N241&lt;&gt;$BJ$6),AK241="有"),$AL$2,VLOOKUP(AK241,'P1'!$B$4:$J$35,9,FALSE)),"")</f>
        <v/>
      </c>
      <c r="AL242" s="253" t="str">
        <f>IFERROR(IF(AND(AND($N241&lt;&gt;$BI$6,$N241&lt;&gt;$BJ$6),AL241="有"),$AL$2,VLOOKUP(AL241,'P1'!$B$4:$J$35,9,FALSE)),"")</f>
        <v/>
      </c>
      <c r="AM242" s="253" t="str">
        <f>IFERROR(IF(AND(AND($N241&lt;&gt;$BI$6,$N241&lt;&gt;$BJ$6),AM241="有"),$AL$2,VLOOKUP(AM241,'P1'!$B$4:$J$35,9,FALSE)),"")</f>
        <v/>
      </c>
      <c r="AN242" s="253" t="str">
        <f>IFERROR(IF(AND(AND($N241&lt;&gt;$BI$6,$N241&lt;&gt;$BJ$6),AN241="有"),$AL$2,VLOOKUP(AN241,'P1'!$B$4:$J$35,9,FALSE)),"")</f>
        <v/>
      </c>
      <c r="AO242" s="253" t="str">
        <f>IFERROR(IF(AND(AND($N241&lt;&gt;$BI$6,$N241&lt;&gt;$BJ$6),AO241="有"),$AL$2,VLOOKUP(AO241,'P1'!$B$4:$J$35,9,FALSE)),"")</f>
        <v/>
      </c>
      <c r="AP242" s="253" t="str">
        <f>IFERROR(IF(AND(AND($N241&lt;&gt;$BI$6,$N241&lt;&gt;$BJ$6),AP241="有"),$AL$2,VLOOKUP(AP241,'P1'!$B$4:$J$35,9,FALSE)),"")</f>
        <v/>
      </c>
      <c r="AQ242" s="253" t="str">
        <f>IFERROR(IF(AND(AND($N241&lt;&gt;$BI$6,$N241&lt;&gt;$BJ$6),AQ241="有"),$AL$2,VLOOKUP(AQ241,'P1'!$B$4:$J$35,9,FALSE)),"")</f>
        <v/>
      </c>
      <c r="AR242" s="253" t="str">
        <f>IFERROR(IF(AND(AND($N241&lt;&gt;$BI$6,$N241&lt;&gt;$BJ$6),AR241="有"),$AL$2,VLOOKUP(AR241,'P1'!$B$4:$J$35,9,FALSE)),"")</f>
        <v/>
      </c>
      <c r="AS242" s="253" t="str">
        <f>IFERROR(IF(AND(AND($N241&lt;&gt;$BI$6,$N241&lt;&gt;$BJ$6),AS241="有"),$AL$2,VLOOKUP(AS241,'P1'!$B$4:$J$35,9,FALSE)),"")</f>
        <v/>
      </c>
      <c r="AT242" s="253" t="str">
        <f>IFERROR(IF(AND(AND($N241&lt;&gt;$BI$6,$N241&lt;&gt;$BJ$6),AT241="有"),$AL$2,VLOOKUP(AT241,'P1'!$B$4:$J$35,9,FALSE)),"")</f>
        <v/>
      </c>
      <c r="AU242" s="253" t="str">
        <f>IFERROR(IF(AND(AND($N241&lt;&gt;$BI$6,$N241&lt;&gt;$BJ$6),AU241="有"),$AL$2,VLOOKUP(AU241,'P1'!$B$4:$J$35,9,FALSE)),"")</f>
        <v/>
      </c>
      <c r="AV242" s="120">
        <f>SUM(Q242:AU242)</f>
        <v>0</v>
      </c>
      <c r="AW242" s="711"/>
      <c r="AX242" s="713"/>
      <c r="AY242" s="121"/>
      <c r="AZ242" s="121"/>
    </row>
    <row r="243" spans="2:59" ht="17.100000000000001" customHeight="1" x14ac:dyDescent="0.15">
      <c r="B243" s="690">
        <f t="shared" si="14"/>
        <v>105</v>
      </c>
      <c r="C243" s="721"/>
      <c r="D243" s="722"/>
      <c r="E243" s="722"/>
      <c r="F243" s="722"/>
      <c r="G243" s="722"/>
      <c r="H243" s="723"/>
      <c r="I243" s="727"/>
      <c r="J243" s="728"/>
      <c r="K243" s="728"/>
      <c r="L243" s="728"/>
      <c r="M243" s="729"/>
      <c r="N243" s="733"/>
      <c r="O243" s="734"/>
      <c r="P243" s="723"/>
      <c r="Q243" s="256"/>
      <c r="R243" s="256"/>
      <c r="S243" s="256"/>
      <c r="T243" s="256"/>
      <c r="U243" s="256"/>
      <c r="V243" s="256"/>
      <c r="W243" s="256"/>
      <c r="X243" s="256"/>
      <c r="Y243" s="256"/>
      <c r="Z243" s="256"/>
      <c r="AA243" s="256"/>
      <c r="AB243" s="256"/>
      <c r="AC243" s="256"/>
      <c r="AD243" s="256"/>
      <c r="AE243" s="256"/>
      <c r="AF243" s="256"/>
      <c r="AG243" s="256"/>
      <c r="AH243" s="256"/>
      <c r="AI243" s="256"/>
      <c r="AJ243" s="256"/>
      <c r="AK243" s="256"/>
      <c r="AL243" s="256"/>
      <c r="AM243" s="256"/>
      <c r="AN243" s="256"/>
      <c r="AO243" s="256"/>
      <c r="AP243" s="256"/>
      <c r="AQ243" s="256"/>
      <c r="AR243" s="256"/>
      <c r="AS243" s="256"/>
      <c r="AT243" s="256"/>
      <c r="AU243" s="256"/>
      <c r="AV243" s="115">
        <f>COUNTA(Q243:AU243)</f>
        <v>0</v>
      </c>
      <c r="AW243" s="710">
        <f>AV244</f>
        <v>0</v>
      </c>
      <c r="AX243" s="712" t="str">
        <f>IFERROR(ROUNDDOWN(AV244/$AT$2,1),"")</f>
        <v/>
      </c>
      <c r="AY243" s="116"/>
      <c r="AZ243" s="116"/>
    </row>
    <row r="244" spans="2:59" ht="17.100000000000001" customHeight="1" x14ac:dyDescent="0.15">
      <c r="B244" s="691"/>
      <c r="C244" s="724"/>
      <c r="D244" s="725"/>
      <c r="E244" s="725"/>
      <c r="F244" s="725"/>
      <c r="G244" s="725"/>
      <c r="H244" s="726"/>
      <c r="I244" s="730"/>
      <c r="J244" s="731"/>
      <c r="K244" s="731"/>
      <c r="L244" s="731"/>
      <c r="M244" s="732"/>
      <c r="N244" s="724"/>
      <c r="O244" s="725"/>
      <c r="P244" s="726"/>
      <c r="Q244" s="253" t="str">
        <f>IFERROR(IF(AND(AND($N243&lt;&gt;$BI$6,$N243&lt;&gt;$BJ$6),Q243="有"),$AL$2,VLOOKUP(Q243,'P1'!$B$4:$J$35,9,FALSE)),"")</f>
        <v/>
      </c>
      <c r="R244" s="253" t="str">
        <f>IFERROR(IF(AND(AND($N243&lt;&gt;$BI$6,$N243&lt;&gt;$BJ$6),R243="有"),$AL$2,VLOOKUP(R243,'P1'!$B$4:$J$35,9,FALSE)),"")</f>
        <v/>
      </c>
      <c r="S244" s="253" t="str">
        <f>IFERROR(IF(AND(AND($N243&lt;&gt;$BI$6,$N243&lt;&gt;$BJ$6),S243="有"),$AL$2,VLOOKUP(S243,'P1'!$B$4:$J$35,9,FALSE)),"")</f>
        <v/>
      </c>
      <c r="T244" s="253" t="str">
        <f>IFERROR(IF(AND(AND($N243&lt;&gt;$BI$6,$N243&lt;&gt;$BJ$6),T243="有"),$AL$2,VLOOKUP(T243,'P1'!$B$4:$J$35,9,FALSE)),"")</f>
        <v/>
      </c>
      <c r="U244" s="253" t="str">
        <f>IFERROR(IF(AND(AND($N243&lt;&gt;$BI$6,$N243&lt;&gt;$BJ$6),U243="有"),$AL$2,VLOOKUP(U243,'P1'!$B$4:$J$35,9,FALSE)),"")</f>
        <v/>
      </c>
      <c r="V244" s="253" t="str">
        <f>IFERROR(IF(AND(AND($N243&lt;&gt;$BI$6,$N243&lt;&gt;$BJ$6),V243="有"),$AL$2,VLOOKUP(V243,'P1'!$B$4:$J$35,9,FALSE)),"")</f>
        <v/>
      </c>
      <c r="W244" s="253" t="str">
        <f>IFERROR(IF(AND(AND($N243&lt;&gt;$BI$6,$N243&lt;&gt;$BJ$6),W243="有"),$AL$2,VLOOKUP(W243,'P1'!$B$4:$J$35,9,FALSE)),"")</f>
        <v/>
      </c>
      <c r="X244" s="253" t="str">
        <f>IFERROR(IF(AND(AND($N243&lt;&gt;$BI$6,$N243&lt;&gt;$BJ$6),X243="有"),$AL$2,VLOOKUP(X243,'P1'!$B$4:$J$35,9,FALSE)),"")</f>
        <v/>
      </c>
      <c r="Y244" s="253" t="str">
        <f>IFERROR(IF(AND(AND($N243&lt;&gt;$BI$6,$N243&lt;&gt;$BJ$6),Y243="有"),$AL$2,VLOOKUP(Y243,'P1'!$B$4:$J$35,9,FALSE)),"")</f>
        <v/>
      </c>
      <c r="Z244" s="253" t="str">
        <f>IFERROR(IF(AND(AND($N243&lt;&gt;$BI$6,$N243&lt;&gt;$BJ$6),Z243="有"),$AL$2,VLOOKUP(Z243,'P1'!$B$4:$J$35,9,FALSE)),"")</f>
        <v/>
      </c>
      <c r="AA244" s="253" t="str">
        <f>IFERROR(IF(AND(AND($N243&lt;&gt;$BI$6,$N243&lt;&gt;$BJ$6),AA243="有"),$AL$2,VLOOKUP(AA243,'P1'!$B$4:$J$35,9,FALSE)),"")</f>
        <v/>
      </c>
      <c r="AB244" s="253" t="str">
        <f>IFERROR(IF(AND(AND($N243&lt;&gt;$BI$6,$N243&lt;&gt;$BJ$6),AB243="有"),$AL$2,VLOOKUP(AB243,'P1'!$B$4:$J$35,9,FALSE)),"")</f>
        <v/>
      </c>
      <c r="AC244" s="253" t="str">
        <f>IFERROR(IF(AND(AND($N243&lt;&gt;$BI$6,$N243&lt;&gt;$BJ$6),AC243="有"),$AL$2,VLOOKUP(AC243,'P1'!$B$4:$J$35,9,FALSE)),"")</f>
        <v/>
      </c>
      <c r="AD244" s="253" t="str">
        <f>IFERROR(IF(AND(AND($N243&lt;&gt;$BI$6,$N243&lt;&gt;$BJ$6),AD243="有"),$AL$2,VLOOKUP(AD243,'P1'!$B$4:$J$35,9,FALSE)),"")</f>
        <v/>
      </c>
      <c r="AE244" s="253" t="str">
        <f>IFERROR(IF(AND(AND($N243&lt;&gt;$BI$6,$N243&lt;&gt;$BJ$6),AE243="有"),$AL$2,VLOOKUP(AE243,'P1'!$B$4:$J$35,9,FALSE)),"")</f>
        <v/>
      </c>
      <c r="AF244" s="253" t="str">
        <f>IFERROR(IF(AND(AND($N243&lt;&gt;$BI$6,$N243&lt;&gt;$BJ$6),AF243="有"),$AL$2,VLOOKUP(AF243,'P1'!$B$4:$J$35,9,FALSE)),"")</f>
        <v/>
      </c>
      <c r="AG244" s="253" t="str">
        <f>IFERROR(IF(AND(AND($N243&lt;&gt;$BI$6,$N243&lt;&gt;$BJ$6),AG243="有"),$AL$2,VLOOKUP(AG243,'P1'!$B$4:$J$35,9,FALSE)),"")</f>
        <v/>
      </c>
      <c r="AH244" s="253" t="str">
        <f>IFERROR(IF(AND(AND($N243&lt;&gt;$BI$6,$N243&lt;&gt;$BJ$6),AH243="有"),$AL$2,VLOOKUP(AH243,'P1'!$B$4:$J$35,9,FALSE)),"")</f>
        <v/>
      </c>
      <c r="AI244" s="253" t="str">
        <f>IFERROR(IF(AND(AND($N243&lt;&gt;$BI$6,$N243&lt;&gt;$BJ$6),AI243="有"),$AL$2,VLOOKUP(AI243,'P1'!$B$4:$J$35,9,FALSE)),"")</f>
        <v/>
      </c>
      <c r="AJ244" s="253" t="str">
        <f>IFERROR(IF(AND(AND($N243&lt;&gt;$BI$6,$N243&lt;&gt;$BJ$6),AJ243="有"),$AL$2,VLOOKUP(AJ243,'P1'!$B$4:$J$35,9,FALSE)),"")</f>
        <v/>
      </c>
      <c r="AK244" s="253" t="str">
        <f>IFERROR(IF(AND(AND($N243&lt;&gt;$BI$6,$N243&lt;&gt;$BJ$6),AK243="有"),$AL$2,VLOOKUP(AK243,'P1'!$B$4:$J$35,9,FALSE)),"")</f>
        <v/>
      </c>
      <c r="AL244" s="253" t="str">
        <f>IFERROR(IF(AND(AND($N243&lt;&gt;$BI$6,$N243&lt;&gt;$BJ$6),AL243="有"),$AL$2,VLOOKUP(AL243,'P1'!$B$4:$J$35,9,FALSE)),"")</f>
        <v/>
      </c>
      <c r="AM244" s="253" t="str">
        <f>IFERROR(IF(AND(AND($N243&lt;&gt;$BI$6,$N243&lt;&gt;$BJ$6),AM243="有"),$AL$2,VLOOKUP(AM243,'P1'!$B$4:$J$35,9,FALSE)),"")</f>
        <v/>
      </c>
      <c r="AN244" s="253" t="str">
        <f>IFERROR(IF(AND(AND($N243&lt;&gt;$BI$6,$N243&lt;&gt;$BJ$6),AN243="有"),$AL$2,VLOOKUP(AN243,'P1'!$B$4:$J$35,9,FALSE)),"")</f>
        <v/>
      </c>
      <c r="AO244" s="253" t="str">
        <f>IFERROR(IF(AND(AND($N243&lt;&gt;$BI$6,$N243&lt;&gt;$BJ$6),AO243="有"),$AL$2,VLOOKUP(AO243,'P1'!$B$4:$J$35,9,FALSE)),"")</f>
        <v/>
      </c>
      <c r="AP244" s="253" t="str">
        <f>IFERROR(IF(AND(AND($N243&lt;&gt;$BI$6,$N243&lt;&gt;$BJ$6),AP243="有"),$AL$2,VLOOKUP(AP243,'P1'!$B$4:$J$35,9,FALSE)),"")</f>
        <v/>
      </c>
      <c r="AQ244" s="253" t="str">
        <f>IFERROR(IF(AND(AND($N243&lt;&gt;$BI$6,$N243&lt;&gt;$BJ$6),AQ243="有"),$AL$2,VLOOKUP(AQ243,'P1'!$B$4:$J$35,9,FALSE)),"")</f>
        <v/>
      </c>
      <c r="AR244" s="253" t="str">
        <f>IFERROR(IF(AND(AND($N243&lt;&gt;$BI$6,$N243&lt;&gt;$BJ$6),AR243="有"),$AL$2,VLOOKUP(AR243,'P1'!$B$4:$J$35,9,FALSE)),"")</f>
        <v/>
      </c>
      <c r="AS244" s="253" t="str">
        <f>IFERROR(IF(AND(AND($N243&lt;&gt;$BI$6,$N243&lt;&gt;$BJ$6),AS243="有"),$AL$2,VLOOKUP(AS243,'P1'!$B$4:$J$35,9,FALSE)),"")</f>
        <v/>
      </c>
      <c r="AT244" s="253" t="str">
        <f>IFERROR(IF(AND(AND($N243&lt;&gt;$BI$6,$N243&lt;&gt;$BJ$6),AT243="有"),$AL$2,VLOOKUP(AT243,'P1'!$B$4:$J$35,9,FALSE)),"")</f>
        <v/>
      </c>
      <c r="AU244" s="253" t="str">
        <f>IFERROR(IF(AND(AND($N243&lt;&gt;$BI$6,$N243&lt;&gt;$BJ$6),AU243="有"),$AL$2,VLOOKUP(AU243,'P1'!$B$4:$J$35,9,FALSE)),"")</f>
        <v/>
      </c>
      <c r="AV244" s="120">
        <f>SUM(Q244:AU244)</f>
        <v>0</v>
      </c>
      <c r="AW244" s="711"/>
      <c r="AX244" s="713"/>
      <c r="AY244" s="121"/>
      <c r="AZ244" s="121"/>
    </row>
    <row r="245" spans="2:59" ht="17.100000000000001" customHeight="1" x14ac:dyDescent="0.15">
      <c r="B245" s="690">
        <f t="shared" si="14"/>
        <v>106</v>
      </c>
      <c r="C245" s="721"/>
      <c r="D245" s="722"/>
      <c r="E245" s="722"/>
      <c r="F245" s="722"/>
      <c r="G245" s="722"/>
      <c r="H245" s="723"/>
      <c r="I245" s="727"/>
      <c r="J245" s="728"/>
      <c r="K245" s="728"/>
      <c r="L245" s="728"/>
      <c r="M245" s="729"/>
      <c r="N245" s="733"/>
      <c r="O245" s="734"/>
      <c r="P245" s="723"/>
      <c r="Q245" s="256"/>
      <c r="R245" s="256"/>
      <c r="S245" s="256"/>
      <c r="T245" s="256"/>
      <c r="U245" s="256"/>
      <c r="V245" s="256"/>
      <c r="W245" s="256"/>
      <c r="X245" s="256"/>
      <c r="Y245" s="256"/>
      <c r="Z245" s="256"/>
      <c r="AA245" s="256"/>
      <c r="AB245" s="256"/>
      <c r="AC245" s="256"/>
      <c r="AD245" s="256"/>
      <c r="AE245" s="256"/>
      <c r="AF245" s="256"/>
      <c r="AG245" s="256"/>
      <c r="AH245" s="256"/>
      <c r="AI245" s="256"/>
      <c r="AJ245" s="256"/>
      <c r="AK245" s="256"/>
      <c r="AL245" s="256"/>
      <c r="AM245" s="256"/>
      <c r="AN245" s="256"/>
      <c r="AO245" s="256"/>
      <c r="AP245" s="256"/>
      <c r="AQ245" s="256"/>
      <c r="AR245" s="256"/>
      <c r="AS245" s="256"/>
      <c r="AT245" s="256"/>
      <c r="AU245" s="256"/>
      <c r="AV245" s="115">
        <f>COUNTA(Q245:AU245)</f>
        <v>0</v>
      </c>
      <c r="AW245" s="710">
        <f>AV246</f>
        <v>0</v>
      </c>
      <c r="AX245" s="712" t="str">
        <f>IFERROR(ROUNDDOWN(AV246/$AT$2,1),"")</f>
        <v/>
      </c>
      <c r="AY245" s="116"/>
      <c r="AZ245" s="116"/>
    </row>
    <row r="246" spans="2:59" ht="17.100000000000001" customHeight="1" x14ac:dyDescent="0.15">
      <c r="B246" s="691"/>
      <c r="C246" s="724"/>
      <c r="D246" s="725"/>
      <c r="E246" s="725"/>
      <c r="F246" s="725"/>
      <c r="G246" s="725"/>
      <c r="H246" s="726"/>
      <c r="I246" s="730"/>
      <c r="J246" s="731"/>
      <c r="K246" s="731"/>
      <c r="L246" s="731"/>
      <c r="M246" s="732"/>
      <c r="N246" s="724"/>
      <c r="O246" s="725"/>
      <c r="P246" s="726"/>
      <c r="Q246" s="253" t="str">
        <f>IFERROR(IF(AND(AND($N245&lt;&gt;$BI$6,$N245&lt;&gt;$BJ$6),Q245="有"),$AL$2,VLOOKUP(Q245,'P1'!$B$4:$J$35,9,FALSE)),"")</f>
        <v/>
      </c>
      <c r="R246" s="253" t="str">
        <f>IFERROR(IF(AND(AND($N245&lt;&gt;$BI$6,$N245&lt;&gt;$BJ$6),R245="有"),$AL$2,VLOOKUP(R245,'P1'!$B$4:$J$35,9,FALSE)),"")</f>
        <v/>
      </c>
      <c r="S246" s="253" t="str">
        <f>IFERROR(IF(AND(AND($N245&lt;&gt;$BI$6,$N245&lt;&gt;$BJ$6),S245="有"),$AL$2,VLOOKUP(S245,'P1'!$B$4:$J$35,9,FALSE)),"")</f>
        <v/>
      </c>
      <c r="T246" s="253" t="str">
        <f>IFERROR(IF(AND(AND($N245&lt;&gt;$BI$6,$N245&lt;&gt;$BJ$6),T245="有"),$AL$2,VLOOKUP(T245,'P1'!$B$4:$J$35,9,FALSE)),"")</f>
        <v/>
      </c>
      <c r="U246" s="253" t="str">
        <f>IFERROR(IF(AND(AND($N245&lt;&gt;$BI$6,$N245&lt;&gt;$BJ$6),U245="有"),$AL$2,VLOOKUP(U245,'P1'!$B$4:$J$35,9,FALSE)),"")</f>
        <v/>
      </c>
      <c r="V246" s="253" t="str">
        <f>IFERROR(IF(AND(AND($N245&lt;&gt;$BI$6,$N245&lt;&gt;$BJ$6),V245="有"),$AL$2,VLOOKUP(V245,'P1'!$B$4:$J$35,9,FALSE)),"")</f>
        <v/>
      </c>
      <c r="W246" s="253" t="str">
        <f>IFERROR(IF(AND(AND($N245&lt;&gt;$BI$6,$N245&lt;&gt;$BJ$6),W245="有"),$AL$2,VLOOKUP(W245,'P1'!$B$4:$J$35,9,FALSE)),"")</f>
        <v/>
      </c>
      <c r="X246" s="253" t="str">
        <f>IFERROR(IF(AND(AND($N245&lt;&gt;$BI$6,$N245&lt;&gt;$BJ$6),X245="有"),$AL$2,VLOOKUP(X245,'P1'!$B$4:$J$35,9,FALSE)),"")</f>
        <v/>
      </c>
      <c r="Y246" s="253" t="str">
        <f>IFERROR(IF(AND(AND($N245&lt;&gt;$BI$6,$N245&lt;&gt;$BJ$6),Y245="有"),$AL$2,VLOOKUP(Y245,'P1'!$B$4:$J$35,9,FALSE)),"")</f>
        <v/>
      </c>
      <c r="Z246" s="253" t="str">
        <f>IFERROR(IF(AND(AND($N245&lt;&gt;$BI$6,$N245&lt;&gt;$BJ$6),Z245="有"),$AL$2,VLOOKUP(Z245,'P1'!$B$4:$J$35,9,FALSE)),"")</f>
        <v/>
      </c>
      <c r="AA246" s="253" t="str">
        <f>IFERROR(IF(AND(AND($N245&lt;&gt;$BI$6,$N245&lt;&gt;$BJ$6),AA245="有"),$AL$2,VLOOKUP(AA245,'P1'!$B$4:$J$35,9,FALSE)),"")</f>
        <v/>
      </c>
      <c r="AB246" s="253" t="str">
        <f>IFERROR(IF(AND(AND($N245&lt;&gt;$BI$6,$N245&lt;&gt;$BJ$6),AB245="有"),$AL$2,VLOOKUP(AB245,'P1'!$B$4:$J$35,9,FALSE)),"")</f>
        <v/>
      </c>
      <c r="AC246" s="253" t="str">
        <f>IFERROR(IF(AND(AND($N245&lt;&gt;$BI$6,$N245&lt;&gt;$BJ$6),AC245="有"),$AL$2,VLOOKUP(AC245,'P1'!$B$4:$J$35,9,FALSE)),"")</f>
        <v/>
      </c>
      <c r="AD246" s="253" t="str">
        <f>IFERROR(IF(AND(AND($N245&lt;&gt;$BI$6,$N245&lt;&gt;$BJ$6),AD245="有"),$AL$2,VLOOKUP(AD245,'P1'!$B$4:$J$35,9,FALSE)),"")</f>
        <v/>
      </c>
      <c r="AE246" s="253" t="str">
        <f>IFERROR(IF(AND(AND($N245&lt;&gt;$BI$6,$N245&lt;&gt;$BJ$6),AE245="有"),$AL$2,VLOOKUP(AE245,'P1'!$B$4:$J$35,9,FALSE)),"")</f>
        <v/>
      </c>
      <c r="AF246" s="253" t="str">
        <f>IFERROR(IF(AND(AND($N245&lt;&gt;$BI$6,$N245&lt;&gt;$BJ$6),AF245="有"),$AL$2,VLOOKUP(AF245,'P1'!$B$4:$J$35,9,FALSE)),"")</f>
        <v/>
      </c>
      <c r="AG246" s="253" t="str">
        <f>IFERROR(IF(AND(AND($N245&lt;&gt;$BI$6,$N245&lt;&gt;$BJ$6),AG245="有"),$AL$2,VLOOKUP(AG245,'P1'!$B$4:$J$35,9,FALSE)),"")</f>
        <v/>
      </c>
      <c r="AH246" s="253" t="str">
        <f>IFERROR(IF(AND(AND($N245&lt;&gt;$BI$6,$N245&lt;&gt;$BJ$6),AH245="有"),$AL$2,VLOOKUP(AH245,'P1'!$B$4:$J$35,9,FALSE)),"")</f>
        <v/>
      </c>
      <c r="AI246" s="253" t="str">
        <f>IFERROR(IF(AND(AND($N245&lt;&gt;$BI$6,$N245&lt;&gt;$BJ$6),AI245="有"),$AL$2,VLOOKUP(AI245,'P1'!$B$4:$J$35,9,FALSE)),"")</f>
        <v/>
      </c>
      <c r="AJ246" s="253" t="str">
        <f>IFERROR(IF(AND(AND($N245&lt;&gt;$BI$6,$N245&lt;&gt;$BJ$6),AJ245="有"),$AL$2,VLOOKUP(AJ245,'P1'!$B$4:$J$35,9,FALSE)),"")</f>
        <v/>
      </c>
      <c r="AK246" s="253" t="str">
        <f>IFERROR(IF(AND(AND($N245&lt;&gt;$BI$6,$N245&lt;&gt;$BJ$6),AK245="有"),$AL$2,VLOOKUP(AK245,'P1'!$B$4:$J$35,9,FALSE)),"")</f>
        <v/>
      </c>
      <c r="AL246" s="253" t="str">
        <f>IFERROR(IF(AND(AND($N245&lt;&gt;$BI$6,$N245&lt;&gt;$BJ$6),AL245="有"),$AL$2,VLOOKUP(AL245,'P1'!$B$4:$J$35,9,FALSE)),"")</f>
        <v/>
      </c>
      <c r="AM246" s="253" t="str">
        <f>IFERROR(IF(AND(AND($N245&lt;&gt;$BI$6,$N245&lt;&gt;$BJ$6),AM245="有"),$AL$2,VLOOKUP(AM245,'P1'!$B$4:$J$35,9,FALSE)),"")</f>
        <v/>
      </c>
      <c r="AN246" s="253" t="str">
        <f>IFERROR(IF(AND(AND($N245&lt;&gt;$BI$6,$N245&lt;&gt;$BJ$6),AN245="有"),$AL$2,VLOOKUP(AN245,'P1'!$B$4:$J$35,9,FALSE)),"")</f>
        <v/>
      </c>
      <c r="AO246" s="253" t="str">
        <f>IFERROR(IF(AND(AND($N245&lt;&gt;$BI$6,$N245&lt;&gt;$BJ$6),AO245="有"),$AL$2,VLOOKUP(AO245,'P1'!$B$4:$J$35,9,FALSE)),"")</f>
        <v/>
      </c>
      <c r="AP246" s="253" t="str">
        <f>IFERROR(IF(AND(AND($N245&lt;&gt;$BI$6,$N245&lt;&gt;$BJ$6),AP245="有"),$AL$2,VLOOKUP(AP245,'P1'!$B$4:$J$35,9,FALSE)),"")</f>
        <v/>
      </c>
      <c r="AQ246" s="253" t="str">
        <f>IFERROR(IF(AND(AND($N245&lt;&gt;$BI$6,$N245&lt;&gt;$BJ$6),AQ245="有"),$AL$2,VLOOKUP(AQ245,'P1'!$B$4:$J$35,9,FALSE)),"")</f>
        <v/>
      </c>
      <c r="AR246" s="253" t="str">
        <f>IFERROR(IF(AND(AND($N245&lt;&gt;$BI$6,$N245&lt;&gt;$BJ$6),AR245="有"),$AL$2,VLOOKUP(AR245,'P1'!$B$4:$J$35,9,FALSE)),"")</f>
        <v/>
      </c>
      <c r="AS246" s="253" t="str">
        <f>IFERROR(IF(AND(AND($N245&lt;&gt;$BI$6,$N245&lt;&gt;$BJ$6),AS245="有"),$AL$2,VLOOKUP(AS245,'P1'!$B$4:$J$35,9,FALSE)),"")</f>
        <v/>
      </c>
      <c r="AT246" s="253" t="str">
        <f>IFERROR(IF(AND(AND($N245&lt;&gt;$BI$6,$N245&lt;&gt;$BJ$6),AT245="有"),$AL$2,VLOOKUP(AT245,'P1'!$B$4:$J$35,9,FALSE)),"")</f>
        <v/>
      </c>
      <c r="AU246" s="253" t="str">
        <f>IFERROR(IF(AND(AND($N245&lt;&gt;$BI$6,$N245&lt;&gt;$BJ$6),AU245="有"),$AL$2,VLOOKUP(AU245,'P1'!$B$4:$J$35,9,FALSE)),"")</f>
        <v/>
      </c>
      <c r="AV246" s="120">
        <f>SUM(Q246:AU246)</f>
        <v>0</v>
      </c>
      <c r="AW246" s="711"/>
      <c r="AX246" s="713"/>
      <c r="AY246" s="121"/>
      <c r="AZ246" s="121"/>
    </row>
    <row r="247" spans="2:59" s="90" customFormat="1" ht="5.0999999999999996" customHeight="1" x14ac:dyDescent="0.15">
      <c r="B247" s="123"/>
      <c r="C247" s="124"/>
      <c r="D247" s="125"/>
      <c r="E247" s="125"/>
      <c r="F247" s="125"/>
      <c r="G247" s="125"/>
      <c r="H247" s="125"/>
      <c r="I247" s="124"/>
      <c r="J247" s="124"/>
      <c r="K247" s="124"/>
      <c r="L247" s="124"/>
      <c r="M247" s="124"/>
      <c r="N247" s="124"/>
      <c r="O247" s="124"/>
      <c r="P247" s="124"/>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BA247" s="72"/>
      <c r="BB247" s="72"/>
      <c r="BC247" s="72"/>
      <c r="BD247" s="72"/>
      <c r="BE247" s="72"/>
      <c r="BF247" s="72"/>
      <c r="BG247" s="72"/>
    </row>
    <row r="248" spans="2:59" s="88" customFormat="1" ht="5.0999999999999996" customHeight="1" x14ac:dyDescent="0.15">
      <c r="B248" s="134"/>
      <c r="AS248" s="109"/>
      <c r="AT248" s="109"/>
      <c r="AU248" s="109"/>
      <c r="AY248" s="72"/>
      <c r="AZ248" s="72"/>
      <c r="BA248" s="72"/>
      <c r="BB248" s="72"/>
      <c r="BC248" s="72"/>
      <c r="BD248" s="72"/>
      <c r="BE248" s="72"/>
      <c r="BF248" s="72"/>
      <c r="BG248" s="72"/>
    </row>
    <row r="249" spans="2:59" s="88" customFormat="1" ht="18" customHeight="1" x14ac:dyDescent="0.15">
      <c r="B249" s="134"/>
      <c r="C249" s="139"/>
      <c r="D249" s="139"/>
      <c r="E249" s="139"/>
      <c r="F249" s="139"/>
      <c r="G249" s="139"/>
      <c r="H249" s="139"/>
      <c r="I249" s="140"/>
      <c r="J249" s="140"/>
      <c r="K249" s="140"/>
      <c r="L249" s="140"/>
      <c r="M249" s="140"/>
      <c r="N249" s="140"/>
      <c r="O249" s="140"/>
      <c r="P249" s="140"/>
      <c r="R249" s="141"/>
      <c r="S249" s="141"/>
      <c r="T249" s="141"/>
      <c r="U249" s="141"/>
      <c r="V249" s="141"/>
      <c r="W249" s="141"/>
      <c r="X249" s="141"/>
      <c r="Y249" s="141"/>
      <c r="Z249" s="141"/>
      <c r="AA249" s="141"/>
      <c r="AD249" s="141"/>
      <c r="AE249" s="141"/>
      <c r="AQ249" s="141"/>
      <c r="AR249" s="141"/>
      <c r="AS249" s="141"/>
      <c r="AT249" s="141"/>
      <c r="AU249" s="141"/>
      <c r="AX249" s="141"/>
      <c r="AY249" s="72"/>
      <c r="AZ249" s="72"/>
      <c r="BA249" s="72"/>
      <c r="BB249" s="72"/>
      <c r="BC249" s="72"/>
      <c r="BD249" s="72"/>
      <c r="BE249" s="72"/>
      <c r="BF249" s="72"/>
      <c r="BG249" s="72"/>
    </row>
    <row r="250" spans="2:59" s="88" customFormat="1" ht="18" customHeight="1" x14ac:dyDescent="0.15">
      <c r="B250" s="134"/>
      <c r="I250" s="132"/>
      <c r="J250" s="132"/>
      <c r="K250" s="132"/>
      <c r="L250" s="132"/>
      <c r="M250" s="132"/>
      <c r="N250" s="132"/>
      <c r="O250" s="132"/>
      <c r="P250" s="132"/>
      <c r="R250" s="109"/>
      <c r="S250" s="109"/>
      <c r="T250" s="109"/>
      <c r="U250" s="109"/>
      <c r="V250" s="109"/>
      <c r="W250" s="109"/>
      <c r="X250" s="109"/>
      <c r="Y250" s="109"/>
      <c r="Z250" s="109"/>
      <c r="AA250" s="109"/>
      <c r="AD250" s="109"/>
      <c r="AE250" s="109"/>
      <c r="AF250" s="109"/>
      <c r="AG250" s="109"/>
      <c r="AH250" s="109"/>
      <c r="AI250" s="109"/>
      <c r="AJ250" s="109"/>
      <c r="AK250" s="109"/>
      <c r="AL250" s="109"/>
      <c r="AM250" s="109"/>
      <c r="AN250" s="109"/>
      <c r="AO250" s="109"/>
      <c r="AP250" s="109"/>
      <c r="AQ250" s="109"/>
      <c r="AR250" s="109"/>
      <c r="AS250" s="109"/>
      <c r="AT250" s="109"/>
      <c r="AU250" s="109"/>
      <c r="AY250" s="72"/>
      <c r="AZ250" s="72"/>
      <c r="BA250" s="72"/>
      <c r="BB250" s="72"/>
      <c r="BC250" s="72"/>
      <c r="BD250" s="72"/>
      <c r="BE250" s="72"/>
      <c r="BF250" s="72"/>
      <c r="BG250" s="72"/>
    </row>
    <row r="251" spans="2:59" ht="18" customHeight="1" x14ac:dyDescent="0.15">
      <c r="Q251" s="72"/>
      <c r="U251" s="72"/>
      <c r="V251" s="72"/>
      <c r="W251" s="72"/>
      <c r="X251" s="72"/>
      <c r="Y251" s="72"/>
      <c r="Z251" s="72"/>
      <c r="AA251" s="72"/>
      <c r="AD251" s="72"/>
      <c r="AE251" s="72"/>
      <c r="AF251" s="72"/>
      <c r="AG251" s="72"/>
      <c r="AH251" s="72"/>
      <c r="AI251" s="72"/>
      <c r="AJ251" s="72"/>
      <c r="AK251" s="72"/>
      <c r="AL251" s="72"/>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7">
    <mergeCell ref="B243:B244"/>
    <mergeCell ref="C243:H244"/>
    <mergeCell ref="I243:M244"/>
    <mergeCell ref="N243:P244"/>
    <mergeCell ref="AW243:AW244"/>
    <mergeCell ref="AX243:AX244"/>
    <mergeCell ref="B245:B246"/>
    <mergeCell ref="C245:H246"/>
    <mergeCell ref="I245:M246"/>
    <mergeCell ref="N245:P246"/>
    <mergeCell ref="AW245:AW246"/>
    <mergeCell ref="AX245:AX246"/>
    <mergeCell ref="B239:B240"/>
    <mergeCell ref="C239:H240"/>
    <mergeCell ref="I239:M240"/>
    <mergeCell ref="N239:P240"/>
    <mergeCell ref="AW239:AW240"/>
    <mergeCell ref="AX239:AX240"/>
    <mergeCell ref="B241:B242"/>
    <mergeCell ref="C241:H242"/>
    <mergeCell ref="I241:M242"/>
    <mergeCell ref="N241:P242"/>
    <mergeCell ref="AW241:AW242"/>
    <mergeCell ref="AX241:AX242"/>
    <mergeCell ref="B235:B236"/>
    <mergeCell ref="C235:H236"/>
    <mergeCell ref="I235:M236"/>
    <mergeCell ref="N235:P236"/>
    <mergeCell ref="AW235:AW236"/>
    <mergeCell ref="AX235:AX236"/>
    <mergeCell ref="B237:B238"/>
    <mergeCell ref="C237:H238"/>
    <mergeCell ref="I237:M238"/>
    <mergeCell ref="N237:P238"/>
    <mergeCell ref="AW237:AW238"/>
    <mergeCell ref="AX237:AX238"/>
    <mergeCell ref="B231:B232"/>
    <mergeCell ref="C231:H232"/>
    <mergeCell ref="I231:M232"/>
    <mergeCell ref="N231:P232"/>
    <mergeCell ref="AW231:AW232"/>
    <mergeCell ref="AX231:AX232"/>
    <mergeCell ref="B233:B234"/>
    <mergeCell ref="C233:H234"/>
    <mergeCell ref="I233:M234"/>
    <mergeCell ref="N233:P234"/>
    <mergeCell ref="AW233:AW234"/>
    <mergeCell ref="AX233:AX234"/>
    <mergeCell ref="B227:B228"/>
    <mergeCell ref="C227:H228"/>
    <mergeCell ref="I227:M228"/>
    <mergeCell ref="N227:P228"/>
    <mergeCell ref="AW227:AW228"/>
    <mergeCell ref="AX227:AX228"/>
    <mergeCell ref="B229:B230"/>
    <mergeCell ref="C229:H230"/>
    <mergeCell ref="I229:M230"/>
    <mergeCell ref="N229:P230"/>
    <mergeCell ref="AW229:AW230"/>
    <mergeCell ref="AX229:AX230"/>
    <mergeCell ref="B223:B224"/>
    <mergeCell ref="C223:H224"/>
    <mergeCell ref="I223:M224"/>
    <mergeCell ref="N223:P224"/>
    <mergeCell ref="AW223:AW224"/>
    <mergeCell ref="AX223:AX224"/>
    <mergeCell ref="B225:B226"/>
    <mergeCell ref="C225:H226"/>
    <mergeCell ref="I225:M226"/>
    <mergeCell ref="N225:P226"/>
    <mergeCell ref="AW225:AW226"/>
    <mergeCell ref="AX225:AX226"/>
    <mergeCell ref="B219:B220"/>
    <mergeCell ref="C219:H220"/>
    <mergeCell ref="I219:M220"/>
    <mergeCell ref="N219:P220"/>
    <mergeCell ref="AW219:AW220"/>
    <mergeCell ref="AX219:AX220"/>
    <mergeCell ref="B221:B222"/>
    <mergeCell ref="C221:H222"/>
    <mergeCell ref="I221:M222"/>
    <mergeCell ref="N221:P222"/>
    <mergeCell ref="AW221:AW222"/>
    <mergeCell ref="AX221:AX222"/>
    <mergeCell ref="B215:B216"/>
    <mergeCell ref="C215:H216"/>
    <mergeCell ref="I215:M216"/>
    <mergeCell ref="N215:P216"/>
    <mergeCell ref="AW215:AW216"/>
    <mergeCell ref="AX215:AX216"/>
    <mergeCell ref="B217:B218"/>
    <mergeCell ref="C217:H218"/>
    <mergeCell ref="I217:M218"/>
    <mergeCell ref="N217:P218"/>
    <mergeCell ref="AW217:AW218"/>
    <mergeCell ref="AX217:AX218"/>
    <mergeCell ref="B211:B212"/>
    <mergeCell ref="C211:H212"/>
    <mergeCell ref="I211:M212"/>
    <mergeCell ref="N211:P212"/>
    <mergeCell ref="AW211:AW212"/>
    <mergeCell ref="AX211:AX212"/>
    <mergeCell ref="B213:B214"/>
    <mergeCell ref="C213:H214"/>
    <mergeCell ref="I213:M214"/>
    <mergeCell ref="N213:P214"/>
    <mergeCell ref="AW213:AW214"/>
    <mergeCell ref="AX213:AX214"/>
    <mergeCell ref="B207:B208"/>
    <mergeCell ref="C207:H208"/>
    <mergeCell ref="I207:M208"/>
    <mergeCell ref="N207:P208"/>
    <mergeCell ref="AW207:AW208"/>
    <mergeCell ref="AX207:AX208"/>
    <mergeCell ref="B209:B210"/>
    <mergeCell ref="C209:H210"/>
    <mergeCell ref="I209:M210"/>
    <mergeCell ref="N209:P210"/>
    <mergeCell ref="AW209:AW210"/>
    <mergeCell ref="AX209:AX210"/>
    <mergeCell ref="B203:B204"/>
    <mergeCell ref="C203:H204"/>
    <mergeCell ref="I203:M204"/>
    <mergeCell ref="N203:P204"/>
    <mergeCell ref="AW203:AW204"/>
    <mergeCell ref="AX203:AX204"/>
    <mergeCell ref="B205:B206"/>
    <mergeCell ref="C205:H206"/>
    <mergeCell ref="I205:M206"/>
    <mergeCell ref="N205:P206"/>
    <mergeCell ref="AW205:AW206"/>
    <mergeCell ref="AX205:AX206"/>
    <mergeCell ref="B194:B195"/>
    <mergeCell ref="C194:H195"/>
    <mergeCell ref="I194:M195"/>
    <mergeCell ref="N194:P195"/>
    <mergeCell ref="AW194:AW195"/>
    <mergeCell ref="AX194:AX195"/>
    <mergeCell ref="AX201:AX202"/>
    <mergeCell ref="B196:B197"/>
    <mergeCell ref="C196:H197"/>
    <mergeCell ref="I196:M197"/>
    <mergeCell ref="N196:P197"/>
    <mergeCell ref="AW196:AW197"/>
    <mergeCell ref="AX196:AX197"/>
    <mergeCell ref="T200:U200"/>
    <mergeCell ref="B201:B202"/>
    <mergeCell ref="C201:H202"/>
    <mergeCell ref="I201:M202"/>
    <mergeCell ref="N201:P202"/>
    <mergeCell ref="AW201:AW202"/>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5:B146"/>
    <mergeCell ref="C145:H146"/>
    <mergeCell ref="I145:M146"/>
    <mergeCell ref="N145:P146"/>
    <mergeCell ref="AW145:AW146"/>
    <mergeCell ref="AX145:AX146"/>
    <mergeCell ref="AX152:AX153"/>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B141:B142"/>
    <mergeCell ref="C141:H142"/>
    <mergeCell ref="I141:M142"/>
    <mergeCell ref="N141:P142"/>
    <mergeCell ref="AW141:AW142"/>
    <mergeCell ref="AX141:AX142"/>
    <mergeCell ref="B143:B144"/>
    <mergeCell ref="C143:H144"/>
    <mergeCell ref="I143:M144"/>
    <mergeCell ref="N143:P144"/>
    <mergeCell ref="AW143:AW144"/>
    <mergeCell ref="AX143:AX144"/>
    <mergeCell ref="B137:B138"/>
    <mergeCell ref="C137:H138"/>
    <mergeCell ref="I137:M138"/>
    <mergeCell ref="N137:P138"/>
    <mergeCell ref="AW137:AW138"/>
    <mergeCell ref="AX137:AX138"/>
    <mergeCell ref="B139:B140"/>
    <mergeCell ref="C139:H140"/>
    <mergeCell ref="I139:M140"/>
    <mergeCell ref="N139:P140"/>
    <mergeCell ref="AW139:AW140"/>
    <mergeCell ref="AX139:AX140"/>
    <mergeCell ref="B133:B134"/>
    <mergeCell ref="C133:H134"/>
    <mergeCell ref="I133:M134"/>
    <mergeCell ref="N133:P134"/>
    <mergeCell ref="AW133:AW134"/>
    <mergeCell ref="AX133:AX134"/>
    <mergeCell ref="B135:B136"/>
    <mergeCell ref="C135:H136"/>
    <mergeCell ref="I135:M136"/>
    <mergeCell ref="N135:P136"/>
    <mergeCell ref="AW135:AW136"/>
    <mergeCell ref="AX135:AX136"/>
    <mergeCell ref="B129:B130"/>
    <mergeCell ref="C129:H130"/>
    <mergeCell ref="I129:M130"/>
    <mergeCell ref="N129:P130"/>
    <mergeCell ref="AW129:AW130"/>
    <mergeCell ref="AX129:AX130"/>
    <mergeCell ref="B131:B132"/>
    <mergeCell ref="C131:H132"/>
    <mergeCell ref="I131:M132"/>
    <mergeCell ref="N131:P132"/>
    <mergeCell ref="AW131:AW132"/>
    <mergeCell ref="AX131:AX132"/>
    <mergeCell ref="B125:B126"/>
    <mergeCell ref="C125:H126"/>
    <mergeCell ref="I125:M126"/>
    <mergeCell ref="N125:P126"/>
    <mergeCell ref="AW125:AW126"/>
    <mergeCell ref="AX125:AX126"/>
    <mergeCell ref="B127:B128"/>
    <mergeCell ref="C127:H128"/>
    <mergeCell ref="I127:M128"/>
    <mergeCell ref="N127:P128"/>
    <mergeCell ref="AW127:AW128"/>
    <mergeCell ref="AX127:AX128"/>
    <mergeCell ref="B121:B122"/>
    <mergeCell ref="C121:H122"/>
    <mergeCell ref="I121:M122"/>
    <mergeCell ref="N121:P122"/>
    <mergeCell ref="AW121:AW122"/>
    <mergeCell ref="AX121:AX122"/>
    <mergeCell ref="B123:B124"/>
    <mergeCell ref="C123:H124"/>
    <mergeCell ref="I123:M124"/>
    <mergeCell ref="N123:P124"/>
    <mergeCell ref="AW123:AW124"/>
    <mergeCell ref="AX123:AX124"/>
    <mergeCell ref="B117:B118"/>
    <mergeCell ref="C117:H118"/>
    <mergeCell ref="I117:M118"/>
    <mergeCell ref="N117:P118"/>
    <mergeCell ref="AW117:AW118"/>
    <mergeCell ref="AX117:AX118"/>
    <mergeCell ref="B119:B120"/>
    <mergeCell ref="C119:H120"/>
    <mergeCell ref="I119:M120"/>
    <mergeCell ref="N119:P120"/>
    <mergeCell ref="AW119:AW120"/>
    <mergeCell ref="AX119:AX120"/>
    <mergeCell ref="B113:B114"/>
    <mergeCell ref="C113:H114"/>
    <mergeCell ref="I113:M114"/>
    <mergeCell ref="N113:P114"/>
    <mergeCell ref="AW113:AW114"/>
    <mergeCell ref="AX113:AX114"/>
    <mergeCell ref="B115:B116"/>
    <mergeCell ref="C115:H116"/>
    <mergeCell ref="I115:M116"/>
    <mergeCell ref="N115:P116"/>
    <mergeCell ref="AW115:AW116"/>
    <mergeCell ref="AX115:AX116"/>
    <mergeCell ref="B109:B110"/>
    <mergeCell ref="C109:H110"/>
    <mergeCell ref="I109:M110"/>
    <mergeCell ref="N109:P110"/>
    <mergeCell ref="AW109:AW110"/>
    <mergeCell ref="AX109:AX110"/>
    <mergeCell ref="B111:B112"/>
    <mergeCell ref="C111:H112"/>
    <mergeCell ref="I111:M112"/>
    <mergeCell ref="N111:P112"/>
    <mergeCell ref="AW111:AW112"/>
    <mergeCell ref="AX111:AX112"/>
    <mergeCell ref="B105:B106"/>
    <mergeCell ref="C105:H106"/>
    <mergeCell ref="I105:M106"/>
    <mergeCell ref="N105:P106"/>
    <mergeCell ref="AW105:AW106"/>
    <mergeCell ref="AX105:AX106"/>
    <mergeCell ref="B107:B108"/>
    <mergeCell ref="C107:H108"/>
    <mergeCell ref="I107:M108"/>
    <mergeCell ref="N107:P108"/>
    <mergeCell ref="AW107:AW108"/>
    <mergeCell ref="AX107:AX108"/>
    <mergeCell ref="B96:B97"/>
    <mergeCell ref="C96:H97"/>
    <mergeCell ref="I96:M97"/>
    <mergeCell ref="N96:P97"/>
    <mergeCell ref="AW96:AW97"/>
    <mergeCell ref="AX96:AX97"/>
    <mergeCell ref="AX103:AX104"/>
    <mergeCell ref="B98:B99"/>
    <mergeCell ref="C98:H99"/>
    <mergeCell ref="I98:M99"/>
    <mergeCell ref="N98:P99"/>
    <mergeCell ref="AW98:AW99"/>
    <mergeCell ref="AX98:AX99"/>
    <mergeCell ref="T102:U102"/>
    <mergeCell ref="B103:B104"/>
    <mergeCell ref="C103:H104"/>
    <mergeCell ref="I103:M104"/>
    <mergeCell ref="N103:P104"/>
    <mergeCell ref="AW103:AW104"/>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54:AW55"/>
    <mergeCell ref="AW46:AW47"/>
    <mergeCell ref="AX46:AX47"/>
    <mergeCell ref="B44:B45"/>
    <mergeCell ref="C44:H45"/>
    <mergeCell ref="I44:M45"/>
    <mergeCell ref="N44:P45"/>
    <mergeCell ref="AW44:AW45"/>
    <mergeCell ref="AX44:AX45"/>
    <mergeCell ref="T53:U53"/>
    <mergeCell ref="AX54:AX55"/>
    <mergeCell ref="B54:B55"/>
    <mergeCell ref="C54:H55"/>
    <mergeCell ref="I54:M55"/>
    <mergeCell ref="N54:P55"/>
    <mergeCell ref="AN50:AP50"/>
    <mergeCell ref="AQ50:AU50"/>
    <mergeCell ref="B40:B41"/>
    <mergeCell ref="C40:H41"/>
    <mergeCell ref="I40:M41"/>
    <mergeCell ref="N40:P41"/>
    <mergeCell ref="AW40:AW41"/>
    <mergeCell ref="AX40:AX41"/>
    <mergeCell ref="B42:B43"/>
    <mergeCell ref="C42:H43"/>
    <mergeCell ref="I42:M43"/>
    <mergeCell ref="N42:P43"/>
    <mergeCell ref="AW42:AW43"/>
    <mergeCell ref="AX42:AX43"/>
    <mergeCell ref="B36:B37"/>
    <mergeCell ref="C36:H37"/>
    <mergeCell ref="I36:M37"/>
    <mergeCell ref="N36:P37"/>
    <mergeCell ref="AW36:AW37"/>
    <mergeCell ref="AX36:AX37"/>
    <mergeCell ref="B38:B39"/>
    <mergeCell ref="C38:H39"/>
    <mergeCell ref="I38:M39"/>
    <mergeCell ref="N38:P39"/>
    <mergeCell ref="AW38:AW39"/>
    <mergeCell ref="AX38:AX39"/>
    <mergeCell ref="B32:B33"/>
    <mergeCell ref="C32:H33"/>
    <mergeCell ref="I32:M33"/>
    <mergeCell ref="N32:P33"/>
    <mergeCell ref="AW32:AW33"/>
    <mergeCell ref="AX32:AX33"/>
    <mergeCell ref="B34:B35"/>
    <mergeCell ref="C34:H35"/>
    <mergeCell ref="I34:M35"/>
    <mergeCell ref="N34:P35"/>
    <mergeCell ref="AW34:AW35"/>
    <mergeCell ref="AX34:AX35"/>
    <mergeCell ref="B28:B29"/>
    <mergeCell ref="C28:H29"/>
    <mergeCell ref="I28:M29"/>
    <mergeCell ref="N28:P29"/>
    <mergeCell ref="AW28:AW29"/>
    <mergeCell ref="AX28:AX29"/>
    <mergeCell ref="B30:B31"/>
    <mergeCell ref="C30:H31"/>
    <mergeCell ref="I30:M31"/>
    <mergeCell ref="N30:P31"/>
    <mergeCell ref="AW30:AW31"/>
    <mergeCell ref="AX30:AX31"/>
    <mergeCell ref="B24:B25"/>
    <mergeCell ref="C24:H25"/>
    <mergeCell ref="I24:M25"/>
    <mergeCell ref="N24:P25"/>
    <mergeCell ref="AW24:AW25"/>
    <mergeCell ref="AX24:AX25"/>
    <mergeCell ref="B26:B27"/>
    <mergeCell ref="C26:H27"/>
    <mergeCell ref="I26:M27"/>
    <mergeCell ref="N26:P27"/>
    <mergeCell ref="AW26:AW27"/>
    <mergeCell ref="AX26:AX27"/>
    <mergeCell ref="B20:B21"/>
    <mergeCell ref="C20:H21"/>
    <mergeCell ref="I20:M21"/>
    <mergeCell ref="N20:P21"/>
    <mergeCell ref="AW20:AW21"/>
    <mergeCell ref="AX20:AX21"/>
    <mergeCell ref="B22:B23"/>
    <mergeCell ref="C22:H23"/>
    <mergeCell ref="I22:M23"/>
    <mergeCell ref="N22:P23"/>
    <mergeCell ref="AW22:AW23"/>
    <mergeCell ref="AX22:AX23"/>
    <mergeCell ref="B16:B17"/>
    <mergeCell ref="C16:H17"/>
    <mergeCell ref="I16:M17"/>
    <mergeCell ref="N16:P17"/>
    <mergeCell ref="AW16:AW17"/>
    <mergeCell ref="AX16:AX17"/>
    <mergeCell ref="B18:B19"/>
    <mergeCell ref="C18:H19"/>
    <mergeCell ref="I18:M19"/>
    <mergeCell ref="N18:P19"/>
    <mergeCell ref="AW18:AW19"/>
    <mergeCell ref="AX18:AX19"/>
    <mergeCell ref="B12:B13"/>
    <mergeCell ref="C12:H13"/>
    <mergeCell ref="I12:M13"/>
    <mergeCell ref="N12:P13"/>
    <mergeCell ref="AW12:AW13"/>
    <mergeCell ref="AX12:AX13"/>
    <mergeCell ref="B14:B15"/>
    <mergeCell ref="C14:H15"/>
    <mergeCell ref="I14:M15"/>
    <mergeCell ref="N14:P15"/>
    <mergeCell ref="AW14:AW15"/>
    <mergeCell ref="AX14:AX15"/>
    <mergeCell ref="B8:B9"/>
    <mergeCell ref="C8:H9"/>
    <mergeCell ref="I8:M9"/>
    <mergeCell ref="N8:P9"/>
    <mergeCell ref="AW8:AW9"/>
    <mergeCell ref="AX8:AX9"/>
    <mergeCell ref="B10:B11"/>
    <mergeCell ref="C10:H11"/>
    <mergeCell ref="I10:M11"/>
    <mergeCell ref="N10:P11"/>
    <mergeCell ref="AW10:AW11"/>
    <mergeCell ref="AX10:AX11"/>
    <mergeCell ref="AX4:AX5"/>
    <mergeCell ref="AP2:AQ2"/>
    <mergeCell ref="AR2:AS2"/>
    <mergeCell ref="AT2:AU2"/>
    <mergeCell ref="B6:B7"/>
    <mergeCell ref="C6:H7"/>
    <mergeCell ref="I6:M7"/>
    <mergeCell ref="N6:P7"/>
    <mergeCell ref="AW6:AW7"/>
    <mergeCell ref="AX6:AX7"/>
    <mergeCell ref="B4:B5"/>
    <mergeCell ref="C4:H5"/>
    <mergeCell ref="I4:M5"/>
    <mergeCell ref="N4:P5"/>
    <mergeCell ref="AW4:AW5"/>
    <mergeCell ref="AA2:AK2"/>
    <mergeCell ref="AL2:AM2"/>
    <mergeCell ref="AN2:AO2"/>
    <mergeCell ref="T2:U2"/>
  </mergeCells>
  <phoneticPr fontId="2"/>
  <conditionalFormatting sqref="AV6:AW6 AY6:AZ25 AV7:AV25 AW8 AW10 AW12 AW14 AW16 AW18 AW20 AW22 AW24 AW28 AW30 AW32 AW34 AW36 AW46 AV28:AV33 AY28:AZ33 AY56:AZ69 AV56:AV69">
    <cfRule type="cellIs" dxfId="584" priority="436" stopIfTrue="1" operator="equal">
      <formula>0</formula>
    </cfRule>
  </conditionalFormatting>
  <conditionalFormatting sqref="AV34:AV35 AY34:AZ35">
    <cfRule type="cellIs" dxfId="583" priority="420" stopIfTrue="1" operator="equal">
      <formula>0</formula>
    </cfRule>
  </conditionalFormatting>
  <conditionalFormatting sqref="AV46:AV47 AY46:AZ47">
    <cfRule type="cellIs" dxfId="582" priority="418" stopIfTrue="1" operator="equal">
      <formula>0</formula>
    </cfRule>
  </conditionalFormatting>
  <conditionalFormatting sqref="AV36:AV37 AY36:AZ37">
    <cfRule type="cellIs" dxfId="581" priority="416" stopIfTrue="1" operator="equal">
      <formula>0</formula>
    </cfRule>
  </conditionalFormatting>
  <conditionalFormatting sqref="AX6">
    <cfRule type="cellIs" dxfId="580" priority="414" stopIfTrue="1" operator="equal">
      <formula>0</formula>
    </cfRule>
  </conditionalFormatting>
  <conditionalFormatting sqref="AX8">
    <cfRule type="cellIs" dxfId="579" priority="413" stopIfTrue="1" operator="equal">
      <formula>0</formula>
    </cfRule>
  </conditionalFormatting>
  <conditionalFormatting sqref="AX10">
    <cfRule type="cellIs" dxfId="578" priority="412" stopIfTrue="1" operator="equal">
      <formula>0</formula>
    </cfRule>
  </conditionalFormatting>
  <conditionalFormatting sqref="AX46">
    <cfRule type="cellIs" dxfId="577" priority="399" stopIfTrue="1" operator="equal">
      <formula>0</formula>
    </cfRule>
  </conditionalFormatting>
  <conditionalFormatting sqref="AX12">
    <cfRule type="cellIs" dxfId="576" priority="411" stopIfTrue="1" operator="equal">
      <formula>0</formula>
    </cfRule>
  </conditionalFormatting>
  <conditionalFormatting sqref="AX14">
    <cfRule type="cellIs" dxfId="575" priority="410" stopIfTrue="1" operator="equal">
      <formula>0</formula>
    </cfRule>
  </conditionalFormatting>
  <conditionalFormatting sqref="AX16">
    <cfRule type="cellIs" dxfId="574" priority="409" stopIfTrue="1" operator="equal">
      <formula>0</formula>
    </cfRule>
  </conditionalFormatting>
  <conditionalFormatting sqref="AX18">
    <cfRule type="cellIs" dxfId="573" priority="408" stopIfTrue="1" operator="equal">
      <formula>0</formula>
    </cfRule>
  </conditionalFormatting>
  <conditionalFormatting sqref="AX20">
    <cfRule type="cellIs" dxfId="572" priority="407" stopIfTrue="1" operator="equal">
      <formula>0</formula>
    </cfRule>
  </conditionalFormatting>
  <conditionalFormatting sqref="AX22">
    <cfRule type="cellIs" dxfId="571" priority="406" stopIfTrue="1" operator="equal">
      <formula>0</formula>
    </cfRule>
  </conditionalFormatting>
  <conditionalFormatting sqref="AX24">
    <cfRule type="cellIs" dxfId="570" priority="405" stopIfTrue="1" operator="equal">
      <formula>0</formula>
    </cfRule>
  </conditionalFormatting>
  <conditionalFormatting sqref="AX28">
    <cfRule type="cellIs" dxfId="569" priority="404" stopIfTrue="1" operator="equal">
      <formula>0</formula>
    </cfRule>
  </conditionalFormatting>
  <conditionalFormatting sqref="AX30">
    <cfRule type="cellIs" dxfId="568" priority="403" stopIfTrue="1" operator="equal">
      <formula>0</formula>
    </cfRule>
  </conditionalFormatting>
  <conditionalFormatting sqref="AX32">
    <cfRule type="cellIs" dxfId="567" priority="402" stopIfTrue="1" operator="equal">
      <formula>0</formula>
    </cfRule>
  </conditionalFormatting>
  <conditionalFormatting sqref="AX34">
    <cfRule type="cellIs" dxfId="566" priority="401" stopIfTrue="1" operator="equal">
      <formula>0</formula>
    </cfRule>
  </conditionalFormatting>
  <conditionalFormatting sqref="AV38:AV39 AY38:AZ39">
    <cfRule type="cellIs" dxfId="565" priority="393" stopIfTrue="1" operator="equal">
      <formula>0</formula>
    </cfRule>
  </conditionalFormatting>
  <conditionalFormatting sqref="AX36">
    <cfRule type="cellIs" dxfId="564" priority="400" stopIfTrue="1" operator="equal">
      <formula>0</formula>
    </cfRule>
  </conditionalFormatting>
  <conditionalFormatting sqref="AW42">
    <cfRule type="cellIs" dxfId="563" priority="398" stopIfTrue="1" operator="equal">
      <formula>0</formula>
    </cfRule>
  </conditionalFormatting>
  <conditionalFormatting sqref="AV42:AV43 AY42:AZ43">
    <cfRule type="cellIs" dxfId="562" priority="397" stopIfTrue="1" operator="equal">
      <formula>0</formula>
    </cfRule>
  </conditionalFormatting>
  <conditionalFormatting sqref="AX42">
    <cfRule type="cellIs" dxfId="561" priority="395" stopIfTrue="1" operator="equal">
      <formula>0</formula>
    </cfRule>
  </conditionalFormatting>
  <conditionalFormatting sqref="AW38 AW40">
    <cfRule type="cellIs" dxfId="560" priority="394" stopIfTrue="1" operator="equal">
      <formula>0</formula>
    </cfRule>
  </conditionalFormatting>
  <conditionalFormatting sqref="AX76">
    <cfRule type="cellIs" dxfId="559" priority="350" stopIfTrue="1" operator="equal">
      <formula>0</formula>
    </cfRule>
  </conditionalFormatting>
  <conditionalFormatting sqref="AV40:AV41 AY40:AZ41">
    <cfRule type="cellIs" dxfId="558" priority="391" stopIfTrue="1" operator="equal">
      <formula>0</formula>
    </cfRule>
  </conditionalFormatting>
  <conditionalFormatting sqref="AX38">
    <cfRule type="cellIs" dxfId="557" priority="389" stopIfTrue="1" operator="equal">
      <formula>0</formula>
    </cfRule>
  </conditionalFormatting>
  <conditionalFormatting sqref="AX40">
    <cfRule type="cellIs" dxfId="556" priority="388" stopIfTrue="1" operator="equal">
      <formula>0</formula>
    </cfRule>
  </conditionalFormatting>
  <conditionalFormatting sqref="AW44">
    <cfRule type="cellIs" dxfId="555" priority="387" stopIfTrue="1" operator="equal">
      <formula>0</formula>
    </cfRule>
  </conditionalFormatting>
  <conditionalFormatting sqref="AV44:AV45 AY44:AZ45">
    <cfRule type="cellIs" dxfId="554" priority="386" stopIfTrue="1" operator="equal">
      <formula>0</formula>
    </cfRule>
  </conditionalFormatting>
  <conditionalFormatting sqref="AX44">
    <cfRule type="cellIs" dxfId="553" priority="384" stopIfTrue="1" operator="equal">
      <formula>0</formula>
    </cfRule>
  </conditionalFormatting>
  <conditionalFormatting sqref="AX94">
    <cfRule type="cellIs" dxfId="552" priority="336" stopIfTrue="1" operator="equal">
      <formula>0</formula>
    </cfRule>
  </conditionalFormatting>
  <conditionalFormatting sqref="AV143:AV144 AY143:AZ144">
    <cfRule type="cellIs" dxfId="551" priority="277" stopIfTrue="1" operator="equal">
      <formula>0</formula>
    </cfRule>
  </conditionalFormatting>
  <conditionalFormatting sqref="AX143">
    <cfRule type="cellIs" dxfId="550" priority="274" stopIfTrue="1" operator="equal">
      <formula>0</formula>
    </cfRule>
  </conditionalFormatting>
  <conditionalFormatting sqref="AY26:AZ27 AV26:AV27 AW26">
    <cfRule type="cellIs" dxfId="549" priority="383" stopIfTrue="1" operator="equal">
      <formula>0</formula>
    </cfRule>
  </conditionalFormatting>
  <conditionalFormatting sqref="AX26">
    <cfRule type="cellIs" dxfId="548" priority="381" stopIfTrue="1" operator="equal">
      <formula>0</formula>
    </cfRule>
  </conditionalFormatting>
  <conditionalFormatting sqref="AY70:AZ71 AV70:AV71 AW70">
    <cfRule type="cellIs" dxfId="547" priority="335" stopIfTrue="1" operator="equal">
      <formula>0</formula>
    </cfRule>
  </conditionalFormatting>
  <conditionalFormatting sqref="AX70">
    <cfRule type="cellIs" dxfId="546" priority="333" stopIfTrue="1" operator="equal">
      <formula>0</formula>
    </cfRule>
  </conditionalFormatting>
  <conditionalFormatting sqref="AW56 AW58 AW60 AW62 AW64 AW66 AW68 AW72 AW74 AW76 AW88 AW90 AW98 AV72:AV77 AY72:AZ77">
    <cfRule type="cellIs" dxfId="545" priority="377" stopIfTrue="1" operator="equal">
      <formula>0</formula>
    </cfRule>
  </conditionalFormatting>
  <conditionalFormatting sqref="AV88:AV89 AY88:AZ89">
    <cfRule type="cellIs" dxfId="544" priority="365" stopIfTrue="1" operator="equal">
      <formula>0</formula>
    </cfRule>
  </conditionalFormatting>
  <conditionalFormatting sqref="AV98:AV99 AY98:AZ99">
    <cfRule type="cellIs" dxfId="543" priority="363" stopIfTrue="1" operator="equal">
      <formula>0</formula>
    </cfRule>
  </conditionalFormatting>
  <conditionalFormatting sqref="AV90:AV91 AY90:AZ91">
    <cfRule type="cellIs" dxfId="542" priority="361" stopIfTrue="1" operator="equal">
      <formula>0</formula>
    </cfRule>
  </conditionalFormatting>
  <conditionalFormatting sqref="AX98">
    <cfRule type="cellIs" dxfId="541" priority="347" stopIfTrue="1" operator="equal">
      <formula>0</formula>
    </cfRule>
  </conditionalFormatting>
  <conditionalFormatting sqref="AX56">
    <cfRule type="cellIs" dxfId="540" priority="359" stopIfTrue="1" operator="equal">
      <formula>0</formula>
    </cfRule>
  </conditionalFormatting>
  <conditionalFormatting sqref="AX58">
    <cfRule type="cellIs" dxfId="539" priority="358" stopIfTrue="1" operator="equal">
      <formula>0</formula>
    </cfRule>
  </conditionalFormatting>
  <conditionalFormatting sqref="AX60">
    <cfRule type="cellIs" dxfId="538" priority="357" stopIfTrue="1" operator="equal">
      <formula>0</formula>
    </cfRule>
  </conditionalFormatting>
  <conditionalFormatting sqref="AX62">
    <cfRule type="cellIs" dxfId="537" priority="356" stopIfTrue="1" operator="equal">
      <formula>0</formula>
    </cfRule>
  </conditionalFormatting>
  <conditionalFormatting sqref="AX64">
    <cfRule type="cellIs" dxfId="536" priority="355" stopIfTrue="1" operator="equal">
      <formula>0</formula>
    </cfRule>
  </conditionalFormatting>
  <conditionalFormatting sqref="AX66">
    <cfRule type="cellIs" dxfId="535" priority="354" stopIfTrue="1" operator="equal">
      <formula>0</formula>
    </cfRule>
  </conditionalFormatting>
  <conditionalFormatting sqref="AX68">
    <cfRule type="cellIs" dxfId="534" priority="353" stopIfTrue="1" operator="equal">
      <formula>0</formula>
    </cfRule>
  </conditionalFormatting>
  <conditionalFormatting sqref="AX72">
    <cfRule type="cellIs" dxfId="533" priority="352" stopIfTrue="1" operator="equal">
      <formula>0</formula>
    </cfRule>
  </conditionalFormatting>
  <conditionalFormatting sqref="AX74">
    <cfRule type="cellIs" dxfId="532" priority="351" stopIfTrue="1" operator="equal">
      <formula>0</formula>
    </cfRule>
  </conditionalFormatting>
  <conditionalFormatting sqref="AX88">
    <cfRule type="cellIs" dxfId="531" priority="349" stopIfTrue="1" operator="equal">
      <formula>0</formula>
    </cfRule>
  </conditionalFormatting>
  <conditionalFormatting sqref="AV92:AV93 AY92:AZ93">
    <cfRule type="cellIs" dxfId="530" priority="341" stopIfTrue="1" operator="equal">
      <formula>0</formula>
    </cfRule>
  </conditionalFormatting>
  <conditionalFormatting sqref="AX90">
    <cfRule type="cellIs" dxfId="529" priority="348" stopIfTrue="1" operator="equal">
      <formula>0</formula>
    </cfRule>
  </conditionalFormatting>
  <conditionalFormatting sqref="AW96">
    <cfRule type="cellIs" dxfId="528" priority="346" stopIfTrue="1" operator="equal">
      <formula>0</formula>
    </cfRule>
  </conditionalFormatting>
  <conditionalFormatting sqref="AV96:AV97 AY96:AZ97">
    <cfRule type="cellIs" dxfId="527" priority="345" stopIfTrue="1" operator="equal">
      <formula>0</formula>
    </cfRule>
  </conditionalFormatting>
  <conditionalFormatting sqref="AX96">
    <cfRule type="cellIs" dxfId="526" priority="343" stopIfTrue="1" operator="equal">
      <formula>0</formula>
    </cfRule>
  </conditionalFormatting>
  <conditionalFormatting sqref="AW92 AW94">
    <cfRule type="cellIs" dxfId="525" priority="342" stopIfTrue="1" operator="equal">
      <formula>0</formula>
    </cfRule>
  </conditionalFormatting>
  <conditionalFormatting sqref="AV94:AV95 AY94:AZ95">
    <cfRule type="cellIs" dxfId="524" priority="339" stopIfTrue="1" operator="equal">
      <formula>0</formula>
    </cfRule>
  </conditionalFormatting>
  <conditionalFormatting sqref="AX92">
    <cfRule type="cellIs" dxfId="523" priority="337" stopIfTrue="1" operator="equal">
      <formula>0</formula>
    </cfRule>
  </conditionalFormatting>
  <conditionalFormatting sqref="AY78:AZ79 AV78:AV79">
    <cfRule type="cellIs" dxfId="522" priority="332" stopIfTrue="1" operator="equal">
      <formula>0</formula>
    </cfRule>
  </conditionalFormatting>
  <conditionalFormatting sqref="AX86">
    <cfRule type="cellIs" dxfId="521" priority="323" stopIfTrue="1" operator="equal">
      <formula>0</formula>
    </cfRule>
  </conditionalFormatting>
  <conditionalFormatting sqref="AY80:AZ81 AV80:AV81 AW80">
    <cfRule type="cellIs" dxfId="520" priority="322" stopIfTrue="1" operator="equal">
      <formula>0</formula>
    </cfRule>
  </conditionalFormatting>
  <conditionalFormatting sqref="AX80">
    <cfRule type="cellIs" dxfId="519" priority="320" stopIfTrue="1" operator="equal">
      <formula>0</formula>
    </cfRule>
  </conditionalFormatting>
  <conditionalFormatting sqref="AW78 AW82 AW84 AW86 AV82:AV87 AY82:AZ87">
    <cfRule type="cellIs" dxfId="518" priority="331" stopIfTrue="1" operator="equal">
      <formula>0</formula>
    </cfRule>
  </conditionalFormatting>
  <conditionalFormatting sqref="AX78">
    <cfRule type="cellIs" dxfId="517" priority="326" stopIfTrue="1" operator="equal">
      <formula>0</formula>
    </cfRule>
  </conditionalFormatting>
  <conditionalFormatting sqref="AX82">
    <cfRule type="cellIs" dxfId="516" priority="325" stopIfTrue="1" operator="equal">
      <formula>0</formula>
    </cfRule>
  </conditionalFormatting>
  <conditionalFormatting sqref="AX84">
    <cfRule type="cellIs" dxfId="515" priority="324" stopIfTrue="1" operator="equal">
      <formula>0</formula>
    </cfRule>
  </conditionalFormatting>
  <conditionalFormatting sqref="AY105:AZ118 AV105:AV118">
    <cfRule type="cellIs" dxfId="514" priority="319" stopIfTrue="1" operator="equal">
      <formula>0</formula>
    </cfRule>
  </conditionalFormatting>
  <conditionalFormatting sqref="AX125">
    <cfRule type="cellIs" dxfId="513" priority="288" stopIfTrue="1" operator="equal">
      <formula>0</formula>
    </cfRule>
  </conditionalFormatting>
  <conditionalFormatting sqref="AX192">
    <cfRule type="cellIs" dxfId="512" priority="212" stopIfTrue="1" operator="equal">
      <formula>0</formula>
    </cfRule>
  </conditionalFormatting>
  <conditionalFormatting sqref="AY119:AZ120 AV119:AV120 AW119">
    <cfRule type="cellIs" dxfId="511" priority="273" stopIfTrue="1" operator="equal">
      <formula>0</formula>
    </cfRule>
  </conditionalFormatting>
  <conditionalFormatting sqref="AX119">
    <cfRule type="cellIs" dxfId="510" priority="271" stopIfTrue="1" operator="equal">
      <formula>0</formula>
    </cfRule>
  </conditionalFormatting>
  <conditionalFormatting sqref="AW105 AW107 AW109 AW111 AW113 AW115 AW117 AW121 AW123 AW125 AW137 AW139 AW147 AV121:AV126 AY121:AZ126">
    <cfRule type="cellIs" dxfId="509" priority="315" stopIfTrue="1" operator="equal">
      <formula>0</formula>
    </cfRule>
  </conditionalFormatting>
  <conditionalFormatting sqref="AV137:AV138 AY137:AZ138">
    <cfRule type="cellIs" dxfId="508" priority="303" stopIfTrue="1" operator="equal">
      <formula>0</formula>
    </cfRule>
  </conditionalFormatting>
  <conditionalFormatting sqref="AV147:AV148 AY147:AZ148">
    <cfRule type="cellIs" dxfId="507" priority="301" stopIfTrue="1" operator="equal">
      <formula>0</formula>
    </cfRule>
  </conditionalFormatting>
  <conditionalFormatting sqref="AV139:AV140 AY139:AZ140">
    <cfRule type="cellIs" dxfId="506" priority="299" stopIfTrue="1" operator="equal">
      <formula>0</formula>
    </cfRule>
  </conditionalFormatting>
  <conditionalFormatting sqref="AX147">
    <cfRule type="cellIs" dxfId="505" priority="285" stopIfTrue="1" operator="equal">
      <formula>0</formula>
    </cfRule>
  </conditionalFormatting>
  <conditionalFormatting sqref="AX105">
    <cfRule type="cellIs" dxfId="504" priority="297" stopIfTrue="1" operator="equal">
      <formula>0</formula>
    </cfRule>
  </conditionalFormatting>
  <conditionalFormatting sqref="AX107">
    <cfRule type="cellIs" dxfId="503" priority="296" stopIfTrue="1" operator="equal">
      <formula>0</formula>
    </cfRule>
  </conditionalFormatting>
  <conditionalFormatting sqref="AX109">
    <cfRule type="cellIs" dxfId="502" priority="295" stopIfTrue="1" operator="equal">
      <formula>0</formula>
    </cfRule>
  </conditionalFormatting>
  <conditionalFormatting sqref="AX111">
    <cfRule type="cellIs" dxfId="501" priority="294" stopIfTrue="1" operator="equal">
      <formula>0</formula>
    </cfRule>
  </conditionalFormatting>
  <conditionalFormatting sqref="AX113">
    <cfRule type="cellIs" dxfId="500" priority="293" stopIfTrue="1" operator="equal">
      <formula>0</formula>
    </cfRule>
  </conditionalFormatting>
  <conditionalFormatting sqref="AX115">
    <cfRule type="cellIs" dxfId="499" priority="292" stopIfTrue="1" operator="equal">
      <formula>0</formula>
    </cfRule>
  </conditionalFormatting>
  <conditionalFormatting sqref="AX117">
    <cfRule type="cellIs" dxfId="498" priority="291" stopIfTrue="1" operator="equal">
      <formula>0</formula>
    </cfRule>
  </conditionalFormatting>
  <conditionalFormatting sqref="AX121">
    <cfRule type="cellIs" dxfId="497" priority="290" stopIfTrue="1" operator="equal">
      <formula>0</formula>
    </cfRule>
  </conditionalFormatting>
  <conditionalFormatting sqref="AX123">
    <cfRule type="cellIs" dxfId="496" priority="289" stopIfTrue="1" operator="equal">
      <formula>0</formula>
    </cfRule>
  </conditionalFormatting>
  <conditionalFormatting sqref="AX137">
    <cfRule type="cellIs" dxfId="495" priority="287" stopIfTrue="1" operator="equal">
      <formula>0</formula>
    </cfRule>
  </conditionalFormatting>
  <conditionalFormatting sqref="AV141:AV142 AY141:AZ142">
    <cfRule type="cellIs" dxfId="494" priority="279" stopIfTrue="1" operator="equal">
      <formula>0</formula>
    </cfRule>
  </conditionalFormatting>
  <conditionalFormatting sqref="AX139">
    <cfRule type="cellIs" dxfId="493" priority="286" stopIfTrue="1" operator="equal">
      <formula>0</formula>
    </cfRule>
  </conditionalFormatting>
  <conditionalFormatting sqref="AW145">
    <cfRule type="cellIs" dxfId="492" priority="284" stopIfTrue="1" operator="equal">
      <formula>0</formula>
    </cfRule>
  </conditionalFormatting>
  <conditionalFormatting sqref="AV145:AV146 AY145:AZ146">
    <cfRule type="cellIs" dxfId="491" priority="283" stopIfTrue="1" operator="equal">
      <formula>0</formula>
    </cfRule>
  </conditionalFormatting>
  <conditionalFormatting sqref="AX145">
    <cfRule type="cellIs" dxfId="490" priority="281" stopIfTrue="1" operator="equal">
      <formula>0</formula>
    </cfRule>
  </conditionalFormatting>
  <conditionalFormatting sqref="AW141 AW143">
    <cfRule type="cellIs" dxfId="489" priority="280" stopIfTrue="1" operator="equal">
      <formula>0</formula>
    </cfRule>
  </conditionalFormatting>
  <conditionalFormatting sqref="AV192:AV193 AY192:AZ193">
    <cfRule type="cellIs" dxfId="488" priority="215" stopIfTrue="1" operator="equal">
      <formula>0</formula>
    </cfRule>
  </conditionalFormatting>
  <conditionalFormatting sqref="AX141">
    <cfRule type="cellIs" dxfId="487" priority="275" stopIfTrue="1" operator="equal">
      <formula>0</formula>
    </cfRule>
  </conditionalFormatting>
  <conditionalFormatting sqref="AY127:AZ128 AV127:AV128">
    <cfRule type="cellIs" dxfId="486" priority="270" stopIfTrue="1" operator="equal">
      <formula>0</formula>
    </cfRule>
  </conditionalFormatting>
  <conditionalFormatting sqref="AX135">
    <cfRule type="cellIs" dxfId="485" priority="261" stopIfTrue="1" operator="equal">
      <formula>0</formula>
    </cfRule>
  </conditionalFormatting>
  <conditionalFormatting sqref="AY129:AZ130 AV129:AV130 AW129">
    <cfRule type="cellIs" dxfId="484" priority="260" stopIfTrue="1" operator="equal">
      <formula>0</formula>
    </cfRule>
  </conditionalFormatting>
  <conditionalFormatting sqref="AX129">
    <cfRule type="cellIs" dxfId="483" priority="258" stopIfTrue="1" operator="equal">
      <formula>0</formula>
    </cfRule>
  </conditionalFormatting>
  <conditionalFormatting sqref="AW127 AW131 AW133 AW135 AV131:AV136 AY131:AZ136">
    <cfRule type="cellIs" dxfId="482" priority="269" stopIfTrue="1" operator="equal">
      <formula>0</formula>
    </cfRule>
  </conditionalFormatting>
  <conditionalFormatting sqref="AX127">
    <cfRule type="cellIs" dxfId="481" priority="264" stopIfTrue="1" operator="equal">
      <formula>0</formula>
    </cfRule>
  </conditionalFormatting>
  <conditionalFormatting sqref="AX131">
    <cfRule type="cellIs" dxfId="480" priority="263" stopIfTrue="1" operator="equal">
      <formula>0</formula>
    </cfRule>
  </conditionalFormatting>
  <conditionalFormatting sqref="AX133">
    <cfRule type="cellIs" dxfId="479" priority="262" stopIfTrue="1" operator="equal">
      <formula>0</formula>
    </cfRule>
  </conditionalFormatting>
  <conditionalFormatting sqref="AV241:AV242 AY241:AZ242">
    <cfRule type="cellIs" dxfId="478" priority="153" stopIfTrue="1" operator="equal">
      <formula>0</formula>
    </cfRule>
  </conditionalFormatting>
  <conditionalFormatting sqref="AX241">
    <cfRule type="cellIs" dxfId="477" priority="150" stopIfTrue="1" operator="equal">
      <formula>0</formula>
    </cfRule>
  </conditionalFormatting>
  <conditionalFormatting sqref="AY154:AZ167 AV154:AV167">
    <cfRule type="cellIs" dxfId="476" priority="257" stopIfTrue="1" operator="equal">
      <formula>0</formula>
    </cfRule>
  </conditionalFormatting>
  <conditionalFormatting sqref="AX174">
    <cfRule type="cellIs" dxfId="475" priority="226" stopIfTrue="1" operator="equal">
      <formula>0</formula>
    </cfRule>
  </conditionalFormatting>
  <conditionalFormatting sqref="AY168:AZ169 AV168:AV169 AW168">
    <cfRule type="cellIs" dxfId="474" priority="211" stopIfTrue="1" operator="equal">
      <formula>0</formula>
    </cfRule>
  </conditionalFormatting>
  <conditionalFormatting sqref="AX168">
    <cfRule type="cellIs" dxfId="473" priority="209" stopIfTrue="1" operator="equal">
      <formula>0</formula>
    </cfRule>
  </conditionalFormatting>
  <conditionalFormatting sqref="AW154 AW156 AW158 AW160 AW162 AW164 AW166 AW170 AW172 AW174 AW186 AW188 AW196 AV170:AV175 AY170:AZ175">
    <cfRule type="cellIs" dxfId="472" priority="253" stopIfTrue="1" operator="equal">
      <formula>0</formula>
    </cfRule>
  </conditionalFormatting>
  <conditionalFormatting sqref="AV186:AV187 AY186:AZ187">
    <cfRule type="cellIs" dxfId="471" priority="241" stopIfTrue="1" operator="equal">
      <formula>0</formula>
    </cfRule>
  </conditionalFormatting>
  <conditionalFormatting sqref="AV196:AV197 AY196:AZ197">
    <cfRule type="cellIs" dxfId="470" priority="239" stopIfTrue="1" operator="equal">
      <formula>0</formula>
    </cfRule>
  </conditionalFormatting>
  <conditionalFormatting sqref="AV188:AV189 AY188:AZ189">
    <cfRule type="cellIs" dxfId="469" priority="237" stopIfTrue="1" operator="equal">
      <formula>0</formula>
    </cfRule>
  </conditionalFormatting>
  <conditionalFormatting sqref="AX196">
    <cfRule type="cellIs" dxfId="468" priority="223" stopIfTrue="1" operator="equal">
      <formula>0</formula>
    </cfRule>
  </conditionalFormatting>
  <conditionalFormatting sqref="AX154">
    <cfRule type="cellIs" dxfId="467" priority="235" stopIfTrue="1" operator="equal">
      <formula>0</formula>
    </cfRule>
  </conditionalFormatting>
  <conditionalFormatting sqref="AX156">
    <cfRule type="cellIs" dxfId="466" priority="234" stopIfTrue="1" operator="equal">
      <formula>0</formula>
    </cfRule>
  </conditionalFormatting>
  <conditionalFormatting sqref="AX158">
    <cfRule type="cellIs" dxfId="465" priority="233" stopIfTrue="1" operator="equal">
      <formula>0</formula>
    </cfRule>
  </conditionalFormatting>
  <conditionalFormatting sqref="AX160">
    <cfRule type="cellIs" dxfId="464" priority="232" stopIfTrue="1" operator="equal">
      <formula>0</formula>
    </cfRule>
  </conditionalFormatting>
  <conditionalFormatting sqref="AX162">
    <cfRule type="cellIs" dxfId="463" priority="231" stopIfTrue="1" operator="equal">
      <formula>0</formula>
    </cfRule>
  </conditionalFormatting>
  <conditionalFormatting sqref="AX164">
    <cfRule type="cellIs" dxfId="462" priority="230" stopIfTrue="1" operator="equal">
      <formula>0</formula>
    </cfRule>
  </conditionalFormatting>
  <conditionalFormatting sqref="AX166">
    <cfRule type="cellIs" dxfId="461" priority="229" stopIfTrue="1" operator="equal">
      <formula>0</formula>
    </cfRule>
  </conditionalFormatting>
  <conditionalFormatting sqref="AX170">
    <cfRule type="cellIs" dxfId="460" priority="228" stopIfTrue="1" operator="equal">
      <formula>0</formula>
    </cfRule>
  </conditionalFormatting>
  <conditionalFormatting sqref="AX172">
    <cfRule type="cellIs" dxfId="459" priority="227" stopIfTrue="1" operator="equal">
      <formula>0</formula>
    </cfRule>
  </conditionalFormatting>
  <conditionalFormatting sqref="AX186">
    <cfRule type="cellIs" dxfId="458" priority="225" stopIfTrue="1" operator="equal">
      <formula>0</formula>
    </cfRule>
  </conditionalFormatting>
  <conditionalFormatting sqref="AV190:AV191 AY190:AZ191">
    <cfRule type="cellIs" dxfId="457" priority="217" stopIfTrue="1" operator="equal">
      <formula>0</formula>
    </cfRule>
  </conditionalFormatting>
  <conditionalFormatting sqref="AX188">
    <cfRule type="cellIs" dxfId="456" priority="224" stopIfTrue="1" operator="equal">
      <formula>0</formula>
    </cfRule>
  </conditionalFormatting>
  <conditionalFormatting sqref="AW194">
    <cfRule type="cellIs" dxfId="455" priority="222" stopIfTrue="1" operator="equal">
      <formula>0</formula>
    </cfRule>
  </conditionalFormatting>
  <conditionalFormatting sqref="AV194:AV195 AY194:AZ195">
    <cfRule type="cellIs" dxfId="454" priority="221" stopIfTrue="1" operator="equal">
      <formula>0</formula>
    </cfRule>
  </conditionalFormatting>
  <conditionalFormatting sqref="AX194">
    <cfRule type="cellIs" dxfId="453" priority="219" stopIfTrue="1" operator="equal">
      <formula>0</formula>
    </cfRule>
  </conditionalFormatting>
  <conditionalFormatting sqref="AW190 AW192">
    <cfRule type="cellIs" dxfId="452" priority="218" stopIfTrue="1" operator="equal">
      <formula>0</formula>
    </cfRule>
  </conditionalFormatting>
  <conditionalFormatting sqref="AX190">
    <cfRule type="cellIs" dxfId="451" priority="213" stopIfTrue="1" operator="equal">
      <formula>0</formula>
    </cfRule>
  </conditionalFormatting>
  <conditionalFormatting sqref="AY176:AZ177 AV176:AV177">
    <cfRule type="cellIs" dxfId="450" priority="208" stopIfTrue="1" operator="equal">
      <formula>0</formula>
    </cfRule>
  </conditionalFormatting>
  <conditionalFormatting sqref="AX184">
    <cfRule type="cellIs" dxfId="449" priority="199" stopIfTrue="1" operator="equal">
      <formula>0</formula>
    </cfRule>
  </conditionalFormatting>
  <conditionalFormatting sqref="AY178:AZ179 AV178:AV179 AW178">
    <cfRule type="cellIs" dxfId="448" priority="198" stopIfTrue="1" operator="equal">
      <formula>0</formula>
    </cfRule>
  </conditionalFormatting>
  <conditionalFormatting sqref="AX178">
    <cfRule type="cellIs" dxfId="447" priority="196" stopIfTrue="1" operator="equal">
      <formula>0</formula>
    </cfRule>
  </conditionalFormatting>
  <conditionalFormatting sqref="AW176 AW180 AW182 AW184 AV180:AV185 AY180:AZ185">
    <cfRule type="cellIs" dxfId="446" priority="207" stopIfTrue="1" operator="equal">
      <formula>0</formula>
    </cfRule>
  </conditionalFormatting>
  <conditionalFormatting sqref="AX176">
    <cfRule type="cellIs" dxfId="445" priority="202" stopIfTrue="1" operator="equal">
      <formula>0</formula>
    </cfRule>
  </conditionalFormatting>
  <conditionalFormatting sqref="AX180">
    <cfRule type="cellIs" dxfId="444" priority="201" stopIfTrue="1" operator="equal">
      <formula>0</formula>
    </cfRule>
  </conditionalFormatting>
  <conditionalFormatting sqref="AX182">
    <cfRule type="cellIs" dxfId="443" priority="200" stopIfTrue="1" operator="equal">
      <formula>0</formula>
    </cfRule>
  </conditionalFormatting>
  <conditionalFormatting sqref="AY203:AZ216 AV203:AV216">
    <cfRule type="cellIs" dxfId="442" priority="195" stopIfTrue="1" operator="equal">
      <formula>0</formula>
    </cfRule>
  </conditionalFormatting>
  <conditionalFormatting sqref="AX223">
    <cfRule type="cellIs" dxfId="441" priority="164" stopIfTrue="1" operator="equal">
      <formula>0</formula>
    </cfRule>
  </conditionalFormatting>
  <conditionalFormatting sqref="AY217:AZ218 AV217:AV218 AW217">
    <cfRule type="cellIs" dxfId="440" priority="149" stopIfTrue="1" operator="equal">
      <formula>0</formula>
    </cfRule>
  </conditionalFormatting>
  <conditionalFormatting sqref="AX217">
    <cfRule type="cellIs" dxfId="439" priority="147" stopIfTrue="1" operator="equal">
      <formula>0</formula>
    </cfRule>
  </conditionalFormatting>
  <conditionalFormatting sqref="AW203 AW205 AW207 AW209 AW211 AW213 AW215 AW219 AW221 AW223 AW235 AW237 AW245 AV219:AV224 AY219:AZ224">
    <cfRule type="cellIs" dxfId="438" priority="191" stopIfTrue="1" operator="equal">
      <formula>0</formula>
    </cfRule>
  </conditionalFormatting>
  <conditionalFormatting sqref="AV235:AV236 AY235:AZ236">
    <cfRule type="cellIs" dxfId="437" priority="179" stopIfTrue="1" operator="equal">
      <formula>0</formula>
    </cfRule>
  </conditionalFormatting>
  <conditionalFormatting sqref="AV245:AV246 AY245:AZ246">
    <cfRule type="cellIs" dxfId="436" priority="177" stopIfTrue="1" operator="equal">
      <formula>0</formula>
    </cfRule>
  </conditionalFormatting>
  <conditionalFormatting sqref="AV237:AV238 AY237:AZ238">
    <cfRule type="cellIs" dxfId="435" priority="175" stopIfTrue="1" operator="equal">
      <formula>0</formula>
    </cfRule>
  </conditionalFormatting>
  <conditionalFormatting sqref="AX245">
    <cfRule type="cellIs" dxfId="434" priority="161" stopIfTrue="1" operator="equal">
      <formula>0</formula>
    </cfRule>
  </conditionalFormatting>
  <conditionalFormatting sqref="AX203">
    <cfRule type="cellIs" dxfId="433" priority="173" stopIfTrue="1" operator="equal">
      <formula>0</formula>
    </cfRule>
  </conditionalFormatting>
  <conditionalFormatting sqref="AX205">
    <cfRule type="cellIs" dxfId="432" priority="172" stopIfTrue="1" operator="equal">
      <formula>0</formula>
    </cfRule>
  </conditionalFormatting>
  <conditionalFormatting sqref="AX207">
    <cfRule type="cellIs" dxfId="431" priority="171" stopIfTrue="1" operator="equal">
      <formula>0</formula>
    </cfRule>
  </conditionalFormatting>
  <conditionalFormatting sqref="AX209">
    <cfRule type="cellIs" dxfId="430" priority="170" stopIfTrue="1" operator="equal">
      <formula>0</formula>
    </cfRule>
  </conditionalFormatting>
  <conditionalFormatting sqref="AX211">
    <cfRule type="cellIs" dxfId="429" priority="169" stopIfTrue="1" operator="equal">
      <formula>0</formula>
    </cfRule>
  </conditionalFormatting>
  <conditionalFormatting sqref="AX213">
    <cfRule type="cellIs" dxfId="428" priority="168" stopIfTrue="1" operator="equal">
      <formula>0</formula>
    </cfRule>
  </conditionalFormatting>
  <conditionalFormatting sqref="AX215">
    <cfRule type="cellIs" dxfId="427" priority="167" stopIfTrue="1" operator="equal">
      <formula>0</formula>
    </cfRule>
  </conditionalFormatting>
  <conditionalFormatting sqref="AX219">
    <cfRule type="cellIs" dxfId="426" priority="166" stopIfTrue="1" operator="equal">
      <formula>0</formula>
    </cfRule>
  </conditionalFormatting>
  <conditionalFormatting sqref="AX221">
    <cfRule type="cellIs" dxfId="425" priority="165" stopIfTrue="1" operator="equal">
      <formula>0</formula>
    </cfRule>
  </conditionalFormatting>
  <conditionalFormatting sqref="AX235">
    <cfRule type="cellIs" dxfId="424" priority="163" stopIfTrue="1" operator="equal">
      <formula>0</formula>
    </cfRule>
  </conditionalFormatting>
  <conditionalFormatting sqref="AV239:AV240 AY239:AZ240">
    <cfRule type="cellIs" dxfId="423" priority="155" stopIfTrue="1" operator="equal">
      <formula>0</formula>
    </cfRule>
  </conditionalFormatting>
  <conditionalFormatting sqref="AX237">
    <cfRule type="cellIs" dxfId="422" priority="162" stopIfTrue="1" operator="equal">
      <formula>0</formula>
    </cfRule>
  </conditionalFormatting>
  <conditionalFormatting sqref="AW243">
    <cfRule type="cellIs" dxfId="421" priority="160" stopIfTrue="1" operator="equal">
      <formula>0</formula>
    </cfRule>
  </conditionalFormatting>
  <conditionalFormatting sqref="AV243:AV244 AY243:AZ244">
    <cfRule type="cellIs" dxfId="420" priority="159" stopIfTrue="1" operator="equal">
      <formula>0</formula>
    </cfRule>
  </conditionalFormatting>
  <conditionalFormatting sqref="AX243">
    <cfRule type="cellIs" dxfId="419" priority="157" stopIfTrue="1" operator="equal">
      <formula>0</formula>
    </cfRule>
  </conditionalFormatting>
  <conditionalFormatting sqref="AW239 AW241">
    <cfRule type="cellIs" dxfId="418" priority="156" stopIfTrue="1" operator="equal">
      <formula>0</formula>
    </cfRule>
  </conditionalFormatting>
  <conditionalFormatting sqref="AX239">
    <cfRule type="cellIs" dxfId="417" priority="151" stopIfTrue="1" operator="equal">
      <formula>0</formula>
    </cfRule>
  </conditionalFormatting>
  <conditionalFormatting sqref="AY225:AZ226 AV225:AV226">
    <cfRule type="cellIs" dxfId="416" priority="146" stopIfTrue="1" operator="equal">
      <formula>0</formula>
    </cfRule>
  </conditionalFormatting>
  <conditionalFormatting sqref="AX233">
    <cfRule type="cellIs" dxfId="415" priority="137" stopIfTrue="1" operator="equal">
      <formula>0</formula>
    </cfRule>
  </conditionalFormatting>
  <conditionalFormatting sqref="AY227:AZ228 AV227:AV228 AW227">
    <cfRule type="cellIs" dxfId="414" priority="136" stopIfTrue="1" operator="equal">
      <formula>0</formula>
    </cfRule>
  </conditionalFormatting>
  <conditionalFormatting sqref="AX227">
    <cfRule type="cellIs" dxfId="413" priority="134" stopIfTrue="1" operator="equal">
      <formula>0</formula>
    </cfRule>
  </conditionalFormatting>
  <conditionalFormatting sqref="AW225 AW229 AW231 AW233 AV229:AV234 AY229:AZ234">
    <cfRule type="cellIs" dxfId="412" priority="145" stopIfTrue="1" operator="equal">
      <formula>0</formula>
    </cfRule>
  </conditionalFormatting>
  <conditionalFormatting sqref="AX225">
    <cfRule type="cellIs" dxfId="411" priority="140" stopIfTrue="1" operator="equal">
      <formula>0</formula>
    </cfRule>
  </conditionalFormatting>
  <conditionalFormatting sqref="AX229">
    <cfRule type="cellIs" dxfId="410" priority="139" stopIfTrue="1" operator="equal">
      <formula>0</formula>
    </cfRule>
  </conditionalFormatting>
  <conditionalFormatting sqref="AX231">
    <cfRule type="cellIs" dxfId="409" priority="138" stopIfTrue="1" operator="equal">
      <formula>0</formula>
    </cfRule>
  </conditionalFormatting>
  <conditionalFormatting sqref="AT4:AT11 AT54:AT55 AT103:AT104 AT152:AT153 AT201:AT202 AT13 AT15 AT17 AT19 AT21 AT23 AT25 AT27 AT29 AT31 AT33 AT35 AT37 AT39 AT41 AT43 AT45 AT47">
    <cfRule type="expression" dxfId="408" priority="22" stopIfTrue="1">
      <formula>$AT$4=""</formula>
    </cfRule>
  </conditionalFormatting>
  <conditionalFormatting sqref="AS4:AS11 AS54:AS55 AS103:AS104 AS152:AS153 AS201:AS202 AS13 AS15 AS17 AS19 AS21 AS23 AS25 AS27 AS29 AS31 AS33 AS35 AS37 AS39 AS41 AS43 AS45 AS47">
    <cfRule type="expression" dxfId="407" priority="21" stopIfTrue="1">
      <formula>$AS$4=""</formula>
    </cfRule>
  </conditionalFormatting>
  <conditionalFormatting sqref="Q4:AU5 Q54:AU55 Q103:AU104 Q152:AU153 Q201:AU202">
    <cfRule type="expression" dxfId="406" priority="24" stopIfTrue="1">
      <formula>WEEKDAY(Q$4,2)=7</formula>
    </cfRule>
    <cfRule type="expression" dxfId="405" priority="25" stopIfTrue="1">
      <formula>WEEKDAY(Q$4,2)=6</formula>
    </cfRule>
  </conditionalFormatting>
  <conditionalFormatting sqref="AU4:AU47 AU103:AU104 AU152:AU153 AU201:AU202 AU54:AU99">
    <cfRule type="expression" dxfId="404" priority="17" stopIfTrue="1">
      <formula>$AU$4=""</formula>
    </cfRule>
  </conditionalFormatting>
  <conditionalFormatting sqref="AT57 AT59 AT61 AT63 AT65 AT67 AT69 AT71 AT73 AT75 AT77 AT79 AT81 AT83 AT85 AT87 AT89 AT91 AT93 AT95 AT97 AT99">
    <cfRule type="expression" dxfId="403" priority="11" stopIfTrue="1">
      <formula>$AT$4=""</formula>
    </cfRule>
  </conditionalFormatting>
  <conditionalFormatting sqref="AS57 AS59 AS61 AS63 AS65 AS67 AS69 AS71 AS73 AS75 AS77 AS79 AS81 AS83 AS85 AS87 AS89 AS91 AS93 AS95 AS97 AS99">
    <cfRule type="expression" dxfId="402" priority="10" stopIfTrue="1">
      <formula>$AS$4=""</formula>
    </cfRule>
  </conditionalFormatting>
  <conditionalFormatting sqref="AU105:AU148">
    <cfRule type="expression" dxfId="401" priority="9" stopIfTrue="1">
      <formula>$AU$4=""</formula>
    </cfRule>
  </conditionalFormatting>
  <conditionalFormatting sqref="AT106 AT108 AT110 AT112 AT114 AT116 AT118 AT120 AT122 AT124 AT126 AT128 AT130 AT132 AT134 AT136 AT138 AT140 AT142 AT144 AT146 AT148">
    <cfRule type="expression" dxfId="400" priority="8" stopIfTrue="1">
      <formula>$AT$4=""</formula>
    </cfRule>
  </conditionalFormatting>
  <conditionalFormatting sqref="AS106 AS108 AS110 AS112 AS114 AS116 AS118 AS120 AS122 AS124 AS126 AS128 AS130 AS132 AS134 AS136 AS138 AS140 AS142 AS144 AS146 AS148">
    <cfRule type="expression" dxfId="399" priority="7" stopIfTrue="1">
      <formula>$AS$4=""</formula>
    </cfRule>
  </conditionalFormatting>
  <conditionalFormatting sqref="AU154:AU197">
    <cfRule type="expression" dxfId="398" priority="6" stopIfTrue="1">
      <formula>$AU$4=""</formula>
    </cfRule>
  </conditionalFormatting>
  <conditionalFormatting sqref="AT155 AT157 AT159 AT161 AT163 AT165 AT167 AT169 AT171 AT173 AT175 AT177 AT179 AT181 AT183 AT185 AT187 AT189 AT191 AT193 AT195 AT197">
    <cfRule type="expression" dxfId="397" priority="5" stopIfTrue="1">
      <formula>$AT$4=""</formula>
    </cfRule>
  </conditionalFormatting>
  <conditionalFormatting sqref="AS155 AS157 AS159 AS161 AS163 AS165 AS167 AS169 AS171 AS173 AS175 AS177 AS179 AS181 AS183 AS185 AS187 AS189 AS191 AS193 AS195 AS197">
    <cfRule type="expression" dxfId="396" priority="4" stopIfTrue="1">
      <formula>$AS$4=""</formula>
    </cfRule>
  </conditionalFormatting>
  <conditionalFormatting sqref="AU203:AU246">
    <cfRule type="expression" dxfId="395" priority="3" stopIfTrue="1">
      <formula>$AU$4=""</formula>
    </cfRule>
  </conditionalFormatting>
  <conditionalFormatting sqref="AT204 AT206 AT208 AT210 AT212 AT214 AT216 AT218 AT220 AT222 AT224 AT226 AT228 AT230 AT232 AT234 AT236 AT238 AT240 AT242 AT244 AT246">
    <cfRule type="expression" dxfId="394" priority="2" stopIfTrue="1">
      <formula>$AT$4=""</formula>
    </cfRule>
  </conditionalFormatting>
  <conditionalFormatting sqref="AS204 AS206 AS208 AS210 AS212 AS214 AS216 AS218 AS220 AS222 AS224 AS226 AS228 AS230 AS232 AS234 AS236 AS238 AS240 AS242 AS244 AS246">
    <cfRule type="expression" dxfId="393" priority="1" stopIfTrue="1">
      <formula>$AS$4=""</formula>
    </cfRule>
  </conditionalFormatting>
  <dataValidations count="4">
    <dataValidation type="list" allowBlank="1" showInputMessage="1" showErrorMessage="1" sqref="N56:P99 N203:P246 N105:P148 N6:P47 N154:P197">
      <formula1>$BG$6:$BL$6</formula1>
    </dataValidation>
    <dataValidation imeMode="off" allowBlank="1" showInputMessage="1" showErrorMessage="1" sqref="T200:U200 W2 T53:U53 W53 T102:U102 W151 W200 W102 T151:U151"/>
    <dataValidation type="decimal" operator="greaterThanOrEqual" allowBlank="1" showInputMessage="1" showErrorMessage="1" error="３２時間を下回ることはできません_x000a_" sqref="AT2:AU2 AP2:AQ2">
      <formula1>32</formula1>
    </dataValidation>
    <dataValidation type="list" allowBlank="1" showInputMessage="1" showErrorMessage="1" sqref="C154:H197 C105:H148 C56:H99 C203:H246 C6:H47">
      <formula1>$BC$6:$BC$14</formula1>
    </dataValidation>
  </dataValidations>
  <printOptions horizontalCentered="1"/>
  <pageMargins left="0.39370078740157483" right="0.39370078740157483" top="0.59055118110236227" bottom="0.19685039370078741" header="0.31496062992125984" footer="0.31496062992125984"/>
  <pageSetup paperSize="9" scale="70" orientation="landscape" r:id="rId1"/>
  <headerFooter>
    <oddFooter>&amp;A</oddFooter>
  </headerFooter>
  <rowBreaks count="1" manualBreakCount="1">
    <brk id="24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'P1'!$B$4:$B$29</xm:f>
          </x14:formula1>
          <xm:sqref>Q12:AT12 Q14:AT14 Q16:AT16 Q18:AT18 Q20:AT20 Q22:AT22 Q24:AT24 Q26:AT26 Q28:AT28 Q30:AT30 Q32:AT32 Q34:AT34 Q36:AT36 Q38:AT38 Q40:AT40 Q42:AT42 Q44:AT44 Q46:AT46 Q56:AT56 Q58:AT58 Q60:AT60 Q62:AT62 Q64:AT64 Q66:AT66 Q68:AT68 Q70:AT70 Q72:AT72 Q74:AT74 Q76:AT76 Q78:AT78 Q80:AT80 Q82:AT82 Q84:AT84 Q86:AT86 Q88:AT88 Q90:AT90 Q92:AT92 Q94:AT94 Q96:AT96 Q98:AT98 Q105:AT105 Q107:AT107 Q109:AT109 Q111:AT111 Q113:AT113 Q115:AT115 Q117:AT117 Q119:AT119 Q121:AT121 Q123:AT123 Q125:AT125 Q127:AT127 Q129:AT129 Q131:AT131 Q133:AT133 Q135:AT135 Q137:AT137 Q139:AT139 Q141:AT141 Q143:AT143 Q145:AT145 Q147:AT147 Q154:AT154 Q156:AT156 Q158:AT158 Q160:AT160 Q162:AT162 Q164:AT164 Q166:AT166 Q168:AT168 Q170:AT170 Q172:AT172 Q174:AT174 Q176:AT176 Q178:AT178 Q180:AT180 Q182:AT182 Q184:AT184 Q186:AT186 Q188:AT188 Q190:AT190 Q192:AT192 Q194:AT194 Q196:AT196 Q203:AT203 Q205:AT205 Q207:AT207 Q209:AT209 Q211:AT211 Q213:AT213 Q215:AT215 Q217:AT217 Q219:AT219 Q221:AT221 Q223:AT223 Q225:AT225 Q227:AT227 Q229:AT229 Q231:AT231 Q233:AT233 Q235:AT235 Q237:AT237 Q239:AT239 Q241:AT241 Q243:AT243 Q245:AT245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7" topLeftCell="A18" activePane="bottomLeft" state="frozen"/>
      <selection pane="bottomLeft" activeCell="U7" sqref="U7"/>
    </sheetView>
  </sheetViews>
  <sheetFormatPr defaultRowHeight="13.5" x14ac:dyDescent="0.15"/>
  <cols>
    <col min="1" max="1" width="1.625" style="238" customWidth="1"/>
    <col min="2" max="2" width="3.125" style="240" customWidth="1"/>
    <col min="3" max="13" width="3.125" style="238" customWidth="1"/>
    <col min="14" max="16" width="3.125" style="231" customWidth="1"/>
    <col min="17" max="47" width="4.125" style="241" customWidth="1"/>
    <col min="48" max="48" width="10.625" style="241" customWidth="1"/>
    <col min="49" max="49" width="10.625" style="241" hidden="1" customWidth="1"/>
    <col min="50" max="50" width="10.625" style="241" customWidth="1"/>
    <col min="51" max="51" width="1.625" style="238" customWidth="1"/>
    <col min="52" max="52" width="3.25" style="238" customWidth="1"/>
    <col min="53" max="67" width="4.625" style="238" hidden="1" customWidth="1"/>
    <col min="68" max="76" width="4.625" style="238" customWidth="1"/>
    <col min="77" max="16384" width="9" style="238"/>
  </cols>
  <sheetData>
    <row r="1" spans="2:67" ht="15.75" customHeight="1" x14ac:dyDescent="0.15">
      <c r="T1" s="242" t="s">
        <v>589</v>
      </c>
    </row>
    <row r="2" spans="2:67" ht="18.95" customHeight="1" x14ac:dyDescent="0.15">
      <c r="B2" s="240" t="s">
        <v>592</v>
      </c>
      <c r="M2" s="414"/>
      <c r="N2" s="415">
        <f>YEAR(EOMONTH(DATE(SUM(2018+【共通】!N9),【共通】!P9,【共通】!R9),-3))</f>
        <v>2017</v>
      </c>
      <c r="O2" s="414"/>
      <c r="P2" s="414"/>
      <c r="Q2" s="414"/>
      <c r="R2" s="414"/>
      <c r="S2" s="243" t="s">
        <v>144</v>
      </c>
      <c r="T2" s="720" t="str">
        <f>IFERROR("令和　"&amp;VLOOKUP(N2,BN4:BO11,2,FALSE),"")</f>
        <v/>
      </c>
      <c r="U2" s="720"/>
      <c r="V2" s="241" t="s">
        <v>30</v>
      </c>
      <c r="W2" s="179">
        <f>MONTH(EOMONTH(DATE(2024,【共通】!P9,【共通】!R9),-3))</f>
        <v>8</v>
      </c>
      <c r="X2" s="242" t="s">
        <v>168</v>
      </c>
      <c r="Z2" s="244" t="s">
        <v>145</v>
      </c>
      <c r="AA2" s="715" t="s">
        <v>170</v>
      </c>
      <c r="AB2" s="716"/>
      <c r="AC2" s="716"/>
      <c r="AD2" s="716"/>
      <c r="AE2" s="716"/>
      <c r="AF2" s="716"/>
      <c r="AG2" s="716"/>
      <c r="AH2" s="716"/>
      <c r="AI2" s="716"/>
      <c r="AJ2" s="716"/>
      <c r="AK2" s="717"/>
      <c r="AL2" s="718">
        <v>8</v>
      </c>
      <c r="AM2" s="719"/>
      <c r="AN2" s="689" t="s">
        <v>171</v>
      </c>
      <c r="AO2" s="689"/>
      <c r="AP2" s="688">
        <v>40</v>
      </c>
      <c r="AQ2" s="688"/>
      <c r="AR2" s="689" t="s">
        <v>172</v>
      </c>
      <c r="AS2" s="689"/>
      <c r="AT2" s="688">
        <v>160</v>
      </c>
      <c r="AU2" s="688"/>
      <c r="AV2" s="236" t="s">
        <v>173</v>
      </c>
      <c r="AW2" s="229"/>
      <c r="AX2" s="245" t="str">
        <f>"1 / "&amp;COUNTA(C$6,C$56,C$105,C$154,C$203)</f>
        <v>1 / 1</v>
      </c>
      <c r="AY2" s="242"/>
      <c r="AZ2" s="242"/>
    </row>
    <row r="3" spans="2:67" ht="5.0999999999999996" customHeight="1" x14ac:dyDescent="0.15">
      <c r="AY3" s="242"/>
      <c r="AZ3" s="242"/>
    </row>
    <row r="4" spans="2:67" s="245" customFormat="1" ht="15" customHeight="1" x14ac:dyDescent="0.15">
      <c r="B4" s="690"/>
      <c r="C4" s="698" t="s">
        <v>174</v>
      </c>
      <c r="D4" s="699"/>
      <c r="E4" s="699"/>
      <c r="F4" s="699"/>
      <c r="G4" s="699"/>
      <c r="H4" s="700"/>
      <c r="I4" s="698" t="s">
        <v>175</v>
      </c>
      <c r="J4" s="699"/>
      <c r="K4" s="699"/>
      <c r="L4" s="699"/>
      <c r="M4" s="700"/>
      <c r="N4" s="714" t="s">
        <v>176</v>
      </c>
      <c r="O4" s="699"/>
      <c r="P4" s="700"/>
      <c r="Q4" s="246">
        <f>DATE($N$2,$W$2,1)</f>
        <v>42948</v>
      </c>
      <c r="R4" s="246">
        <f>Q4+1</f>
        <v>42949</v>
      </c>
      <c r="S4" s="246">
        <f>R4+1</f>
        <v>42950</v>
      </c>
      <c r="T4" s="246">
        <f t="shared" ref="T4:AQ4" si="0">S4+1</f>
        <v>42951</v>
      </c>
      <c r="U4" s="246">
        <f t="shared" si="0"/>
        <v>42952</v>
      </c>
      <c r="V4" s="246">
        <f t="shared" si="0"/>
        <v>42953</v>
      </c>
      <c r="W4" s="246">
        <f t="shared" si="0"/>
        <v>42954</v>
      </c>
      <c r="X4" s="246">
        <f t="shared" si="0"/>
        <v>42955</v>
      </c>
      <c r="Y4" s="246">
        <f t="shared" si="0"/>
        <v>42956</v>
      </c>
      <c r="Z4" s="246">
        <f t="shared" si="0"/>
        <v>42957</v>
      </c>
      <c r="AA4" s="246">
        <f t="shared" si="0"/>
        <v>42958</v>
      </c>
      <c r="AB4" s="246">
        <f t="shared" si="0"/>
        <v>42959</v>
      </c>
      <c r="AC4" s="246">
        <f t="shared" si="0"/>
        <v>42960</v>
      </c>
      <c r="AD4" s="246">
        <f t="shared" si="0"/>
        <v>42961</v>
      </c>
      <c r="AE4" s="246">
        <f t="shared" si="0"/>
        <v>42962</v>
      </c>
      <c r="AF4" s="246">
        <f t="shared" si="0"/>
        <v>42963</v>
      </c>
      <c r="AG4" s="246">
        <f t="shared" si="0"/>
        <v>42964</v>
      </c>
      <c r="AH4" s="246">
        <f t="shared" si="0"/>
        <v>42965</v>
      </c>
      <c r="AI4" s="246">
        <f t="shared" si="0"/>
        <v>42966</v>
      </c>
      <c r="AJ4" s="246">
        <f t="shared" si="0"/>
        <v>42967</v>
      </c>
      <c r="AK4" s="246">
        <f t="shared" si="0"/>
        <v>42968</v>
      </c>
      <c r="AL4" s="246">
        <f t="shared" si="0"/>
        <v>42969</v>
      </c>
      <c r="AM4" s="246">
        <f t="shared" si="0"/>
        <v>42970</v>
      </c>
      <c r="AN4" s="246">
        <f t="shared" si="0"/>
        <v>42971</v>
      </c>
      <c r="AO4" s="246">
        <f t="shared" si="0"/>
        <v>42972</v>
      </c>
      <c r="AP4" s="246">
        <f t="shared" si="0"/>
        <v>42973</v>
      </c>
      <c r="AQ4" s="246">
        <f t="shared" si="0"/>
        <v>42974</v>
      </c>
      <c r="AR4" s="246">
        <f>AQ4+1</f>
        <v>42975</v>
      </c>
      <c r="AS4" s="246">
        <f>IF(DAY(DATE($N$2,$W$2,29))=29,AR4+1,"")</f>
        <v>42976</v>
      </c>
      <c r="AT4" s="246">
        <f>IF(DAY(DATE($N$2,$W$2,30))=30,AS4+1,"")</f>
        <v>42977</v>
      </c>
      <c r="AU4" s="246">
        <f>IF(DAY(DATE($N$2,$W$2,31))=31,AT4+1,"")</f>
        <v>42978</v>
      </c>
      <c r="AV4" s="247" t="s">
        <v>177</v>
      </c>
      <c r="AW4" s="686"/>
      <c r="AX4" s="686" t="s">
        <v>178</v>
      </c>
      <c r="AY4" s="248"/>
      <c r="AZ4" s="248"/>
      <c r="BN4" s="247">
        <v>2023</v>
      </c>
      <c r="BO4" s="247">
        <v>5</v>
      </c>
    </row>
    <row r="5" spans="2:67" s="245" customFormat="1" ht="15" customHeight="1" x14ac:dyDescent="0.15">
      <c r="B5" s="691"/>
      <c r="C5" s="701"/>
      <c r="D5" s="702"/>
      <c r="E5" s="702"/>
      <c r="F5" s="702"/>
      <c r="G5" s="702"/>
      <c r="H5" s="703"/>
      <c r="I5" s="701"/>
      <c r="J5" s="702"/>
      <c r="K5" s="702"/>
      <c r="L5" s="702"/>
      <c r="M5" s="703"/>
      <c r="N5" s="701"/>
      <c r="O5" s="702"/>
      <c r="P5" s="703"/>
      <c r="Q5" s="249" t="str">
        <f t="shared" ref="Q5:AR5" si="1">VLOOKUP(WEEKDAY(Q4,2),$BA$6:$BB$13,2,FALSE)</f>
        <v>火</v>
      </c>
      <c r="R5" s="249" t="str">
        <f t="shared" si="1"/>
        <v>水</v>
      </c>
      <c r="S5" s="249" t="str">
        <f t="shared" si="1"/>
        <v>木</v>
      </c>
      <c r="T5" s="249" t="str">
        <f t="shared" si="1"/>
        <v>金</v>
      </c>
      <c r="U5" s="249" t="str">
        <f t="shared" si="1"/>
        <v>土</v>
      </c>
      <c r="V5" s="249" t="str">
        <f t="shared" si="1"/>
        <v>日</v>
      </c>
      <c r="W5" s="249" t="str">
        <f t="shared" si="1"/>
        <v>月</v>
      </c>
      <c r="X5" s="249" t="str">
        <f t="shared" si="1"/>
        <v>火</v>
      </c>
      <c r="Y5" s="249" t="str">
        <f t="shared" si="1"/>
        <v>水</v>
      </c>
      <c r="Z5" s="249" t="str">
        <f t="shared" si="1"/>
        <v>木</v>
      </c>
      <c r="AA5" s="249" t="str">
        <f t="shared" si="1"/>
        <v>金</v>
      </c>
      <c r="AB5" s="249" t="str">
        <f t="shared" si="1"/>
        <v>土</v>
      </c>
      <c r="AC5" s="249" t="str">
        <f t="shared" si="1"/>
        <v>日</v>
      </c>
      <c r="AD5" s="249" t="str">
        <f t="shared" si="1"/>
        <v>月</v>
      </c>
      <c r="AE5" s="249" t="str">
        <f t="shared" si="1"/>
        <v>火</v>
      </c>
      <c r="AF5" s="249" t="str">
        <f t="shared" si="1"/>
        <v>水</v>
      </c>
      <c r="AG5" s="249" t="str">
        <f t="shared" si="1"/>
        <v>木</v>
      </c>
      <c r="AH5" s="249" t="str">
        <f t="shared" si="1"/>
        <v>金</v>
      </c>
      <c r="AI5" s="249" t="str">
        <f t="shared" si="1"/>
        <v>土</v>
      </c>
      <c r="AJ5" s="249" t="str">
        <f t="shared" si="1"/>
        <v>日</v>
      </c>
      <c r="AK5" s="249" t="str">
        <f t="shared" si="1"/>
        <v>月</v>
      </c>
      <c r="AL5" s="249" t="str">
        <f t="shared" si="1"/>
        <v>火</v>
      </c>
      <c r="AM5" s="249" t="str">
        <f t="shared" si="1"/>
        <v>水</v>
      </c>
      <c r="AN5" s="249" t="str">
        <f t="shared" si="1"/>
        <v>木</v>
      </c>
      <c r="AO5" s="249" t="str">
        <f t="shared" si="1"/>
        <v>金</v>
      </c>
      <c r="AP5" s="249" t="str">
        <f t="shared" si="1"/>
        <v>土</v>
      </c>
      <c r="AQ5" s="249" t="str">
        <f t="shared" si="1"/>
        <v>日</v>
      </c>
      <c r="AR5" s="249" t="str">
        <f t="shared" si="1"/>
        <v>月</v>
      </c>
      <c r="AS5" s="249" t="str">
        <f>IF(AS4="","",VLOOKUP(WEEKDAY(AS4,2),$BA$6:$BB$13,2,FALSE))</f>
        <v>火</v>
      </c>
      <c r="AT5" s="249" t="str">
        <f>IF(AT4="","",VLOOKUP(WEEKDAY(AT4,2),$BA$6:$BB$13,2,FALSE))</f>
        <v>水</v>
      </c>
      <c r="AU5" s="249" t="str">
        <f>IF(AU4="","",VLOOKUP(WEEKDAY(AU4,2),$BA$6:$BB$13,2,FALSE))</f>
        <v>木</v>
      </c>
      <c r="AV5" s="247" t="s">
        <v>179</v>
      </c>
      <c r="AW5" s="687"/>
      <c r="AX5" s="687"/>
      <c r="AY5" s="248"/>
      <c r="AZ5" s="248"/>
      <c r="BN5" s="247">
        <f>BN4+1</f>
        <v>2024</v>
      </c>
      <c r="BO5" s="247">
        <f>BO4+1</f>
        <v>6</v>
      </c>
    </row>
    <row r="6" spans="2:67" ht="15" customHeight="1" x14ac:dyDescent="0.15">
      <c r="B6" s="690" t="s">
        <v>8</v>
      </c>
      <c r="C6" s="692" t="s">
        <v>0</v>
      </c>
      <c r="D6" s="693"/>
      <c r="E6" s="693"/>
      <c r="F6" s="693"/>
      <c r="G6" s="693"/>
      <c r="H6" s="694"/>
      <c r="I6" s="698" t="s">
        <v>9</v>
      </c>
      <c r="J6" s="699"/>
      <c r="K6" s="699"/>
      <c r="L6" s="699"/>
      <c r="M6" s="700"/>
      <c r="N6" s="704" t="s">
        <v>181</v>
      </c>
      <c r="O6" s="705"/>
      <c r="P6" s="706"/>
      <c r="Q6" s="273" t="s">
        <v>141</v>
      </c>
      <c r="R6" s="273" t="s">
        <v>141</v>
      </c>
      <c r="S6" s="273"/>
      <c r="T6" s="273"/>
      <c r="U6" s="273" t="s">
        <v>141</v>
      </c>
      <c r="V6" s="273" t="s">
        <v>141</v>
      </c>
      <c r="W6" s="273" t="s">
        <v>141</v>
      </c>
      <c r="X6" s="273" t="s">
        <v>141</v>
      </c>
      <c r="Y6" s="273" t="s">
        <v>141</v>
      </c>
      <c r="Z6" s="273"/>
      <c r="AA6" s="273"/>
      <c r="AB6" s="273" t="s">
        <v>141</v>
      </c>
      <c r="AC6" s="273" t="s">
        <v>141</v>
      </c>
      <c r="AD6" s="273" t="s">
        <v>141</v>
      </c>
      <c r="AE6" s="273" t="s">
        <v>141</v>
      </c>
      <c r="AF6" s="273" t="s">
        <v>141</v>
      </c>
      <c r="AG6" s="273"/>
      <c r="AH6" s="273"/>
      <c r="AI6" s="273" t="s">
        <v>141</v>
      </c>
      <c r="AJ6" s="273" t="s">
        <v>141</v>
      </c>
      <c r="AK6" s="273" t="s">
        <v>141</v>
      </c>
      <c r="AL6" s="273" t="s">
        <v>141</v>
      </c>
      <c r="AM6" s="273" t="s">
        <v>141</v>
      </c>
      <c r="AN6" s="273"/>
      <c r="AO6" s="273"/>
      <c r="AP6" s="273" t="s">
        <v>141</v>
      </c>
      <c r="AQ6" s="273" t="s">
        <v>141</v>
      </c>
      <c r="AR6" s="273" t="s">
        <v>141</v>
      </c>
      <c r="AS6" s="273" t="s">
        <v>141</v>
      </c>
      <c r="AT6" s="273" t="s">
        <v>141</v>
      </c>
      <c r="AU6" s="273"/>
      <c r="AV6" s="250">
        <f>COUNTA(Q6:AU6)</f>
        <v>22</v>
      </c>
      <c r="AW6" s="710">
        <f>AV7</f>
        <v>170.49999999999997</v>
      </c>
      <c r="AX6" s="712">
        <f>IFERROR(ROUNDDOWN(AV7/$AT$2,1),"")</f>
        <v>1</v>
      </c>
      <c r="AY6" s="251"/>
      <c r="AZ6" s="251"/>
      <c r="BA6" s="252">
        <v>1</v>
      </c>
      <c r="BB6" s="252" t="s">
        <v>183</v>
      </c>
      <c r="BC6" s="289" t="s">
        <v>0</v>
      </c>
      <c r="BG6" s="230" t="s">
        <v>184</v>
      </c>
      <c r="BH6" s="230" t="s">
        <v>181</v>
      </c>
      <c r="BI6" s="230" t="s">
        <v>185</v>
      </c>
      <c r="BJ6" s="230" t="s">
        <v>186</v>
      </c>
      <c r="BK6" s="230" t="s">
        <v>290</v>
      </c>
      <c r="BL6" s="230" t="s">
        <v>291</v>
      </c>
      <c r="BN6" s="247">
        <f t="shared" ref="BN6:BO11" si="2">BN5+1</f>
        <v>2025</v>
      </c>
      <c r="BO6" s="247">
        <f t="shared" si="2"/>
        <v>7</v>
      </c>
    </row>
    <row r="7" spans="2:67" ht="15" customHeight="1" x14ac:dyDescent="0.15">
      <c r="B7" s="691"/>
      <c r="C7" s="695"/>
      <c r="D7" s="696"/>
      <c r="E7" s="696"/>
      <c r="F7" s="696"/>
      <c r="G7" s="696"/>
      <c r="H7" s="697"/>
      <c r="I7" s="701"/>
      <c r="J7" s="702"/>
      <c r="K7" s="702"/>
      <c r="L7" s="702"/>
      <c r="M7" s="703"/>
      <c r="N7" s="707"/>
      <c r="O7" s="708"/>
      <c r="P7" s="709"/>
      <c r="Q7" s="253">
        <f>IFERROR(VLOOKUP(Q6,'P1'!$B$43:$J$46,9,FALSE),"")</f>
        <v>7.7499999999999991</v>
      </c>
      <c r="R7" s="253">
        <f>IFERROR(VLOOKUP(R6,'P1'!$B$43:$J$46,9,FALSE),"")</f>
        <v>7.7499999999999991</v>
      </c>
      <c r="S7" s="253" t="str">
        <f>IFERROR(VLOOKUP(S6,'P1'!$B$43:$J$46,9,FALSE),"")</f>
        <v/>
      </c>
      <c r="T7" s="253" t="str">
        <f>IFERROR(VLOOKUP(T6,'P1'!$B$43:$J$46,9,FALSE),"")</f>
        <v/>
      </c>
      <c r="U7" s="253">
        <f>IFERROR(VLOOKUP(U6,'P1'!$B$43:$J$46,9,FALSE),"")</f>
        <v>7.7499999999999991</v>
      </c>
      <c r="V7" s="253">
        <f>IFERROR(VLOOKUP(V6,'P1'!$B$43:$J$46,9,FALSE),"")</f>
        <v>7.7499999999999991</v>
      </c>
      <c r="W7" s="253">
        <f>IFERROR(VLOOKUP(W6,'P1'!$B$43:$J$46,9,FALSE),"")</f>
        <v>7.7499999999999991</v>
      </c>
      <c r="X7" s="253">
        <f>IFERROR(VLOOKUP(X6,'P1'!$B$43:$J$46,9,FALSE),"")</f>
        <v>7.7499999999999991</v>
      </c>
      <c r="Y7" s="253">
        <f>IFERROR(VLOOKUP(Y6,'P1'!$B$43:$J$46,9,FALSE),"")</f>
        <v>7.7499999999999991</v>
      </c>
      <c r="Z7" s="253" t="str">
        <f>IFERROR(VLOOKUP(Z6,'P1'!$B$43:$J$46,9,FALSE),"")</f>
        <v/>
      </c>
      <c r="AA7" s="253" t="str">
        <f>IFERROR(VLOOKUP(AA6,'P1'!$B$43:$J$46,9,FALSE),"")</f>
        <v/>
      </c>
      <c r="AB7" s="253">
        <f>IFERROR(VLOOKUP(AB6,'P1'!$B$43:$J$46,9,FALSE),"")</f>
        <v>7.7499999999999991</v>
      </c>
      <c r="AC7" s="253">
        <f>IFERROR(VLOOKUP(AC6,'P1'!$B$43:$J$46,9,FALSE),"")</f>
        <v>7.7499999999999991</v>
      </c>
      <c r="AD7" s="253">
        <f>IFERROR(VLOOKUP(AD6,'P1'!$B$43:$J$46,9,FALSE),"")</f>
        <v>7.7499999999999991</v>
      </c>
      <c r="AE7" s="253">
        <f>IFERROR(VLOOKUP(AE6,'P1'!$B$43:$J$46,9,FALSE),"")</f>
        <v>7.7499999999999991</v>
      </c>
      <c r="AF7" s="253">
        <f>IFERROR(VLOOKUP(AF6,'P1'!$B$43:$J$46,9,FALSE),"")</f>
        <v>7.7499999999999991</v>
      </c>
      <c r="AG7" s="253" t="str">
        <f>IFERROR(VLOOKUP(AG6,'P1'!$B$43:$J$46,9,FALSE),"")</f>
        <v/>
      </c>
      <c r="AH7" s="253" t="str">
        <f>IFERROR(VLOOKUP(AH6,'P1'!$B$43:$J$46,9,FALSE),"")</f>
        <v/>
      </c>
      <c r="AI7" s="253">
        <f>IFERROR(VLOOKUP(AI6,'P1'!$B$43:$J$46,9,FALSE),"")</f>
        <v>7.7499999999999991</v>
      </c>
      <c r="AJ7" s="253">
        <f>IFERROR(VLOOKUP(AJ6,'P1'!$B$43:$J$46,9,FALSE),"")</f>
        <v>7.7499999999999991</v>
      </c>
      <c r="AK7" s="253">
        <f>IFERROR(VLOOKUP(AK6,'P1'!$B$43:$J$46,9,FALSE),"")</f>
        <v>7.7499999999999991</v>
      </c>
      <c r="AL7" s="253">
        <f>IFERROR(VLOOKUP(AL6,'P1'!$B$43:$J$46,9,FALSE),"")</f>
        <v>7.7499999999999991</v>
      </c>
      <c r="AM7" s="253">
        <f>IFERROR(VLOOKUP(AM6,'P1'!$B$43:$J$46,9,FALSE),"")</f>
        <v>7.7499999999999991</v>
      </c>
      <c r="AN7" s="253" t="str">
        <f>IFERROR(VLOOKUP(AN6,'P1'!$B$43:$J$46,9,FALSE),"")</f>
        <v/>
      </c>
      <c r="AO7" s="253" t="str">
        <f>IFERROR(VLOOKUP(AO6,'P1'!$B$43:$J$46,9,FALSE),"")</f>
        <v/>
      </c>
      <c r="AP7" s="253">
        <f>IFERROR(VLOOKUP(AP6,'P1'!$B$43:$J$46,9,FALSE),"")</f>
        <v>7.7499999999999991</v>
      </c>
      <c r="AQ7" s="253">
        <f>IFERROR(VLOOKUP(AQ6,'P1'!$B$43:$J$46,9,FALSE),"")</f>
        <v>7.7499999999999991</v>
      </c>
      <c r="AR7" s="253">
        <f>IFERROR(VLOOKUP(AR6,'P1'!$B$43:$J$46,9,FALSE),"")</f>
        <v>7.7499999999999991</v>
      </c>
      <c r="AS7" s="253">
        <f>IFERROR(VLOOKUP(AS6,'P1'!$B$43:$J$46,9,FALSE),"")</f>
        <v>7.7499999999999991</v>
      </c>
      <c r="AT7" s="253">
        <f>IFERROR(VLOOKUP(AT6,'P1'!$B$43:$J$46,9,FALSE),"")</f>
        <v>7.7499999999999991</v>
      </c>
      <c r="AU7" s="253" t="str">
        <f>IFERROR(VLOOKUP(AU6,'P1'!$B$43:$J$46,9,FALSE),"")</f>
        <v/>
      </c>
      <c r="AV7" s="254">
        <f>SUM(Q7:AU7)</f>
        <v>170.49999999999997</v>
      </c>
      <c r="AW7" s="711"/>
      <c r="AX7" s="713"/>
      <c r="AY7" s="255"/>
      <c r="AZ7" s="255"/>
      <c r="BA7" s="252">
        <v>2</v>
      </c>
      <c r="BB7" s="252" t="s">
        <v>31</v>
      </c>
      <c r="BC7" s="289" t="s">
        <v>272</v>
      </c>
      <c r="BN7" s="247">
        <f t="shared" si="2"/>
        <v>2026</v>
      </c>
      <c r="BO7" s="247">
        <f t="shared" si="2"/>
        <v>8</v>
      </c>
    </row>
    <row r="8" spans="2:67" ht="15" customHeight="1" x14ac:dyDescent="0.15">
      <c r="B8" s="690" t="s">
        <v>8</v>
      </c>
      <c r="C8" s="692" t="s">
        <v>272</v>
      </c>
      <c r="D8" s="693"/>
      <c r="E8" s="693"/>
      <c r="F8" s="693"/>
      <c r="G8" s="693"/>
      <c r="H8" s="694"/>
      <c r="I8" s="698" t="s">
        <v>187</v>
      </c>
      <c r="J8" s="699"/>
      <c r="K8" s="699"/>
      <c r="L8" s="699"/>
      <c r="M8" s="700"/>
      <c r="N8" s="704" t="s">
        <v>184</v>
      </c>
      <c r="O8" s="705"/>
      <c r="P8" s="706"/>
      <c r="Q8" s="273" t="s">
        <v>293</v>
      </c>
      <c r="R8" s="273" t="s">
        <v>293</v>
      </c>
      <c r="S8" s="273"/>
      <c r="T8" s="273"/>
      <c r="U8" s="273" t="s">
        <v>293</v>
      </c>
      <c r="V8" s="273" t="s">
        <v>293</v>
      </c>
      <c r="W8" s="273" t="s">
        <v>293</v>
      </c>
      <c r="X8" s="273" t="s">
        <v>293</v>
      </c>
      <c r="Y8" s="273" t="s">
        <v>294</v>
      </c>
      <c r="Z8" s="273"/>
      <c r="AA8" s="273"/>
      <c r="AB8" s="273" t="s">
        <v>293</v>
      </c>
      <c r="AC8" s="273" t="s">
        <v>293</v>
      </c>
      <c r="AD8" s="273" t="s">
        <v>293</v>
      </c>
      <c r="AE8" s="273" t="s">
        <v>293</v>
      </c>
      <c r="AF8" s="273" t="s">
        <v>293</v>
      </c>
      <c r="AG8" s="273"/>
      <c r="AH8" s="273"/>
      <c r="AI8" s="273" t="s">
        <v>293</v>
      </c>
      <c r="AJ8" s="273" t="s">
        <v>293</v>
      </c>
      <c r="AK8" s="273" t="s">
        <v>293</v>
      </c>
      <c r="AL8" s="273" t="s">
        <v>294</v>
      </c>
      <c r="AM8" s="273" t="s">
        <v>293</v>
      </c>
      <c r="AN8" s="273"/>
      <c r="AO8" s="273"/>
      <c r="AP8" s="273" t="s">
        <v>293</v>
      </c>
      <c r="AQ8" s="273" t="s">
        <v>293</v>
      </c>
      <c r="AR8" s="273" t="s">
        <v>293</v>
      </c>
      <c r="AS8" s="273" t="s">
        <v>293</v>
      </c>
      <c r="AT8" s="273" t="s">
        <v>293</v>
      </c>
      <c r="AU8" s="273"/>
      <c r="AV8" s="250">
        <f>COUNTA(Q8:AU8)</f>
        <v>22</v>
      </c>
      <c r="AW8" s="710">
        <f>AV9</f>
        <v>170.49999999999997</v>
      </c>
      <c r="AX8" s="712">
        <f>IFERROR(ROUNDDOWN(AV9/$AT$2,1),"")</f>
        <v>1</v>
      </c>
      <c r="AY8" s="251"/>
      <c r="AZ8" s="251"/>
      <c r="BA8" s="252">
        <v>3</v>
      </c>
      <c r="BB8" s="252" t="s">
        <v>32</v>
      </c>
      <c r="BC8" s="11" t="s">
        <v>275</v>
      </c>
      <c r="BN8" s="247">
        <f t="shared" si="2"/>
        <v>2027</v>
      </c>
      <c r="BO8" s="247">
        <f t="shared" si="2"/>
        <v>9</v>
      </c>
    </row>
    <row r="9" spans="2:67" ht="15" customHeight="1" x14ac:dyDescent="0.15">
      <c r="B9" s="691"/>
      <c r="C9" s="695"/>
      <c r="D9" s="696"/>
      <c r="E9" s="696"/>
      <c r="F9" s="696"/>
      <c r="G9" s="696"/>
      <c r="H9" s="697"/>
      <c r="I9" s="701"/>
      <c r="J9" s="702"/>
      <c r="K9" s="702"/>
      <c r="L9" s="702"/>
      <c r="M9" s="703"/>
      <c r="N9" s="707"/>
      <c r="O9" s="708"/>
      <c r="P9" s="709"/>
      <c r="Q9" s="253">
        <f>IFERROR(VLOOKUP(Q8,'P1'!$B$43:$J$46,9,FALSE),"")</f>
        <v>7.7499999999999991</v>
      </c>
      <c r="R9" s="253">
        <f>IFERROR(VLOOKUP(R8,'P1'!$B$43:$J$46,9,FALSE),"")</f>
        <v>7.7499999999999991</v>
      </c>
      <c r="S9" s="253" t="str">
        <f>IFERROR(VLOOKUP(S8,'P1'!$B$43:$J$46,9,FALSE),"")</f>
        <v/>
      </c>
      <c r="T9" s="253" t="str">
        <f>IFERROR(VLOOKUP(T8,'P1'!$B$43:$J$46,9,FALSE),"")</f>
        <v/>
      </c>
      <c r="U9" s="253">
        <f>IFERROR(VLOOKUP(U8,'P1'!$B$43:$J$46,9,FALSE),"")</f>
        <v>7.7499999999999991</v>
      </c>
      <c r="V9" s="253">
        <f>IFERROR(VLOOKUP(V8,'P1'!$B$43:$J$46,9,FALSE),"")</f>
        <v>7.7499999999999991</v>
      </c>
      <c r="W9" s="253">
        <f>IFERROR(VLOOKUP(W8,'P1'!$B$43:$J$46,9,FALSE),"")</f>
        <v>7.7499999999999991</v>
      </c>
      <c r="X9" s="253">
        <f>IFERROR(VLOOKUP(X8,'P1'!$B$43:$J$46,9,FALSE),"")</f>
        <v>7.7499999999999991</v>
      </c>
      <c r="Y9" s="253">
        <f>IFERROR(VLOOKUP(Y8,'P1'!$B$43:$J$46,9,FALSE),"")</f>
        <v>7.7499999999999991</v>
      </c>
      <c r="Z9" s="253" t="str">
        <f>IFERROR(VLOOKUP(Z8,'P1'!$B$43:$J$46,9,FALSE),"")</f>
        <v/>
      </c>
      <c r="AA9" s="253" t="str">
        <f>IFERROR(VLOOKUP(AA8,'P1'!$B$43:$J$46,9,FALSE),"")</f>
        <v/>
      </c>
      <c r="AB9" s="253">
        <f>IFERROR(VLOOKUP(AB8,'P1'!$B$43:$J$46,9,FALSE),"")</f>
        <v>7.7499999999999991</v>
      </c>
      <c r="AC9" s="253">
        <f>IFERROR(VLOOKUP(AC8,'P1'!$B$43:$J$46,9,FALSE),"")</f>
        <v>7.7499999999999991</v>
      </c>
      <c r="AD9" s="253">
        <f>IFERROR(VLOOKUP(AD8,'P1'!$B$43:$J$46,9,FALSE),"")</f>
        <v>7.7499999999999991</v>
      </c>
      <c r="AE9" s="253">
        <f>IFERROR(VLOOKUP(AE8,'P1'!$B$43:$J$46,9,FALSE),"")</f>
        <v>7.7499999999999991</v>
      </c>
      <c r="AF9" s="253">
        <f>IFERROR(VLOOKUP(AF8,'P1'!$B$43:$J$46,9,FALSE),"")</f>
        <v>7.7499999999999991</v>
      </c>
      <c r="AG9" s="253" t="str">
        <f>IFERROR(VLOOKUP(AG8,'P1'!$B$43:$J$46,9,FALSE),"")</f>
        <v/>
      </c>
      <c r="AH9" s="253" t="str">
        <f>IFERROR(VLOOKUP(AH8,'P1'!$B$43:$J$46,9,FALSE),"")</f>
        <v/>
      </c>
      <c r="AI9" s="253">
        <f>IFERROR(VLOOKUP(AI8,'P1'!$B$43:$J$46,9,FALSE),"")</f>
        <v>7.7499999999999991</v>
      </c>
      <c r="AJ9" s="253">
        <f>IFERROR(VLOOKUP(AJ8,'P1'!$B$43:$J$46,9,FALSE),"")</f>
        <v>7.7499999999999991</v>
      </c>
      <c r="AK9" s="253">
        <f>IFERROR(VLOOKUP(AK8,'P1'!$B$43:$J$46,9,FALSE),"")</f>
        <v>7.7499999999999991</v>
      </c>
      <c r="AL9" s="253">
        <f>IFERROR(VLOOKUP(AL8,'P1'!$B$43:$J$46,9,FALSE),"")</f>
        <v>7.7499999999999991</v>
      </c>
      <c r="AM9" s="253">
        <f>IFERROR(VLOOKUP(AM8,'P1'!$B$43:$J$46,9,FALSE),"")</f>
        <v>7.7499999999999991</v>
      </c>
      <c r="AN9" s="253" t="str">
        <f>IFERROR(VLOOKUP(AN8,'P1'!$B$43:$J$46,9,FALSE),"")</f>
        <v/>
      </c>
      <c r="AO9" s="253" t="str">
        <f>IFERROR(VLOOKUP(AO8,'P1'!$B$43:$J$46,9,FALSE),"")</f>
        <v/>
      </c>
      <c r="AP9" s="253">
        <f>IFERROR(VLOOKUP(AP8,'P1'!$B$43:$J$46,9,FALSE),"")</f>
        <v>7.7499999999999991</v>
      </c>
      <c r="AQ9" s="253">
        <f>IFERROR(VLOOKUP(AQ8,'P1'!$B$43:$J$46,9,FALSE),"")</f>
        <v>7.7499999999999991</v>
      </c>
      <c r="AR9" s="253">
        <f>IFERROR(VLOOKUP(AR8,'P1'!$B$43:$J$46,9,FALSE),"")</f>
        <v>7.7499999999999991</v>
      </c>
      <c r="AS9" s="253">
        <f>IFERROR(VLOOKUP(AS8,'P1'!$B$43:$J$46,9,FALSE),"")</f>
        <v>7.7499999999999991</v>
      </c>
      <c r="AT9" s="253">
        <f>IFERROR(VLOOKUP(AT8,'P1'!$B$43:$J$46,9,FALSE),"")</f>
        <v>7.7499999999999991</v>
      </c>
      <c r="AU9" s="253" t="str">
        <f>IFERROR(VLOOKUP(AU8,'P1'!$B$43:$J$46,9,FALSE),"")</f>
        <v/>
      </c>
      <c r="AV9" s="254">
        <f>SUM(Q9:AU9)</f>
        <v>170.49999999999997</v>
      </c>
      <c r="AW9" s="711"/>
      <c r="AX9" s="713"/>
      <c r="AY9" s="255"/>
      <c r="AZ9" s="255"/>
      <c r="BA9" s="252">
        <v>4</v>
      </c>
      <c r="BB9" s="252" t="s">
        <v>33</v>
      </c>
      <c r="BC9" s="289" t="s">
        <v>382</v>
      </c>
      <c r="BN9" s="247">
        <f t="shared" si="2"/>
        <v>2028</v>
      </c>
      <c r="BO9" s="247">
        <f t="shared" si="2"/>
        <v>10</v>
      </c>
    </row>
    <row r="10" spans="2:67" ht="15" customHeight="1" x14ac:dyDescent="0.15">
      <c r="B10" s="690" t="s">
        <v>8</v>
      </c>
      <c r="C10" s="692" t="s">
        <v>273</v>
      </c>
      <c r="D10" s="693"/>
      <c r="E10" s="693"/>
      <c r="F10" s="693"/>
      <c r="G10" s="693"/>
      <c r="H10" s="694"/>
      <c r="I10" s="698" t="s">
        <v>10</v>
      </c>
      <c r="J10" s="699"/>
      <c r="K10" s="699"/>
      <c r="L10" s="699"/>
      <c r="M10" s="700"/>
      <c r="N10" s="704" t="s">
        <v>185</v>
      </c>
      <c r="O10" s="705"/>
      <c r="P10" s="706"/>
      <c r="Q10" s="273" t="s">
        <v>295</v>
      </c>
      <c r="R10" s="273" t="s">
        <v>295</v>
      </c>
      <c r="S10" s="273"/>
      <c r="T10" s="273"/>
      <c r="U10" s="273" t="s">
        <v>295</v>
      </c>
      <c r="V10" s="273" t="s">
        <v>295</v>
      </c>
      <c r="W10" s="273"/>
      <c r="X10" s="273" t="s">
        <v>295</v>
      </c>
      <c r="Y10" s="273" t="s">
        <v>295</v>
      </c>
      <c r="Z10" s="273"/>
      <c r="AA10" s="273"/>
      <c r="AB10" s="273" t="s">
        <v>295</v>
      </c>
      <c r="AC10" s="273" t="s">
        <v>295</v>
      </c>
      <c r="AD10" s="273"/>
      <c r="AE10" s="273" t="s">
        <v>295</v>
      </c>
      <c r="AF10" s="273" t="s">
        <v>295</v>
      </c>
      <c r="AG10" s="273"/>
      <c r="AH10" s="273"/>
      <c r="AI10" s="273" t="s">
        <v>295</v>
      </c>
      <c r="AJ10" s="273" t="s">
        <v>295</v>
      </c>
      <c r="AK10" s="273"/>
      <c r="AL10" s="273" t="s">
        <v>295</v>
      </c>
      <c r="AM10" s="273" t="s">
        <v>295</v>
      </c>
      <c r="AN10" s="273"/>
      <c r="AO10" s="273"/>
      <c r="AP10" s="273" t="s">
        <v>295</v>
      </c>
      <c r="AQ10" s="273" t="s">
        <v>295</v>
      </c>
      <c r="AR10" s="273"/>
      <c r="AS10" s="273" t="s">
        <v>295</v>
      </c>
      <c r="AT10" s="273" t="s">
        <v>295</v>
      </c>
      <c r="AU10" s="273"/>
      <c r="AV10" s="250">
        <f>COUNTA(Q10:AU10)</f>
        <v>18</v>
      </c>
      <c r="AW10" s="710">
        <f>AV11</f>
        <v>98.999999999999986</v>
      </c>
      <c r="AX10" s="712">
        <f>IFERROR(ROUNDDOWN(AV11/$AT$2,1),"")</f>
        <v>0.6</v>
      </c>
      <c r="AY10" s="251"/>
      <c r="AZ10" s="251"/>
      <c r="BA10" s="252">
        <v>5</v>
      </c>
      <c r="BB10" s="252" t="s">
        <v>34</v>
      </c>
      <c r="BC10" s="11" t="s">
        <v>383</v>
      </c>
      <c r="BN10" s="247">
        <f t="shared" si="2"/>
        <v>2029</v>
      </c>
      <c r="BO10" s="247">
        <f t="shared" si="2"/>
        <v>11</v>
      </c>
    </row>
    <row r="11" spans="2:67" ht="15" customHeight="1" x14ac:dyDescent="0.15">
      <c r="B11" s="691"/>
      <c r="C11" s="695"/>
      <c r="D11" s="696"/>
      <c r="E11" s="696"/>
      <c r="F11" s="696"/>
      <c r="G11" s="696"/>
      <c r="H11" s="697"/>
      <c r="I11" s="701"/>
      <c r="J11" s="702"/>
      <c r="K11" s="702"/>
      <c r="L11" s="702"/>
      <c r="M11" s="703"/>
      <c r="N11" s="707"/>
      <c r="O11" s="708"/>
      <c r="P11" s="709"/>
      <c r="Q11" s="253">
        <f>IFERROR(VLOOKUP(Q10,'P1'!$B$43:$J$46,9,FALSE),"")</f>
        <v>5.4999999999999991</v>
      </c>
      <c r="R11" s="253">
        <f>IFERROR(VLOOKUP(R10,'P1'!$B$43:$J$46,9,FALSE),"")</f>
        <v>5.4999999999999991</v>
      </c>
      <c r="S11" s="253" t="str">
        <f>IFERROR(VLOOKUP(S10,'P1'!$B$43:$J$46,9,FALSE),"")</f>
        <v/>
      </c>
      <c r="T11" s="253" t="str">
        <f>IFERROR(VLOOKUP(T10,'P1'!$B$43:$J$46,9,FALSE),"")</f>
        <v/>
      </c>
      <c r="U11" s="253">
        <f>IFERROR(VLOOKUP(U10,'P1'!$B$43:$J$46,9,FALSE),"")</f>
        <v>5.4999999999999991</v>
      </c>
      <c r="V11" s="253">
        <f>IFERROR(VLOOKUP(V10,'P1'!$B$43:$J$46,9,FALSE),"")</f>
        <v>5.4999999999999991</v>
      </c>
      <c r="W11" s="253" t="str">
        <f>IFERROR(VLOOKUP(W10,'P1'!$B$43:$J$46,9,FALSE),"")</f>
        <v/>
      </c>
      <c r="X11" s="253">
        <f>IFERROR(VLOOKUP(X10,'P1'!$B$43:$J$46,9,FALSE),"")</f>
        <v>5.4999999999999991</v>
      </c>
      <c r="Y11" s="253">
        <f>IFERROR(VLOOKUP(Y10,'P1'!$B$43:$J$46,9,FALSE),"")</f>
        <v>5.4999999999999991</v>
      </c>
      <c r="Z11" s="253" t="str">
        <f>IFERROR(VLOOKUP(Z10,'P1'!$B$43:$J$46,9,FALSE),"")</f>
        <v/>
      </c>
      <c r="AA11" s="253" t="str">
        <f>IFERROR(VLOOKUP(AA10,'P1'!$B$43:$J$46,9,FALSE),"")</f>
        <v/>
      </c>
      <c r="AB11" s="253">
        <f>IFERROR(VLOOKUP(AB10,'P1'!$B$43:$J$46,9,FALSE),"")</f>
        <v>5.4999999999999991</v>
      </c>
      <c r="AC11" s="253">
        <f>IFERROR(VLOOKUP(AC10,'P1'!$B$43:$J$46,9,FALSE),"")</f>
        <v>5.4999999999999991</v>
      </c>
      <c r="AD11" s="253" t="str">
        <f>IFERROR(VLOOKUP(AD10,'P1'!$B$43:$J$46,9,FALSE),"")</f>
        <v/>
      </c>
      <c r="AE11" s="253">
        <f>IFERROR(VLOOKUP(AE10,'P1'!$B$43:$J$46,9,FALSE),"")</f>
        <v>5.4999999999999991</v>
      </c>
      <c r="AF11" s="253">
        <f>IFERROR(VLOOKUP(AF10,'P1'!$B$43:$J$46,9,FALSE),"")</f>
        <v>5.4999999999999991</v>
      </c>
      <c r="AG11" s="253" t="str">
        <f>IFERROR(VLOOKUP(AG10,'P1'!$B$43:$J$46,9,FALSE),"")</f>
        <v/>
      </c>
      <c r="AH11" s="253" t="str">
        <f>IFERROR(VLOOKUP(AH10,'P1'!$B$43:$J$46,9,FALSE),"")</f>
        <v/>
      </c>
      <c r="AI11" s="253">
        <f>IFERROR(VLOOKUP(AI10,'P1'!$B$43:$J$46,9,FALSE),"")</f>
        <v>5.4999999999999991</v>
      </c>
      <c r="AJ11" s="253">
        <f>IFERROR(VLOOKUP(AJ10,'P1'!$B$43:$J$46,9,FALSE),"")</f>
        <v>5.4999999999999991</v>
      </c>
      <c r="AK11" s="253" t="str">
        <f>IFERROR(VLOOKUP(AK10,'P1'!$B$43:$J$46,9,FALSE),"")</f>
        <v/>
      </c>
      <c r="AL11" s="253">
        <f>IFERROR(VLOOKUP(AL10,'P1'!$B$43:$J$46,9,FALSE),"")</f>
        <v>5.4999999999999991</v>
      </c>
      <c r="AM11" s="253">
        <f>IFERROR(VLOOKUP(AM10,'P1'!$B$43:$J$46,9,FALSE),"")</f>
        <v>5.4999999999999991</v>
      </c>
      <c r="AN11" s="253" t="str">
        <f>IFERROR(VLOOKUP(AN10,'P1'!$B$43:$J$46,9,FALSE),"")</f>
        <v/>
      </c>
      <c r="AO11" s="253" t="str">
        <f>IFERROR(VLOOKUP(AO10,'P1'!$B$43:$J$46,9,FALSE),"")</f>
        <v/>
      </c>
      <c r="AP11" s="253">
        <f>IFERROR(VLOOKUP(AP10,'P1'!$B$43:$J$46,9,FALSE),"")</f>
        <v>5.4999999999999991</v>
      </c>
      <c r="AQ11" s="253">
        <f>IFERROR(VLOOKUP(AQ10,'P1'!$B$43:$J$46,9,FALSE),"")</f>
        <v>5.4999999999999991</v>
      </c>
      <c r="AR11" s="253" t="str">
        <f>IFERROR(VLOOKUP(AR10,'P1'!$B$43:$J$46,9,FALSE),"")</f>
        <v/>
      </c>
      <c r="AS11" s="253">
        <f>IFERROR(VLOOKUP(AS10,'P1'!$B$43:$J$46,9,FALSE),"")</f>
        <v>5.4999999999999991</v>
      </c>
      <c r="AT11" s="253">
        <f>IFERROR(VLOOKUP(AT10,'P1'!$B$43:$J$46,9,FALSE),"")</f>
        <v>5.4999999999999991</v>
      </c>
      <c r="AU11" s="253" t="str">
        <f>IFERROR(VLOOKUP(AU10,'P1'!$B$43:$J$46,9,FALSE),"")</f>
        <v/>
      </c>
      <c r="AV11" s="254">
        <f>SUM(Q11:AU11)</f>
        <v>98.999999999999986</v>
      </c>
      <c r="AW11" s="711"/>
      <c r="AX11" s="713"/>
      <c r="AY11" s="255"/>
      <c r="AZ11" s="255"/>
      <c r="BA11" s="252">
        <v>6</v>
      </c>
      <c r="BB11" s="252" t="s">
        <v>35</v>
      </c>
      <c r="BC11" s="289" t="s">
        <v>481</v>
      </c>
      <c r="BN11" s="247">
        <f t="shared" si="2"/>
        <v>2030</v>
      </c>
      <c r="BO11" s="247">
        <f t="shared" si="2"/>
        <v>12</v>
      </c>
    </row>
    <row r="12" spans="2:67" ht="17.100000000000001" customHeight="1" x14ac:dyDescent="0.15">
      <c r="B12" s="690">
        <f>ROW(B1)</f>
        <v>1</v>
      </c>
      <c r="C12" s="721"/>
      <c r="D12" s="722"/>
      <c r="E12" s="722"/>
      <c r="F12" s="722"/>
      <c r="G12" s="722"/>
      <c r="H12" s="723"/>
      <c r="I12" s="727"/>
      <c r="J12" s="728"/>
      <c r="K12" s="728"/>
      <c r="L12" s="728"/>
      <c r="M12" s="729"/>
      <c r="N12" s="733"/>
      <c r="O12" s="734"/>
      <c r="P12" s="723"/>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0">
        <f>COUNTA(Q12:AU12)</f>
        <v>0</v>
      </c>
      <c r="AW12" s="710">
        <f>AV13</f>
        <v>0</v>
      </c>
      <c r="AX12" s="712">
        <f>IFERROR(ROUNDDOWN(AV13/$AT$2,1),"")</f>
        <v>0</v>
      </c>
      <c r="AY12" s="251"/>
      <c r="AZ12" s="251"/>
      <c r="BA12" s="252">
        <v>7</v>
      </c>
      <c r="BB12" s="252" t="s">
        <v>36</v>
      </c>
      <c r="BC12" s="289" t="s">
        <v>384</v>
      </c>
    </row>
    <row r="13" spans="2:67" ht="17.100000000000001" customHeight="1" x14ac:dyDescent="0.15">
      <c r="B13" s="691"/>
      <c r="C13" s="724"/>
      <c r="D13" s="725"/>
      <c r="E13" s="725"/>
      <c r="F13" s="725"/>
      <c r="G13" s="725"/>
      <c r="H13" s="726"/>
      <c r="I13" s="730"/>
      <c r="J13" s="731"/>
      <c r="K13" s="731"/>
      <c r="L13" s="731"/>
      <c r="M13" s="732"/>
      <c r="N13" s="724"/>
      <c r="O13" s="725"/>
      <c r="P13" s="726"/>
      <c r="Q13" s="253" t="str">
        <f>IFERROR(IF(AND(AND($N12&lt;&gt;$BI$6,$N12&lt;&gt;$BJ$6),Q12="有"),$AL$2,VLOOKUP(Q12,'P1'!$B$4:$J$35,9,FALSE)),"")</f>
        <v/>
      </c>
      <c r="R13" s="253" t="str">
        <f>IFERROR(IF(AND(AND($N12&lt;&gt;$BI$6,$N12&lt;&gt;$BJ$6),R12="有"),$AL$2,VLOOKUP(R12,'P1'!$B$4:$J$35,9,FALSE)),"")</f>
        <v/>
      </c>
      <c r="S13" s="253" t="str">
        <f>IFERROR(IF(AND(AND($N12&lt;&gt;$BI$6,$N12&lt;&gt;$BJ$6),S12="有"),$AL$2,VLOOKUP(S12,'P1'!$B$4:$J$35,9,FALSE)),"")</f>
        <v/>
      </c>
      <c r="T13" s="253" t="str">
        <f>IFERROR(IF(AND(AND($N12&lt;&gt;$BI$6,$N12&lt;&gt;$BJ$6),T12="有"),$AL$2,VLOOKUP(T12,'P1'!$B$4:$J$35,9,FALSE)),"")</f>
        <v/>
      </c>
      <c r="U13" s="253" t="str">
        <f>IFERROR(IF(AND(AND($N12&lt;&gt;$BI$6,$N12&lt;&gt;$BJ$6),U12="有"),$AL$2,VLOOKUP(U12,'P1'!$B$4:$J$35,9,FALSE)),"")</f>
        <v/>
      </c>
      <c r="V13" s="253" t="str">
        <f>IFERROR(IF(AND(AND($N12&lt;&gt;$BI$6,$N12&lt;&gt;$BJ$6),V12="有"),$AL$2,VLOOKUP(V12,'P1'!$B$4:$J$35,9,FALSE)),"")</f>
        <v/>
      </c>
      <c r="W13" s="253" t="str">
        <f>IFERROR(IF(AND(AND($N12&lt;&gt;$BI$6,$N12&lt;&gt;$BJ$6),W12="有"),$AL$2,VLOOKUP(W12,'P1'!$B$4:$J$35,9,FALSE)),"")</f>
        <v/>
      </c>
      <c r="X13" s="253" t="str">
        <f>IFERROR(IF(AND(AND($N12&lt;&gt;$BI$6,$N12&lt;&gt;$BJ$6),X12="有"),$AL$2,VLOOKUP(X12,'P1'!$B$4:$J$35,9,FALSE)),"")</f>
        <v/>
      </c>
      <c r="Y13" s="253" t="str">
        <f>IFERROR(IF(AND(AND($N12&lt;&gt;$BI$6,$N12&lt;&gt;$BJ$6),Y12="有"),$AL$2,VLOOKUP(Y12,'P1'!$B$4:$J$35,9,FALSE)),"")</f>
        <v/>
      </c>
      <c r="Z13" s="253" t="str">
        <f>IFERROR(IF(AND(AND($N12&lt;&gt;$BI$6,$N12&lt;&gt;$BJ$6),Z12="有"),$AL$2,VLOOKUP(Z12,'P1'!$B$4:$J$35,9,FALSE)),"")</f>
        <v/>
      </c>
      <c r="AA13" s="253" t="str">
        <f>IFERROR(IF(AND(AND($N12&lt;&gt;$BI$6,$N12&lt;&gt;$BJ$6),AA12="有"),$AL$2,VLOOKUP(AA12,'P1'!$B$4:$J$35,9,FALSE)),"")</f>
        <v/>
      </c>
      <c r="AB13" s="253" t="str">
        <f>IFERROR(IF(AND(AND($N12&lt;&gt;$BI$6,$N12&lt;&gt;$BJ$6),AB12="有"),$AL$2,VLOOKUP(AB12,'P1'!$B$4:$J$35,9,FALSE)),"")</f>
        <v/>
      </c>
      <c r="AC13" s="253" t="str">
        <f>IFERROR(IF(AND(AND($N12&lt;&gt;$BI$6,$N12&lt;&gt;$BJ$6),AC12="有"),$AL$2,VLOOKUP(AC12,'P1'!$B$4:$J$35,9,FALSE)),"")</f>
        <v/>
      </c>
      <c r="AD13" s="253" t="str">
        <f>IFERROR(IF(AND(AND($N12&lt;&gt;$BI$6,$N12&lt;&gt;$BJ$6),AD12="有"),$AL$2,VLOOKUP(AD12,'P1'!$B$4:$J$35,9,FALSE)),"")</f>
        <v/>
      </c>
      <c r="AE13" s="253" t="str">
        <f>IFERROR(IF(AND(AND($N12&lt;&gt;$BI$6,$N12&lt;&gt;$BJ$6),AE12="有"),$AL$2,VLOOKUP(AE12,'P1'!$B$4:$J$35,9,FALSE)),"")</f>
        <v/>
      </c>
      <c r="AF13" s="253" t="str">
        <f>IFERROR(IF(AND(AND($N12&lt;&gt;$BI$6,$N12&lt;&gt;$BJ$6),AF12="有"),$AL$2,VLOOKUP(AF12,'P1'!$B$4:$J$35,9,FALSE)),"")</f>
        <v/>
      </c>
      <c r="AG13" s="253" t="str">
        <f>IFERROR(IF(AND(AND($N12&lt;&gt;$BI$6,$N12&lt;&gt;$BJ$6),AG12="有"),$AL$2,VLOOKUP(AG12,'P1'!$B$4:$J$35,9,FALSE)),"")</f>
        <v/>
      </c>
      <c r="AH13" s="253" t="str">
        <f>IFERROR(IF(AND(AND($N12&lt;&gt;$BI$6,$N12&lt;&gt;$BJ$6),AH12="有"),$AL$2,VLOOKUP(AH12,'P1'!$B$4:$J$35,9,FALSE)),"")</f>
        <v/>
      </c>
      <c r="AI13" s="253" t="str">
        <f>IFERROR(IF(AND(AND($N12&lt;&gt;$BI$6,$N12&lt;&gt;$BJ$6),AI12="有"),$AL$2,VLOOKUP(AI12,'P1'!$B$4:$J$35,9,FALSE)),"")</f>
        <v/>
      </c>
      <c r="AJ13" s="253" t="str">
        <f>IFERROR(IF(AND(AND($N12&lt;&gt;$BI$6,$N12&lt;&gt;$BJ$6),AJ12="有"),$AL$2,VLOOKUP(AJ12,'P1'!$B$4:$J$35,9,FALSE)),"")</f>
        <v/>
      </c>
      <c r="AK13" s="253" t="str">
        <f>IFERROR(IF(AND(AND($N12&lt;&gt;$BI$6,$N12&lt;&gt;$BJ$6),AK12="有"),$AL$2,VLOOKUP(AK12,'P1'!$B$4:$J$35,9,FALSE)),"")</f>
        <v/>
      </c>
      <c r="AL13" s="253" t="str">
        <f>IFERROR(IF(AND(AND($N12&lt;&gt;$BI$6,$N12&lt;&gt;$BJ$6),AL12="有"),$AL$2,VLOOKUP(AL12,'P1'!$B$4:$J$35,9,FALSE)),"")</f>
        <v/>
      </c>
      <c r="AM13" s="253" t="str">
        <f>IFERROR(IF(AND(AND($N12&lt;&gt;$BI$6,$N12&lt;&gt;$BJ$6),AM12="有"),$AL$2,VLOOKUP(AM12,'P1'!$B$4:$J$35,9,FALSE)),"")</f>
        <v/>
      </c>
      <c r="AN13" s="253" t="str">
        <f>IFERROR(IF(AND(AND($N12&lt;&gt;$BI$6,$N12&lt;&gt;$BJ$6),AN12="有"),$AL$2,VLOOKUP(AN12,'P1'!$B$4:$J$35,9,FALSE)),"")</f>
        <v/>
      </c>
      <c r="AO13" s="253" t="str">
        <f>IFERROR(IF(AND(AND($N12&lt;&gt;$BI$6,$N12&lt;&gt;$BJ$6),AO12="有"),$AL$2,VLOOKUP(AO12,'P1'!$B$4:$J$35,9,FALSE)),"")</f>
        <v/>
      </c>
      <c r="AP13" s="253" t="str">
        <f>IFERROR(IF(AND(AND($N12&lt;&gt;$BI$6,$N12&lt;&gt;$BJ$6),AP12="有"),$AL$2,VLOOKUP(AP12,'P1'!$B$4:$J$35,9,FALSE)),"")</f>
        <v/>
      </c>
      <c r="AQ13" s="253" t="str">
        <f>IFERROR(IF(AND(AND($N12&lt;&gt;$BI$6,$N12&lt;&gt;$BJ$6),AQ12="有"),$AL$2,VLOOKUP(AQ12,'P1'!$B$4:$J$35,9,FALSE)),"")</f>
        <v/>
      </c>
      <c r="AR13" s="253" t="str">
        <f>IFERROR(IF(AND(AND($N12&lt;&gt;$BI$6,$N12&lt;&gt;$BJ$6),AR12="有"),$AL$2,VLOOKUP(AR12,'P1'!$B$4:$J$35,9,FALSE)),"")</f>
        <v/>
      </c>
      <c r="AS13" s="253" t="str">
        <f>IFERROR(IF(AND(AND($N12&lt;&gt;$BI$6,$N12&lt;&gt;$BJ$6),AS12="有"),$AL$2,VLOOKUP(AS12,'P1'!$B$4:$J$35,9,FALSE)),"")</f>
        <v/>
      </c>
      <c r="AT13" s="253" t="str">
        <f>IFERROR(IF(AND(AND($N12&lt;&gt;$BI$6,$N12&lt;&gt;$BJ$6),AT12="有"),$AL$2,VLOOKUP(AT12,'P1'!$B$4:$J$35,9,FALSE)),"")</f>
        <v/>
      </c>
      <c r="AU13" s="253" t="str">
        <f>IFERROR(IF(AND(AND($N12&lt;&gt;$BI$6,$N12&lt;&gt;$BJ$6),AU12="有"),$AL$2,VLOOKUP(AU12,'P1'!$B$4:$J$35,9,FALSE)),"")</f>
        <v/>
      </c>
      <c r="AV13" s="254">
        <f>SUM(Q13:AU13)</f>
        <v>0</v>
      </c>
      <c r="AW13" s="711"/>
      <c r="AX13" s="713"/>
      <c r="AY13" s="255"/>
      <c r="AZ13" s="255"/>
      <c r="BA13" s="252"/>
      <c r="BB13" s="252"/>
      <c r="BC13" s="289" t="s">
        <v>274</v>
      </c>
    </row>
    <row r="14" spans="2:67" ht="17.100000000000001" customHeight="1" x14ac:dyDescent="0.15">
      <c r="B14" s="690">
        <f>B12+1</f>
        <v>2</v>
      </c>
      <c r="C14" s="721"/>
      <c r="D14" s="722"/>
      <c r="E14" s="722"/>
      <c r="F14" s="722"/>
      <c r="G14" s="722"/>
      <c r="H14" s="723"/>
      <c r="I14" s="727"/>
      <c r="J14" s="728"/>
      <c r="K14" s="728"/>
      <c r="L14" s="728"/>
      <c r="M14" s="729"/>
      <c r="N14" s="733"/>
      <c r="O14" s="734"/>
      <c r="P14" s="723"/>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0">
        <f>COUNTA(Q14:AU14)</f>
        <v>0</v>
      </c>
      <c r="AW14" s="710">
        <f>AV15</f>
        <v>0</v>
      </c>
      <c r="AX14" s="712">
        <f>IFERROR(ROUNDDOWN(AV15/$AT$2,1),"")</f>
        <v>0</v>
      </c>
      <c r="AY14" s="251"/>
      <c r="AZ14" s="251"/>
      <c r="BC14" s="289" t="s">
        <v>385</v>
      </c>
    </row>
    <row r="15" spans="2:67" ht="17.100000000000001" customHeight="1" x14ac:dyDescent="0.15">
      <c r="B15" s="691"/>
      <c r="C15" s="724"/>
      <c r="D15" s="725"/>
      <c r="E15" s="725"/>
      <c r="F15" s="725"/>
      <c r="G15" s="725"/>
      <c r="H15" s="726"/>
      <c r="I15" s="730"/>
      <c r="J15" s="731"/>
      <c r="K15" s="731"/>
      <c r="L15" s="731"/>
      <c r="M15" s="732"/>
      <c r="N15" s="724"/>
      <c r="O15" s="725"/>
      <c r="P15" s="726"/>
      <c r="Q15" s="253" t="str">
        <f>IFERROR(IF(AND(AND($N14&lt;&gt;$BI$6,$N14&lt;&gt;$BJ$6),Q14="有"),$AL$2,VLOOKUP(Q14,'P1'!$B$4:$J$35,9,FALSE)),"")</f>
        <v/>
      </c>
      <c r="R15" s="253" t="str">
        <f>IFERROR(IF(AND(AND($N14&lt;&gt;$BI$6,$N14&lt;&gt;$BJ$6),R14="有"),$AL$2,VLOOKUP(R14,'P1'!$B$4:$J$35,9,FALSE)),"")</f>
        <v/>
      </c>
      <c r="S15" s="253" t="str">
        <f>IFERROR(IF(AND(AND($N14&lt;&gt;$BI$6,$N14&lt;&gt;$BJ$6),S14="有"),$AL$2,VLOOKUP(S14,'P1'!$B$4:$J$35,9,FALSE)),"")</f>
        <v/>
      </c>
      <c r="T15" s="253" t="str">
        <f>IFERROR(IF(AND(AND($N14&lt;&gt;$BI$6,$N14&lt;&gt;$BJ$6),T14="有"),$AL$2,VLOOKUP(T14,'P1'!$B$4:$J$35,9,FALSE)),"")</f>
        <v/>
      </c>
      <c r="U15" s="253" t="str">
        <f>IFERROR(IF(AND(AND($N14&lt;&gt;$BI$6,$N14&lt;&gt;$BJ$6),U14="有"),$AL$2,VLOOKUP(U14,'P1'!$B$4:$J$35,9,FALSE)),"")</f>
        <v/>
      </c>
      <c r="V15" s="253" t="str">
        <f>IFERROR(IF(AND(AND($N14&lt;&gt;$BI$6,$N14&lt;&gt;$BJ$6),V14="有"),$AL$2,VLOOKUP(V14,'P1'!$B$4:$J$35,9,FALSE)),"")</f>
        <v/>
      </c>
      <c r="W15" s="253" t="str">
        <f>IFERROR(IF(AND(AND($N14&lt;&gt;$BI$6,$N14&lt;&gt;$BJ$6),W14="有"),$AL$2,VLOOKUP(W14,'P1'!$B$4:$J$35,9,FALSE)),"")</f>
        <v/>
      </c>
      <c r="X15" s="253" t="str">
        <f>IFERROR(IF(AND(AND($N14&lt;&gt;$BI$6,$N14&lt;&gt;$BJ$6),X14="有"),$AL$2,VLOOKUP(X14,'P1'!$B$4:$J$35,9,FALSE)),"")</f>
        <v/>
      </c>
      <c r="Y15" s="253" t="str">
        <f>IFERROR(IF(AND(AND($N14&lt;&gt;$BI$6,$N14&lt;&gt;$BJ$6),Y14="有"),$AL$2,VLOOKUP(Y14,'P1'!$B$4:$J$35,9,FALSE)),"")</f>
        <v/>
      </c>
      <c r="Z15" s="253" t="str">
        <f>IFERROR(IF(AND(AND($N14&lt;&gt;$BI$6,$N14&lt;&gt;$BJ$6),Z14="有"),$AL$2,VLOOKUP(Z14,'P1'!$B$4:$J$35,9,FALSE)),"")</f>
        <v/>
      </c>
      <c r="AA15" s="253" t="str">
        <f>IFERROR(IF(AND(AND($N14&lt;&gt;$BI$6,$N14&lt;&gt;$BJ$6),AA14="有"),$AL$2,VLOOKUP(AA14,'P1'!$B$4:$J$35,9,FALSE)),"")</f>
        <v/>
      </c>
      <c r="AB15" s="253" t="str">
        <f>IFERROR(IF(AND(AND($N14&lt;&gt;$BI$6,$N14&lt;&gt;$BJ$6),AB14="有"),$AL$2,VLOOKUP(AB14,'P1'!$B$4:$J$35,9,FALSE)),"")</f>
        <v/>
      </c>
      <c r="AC15" s="253" t="str">
        <f>IFERROR(IF(AND(AND($N14&lt;&gt;$BI$6,$N14&lt;&gt;$BJ$6),AC14="有"),$AL$2,VLOOKUP(AC14,'P1'!$B$4:$J$35,9,FALSE)),"")</f>
        <v/>
      </c>
      <c r="AD15" s="253" t="str">
        <f>IFERROR(IF(AND(AND($N14&lt;&gt;$BI$6,$N14&lt;&gt;$BJ$6),AD14="有"),$AL$2,VLOOKUP(AD14,'P1'!$B$4:$J$35,9,FALSE)),"")</f>
        <v/>
      </c>
      <c r="AE15" s="253" t="str">
        <f>IFERROR(IF(AND(AND($N14&lt;&gt;$BI$6,$N14&lt;&gt;$BJ$6),AE14="有"),$AL$2,VLOOKUP(AE14,'P1'!$B$4:$J$35,9,FALSE)),"")</f>
        <v/>
      </c>
      <c r="AF15" s="253" t="str">
        <f>IFERROR(IF(AND(AND($N14&lt;&gt;$BI$6,$N14&lt;&gt;$BJ$6),AF14="有"),$AL$2,VLOOKUP(AF14,'P1'!$B$4:$J$35,9,FALSE)),"")</f>
        <v/>
      </c>
      <c r="AG15" s="253" t="str">
        <f>IFERROR(IF(AND(AND($N14&lt;&gt;$BI$6,$N14&lt;&gt;$BJ$6),AG14="有"),$AL$2,VLOOKUP(AG14,'P1'!$B$4:$J$35,9,FALSE)),"")</f>
        <v/>
      </c>
      <c r="AH15" s="253" t="str">
        <f>IFERROR(IF(AND(AND($N14&lt;&gt;$BI$6,$N14&lt;&gt;$BJ$6),AH14="有"),$AL$2,VLOOKUP(AH14,'P1'!$B$4:$J$35,9,FALSE)),"")</f>
        <v/>
      </c>
      <c r="AI15" s="253" t="str">
        <f>IFERROR(IF(AND(AND($N14&lt;&gt;$BI$6,$N14&lt;&gt;$BJ$6),AI14="有"),$AL$2,VLOOKUP(AI14,'P1'!$B$4:$J$35,9,FALSE)),"")</f>
        <v/>
      </c>
      <c r="AJ15" s="253" t="str">
        <f>IFERROR(IF(AND(AND($N14&lt;&gt;$BI$6,$N14&lt;&gt;$BJ$6),AJ14="有"),$AL$2,VLOOKUP(AJ14,'P1'!$B$4:$J$35,9,FALSE)),"")</f>
        <v/>
      </c>
      <c r="AK15" s="253" t="str">
        <f>IFERROR(IF(AND(AND($N14&lt;&gt;$BI$6,$N14&lt;&gt;$BJ$6),AK14="有"),$AL$2,VLOOKUP(AK14,'P1'!$B$4:$J$35,9,FALSE)),"")</f>
        <v/>
      </c>
      <c r="AL15" s="253" t="str">
        <f>IFERROR(IF(AND(AND($N14&lt;&gt;$BI$6,$N14&lt;&gt;$BJ$6),AL14="有"),$AL$2,VLOOKUP(AL14,'P1'!$B$4:$J$35,9,FALSE)),"")</f>
        <v/>
      </c>
      <c r="AM15" s="253" t="str">
        <f>IFERROR(IF(AND(AND($N14&lt;&gt;$BI$6,$N14&lt;&gt;$BJ$6),AM14="有"),$AL$2,VLOOKUP(AM14,'P1'!$B$4:$J$35,9,FALSE)),"")</f>
        <v/>
      </c>
      <c r="AN15" s="253" t="str">
        <f>IFERROR(IF(AND(AND($N14&lt;&gt;$BI$6,$N14&lt;&gt;$BJ$6),AN14="有"),$AL$2,VLOOKUP(AN14,'P1'!$B$4:$J$35,9,FALSE)),"")</f>
        <v/>
      </c>
      <c r="AO15" s="253" t="str">
        <f>IFERROR(IF(AND(AND($N14&lt;&gt;$BI$6,$N14&lt;&gt;$BJ$6),AO14="有"),$AL$2,VLOOKUP(AO14,'P1'!$B$4:$J$35,9,FALSE)),"")</f>
        <v/>
      </c>
      <c r="AP15" s="253" t="str">
        <f>IFERROR(IF(AND(AND($N14&lt;&gt;$BI$6,$N14&lt;&gt;$BJ$6),AP14="有"),$AL$2,VLOOKUP(AP14,'P1'!$B$4:$J$35,9,FALSE)),"")</f>
        <v/>
      </c>
      <c r="AQ15" s="253" t="str">
        <f>IFERROR(IF(AND(AND($N14&lt;&gt;$BI$6,$N14&lt;&gt;$BJ$6),AQ14="有"),$AL$2,VLOOKUP(AQ14,'P1'!$B$4:$J$35,9,FALSE)),"")</f>
        <v/>
      </c>
      <c r="AR15" s="253" t="str">
        <f>IFERROR(IF(AND(AND($N14&lt;&gt;$BI$6,$N14&lt;&gt;$BJ$6),AR14="有"),$AL$2,VLOOKUP(AR14,'P1'!$B$4:$J$35,9,FALSE)),"")</f>
        <v/>
      </c>
      <c r="AS15" s="253" t="str">
        <f>IFERROR(IF(AND(AND($N14&lt;&gt;$BI$6,$N14&lt;&gt;$BJ$6),AS14="有"),$AL$2,VLOOKUP(AS14,'P1'!$B$4:$J$35,9,FALSE)),"")</f>
        <v/>
      </c>
      <c r="AT15" s="253" t="str">
        <f>IFERROR(IF(AND(AND($N14&lt;&gt;$BI$6,$N14&lt;&gt;$BJ$6),AT14="有"),$AL$2,VLOOKUP(AT14,'P1'!$B$4:$J$35,9,FALSE)),"")</f>
        <v/>
      </c>
      <c r="AU15" s="253" t="str">
        <f>IFERROR(IF(AND(AND($N14&lt;&gt;$BI$6,$N14&lt;&gt;$BJ$6),AU14="有"),$AL$2,VLOOKUP(AU14,'P1'!$B$4:$J$35,9,FALSE)),"")</f>
        <v/>
      </c>
      <c r="AV15" s="254">
        <f>SUM(Q15:AU15)</f>
        <v>0</v>
      </c>
      <c r="AW15" s="711"/>
      <c r="AX15" s="713"/>
      <c r="AY15" s="255"/>
      <c r="AZ15" s="255"/>
      <c r="BC15" s="237"/>
    </row>
    <row r="16" spans="2:67" ht="17.100000000000001" customHeight="1" x14ac:dyDescent="0.15">
      <c r="B16" s="690">
        <f>B14+1</f>
        <v>3</v>
      </c>
      <c r="C16" s="721"/>
      <c r="D16" s="722"/>
      <c r="E16" s="722"/>
      <c r="F16" s="722"/>
      <c r="G16" s="722"/>
      <c r="H16" s="723"/>
      <c r="I16" s="727"/>
      <c r="J16" s="728"/>
      <c r="K16" s="728"/>
      <c r="L16" s="728"/>
      <c r="M16" s="729"/>
      <c r="N16" s="733"/>
      <c r="O16" s="734"/>
      <c r="P16" s="723"/>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0">
        <f>COUNTA(Q16:AU16)</f>
        <v>0</v>
      </c>
      <c r="AW16" s="710">
        <f>AV17</f>
        <v>0</v>
      </c>
      <c r="AX16" s="712">
        <f>IFERROR(ROUNDDOWN(AV17/$AT$2,1),"")</f>
        <v>0</v>
      </c>
      <c r="AY16" s="251"/>
      <c r="AZ16" s="251"/>
      <c r="BC16" s="237"/>
    </row>
    <row r="17" spans="2:52" ht="17.100000000000001" customHeight="1" x14ac:dyDescent="0.15">
      <c r="B17" s="691"/>
      <c r="C17" s="724"/>
      <c r="D17" s="725"/>
      <c r="E17" s="725"/>
      <c r="F17" s="725"/>
      <c r="G17" s="725"/>
      <c r="H17" s="726"/>
      <c r="I17" s="730"/>
      <c r="J17" s="731"/>
      <c r="K17" s="731"/>
      <c r="L17" s="731"/>
      <c r="M17" s="732"/>
      <c r="N17" s="724"/>
      <c r="O17" s="725"/>
      <c r="P17" s="726"/>
      <c r="Q17" s="253" t="str">
        <f>IFERROR(IF(AND(AND($N16&lt;&gt;$BI$6,$N16&lt;&gt;$BJ$6),Q16="有"),$AL$2,VLOOKUP(Q16,'P1'!$B$4:$J$35,9,FALSE)),"")</f>
        <v/>
      </c>
      <c r="R17" s="253" t="str">
        <f>IFERROR(IF(AND(AND($N16&lt;&gt;$BI$6,$N16&lt;&gt;$BJ$6),R16="有"),$AL$2,VLOOKUP(R16,'P1'!$B$4:$J$35,9,FALSE)),"")</f>
        <v/>
      </c>
      <c r="S17" s="253" t="str">
        <f>IFERROR(IF(AND(AND($N16&lt;&gt;$BI$6,$N16&lt;&gt;$BJ$6),S16="有"),$AL$2,VLOOKUP(S16,'P1'!$B$4:$J$35,9,FALSE)),"")</f>
        <v/>
      </c>
      <c r="T17" s="253" t="str">
        <f>IFERROR(IF(AND(AND($N16&lt;&gt;$BI$6,$N16&lt;&gt;$BJ$6),T16="有"),$AL$2,VLOOKUP(T16,'P1'!$B$4:$J$35,9,FALSE)),"")</f>
        <v/>
      </c>
      <c r="U17" s="253" t="str">
        <f>IFERROR(IF(AND(AND($N16&lt;&gt;$BI$6,$N16&lt;&gt;$BJ$6),U16="有"),$AL$2,VLOOKUP(U16,'P1'!$B$4:$J$35,9,FALSE)),"")</f>
        <v/>
      </c>
      <c r="V17" s="253" t="str">
        <f>IFERROR(IF(AND(AND($N16&lt;&gt;$BI$6,$N16&lt;&gt;$BJ$6),V16="有"),$AL$2,VLOOKUP(V16,'P1'!$B$4:$J$35,9,FALSE)),"")</f>
        <v/>
      </c>
      <c r="W17" s="253" t="str">
        <f>IFERROR(IF(AND(AND($N16&lt;&gt;$BI$6,$N16&lt;&gt;$BJ$6),W16="有"),$AL$2,VLOOKUP(W16,'P1'!$B$4:$J$35,9,FALSE)),"")</f>
        <v/>
      </c>
      <c r="X17" s="253" t="str">
        <f>IFERROR(IF(AND(AND($N16&lt;&gt;$BI$6,$N16&lt;&gt;$BJ$6),X16="有"),$AL$2,VLOOKUP(X16,'P1'!$B$4:$J$35,9,FALSE)),"")</f>
        <v/>
      </c>
      <c r="Y17" s="253" t="str">
        <f>IFERROR(IF(AND(AND($N16&lt;&gt;$BI$6,$N16&lt;&gt;$BJ$6),Y16="有"),$AL$2,VLOOKUP(Y16,'P1'!$B$4:$J$35,9,FALSE)),"")</f>
        <v/>
      </c>
      <c r="Z17" s="253" t="str">
        <f>IFERROR(IF(AND(AND($N16&lt;&gt;$BI$6,$N16&lt;&gt;$BJ$6),Z16="有"),$AL$2,VLOOKUP(Z16,'P1'!$B$4:$J$35,9,FALSE)),"")</f>
        <v/>
      </c>
      <c r="AA17" s="253" t="str">
        <f>IFERROR(IF(AND(AND($N16&lt;&gt;$BI$6,$N16&lt;&gt;$BJ$6),AA16="有"),$AL$2,VLOOKUP(AA16,'P1'!$B$4:$J$35,9,FALSE)),"")</f>
        <v/>
      </c>
      <c r="AB17" s="253" t="str">
        <f>IFERROR(IF(AND(AND($N16&lt;&gt;$BI$6,$N16&lt;&gt;$BJ$6),AB16="有"),$AL$2,VLOOKUP(AB16,'P1'!$B$4:$J$35,9,FALSE)),"")</f>
        <v/>
      </c>
      <c r="AC17" s="253" t="str">
        <f>IFERROR(IF(AND(AND($N16&lt;&gt;$BI$6,$N16&lt;&gt;$BJ$6),AC16="有"),$AL$2,VLOOKUP(AC16,'P1'!$B$4:$J$35,9,FALSE)),"")</f>
        <v/>
      </c>
      <c r="AD17" s="253" t="str">
        <f>IFERROR(IF(AND(AND($N16&lt;&gt;$BI$6,$N16&lt;&gt;$BJ$6),AD16="有"),$AL$2,VLOOKUP(AD16,'P1'!$B$4:$J$35,9,FALSE)),"")</f>
        <v/>
      </c>
      <c r="AE17" s="253" t="str">
        <f>IFERROR(IF(AND(AND($N16&lt;&gt;$BI$6,$N16&lt;&gt;$BJ$6),AE16="有"),$AL$2,VLOOKUP(AE16,'P1'!$B$4:$J$35,9,FALSE)),"")</f>
        <v/>
      </c>
      <c r="AF17" s="253" t="str">
        <f>IFERROR(IF(AND(AND($N16&lt;&gt;$BI$6,$N16&lt;&gt;$BJ$6),AF16="有"),$AL$2,VLOOKUP(AF16,'P1'!$B$4:$J$35,9,FALSE)),"")</f>
        <v/>
      </c>
      <c r="AG17" s="253" t="str">
        <f>IFERROR(IF(AND(AND($N16&lt;&gt;$BI$6,$N16&lt;&gt;$BJ$6),AG16="有"),$AL$2,VLOOKUP(AG16,'P1'!$B$4:$J$35,9,FALSE)),"")</f>
        <v/>
      </c>
      <c r="AH17" s="253" t="str">
        <f>IFERROR(IF(AND(AND($N16&lt;&gt;$BI$6,$N16&lt;&gt;$BJ$6),AH16="有"),$AL$2,VLOOKUP(AH16,'P1'!$B$4:$J$35,9,FALSE)),"")</f>
        <v/>
      </c>
      <c r="AI17" s="253" t="str">
        <f>IFERROR(IF(AND(AND($N16&lt;&gt;$BI$6,$N16&lt;&gt;$BJ$6),AI16="有"),$AL$2,VLOOKUP(AI16,'P1'!$B$4:$J$35,9,FALSE)),"")</f>
        <v/>
      </c>
      <c r="AJ17" s="253" t="str">
        <f>IFERROR(IF(AND(AND($N16&lt;&gt;$BI$6,$N16&lt;&gt;$BJ$6),AJ16="有"),$AL$2,VLOOKUP(AJ16,'P1'!$B$4:$J$35,9,FALSE)),"")</f>
        <v/>
      </c>
      <c r="AK17" s="253" t="str">
        <f>IFERROR(IF(AND(AND($N16&lt;&gt;$BI$6,$N16&lt;&gt;$BJ$6),AK16="有"),$AL$2,VLOOKUP(AK16,'P1'!$B$4:$J$35,9,FALSE)),"")</f>
        <v/>
      </c>
      <c r="AL17" s="253" t="str">
        <f>IFERROR(IF(AND(AND($N16&lt;&gt;$BI$6,$N16&lt;&gt;$BJ$6),AL16="有"),$AL$2,VLOOKUP(AL16,'P1'!$B$4:$J$35,9,FALSE)),"")</f>
        <v/>
      </c>
      <c r="AM17" s="253" t="str">
        <f>IFERROR(IF(AND(AND($N16&lt;&gt;$BI$6,$N16&lt;&gt;$BJ$6),AM16="有"),$AL$2,VLOOKUP(AM16,'P1'!$B$4:$J$35,9,FALSE)),"")</f>
        <v/>
      </c>
      <c r="AN17" s="253" t="str">
        <f>IFERROR(IF(AND(AND($N16&lt;&gt;$BI$6,$N16&lt;&gt;$BJ$6),AN16="有"),$AL$2,VLOOKUP(AN16,'P1'!$B$4:$J$35,9,FALSE)),"")</f>
        <v/>
      </c>
      <c r="AO17" s="253" t="str">
        <f>IFERROR(IF(AND(AND($N16&lt;&gt;$BI$6,$N16&lt;&gt;$BJ$6),AO16="有"),$AL$2,VLOOKUP(AO16,'P1'!$B$4:$J$35,9,FALSE)),"")</f>
        <v/>
      </c>
      <c r="AP17" s="253" t="str">
        <f>IFERROR(IF(AND(AND($N16&lt;&gt;$BI$6,$N16&lt;&gt;$BJ$6),AP16="有"),$AL$2,VLOOKUP(AP16,'P1'!$B$4:$J$35,9,FALSE)),"")</f>
        <v/>
      </c>
      <c r="AQ17" s="253" t="str">
        <f>IFERROR(IF(AND(AND($N16&lt;&gt;$BI$6,$N16&lt;&gt;$BJ$6),AQ16="有"),$AL$2,VLOOKUP(AQ16,'P1'!$B$4:$J$35,9,FALSE)),"")</f>
        <v/>
      </c>
      <c r="AR17" s="253" t="str">
        <f>IFERROR(IF(AND(AND($N16&lt;&gt;$BI$6,$N16&lt;&gt;$BJ$6),AR16="有"),$AL$2,VLOOKUP(AR16,'P1'!$B$4:$J$35,9,FALSE)),"")</f>
        <v/>
      </c>
      <c r="AS17" s="253" t="str">
        <f>IFERROR(IF(AND(AND($N16&lt;&gt;$BI$6,$N16&lt;&gt;$BJ$6),AS16="有"),$AL$2,VLOOKUP(AS16,'P1'!$B$4:$J$35,9,FALSE)),"")</f>
        <v/>
      </c>
      <c r="AT17" s="253" t="str">
        <f>IFERROR(IF(AND(AND($N16&lt;&gt;$BI$6,$N16&lt;&gt;$BJ$6),AT16="有"),$AL$2,VLOOKUP(AT16,'P1'!$B$4:$J$35,9,FALSE)),"")</f>
        <v/>
      </c>
      <c r="AU17" s="253" t="str">
        <f>IFERROR(IF(AND(AND($N16&lt;&gt;$BI$6,$N16&lt;&gt;$BJ$6),AU16="有"),$AL$2,VLOOKUP(AU16,'P1'!$B$4:$J$35,9,FALSE)),"")</f>
        <v/>
      </c>
      <c r="AV17" s="254">
        <f>SUM(Q17:AU17)</f>
        <v>0</v>
      </c>
      <c r="AW17" s="711"/>
      <c r="AX17" s="713"/>
      <c r="AY17" s="255"/>
      <c r="AZ17" s="255"/>
    </row>
    <row r="18" spans="2:52" ht="17.100000000000001" customHeight="1" x14ac:dyDescent="0.15">
      <c r="B18" s="690">
        <f>B16+1</f>
        <v>4</v>
      </c>
      <c r="C18" s="721"/>
      <c r="D18" s="722"/>
      <c r="E18" s="722"/>
      <c r="F18" s="722"/>
      <c r="G18" s="722"/>
      <c r="H18" s="723"/>
      <c r="I18" s="727"/>
      <c r="J18" s="728"/>
      <c r="K18" s="728"/>
      <c r="L18" s="728"/>
      <c r="M18" s="729"/>
      <c r="N18" s="733"/>
      <c r="O18" s="734"/>
      <c r="P18" s="723"/>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0">
        <f>COUNTA(Q18:AU18)</f>
        <v>0</v>
      </c>
      <c r="AW18" s="710">
        <f>AV19</f>
        <v>0</v>
      </c>
      <c r="AX18" s="712">
        <f>IFERROR(ROUNDDOWN(AV19/$AT$2,1),"")</f>
        <v>0</v>
      </c>
      <c r="AY18" s="251"/>
      <c r="AZ18" s="251"/>
    </row>
    <row r="19" spans="2:52" ht="17.100000000000001" customHeight="1" x14ac:dyDescent="0.15">
      <c r="B19" s="691"/>
      <c r="C19" s="724"/>
      <c r="D19" s="725"/>
      <c r="E19" s="725"/>
      <c r="F19" s="725"/>
      <c r="G19" s="725"/>
      <c r="H19" s="726"/>
      <c r="I19" s="730"/>
      <c r="J19" s="731"/>
      <c r="K19" s="731"/>
      <c r="L19" s="731"/>
      <c r="M19" s="732"/>
      <c r="N19" s="724"/>
      <c r="O19" s="725"/>
      <c r="P19" s="726"/>
      <c r="Q19" s="253" t="str">
        <f>IFERROR(IF(AND(AND($N18&lt;&gt;$BI$6,$N18&lt;&gt;$BJ$6),Q18="有"),$AL$2,VLOOKUP(Q18,'P1'!$B$4:$J$35,9,FALSE)),"")</f>
        <v/>
      </c>
      <c r="R19" s="253" t="str">
        <f>IFERROR(IF(AND(AND($N18&lt;&gt;$BI$6,$N18&lt;&gt;$BJ$6),R18="有"),$AL$2,VLOOKUP(R18,'P1'!$B$4:$J$35,9,FALSE)),"")</f>
        <v/>
      </c>
      <c r="S19" s="253" t="str">
        <f>IFERROR(IF(AND(AND($N18&lt;&gt;$BI$6,$N18&lt;&gt;$BJ$6),S18="有"),$AL$2,VLOOKUP(S18,'P1'!$B$4:$J$35,9,FALSE)),"")</f>
        <v/>
      </c>
      <c r="T19" s="253" t="str">
        <f>IFERROR(IF(AND(AND($N18&lt;&gt;$BI$6,$N18&lt;&gt;$BJ$6),T18="有"),$AL$2,VLOOKUP(T18,'P1'!$B$4:$J$35,9,FALSE)),"")</f>
        <v/>
      </c>
      <c r="U19" s="253" t="str">
        <f>IFERROR(IF(AND(AND($N18&lt;&gt;$BI$6,$N18&lt;&gt;$BJ$6),U18="有"),$AL$2,VLOOKUP(U18,'P1'!$B$4:$J$35,9,FALSE)),"")</f>
        <v/>
      </c>
      <c r="V19" s="253" t="str">
        <f>IFERROR(IF(AND(AND($N18&lt;&gt;$BI$6,$N18&lt;&gt;$BJ$6),V18="有"),$AL$2,VLOOKUP(V18,'P1'!$B$4:$J$35,9,FALSE)),"")</f>
        <v/>
      </c>
      <c r="W19" s="253" t="str">
        <f>IFERROR(IF(AND(AND($N18&lt;&gt;$BI$6,$N18&lt;&gt;$BJ$6),W18="有"),$AL$2,VLOOKUP(W18,'P1'!$B$4:$J$35,9,FALSE)),"")</f>
        <v/>
      </c>
      <c r="X19" s="253" t="str">
        <f>IFERROR(IF(AND(AND($N18&lt;&gt;$BI$6,$N18&lt;&gt;$BJ$6),X18="有"),$AL$2,VLOOKUP(X18,'P1'!$B$4:$J$35,9,FALSE)),"")</f>
        <v/>
      </c>
      <c r="Y19" s="253" t="str">
        <f>IFERROR(IF(AND(AND($N18&lt;&gt;$BI$6,$N18&lt;&gt;$BJ$6),Y18="有"),$AL$2,VLOOKUP(Y18,'P1'!$B$4:$J$35,9,FALSE)),"")</f>
        <v/>
      </c>
      <c r="Z19" s="253" t="str">
        <f>IFERROR(IF(AND(AND($N18&lt;&gt;$BI$6,$N18&lt;&gt;$BJ$6),Z18="有"),$AL$2,VLOOKUP(Z18,'P1'!$B$4:$J$35,9,FALSE)),"")</f>
        <v/>
      </c>
      <c r="AA19" s="253" t="str">
        <f>IFERROR(IF(AND(AND($N18&lt;&gt;$BI$6,$N18&lt;&gt;$BJ$6),AA18="有"),$AL$2,VLOOKUP(AA18,'P1'!$B$4:$J$35,9,FALSE)),"")</f>
        <v/>
      </c>
      <c r="AB19" s="253" t="str">
        <f>IFERROR(IF(AND(AND($N18&lt;&gt;$BI$6,$N18&lt;&gt;$BJ$6),AB18="有"),$AL$2,VLOOKUP(AB18,'P1'!$B$4:$J$35,9,FALSE)),"")</f>
        <v/>
      </c>
      <c r="AC19" s="253" t="str">
        <f>IFERROR(IF(AND(AND($N18&lt;&gt;$BI$6,$N18&lt;&gt;$BJ$6),AC18="有"),$AL$2,VLOOKUP(AC18,'P1'!$B$4:$J$35,9,FALSE)),"")</f>
        <v/>
      </c>
      <c r="AD19" s="253" t="str">
        <f>IFERROR(IF(AND(AND($N18&lt;&gt;$BI$6,$N18&lt;&gt;$BJ$6),AD18="有"),$AL$2,VLOOKUP(AD18,'P1'!$B$4:$J$35,9,FALSE)),"")</f>
        <v/>
      </c>
      <c r="AE19" s="253" t="str">
        <f>IFERROR(IF(AND(AND($N18&lt;&gt;$BI$6,$N18&lt;&gt;$BJ$6),AE18="有"),$AL$2,VLOOKUP(AE18,'P1'!$B$4:$J$35,9,FALSE)),"")</f>
        <v/>
      </c>
      <c r="AF19" s="253" t="str">
        <f>IFERROR(IF(AND(AND($N18&lt;&gt;$BI$6,$N18&lt;&gt;$BJ$6),AF18="有"),$AL$2,VLOOKUP(AF18,'P1'!$B$4:$J$35,9,FALSE)),"")</f>
        <v/>
      </c>
      <c r="AG19" s="253" t="str">
        <f>IFERROR(IF(AND(AND($N18&lt;&gt;$BI$6,$N18&lt;&gt;$BJ$6),AG18="有"),$AL$2,VLOOKUP(AG18,'P1'!$B$4:$J$35,9,FALSE)),"")</f>
        <v/>
      </c>
      <c r="AH19" s="253" t="str">
        <f>IFERROR(IF(AND(AND($N18&lt;&gt;$BI$6,$N18&lt;&gt;$BJ$6),AH18="有"),$AL$2,VLOOKUP(AH18,'P1'!$B$4:$J$35,9,FALSE)),"")</f>
        <v/>
      </c>
      <c r="AI19" s="253" t="str">
        <f>IFERROR(IF(AND(AND($N18&lt;&gt;$BI$6,$N18&lt;&gt;$BJ$6),AI18="有"),$AL$2,VLOOKUP(AI18,'P1'!$B$4:$J$35,9,FALSE)),"")</f>
        <v/>
      </c>
      <c r="AJ19" s="253" t="str">
        <f>IFERROR(IF(AND(AND($N18&lt;&gt;$BI$6,$N18&lt;&gt;$BJ$6),AJ18="有"),$AL$2,VLOOKUP(AJ18,'P1'!$B$4:$J$35,9,FALSE)),"")</f>
        <v/>
      </c>
      <c r="AK19" s="253" t="str">
        <f>IFERROR(IF(AND(AND($N18&lt;&gt;$BI$6,$N18&lt;&gt;$BJ$6),AK18="有"),$AL$2,VLOOKUP(AK18,'P1'!$B$4:$J$35,9,FALSE)),"")</f>
        <v/>
      </c>
      <c r="AL19" s="253" t="str">
        <f>IFERROR(IF(AND(AND($N18&lt;&gt;$BI$6,$N18&lt;&gt;$BJ$6),AL18="有"),$AL$2,VLOOKUP(AL18,'P1'!$B$4:$J$35,9,FALSE)),"")</f>
        <v/>
      </c>
      <c r="AM19" s="253" t="str">
        <f>IFERROR(IF(AND(AND($N18&lt;&gt;$BI$6,$N18&lt;&gt;$BJ$6),AM18="有"),$AL$2,VLOOKUP(AM18,'P1'!$B$4:$J$35,9,FALSE)),"")</f>
        <v/>
      </c>
      <c r="AN19" s="253" t="str">
        <f>IFERROR(IF(AND(AND($N18&lt;&gt;$BI$6,$N18&lt;&gt;$BJ$6),AN18="有"),$AL$2,VLOOKUP(AN18,'P1'!$B$4:$J$35,9,FALSE)),"")</f>
        <v/>
      </c>
      <c r="AO19" s="253" t="str">
        <f>IFERROR(IF(AND(AND($N18&lt;&gt;$BI$6,$N18&lt;&gt;$BJ$6),AO18="有"),$AL$2,VLOOKUP(AO18,'P1'!$B$4:$J$35,9,FALSE)),"")</f>
        <v/>
      </c>
      <c r="AP19" s="253" t="str">
        <f>IFERROR(IF(AND(AND($N18&lt;&gt;$BI$6,$N18&lt;&gt;$BJ$6),AP18="有"),$AL$2,VLOOKUP(AP18,'P1'!$B$4:$J$35,9,FALSE)),"")</f>
        <v/>
      </c>
      <c r="AQ19" s="253" t="str">
        <f>IFERROR(IF(AND(AND($N18&lt;&gt;$BI$6,$N18&lt;&gt;$BJ$6),AQ18="有"),$AL$2,VLOOKUP(AQ18,'P1'!$B$4:$J$35,9,FALSE)),"")</f>
        <v/>
      </c>
      <c r="AR19" s="253" t="str">
        <f>IFERROR(IF(AND(AND($N18&lt;&gt;$BI$6,$N18&lt;&gt;$BJ$6),AR18="有"),$AL$2,VLOOKUP(AR18,'P1'!$B$4:$J$35,9,FALSE)),"")</f>
        <v/>
      </c>
      <c r="AS19" s="253" t="str">
        <f>IFERROR(IF(AND(AND($N18&lt;&gt;$BI$6,$N18&lt;&gt;$BJ$6),AS18="有"),$AL$2,VLOOKUP(AS18,'P1'!$B$4:$J$35,9,FALSE)),"")</f>
        <v/>
      </c>
      <c r="AT19" s="253" t="str">
        <f>IFERROR(IF(AND(AND($N18&lt;&gt;$BI$6,$N18&lt;&gt;$BJ$6),AT18="有"),$AL$2,VLOOKUP(AT18,'P1'!$B$4:$J$35,9,FALSE)),"")</f>
        <v/>
      </c>
      <c r="AU19" s="253" t="str">
        <f>IFERROR(IF(AND(AND($N18&lt;&gt;$BI$6,$N18&lt;&gt;$BJ$6),AU18="有"),$AL$2,VLOOKUP(AU18,'P1'!$B$4:$J$35,9,FALSE)),"")</f>
        <v/>
      </c>
      <c r="AV19" s="254">
        <f>SUM(Q19:AU19)</f>
        <v>0</v>
      </c>
      <c r="AW19" s="711"/>
      <c r="AX19" s="713"/>
      <c r="AY19" s="255"/>
      <c r="AZ19" s="255"/>
    </row>
    <row r="20" spans="2:52" ht="17.100000000000001" customHeight="1" x14ac:dyDescent="0.15">
      <c r="B20" s="690">
        <f>B18+1</f>
        <v>5</v>
      </c>
      <c r="C20" s="721"/>
      <c r="D20" s="722"/>
      <c r="E20" s="722"/>
      <c r="F20" s="722"/>
      <c r="G20" s="722"/>
      <c r="H20" s="723"/>
      <c r="I20" s="727"/>
      <c r="J20" s="728"/>
      <c r="K20" s="728"/>
      <c r="L20" s="728"/>
      <c r="M20" s="729"/>
      <c r="N20" s="733"/>
      <c r="O20" s="734"/>
      <c r="P20" s="723"/>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0">
        <f>COUNTA(Q20:AU20)</f>
        <v>0</v>
      </c>
      <c r="AW20" s="710">
        <f>AV21</f>
        <v>0</v>
      </c>
      <c r="AX20" s="712">
        <f>IFERROR(ROUNDDOWN(AV21/$AT$2,1),"")</f>
        <v>0</v>
      </c>
      <c r="AY20" s="251"/>
      <c r="AZ20" s="251"/>
    </row>
    <row r="21" spans="2:52" ht="17.100000000000001" customHeight="1" x14ac:dyDescent="0.15">
      <c r="B21" s="691"/>
      <c r="C21" s="724"/>
      <c r="D21" s="725"/>
      <c r="E21" s="725"/>
      <c r="F21" s="725"/>
      <c r="G21" s="725"/>
      <c r="H21" s="726"/>
      <c r="I21" s="730"/>
      <c r="J21" s="731"/>
      <c r="K21" s="731"/>
      <c r="L21" s="731"/>
      <c r="M21" s="732"/>
      <c r="N21" s="724"/>
      <c r="O21" s="725"/>
      <c r="P21" s="726"/>
      <c r="Q21" s="253" t="str">
        <f>IFERROR(IF(AND(AND($N20&lt;&gt;$BI$6,$N20&lt;&gt;$BJ$6),Q20="有"),$AL$2,VLOOKUP(Q20,'P1'!$B$4:$J$35,9,FALSE)),"")</f>
        <v/>
      </c>
      <c r="R21" s="253" t="str">
        <f>IFERROR(IF(AND(AND($N20&lt;&gt;$BI$6,$N20&lt;&gt;$BJ$6),R20="有"),$AL$2,VLOOKUP(R20,'P1'!$B$4:$J$35,9,FALSE)),"")</f>
        <v/>
      </c>
      <c r="S21" s="253" t="str">
        <f>IFERROR(IF(AND(AND($N20&lt;&gt;$BI$6,$N20&lt;&gt;$BJ$6),S20="有"),$AL$2,VLOOKUP(S20,'P1'!$B$4:$J$35,9,FALSE)),"")</f>
        <v/>
      </c>
      <c r="T21" s="253" t="str">
        <f>IFERROR(IF(AND(AND($N20&lt;&gt;$BI$6,$N20&lt;&gt;$BJ$6),T20="有"),$AL$2,VLOOKUP(T20,'P1'!$B$4:$J$35,9,FALSE)),"")</f>
        <v/>
      </c>
      <c r="U21" s="253" t="str">
        <f>IFERROR(IF(AND(AND($N20&lt;&gt;$BI$6,$N20&lt;&gt;$BJ$6),U20="有"),$AL$2,VLOOKUP(U20,'P1'!$B$4:$J$35,9,FALSE)),"")</f>
        <v/>
      </c>
      <c r="V21" s="253" t="str">
        <f>IFERROR(IF(AND(AND($N20&lt;&gt;$BI$6,$N20&lt;&gt;$BJ$6),V20="有"),$AL$2,VLOOKUP(V20,'P1'!$B$4:$J$35,9,FALSE)),"")</f>
        <v/>
      </c>
      <c r="W21" s="253" t="str">
        <f>IFERROR(IF(AND(AND($N20&lt;&gt;$BI$6,$N20&lt;&gt;$BJ$6),W20="有"),$AL$2,VLOOKUP(W20,'P1'!$B$4:$J$35,9,FALSE)),"")</f>
        <v/>
      </c>
      <c r="X21" s="253" t="str">
        <f>IFERROR(IF(AND(AND($N20&lt;&gt;$BI$6,$N20&lt;&gt;$BJ$6),X20="有"),$AL$2,VLOOKUP(X20,'P1'!$B$4:$J$35,9,FALSE)),"")</f>
        <v/>
      </c>
      <c r="Y21" s="253" t="str">
        <f>IFERROR(IF(AND(AND($N20&lt;&gt;$BI$6,$N20&lt;&gt;$BJ$6),Y20="有"),$AL$2,VLOOKUP(Y20,'P1'!$B$4:$J$35,9,FALSE)),"")</f>
        <v/>
      </c>
      <c r="Z21" s="253" t="str">
        <f>IFERROR(IF(AND(AND($N20&lt;&gt;$BI$6,$N20&lt;&gt;$BJ$6),Z20="有"),$AL$2,VLOOKUP(Z20,'P1'!$B$4:$J$35,9,FALSE)),"")</f>
        <v/>
      </c>
      <c r="AA21" s="253" t="str">
        <f>IFERROR(IF(AND(AND($N20&lt;&gt;$BI$6,$N20&lt;&gt;$BJ$6),AA20="有"),$AL$2,VLOOKUP(AA20,'P1'!$B$4:$J$35,9,FALSE)),"")</f>
        <v/>
      </c>
      <c r="AB21" s="253" t="str">
        <f>IFERROR(IF(AND(AND($N20&lt;&gt;$BI$6,$N20&lt;&gt;$BJ$6),AB20="有"),$AL$2,VLOOKUP(AB20,'P1'!$B$4:$J$35,9,FALSE)),"")</f>
        <v/>
      </c>
      <c r="AC21" s="253" t="str">
        <f>IFERROR(IF(AND(AND($N20&lt;&gt;$BI$6,$N20&lt;&gt;$BJ$6),AC20="有"),$AL$2,VLOOKUP(AC20,'P1'!$B$4:$J$35,9,FALSE)),"")</f>
        <v/>
      </c>
      <c r="AD21" s="253" t="str">
        <f>IFERROR(IF(AND(AND($N20&lt;&gt;$BI$6,$N20&lt;&gt;$BJ$6),AD20="有"),$AL$2,VLOOKUP(AD20,'P1'!$B$4:$J$35,9,FALSE)),"")</f>
        <v/>
      </c>
      <c r="AE21" s="253" t="str">
        <f>IFERROR(IF(AND(AND($N20&lt;&gt;$BI$6,$N20&lt;&gt;$BJ$6),AE20="有"),$AL$2,VLOOKUP(AE20,'P1'!$B$4:$J$35,9,FALSE)),"")</f>
        <v/>
      </c>
      <c r="AF21" s="253" t="str">
        <f>IFERROR(IF(AND(AND($N20&lt;&gt;$BI$6,$N20&lt;&gt;$BJ$6),AF20="有"),$AL$2,VLOOKUP(AF20,'P1'!$B$4:$J$35,9,FALSE)),"")</f>
        <v/>
      </c>
      <c r="AG21" s="253" t="str">
        <f>IFERROR(IF(AND(AND($N20&lt;&gt;$BI$6,$N20&lt;&gt;$BJ$6),AG20="有"),$AL$2,VLOOKUP(AG20,'P1'!$B$4:$J$35,9,FALSE)),"")</f>
        <v/>
      </c>
      <c r="AH21" s="253" t="str">
        <f>IFERROR(IF(AND(AND($N20&lt;&gt;$BI$6,$N20&lt;&gt;$BJ$6),AH20="有"),$AL$2,VLOOKUP(AH20,'P1'!$B$4:$J$35,9,FALSE)),"")</f>
        <v/>
      </c>
      <c r="AI21" s="253" t="str">
        <f>IFERROR(IF(AND(AND($N20&lt;&gt;$BI$6,$N20&lt;&gt;$BJ$6),AI20="有"),$AL$2,VLOOKUP(AI20,'P1'!$B$4:$J$35,9,FALSE)),"")</f>
        <v/>
      </c>
      <c r="AJ21" s="253" t="str">
        <f>IFERROR(IF(AND(AND($N20&lt;&gt;$BI$6,$N20&lt;&gt;$BJ$6),AJ20="有"),$AL$2,VLOOKUP(AJ20,'P1'!$B$4:$J$35,9,FALSE)),"")</f>
        <v/>
      </c>
      <c r="AK21" s="253" t="str">
        <f>IFERROR(IF(AND(AND($N20&lt;&gt;$BI$6,$N20&lt;&gt;$BJ$6),AK20="有"),$AL$2,VLOOKUP(AK20,'P1'!$B$4:$J$35,9,FALSE)),"")</f>
        <v/>
      </c>
      <c r="AL21" s="253" t="str">
        <f>IFERROR(IF(AND(AND($N20&lt;&gt;$BI$6,$N20&lt;&gt;$BJ$6),AL20="有"),$AL$2,VLOOKUP(AL20,'P1'!$B$4:$J$35,9,FALSE)),"")</f>
        <v/>
      </c>
      <c r="AM21" s="253" t="str">
        <f>IFERROR(IF(AND(AND($N20&lt;&gt;$BI$6,$N20&lt;&gt;$BJ$6),AM20="有"),$AL$2,VLOOKUP(AM20,'P1'!$B$4:$J$35,9,FALSE)),"")</f>
        <v/>
      </c>
      <c r="AN21" s="253" t="str">
        <f>IFERROR(IF(AND(AND($N20&lt;&gt;$BI$6,$N20&lt;&gt;$BJ$6),AN20="有"),$AL$2,VLOOKUP(AN20,'P1'!$B$4:$J$35,9,FALSE)),"")</f>
        <v/>
      </c>
      <c r="AO21" s="253" t="str">
        <f>IFERROR(IF(AND(AND($N20&lt;&gt;$BI$6,$N20&lt;&gt;$BJ$6),AO20="有"),$AL$2,VLOOKUP(AO20,'P1'!$B$4:$J$35,9,FALSE)),"")</f>
        <v/>
      </c>
      <c r="AP21" s="253" t="str">
        <f>IFERROR(IF(AND(AND($N20&lt;&gt;$BI$6,$N20&lt;&gt;$BJ$6),AP20="有"),$AL$2,VLOOKUP(AP20,'P1'!$B$4:$J$35,9,FALSE)),"")</f>
        <v/>
      </c>
      <c r="AQ21" s="253" t="str">
        <f>IFERROR(IF(AND(AND($N20&lt;&gt;$BI$6,$N20&lt;&gt;$BJ$6),AQ20="有"),$AL$2,VLOOKUP(AQ20,'P1'!$B$4:$J$35,9,FALSE)),"")</f>
        <v/>
      </c>
      <c r="AR21" s="253" t="str">
        <f>IFERROR(IF(AND(AND($N20&lt;&gt;$BI$6,$N20&lt;&gt;$BJ$6),AR20="有"),$AL$2,VLOOKUP(AR20,'P1'!$B$4:$J$35,9,FALSE)),"")</f>
        <v/>
      </c>
      <c r="AS21" s="253" t="str">
        <f>IFERROR(IF(AND(AND($N20&lt;&gt;$BI$6,$N20&lt;&gt;$BJ$6),AS20="有"),$AL$2,VLOOKUP(AS20,'P1'!$B$4:$J$35,9,FALSE)),"")</f>
        <v/>
      </c>
      <c r="AT21" s="253" t="str">
        <f>IFERROR(IF(AND(AND($N20&lt;&gt;$BI$6,$N20&lt;&gt;$BJ$6),AT20="有"),$AL$2,VLOOKUP(AT20,'P1'!$B$4:$J$35,9,FALSE)),"")</f>
        <v/>
      </c>
      <c r="AU21" s="253" t="str">
        <f>IFERROR(IF(AND(AND($N20&lt;&gt;$BI$6,$N20&lt;&gt;$BJ$6),AU20="有"),$AL$2,VLOOKUP(AU20,'P1'!$B$4:$J$35,9,FALSE)),"")</f>
        <v/>
      </c>
      <c r="AV21" s="254">
        <f>SUM(Q21:AU21)</f>
        <v>0</v>
      </c>
      <c r="AW21" s="711"/>
      <c r="AX21" s="713"/>
      <c r="AY21" s="255"/>
      <c r="AZ21" s="255"/>
    </row>
    <row r="22" spans="2:52" ht="17.100000000000001" customHeight="1" x14ac:dyDescent="0.15">
      <c r="B22" s="690">
        <f>B20+1</f>
        <v>6</v>
      </c>
      <c r="C22" s="721"/>
      <c r="D22" s="722"/>
      <c r="E22" s="722"/>
      <c r="F22" s="722"/>
      <c r="G22" s="722"/>
      <c r="H22" s="723"/>
      <c r="I22" s="727"/>
      <c r="J22" s="728"/>
      <c r="K22" s="728"/>
      <c r="L22" s="728"/>
      <c r="M22" s="729"/>
      <c r="N22" s="733"/>
      <c r="O22" s="734"/>
      <c r="P22" s="723"/>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0">
        <f>COUNTA(Q22:AU22)</f>
        <v>0</v>
      </c>
      <c r="AW22" s="710">
        <f>AV23</f>
        <v>0</v>
      </c>
      <c r="AX22" s="712">
        <f>IFERROR(ROUNDDOWN(AV23/$AT$2,1),"")</f>
        <v>0</v>
      </c>
      <c r="AY22" s="251"/>
      <c r="AZ22" s="251"/>
    </row>
    <row r="23" spans="2:52" ht="17.100000000000001" customHeight="1" x14ac:dyDescent="0.15">
      <c r="B23" s="691"/>
      <c r="C23" s="724"/>
      <c r="D23" s="725"/>
      <c r="E23" s="725"/>
      <c r="F23" s="725"/>
      <c r="G23" s="725"/>
      <c r="H23" s="726"/>
      <c r="I23" s="730"/>
      <c r="J23" s="731"/>
      <c r="K23" s="731"/>
      <c r="L23" s="731"/>
      <c r="M23" s="732"/>
      <c r="N23" s="724"/>
      <c r="O23" s="725"/>
      <c r="P23" s="726"/>
      <c r="Q23" s="253" t="str">
        <f>IFERROR(IF(AND(AND($N22&lt;&gt;$BI$6,$N22&lt;&gt;$BJ$6),Q22="有"),$AL$2,VLOOKUP(Q22,'P1'!$B$4:$J$35,9,FALSE)),"")</f>
        <v/>
      </c>
      <c r="R23" s="253" t="str">
        <f>IFERROR(IF(AND(AND($N22&lt;&gt;$BI$6,$N22&lt;&gt;$BJ$6),R22="有"),$AL$2,VLOOKUP(R22,'P1'!$B$4:$J$35,9,FALSE)),"")</f>
        <v/>
      </c>
      <c r="S23" s="253" t="str">
        <f>IFERROR(IF(AND(AND($N22&lt;&gt;$BI$6,$N22&lt;&gt;$BJ$6),S22="有"),$AL$2,VLOOKUP(S22,'P1'!$B$4:$J$35,9,FALSE)),"")</f>
        <v/>
      </c>
      <c r="T23" s="253" t="str">
        <f>IFERROR(IF(AND(AND($N22&lt;&gt;$BI$6,$N22&lt;&gt;$BJ$6),T22="有"),$AL$2,VLOOKUP(T22,'P1'!$B$4:$J$35,9,FALSE)),"")</f>
        <v/>
      </c>
      <c r="U23" s="253" t="str">
        <f>IFERROR(IF(AND(AND($N22&lt;&gt;$BI$6,$N22&lt;&gt;$BJ$6),U22="有"),$AL$2,VLOOKUP(U22,'P1'!$B$4:$J$35,9,FALSE)),"")</f>
        <v/>
      </c>
      <c r="V23" s="253" t="str">
        <f>IFERROR(IF(AND(AND($N22&lt;&gt;$BI$6,$N22&lt;&gt;$BJ$6),V22="有"),$AL$2,VLOOKUP(V22,'P1'!$B$4:$J$35,9,FALSE)),"")</f>
        <v/>
      </c>
      <c r="W23" s="253" t="str">
        <f>IFERROR(IF(AND(AND($N22&lt;&gt;$BI$6,$N22&lt;&gt;$BJ$6),W22="有"),$AL$2,VLOOKUP(W22,'P1'!$B$4:$J$35,9,FALSE)),"")</f>
        <v/>
      </c>
      <c r="X23" s="253" t="str">
        <f>IFERROR(IF(AND(AND($N22&lt;&gt;$BI$6,$N22&lt;&gt;$BJ$6),X22="有"),$AL$2,VLOOKUP(X22,'P1'!$B$4:$J$35,9,FALSE)),"")</f>
        <v/>
      </c>
      <c r="Y23" s="253" t="str">
        <f>IFERROR(IF(AND(AND($N22&lt;&gt;$BI$6,$N22&lt;&gt;$BJ$6),Y22="有"),$AL$2,VLOOKUP(Y22,'P1'!$B$4:$J$35,9,FALSE)),"")</f>
        <v/>
      </c>
      <c r="Z23" s="253" t="str">
        <f>IFERROR(IF(AND(AND($N22&lt;&gt;$BI$6,$N22&lt;&gt;$BJ$6),Z22="有"),$AL$2,VLOOKUP(Z22,'P1'!$B$4:$J$35,9,FALSE)),"")</f>
        <v/>
      </c>
      <c r="AA23" s="253" t="str">
        <f>IFERROR(IF(AND(AND($N22&lt;&gt;$BI$6,$N22&lt;&gt;$BJ$6),AA22="有"),$AL$2,VLOOKUP(AA22,'P1'!$B$4:$J$35,9,FALSE)),"")</f>
        <v/>
      </c>
      <c r="AB23" s="253" t="str">
        <f>IFERROR(IF(AND(AND($N22&lt;&gt;$BI$6,$N22&lt;&gt;$BJ$6),AB22="有"),$AL$2,VLOOKUP(AB22,'P1'!$B$4:$J$35,9,FALSE)),"")</f>
        <v/>
      </c>
      <c r="AC23" s="253" t="str">
        <f>IFERROR(IF(AND(AND($N22&lt;&gt;$BI$6,$N22&lt;&gt;$BJ$6),AC22="有"),$AL$2,VLOOKUP(AC22,'P1'!$B$4:$J$35,9,FALSE)),"")</f>
        <v/>
      </c>
      <c r="AD23" s="253" t="str">
        <f>IFERROR(IF(AND(AND($N22&lt;&gt;$BI$6,$N22&lt;&gt;$BJ$6),AD22="有"),$AL$2,VLOOKUP(AD22,'P1'!$B$4:$J$35,9,FALSE)),"")</f>
        <v/>
      </c>
      <c r="AE23" s="253" t="str">
        <f>IFERROR(IF(AND(AND($N22&lt;&gt;$BI$6,$N22&lt;&gt;$BJ$6),AE22="有"),$AL$2,VLOOKUP(AE22,'P1'!$B$4:$J$35,9,FALSE)),"")</f>
        <v/>
      </c>
      <c r="AF23" s="253" t="str">
        <f>IFERROR(IF(AND(AND($N22&lt;&gt;$BI$6,$N22&lt;&gt;$BJ$6),AF22="有"),$AL$2,VLOOKUP(AF22,'P1'!$B$4:$J$35,9,FALSE)),"")</f>
        <v/>
      </c>
      <c r="AG23" s="253" t="str">
        <f>IFERROR(IF(AND(AND($N22&lt;&gt;$BI$6,$N22&lt;&gt;$BJ$6),AG22="有"),$AL$2,VLOOKUP(AG22,'P1'!$B$4:$J$35,9,FALSE)),"")</f>
        <v/>
      </c>
      <c r="AH23" s="253" t="str">
        <f>IFERROR(IF(AND(AND($N22&lt;&gt;$BI$6,$N22&lt;&gt;$BJ$6),AH22="有"),$AL$2,VLOOKUP(AH22,'P1'!$B$4:$J$35,9,FALSE)),"")</f>
        <v/>
      </c>
      <c r="AI23" s="253" t="str">
        <f>IFERROR(IF(AND(AND($N22&lt;&gt;$BI$6,$N22&lt;&gt;$BJ$6),AI22="有"),$AL$2,VLOOKUP(AI22,'P1'!$B$4:$J$35,9,FALSE)),"")</f>
        <v/>
      </c>
      <c r="AJ23" s="253" t="str">
        <f>IFERROR(IF(AND(AND($N22&lt;&gt;$BI$6,$N22&lt;&gt;$BJ$6),AJ22="有"),$AL$2,VLOOKUP(AJ22,'P1'!$B$4:$J$35,9,FALSE)),"")</f>
        <v/>
      </c>
      <c r="AK23" s="253" t="str">
        <f>IFERROR(IF(AND(AND($N22&lt;&gt;$BI$6,$N22&lt;&gt;$BJ$6),AK22="有"),$AL$2,VLOOKUP(AK22,'P1'!$B$4:$J$35,9,FALSE)),"")</f>
        <v/>
      </c>
      <c r="AL23" s="253" t="str">
        <f>IFERROR(IF(AND(AND($N22&lt;&gt;$BI$6,$N22&lt;&gt;$BJ$6),AL22="有"),$AL$2,VLOOKUP(AL22,'P1'!$B$4:$J$35,9,FALSE)),"")</f>
        <v/>
      </c>
      <c r="AM23" s="253" t="str">
        <f>IFERROR(IF(AND(AND($N22&lt;&gt;$BI$6,$N22&lt;&gt;$BJ$6),AM22="有"),$AL$2,VLOOKUP(AM22,'P1'!$B$4:$J$35,9,FALSE)),"")</f>
        <v/>
      </c>
      <c r="AN23" s="253" t="str">
        <f>IFERROR(IF(AND(AND($N22&lt;&gt;$BI$6,$N22&lt;&gt;$BJ$6),AN22="有"),$AL$2,VLOOKUP(AN22,'P1'!$B$4:$J$35,9,FALSE)),"")</f>
        <v/>
      </c>
      <c r="AO23" s="253" t="str">
        <f>IFERROR(IF(AND(AND($N22&lt;&gt;$BI$6,$N22&lt;&gt;$BJ$6),AO22="有"),$AL$2,VLOOKUP(AO22,'P1'!$B$4:$J$35,9,FALSE)),"")</f>
        <v/>
      </c>
      <c r="AP23" s="253" t="str">
        <f>IFERROR(IF(AND(AND($N22&lt;&gt;$BI$6,$N22&lt;&gt;$BJ$6),AP22="有"),$AL$2,VLOOKUP(AP22,'P1'!$B$4:$J$35,9,FALSE)),"")</f>
        <v/>
      </c>
      <c r="AQ23" s="253" t="str">
        <f>IFERROR(IF(AND(AND($N22&lt;&gt;$BI$6,$N22&lt;&gt;$BJ$6),AQ22="有"),$AL$2,VLOOKUP(AQ22,'P1'!$B$4:$J$35,9,FALSE)),"")</f>
        <v/>
      </c>
      <c r="AR23" s="253" t="str">
        <f>IFERROR(IF(AND(AND($N22&lt;&gt;$BI$6,$N22&lt;&gt;$BJ$6),AR22="有"),$AL$2,VLOOKUP(AR22,'P1'!$B$4:$J$35,9,FALSE)),"")</f>
        <v/>
      </c>
      <c r="AS23" s="253" t="str">
        <f>IFERROR(IF(AND(AND($N22&lt;&gt;$BI$6,$N22&lt;&gt;$BJ$6),AS22="有"),$AL$2,VLOOKUP(AS22,'P1'!$B$4:$J$35,9,FALSE)),"")</f>
        <v/>
      </c>
      <c r="AT23" s="253" t="str">
        <f>IFERROR(IF(AND(AND($N22&lt;&gt;$BI$6,$N22&lt;&gt;$BJ$6),AT22="有"),$AL$2,VLOOKUP(AT22,'P1'!$B$4:$J$35,9,FALSE)),"")</f>
        <v/>
      </c>
      <c r="AU23" s="253" t="str">
        <f>IFERROR(IF(AND(AND($N22&lt;&gt;$BI$6,$N22&lt;&gt;$BJ$6),AU22="有"),$AL$2,VLOOKUP(AU22,'P1'!$B$4:$J$35,9,FALSE)),"")</f>
        <v/>
      </c>
      <c r="AV23" s="254">
        <f>SUM(Q23:AU23)</f>
        <v>0</v>
      </c>
      <c r="AW23" s="711"/>
      <c r="AX23" s="713"/>
      <c r="AY23" s="255"/>
      <c r="AZ23" s="255"/>
    </row>
    <row r="24" spans="2:52" ht="17.100000000000001" customHeight="1" x14ac:dyDescent="0.15">
      <c r="B24" s="690">
        <f>B22+1</f>
        <v>7</v>
      </c>
      <c r="C24" s="721"/>
      <c r="D24" s="722"/>
      <c r="E24" s="722"/>
      <c r="F24" s="722"/>
      <c r="G24" s="722"/>
      <c r="H24" s="723"/>
      <c r="I24" s="727"/>
      <c r="J24" s="728"/>
      <c r="K24" s="728"/>
      <c r="L24" s="728"/>
      <c r="M24" s="729"/>
      <c r="N24" s="733"/>
      <c r="O24" s="734"/>
      <c r="P24" s="723"/>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0">
        <f>COUNTA(Q24:AU24)</f>
        <v>0</v>
      </c>
      <c r="AW24" s="710">
        <f>AV25</f>
        <v>0</v>
      </c>
      <c r="AX24" s="712">
        <f>IFERROR(ROUNDDOWN(AV25/$AT$2,1),"")</f>
        <v>0</v>
      </c>
      <c r="AY24" s="251"/>
      <c r="AZ24" s="251"/>
    </row>
    <row r="25" spans="2:52" ht="17.100000000000001" customHeight="1" x14ac:dyDescent="0.15">
      <c r="B25" s="691"/>
      <c r="C25" s="724"/>
      <c r="D25" s="725"/>
      <c r="E25" s="725"/>
      <c r="F25" s="725"/>
      <c r="G25" s="725"/>
      <c r="H25" s="726"/>
      <c r="I25" s="730"/>
      <c r="J25" s="731"/>
      <c r="K25" s="731"/>
      <c r="L25" s="731"/>
      <c r="M25" s="732"/>
      <c r="N25" s="724"/>
      <c r="O25" s="725"/>
      <c r="P25" s="726"/>
      <c r="Q25" s="253" t="str">
        <f>IFERROR(IF(AND(AND($N24&lt;&gt;$BI$6,$N24&lt;&gt;$BJ$6),Q24="有"),$AL$2,VLOOKUP(Q24,'P1'!$B$4:$J$35,9,FALSE)),"")</f>
        <v/>
      </c>
      <c r="R25" s="253" t="str">
        <f>IFERROR(IF(AND(AND($N24&lt;&gt;$BI$6,$N24&lt;&gt;$BJ$6),R24="有"),$AL$2,VLOOKUP(R24,'P1'!$B$4:$J$35,9,FALSE)),"")</f>
        <v/>
      </c>
      <c r="S25" s="253" t="str">
        <f>IFERROR(IF(AND(AND($N24&lt;&gt;$BI$6,$N24&lt;&gt;$BJ$6),S24="有"),$AL$2,VLOOKUP(S24,'P1'!$B$4:$J$35,9,FALSE)),"")</f>
        <v/>
      </c>
      <c r="T25" s="253" t="str">
        <f>IFERROR(IF(AND(AND($N24&lt;&gt;$BI$6,$N24&lt;&gt;$BJ$6),T24="有"),$AL$2,VLOOKUP(T24,'P1'!$B$4:$J$35,9,FALSE)),"")</f>
        <v/>
      </c>
      <c r="U25" s="253" t="str">
        <f>IFERROR(IF(AND(AND($N24&lt;&gt;$BI$6,$N24&lt;&gt;$BJ$6),U24="有"),$AL$2,VLOOKUP(U24,'P1'!$B$4:$J$35,9,FALSE)),"")</f>
        <v/>
      </c>
      <c r="V25" s="253" t="str">
        <f>IFERROR(IF(AND(AND($N24&lt;&gt;$BI$6,$N24&lt;&gt;$BJ$6),V24="有"),$AL$2,VLOOKUP(V24,'P1'!$B$4:$J$35,9,FALSE)),"")</f>
        <v/>
      </c>
      <c r="W25" s="253" t="str">
        <f>IFERROR(IF(AND(AND($N24&lt;&gt;$BI$6,$N24&lt;&gt;$BJ$6),W24="有"),$AL$2,VLOOKUP(W24,'P1'!$B$4:$J$35,9,FALSE)),"")</f>
        <v/>
      </c>
      <c r="X25" s="253" t="str">
        <f>IFERROR(IF(AND(AND($N24&lt;&gt;$BI$6,$N24&lt;&gt;$BJ$6),X24="有"),$AL$2,VLOOKUP(X24,'P1'!$B$4:$J$35,9,FALSE)),"")</f>
        <v/>
      </c>
      <c r="Y25" s="253" t="str">
        <f>IFERROR(IF(AND(AND($N24&lt;&gt;$BI$6,$N24&lt;&gt;$BJ$6),Y24="有"),$AL$2,VLOOKUP(Y24,'P1'!$B$4:$J$35,9,FALSE)),"")</f>
        <v/>
      </c>
      <c r="Z25" s="253" t="str">
        <f>IFERROR(IF(AND(AND($N24&lt;&gt;$BI$6,$N24&lt;&gt;$BJ$6),Z24="有"),$AL$2,VLOOKUP(Z24,'P1'!$B$4:$J$35,9,FALSE)),"")</f>
        <v/>
      </c>
      <c r="AA25" s="253" t="str">
        <f>IFERROR(IF(AND(AND($N24&lt;&gt;$BI$6,$N24&lt;&gt;$BJ$6),AA24="有"),$AL$2,VLOOKUP(AA24,'P1'!$B$4:$J$35,9,FALSE)),"")</f>
        <v/>
      </c>
      <c r="AB25" s="253" t="str">
        <f>IFERROR(IF(AND(AND($N24&lt;&gt;$BI$6,$N24&lt;&gt;$BJ$6),AB24="有"),$AL$2,VLOOKUP(AB24,'P1'!$B$4:$J$35,9,FALSE)),"")</f>
        <v/>
      </c>
      <c r="AC25" s="253" t="str">
        <f>IFERROR(IF(AND(AND($N24&lt;&gt;$BI$6,$N24&lt;&gt;$BJ$6),AC24="有"),$AL$2,VLOOKUP(AC24,'P1'!$B$4:$J$35,9,FALSE)),"")</f>
        <v/>
      </c>
      <c r="AD25" s="253" t="str">
        <f>IFERROR(IF(AND(AND($N24&lt;&gt;$BI$6,$N24&lt;&gt;$BJ$6),AD24="有"),$AL$2,VLOOKUP(AD24,'P1'!$B$4:$J$35,9,FALSE)),"")</f>
        <v/>
      </c>
      <c r="AE25" s="253" t="str">
        <f>IFERROR(IF(AND(AND($N24&lt;&gt;$BI$6,$N24&lt;&gt;$BJ$6),AE24="有"),$AL$2,VLOOKUP(AE24,'P1'!$B$4:$J$35,9,FALSE)),"")</f>
        <v/>
      </c>
      <c r="AF25" s="253" t="str">
        <f>IFERROR(IF(AND(AND($N24&lt;&gt;$BI$6,$N24&lt;&gt;$BJ$6),AF24="有"),$AL$2,VLOOKUP(AF24,'P1'!$B$4:$J$35,9,FALSE)),"")</f>
        <v/>
      </c>
      <c r="AG25" s="253" t="str">
        <f>IFERROR(IF(AND(AND($N24&lt;&gt;$BI$6,$N24&lt;&gt;$BJ$6),AG24="有"),$AL$2,VLOOKUP(AG24,'P1'!$B$4:$J$35,9,FALSE)),"")</f>
        <v/>
      </c>
      <c r="AH25" s="253" t="str">
        <f>IFERROR(IF(AND(AND($N24&lt;&gt;$BI$6,$N24&lt;&gt;$BJ$6),AH24="有"),$AL$2,VLOOKUP(AH24,'P1'!$B$4:$J$35,9,FALSE)),"")</f>
        <v/>
      </c>
      <c r="AI25" s="253" t="str">
        <f>IFERROR(IF(AND(AND($N24&lt;&gt;$BI$6,$N24&lt;&gt;$BJ$6),AI24="有"),$AL$2,VLOOKUP(AI24,'P1'!$B$4:$J$35,9,FALSE)),"")</f>
        <v/>
      </c>
      <c r="AJ25" s="253" t="str">
        <f>IFERROR(IF(AND(AND($N24&lt;&gt;$BI$6,$N24&lt;&gt;$BJ$6),AJ24="有"),$AL$2,VLOOKUP(AJ24,'P1'!$B$4:$J$35,9,FALSE)),"")</f>
        <v/>
      </c>
      <c r="AK25" s="253" t="str">
        <f>IFERROR(IF(AND(AND($N24&lt;&gt;$BI$6,$N24&lt;&gt;$BJ$6),AK24="有"),$AL$2,VLOOKUP(AK24,'P1'!$B$4:$J$35,9,FALSE)),"")</f>
        <v/>
      </c>
      <c r="AL25" s="253" t="str">
        <f>IFERROR(IF(AND(AND($N24&lt;&gt;$BI$6,$N24&lt;&gt;$BJ$6),AL24="有"),$AL$2,VLOOKUP(AL24,'P1'!$B$4:$J$35,9,FALSE)),"")</f>
        <v/>
      </c>
      <c r="AM25" s="253" t="str">
        <f>IFERROR(IF(AND(AND($N24&lt;&gt;$BI$6,$N24&lt;&gt;$BJ$6),AM24="有"),$AL$2,VLOOKUP(AM24,'P1'!$B$4:$J$35,9,FALSE)),"")</f>
        <v/>
      </c>
      <c r="AN25" s="253" t="str">
        <f>IFERROR(IF(AND(AND($N24&lt;&gt;$BI$6,$N24&lt;&gt;$BJ$6),AN24="有"),$AL$2,VLOOKUP(AN24,'P1'!$B$4:$J$35,9,FALSE)),"")</f>
        <v/>
      </c>
      <c r="AO25" s="253" t="str">
        <f>IFERROR(IF(AND(AND($N24&lt;&gt;$BI$6,$N24&lt;&gt;$BJ$6),AO24="有"),$AL$2,VLOOKUP(AO24,'P1'!$B$4:$J$35,9,FALSE)),"")</f>
        <v/>
      </c>
      <c r="AP25" s="253" t="str">
        <f>IFERROR(IF(AND(AND($N24&lt;&gt;$BI$6,$N24&lt;&gt;$BJ$6),AP24="有"),$AL$2,VLOOKUP(AP24,'P1'!$B$4:$J$35,9,FALSE)),"")</f>
        <v/>
      </c>
      <c r="AQ25" s="253" t="str">
        <f>IFERROR(IF(AND(AND($N24&lt;&gt;$BI$6,$N24&lt;&gt;$BJ$6),AQ24="有"),$AL$2,VLOOKUP(AQ24,'P1'!$B$4:$J$35,9,FALSE)),"")</f>
        <v/>
      </c>
      <c r="AR25" s="253" t="str">
        <f>IFERROR(IF(AND(AND($N24&lt;&gt;$BI$6,$N24&lt;&gt;$BJ$6),AR24="有"),$AL$2,VLOOKUP(AR24,'P1'!$B$4:$J$35,9,FALSE)),"")</f>
        <v/>
      </c>
      <c r="AS25" s="253" t="str">
        <f>IFERROR(IF(AND(AND($N24&lt;&gt;$BI$6,$N24&lt;&gt;$BJ$6),AS24="有"),$AL$2,VLOOKUP(AS24,'P1'!$B$4:$J$35,9,FALSE)),"")</f>
        <v/>
      </c>
      <c r="AT25" s="253" t="str">
        <f>IFERROR(IF(AND(AND($N24&lt;&gt;$BI$6,$N24&lt;&gt;$BJ$6),AT24="有"),$AL$2,VLOOKUP(AT24,'P1'!$B$4:$J$35,9,FALSE)),"")</f>
        <v/>
      </c>
      <c r="AU25" s="253" t="str">
        <f>IFERROR(IF(AND(AND($N24&lt;&gt;$BI$6,$N24&lt;&gt;$BJ$6),AU24="有"),$AL$2,VLOOKUP(AU24,'P1'!$B$4:$J$35,9,FALSE)),"")</f>
        <v/>
      </c>
      <c r="AV25" s="254">
        <f>SUM(Q25:AU25)</f>
        <v>0</v>
      </c>
      <c r="AW25" s="711"/>
      <c r="AX25" s="713"/>
      <c r="AY25" s="255"/>
      <c r="AZ25" s="255"/>
    </row>
    <row r="26" spans="2:52" ht="17.100000000000001" customHeight="1" x14ac:dyDescent="0.15">
      <c r="B26" s="690">
        <f>B24+1</f>
        <v>8</v>
      </c>
      <c r="C26" s="721"/>
      <c r="D26" s="722"/>
      <c r="E26" s="722"/>
      <c r="F26" s="722"/>
      <c r="G26" s="722"/>
      <c r="H26" s="723"/>
      <c r="I26" s="727"/>
      <c r="J26" s="728"/>
      <c r="K26" s="728"/>
      <c r="L26" s="728"/>
      <c r="M26" s="729"/>
      <c r="N26" s="733"/>
      <c r="O26" s="734"/>
      <c r="P26" s="723"/>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0">
        <f>COUNTA(Q26:AU26)</f>
        <v>0</v>
      </c>
      <c r="AW26" s="710">
        <f>AV27</f>
        <v>0</v>
      </c>
      <c r="AX26" s="712">
        <f>IFERROR(ROUNDDOWN(AV27/$AT$2,1),"")</f>
        <v>0</v>
      </c>
      <c r="AY26" s="251"/>
      <c r="AZ26" s="251"/>
    </row>
    <row r="27" spans="2:52" ht="17.100000000000001" customHeight="1" x14ac:dyDescent="0.15">
      <c r="B27" s="691"/>
      <c r="C27" s="724"/>
      <c r="D27" s="725"/>
      <c r="E27" s="725"/>
      <c r="F27" s="725"/>
      <c r="G27" s="725"/>
      <c r="H27" s="726"/>
      <c r="I27" s="730"/>
      <c r="J27" s="731"/>
      <c r="K27" s="731"/>
      <c r="L27" s="731"/>
      <c r="M27" s="732"/>
      <c r="N27" s="724"/>
      <c r="O27" s="725"/>
      <c r="P27" s="726"/>
      <c r="Q27" s="253" t="str">
        <f>IFERROR(IF(AND(AND($N26&lt;&gt;$BI$6,$N26&lt;&gt;$BJ$6),Q26="有"),$AL$2,VLOOKUP(Q26,'P1'!$B$4:$J$35,9,FALSE)),"")</f>
        <v/>
      </c>
      <c r="R27" s="253" t="str">
        <f>IFERROR(IF(AND(AND($N26&lt;&gt;$BI$6,$N26&lt;&gt;$BJ$6),R26="有"),$AL$2,VLOOKUP(R26,'P1'!$B$4:$J$35,9,FALSE)),"")</f>
        <v/>
      </c>
      <c r="S27" s="253" t="str">
        <f>IFERROR(IF(AND(AND($N26&lt;&gt;$BI$6,$N26&lt;&gt;$BJ$6),S26="有"),$AL$2,VLOOKUP(S26,'P1'!$B$4:$J$35,9,FALSE)),"")</f>
        <v/>
      </c>
      <c r="T27" s="253" t="str">
        <f>IFERROR(IF(AND(AND($N26&lt;&gt;$BI$6,$N26&lt;&gt;$BJ$6),T26="有"),$AL$2,VLOOKUP(T26,'P1'!$B$4:$J$35,9,FALSE)),"")</f>
        <v/>
      </c>
      <c r="U27" s="253" t="str">
        <f>IFERROR(IF(AND(AND($N26&lt;&gt;$BI$6,$N26&lt;&gt;$BJ$6),U26="有"),$AL$2,VLOOKUP(U26,'P1'!$B$4:$J$35,9,FALSE)),"")</f>
        <v/>
      </c>
      <c r="V27" s="253" t="str">
        <f>IFERROR(IF(AND(AND($N26&lt;&gt;$BI$6,$N26&lt;&gt;$BJ$6),V26="有"),$AL$2,VLOOKUP(V26,'P1'!$B$4:$J$35,9,FALSE)),"")</f>
        <v/>
      </c>
      <c r="W27" s="253" t="str">
        <f>IFERROR(IF(AND(AND($N26&lt;&gt;$BI$6,$N26&lt;&gt;$BJ$6),W26="有"),$AL$2,VLOOKUP(W26,'P1'!$B$4:$J$35,9,FALSE)),"")</f>
        <v/>
      </c>
      <c r="X27" s="253" t="str">
        <f>IFERROR(IF(AND(AND($N26&lt;&gt;$BI$6,$N26&lt;&gt;$BJ$6),X26="有"),$AL$2,VLOOKUP(X26,'P1'!$B$4:$J$35,9,FALSE)),"")</f>
        <v/>
      </c>
      <c r="Y27" s="253" t="str">
        <f>IFERROR(IF(AND(AND($N26&lt;&gt;$BI$6,$N26&lt;&gt;$BJ$6),Y26="有"),$AL$2,VLOOKUP(Y26,'P1'!$B$4:$J$35,9,FALSE)),"")</f>
        <v/>
      </c>
      <c r="Z27" s="253" t="str">
        <f>IFERROR(IF(AND(AND($N26&lt;&gt;$BI$6,$N26&lt;&gt;$BJ$6),Z26="有"),$AL$2,VLOOKUP(Z26,'P1'!$B$4:$J$35,9,FALSE)),"")</f>
        <v/>
      </c>
      <c r="AA27" s="253" t="str">
        <f>IFERROR(IF(AND(AND($N26&lt;&gt;$BI$6,$N26&lt;&gt;$BJ$6),AA26="有"),$AL$2,VLOOKUP(AA26,'P1'!$B$4:$J$35,9,FALSE)),"")</f>
        <v/>
      </c>
      <c r="AB27" s="253" t="str">
        <f>IFERROR(IF(AND(AND($N26&lt;&gt;$BI$6,$N26&lt;&gt;$BJ$6),AB26="有"),$AL$2,VLOOKUP(AB26,'P1'!$B$4:$J$35,9,FALSE)),"")</f>
        <v/>
      </c>
      <c r="AC27" s="253" t="str">
        <f>IFERROR(IF(AND(AND($N26&lt;&gt;$BI$6,$N26&lt;&gt;$BJ$6),AC26="有"),$AL$2,VLOOKUP(AC26,'P1'!$B$4:$J$35,9,FALSE)),"")</f>
        <v/>
      </c>
      <c r="AD27" s="253" t="str">
        <f>IFERROR(IF(AND(AND($N26&lt;&gt;$BI$6,$N26&lt;&gt;$BJ$6),AD26="有"),$AL$2,VLOOKUP(AD26,'P1'!$B$4:$J$35,9,FALSE)),"")</f>
        <v/>
      </c>
      <c r="AE27" s="253" t="str">
        <f>IFERROR(IF(AND(AND($N26&lt;&gt;$BI$6,$N26&lt;&gt;$BJ$6),AE26="有"),$AL$2,VLOOKUP(AE26,'P1'!$B$4:$J$35,9,FALSE)),"")</f>
        <v/>
      </c>
      <c r="AF27" s="253" t="str">
        <f>IFERROR(IF(AND(AND($N26&lt;&gt;$BI$6,$N26&lt;&gt;$BJ$6),AF26="有"),$AL$2,VLOOKUP(AF26,'P1'!$B$4:$J$35,9,FALSE)),"")</f>
        <v/>
      </c>
      <c r="AG27" s="253" t="str">
        <f>IFERROR(IF(AND(AND($N26&lt;&gt;$BI$6,$N26&lt;&gt;$BJ$6),AG26="有"),$AL$2,VLOOKUP(AG26,'P1'!$B$4:$J$35,9,FALSE)),"")</f>
        <v/>
      </c>
      <c r="AH27" s="253" t="str">
        <f>IFERROR(IF(AND(AND($N26&lt;&gt;$BI$6,$N26&lt;&gt;$BJ$6),AH26="有"),$AL$2,VLOOKUP(AH26,'P1'!$B$4:$J$35,9,FALSE)),"")</f>
        <v/>
      </c>
      <c r="AI27" s="253" t="str">
        <f>IFERROR(IF(AND(AND($N26&lt;&gt;$BI$6,$N26&lt;&gt;$BJ$6),AI26="有"),$AL$2,VLOOKUP(AI26,'P1'!$B$4:$J$35,9,FALSE)),"")</f>
        <v/>
      </c>
      <c r="AJ27" s="253" t="str">
        <f>IFERROR(IF(AND(AND($N26&lt;&gt;$BI$6,$N26&lt;&gt;$BJ$6),AJ26="有"),$AL$2,VLOOKUP(AJ26,'P1'!$B$4:$J$35,9,FALSE)),"")</f>
        <v/>
      </c>
      <c r="AK27" s="253" t="str">
        <f>IFERROR(IF(AND(AND($N26&lt;&gt;$BI$6,$N26&lt;&gt;$BJ$6),AK26="有"),$AL$2,VLOOKUP(AK26,'P1'!$B$4:$J$35,9,FALSE)),"")</f>
        <v/>
      </c>
      <c r="AL27" s="253" t="str">
        <f>IFERROR(IF(AND(AND($N26&lt;&gt;$BI$6,$N26&lt;&gt;$BJ$6),AL26="有"),$AL$2,VLOOKUP(AL26,'P1'!$B$4:$J$35,9,FALSE)),"")</f>
        <v/>
      </c>
      <c r="AM27" s="253" t="str">
        <f>IFERROR(IF(AND(AND($N26&lt;&gt;$BI$6,$N26&lt;&gt;$BJ$6),AM26="有"),$AL$2,VLOOKUP(AM26,'P1'!$B$4:$J$35,9,FALSE)),"")</f>
        <v/>
      </c>
      <c r="AN27" s="253" t="str">
        <f>IFERROR(IF(AND(AND($N26&lt;&gt;$BI$6,$N26&lt;&gt;$BJ$6),AN26="有"),$AL$2,VLOOKUP(AN26,'P1'!$B$4:$J$35,9,FALSE)),"")</f>
        <v/>
      </c>
      <c r="AO27" s="253" t="str">
        <f>IFERROR(IF(AND(AND($N26&lt;&gt;$BI$6,$N26&lt;&gt;$BJ$6),AO26="有"),$AL$2,VLOOKUP(AO26,'P1'!$B$4:$J$35,9,FALSE)),"")</f>
        <v/>
      </c>
      <c r="AP27" s="253" t="str">
        <f>IFERROR(IF(AND(AND($N26&lt;&gt;$BI$6,$N26&lt;&gt;$BJ$6),AP26="有"),$AL$2,VLOOKUP(AP26,'P1'!$B$4:$J$35,9,FALSE)),"")</f>
        <v/>
      </c>
      <c r="AQ27" s="253" t="str">
        <f>IFERROR(IF(AND(AND($N26&lt;&gt;$BI$6,$N26&lt;&gt;$BJ$6),AQ26="有"),$AL$2,VLOOKUP(AQ26,'P1'!$B$4:$J$35,9,FALSE)),"")</f>
        <v/>
      </c>
      <c r="AR27" s="253" t="str">
        <f>IFERROR(IF(AND(AND($N26&lt;&gt;$BI$6,$N26&lt;&gt;$BJ$6),AR26="有"),$AL$2,VLOOKUP(AR26,'P1'!$B$4:$J$35,9,FALSE)),"")</f>
        <v/>
      </c>
      <c r="AS27" s="253" t="str">
        <f>IFERROR(IF(AND(AND($N26&lt;&gt;$BI$6,$N26&lt;&gt;$BJ$6),AS26="有"),$AL$2,VLOOKUP(AS26,'P1'!$B$4:$J$35,9,FALSE)),"")</f>
        <v/>
      </c>
      <c r="AT27" s="253" t="str">
        <f>IFERROR(IF(AND(AND($N26&lt;&gt;$BI$6,$N26&lt;&gt;$BJ$6),AT26="有"),$AL$2,VLOOKUP(AT26,'P1'!$B$4:$J$35,9,FALSE)),"")</f>
        <v/>
      </c>
      <c r="AU27" s="253" t="str">
        <f>IFERROR(IF(AND(AND($N26&lt;&gt;$BI$6,$N26&lt;&gt;$BJ$6),AU26="有"),$AL$2,VLOOKUP(AU26,'P1'!$B$4:$J$35,9,FALSE)),"")</f>
        <v/>
      </c>
      <c r="AV27" s="254">
        <f>SUM(Q27:AU27)</f>
        <v>0</v>
      </c>
      <c r="AW27" s="711"/>
      <c r="AX27" s="713"/>
      <c r="AY27" s="255"/>
      <c r="AZ27" s="255"/>
    </row>
    <row r="28" spans="2:52" ht="17.100000000000001" customHeight="1" x14ac:dyDescent="0.15">
      <c r="B28" s="690">
        <f>B26+1</f>
        <v>9</v>
      </c>
      <c r="C28" s="721"/>
      <c r="D28" s="722"/>
      <c r="E28" s="722"/>
      <c r="F28" s="722"/>
      <c r="G28" s="722"/>
      <c r="H28" s="723"/>
      <c r="I28" s="727"/>
      <c r="J28" s="728"/>
      <c r="K28" s="728"/>
      <c r="L28" s="728"/>
      <c r="M28" s="729"/>
      <c r="N28" s="733"/>
      <c r="O28" s="734"/>
      <c r="P28" s="723"/>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0">
        <f>COUNTA(Q28:AU28)</f>
        <v>0</v>
      </c>
      <c r="AW28" s="710">
        <f>AV29</f>
        <v>0</v>
      </c>
      <c r="AX28" s="712">
        <f>IFERROR(ROUNDDOWN(AV29/$AT$2,1),"")</f>
        <v>0</v>
      </c>
      <c r="AY28" s="251"/>
      <c r="AZ28" s="251"/>
    </row>
    <row r="29" spans="2:52" ht="17.100000000000001" customHeight="1" x14ac:dyDescent="0.15">
      <c r="B29" s="691"/>
      <c r="C29" s="724"/>
      <c r="D29" s="725"/>
      <c r="E29" s="725"/>
      <c r="F29" s="725"/>
      <c r="G29" s="725"/>
      <c r="H29" s="726"/>
      <c r="I29" s="730"/>
      <c r="J29" s="731"/>
      <c r="K29" s="731"/>
      <c r="L29" s="731"/>
      <c r="M29" s="732"/>
      <c r="N29" s="724"/>
      <c r="O29" s="725"/>
      <c r="P29" s="726"/>
      <c r="Q29" s="253" t="str">
        <f>IFERROR(IF(AND(AND($N28&lt;&gt;$BI$6,$N28&lt;&gt;$BJ$6),Q28="有"),$AL$2,VLOOKUP(Q28,'P1'!$B$4:$J$35,9,FALSE)),"")</f>
        <v/>
      </c>
      <c r="R29" s="253" t="str">
        <f>IFERROR(IF(AND(AND($N28&lt;&gt;$BI$6,$N28&lt;&gt;$BJ$6),R28="有"),$AL$2,VLOOKUP(R28,'P1'!$B$4:$J$35,9,FALSE)),"")</f>
        <v/>
      </c>
      <c r="S29" s="253" t="str">
        <f>IFERROR(IF(AND(AND($N28&lt;&gt;$BI$6,$N28&lt;&gt;$BJ$6),S28="有"),$AL$2,VLOOKUP(S28,'P1'!$B$4:$J$35,9,FALSE)),"")</f>
        <v/>
      </c>
      <c r="T29" s="253" t="str">
        <f>IFERROR(IF(AND(AND($N28&lt;&gt;$BI$6,$N28&lt;&gt;$BJ$6),T28="有"),$AL$2,VLOOKUP(T28,'P1'!$B$4:$J$35,9,FALSE)),"")</f>
        <v/>
      </c>
      <c r="U29" s="253" t="str">
        <f>IFERROR(IF(AND(AND($N28&lt;&gt;$BI$6,$N28&lt;&gt;$BJ$6),U28="有"),$AL$2,VLOOKUP(U28,'P1'!$B$4:$J$35,9,FALSE)),"")</f>
        <v/>
      </c>
      <c r="V29" s="253" t="str">
        <f>IFERROR(IF(AND(AND($N28&lt;&gt;$BI$6,$N28&lt;&gt;$BJ$6),V28="有"),$AL$2,VLOOKUP(V28,'P1'!$B$4:$J$35,9,FALSE)),"")</f>
        <v/>
      </c>
      <c r="W29" s="253" t="str">
        <f>IFERROR(IF(AND(AND($N28&lt;&gt;$BI$6,$N28&lt;&gt;$BJ$6),W28="有"),$AL$2,VLOOKUP(W28,'P1'!$B$4:$J$35,9,FALSE)),"")</f>
        <v/>
      </c>
      <c r="X29" s="253" t="str">
        <f>IFERROR(IF(AND(AND($N28&lt;&gt;$BI$6,$N28&lt;&gt;$BJ$6),X28="有"),$AL$2,VLOOKUP(X28,'P1'!$B$4:$J$35,9,FALSE)),"")</f>
        <v/>
      </c>
      <c r="Y29" s="253" t="str">
        <f>IFERROR(IF(AND(AND($N28&lt;&gt;$BI$6,$N28&lt;&gt;$BJ$6),Y28="有"),$AL$2,VLOOKUP(Y28,'P1'!$B$4:$J$35,9,FALSE)),"")</f>
        <v/>
      </c>
      <c r="Z29" s="253" t="str">
        <f>IFERROR(IF(AND(AND($N28&lt;&gt;$BI$6,$N28&lt;&gt;$BJ$6),Z28="有"),$AL$2,VLOOKUP(Z28,'P1'!$B$4:$J$35,9,FALSE)),"")</f>
        <v/>
      </c>
      <c r="AA29" s="253" t="str">
        <f>IFERROR(IF(AND(AND($N28&lt;&gt;$BI$6,$N28&lt;&gt;$BJ$6),AA28="有"),$AL$2,VLOOKUP(AA28,'P1'!$B$4:$J$35,9,FALSE)),"")</f>
        <v/>
      </c>
      <c r="AB29" s="253" t="str">
        <f>IFERROR(IF(AND(AND($N28&lt;&gt;$BI$6,$N28&lt;&gt;$BJ$6),AB28="有"),$AL$2,VLOOKUP(AB28,'P1'!$B$4:$J$35,9,FALSE)),"")</f>
        <v/>
      </c>
      <c r="AC29" s="253" t="str">
        <f>IFERROR(IF(AND(AND($N28&lt;&gt;$BI$6,$N28&lt;&gt;$BJ$6),AC28="有"),$AL$2,VLOOKUP(AC28,'P1'!$B$4:$J$35,9,FALSE)),"")</f>
        <v/>
      </c>
      <c r="AD29" s="253" t="str">
        <f>IFERROR(IF(AND(AND($N28&lt;&gt;$BI$6,$N28&lt;&gt;$BJ$6),AD28="有"),$AL$2,VLOOKUP(AD28,'P1'!$B$4:$J$35,9,FALSE)),"")</f>
        <v/>
      </c>
      <c r="AE29" s="253" t="str">
        <f>IFERROR(IF(AND(AND($N28&lt;&gt;$BI$6,$N28&lt;&gt;$BJ$6),AE28="有"),$AL$2,VLOOKUP(AE28,'P1'!$B$4:$J$35,9,FALSE)),"")</f>
        <v/>
      </c>
      <c r="AF29" s="253" t="str">
        <f>IFERROR(IF(AND(AND($N28&lt;&gt;$BI$6,$N28&lt;&gt;$BJ$6),AF28="有"),$AL$2,VLOOKUP(AF28,'P1'!$B$4:$J$35,9,FALSE)),"")</f>
        <v/>
      </c>
      <c r="AG29" s="253" t="str">
        <f>IFERROR(IF(AND(AND($N28&lt;&gt;$BI$6,$N28&lt;&gt;$BJ$6),AG28="有"),$AL$2,VLOOKUP(AG28,'P1'!$B$4:$J$35,9,FALSE)),"")</f>
        <v/>
      </c>
      <c r="AH29" s="253" t="str">
        <f>IFERROR(IF(AND(AND($N28&lt;&gt;$BI$6,$N28&lt;&gt;$BJ$6),AH28="有"),$AL$2,VLOOKUP(AH28,'P1'!$B$4:$J$35,9,FALSE)),"")</f>
        <v/>
      </c>
      <c r="AI29" s="253" t="str">
        <f>IFERROR(IF(AND(AND($N28&lt;&gt;$BI$6,$N28&lt;&gt;$BJ$6),AI28="有"),$AL$2,VLOOKUP(AI28,'P1'!$B$4:$J$35,9,FALSE)),"")</f>
        <v/>
      </c>
      <c r="AJ29" s="253" t="str">
        <f>IFERROR(IF(AND(AND($N28&lt;&gt;$BI$6,$N28&lt;&gt;$BJ$6),AJ28="有"),$AL$2,VLOOKUP(AJ28,'P1'!$B$4:$J$35,9,FALSE)),"")</f>
        <v/>
      </c>
      <c r="AK29" s="253" t="str">
        <f>IFERROR(IF(AND(AND($N28&lt;&gt;$BI$6,$N28&lt;&gt;$BJ$6),AK28="有"),$AL$2,VLOOKUP(AK28,'P1'!$B$4:$J$35,9,FALSE)),"")</f>
        <v/>
      </c>
      <c r="AL29" s="253" t="str">
        <f>IFERROR(IF(AND(AND($N28&lt;&gt;$BI$6,$N28&lt;&gt;$BJ$6),AL28="有"),$AL$2,VLOOKUP(AL28,'P1'!$B$4:$J$35,9,FALSE)),"")</f>
        <v/>
      </c>
      <c r="AM29" s="253" t="str">
        <f>IFERROR(IF(AND(AND($N28&lt;&gt;$BI$6,$N28&lt;&gt;$BJ$6),AM28="有"),$AL$2,VLOOKUP(AM28,'P1'!$B$4:$J$35,9,FALSE)),"")</f>
        <v/>
      </c>
      <c r="AN29" s="253" t="str">
        <f>IFERROR(IF(AND(AND($N28&lt;&gt;$BI$6,$N28&lt;&gt;$BJ$6),AN28="有"),$AL$2,VLOOKUP(AN28,'P1'!$B$4:$J$35,9,FALSE)),"")</f>
        <v/>
      </c>
      <c r="AO29" s="253" t="str">
        <f>IFERROR(IF(AND(AND($N28&lt;&gt;$BI$6,$N28&lt;&gt;$BJ$6),AO28="有"),$AL$2,VLOOKUP(AO28,'P1'!$B$4:$J$35,9,FALSE)),"")</f>
        <v/>
      </c>
      <c r="AP29" s="253" t="str">
        <f>IFERROR(IF(AND(AND($N28&lt;&gt;$BI$6,$N28&lt;&gt;$BJ$6),AP28="有"),$AL$2,VLOOKUP(AP28,'P1'!$B$4:$J$35,9,FALSE)),"")</f>
        <v/>
      </c>
      <c r="AQ29" s="253" t="str">
        <f>IFERROR(IF(AND(AND($N28&lt;&gt;$BI$6,$N28&lt;&gt;$BJ$6),AQ28="有"),$AL$2,VLOOKUP(AQ28,'P1'!$B$4:$J$35,9,FALSE)),"")</f>
        <v/>
      </c>
      <c r="AR29" s="253" t="str">
        <f>IFERROR(IF(AND(AND($N28&lt;&gt;$BI$6,$N28&lt;&gt;$BJ$6),AR28="有"),$AL$2,VLOOKUP(AR28,'P1'!$B$4:$J$35,9,FALSE)),"")</f>
        <v/>
      </c>
      <c r="AS29" s="253" t="str">
        <f>IFERROR(IF(AND(AND($N28&lt;&gt;$BI$6,$N28&lt;&gt;$BJ$6),AS28="有"),$AL$2,VLOOKUP(AS28,'P1'!$B$4:$J$35,9,FALSE)),"")</f>
        <v/>
      </c>
      <c r="AT29" s="253" t="str">
        <f>IFERROR(IF(AND(AND($N28&lt;&gt;$BI$6,$N28&lt;&gt;$BJ$6),AT28="有"),$AL$2,VLOOKUP(AT28,'P1'!$B$4:$J$35,9,FALSE)),"")</f>
        <v/>
      </c>
      <c r="AU29" s="253" t="str">
        <f>IFERROR(IF(AND(AND($N28&lt;&gt;$BI$6,$N28&lt;&gt;$BJ$6),AU28="有"),$AL$2,VLOOKUP(AU28,'P1'!$B$4:$J$35,9,FALSE)),"")</f>
        <v/>
      </c>
      <c r="AV29" s="254">
        <f>SUM(Q29:AU29)</f>
        <v>0</v>
      </c>
      <c r="AW29" s="711"/>
      <c r="AX29" s="713"/>
      <c r="AY29" s="255"/>
      <c r="AZ29" s="255"/>
    </row>
    <row r="30" spans="2:52" ht="17.100000000000001" customHeight="1" x14ac:dyDescent="0.15">
      <c r="B30" s="690">
        <f>B28+1</f>
        <v>10</v>
      </c>
      <c r="C30" s="721"/>
      <c r="D30" s="722"/>
      <c r="E30" s="722"/>
      <c r="F30" s="722"/>
      <c r="G30" s="722"/>
      <c r="H30" s="723"/>
      <c r="I30" s="727"/>
      <c r="J30" s="728"/>
      <c r="K30" s="728"/>
      <c r="L30" s="728"/>
      <c r="M30" s="729"/>
      <c r="N30" s="733"/>
      <c r="O30" s="734"/>
      <c r="P30" s="723"/>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0">
        <f>COUNTA(Q30:AU30)</f>
        <v>0</v>
      </c>
      <c r="AW30" s="710">
        <f>AV31</f>
        <v>0</v>
      </c>
      <c r="AX30" s="712">
        <f>IFERROR(ROUNDDOWN(AV31/$AT$2,1),"")</f>
        <v>0</v>
      </c>
      <c r="AY30" s="251"/>
      <c r="AZ30" s="251"/>
    </row>
    <row r="31" spans="2:52" ht="17.100000000000001" customHeight="1" x14ac:dyDescent="0.15">
      <c r="B31" s="691"/>
      <c r="C31" s="724"/>
      <c r="D31" s="725"/>
      <c r="E31" s="725"/>
      <c r="F31" s="725"/>
      <c r="G31" s="725"/>
      <c r="H31" s="726"/>
      <c r="I31" s="730"/>
      <c r="J31" s="731"/>
      <c r="K31" s="731"/>
      <c r="L31" s="731"/>
      <c r="M31" s="732"/>
      <c r="N31" s="724"/>
      <c r="O31" s="725"/>
      <c r="P31" s="726"/>
      <c r="Q31" s="253" t="str">
        <f>IFERROR(IF(AND(AND($N30&lt;&gt;$BI$6,$N30&lt;&gt;$BJ$6),Q30="有"),$AL$2,VLOOKUP(Q30,'P1'!$B$4:$J$35,9,FALSE)),"")</f>
        <v/>
      </c>
      <c r="R31" s="253" t="str">
        <f>IFERROR(IF(AND(AND($N30&lt;&gt;$BI$6,$N30&lt;&gt;$BJ$6),R30="有"),$AL$2,VLOOKUP(R30,'P1'!$B$4:$J$35,9,FALSE)),"")</f>
        <v/>
      </c>
      <c r="S31" s="253" t="str">
        <f>IFERROR(IF(AND(AND($N30&lt;&gt;$BI$6,$N30&lt;&gt;$BJ$6),S30="有"),$AL$2,VLOOKUP(S30,'P1'!$B$4:$J$35,9,FALSE)),"")</f>
        <v/>
      </c>
      <c r="T31" s="253" t="str">
        <f>IFERROR(IF(AND(AND($N30&lt;&gt;$BI$6,$N30&lt;&gt;$BJ$6),T30="有"),$AL$2,VLOOKUP(T30,'P1'!$B$4:$J$35,9,FALSE)),"")</f>
        <v/>
      </c>
      <c r="U31" s="253" t="str">
        <f>IFERROR(IF(AND(AND($N30&lt;&gt;$BI$6,$N30&lt;&gt;$BJ$6),U30="有"),$AL$2,VLOOKUP(U30,'P1'!$B$4:$J$35,9,FALSE)),"")</f>
        <v/>
      </c>
      <c r="V31" s="253" t="str">
        <f>IFERROR(IF(AND(AND($N30&lt;&gt;$BI$6,$N30&lt;&gt;$BJ$6),V30="有"),$AL$2,VLOOKUP(V30,'P1'!$B$4:$J$35,9,FALSE)),"")</f>
        <v/>
      </c>
      <c r="W31" s="253" t="str">
        <f>IFERROR(IF(AND(AND($N30&lt;&gt;$BI$6,$N30&lt;&gt;$BJ$6),W30="有"),$AL$2,VLOOKUP(W30,'P1'!$B$4:$J$35,9,FALSE)),"")</f>
        <v/>
      </c>
      <c r="X31" s="253" t="str">
        <f>IFERROR(IF(AND(AND($N30&lt;&gt;$BI$6,$N30&lt;&gt;$BJ$6),X30="有"),$AL$2,VLOOKUP(X30,'P1'!$B$4:$J$35,9,FALSE)),"")</f>
        <v/>
      </c>
      <c r="Y31" s="253" t="str">
        <f>IFERROR(IF(AND(AND($N30&lt;&gt;$BI$6,$N30&lt;&gt;$BJ$6),Y30="有"),$AL$2,VLOOKUP(Y30,'P1'!$B$4:$J$35,9,FALSE)),"")</f>
        <v/>
      </c>
      <c r="Z31" s="253" t="str">
        <f>IFERROR(IF(AND(AND($N30&lt;&gt;$BI$6,$N30&lt;&gt;$BJ$6),Z30="有"),$AL$2,VLOOKUP(Z30,'P1'!$B$4:$J$35,9,FALSE)),"")</f>
        <v/>
      </c>
      <c r="AA31" s="253" t="str">
        <f>IFERROR(IF(AND(AND($N30&lt;&gt;$BI$6,$N30&lt;&gt;$BJ$6),AA30="有"),$AL$2,VLOOKUP(AA30,'P1'!$B$4:$J$35,9,FALSE)),"")</f>
        <v/>
      </c>
      <c r="AB31" s="253" t="str">
        <f>IFERROR(IF(AND(AND($N30&lt;&gt;$BI$6,$N30&lt;&gt;$BJ$6),AB30="有"),$AL$2,VLOOKUP(AB30,'P1'!$B$4:$J$35,9,FALSE)),"")</f>
        <v/>
      </c>
      <c r="AC31" s="253" t="str">
        <f>IFERROR(IF(AND(AND($N30&lt;&gt;$BI$6,$N30&lt;&gt;$BJ$6),AC30="有"),$AL$2,VLOOKUP(AC30,'P1'!$B$4:$J$35,9,FALSE)),"")</f>
        <v/>
      </c>
      <c r="AD31" s="253" t="str">
        <f>IFERROR(IF(AND(AND($N30&lt;&gt;$BI$6,$N30&lt;&gt;$BJ$6),AD30="有"),$AL$2,VLOOKUP(AD30,'P1'!$B$4:$J$35,9,FALSE)),"")</f>
        <v/>
      </c>
      <c r="AE31" s="253" t="str">
        <f>IFERROR(IF(AND(AND($N30&lt;&gt;$BI$6,$N30&lt;&gt;$BJ$6),AE30="有"),$AL$2,VLOOKUP(AE30,'P1'!$B$4:$J$35,9,FALSE)),"")</f>
        <v/>
      </c>
      <c r="AF31" s="253" t="str">
        <f>IFERROR(IF(AND(AND($N30&lt;&gt;$BI$6,$N30&lt;&gt;$BJ$6),AF30="有"),$AL$2,VLOOKUP(AF30,'P1'!$B$4:$J$35,9,FALSE)),"")</f>
        <v/>
      </c>
      <c r="AG31" s="253" t="str">
        <f>IFERROR(IF(AND(AND($N30&lt;&gt;$BI$6,$N30&lt;&gt;$BJ$6),AG30="有"),$AL$2,VLOOKUP(AG30,'P1'!$B$4:$J$35,9,FALSE)),"")</f>
        <v/>
      </c>
      <c r="AH31" s="253" t="str">
        <f>IFERROR(IF(AND(AND($N30&lt;&gt;$BI$6,$N30&lt;&gt;$BJ$6),AH30="有"),$AL$2,VLOOKUP(AH30,'P1'!$B$4:$J$35,9,FALSE)),"")</f>
        <v/>
      </c>
      <c r="AI31" s="253" t="str">
        <f>IFERROR(IF(AND(AND($N30&lt;&gt;$BI$6,$N30&lt;&gt;$BJ$6),AI30="有"),$AL$2,VLOOKUP(AI30,'P1'!$B$4:$J$35,9,FALSE)),"")</f>
        <v/>
      </c>
      <c r="AJ31" s="253" t="str">
        <f>IFERROR(IF(AND(AND($N30&lt;&gt;$BI$6,$N30&lt;&gt;$BJ$6),AJ30="有"),$AL$2,VLOOKUP(AJ30,'P1'!$B$4:$J$35,9,FALSE)),"")</f>
        <v/>
      </c>
      <c r="AK31" s="253" t="str">
        <f>IFERROR(IF(AND(AND($N30&lt;&gt;$BI$6,$N30&lt;&gt;$BJ$6),AK30="有"),$AL$2,VLOOKUP(AK30,'P1'!$B$4:$J$35,9,FALSE)),"")</f>
        <v/>
      </c>
      <c r="AL31" s="253" t="str">
        <f>IFERROR(IF(AND(AND($N30&lt;&gt;$BI$6,$N30&lt;&gt;$BJ$6),AL30="有"),$AL$2,VLOOKUP(AL30,'P1'!$B$4:$J$35,9,FALSE)),"")</f>
        <v/>
      </c>
      <c r="AM31" s="253" t="str">
        <f>IFERROR(IF(AND(AND($N30&lt;&gt;$BI$6,$N30&lt;&gt;$BJ$6),AM30="有"),$AL$2,VLOOKUP(AM30,'P1'!$B$4:$J$35,9,FALSE)),"")</f>
        <v/>
      </c>
      <c r="AN31" s="253" t="str">
        <f>IFERROR(IF(AND(AND($N30&lt;&gt;$BI$6,$N30&lt;&gt;$BJ$6),AN30="有"),$AL$2,VLOOKUP(AN30,'P1'!$B$4:$J$35,9,FALSE)),"")</f>
        <v/>
      </c>
      <c r="AO31" s="253" t="str">
        <f>IFERROR(IF(AND(AND($N30&lt;&gt;$BI$6,$N30&lt;&gt;$BJ$6),AO30="有"),$AL$2,VLOOKUP(AO30,'P1'!$B$4:$J$35,9,FALSE)),"")</f>
        <v/>
      </c>
      <c r="AP31" s="253" t="str">
        <f>IFERROR(IF(AND(AND($N30&lt;&gt;$BI$6,$N30&lt;&gt;$BJ$6),AP30="有"),$AL$2,VLOOKUP(AP30,'P1'!$B$4:$J$35,9,FALSE)),"")</f>
        <v/>
      </c>
      <c r="AQ31" s="253" t="str">
        <f>IFERROR(IF(AND(AND($N30&lt;&gt;$BI$6,$N30&lt;&gt;$BJ$6),AQ30="有"),$AL$2,VLOOKUP(AQ30,'P1'!$B$4:$J$35,9,FALSE)),"")</f>
        <v/>
      </c>
      <c r="AR31" s="253" t="str">
        <f>IFERROR(IF(AND(AND($N30&lt;&gt;$BI$6,$N30&lt;&gt;$BJ$6),AR30="有"),$AL$2,VLOOKUP(AR30,'P1'!$B$4:$J$35,9,FALSE)),"")</f>
        <v/>
      </c>
      <c r="AS31" s="253" t="str">
        <f>IFERROR(IF(AND(AND($N30&lt;&gt;$BI$6,$N30&lt;&gt;$BJ$6),AS30="有"),$AL$2,VLOOKUP(AS30,'P1'!$B$4:$J$35,9,FALSE)),"")</f>
        <v/>
      </c>
      <c r="AT31" s="253" t="str">
        <f>IFERROR(IF(AND(AND($N30&lt;&gt;$BI$6,$N30&lt;&gt;$BJ$6),AT30="有"),$AL$2,VLOOKUP(AT30,'P1'!$B$4:$J$35,9,FALSE)),"")</f>
        <v/>
      </c>
      <c r="AU31" s="253" t="str">
        <f>IFERROR(IF(AND(AND($N30&lt;&gt;$BI$6,$N30&lt;&gt;$BJ$6),AU30="有"),$AL$2,VLOOKUP(AU30,'P1'!$B$4:$J$35,9,FALSE)),"")</f>
        <v/>
      </c>
      <c r="AV31" s="254">
        <f>SUM(Q31:AU31)</f>
        <v>0</v>
      </c>
      <c r="AW31" s="711"/>
      <c r="AX31" s="713"/>
      <c r="AY31" s="255"/>
      <c r="AZ31" s="255"/>
    </row>
    <row r="32" spans="2:52" ht="17.100000000000001" customHeight="1" x14ac:dyDescent="0.15">
      <c r="B32" s="690">
        <f>B30+1</f>
        <v>11</v>
      </c>
      <c r="C32" s="721"/>
      <c r="D32" s="722"/>
      <c r="E32" s="722"/>
      <c r="F32" s="722"/>
      <c r="G32" s="722"/>
      <c r="H32" s="723"/>
      <c r="I32" s="727"/>
      <c r="J32" s="728"/>
      <c r="K32" s="728"/>
      <c r="L32" s="728"/>
      <c r="M32" s="729"/>
      <c r="N32" s="733"/>
      <c r="O32" s="734"/>
      <c r="P32" s="723"/>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0">
        <f>COUNTA(Q32:AU32)</f>
        <v>0</v>
      </c>
      <c r="AW32" s="710">
        <f>AV33</f>
        <v>0</v>
      </c>
      <c r="AX32" s="712">
        <f>IFERROR(ROUNDDOWN(AV33/$AT$2,1),"")</f>
        <v>0</v>
      </c>
      <c r="AY32" s="251"/>
      <c r="AZ32" s="251"/>
    </row>
    <row r="33" spans="2:59" ht="17.100000000000001" customHeight="1" x14ac:dyDescent="0.15">
      <c r="B33" s="691"/>
      <c r="C33" s="724"/>
      <c r="D33" s="725"/>
      <c r="E33" s="725"/>
      <c r="F33" s="725"/>
      <c r="G33" s="725"/>
      <c r="H33" s="726"/>
      <c r="I33" s="730"/>
      <c r="J33" s="731"/>
      <c r="K33" s="731"/>
      <c r="L33" s="731"/>
      <c r="M33" s="732"/>
      <c r="N33" s="724"/>
      <c r="O33" s="725"/>
      <c r="P33" s="726"/>
      <c r="Q33" s="253" t="str">
        <f>IFERROR(IF(AND(AND($N32&lt;&gt;$BI$6,$N32&lt;&gt;$BJ$6),Q32="有"),$AL$2,VLOOKUP(Q32,'P1'!$B$4:$J$35,9,FALSE)),"")</f>
        <v/>
      </c>
      <c r="R33" s="253" t="str">
        <f>IFERROR(IF(AND(AND($N32&lt;&gt;$BI$6,$N32&lt;&gt;$BJ$6),R32="有"),$AL$2,VLOOKUP(R32,'P1'!$B$4:$J$35,9,FALSE)),"")</f>
        <v/>
      </c>
      <c r="S33" s="253" t="str">
        <f>IFERROR(IF(AND(AND($N32&lt;&gt;$BI$6,$N32&lt;&gt;$BJ$6),S32="有"),$AL$2,VLOOKUP(S32,'P1'!$B$4:$J$35,9,FALSE)),"")</f>
        <v/>
      </c>
      <c r="T33" s="253" t="str">
        <f>IFERROR(IF(AND(AND($N32&lt;&gt;$BI$6,$N32&lt;&gt;$BJ$6),T32="有"),$AL$2,VLOOKUP(T32,'P1'!$B$4:$J$35,9,FALSE)),"")</f>
        <v/>
      </c>
      <c r="U33" s="253" t="str">
        <f>IFERROR(IF(AND(AND($N32&lt;&gt;$BI$6,$N32&lt;&gt;$BJ$6),U32="有"),$AL$2,VLOOKUP(U32,'P1'!$B$4:$J$35,9,FALSE)),"")</f>
        <v/>
      </c>
      <c r="V33" s="253" t="str">
        <f>IFERROR(IF(AND(AND($N32&lt;&gt;$BI$6,$N32&lt;&gt;$BJ$6),V32="有"),$AL$2,VLOOKUP(V32,'P1'!$B$4:$J$35,9,FALSE)),"")</f>
        <v/>
      </c>
      <c r="W33" s="253" t="str">
        <f>IFERROR(IF(AND(AND($N32&lt;&gt;$BI$6,$N32&lt;&gt;$BJ$6),W32="有"),$AL$2,VLOOKUP(W32,'P1'!$B$4:$J$35,9,FALSE)),"")</f>
        <v/>
      </c>
      <c r="X33" s="253" t="str">
        <f>IFERROR(IF(AND(AND($N32&lt;&gt;$BI$6,$N32&lt;&gt;$BJ$6),X32="有"),$AL$2,VLOOKUP(X32,'P1'!$B$4:$J$35,9,FALSE)),"")</f>
        <v/>
      </c>
      <c r="Y33" s="253" t="str">
        <f>IFERROR(IF(AND(AND($N32&lt;&gt;$BI$6,$N32&lt;&gt;$BJ$6),Y32="有"),$AL$2,VLOOKUP(Y32,'P1'!$B$4:$J$35,9,FALSE)),"")</f>
        <v/>
      </c>
      <c r="Z33" s="253" t="str">
        <f>IFERROR(IF(AND(AND($N32&lt;&gt;$BI$6,$N32&lt;&gt;$BJ$6),Z32="有"),$AL$2,VLOOKUP(Z32,'P1'!$B$4:$J$35,9,FALSE)),"")</f>
        <v/>
      </c>
      <c r="AA33" s="253" t="str">
        <f>IFERROR(IF(AND(AND($N32&lt;&gt;$BI$6,$N32&lt;&gt;$BJ$6),AA32="有"),$AL$2,VLOOKUP(AA32,'P1'!$B$4:$J$35,9,FALSE)),"")</f>
        <v/>
      </c>
      <c r="AB33" s="253" t="str">
        <f>IFERROR(IF(AND(AND($N32&lt;&gt;$BI$6,$N32&lt;&gt;$BJ$6),AB32="有"),$AL$2,VLOOKUP(AB32,'P1'!$B$4:$J$35,9,FALSE)),"")</f>
        <v/>
      </c>
      <c r="AC33" s="253" t="str">
        <f>IFERROR(IF(AND(AND($N32&lt;&gt;$BI$6,$N32&lt;&gt;$BJ$6),AC32="有"),$AL$2,VLOOKUP(AC32,'P1'!$B$4:$J$35,9,FALSE)),"")</f>
        <v/>
      </c>
      <c r="AD33" s="253" t="str">
        <f>IFERROR(IF(AND(AND($N32&lt;&gt;$BI$6,$N32&lt;&gt;$BJ$6),AD32="有"),$AL$2,VLOOKUP(AD32,'P1'!$B$4:$J$35,9,FALSE)),"")</f>
        <v/>
      </c>
      <c r="AE33" s="253" t="str">
        <f>IFERROR(IF(AND(AND($N32&lt;&gt;$BI$6,$N32&lt;&gt;$BJ$6),AE32="有"),$AL$2,VLOOKUP(AE32,'P1'!$B$4:$J$35,9,FALSE)),"")</f>
        <v/>
      </c>
      <c r="AF33" s="253" t="str">
        <f>IFERROR(IF(AND(AND($N32&lt;&gt;$BI$6,$N32&lt;&gt;$BJ$6),AF32="有"),$AL$2,VLOOKUP(AF32,'P1'!$B$4:$J$35,9,FALSE)),"")</f>
        <v/>
      </c>
      <c r="AG33" s="253" t="str">
        <f>IFERROR(IF(AND(AND($N32&lt;&gt;$BI$6,$N32&lt;&gt;$BJ$6),AG32="有"),$AL$2,VLOOKUP(AG32,'P1'!$B$4:$J$35,9,FALSE)),"")</f>
        <v/>
      </c>
      <c r="AH33" s="253" t="str">
        <f>IFERROR(IF(AND(AND($N32&lt;&gt;$BI$6,$N32&lt;&gt;$BJ$6),AH32="有"),$AL$2,VLOOKUP(AH32,'P1'!$B$4:$J$35,9,FALSE)),"")</f>
        <v/>
      </c>
      <c r="AI33" s="253" t="str">
        <f>IFERROR(IF(AND(AND($N32&lt;&gt;$BI$6,$N32&lt;&gt;$BJ$6),AI32="有"),$AL$2,VLOOKUP(AI32,'P1'!$B$4:$J$35,9,FALSE)),"")</f>
        <v/>
      </c>
      <c r="AJ33" s="253" t="str">
        <f>IFERROR(IF(AND(AND($N32&lt;&gt;$BI$6,$N32&lt;&gt;$BJ$6),AJ32="有"),$AL$2,VLOOKUP(AJ32,'P1'!$B$4:$J$35,9,FALSE)),"")</f>
        <v/>
      </c>
      <c r="AK33" s="253" t="str">
        <f>IFERROR(IF(AND(AND($N32&lt;&gt;$BI$6,$N32&lt;&gt;$BJ$6),AK32="有"),$AL$2,VLOOKUP(AK32,'P1'!$B$4:$J$35,9,FALSE)),"")</f>
        <v/>
      </c>
      <c r="AL33" s="253" t="str">
        <f>IFERROR(IF(AND(AND($N32&lt;&gt;$BI$6,$N32&lt;&gt;$BJ$6),AL32="有"),$AL$2,VLOOKUP(AL32,'P1'!$B$4:$J$35,9,FALSE)),"")</f>
        <v/>
      </c>
      <c r="AM33" s="253" t="str">
        <f>IFERROR(IF(AND(AND($N32&lt;&gt;$BI$6,$N32&lt;&gt;$BJ$6),AM32="有"),$AL$2,VLOOKUP(AM32,'P1'!$B$4:$J$35,9,FALSE)),"")</f>
        <v/>
      </c>
      <c r="AN33" s="253" t="str">
        <f>IFERROR(IF(AND(AND($N32&lt;&gt;$BI$6,$N32&lt;&gt;$BJ$6),AN32="有"),$AL$2,VLOOKUP(AN32,'P1'!$B$4:$J$35,9,FALSE)),"")</f>
        <v/>
      </c>
      <c r="AO33" s="253" t="str">
        <f>IFERROR(IF(AND(AND($N32&lt;&gt;$BI$6,$N32&lt;&gt;$BJ$6),AO32="有"),$AL$2,VLOOKUP(AO32,'P1'!$B$4:$J$35,9,FALSE)),"")</f>
        <v/>
      </c>
      <c r="AP33" s="253" t="str">
        <f>IFERROR(IF(AND(AND($N32&lt;&gt;$BI$6,$N32&lt;&gt;$BJ$6),AP32="有"),$AL$2,VLOOKUP(AP32,'P1'!$B$4:$J$35,9,FALSE)),"")</f>
        <v/>
      </c>
      <c r="AQ33" s="253" t="str">
        <f>IFERROR(IF(AND(AND($N32&lt;&gt;$BI$6,$N32&lt;&gt;$BJ$6),AQ32="有"),$AL$2,VLOOKUP(AQ32,'P1'!$B$4:$J$35,9,FALSE)),"")</f>
        <v/>
      </c>
      <c r="AR33" s="253" t="str">
        <f>IFERROR(IF(AND(AND($N32&lt;&gt;$BI$6,$N32&lt;&gt;$BJ$6),AR32="有"),$AL$2,VLOOKUP(AR32,'P1'!$B$4:$J$35,9,FALSE)),"")</f>
        <v/>
      </c>
      <c r="AS33" s="253" t="str">
        <f>IFERROR(IF(AND(AND($N32&lt;&gt;$BI$6,$N32&lt;&gt;$BJ$6),AS32="有"),$AL$2,VLOOKUP(AS32,'P1'!$B$4:$J$35,9,FALSE)),"")</f>
        <v/>
      </c>
      <c r="AT33" s="253" t="str">
        <f>IFERROR(IF(AND(AND($N32&lt;&gt;$BI$6,$N32&lt;&gt;$BJ$6),AT32="有"),$AL$2,VLOOKUP(AT32,'P1'!$B$4:$J$35,9,FALSE)),"")</f>
        <v/>
      </c>
      <c r="AU33" s="253" t="str">
        <f>IFERROR(IF(AND(AND($N32&lt;&gt;$BI$6,$N32&lt;&gt;$BJ$6),AU32="有"),$AL$2,VLOOKUP(AU32,'P1'!$B$4:$J$35,9,FALSE)),"")</f>
        <v/>
      </c>
      <c r="AV33" s="254">
        <f>SUM(Q33:AU33)</f>
        <v>0</v>
      </c>
      <c r="AW33" s="711"/>
      <c r="AX33" s="713"/>
      <c r="AY33" s="255"/>
      <c r="AZ33" s="255"/>
    </row>
    <row r="34" spans="2:59" ht="17.100000000000001" customHeight="1" x14ac:dyDescent="0.15">
      <c r="B34" s="690">
        <f>B32+1</f>
        <v>12</v>
      </c>
      <c r="C34" s="721"/>
      <c r="D34" s="722"/>
      <c r="E34" s="722"/>
      <c r="F34" s="722"/>
      <c r="G34" s="722"/>
      <c r="H34" s="723"/>
      <c r="I34" s="727"/>
      <c r="J34" s="728"/>
      <c r="K34" s="728"/>
      <c r="L34" s="728"/>
      <c r="M34" s="729"/>
      <c r="N34" s="733"/>
      <c r="O34" s="734"/>
      <c r="P34" s="723"/>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0">
        <f>COUNTA(Q34:AU34)</f>
        <v>0</v>
      </c>
      <c r="AW34" s="710">
        <f>AV35</f>
        <v>0</v>
      </c>
      <c r="AX34" s="712">
        <f>IFERROR(ROUNDDOWN(AV35/$AT$2,1),"")</f>
        <v>0</v>
      </c>
      <c r="AY34" s="251"/>
      <c r="AZ34" s="251"/>
    </row>
    <row r="35" spans="2:59" ht="17.100000000000001" customHeight="1" x14ac:dyDescent="0.15">
      <c r="B35" s="691"/>
      <c r="C35" s="724"/>
      <c r="D35" s="725"/>
      <c r="E35" s="725"/>
      <c r="F35" s="725"/>
      <c r="G35" s="725"/>
      <c r="H35" s="726"/>
      <c r="I35" s="730"/>
      <c r="J35" s="731"/>
      <c r="K35" s="731"/>
      <c r="L35" s="731"/>
      <c r="M35" s="732"/>
      <c r="N35" s="724"/>
      <c r="O35" s="725"/>
      <c r="P35" s="726"/>
      <c r="Q35" s="253" t="str">
        <f>IFERROR(IF(AND(AND($N34&lt;&gt;$BI$6,$N34&lt;&gt;$BJ$6),Q34="有"),$AL$2,VLOOKUP(Q34,'P1'!$B$4:$J$35,9,FALSE)),"")</f>
        <v/>
      </c>
      <c r="R35" s="253" t="str">
        <f>IFERROR(IF(AND(AND($N34&lt;&gt;$BI$6,$N34&lt;&gt;$BJ$6),R34="有"),$AL$2,VLOOKUP(R34,'P1'!$B$4:$J$35,9,FALSE)),"")</f>
        <v/>
      </c>
      <c r="S35" s="253" t="str">
        <f>IFERROR(IF(AND(AND($N34&lt;&gt;$BI$6,$N34&lt;&gt;$BJ$6),S34="有"),$AL$2,VLOOKUP(S34,'P1'!$B$4:$J$35,9,FALSE)),"")</f>
        <v/>
      </c>
      <c r="T35" s="253" t="str">
        <f>IFERROR(IF(AND(AND($N34&lt;&gt;$BI$6,$N34&lt;&gt;$BJ$6),T34="有"),$AL$2,VLOOKUP(T34,'P1'!$B$4:$J$35,9,FALSE)),"")</f>
        <v/>
      </c>
      <c r="U35" s="253" t="str">
        <f>IFERROR(IF(AND(AND($N34&lt;&gt;$BI$6,$N34&lt;&gt;$BJ$6),U34="有"),$AL$2,VLOOKUP(U34,'P1'!$B$4:$J$35,9,FALSE)),"")</f>
        <v/>
      </c>
      <c r="V35" s="253" t="str">
        <f>IFERROR(IF(AND(AND($N34&lt;&gt;$BI$6,$N34&lt;&gt;$BJ$6),V34="有"),$AL$2,VLOOKUP(V34,'P1'!$B$4:$J$35,9,FALSE)),"")</f>
        <v/>
      </c>
      <c r="W35" s="253" t="str">
        <f>IFERROR(IF(AND(AND($N34&lt;&gt;$BI$6,$N34&lt;&gt;$BJ$6),W34="有"),$AL$2,VLOOKUP(W34,'P1'!$B$4:$J$35,9,FALSE)),"")</f>
        <v/>
      </c>
      <c r="X35" s="253" t="str">
        <f>IFERROR(IF(AND(AND($N34&lt;&gt;$BI$6,$N34&lt;&gt;$BJ$6),X34="有"),$AL$2,VLOOKUP(X34,'P1'!$B$4:$J$35,9,FALSE)),"")</f>
        <v/>
      </c>
      <c r="Y35" s="253" t="str">
        <f>IFERROR(IF(AND(AND($N34&lt;&gt;$BI$6,$N34&lt;&gt;$BJ$6),Y34="有"),$AL$2,VLOOKUP(Y34,'P1'!$B$4:$J$35,9,FALSE)),"")</f>
        <v/>
      </c>
      <c r="Z35" s="253" t="str">
        <f>IFERROR(IF(AND(AND($N34&lt;&gt;$BI$6,$N34&lt;&gt;$BJ$6),Z34="有"),$AL$2,VLOOKUP(Z34,'P1'!$B$4:$J$35,9,FALSE)),"")</f>
        <v/>
      </c>
      <c r="AA35" s="253" t="str">
        <f>IFERROR(IF(AND(AND($N34&lt;&gt;$BI$6,$N34&lt;&gt;$BJ$6),AA34="有"),$AL$2,VLOOKUP(AA34,'P1'!$B$4:$J$35,9,FALSE)),"")</f>
        <v/>
      </c>
      <c r="AB35" s="253" t="str">
        <f>IFERROR(IF(AND(AND($N34&lt;&gt;$BI$6,$N34&lt;&gt;$BJ$6),AB34="有"),$AL$2,VLOOKUP(AB34,'P1'!$B$4:$J$35,9,FALSE)),"")</f>
        <v/>
      </c>
      <c r="AC35" s="253" t="str">
        <f>IFERROR(IF(AND(AND($N34&lt;&gt;$BI$6,$N34&lt;&gt;$BJ$6),AC34="有"),$AL$2,VLOOKUP(AC34,'P1'!$B$4:$J$35,9,FALSE)),"")</f>
        <v/>
      </c>
      <c r="AD35" s="253" t="str">
        <f>IFERROR(IF(AND(AND($N34&lt;&gt;$BI$6,$N34&lt;&gt;$BJ$6),AD34="有"),$AL$2,VLOOKUP(AD34,'P1'!$B$4:$J$35,9,FALSE)),"")</f>
        <v/>
      </c>
      <c r="AE35" s="253" t="str">
        <f>IFERROR(IF(AND(AND($N34&lt;&gt;$BI$6,$N34&lt;&gt;$BJ$6),AE34="有"),$AL$2,VLOOKUP(AE34,'P1'!$B$4:$J$35,9,FALSE)),"")</f>
        <v/>
      </c>
      <c r="AF35" s="253" t="str">
        <f>IFERROR(IF(AND(AND($N34&lt;&gt;$BI$6,$N34&lt;&gt;$BJ$6),AF34="有"),$AL$2,VLOOKUP(AF34,'P1'!$B$4:$J$35,9,FALSE)),"")</f>
        <v/>
      </c>
      <c r="AG35" s="253" t="str">
        <f>IFERROR(IF(AND(AND($N34&lt;&gt;$BI$6,$N34&lt;&gt;$BJ$6),AG34="有"),$AL$2,VLOOKUP(AG34,'P1'!$B$4:$J$35,9,FALSE)),"")</f>
        <v/>
      </c>
      <c r="AH35" s="253" t="str">
        <f>IFERROR(IF(AND(AND($N34&lt;&gt;$BI$6,$N34&lt;&gt;$BJ$6),AH34="有"),$AL$2,VLOOKUP(AH34,'P1'!$B$4:$J$35,9,FALSE)),"")</f>
        <v/>
      </c>
      <c r="AI35" s="253" t="str">
        <f>IFERROR(IF(AND(AND($N34&lt;&gt;$BI$6,$N34&lt;&gt;$BJ$6),AI34="有"),$AL$2,VLOOKUP(AI34,'P1'!$B$4:$J$35,9,FALSE)),"")</f>
        <v/>
      </c>
      <c r="AJ35" s="253" t="str">
        <f>IFERROR(IF(AND(AND($N34&lt;&gt;$BI$6,$N34&lt;&gt;$BJ$6),AJ34="有"),$AL$2,VLOOKUP(AJ34,'P1'!$B$4:$J$35,9,FALSE)),"")</f>
        <v/>
      </c>
      <c r="AK35" s="253" t="str">
        <f>IFERROR(IF(AND(AND($N34&lt;&gt;$BI$6,$N34&lt;&gt;$BJ$6),AK34="有"),$AL$2,VLOOKUP(AK34,'P1'!$B$4:$J$35,9,FALSE)),"")</f>
        <v/>
      </c>
      <c r="AL35" s="253" t="str">
        <f>IFERROR(IF(AND(AND($N34&lt;&gt;$BI$6,$N34&lt;&gt;$BJ$6),AL34="有"),$AL$2,VLOOKUP(AL34,'P1'!$B$4:$J$35,9,FALSE)),"")</f>
        <v/>
      </c>
      <c r="AM35" s="253" t="str">
        <f>IFERROR(IF(AND(AND($N34&lt;&gt;$BI$6,$N34&lt;&gt;$BJ$6),AM34="有"),$AL$2,VLOOKUP(AM34,'P1'!$B$4:$J$35,9,FALSE)),"")</f>
        <v/>
      </c>
      <c r="AN35" s="253" t="str">
        <f>IFERROR(IF(AND(AND($N34&lt;&gt;$BI$6,$N34&lt;&gt;$BJ$6),AN34="有"),$AL$2,VLOOKUP(AN34,'P1'!$B$4:$J$35,9,FALSE)),"")</f>
        <v/>
      </c>
      <c r="AO35" s="253" t="str">
        <f>IFERROR(IF(AND(AND($N34&lt;&gt;$BI$6,$N34&lt;&gt;$BJ$6),AO34="有"),$AL$2,VLOOKUP(AO34,'P1'!$B$4:$J$35,9,FALSE)),"")</f>
        <v/>
      </c>
      <c r="AP35" s="253" t="str">
        <f>IFERROR(IF(AND(AND($N34&lt;&gt;$BI$6,$N34&lt;&gt;$BJ$6),AP34="有"),$AL$2,VLOOKUP(AP34,'P1'!$B$4:$J$35,9,FALSE)),"")</f>
        <v/>
      </c>
      <c r="AQ35" s="253" t="str">
        <f>IFERROR(IF(AND(AND($N34&lt;&gt;$BI$6,$N34&lt;&gt;$BJ$6),AQ34="有"),$AL$2,VLOOKUP(AQ34,'P1'!$B$4:$J$35,9,FALSE)),"")</f>
        <v/>
      </c>
      <c r="AR35" s="253" t="str">
        <f>IFERROR(IF(AND(AND($N34&lt;&gt;$BI$6,$N34&lt;&gt;$BJ$6),AR34="有"),$AL$2,VLOOKUP(AR34,'P1'!$B$4:$J$35,9,FALSE)),"")</f>
        <v/>
      </c>
      <c r="AS35" s="253" t="str">
        <f>IFERROR(IF(AND(AND($N34&lt;&gt;$BI$6,$N34&lt;&gt;$BJ$6),AS34="有"),$AL$2,VLOOKUP(AS34,'P1'!$B$4:$J$35,9,FALSE)),"")</f>
        <v/>
      </c>
      <c r="AT35" s="253" t="str">
        <f>IFERROR(IF(AND(AND($N34&lt;&gt;$BI$6,$N34&lt;&gt;$BJ$6),AT34="有"),$AL$2,VLOOKUP(AT34,'P1'!$B$4:$J$35,9,FALSE)),"")</f>
        <v/>
      </c>
      <c r="AU35" s="253" t="str">
        <f>IFERROR(IF(AND(AND($N34&lt;&gt;$BI$6,$N34&lt;&gt;$BJ$6),AU34="有"),$AL$2,VLOOKUP(AU34,'P1'!$B$4:$J$35,9,FALSE)),"")</f>
        <v/>
      </c>
      <c r="AV35" s="254">
        <f>SUM(Q35:AU35)</f>
        <v>0</v>
      </c>
      <c r="AW35" s="711"/>
      <c r="AX35" s="713"/>
      <c r="AY35" s="255"/>
      <c r="AZ35" s="255"/>
    </row>
    <row r="36" spans="2:59" ht="17.100000000000001" customHeight="1" x14ac:dyDescent="0.15">
      <c r="B36" s="690">
        <f>B34+1</f>
        <v>13</v>
      </c>
      <c r="C36" s="721"/>
      <c r="D36" s="722"/>
      <c r="E36" s="722"/>
      <c r="F36" s="722"/>
      <c r="G36" s="722"/>
      <c r="H36" s="723"/>
      <c r="I36" s="727"/>
      <c r="J36" s="728"/>
      <c r="K36" s="728"/>
      <c r="L36" s="728"/>
      <c r="M36" s="729"/>
      <c r="N36" s="733"/>
      <c r="O36" s="734"/>
      <c r="P36" s="723"/>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0">
        <f>COUNTA(Q36:AU36)</f>
        <v>0</v>
      </c>
      <c r="AW36" s="710">
        <f>AV37</f>
        <v>0</v>
      </c>
      <c r="AX36" s="712">
        <f>IFERROR(ROUNDDOWN(AV37/$AT$2,1),"")</f>
        <v>0</v>
      </c>
      <c r="AY36" s="251"/>
      <c r="AZ36" s="251"/>
      <c r="BA36" s="231"/>
      <c r="BB36" s="231"/>
    </row>
    <row r="37" spans="2:59" ht="17.100000000000001" customHeight="1" x14ac:dyDescent="0.15">
      <c r="B37" s="691"/>
      <c r="C37" s="724"/>
      <c r="D37" s="725"/>
      <c r="E37" s="725"/>
      <c r="F37" s="725"/>
      <c r="G37" s="725"/>
      <c r="H37" s="726"/>
      <c r="I37" s="730"/>
      <c r="J37" s="731"/>
      <c r="K37" s="731"/>
      <c r="L37" s="731"/>
      <c r="M37" s="732"/>
      <c r="N37" s="724"/>
      <c r="O37" s="725"/>
      <c r="P37" s="726"/>
      <c r="Q37" s="253" t="str">
        <f>IFERROR(IF(AND(AND($N36&lt;&gt;$BI$6,$N36&lt;&gt;$BJ$6),Q36="有"),$AL$2,VLOOKUP(Q36,'P1'!$B$4:$J$35,9,FALSE)),"")</f>
        <v/>
      </c>
      <c r="R37" s="253" t="str">
        <f>IFERROR(IF(AND(AND($N36&lt;&gt;$BI$6,$N36&lt;&gt;$BJ$6),R36="有"),$AL$2,VLOOKUP(R36,'P1'!$B$4:$J$35,9,FALSE)),"")</f>
        <v/>
      </c>
      <c r="S37" s="253" t="str">
        <f>IFERROR(IF(AND(AND($N36&lt;&gt;$BI$6,$N36&lt;&gt;$BJ$6),S36="有"),$AL$2,VLOOKUP(S36,'P1'!$B$4:$J$35,9,FALSE)),"")</f>
        <v/>
      </c>
      <c r="T37" s="253" t="str">
        <f>IFERROR(IF(AND(AND($N36&lt;&gt;$BI$6,$N36&lt;&gt;$BJ$6),T36="有"),$AL$2,VLOOKUP(T36,'P1'!$B$4:$J$35,9,FALSE)),"")</f>
        <v/>
      </c>
      <c r="U37" s="253" t="str">
        <f>IFERROR(IF(AND(AND($N36&lt;&gt;$BI$6,$N36&lt;&gt;$BJ$6),U36="有"),$AL$2,VLOOKUP(U36,'P1'!$B$4:$J$35,9,FALSE)),"")</f>
        <v/>
      </c>
      <c r="V37" s="253" t="str">
        <f>IFERROR(IF(AND(AND($N36&lt;&gt;$BI$6,$N36&lt;&gt;$BJ$6),V36="有"),$AL$2,VLOOKUP(V36,'P1'!$B$4:$J$35,9,FALSE)),"")</f>
        <v/>
      </c>
      <c r="W37" s="253" t="str">
        <f>IFERROR(IF(AND(AND($N36&lt;&gt;$BI$6,$N36&lt;&gt;$BJ$6),W36="有"),$AL$2,VLOOKUP(W36,'P1'!$B$4:$J$35,9,FALSE)),"")</f>
        <v/>
      </c>
      <c r="X37" s="253" t="str">
        <f>IFERROR(IF(AND(AND($N36&lt;&gt;$BI$6,$N36&lt;&gt;$BJ$6),X36="有"),$AL$2,VLOOKUP(X36,'P1'!$B$4:$J$35,9,FALSE)),"")</f>
        <v/>
      </c>
      <c r="Y37" s="253" t="str">
        <f>IFERROR(IF(AND(AND($N36&lt;&gt;$BI$6,$N36&lt;&gt;$BJ$6),Y36="有"),$AL$2,VLOOKUP(Y36,'P1'!$B$4:$J$35,9,FALSE)),"")</f>
        <v/>
      </c>
      <c r="Z37" s="253" t="str">
        <f>IFERROR(IF(AND(AND($N36&lt;&gt;$BI$6,$N36&lt;&gt;$BJ$6),Z36="有"),$AL$2,VLOOKUP(Z36,'P1'!$B$4:$J$35,9,FALSE)),"")</f>
        <v/>
      </c>
      <c r="AA37" s="253" t="str">
        <f>IFERROR(IF(AND(AND($N36&lt;&gt;$BI$6,$N36&lt;&gt;$BJ$6),AA36="有"),$AL$2,VLOOKUP(AA36,'P1'!$B$4:$J$35,9,FALSE)),"")</f>
        <v/>
      </c>
      <c r="AB37" s="253" t="str">
        <f>IFERROR(IF(AND(AND($N36&lt;&gt;$BI$6,$N36&lt;&gt;$BJ$6),AB36="有"),$AL$2,VLOOKUP(AB36,'P1'!$B$4:$J$35,9,FALSE)),"")</f>
        <v/>
      </c>
      <c r="AC37" s="253" t="str">
        <f>IFERROR(IF(AND(AND($N36&lt;&gt;$BI$6,$N36&lt;&gt;$BJ$6),AC36="有"),$AL$2,VLOOKUP(AC36,'P1'!$B$4:$J$35,9,FALSE)),"")</f>
        <v/>
      </c>
      <c r="AD37" s="253" t="str">
        <f>IFERROR(IF(AND(AND($N36&lt;&gt;$BI$6,$N36&lt;&gt;$BJ$6),AD36="有"),$AL$2,VLOOKUP(AD36,'P1'!$B$4:$J$35,9,FALSE)),"")</f>
        <v/>
      </c>
      <c r="AE37" s="253" t="str">
        <f>IFERROR(IF(AND(AND($N36&lt;&gt;$BI$6,$N36&lt;&gt;$BJ$6),AE36="有"),$AL$2,VLOOKUP(AE36,'P1'!$B$4:$J$35,9,FALSE)),"")</f>
        <v/>
      </c>
      <c r="AF37" s="253" t="str">
        <f>IFERROR(IF(AND(AND($N36&lt;&gt;$BI$6,$N36&lt;&gt;$BJ$6),AF36="有"),$AL$2,VLOOKUP(AF36,'P1'!$B$4:$J$35,9,FALSE)),"")</f>
        <v/>
      </c>
      <c r="AG37" s="253" t="str">
        <f>IFERROR(IF(AND(AND($N36&lt;&gt;$BI$6,$N36&lt;&gt;$BJ$6),AG36="有"),$AL$2,VLOOKUP(AG36,'P1'!$B$4:$J$35,9,FALSE)),"")</f>
        <v/>
      </c>
      <c r="AH37" s="253" t="str">
        <f>IFERROR(IF(AND(AND($N36&lt;&gt;$BI$6,$N36&lt;&gt;$BJ$6),AH36="有"),$AL$2,VLOOKUP(AH36,'P1'!$B$4:$J$35,9,FALSE)),"")</f>
        <v/>
      </c>
      <c r="AI37" s="253" t="str">
        <f>IFERROR(IF(AND(AND($N36&lt;&gt;$BI$6,$N36&lt;&gt;$BJ$6),AI36="有"),$AL$2,VLOOKUP(AI36,'P1'!$B$4:$J$35,9,FALSE)),"")</f>
        <v/>
      </c>
      <c r="AJ37" s="253" t="str">
        <f>IFERROR(IF(AND(AND($N36&lt;&gt;$BI$6,$N36&lt;&gt;$BJ$6),AJ36="有"),$AL$2,VLOOKUP(AJ36,'P1'!$B$4:$J$35,9,FALSE)),"")</f>
        <v/>
      </c>
      <c r="AK37" s="253" t="str">
        <f>IFERROR(IF(AND(AND($N36&lt;&gt;$BI$6,$N36&lt;&gt;$BJ$6),AK36="有"),$AL$2,VLOOKUP(AK36,'P1'!$B$4:$J$35,9,FALSE)),"")</f>
        <v/>
      </c>
      <c r="AL37" s="253" t="str">
        <f>IFERROR(IF(AND(AND($N36&lt;&gt;$BI$6,$N36&lt;&gt;$BJ$6),AL36="有"),$AL$2,VLOOKUP(AL36,'P1'!$B$4:$J$35,9,FALSE)),"")</f>
        <v/>
      </c>
      <c r="AM37" s="253" t="str">
        <f>IFERROR(IF(AND(AND($N36&lt;&gt;$BI$6,$N36&lt;&gt;$BJ$6),AM36="有"),$AL$2,VLOOKUP(AM36,'P1'!$B$4:$J$35,9,FALSE)),"")</f>
        <v/>
      </c>
      <c r="AN37" s="253" t="str">
        <f>IFERROR(IF(AND(AND($N36&lt;&gt;$BI$6,$N36&lt;&gt;$BJ$6),AN36="有"),$AL$2,VLOOKUP(AN36,'P1'!$B$4:$J$35,9,FALSE)),"")</f>
        <v/>
      </c>
      <c r="AO37" s="253" t="str">
        <f>IFERROR(IF(AND(AND($N36&lt;&gt;$BI$6,$N36&lt;&gt;$BJ$6),AO36="有"),$AL$2,VLOOKUP(AO36,'P1'!$B$4:$J$35,9,FALSE)),"")</f>
        <v/>
      </c>
      <c r="AP37" s="253" t="str">
        <f>IFERROR(IF(AND(AND($N36&lt;&gt;$BI$6,$N36&lt;&gt;$BJ$6),AP36="有"),$AL$2,VLOOKUP(AP36,'P1'!$B$4:$J$35,9,FALSE)),"")</f>
        <v/>
      </c>
      <c r="AQ37" s="253" t="str">
        <f>IFERROR(IF(AND(AND($N36&lt;&gt;$BI$6,$N36&lt;&gt;$BJ$6),AQ36="有"),$AL$2,VLOOKUP(AQ36,'P1'!$B$4:$J$35,9,FALSE)),"")</f>
        <v/>
      </c>
      <c r="AR37" s="253" t="str">
        <f>IFERROR(IF(AND(AND($N36&lt;&gt;$BI$6,$N36&lt;&gt;$BJ$6),AR36="有"),$AL$2,VLOOKUP(AR36,'P1'!$B$4:$J$35,9,FALSE)),"")</f>
        <v/>
      </c>
      <c r="AS37" s="253" t="str">
        <f>IFERROR(IF(AND(AND($N36&lt;&gt;$BI$6,$N36&lt;&gt;$BJ$6),AS36="有"),$AL$2,VLOOKUP(AS36,'P1'!$B$4:$J$35,9,FALSE)),"")</f>
        <v/>
      </c>
      <c r="AT37" s="253" t="str">
        <f>IFERROR(IF(AND(AND($N36&lt;&gt;$BI$6,$N36&lt;&gt;$BJ$6),AT36="有"),$AL$2,VLOOKUP(AT36,'P1'!$B$4:$J$35,9,FALSE)),"")</f>
        <v/>
      </c>
      <c r="AU37" s="253" t="str">
        <f>IFERROR(IF(AND(AND($N36&lt;&gt;$BI$6,$N36&lt;&gt;$BJ$6),AU36="有"),$AL$2,VLOOKUP(AU36,'P1'!$B$4:$J$35,9,FALSE)),"")</f>
        <v/>
      </c>
      <c r="AV37" s="254">
        <f>SUM(Q37:AU37)</f>
        <v>0</v>
      </c>
      <c r="AW37" s="711"/>
      <c r="AX37" s="713"/>
      <c r="AY37" s="255"/>
      <c r="AZ37" s="255"/>
      <c r="BA37" s="231"/>
      <c r="BB37" s="231"/>
    </row>
    <row r="38" spans="2:59" ht="17.100000000000001" customHeight="1" x14ac:dyDescent="0.15">
      <c r="B38" s="690">
        <f>B36+1</f>
        <v>14</v>
      </c>
      <c r="C38" s="721"/>
      <c r="D38" s="722"/>
      <c r="E38" s="722"/>
      <c r="F38" s="722"/>
      <c r="G38" s="722"/>
      <c r="H38" s="723"/>
      <c r="I38" s="727"/>
      <c r="J38" s="728"/>
      <c r="K38" s="728"/>
      <c r="L38" s="728"/>
      <c r="M38" s="729"/>
      <c r="N38" s="733"/>
      <c r="O38" s="734"/>
      <c r="P38" s="723"/>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0">
        <f>COUNTA(Q38:AU38)</f>
        <v>0</v>
      </c>
      <c r="AW38" s="710">
        <f>AV39</f>
        <v>0</v>
      </c>
      <c r="AX38" s="712">
        <f>IFERROR(ROUNDDOWN(AV39/$AT$2,1),"")</f>
        <v>0</v>
      </c>
      <c r="AY38" s="251"/>
      <c r="AZ38" s="251"/>
      <c r="BA38" s="232"/>
      <c r="BB38" s="232"/>
    </row>
    <row r="39" spans="2:59" ht="17.100000000000001" customHeight="1" x14ac:dyDescent="0.15">
      <c r="B39" s="691"/>
      <c r="C39" s="724"/>
      <c r="D39" s="725"/>
      <c r="E39" s="725"/>
      <c r="F39" s="725"/>
      <c r="G39" s="725"/>
      <c r="H39" s="726"/>
      <c r="I39" s="730"/>
      <c r="J39" s="731"/>
      <c r="K39" s="731"/>
      <c r="L39" s="731"/>
      <c r="M39" s="732"/>
      <c r="N39" s="724"/>
      <c r="O39" s="725"/>
      <c r="P39" s="726"/>
      <c r="Q39" s="253" t="str">
        <f>IFERROR(IF(AND(AND($N38&lt;&gt;$BI$6,$N38&lt;&gt;$BJ$6),Q38="有"),$AL$2,VLOOKUP(Q38,'P1'!$B$4:$J$35,9,FALSE)),"")</f>
        <v/>
      </c>
      <c r="R39" s="253" t="str">
        <f>IFERROR(IF(AND(AND($N38&lt;&gt;$BI$6,$N38&lt;&gt;$BJ$6),R38="有"),$AL$2,VLOOKUP(R38,'P1'!$B$4:$J$35,9,FALSE)),"")</f>
        <v/>
      </c>
      <c r="S39" s="253" t="str">
        <f>IFERROR(IF(AND(AND($N38&lt;&gt;$BI$6,$N38&lt;&gt;$BJ$6),S38="有"),$AL$2,VLOOKUP(S38,'P1'!$B$4:$J$35,9,FALSE)),"")</f>
        <v/>
      </c>
      <c r="T39" s="253" t="str">
        <f>IFERROR(IF(AND(AND($N38&lt;&gt;$BI$6,$N38&lt;&gt;$BJ$6),T38="有"),$AL$2,VLOOKUP(T38,'P1'!$B$4:$J$35,9,FALSE)),"")</f>
        <v/>
      </c>
      <c r="U39" s="253" t="str">
        <f>IFERROR(IF(AND(AND($N38&lt;&gt;$BI$6,$N38&lt;&gt;$BJ$6),U38="有"),$AL$2,VLOOKUP(U38,'P1'!$B$4:$J$35,9,FALSE)),"")</f>
        <v/>
      </c>
      <c r="V39" s="253" t="str">
        <f>IFERROR(IF(AND(AND($N38&lt;&gt;$BI$6,$N38&lt;&gt;$BJ$6),V38="有"),$AL$2,VLOOKUP(V38,'P1'!$B$4:$J$35,9,FALSE)),"")</f>
        <v/>
      </c>
      <c r="W39" s="253" t="str">
        <f>IFERROR(IF(AND(AND($N38&lt;&gt;$BI$6,$N38&lt;&gt;$BJ$6),W38="有"),$AL$2,VLOOKUP(W38,'P1'!$B$4:$J$35,9,FALSE)),"")</f>
        <v/>
      </c>
      <c r="X39" s="253" t="str">
        <f>IFERROR(IF(AND(AND($N38&lt;&gt;$BI$6,$N38&lt;&gt;$BJ$6),X38="有"),$AL$2,VLOOKUP(X38,'P1'!$B$4:$J$35,9,FALSE)),"")</f>
        <v/>
      </c>
      <c r="Y39" s="253" t="str">
        <f>IFERROR(IF(AND(AND($N38&lt;&gt;$BI$6,$N38&lt;&gt;$BJ$6),Y38="有"),$AL$2,VLOOKUP(Y38,'P1'!$B$4:$J$35,9,FALSE)),"")</f>
        <v/>
      </c>
      <c r="Z39" s="253" t="str">
        <f>IFERROR(IF(AND(AND($N38&lt;&gt;$BI$6,$N38&lt;&gt;$BJ$6),Z38="有"),$AL$2,VLOOKUP(Z38,'P1'!$B$4:$J$35,9,FALSE)),"")</f>
        <v/>
      </c>
      <c r="AA39" s="253" t="str">
        <f>IFERROR(IF(AND(AND($N38&lt;&gt;$BI$6,$N38&lt;&gt;$BJ$6),AA38="有"),$AL$2,VLOOKUP(AA38,'P1'!$B$4:$J$35,9,FALSE)),"")</f>
        <v/>
      </c>
      <c r="AB39" s="253" t="str">
        <f>IFERROR(IF(AND(AND($N38&lt;&gt;$BI$6,$N38&lt;&gt;$BJ$6),AB38="有"),$AL$2,VLOOKUP(AB38,'P1'!$B$4:$J$35,9,FALSE)),"")</f>
        <v/>
      </c>
      <c r="AC39" s="253" t="str">
        <f>IFERROR(IF(AND(AND($N38&lt;&gt;$BI$6,$N38&lt;&gt;$BJ$6),AC38="有"),$AL$2,VLOOKUP(AC38,'P1'!$B$4:$J$35,9,FALSE)),"")</f>
        <v/>
      </c>
      <c r="AD39" s="253" t="str">
        <f>IFERROR(IF(AND(AND($N38&lt;&gt;$BI$6,$N38&lt;&gt;$BJ$6),AD38="有"),$AL$2,VLOOKUP(AD38,'P1'!$B$4:$J$35,9,FALSE)),"")</f>
        <v/>
      </c>
      <c r="AE39" s="253" t="str">
        <f>IFERROR(IF(AND(AND($N38&lt;&gt;$BI$6,$N38&lt;&gt;$BJ$6),AE38="有"),$AL$2,VLOOKUP(AE38,'P1'!$B$4:$J$35,9,FALSE)),"")</f>
        <v/>
      </c>
      <c r="AF39" s="253" t="str">
        <f>IFERROR(IF(AND(AND($N38&lt;&gt;$BI$6,$N38&lt;&gt;$BJ$6),AF38="有"),$AL$2,VLOOKUP(AF38,'P1'!$B$4:$J$35,9,FALSE)),"")</f>
        <v/>
      </c>
      <c r="AG39" s="253" t="str">
        <f>IFERROR(IF(AND(AND($N38&lt;&gt;$BI$6,$N38&lt;&gt;$BJ$6),AG38="有"),$AL$2,VLOOKUP(AG38,'P1'!$B$4:$J$35,9,FALSE)),"")</f>
        <v/>
      </c>
      <c r="AH39" s="253" t="str">
        <f>IFERROR(IF(AND(AND($N38&lt;&gt;$BI$6,$N38&lt;&gt;$BJ$6),AH38="有"),$AL$2,VLOOKUP(AH38,'P1'!$B$4:$J$35,9,FALSE)),"")</f>
        <v/>
      </c>
      <c r="AI39" s="253" t="str">
        <f>IFERROR(IF(AND(AND($N38&lt;&gt;$BI$6,$N38&lt;&gt;$BJ$6),AI38="有"),$AL$2,VLOOKUP(AI38,'P1'!$B$4:$J$35,9,FALSE)),"")</f>
        <v/>
      </c>
      <c r="AJ39" s="253" t="str">
        <f>IFERROR(IF(AND(AND($N38&lt;&gt;$BI$6,$N38&lt;&gt;$BJ$6),AJ38="有"),$AL$2,VLOOKUP(AJ38,'P1'!$B$4:$J$35,9,FALSE)),"")</f>
        <v/>
      </c>
      <c r="AK39" s="253" t="str">
        <f>IFERROR(IF(AND(AND($N38&lt;&gt;$BI$6,$N38&lt;&gt;$BJ$6),AK38="有"),$AL$2,VLOOKUP(AK38,'P1'!$B$4:$J$35,9,FALSE)),"")</f>
        <v/>
      </c>
      <c r="AL39" s="253" t="str">
        <f>IFERROR(IF(AND(AND($N38&lt;&gt;$BI$6,$N38&lt;&gt;$BJ$6),AL38="有"),$AL$2,VLOOKUP(AL38,'P1'!$B$4:$J$35,9,FALSE)),"")</f>
        <v/>
      </c>
      <c r="AM39" s="253" t="str">
        <f>IFERROR(IF(AND(AND($N38&lt;&gt;$BI$6,$N38&lt;&gt;$BJ$6),AM38="有"),$AL$2,VLOOKUP(AM38,'P1'!$B$4:$J$35,9,FALSE)),"")</f>
        <v/>
      </c>
      <c r="AN39" s="253" t="str">
        <f>IFERROR(IF(AND(AND($N38&lt;&gt;$BI$6,$N38&lt;&gt;$BJ$6),AN38="有"),$AL$2,VLOOKUP(AN38,'P1'!$B$4:$J$35,9,FALSE)),"")</f>
        <v/>
      </c>
      <c r="AO39" s="253" t="str">
        <f>IFERROR(IF(AND(AND($N38&lt;&gt;$BI$6,$N38&lt;&gt;$BJ$6),AO38="有"),$AL$2,VLOOKUP(AO38,'P1'!$B$4:$J$35,9,FALSE)),"")</f>
        <v/>
      </c>
      <c r="AP39" s="253" t="str">
        <f>IFERROR(IF(AND(AND($N38&lt;&gt;$BI$6,$N38&lt;&gt;$BJ$6),AP38="有"),$AL$2,VLOOKUP(AP38,'P1'!$B$4:$J$35,9,FALSE)),"")</f>
        <v/>
      </c>
      <c r="AQ39" s="253" t="str">
        <f>IFERROR(IF(AND(AND($N38&lt;&gt;$BI$6,$N38&lt;&gt;$BJ$6),AQ38="有"),$AL$2,VLOOKUP(AQ38,'P1'!$B$4:$J$35,9,FALSE)),"")</f>
        <v/>
      </c>
      <c r="AR39" s="253" t="str">
        <f>IFERROR(IF(AND(AND($N38&lt;&gt;$BI$6,$N38&lt;&gt;$BJ$6),AR38="有"),$AL$2,VLOOKUP(AR38,'P1'!$B$4:$J$35,9,FALSE)),"")</f>
        <v/>
      </c>
      <c r="AS39" s="253" t="str">
        <f>IFERROR(IF(AND(AND($N38&lt;&gt;$BI$6,$N38&lt;&gt;$BJ$6),AS38="有"),$AL$2,VLOOKUP(AS38,'P1'!$B$4:$J$35,9,FALSE)),"")</f>
        <v/>
      </c>
      <c r="AT39" s="253" t="str">
        <f>IFERROR(IF(AND(AND($N38&lt;&gt;$BI$6,$N38&lt;&gt;$BJ$6),AT38="有"),$AL$2,VLOOKUP(AT38,'P1'!$B$4:$J$35,9,FALSE)),"")</f>
        <v/>
      </c>
      <c r="AU39" s="253" t="str">
        <f>IFERROR(IF(AND(AND($N38&lt;&gt;$BI$6,$N38&lt;&gt;$BJ$6),AU38="有"),$AL$2,VLOOKUP(AU38,'P1'!$B$4:$J$35,9,FALSE)),"")</f>
        <v/>
      </c>
      <c r="AV39" s="254">
        <f>SUM(Q39:AU39)</f>
        <v>0</v>
      </c>
      <c r="AW39" s="711"/>
      <c r="AX39" s="713"/>
      <c r="AY39" s="255"/>
      <c r="AZ39" s="255"/>
      <c r="BA39" s="231"/>
      <c r="BB39" s="231"/>
    </row>
    <row r="40" spans="2:59" ht="17.100000000000001" customHeight="1" x14ac:dyDescent="0.15">
      <c r="B40" s="690">
        <f>B38+1</f>
        <v>15</v>
      </c>
      <c r="C40" s="721"/>
      <c r="D40" s="722"/>
      <c r="E40" s="722"/>
      <c r="F40" s="722"/>
      <c r="G40" s="722"/>
      <c r="H40" s="723"/>
      <c r="I40" s="727"/>
      <c r="J40" s="728"/>
      <c r="K40" s="728"/>
      <c r="L40" s="728"/>
      <c r="M40" s="729"/>
      <c r="N40" s="733"/>
      <c r="O40" s="734"/>
      <c r="P40" s="723"/>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0">
        <f>COUNTA(Q40:AU40)</f>
        <v>0</v>
      </c>
      <c r="AW40" s="710">
        <f>AV41</f>
        <v>0</v>
      </c>
      <c r="AX40" s="712">
        <f>IFERROR(ROUNDDOWN(AV41/$AT$2,1),"")</f>
        <v>0</v>
      </c>
      <c r="AY40" s="251"/>
      <c r="AZ40" s="251"/>
      <c r="BA40" s="231"/>
      <c r="BB40" s="231"/>
    </row>
    <row r="41" spans="2:59" ht="17.100000000000001" customHeight="1" x14ac:dyDescent="0.15">
      <c r="B41" s="691"/>
      <c r="C41" s="724"/>
      <c r="D41" s="725"/>
      <c r="E41" s="725"/>
      <c r="F41" s="725"/>
      <c r="G41" s="725"/>
      <c r="H41" s="726"/>
      <c r="I41" s="730"/>
      <c r="J41" s="731"/>
      <c r="K41" s="731"/>
      <c r="L41" s="731"/>
      <c r="M41" s="732"/>
      <c r="N41" s="724"/>
      <c r="O41" s="725"/>
      <c r="P41" s="726"/>
      <c r="Q41" s="253" t="str">
        <f>IFERROR(IF(AND(AND($N40&lt;&gt;$BI$6,$N40&lt;&gt;$BJ$6),Q40="有"),$AL$2,VLOOKUP(Q40,'P1'!$B$4:$J$35,9,FALSE)),"")</f>
        <v/>
      </c>
      <c r="R41" s="253" t="str">
        <f>IFERROR(IF(AND(AND($N40&lt;&gt;$BI$6,$N40&lt;&gt;$BJ$6),R40="有"),$AL$2,VLOOKUP(R40,'P1'!$B$4:$J$35,9,FALSE)),"")</f>
        <v/>
      </c>
      <c r="S41" s="253" t="str">
        <f>IFERROR(IF(AND(AND($N40&lt;&gt;$BI$6,$N40&lt;&gt;$BJ$6),S40="有"),$AL$2,VLOOKUP(S40,'P1'!$B$4:$J$35,9,FALSE)),"")</f>
        <v/>
      </c>
      <c r="T41" s="253" t="str">
        <f>IFERROR(IF(AND(AND($N40&lt;&gt;$BI$6,$N40&lt;&gt;$BJ$6),T40="有"),$AL$2,VLOOKUP(T40,'P1'!$B$4:$J$35,9,FALSE)),"")</f>
        <v/>
      </c>
      <c r="U41" s="253" t="str">
        <f>IFERROR(IF(AND(AND($N40&lt;&gt;$BI$6,$N40&lt;&gt;$BJ$6),U40="有"),$AL$2,VLOOKUP(U40,'P1'!$B$4:$J$35,9,FALSE)),"")</f>
        <v/>
      </c>
      <c r="V41" s="253" t="str">
        <f>IFERROR(IF(AND(AND($N40&lt;&gt;$BI$6,$N40&lt;&gt;$BJ$6),V40="有"),$AL$2,VLOOKUP(V40,'P1'!$B$4:$J$35,9,FALSE)),"")</f>
        <v/>
      </c>
      <c r="W41" s="253" t="str">
        <f>IFERROR(IF(AND(AND($N40&lt;&gt;$BI$6,$N40&lt;&gt;$BJ$6),W40="有"),$AL$2,VLOOKUP(W40,'P1'!$B$4:$J$35,9,FALSE)),"")</f>
        <v/>
      </c>
      <c r="X41" s="253" t="str">
        <f>IFERROR(IF(AND(AND($N40&lt;&gt;$BI$6,$N40&lt;&gt;$BJ$6),X40="有"),$AL$2,VLOOKUP(X40,'P1'!$B$4:$J$35,9,FALSE)),"")</f>
        <v/>
      </c>
      <c r="Y41" s="253" t="str">
        <f>IFERROR(IF(AND(AND($N40&lt;&gt;$BI$6,$N40&lt;&gt;$BJ$6),Y40="有"),$AL$2,VLOOKUP(Y40,'P1'!$B$4:$J$35,9,FALSE)),"")</f>
        <v/>
      </c>
      <c r="Z41" s="253" t="str">
        <f>IFERROR(IF(AND(AND($N40&lt;&gt;$BI$6,$N40&lt;&gt;$BJ$6),Z40="有"),$AL$2,VLOOKUP(Z40,'P1'!$B$4:$J$35,9,FALSE)),"")</f>
        <v/>
      </c>
      <c r="AA41" s="253" t="str">
        <f>IFERROR(IF(AND(AND($N40&lt;&gt;$BI$6,$N40&lt;&gt;$BJ$6),AA40="有"),$AL$2,VLOOKUP(AA40,'P1'!$B$4:$J$35,9,FALSE)),"")</f>
        <v/>
      </c>
      <c r="AB41" s="253" t="str">
        <f>IFERROR(IF(AND(AND($N40&lt;&gt;$BI$6,$N40&lt;&gt;$BJ$6),AB40="有"),$AL$2,VLOOKUP(AB40,'P1'!$B$4:$J$35,9,FALSE)),"")</f>
        <v/>
      </c>
      <c r="AC41" s="253" t="str">
        <f>IFERROR(IF(AND(AND($N40&lt;&gt;$BI$6,$N40&lt;&gt;$BJ$6),AC40="有"),$AL$2,VLOOKUP(AC40,'P1'!$B$4:$J$35,9,FALSE)),"")</f>
        <v/>
      </c>
      <c r="AD41" s="253" t="str">
        <f>IFERROR(IF(AND(AND($N40&lt;&gt;$BI$6,$N40&lt;&gt;$BJ$6),AD40="有"),$AL$2,VLOOKUP(AD40,'P1'!$B$4:$J$35,9,FALSE)),"")</f>
        <v/>
      </c>
      <c r="AE41" s="253" t="str">
        <f>IFERROR(IF(AND(AND($N40&lt;&gt;$BI$6,$N40&lt;&gt;$BJ$6),AE40="有"),$AL$2,VLOOKUP(AE40,'P1'!$B$4:$J$35,9,FALSE)),"")</f>
        <v/>
      </c>
      <c r="AF41" s="253" t="str">
        <f>IFERROR(IF(AND(AND($N40&lt;&gt;$BI$6,$N40&lt;&gt;$BJ$6),AF40="有"),$AL$2,VLOOKUP(AF40,'P1'!$B$4:$J$35,9,FALSE)),"")</f>
        <v/>
      </c>
      <c r="AG41" s="253" t="str">
        <f>IFERROR(IF(AND(AND($N40&lt;&gt;$BI$6,$N40&lt;&gt;$BJ$6),AG40="有"),$AL$2,VLOOKUP(AG40,'P1'!$B$4:$J$35,9,FALSE)),"")</f>
        <v/>
      </c>
      <c r="AH41" s="253" t="str">
        <f>IFERROR(IF(AND(AND($N40&lt;&gt;$BI$6,$N40&lt;&gt;$BJ$6),AH40="有"),$AL$2,VLOOKUP(AH40,'P1'!$B$4:$J$35,9,FALSE)),"")</f>
        <v/>
      </c>
      <c r="AI41" s="253" t="str">
        <f>IFERROR(IF(AND(AND($N40&lt;&gt;$BI$6,$N40&lt;&gt;$BJ$6),AI40="有"),$AL$2,VLOOKUP(AI40,'P1'!$B$4:$J$35,9,FALSE)),"")</f>
        <v/>
      </c>
      <c r="AJ41" s="253" t="str">
        <f>IFERROR(IF(AND(AND($N40&lt;&gt;$BI$6,$N40&lt;&gt;$BJ$6),AJ40="有"),$AL$2,VLOOKUP(AJ40,'P1'!$B$4:$J$35,9,FALSE)),"")</f>
        <v/>
      </c>
      <c r="AK41" s="253" t="str">
        <f>IFERROR(IF(AND(AND($N40&lt;&gt;$BI$6,$N40&lt;&gt;$BJ$6),AK40="有"),$AL$2,VLOOKUP(AK40,'P1'!$B$4:$J$35,9,FALSE)),"")</f>
        <v/>
      </c>
      <c r="AL41" s="253" t="str">
        <f>IFERROR(IF(AND(AND($N40&lt;&gt;$BI$6,$N40&lt;&gt;$BJ$6),AL40="有"),$AL$2,VLOOKUP(AL40,'P1'!$B$4:$J$35,9,FALSE)),"")</f>
        <v/>
      </c>
      <c r="AM41" s="253" t="str">
        <f>IFERROR(IF(AND(AND($N40&lt;&gt;$BI$6,$N40&lt;&gt;$BJ$6),AM40="有"),$AL$2,VLOOKUP(AM40,'P1'!$B$4:$J$35,9,FALSE)),"")</f>
        <v/>
      </c>
      <c r="AN41" s="253" t="str">
        <f>IFERROR(IF(AND(AND($N40&lt;&gt;$BI$6,$N40&lt;&gt;$BJ$6),AN40="有"),$AL$2,VLOOKUP(AN40,'P1'!$B$4:$J$35,9,FALSE)),"")</f>
        <v/>
      </c>
      <c r="AO41" s="253" t="str">
        <f>IFERROR(IF(AND(AND($N40&lt;&gt;$BI$6,$N40&lt;&gt;$BJ$6),AO40="有"),$AL$2,VLOOKUP(AO40,'P1'!$B$4:$J$35,9,FALSE)),"")</f>
        <v/>
      </c>
      <c r="AP41" s="253" t="str">
        <f>IFERROR(IF(AND(AND($N40&lt;&gt;$BI$6,$N40&lt;&gt;$BJ$6),AP40="有"),$AL$2,VLOOKUP(AP40,'P1'!$B$4:$J$35,9,FALSE)),"")</f>
        <v/>
      </c>
      <c r="AQ41" s="253" t="str">
        <f>IFERROR(IF(AND(AND($N40&lt;&gt;$BI$6,$N40&lt;&gt;$BJ$6),AQ40="有"),$AL$2,VLOOKUP(AQ40,'P1'!$B$4:$J$35,9,FALSE)),"")</f>
        <v/>
      </c>
      <c r="AR41" s="253" t="str">
        <f>IFERROR(IF(AND(AND($N40&lt;&gt;$BI$6,$N40&lt;&gt;$BJ$6),AR40="有"),$AL$2,VLOOKUP(AR40,'P1'!$B$4:$J$35,9,FALSE)),"")</f>
        <v/>
      </c>
      <c r="AS41" s="253" t="str">
        <f>IFERROR(IF(AND(AND($N40&lt;&gt;$BI$6,$N40&lt;&gt;$BJ$6),AS40="有"),$AL$2,VLOOKUP(AS40,'P1'!$B$4:$J$35,9,FALSE)),"")</f>
        <v/>
      </c>
      <c r="AT41" s="253" t="str">
        <f>IFERROR(IF(AND(AND($N40&lt;&gt;$BI$6,$N40&lt;&gt;$BJ$6),AT40="有"),$AL$2,VLOOKUP(AT40,'P1'!$B$4:$J$35,9,FALSE)),"")</f>
        <v/>
      </c>
      <c r="AU41" s="253" t="str">
        <f>IFERROR(IF(AND(AND($N40&lt;&gt;$BI$6,$N40&lt;&gt;$BJ$6),AU40="有"),$AL$2,VLOOKUP(AU40,'P1'!$B$4:$J$35,9,FALSE)),"")</f>
        <v/>
      </c>
      <c r="AV41" s="254">
        <f>SUM(Q41:AU41)</f>
        <v>0</v>
      </c>
      <c r="AW41" s="711"/>
      <c r="AX41" s="713"/>
      <c r="AY41" s="255"/>
      <c r="AZ41" s="255"/>
      <c r="BA41" s="231"/>
      <c r="BB41" s="231"/>
    </row>
    <row r="42" spans="2:59" ht="17.100000000000001" customHeight="1" x14ac:dyDescent="0.15">
      <c r="B42" s="690">
        <f>B40+1</f>
        <v>16</v>
      </c>
      <c r="C42" s="721"/>
      <c r="D42" s="722"/>
      <c r="E42" s="722"/>
      <c r="F42" s="722"/>
      <c r="G42" s="722"/>
      <c r="H42" s="723"/>
      <c r="I42" s="727"/>
      <c r="J42" s="728"/>
      <c r="K42" s="728"/>
      <c r="L42" s="728"/>
      <c r="M42" s="729"/>
      <c r="N42" s="733"/>
      <c r="O42" s="734"/>
      <c r="P42" s="723"/>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0">
        <f>COUNTA(Q42:AU42)</f>
        <v>0</v>
      </c>
      <c r="AW42" s="710">
        <f>AV43</f>
        <v>0</v>
      </c>
      <c r="AX42" s="712">
        <f>IFERROR(ROUNDDOWN(AV43/$AT$2,1),"")</f>
        <v>0</v>
      </c>
      <c r="AY42" s="251"/>
      <c r="AZ42" s="251"/>
      <c r="BA42" s="231"/>
      <c r="BB42" s="231"/>
    </row>
    <row r="43" spans="2:59" ht="17.100000000000001" customHeight="1" x14ac:dyDescent="0.15">
      <c r="B43" s="691"/>
      <c r="C43" s="724"/>
      <c r="D43" s="725"/>
      <c r="E43" s="725"/>
      <c r="F43" s="725"/>
      <c r="G43" s="725"/>
      <c r="H43" s="726"/>
      <c r="I43" s="730"/>
      <c r="J43" s="731"/>
      <c r="K43" s="731"/>
      <c r="L43" s="731"/>
      <c r="M43" s="732"/>
      <c r="N43" s="724"/>
      <c r="O43" s="725"/>
      <c r="P43" s="726"/>
      <c r="Q43" s="253" t="str">
        <f>IFERROR(IF(AND(AND($N42&lt;&gt;$BI$6,$N42&lt;&gt;$BJ$6),Q42="有"),$AL$2,VLOOKUP(Q42,'P1'!$B$4:$J$35,9,FALSE)),"")</f>
        <v/>
      </c>
      <c r="R43" s="253" t="str">
        <f>IFERROR(IF(AND(AND($N42&lt;&gt;$BI$6,$N42&lt;&gt;$BJ$6),R42="有"),$AL$2,VLOOKUP(R42,'P1'!$B$4:$J$35,9,FALSE)),"")</f>
        <v/>
      </c>
      <c r="S43" s="253" t="str">
        <f>IFERROR(IF(AND(AND($N42&lt;&gt;$BI$6,$N42&lt;&gt;$BJ$6),S42="有"),$AL$2,VLOOKUP(S42,'P1'!$B$4:$J$35,9,FALSE)),"")</f>
        <v/>
      </c>
      <c r="T43" s="253" t="str">
        <f>IFERROR(IF(AND(AND($N42&lt;&gt;$BI$6,$N42&lt;&gt;$BJ$6),T42="有"),$AL$2,VLOOKUP(T42,'P1'!$B$4:$J$35,9,FALSE)),"")</f>
        <v/>
      </c>
      <c r="U43" s="253" t="str">
        <f>IFERROR(IF(AND(AND($N42&lt;&gt;$BI$6,$N42&lt;&gt;$BJ$6),U42="有"),$AL$2,VLOOKUP(U42,'P1'!$B$4:$J$35,9,FALSE)),"")</f>
        <v/>
      </c>
      <c r="V43" s="253" t="str">
        <f>IFERROR(IF(AND(AND($N42&lt;&gt;$BI$6,$N42&lt;&gt;$BJ$6),V42="有"),$AL$2,VLOOKUP(V42,'P1'!$B$4:$J$35,9,FALSE)),"")</f>
        <v/>
      </c>
      <c r="W43" s="253" t="str">
        <f>IFERROR(IF(AND(AND($N42&lt;&gt;$BI$6,$N42&lt;&gt;$BJ$6),W42="有"),$AL$2,VLOOKUP(W42,'P1'!$B$4:$J$35,9,FALSE)),"")</f>
        <v/>
      </c>
      <c r="X43" s="253" t="str">
        <f>IFERROR(IF(AND(AND($N42&lt;&gt;$BI$6,$N42&lt;&gt;$BJ$6),X42="有"),$AL$2,VLOOKUP(X42,'P1'!$B$4:$J$35,9,FALSE)),"")</f>
        <v/>
      </c>
      <c r="Y43" s="253" t="str">
        <f>IFERROR(IF(AND(AND($N42&lt;&gt;$BI$6,$N42&lt;&gt;$BJ$6),Y42="有"),$AL$2,VLOOKUP(Y42,'P1'!$B$4:$J$35,9,FALSE)),"")</f>
        <v/>
      </c>
      <c r="Z43" s="253" t="str">
        <f>IFERROR(IF(AND(AND($N42&lt;&gt;$BI$6,$N42&lt;&gt;$BJ$6),Z42="有"),$AL$2,VLOOKUP(Z42,'P1'!$B$4:$J$35,9,FALSE)),"")</f>
        <v/>
      </c>
      <c r="AA43" s="253" t="str">
        <f>IFERROR(IF(AND(AND($N42&lt;&gt;$BI$6,$N42&lt;&gt;$BJ$6),AA42="有"),$AL$2,VLOOKUP(AA42,'P1'!$B$4:$J$35,9,FALSE)),"")</f>
        <v/>
      </c>
      <c r="AB43" s="253" t="str">
        <f>IFERROR(IF(AND(AND($N42&lt;&gt;$BI$6,$N42&lt;&gt;$BJ$6),AB42="有"),$AL$2,VLOOKUP(AB42,'P1'!$B$4:$J$35,9,FALSE)),"")</f>
        <v/>
      </c>
      <c r="AC43" s="253" t="str">
        <f>IFERROR(IF(AND(AND($N42&lt;&gt;$BI$6,$N42&lt;&gt;$BJ$6),AC42="有"),$AL$2,VLOOKUP(AC42,'P1'!$B$4:$J$35,9,FALSE)),"")</f>
        <v/>
      </c>
      <c r="AD43" s="253" t="str">
        <f>IFERROR(IF(AND(AND($N42&lt;&gt;$BI$6,$N42&lt;&gt;$BJ$6),AD42="有"),$AL$2,VLOOKUP(AD42,'P1'!$B$4:$J$35,9,FALSE)),"")</f>
        <v/>
      </c>
      <c r="AE43" s="253" t="str">
        <f>IFERROR(IF(AND(AND($N42&lt;&gt;$BI$6,$N42&lt;&gt;$BJ$6),AE42="有"),$AL$2,VLOOKUP(AE42,'P1'!$B$4:$J$35,9,FALSE)),"")</f>
        <v/>
      </c>
      <c r="AF43" s="253" t="str">
        <f>IFERROR(IF(AND(AND($N42&lt;&gt;$BI$6,$N42&lt;&gt;$BJ$6),AF42="有"),$AL$2,VLOOKUP(AF42,'P1'!$B$4:$J$35,9,FALSE)),"")</f>
        <v/>
      </c>
      <c r="AG43" s="253" t="str">
        <f>IFERROR(IF(AND(AND($N42&lt;&gt;$BI$6,$N42&lt;&gt;$BJ$6),AG42="有"),$AL$2,VLOOKUP(AG42,'P1'!$B$4:$J$35,9,FALSE)),"")</f>
        <v/>
      </c>
      <c r="AH43" s="253" t="str">
        <f>IFERROR(IF(AND(AND($N42&lt;&gt;$BI$6,$N42&lt;&gt;$BJ$6),AH42="有"),$AL$2,VLOOKUP(AH42,'P1'!$B$4:$J$35,9,FALSE)),"")</f>
        <v/>
      </c>
      <c r="AI43" s="253" t="str">
        <f>IFERROR(IF(AND(AND($N42&lt;&gt;$BI$6,$N42&lt;&gt;$BJ$6),AI42="有"),$AL$2,VLOOKUP(AI42,'P1'!$B$4:$J$35,9,FALSE)),"")</f>
        <v/>
      </c>
      <c r="AJ43" s="253" t="str">
        <f>IFERROR(IF(AND(AND($N42&lt;&gt;$BI$6,$N42&lt;&gt;$BJ$6),AJ42="有"),$AL$2,VLOOKUP(AJ42,'P1'!$B$4:$J$35,9,FALSE)),"")</f>
        <v/>
      </c>
      <c r="AK43" s="253" t="str">
        <f>IFERROR(IF(AND(AND($N42&lt;&gt;$BI$6,$N42&lt;&gt;$BJ$6),AK42="有"),$AL$2,VLOOKUP(AK42,'P1'!$B$4:$J$35,9,FALSE)),"")</f>
        <v/>
      </c>
      <c r="AL43" s="253" t="str">
        <f>IFERROR(IF(AND(AND($N42&lt;&gt;$BI$6,$N42&lt;&gt;$BJ$6),AL42="有"),$AL$2,VLOOKUP(AL42,'P1'!$B$4:$J$35,9,FALSE)),"")</f>
        <v/>
      </c>
      <c r="AM43" s="253" t="str">
        <f>IFERROR(IF(AND(AND($N42&lt;&gt;$BI$6,$N42&lt;&gt;$BJ$6),AM42="有"),$AL$2,VLOOKUP(AM42,'P1'!$B$4:$J$35,9,FALSE)),"")</f>
        <v/>
      </c>
      <c r="AN43" s="253" t="str">
        <f>IFERROR(IF(AND(AND($N42&lt;&gt;$BI$6,$N42&lt;&gt;$BJ$6),AN42="有"),$AL$2,VLOOKUP(AN42,'P1'!$B$4:$J$35,9,FALSE)),"")</f>
        <v/>
      </c>
      <c r="AO43" s="253" t="str">
        <f>IFERROR(IF(AND(AND($N42&lt;&gt;$BI$6,$N42&lt;&gt;$BJ$6),AO42="有"),$AL$2,VLOOKUP(AO42,'P1'!$B$4:$J$35,9,FALSE)),"")</f>
        <v/>
      </c>
      <c r="AP43" s="253" t="str">
        <f>IFERROR(IF(AND(AND($N42&lt;&gt;$BI$6,$N42&lt;&gt;$BJ$6),AP42="有"),$AL$2,VLOOKUP(AP42,'P1'!$B$4:$J$35,9,FALSE)),"")</f>
        <v/>
      </c>
      <c r="AQ43" s="253" t="str">
        <f>IFERROR(IF(AND(AND($N42&lt;&gt;$BI$6,$N42&lt;&gt;$BJ$6),AQ42="有"),$AL$2,VLOOKUP(AQ42,'P1'!$B$4:$J$35,9,FALSE)),"")</f>
        <v/>
      </c>
      <c r="AR43" s="253" t="str">
        <f>IFERROR(IF(AND(AND($N42&lt;&gt;$BI$6,$N42&lt;&gt;$BJ$6),AR42="有"),$AL$2,VLOOKUP(AR42,'P1'!$B$4:$J$35,9,FALSE)),"")</f>
        <v/>
      </c>
      <c r="AS43" s="253" t="str">
        <f>IFERROR(IF(AND(AND($N42&lt;&gt;$BI$6,$N42&lt;&gt;$BJ$6),AS42="有"),$AL$2,VLOOKUP(AS42,'P1'!$B$4:$J$35,9,FALSE)),"")</f>
        <v/>
      </c>
      <c r="AT43" s="253" t="str">
        <f>IFERROR(IF(AND(AND($N42&lt;&gt;$BI$6,$N42&lt;&gt;$BJ$6),AT42="有"),$AL$2,VLOOKUP(AT42,'P1'!$B$4:$J$35,9,FALSE)),"")</f>
        <v/>
      </c>
      <c r="AU43" s="253" t="str">
        <f>IFERROR(IF(AND(AND($N42&lt;&gt;$BI$6,$N42&lt;&gt;$BJ$6),AU42="有"),$AL$2,VLOOKUP(AU42,'P1'!$B$4:$J$35,9,FALSE)),"")</f>
        <v/>
      </c>
      <c r="AV43" s="254">
        <f>SUM(Q43:AU43)</f>
        <v>0</v>
      </c>
      <c r="AW43" s="711"/>
      <c r="AX43" s="713"/>
      <c r="AY43" s="255"/>
      <c r="AZ43" s="255"/>
      <c r="BA43" s="231"/>
      <c r="BB43" s="231"/>
    </row>
    <row r="44" spans="2:59" ht="17.100000000000001" customHeight="1" x14ac:dyDescent="0.15">
      <c r="B44" s="690">
        <f>B42+1</f>
        <v>17</v>
      </c>
      <c r="C44" s="721"/>
      <c r="D44" s="722"/>
      <c r="E44" s="722"/>
      <c r="F44" s="722"/>
      <c r="G44" s="722"/>
      <c r="H44" s="723"/>
      <c r="I44" s="727"/>
      <c r="J44" s="728"/>
      <c r="K44" s="728"/>
      <c r="L44" s="728"/>
      <c r="M44" s="729"/>
      <c r="N44" s="733"/>
      <c r="O44" s="734"/>
      <c r="P44" s="723"/>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0">
        <f>COUNTA(Q44:AU44)</f>
        <v>0</v>
      </c>
      <c r="AW44" s="710">
        <f>AV45</f>
        <v>0</v>
      </c>
      <c r="AX44" s="712">
        <f>IFERROR(ROUNDDOWN(AV45/$AT$2,1),"")</f>
        <v>0</v>
      </c>
      <c r="AY44" s="251"/>
      <c r="AZ44" s="251"/>
      <c r="BB44" s="231"/>
      <c r="BC44" s="231"/>
      <c r="BD44" s="231"/>
      <c r="BE44" s="231"/>
      <c r="BF44" s="231"/>
      <c r="BG44" s="231"/>
    </row>
    <row r="45" spans="2:59" ht="17.100000000000001" customHeight="1" x14ac:dyDescent="0.15">
      <c r="B45" s="691"/>
      <c r="C45" s="724"/>
      <c r="D45" s="725"/>
      <c r="E45" s="725"/>
      <c r="F45" s="725"/>
      <c r="G45" s="725"/>
      <c r="H45" s="726"/>
      <c r="I45" s="730"/>
      <c r="J45" s="731"/>
      <c r="K45" s="731"/>
      <c r="L45" s="731"/>
      <c r="M45" s="732"/>
      <c r="N45" s="724"/>
      <c r="O45" s="725"/>
      <c r="P45" s="726"/>
      <c r="Q45" s="253" t="str">
        <f>IFERROR(IF(AND(AND($N44&lt;&gt;$BI$6,$N44&lt;&gt;$BJ$6),Q44="有"),$AL$2,VLOOKUP(Q44,'P1'!$B$4:$J$35,9,FALSE)),"")</f>
        <v/>
      </c>
      <c r="R45" s="253" t="str">
        <f>IFERROR(IF(AND(AND($N44&lt;&gt;$BI$6,$N44&lt;&gt;$BJ$6),R44="有"),$AL$2,VLOOKUP(R44,'P1'!$B$4:$J$35,9,FALSE)),"")</f>
        <v/>
      </c>
      <c r="S45" s="253" t="str">
        <f>IFERROR(IF(AND(AND($N44&lt;&gt;$BI$6,$N44&lt;&gt;$BJ$6),S44="有"),$AL$2,VLOOKUP(S44,'P1'!$B$4:$J$35,9,FALSE)),"")</f>
        <v/>
      </c>
      <c r="T45" s="253" t="str">
        <f>IFERROR(IF(AND(AND($N44&lt;&gt;$BI$6,$N44&lt;&gt;$BJ$6),T44="有"),$AL$2,VLOOKUP(T44,'P1'!$B$4:$J$35,9,FALSE)),"")</f>
        <v/>
      </c>
      <c r="U45" s="253" t="str">
        <f>IFERROR(IF(AND(AND($N44&lt;&gt;$BI$6,$N44&lt;&gt;$BJ$6),U44="有"),$AL$2,VLOOKUP(U44,'P1'!$B$4:$J$35,9,FALSE)),"")</f>
        <v/>
      </c>
      <c r="V45" s="253" t="str">
        <f>IFERROR(IF(AND(AND($N44&lt;&gt;$BI$6,$N44&lt;&gt;$BJ$6),V44="有"),$AL$2,VLOOKUP(V44,'P1'!$B$4:$J$35,9,FALSE)),"")</f>
        <v/>
      </c>
      <c r="W45" s="253" t="str">
        <f>IFERROR(IF(AND(AND($N44&lt;&gt;$BI$6,$N44&lt;&gt;$BJ$6),W44="有"),$AL$2,VLOOKUP(W44,'P1'!$B$4:$J$35,9,FALSE)),"")</f>
        <v/>
      </c>
      <c r="X45" s="253" t="str">
        <f>IFERROR(IF(AND(AND($N44&lt;&gt;$BI$6,$N44&lt;&gt;$BJ$6),X44="有"),$AL$2,VLOOKUP(X44,'P1'!$B$4:$J$35,9,FALSE)),"")</f>
        <v/>
      </c>
      <c r="Y45" s="253" t="str">
        <f>IFERROR(IF(AND(AND($N44&lt;&gt;$BI$6,$N44&lt;&gt;$BJ$6),Y44="有"),$AL$2,VLOOKUP(Y44,'P1'!$B$4:$J$35,9,FALSE)),"")</f>
        <v/>
      </c>
      <c r="Z45" s="253" t="str">
        <f>IFERROR(IF(AND(AND($N44&lt;&gt;$BI$6,$N44&lt;&gt;$BJ$6),Z44="有"),$AL$2,VLOOKUP(Z44,'P1'!$B$4:$J$35,9,FALSE)),"")</f>
        <v/>
      </c>
      <c r="AA45" s="253" t="str">
        <f>IFERROR(IF(AND(AND($N44&lt;&gt;$BI$6,$N44&lt;&gt;$BJ$6),AA44="有"),$AL$2,VLOOKUP(AA44,'P1'!$B$4:$J$35,9,FALSE)),"")</f>
        <v/>
      </c>
      <c r="AB45" s="253" t="str">
        <f>IFERROR(IF(AND(AND($N44&lt;&gt;$BI$6,$N44&lt;&gt;$BJ$6),AB44="有"),$AL$2,VLOOKUP(AB44,'P1'!$B$4:$J$35,9,FALSE)),"")</f>
        <v/>
      </c>
      <c r="AC45" s="253" t="str">
        <f>IFERROR(IF(AND(AND($N44&lt;&gt;$BI$6,$N44&lt;&gt;$BJ$6),AC44="有"),$AL$2,VLOOKUP(AC44,'P1'!$B$4:$J$35,9,FALSE)),"")</f>
        <v/>
      </c>
      <c r="AD45" s="253" t="str">
        <f>IFERROR(IF(AND(AND($N44&lt;&gt;$BI$6,$N44&lt;&gt;$BJ$6),AD44="有"),$AL$2,VLOOKUP(AD44,'P1'!$B$4:$J$35,9,FALSE)),"")</f>
        <v/>
      </c>
      <c r="AE45" s="253" t="str">
        <f>IFERROR(IF(AND(AND($N44&lt;&gt;$BI$6,$N44&lt;&gt;$BJ$6),AE44="有"),$AL$2,VLOOKUP(AE44,'P1'!$B$4:$J$35,9,FALSE)),"")</f>
        <v/>
      </c>
      <c r="AF45" s="253" t="str">
        <f>IFERROR(IF(AND(AND($N44&lt;&gt;$BI$6,$N44&lt;&gt;$BJ$6),AF44="有"),$AL$2,VLOOKUP(AF44,'P1'!$B$4:$J$35,9,FALSE)),"")</f>
        <v/>
      </c>
      <c r="AG45" s="253" t="str">
        <f>IFERROR(IF(AND(AND($N44&lt;&gt;$BI$6,$N44&lt;&gt;$BJ$6),AG44="有"),$AL$2,VLOOKUP(AG44,'P1'!$B$4:$J$35,9,FALSE)),"")</f>
        <v/>
      </c>
      <c r="AH45" s="253" t="str">
        <f>IFERROR(IF(AND(AND($N44&lt;&gt;$BI$6,$N44&lt;&gt;$BJ$6),AH44="有"),$AL$2,VLOOKUP(AH44,'P1'!$B$4:$J$35,9,FALSE)),"")</f>
        <v/>
      </c>
      <c r="AI45" s="253" t="str">
        <f>IFERROR(IF(AND(AND($N44&lt;&gt;$BI$6,$N44&lt;&gt;$BJ$6),AI44="有"),$AL$2,VLOOKUP(AI44,'P1'!$B$4:$J$35,9,FALSE)),"")</f>
        <v/>
      </c>
      <c r="AJ45" s="253" t="str">
        <f>IFERROR(IF(AND(AND($N44&lt;&gt;$BI$6,$N44&lt;&gt;$BJ$6),AJ44="有"),$AL$2,VLOOKUP(AJ44,'P1'!$B$4:$J$35,9,FALSE)),"")</f>
        <v/>
      </c>
      <c r="AK45" s="253" t="str">
        <f>IFERROR(IF(AND(AND($N44&lt;&gt;$BI$6,$N44&lt;&gt;$BJ$6),AK44="有"),$AL$2,VLOOKUP(AK44,'P1'!$B$4:$J$35,9,FALSE)),"")</f>
        <v/>
      </c>
      <c r="AL45" s="253" t="str">
        <f>IFERROR(IF(AND(AND($N44&lt;&gt;$BI$6,$N44&lt;&gt;$BJ$6),AL44="有"),$AL$2,VLOOKUP(AL44,'P1'!$B$4:$J$35,9,FALSE)),"")</f>
        <v/>
      </c>
      <c r="AM45" s="253" t="str">
        <f>IFERROR(IF(AND(AND($N44&lt;&gt;$BI$6,$N44&lt;&gt;$BJ$6),AM44="有"),$AL$2,VLOOKUP(AM44,'P1'!$B$4:$J$35,9,FALSE)),"")</f>
        <v/>
      </c>
      <c r="AN45" s="253" t="str">
        <f>IFERROR(IF(AND(AND($N44&lt;&gt;$BI$6,$N44&lt;&gt;$BJ$6),AN44="有"),$AL$2,VLOOKUP(AN44,'P1'!$B$4:$J$35,9,FALSE)),"")</f>
        <v/>
      </c>
      <c r="AO45" s="253" t="str">
        <f>IFERROR(IF(AND(AND($N44&lt;&gt;$BI$6,$N44&lt;&gt;$BJ$6),AO44="有"),$AL$2,VLOOKUP(AO44,'P1'!$B$4:$J$35,9,FALSE)),"")</f>
        <v/>
      </c>
      <c r="AP45" s="253" t="str">
        <f>IFERROR(IF(AND(AND($N44&lt;&gt;$BI$6,$N44&lt;&gt;$BJ$6),AP44="有"),$AL$2,VLOOKUP(AP44,'P1'!$B$4:$J$35,9,FALSE)),"")</f>
        <v/>
      </c>
      <c r="AQ45" s="253" t="str">
        <f>IFERROR(IF(AND(AND($N44&lt;&gt;$BI$6,$N44&lt;&gt;$BJ$6),AQ44="有"),$AL$2,VLOOKUP(AQ44,'P1'!$B$4:$J$35,9,FALSE)),"")</f>
        <v/>
      </c>
      <c r="AR45" s="253" t="str">
        <f>IFERROR(IF(AND(AND($N44&lt;&gt;$BI$6,$N44&lt;&gt;$BJ$6),AR44="有"),$AL$2,VLOOKUP(AR44,'P1'!$B$4:$J$35,9,FALSE)),"")</f>
        <v/>
      </c>
      <c r="AS45" s="253" t="str">
        <f>IFERROR(IF(AND(AND($N44&lt;&gt;$BI$6,$N44&lt;&gt;$BJ$6),AS44="有"),$AL$2,VLOOKUP(AS44,'P1'!$B$4:$J$35,9,FALSE)),"")</f>
        <v/>
      </c>
      <c r="AT45" s="253" t="str">
        <f>IFERROR(IF(AND(AND($N44&lt;&gt;$BI$6,$N44&lt;&gt;$BJ$6),AT44="有"),$AL$2,VLOOKUP(AT44,'P1'!$B$4:$J$35,9,FALSE)),"")</f>
        <v/>
      </c>
      <c r="AU45" s="253" t="str">
        <f>IFERROR(IF(AND(AND($N44&lt;&gt;$BI$6,$N44&lt;&gt;$BJ$6),AU44="有"),$AL$2,VLOOKUP(AU44,'P1'!$B$4:$J$35,9,FALSE)),"")</f>
        <v/>
      </c>
      <c r="AV45" s="254">
        <f>SUM(Q45:AU45)</f>
        <v>0</v>
      </c>
      <c r="AW45" s="711"/>
      <c r="AX45" s="713"/>
      <c r="AY45" s="255"/>
      <c r="AZ45" s="255"/>
    </row>
    <row r="46" spans="2:59" ht="17.100000000000001" customHeight="1" x14ac:dyDescent="0.15">
      <c r="B46" s="690">
        <f>B44+1</f>
        <v>18</v>
      </c>
      <c r="C46" s="721"/>
      <c r="D46" s="722"/>
      <c r="E46" s="722"/>
      <c r="F46" s="722"/>
      <c r="G46" s="722"/>
      <c r="H46" s="723"/>
      <c r="I46" s="727"/>
      <c r="J46" s="728"/>
      <c r="K46" s="728"/>
      <c r="L46" s="728"/>
      <c r="M46" s="729"/>
      <c r="N46" s="733"/>
      <c r="O46" s="734"/>
      <c r="P46" s="723"/>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0">
        <f>COUNTA(Q46:AU46)</f>
        <v>0</v>
      </c>
      <c r="AW46" s="710">
        <f>AV47</f>
        <v>0</v>
      </c>
      <c r="AX46" s="712">
        <f>IFERROR(ROUNDDOWN(AV47/$AT$2,1),"")</f>
        <v>0</v>
      </c>
      <c r="AY46" s="251"/>
      <c r="AZ46" s="251"/>
    </row>
    <row r="47" spans="2:59" ht="17.100000000000001" customHeight="1" x14ac:dyDescent="0.15">
      <c r="B47" s="691"/>
      <c r="C47" s="724"/>
      <c r="D47" s="725"/>
      <c r="E47" s="725"/>
      <c r="F47" s="725"/>
      <c r="G47" s="725"/>
      <c r="H47" s="726"/>
      <c r="I47" s="730"/>
      <c r="J47" s="731"/>
      <c r="K47" s="731"/>
      <c r="L47" s="731"/>
      <c r="M47" s="732"/>
      <c r="N47" s="724"/>
      <c r="O47" s="725"/>
      <c r="P47" s="726"/>
      <c r="Q47" s="253" t="str">
        <f>IFERROR(IF(AND(AND($N46&lt;&gt;$BI$6,$N46&lt;&gt;$BJ$6),Q46="有"),$AL$2,VLOOKUP(Q46,'P1'!$B$4:$J$35,9,FALSE)),"")</f>
        <v/>
      </c>
      <c r="R47" s="253" t="str">
        <f>IFERROR(IF(AND(AND($N46&lt;&gt;$BI$6,$N46&lt;&gt;$BJ$6),R46="有"),$AL$2,VLOOKUP(R46,'P1'!$B$4:$J$35,9,FALSE)),"")</f>
        <v/>
      </c>
      <c r="S47" s="253" t="str">
        <f>IFERROR(IF(AND(AND($N46&lt;&gt;$BI$6,$N46&lt;&gt;$BJ$6),S46="有"),$AL$2,VLOOKUP(S46,'P1'!$B$4:$J$35,9,FALSE)),"")</f>
        <v/>
      </c>
      <c r="T47" s="253" t="str">
        <f>IFERROR(IF(AND(AND($N46&lt;&gt;$BI$6,$N46&lt;&gt;$BJ$6),T46="有"),$AL$2,VLOOKUP(T46,'P1'!$B$4:$J$35,9,FALSE)),"")</f>
        <v/>
      </c>
      <c r="U47" s="253" t="str">
        <f>IFERROR(IF(AND(AND($N46&lt;&gt;$BI$6,$N46&lt;&gt;$BJ$6),U46="有"),$AL$2,VLOOKUP(U46,'P1'!$B$4:$J$35,9,FALSE)),"")</f>
        <v/>
      </c>
      <c r="V47" s="253" t="str">
        <f>IFERROR(IF(AND(AND($N46&lt;&gt;$BI$6,$N46&lt;&gt;$BJ$6),V46="有"),$AL$2,VLOOKUP(V46,'P1'!$B$4:$J$35,9,FALSE)),"")</f>
        <v/>
      </c>
      <c r="W47" s="253" t="str">
        <f>IFERROR(IF(AND(AND($N46&lt;&gt;$BI$6,$N46&lt;&gt;$BJ$6),W46="有"),$AL$2,VLOOKUP(W46,'P1'!$B$4:$J$35,9,FALSE)),"")</f>
        <v/>
      </c>
      <c r="X47" s="253" t="str">
        <f>IFERROR(IF(AND(AND($N46&lt;&gt;$BI$6,$N46&lt;&gt;$BJ$6),X46="有"),$AL$2,VLOOKUP(X46,'P1'!$B$4:$J$35,9,FALSE)),"")</f>
        <v/>
      </c>
      <c r="Y47" s="253" t="str">
        <f>IFERROR(IF(AND(AND($N46&lt;&gt;$BI$6,$N46&lt;&gt;$BJ$6),Y46="有"),$AL$2,VLOOKUP(Y46,'P1'!$B$4:$J$35,9,FALSE)),"")</f>
        <v/>
      </c>
      <c r="Z47" s="253" t="str">
        <f>IFERROR(IF(AND(AND($N46&lt;&gt;$BI$6,$N46&lt;&gt;$BJ$6),Z46="有"),$AL$2,VLOOKUP(Z46,'P1'!$B$4:$J$35,9,FALSE)),"")</f>
        <v/>
      </c>
      <c r="AA47" s="253" t="str">
        <f>IFERROR(IF(AND(AND($N46&lt;&gt;$BI$6,$N46&lt;&gt;$BJ$6),AA46="有"),$AL$2,VLOOKUP(AA46,'P1'!$B$4:$J$35,9,FALSE)),"")</f>
        <v/>
      </c>
      <c r="AB47" s="253" t="str">
        <f>IFERROR(IF(AND(AND($N46&lt;&gt;$BI$6,$N46&lt;&gt;$BJ$6),AB46="有"),$AL$2,VLOOKUP(AB46,'P1'!$B$4:$J$35,9,FALSE)),"")</f>
        <v/>
      </c>
      <c r="AC47" s="253" t="str">
        <f>IFERROR(IF(AND(AND($N46&lt;&gt;$BI$6,$N46&lt;&gt;$BJ$6),AC46="有"),$AL$2,VLOOKUP(AC46,'P1'!$B$4:$J$35,9,FALSE)),"")</f>
        <v/>
      </c>
      <c r="AD47" s="253" t="str">
        <f>IFERROR(IF(AND(AND($N46&lt;&gt;$BI$6,$N46&lt;&gt;$BJ$6),AD46="有"),$AL$2,VLOOKUP(AD46,'P1'!$B$4:$J$35,9,FALSE)),"")</f>
        <v/>
      </c>
      <c r="AE47" s="253" t="str">
        <f>IFERROR(IF(AND(AND($N46&lt;&gt;$BI$6,$N46&lt;&gt;$BJ$6),AE46="有"),$AL$2,VLOOKUP(AE46,'P1'!$B$4:$J$35,9,FALSE)),"")</f>
        <v/>
      </c>
      <c r="AF47" s="253" t="str">
        <f>IFERROR(IF(AND(AND($N46&lt;&gt;$BI$6,$N46&lt;&gt;$BJ$6),AF46="有"),$AL$2,VLOOKUP(AF46,'P1'!$B$4:$J$35,9,FALSE)),"")</f>
        <v/>
      </c>
      <c r="AG47" s="253" t="str">
        <f>IFERROR(IF(AND(AND($N46&lt;&gt;$BI$6,$N46&lt;&gt;$BJ$6),AG46="有"),$AL$2,VLOOKUP(AG46,'P1'!$B$4:$J$35,9,FALSE)),"")</f>
        <v/>
      </c>
      <c r="AH47" s="253" t="str">
        <f>IFERROR(IF(AND(AND($N46&lt;&gt;$BI$6,$N46&lt;&gt;$BJ$6),AH46="有"),$AL$2,VLOOKUP(AH46,'P1'!$B$4:$J$35,9,FALSE)),"")</f>
        <v/>
      </c>
      <c r="AI47" s="253" t="str">
        <f>IFERROR(IF(AND(AND($N46&lt;&gt;$BI$6,$N46&lt;&gt;$BJ$6),AI46="有"),$AL$2,VLOOKUP(AI46,'P1'!$B$4:$J$35,9,FALSE)),"")</f>
        <v/>
      </c>
      <c r="AJ47" s="253" t="str">
        <f>IFERROR(IF(AND(AND($N46&lt;&gt;$BI$6,$N46&lt;&gt;$BJ$6),AJ46="有"),$AL$2,VLOOKUP(AJ46,'P1'!$B$4:$J$35,9,FALSE)),"")</f>
        <v/>
      </c>
      <c r="AK47" s="253" t="str">
        <f>IFERROR(IF(AND(AND($N46&lt;&gt;$BI$6,$N46&lt;&gt;$BJ$6),AK46="有"),$AL$2,VLOOKUP(AK46,'P1'!$B$4:$J$35,9,FALSE)),"")</f>
        <v/>
      </c>
      <c r="AL47" s="253" t="str">
        <f>IFERROR(IF(AND(AND($N46&lt;&gt;$BI$6,$N46&lt;&gt;$BJ$6),AL46="有"),$AL$2,VLOOKUP(AL46,'P1'!$B$4:$J$35,9,FALSE)),"")</f>
        <v/>
      </c>
      <c r="AM47" s="253" t="str">
        <f>IFERROR(IF(AND(AND($N46&lt;&gt;$BI$6,$N46&lt;&gt;$BJ$6),AM46="有"),$AL$2,VLOOKUP(AM46,'P1'!$B$4:$J$35,9,FALSE)),"")</f>
        <v/>
      </c>
      <c r="AN47" s="253" t="str">
        <f>IFERROR(IF(AND(AND($N46&lt;&gt;$BI$6,$N46&lt;&gt;$BJ$6),AN46="有"),$AL$2,VLOOKUP(AN46,'P1'!$B$4:$J$35,9,FALSE)),"")</f>
        <v/>
      </c>
      <c r="AO47" s="253" t="str">
        <f>IFERROR(IF(AND(AND($N46&lt;&gt;$BI$6,$N46&lt;&gt;$BJ$6),AO46="有"),$AL$2,VLOOKUP(AO46,'P1'!$B$4:$J$35,9,FALSE)),"")</f>
        <v/>
      </c>
      <c r="AP47" s="253" t="str">
        <f>IFERROR(IF(AND(AND($N46&lt;&gt;$BI$6,$N46&lt;&gt;$BJ$6),AP46="有"),$AL$2,VLOOKUP(AP46,'P1'!$B$4:$J$35,9,FALSE)),"")</f>
        <v/>
      </c>
      <c r="AQ47" s="253" t="str">
        <f>IFERROR(IF(AND(AND($N46&lt;&gt;$BI$6,$N46&lt;&gt;$BJ$6),AQ46="有"),$AL$2,VLOOKUP(AQ46,'P1'!$B$4:$J$35,9,FALSE)),"")</f>
        <v/>
      </c>
      <c r="AR47" s="253" t="str">
        <f>IFERROR(IF(AND(AND($N46&lt;&gt;$BI$6,$N46&lt;&gt;$BJ$6),AR46="有"),$AL$2,VLOOKUP(AR46,'P1'!$B$4:$J$35,9,FALSE)),"")</f>
        <v/>
      </c>
      <c r="AS47" s="253" t="str">
        <f>IFERROR(IF(AND(AND($N46&lt;&gt;$BI$6,$N46&lt;&gt;$BJ$6),AS46="有"),$AL$2,VLOOKUP(AS46,'P1'!$B$4:$J$35,9,FALSE)),"")</f>
        <v/>
      </c>
      <c r="AT47" s="253" t="str">
        <f>IFERROR(IF(AND(AND($N46&lt;&gt;$BI$6,$N46&lt;&gt;$BJ$6),AT46="有"),$AL$2,VLOOKUP(AT46,'P1'!$B$4:$J$35,9,FALSE)),"")</f>
        <v/>
      </c>
      <c r="AU47" s="253" t="str">
        <f>IFERROR(IF(AND(AND($N46&lt;&gt;$BI$6,$N46&lt;&gt;$BJ$6),AU46="有"),$AL$2,VLOOKUP(AU46,'P1'!$B$4:$J$35,9,FALSE)),"")</f>
        <v/>
      </c>
      <c r="AV47" s="254">
        <f>SUM(Q47:AU47)</f>
        <v>0</v>
      </c>
      <c r="AW47" s="711"/>
      <c r="AX47" s="713"/>
      <c r="AY47" s="255"/>
      <c r="AZ47" s="255"/>
    </row>
    <row r="48" spans="2:59" s="232" customFormat="1" ht="5.0999999999999996" customHeight="1" x14ac:dyDescent="0.15">
      <c r="B48" s="257"/>
      <c r="C48" s="258"/>
      <c r="D48" s="259"/>
      <c r="E48" s="259"/>
      <c r="F48" s="259"/>
      <c r="G48" s="259"/>
      <c r="H48" s="259"/>
      <c r="I48" s="258"/>
      <c r="J48" s="258"/>
      <c r="K48" s="258"/>
      <c r="L48" s="258"/>
      <c r="M48" s="258"/>
      <c r="N48" s="258"/>
      <c r="O48" s="258"/>
      <c r="P48" s="258"/>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1"/>
      <c r="BA48" s="238"/>
      <c r="BB48" s="238"/>
      <c r="BC48" s="238"/>
      <c r="BD48" s="238"/>
      <c r="BE48" s="238"/>
      <c r="BF48" s="238"/>
      <c r="BG48" s="238"/>
    </row>
    <row r="49" spans="2:59" s="232" customFormat="1" ht="9.9499999999999993" customHeight="1" thickBot="1" x14ac:dyDescent="0.2">
      <c r="D49" s="262"/>
      <c r="E49" s="262"/>
      <c r="F49" s="262"/>
      <c r="G49" s="262"/>
      <c r="H49" s="262"/>
      <c r="I49" s="263"/>
      <c r="J49" s="263"/>
      <c r="K49" s="263"/>
      <c r="L49" s="263"/>
      <c r="M49" s="263"/>
      <c r="N49" s="263"/>
      <c r="O49" s="263"/>
      <c r="P49" s="263"/>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BA49" s="238"/>
      <c r="BB49" s="238"/>
      <c r="BC49" s="238"/>
      <c r="BD49" s="238"/>
      <c r="BE49" s="238"/>
      <c r="BF49" s="238"/>
      <c r="BG49" s="238"/>
    </row>
    <row r="50" spans="2:59" s="231" customFormat="1" ht="18" customHeight="1" thickBot="1" x14ac:dyDescent="0.2">
      <c r="B50" s="267" t="s">
        <v>296</v>
      </c>
      <c r="I50" s="266"/>
      <c r="J50" s="266"/>
      <c r="K50" s="266"/>
      <c r="L50" s="266"/>
      <c r="M50" s="266"/>
      <c r="N50" s="266"/>
      <c r="O50" s="266"/>
      <c r="P50" s="266"/>
      <c r="Q50" s="245"/>
      <c r="R50" s="245"/>
      <c r="S50" s="245"/>
      <c r="T50" s="245"/>
      <c r="U50" s="245"/>
      <c r="X50" s="238"/>
      <c r="Y50" s="238"/>
      <c r="Z50" s="238"/>
      <c r="AA50" s="238"/>
      <c r="AB50" s="238"/>
      <c r="AC50" s="238"/>
      <c r="AD50" s="238"/>
      <c r="AE50" s="238"/>
      <c r="AN50" s="736" t="s">
        <v>483</v>
      </c>
      <c r="AO50" s="736"/>
      <c r="AP50" s="737"/>
      <c r="AQ50" s="738" t="s">
        <v>484</v>
      </c>
      <c r="AR50" s="739"/>
      <c r="AS50" s="739"/>
      <c r="AT50" s="739"/>
      <c r="AU50" s="740"/>
    </row>
    <row r="51" spans="2:59" s="231" customFormat="1" ht="20.100000000000001" customHeight="1" x14ac:dyDescent="0.15">
      <c r="B51" s="267" t="s">
        <v>221</v>
      </c>
      <c r="C51" s="265"/>
      <c r="D51" s="265"/>
      <c r="E51" s="265"/>
      <c r="F51" s="265"/>
      <c r="G51" s="265"/>
      <c r="H51" s="265"/>
      <c r="I51" s="266"/>
      <c r="J51" s="266"/>
      <c r="K51" s="266"/>
      <c r="L51" s="266"/>
      <c r="M51" s="266"/>
      <c r="N51" s="266"/>
      <c r="O51" s="266"/>
      <c r="P51" s="266"/>
      <c r="Q51" s="245"/>
      <c r="R51" s="245"/>
      <c r="S51" s="245"/>
      <c r="T51" s="245"/>
      <c r="U51" s="245"/>
      <c r="X51" s="238"/>
      <c r="Y51" s="238"/>
      <c r="Z51" s="238"/>
      <c r="AA51" s="238"/>
      <c r="AB51" s="238"/>
      <c r="AC51" s="238"/>
      <c r="AD51" s="238"/>
      <c r="AE51" s="238"/>
    </row>
    <row r="52" spans="2:59" s="231" customFormat="1" ht="15.75" customHeight="1" x14ac:dyDescent="0.15">
      <c r="B52" s="240" t="s">
        <v>741</v>
      </c>
      <c r="AS52" s="245"/>
      <c r="AT52" s="245"/>
      <c r="AU52" s="245"/>
      <c r="AY52" s="238"/>
      <c r="AZ52" s="238"/>
      <c r="BA52" s="238"/>
      <c r="BB52" s="238"/>
      <c r="BC52" s="238"/>
      <c r="BD52" s="238"/>
      <c r="BE52" s="238"/>
      <c r="BF52" s="238"/>
      <c r="BG52" s="238"/>
    </row>
    <row r="53" spans="2:59" ht="21.95" customHeight="1" x14ac:dyDescent="0.15">
      <c r="S53" s="274" t="s">
        <v>144</v>
      </c>
      <c r="T53" s="735" t="str">
        <f>$T$2</f>
        <v/>
      </c>
      <c r="U53" s="735"/>
      <c r="V53" s="269" t="s">
        <v>30</v>
      </c>
      <c r="W53" s="269">
        <f>$W$2</f>
        <v>8</v>
      </c>
      <c r="X53" s="275" t="s">
        <v>168</v>
      </c>
      <c r="Y53" s="269"/>
      <c r="Z53" s="276" t="s">
        <v>145</v>
      </c>
      <c r="AA53" s="229"/>
      <c r="AB53" s="242"/>
      <c r="AC53" s="242"/>
      <c r="AD53" s="238"/>
      <c r="AE53" s="238"/>
      <c r="AF53" s="238"/>
      <c r="AG53" s="238"/>
      <c r="AH53" s="238"/>
      <c r="AI53" s="238"/>
      <c r="AJ53" s="238"/>
      <c r="AK53" s="238"/>
      <c r="AL53" s="238"/>
      <c r="AM53" s="238"/>
      <c r="AN53" s="238"/>
      <c r="AO53" s="238"/>
      <c r="AP53" s="238"/>
      <c r="AQ53" s="238"/>
      <c r="AR53" s="238"/>
      <c r="AS53" s="238"/>
      <c r="AT53" s="238"/>
      <c r="AU53" s="238"/>
      <c r="AV53" s="238"/>
      <c r="AW53" s="238"/>
      <c r="AX53" s="245" t="str">
        <f>"2 / "&amp;COUNTA(C$6,C$56,C$105,C$154,C$203)</f>
        <v>2 / 1</v>
      </c>
    </row>
    <row r="54" spans="2:59" s="245" customFormat="1" ht="15" customHeight="1" x14ac:dyDescent="0.15">
      <c r="B54" s="690"/>
      <c r="C54" s="698" t="s">
        <v>174</v>
      </c>
      <c r="D54" s="699"/>
      <c r="E54" s="699"/>
      <c r="F54" s="699"/>
      <c r="G54" s="699"/>
      <c r="H54" s="700"/>
      <c r="I54" s="698" t="s">
        <v>175</v>
      </c>
      <c r="J54" s="699"/>
      <c r="K54" s="699"/>
      <c r="L54" s="699"/>
      <c r="M54" s="700"/>
      <c r="N54" s="714" t="s">
        <v>176</v>
      </c>
      <c r="O54" s="699"/>
      <c r="P54" s="700"/>
      <c r="Q54" s="246">
        <f>Q$4</f>
        <v>42948</v>
      </c>
      <c r="R54" s="246">
        <f t="shared" ref="R54:AU54" si="3">R$4</f>
        <v>42949</v>
      </c>
      <c r="S54" s="246">
        <f t="shared" si="3"/>
        <v>42950</v>
      </c>
      <c r="T54" s="246">
        <f t="shared" si="3"/>
        <v>42951</v>
      </c>
      <c r="U54" s="246">
        <f t="shared" si="3"/>
        <v>42952</v>
      </c>
      <c r="V54" s="246">
        <f t="shared" si="3"/>
        <v>42953</v>
      </c>
      <c r="W54" s="246">
        <f t="shared" si="3"/>
        <v>42954</v>
      </c>
      <c r="X54" s="246">
        <f t="shared" si="3"/>
        <v>42955</v>
      </c>
      <c r="Y54" s="246">
        <f t="shared" si="3"/>
        <v>42956</v>
      </c>
      <c r="Z54" s="246">
        <f t="shared" si="3"/>
        <v>42957</v>
      </c>
      <c r="AA54" s="246">
        <f t="shared" si="3"/>
        <v>42958</v>
      </c>
      <c r="AB54" s="246">
        <f t="shared" si="3"/>
        <v>42959</v>
      </c>
      <c r="AC54" s="246">
        <f t="shared" si="3"/>
        <v>42960</v>
      </c>
      <c r="AD54" s="246">
        <f t="shared" si="3"/>
        <v>42961</v>
      </c>
      <c r="AE54" s="246">
        <f t="shared" si="3"/>
        <v>42962</v>
      </c>
      <c r="AF54" s="246">
        <f t="shared" si="3"/>
        <v>42963</v>
      </c>
      <c r="AG54" s="246">
        <f t="shared" si="3"/>
        <v>42964</v>
      </c>
      <c r="AH54" s="246">
        <f t="shared" si="3"/>
        <v>42965</v>
      </c>
      <c r="AI54" s="246">
        <f t="shared" si="3"/>
        <v>42966</v>
      </c>
      <c r="AJ54" s="246">
        <f t="shared" si="3"/>
        <v>42967</v>
      </c>
      <c r="AK54" s="246">
        <f t="shared" si="3"/>
        <v>42968</v>
      </c>
      <c r="AL54" s="246">
        <f t="shared" si="3"/>
        <v>42969</v>
      </c>
      <c r="AM54" s="246">
        <f t="shared" si="3"/>
        <v>42970</v>
      </c>
      <c r="AN54" s="246">
        <f t="shared" si="3"/>
        <v>42971</v>
      </c>
      <c r="AO54" s="246">
        <f t="shared" si="3"/>
        <v>42972</v>
      </c>
      <c r="AP54" s="246">
        <f t="shared" si="3"/>
        <v>42973</v>
      </c>
      <c r="AQ54" s="246">
        <f t="shared" si="3"/>
        <v>42974</v>
      </c>
      <c r="AR54" s="246">
        <f t="shared" si="3"/>
        <v>42975</v>
      </c>
      <c r="AS54" s="246">
        <f t="shared" si="3"/>
        <v>42976</v>
      </c>
      <c r="AT54" s="246">
        <f t="shared" si="3"/>
        <v>42977</v>
      </c>
      <c r="AU54" s="246">
        <f t="shared" si="3"/>
        <v>42978</v>
      </c>
      <c r="AV54" s="247" t="s">
        <v>177</v>
      </c>
      <c r="AW54" s="686"/>
      <c r="AX54" s="686" t="s">
        <v>178</v>
      </c>
      <c r="AY54" s="248"/>
      <c r="AZ54" s="248"/>
      <c r="BA54" s="238"/>
      <c r="BB54" s="238"/>
      <c r="BC54" s="238"/>
      <c r="BD54" s="238"/>
      <c r="BE54" s="238"/>
      <c r="BF54" s="238"/>
      <c r="BG54" s="238"/>
    </row>
    <row r="55" spans="2:59" s="245" customFormat="1" ht="15" customHeight="1" x14ac:dyDescent="0.15">
      <c r="B55" s="691"/>
      <c r="C55" s="701"/>
      <c r="D55" s="702"/>
      <c r="E55" s="702"/>
      <c r="F55" s="702"/>
      <c r="G55" s="702"/>
      <c r="H55" s="703"/>
      <c r="I55" s="701"/>
      <c r="J55" s="702"/>
      <c r="K55" s="702"/>
      <c r="L55" s="702"/>
      <c r="M55" s="703"/>
      <c r="N55" s="701"/>
      <c r="O55" s="702"/>
      <c r="P55" s="703"/>
      <c r="Q55" s="249" t="str">
        <f>Q$5</f>
        <v>火</v>
      </c>
      <c r="R55" s="249" t="str">
        <f t="shared" ref="R55:AU55" si="4">R$5</f>
        <v>水</v>
      </c>
      <c r="S55" s="249" t="str">
        <f t="shared" si="4"/>
        <v>木</v>
      </c>
      <c r="T55" s="249" t="str">
        <f t="shared" si="4"/>
        <v>金</v>
      </c>
      <c r="U55" s="249" t="str">
        <f t="shared" si="4"/>
        <v>土</v>
      </c>
      <c r="V55" s="249" t="str">
        <f t="shared" si="4"/>
        <v>日</v>
      </c>
      <c r="W55" s="249" t="str">
        <f t="shared" si="4"/>
        <v>月</v>
      </c>
      <c r="X55" s="249" t="str">
        <f t="shared" si="4"/>
        <v>火</v>
      </c>
      <c r="Y55" s="249" t="str">
        <f t="shared" si="4"/>
        <v>水</v>
      </c>
      <c r="Z55" s="249" t="str">
        <f t="shared" si="4"/>
        <v>木</v>
      </c>
      <c r="AA55" s="249" t="str">
        <f t="shared" si="4"/>
        <v>金</v>
      </c>
      <c r="AB55" s="249" t="str">
        <f t="shared" si="4"/>
        <v>土</v>
      </c>
      <c r="AC55" s="249" t="str">
        <f t="shared" si="4"/>
        <v>日</v>
      </c>
      <c r="AD55" s="249" t="str">
        <f t="shared" si="4"/>
        <v>月</v>
      </c>
      <c r="AE55" s="249" t="str">
        <f t="shared" si="4"/>
        <v>火</v>
      </c>
      <c r="AF55" s="249" t="str">
        <f t="shared" si="4"/>
        <v>水</v>
      </c>
      <c r="AG55" s="249" t="str">
        <f t="shared" si="4"/>
        <v>木</v>
      </c>
      <c r="AH55" s="249" t="str">
        <f t="shared" si="4"/>
        <v>金</v>
      </c>
      <c r="AI55" s="249" t="str">
        <f t="shared" si="4"/>
        <v>土</v>
      </c>
      <c r="AJ55" s="249" t="str">
        <f t="shared" si="4"/>
        <v>日</v>
      </c>
      <c r="AK55" s="249" t="str">
        <f t="shared" si="4"/>
        <v>月</v>
      </c>
      <c r="AL55" s="249" t="str">
        <f t="shared" si="4"/>
        <v>火</v>
      </c>
      <c r="AM55" s="249" t="str">
        <f t="shared" si="4"/>
        <v>水</v>
      </c>
      <c r="AN55" s="249" t="str">
        <f t="shared" si="4"/>
        <v>木</v>
      </c>
      <c r="AO55" s="249" t="str">
        <f t="shared" si="4"/>
        <v>金</v>
      </c>
      <c r="AP55" s="249" t="str">
        <f t="shared" si="4"/>
        <v>土</v>
      </c>
      <c r="AQ55" s="249" t="str">
        <f t="shared" si="4"/>
        <v>日</v>
      </c>
      <c r="AR55" s="249" t="str">
        <f t="shared" si="4"/>
        <v>月</v>
      </c>
      <c r="AS55" s="249" t="str">
        <f t="shared" si="4"/>
        <v>火</v>
      </c>
      <c r="AT55" s="249" t="str">
        <f t="shared" si="4"/>
        <v>水</v>
      </c>
      <c r="AU55" s="249" t="str">
        <f t="shared" si="4"/>
        <v>木</v>
      </c>
      <c r="AV55" s="247" t="s">
        <v>179</v>
      </c>
      <c r="AW55" s="687"/>
      <c r="AX55" s="687"/>
      <c r="AY55" s="248"/>
      <c r="AZ55" s="248"/>
      <c r="BA55" s="238"/>
      <c r="BB55" s="238"/>
      <c r="BC55" s="238"/>
      <c r="BD55" s="238"/>
      <c r="BE55" s="238"/>
      <c r="BF55" s="238"/>
      <c r="BG55" s="238"/>
    </row>
    <row r="56" spans="2:59" ht="17.100000000000001" customHeight="1" x14ac:dyDescent="0.15">
      <c r="B56" s="690">
        <f>B46+1</f>
        <v>19</v>
      </c>
      <c r="C56" s="721"/>
      <c r="D56" s="722"/>
      <c r="E56" s="722"/>
      <c r="F56" s="722"/>
      <c r="G56" s="722"/>
      <c r="H56" s="723"/>
      <c r="I56" s="727"/>
      <c r="J56" s="728"/>
      <c r="K56" s="728"/>
      <c r="L56" s="728"/>
      <c r="M56" s="729"/>
      <c r="N56" s="733"/>
      <c r="O56" s="734"/>
      <c r="P56" s="741"/>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0">
        <f>COUNTA(Q56:AU56)</f>
        <v>0</v>
      </c>
      <c r="AW56" s="710">
        <f>AV57</f>
        <v>0</v>
      </c>
      <c r="AX56" s="712">
        <f>IFERROR(ROUNDDOWN(AV57/$AT$2,1),"")</f>
        <v>0</v>
      </c>
      <c r="AY56" s="251"/>
      <c r="AZ56" s="251"/>
    </row>
    <row r="57" spans="2:59" ht="17.100000000000001" customHeight="1" x14ac:dyDescent="0.15">
      <c r="B57" s="691"/>
      <c r="C57" s="724"/>
      <c r="D57" s="725"/>
      <c r="E57" s="725"/>
      <c r="F57" s="725"/>
      <c r="G57" s="725"/>
      <c r="H57" s="726"/>
      <c r="I57" s="730"/>
      <c r="J57" s="731"/>
      <c r="K57" s="731"/>
      <c r="L57" s="731"/>
      <c r="M57" s="732"/>
      <c r="N57" s="742"/>
      <c r="O57" s="743"/>
      <c r="P57" s="744"/>
      <c r="Q57" s="253" t="str">
        <f>IFERROR(IF(AND(AND($N56&lt;&gt;$BI$6,$N56&lt;&gt;$BJ$6),Q56="有"),$AL$2,VLOOKUP(Q56,'P1'!$B$4:$J$35,9,FALSE)),"")</f>
        <v/>
      </c>
      <c r="R57" s="253" t="str">
        <f>IFERROR(IF(AND(AND($N56&lt;&gt;$BI$6,$N56&lt;&gt;$BJ$6),R56="有"),$AL$2,VLOOKUP(R56,'P1'!$B$4:$J$35,9,FALSE)),"")</f>
        <v/>
      </c>
      <c r="S57" s="253" t="str">
        <f>IFERROR(IF(AND(AND($N56&lt;&gt;$BI$6,$N56&lt;&gt;$BJ$6),S56="有"),$AL$2,VLOOKUP(S56,'P1'!$B$4:$J$35,9,FALSE)),"")</f>
        <v/>
      </c>
      <c r="T57" s="253" t="str">
        <f>IFERROR(IF(AND(AND($N56&lt;&gt;$BI$6,$N56&lt;&gt;$BJ$6),T56="有"),$AL$2,VLOOKUP(T56,'P1'!$B$4:$J$35,9,FALSE)),"")</f>
        <v/>
      </c>
      <c r="U57" s="253" t="str">
        <f>IFERROR(IF(AND(AND($N56&lt;&gt;$BI$6,$N56&lt;&gt;$BJ$6),U56="有"),$AL$2,VLOOKUP(U56,'P1'!$B$4:$J$35,9,FALSE)),"")</f>
        <v/>
      </c>
      <c r="V57" s="253" t="str">
        <f>IFERROR(IF(AND(AND($N56&lt;&gt;$BI$6,$N56&lt;&gt;$BJ$6),V56="有"),$AL$2,VLOOKUP(V56,'P1'!$B$4:$J$35,9,FALSE)),"")</f>
        <v/>
      </c>
      <c r="W57" s="253" t="str">
        <f>IFERROR(IF(AND(AND($N56&lt;&gt;$BI$6,$N56&lt;&gt;$BJ$6),W56="有"),$AL$2,VLOOKUP(W56,'P1'!$B$4:$J$35,9,FALSE)),"")</f>
        <v/>
      </c>
      <c r="X57" s="253" t="str">
        <f>IFERROR(IF(AND(AND($N56&lt;&gt;$BI$6,$N56&lt;&gt;$BJ$6),X56="有"),$AL$2,VLOOKUP(X56,'P1'!$B$4:$J$35,9,FALSE)),"")</f>
        <v/>
      </c>
      <c r="Y57" s="253" t="str">
        <f>IFERROR(IF(AND(AND($N56&lt;&gt;$BI$6,$N56&lt;&gt;$BJ$6),Y56="有"),$AL$2,VLOOKUP(Y56,'P1'!$B$4:$J$35,9,FALSE)),"")</f>
        <v/>
      </c>
      <c r="Z57" s="253" t="str">
        <f>IFERROR(IF(AND(AND($N56&lt;&gt;$BI$6,$N56&lt;&gt;$BJ$6),Z56="有"),$AL$2,VLOOKUP(Z56,'P1'!$B$4:$J$35,9,FALSE)),"")</f>
        <v/>
      </c>
      <c r="AA57" s="253" t="str">
        <f>IFERROR(IF(AND(AND($N56&lt;&gt;$BI$6,$N56&lt;&gt;$BJ$6),AA56="有"),$AL$2,VLOOKUP(AA56,'P1'!$B$4:$J$35,9,FALSE)),"")</f>
        <v/>
      </c>
      <c r="AB57" s="253" t="str">
        <f>IFERROR(IF(AND(AND($N56&lt;&gt;$BI$6,$N56&lt;&gt;$BJ$6),AB56="有"),$AL$2,VLOOKUP(AB56,'P1'!$B$4:$J$35,9,FALSE)),"")</f>
        <v/>
      </c>
      <c r="AC57" s="253" t="str">
        <f>IFERROR(IF(AND(AND($N56&lt;&gt;$BI$6,$N56&lt;&gt;$BJ$6),AC56="有"),$AL$2,VLOOKUP(AC56,'P1'!$B$4:$J$35,9,FALSE)),"")</f>
        <v/>
      </c>
      <c r="AD57" s="253" t="str">
        <f>IFERROR(IF(AND(AND($N56&lt;&gt;$BI$6,$N56&lt;&gt;$BJ$6),AD56="有"),$AL$2,VLOOKUP(AD56,'P1'!$B$4:$J$35,9,FALSE)),"")</f>
        <v/>
      </c>
      <c r="AE57" s="253" t="str">
        <f>IFERROR(IF(AND(AND($N56&lt;&gt;$BI$6,$N56&lt;&gt;$BJ$6),AE56="有"),$AL$2,VLOOKUP(AE56,'P1'!$B$4:$J$35,9,FALSE)),"")</f>
        <v/>
      </c>
      <c r="AF57" s="253" t="str">
        <f>IFERROR(IF(AND(AND($N56&lt;&gt;$BI$6,$N56&lt;&gt;$BJ$6),AF56="有"),$AL$2,VLOOKUP(AF56,'P1'!$B$4:$J$35,9,FALSE)),"")</f>
        <v/>
      </c>
      <c r="AG57" s="253" t="str">
        <f>IFERROR(IF(AND(AND($N56&lt;&gt;$BI$6,$N56&lt;&gt;$BJ$6),AG56="有"),$AL$2,VLOOKUP(AG56,'P1'!$B$4:$J$35,9,FALSE)),"")</f>
        <v/>
      </c>
      <c r="AH57" s="253" t="str">
        <f>IFERROR(IF(AND(AND($N56&lt;&gt;$BI$6,$N56&lt;&gt;$BJ$6),AH56="有"),$AL$2,VLOOKUP(AH56,'P1'!$B$4:$J$35,9,FALSE)),"")</f>
        <v/>
      </c>
      <c r="AI57" s="253" t="str">
        <f>IFERROR(IF(AND(AND($N56&lt;&gt;$BI$6,$N56&lt;&gt;$BJ$6),AI56="有"),$AL$2,VLOOKUP(AI56,'P1'!$B$4:$J$35,9,FALSE)),"")</f>
        <v/>
      </c>
      <c r="AJ57" s="253" t="str">
        <f>IFERROR(IF(AND(AND($N56&lt;&gt;$BI$6,$N56&lt;&gt;$BJ$6),AJ56="有"),$AL$2,VLOOKUP(AJ56,'P1'!$B$4:$J$35,9,FALSE)),"")</f>
        <v/>
      </c>
      <c r="AK57" s="253" t="str">
        <f>IFERROR(IF(AND(AND($N56&lt;&gt;$BI$6,$N56&lt;&gt;$BJ$6),AK56="有"),$AL$2,VLOOKUP(AK56,'P1'!$B$4:$J$35,9,FALSE)),"")</f>
        <v/>
      </c>
      <c r="AL57" s="253" t="str">
        <f>IFERROR(IF(AND(AND($N56&lt;&gt;$BI$6,$N56&lt;&gt;$BJ$6),AL56="有"),$AL$2,VLOOKUP(AL56,'P1'!$B$4:$J$35,9,FALSE)),"")</f>
        <v/>
      </c>
      <c r="AM57" s="253" t="str">
        <f>IFERROR(IF(AND(AND($N56&lt;&gt;$BI$6,$N56&lt;&gt;$BJ$6),AM56="有"),$AL$2,VLOOKUP(AM56,'P1'!$B$4:$J$35,9,FALSE)),"")</f>
        <v/>
      </c>
      <c r="AN57" s="253" t="str">
        <f>IFERROR(IF(AND(AND($N56&lt;&gt;$BI$6,$N56&lt;&gt;$BJ$6),AN56="有"),$AL$2,VLOOKUP(AN56,'P1'!$B$4:$J$35,9,FALSE)),"")</f>
        <v/>
      </c>
      <c r="AO57" s="253" t="str">
        <f>IFERROR(IF(AND(AND($N56&lt;&gt;$BI$6,$N56&lt;&gt;$BJ$6),AO56="有"),$AL$2,VLOOKUP(AO56,'P1'!$B$4:$J$35,9,FALSE)),"")</f>
        <v/>
      </c>
      <c r="AP57" s="253" t="str">
        <f>IFERROR(IF(AND(AND($N56&lt;&gt;$BI$6,$N56&lt;&gt;$BJ$6),AP56="有"),$AL$2,VLOOKUP(AP56,'P1'!$B$4:$J$35,9,FALSE)),"")</f>
        <v/>
      </c>
      <c r="AQ57" s="253" t="str">
        <f>IFERROR(IF(AND(AND($N56&lt;&gt;$BI$6,$N56&lt;&gt;$BJ$6),AQ56="有"),$AL$2,VLOOKUP(AQ56,'P1'!$B$4:$J$35,9,FALSE)),"")</f>
        <v/>
      </c>
      <c r="AR57" s="253" t="str">
        <f>IFERROR(IF(AND(AND($N56&lt;&gt;$BI$6,$N56&lt;&gt;$BJ$6),AR56="有"),$AL$2,VLOOKUP(AR56,'P1'!$B$4:$J$35,9,FALSE)),"")</f>
        <v/>
      </c>
      <c r="AS57" s="253" t="str">
        <f>IFERROR(IF(AND(AND($N56&lt;&gt;$BI$6,$N56&lt;&gt;$BJ$6),AS56="有"),$AL$2,VLOOKUP(AS56,'P1'!$B$4:$J$35,9,FALSE)),"")</f>
        <v/>
      </c>
      <c r="AT57" s="253" t="str">
        <f>IFERROR(IF(AND(AND($N56&lt;&gt;$BI$6,$N56&lt;&gt;$BJ$6),AT56="有"),$AL$2,VLOOKUP(AT56,'P1'!$B$4:$J$35,9,FALSE)),"")</f>
        <v/>
      </c>
      <c r="AU57" s="253" t="str">
        <f>IFERROR(IF(AND(AND($N56&lt;&gt;$BI$6,$N56&lt;&gt;$BJ$6),AU56="有"),$AL$2,VLOOKUP(AU56,'P1'!$B$4:$J$35,9,FALSE)),"")</f>
        <v/>
      </c>
      <c r="AV57" s="254">
        <f>SUM(Q57:AU57)</f>
        <v>0</v>
      </c>
      <c r="AW57" s="711"/>
      <c r="AX57" s="713"/>
      <c r="AY57" s="255"/>
      <c r="AZ57" s="255"/>
    </row>
    <row r="58" spans="2:59" ht="17.100000000000001" customHeight="1" x14ac:dyDescent="0.15">
      <c r="B58" s="690">
        <f t="shared" ref="B58:B98" si="5">B56+1</f>
        <v>20</v>
      </c>
      <c r="C58" s="721"/>
      <c r="D58" s="722"/>
      <c r="E58" s="722"/>
      <c r="F58" s="722"/>
      <c r="G58" s="722"/>
      <c r="H58" s="723"/>
      <c r="I58" s="727"/>
      <c r="J58" s="728"/>
      <c r="K58" s="728"/>
      <c r="L58" s="728"/>
      <c r="M58" s="729"/>
      <c r="N58" s="733"/>
      <c r="O58" s="734"/>
      <c r="P58" s="741"/>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0">
        <f>COUNTA(Q58:AU58)</f>
        <v>0</v>
      </c>
      <c r="AW58" s="710">
        <f>AV59</f>
        <v>0</v>
      </c>
      <c r="AX58" s="712">
        <f>IFERROR(ROUNDDOWN(AV59/$AT$2,1),"")</f>
        <v>0</v>
      </c>
      <c r="AY58" s="251"/>
      <c r="AZ58" s="251"/>
    </row>
    <row r="59" spans="2:59" ht="17.100000000000001" customHeight="1" x14ac:dyDescent="0.15">
      <c r="B59" s="691"/>
      <c r="C59" s="724"/>
      <c r="D59" s="725"/>
      <c r="E59" s="725"/>
      <c r="F59" s="725"/>
      <c r="G59" s="725"/>
      <c r="H59" s="726"/>
      <c r="I59" s="730"/>
      <c r="J59" s="731"/>
      <c r="K59" s="731"/>
      <c r="L59" s="731"/>
      <c r="M59" s="732"/>
      <c r="N59" s="742"/>
      <c r="O59" s="743"/>
      <c r="P59" s="744"/>
      <c r="Q59" s="253" t="str">
        <f>IFERROR(IF(AND(AND($N58&lt;&gt;$BI$6,$N58&lt;&gt;$BJ$6),Q58="有"),$AL$2,VLOOKUP(Q58,'P1'!$B$4:$J$35,9,FALSE)),"")</f>
        <v/>
      </c>
      <c r="R59" s="253" t="str">
        <f>IFERROR(IF(AND(AND($N58&lt;&gt;$BI$6,$N58&lt;&gt;$BJ$6),R58="有"),$AL$2,VLOOKUP(R58,'P1'!$B$4:$J$35,9,FALSE)),"")</f>
        <v/>
      </c>
      <c r="S59" s="253" t="str">
        <f>IFERROR(IF(AND(AND($N58&lt;&gt;$BI$6,$N58&lt;&gt;$BJ$6),S58="有"),$AL$2,VLOOKUP(S58,'P1'!$B$4:$J$35,9,FALSE)),"")</f>
        <v/>
      </c>
      <c r="T59" s="253" t="str">
        <f>IFERROR(IF(AND(AND($N58&lt;&gt;$BI$6,$N58&lt;&gt;$BJ$6),T58="有"),$AL$2,VLOOKUP(T58,'P1'!$B$4:$J$35,9,FALSE)),"")</f>
        <v/>
      </c>
      <c r="U59" s="253" t="str">
        <f>IFERROR(IF(AND(AND($N58&lt;&gt;$BI$6,$N58&lt;&gt;$BJ$6),U58="有"),$AL$2,VLOOKUP(U58,'P1'!$B$4:$J$35,9,FALSE)),"")</f>
        <v/>
      </c>
      <c r="V59" s="253" t="str">
        <f>IFERROR(IF(AND(AND($N58&lt;&gt;$BI$6,$N58&lt;&gt;$BJ$6),V58="有"),$AL$2,VLOOKUP(V58,'P1'!$B$4:$J$35,9,FALSE)),"")</f>
        <v/>
      </c>
      <c r="W59" s="253" t="str">
        <f>IFERROR(IF(AND(AND($N58&lt;&gt;$BI$6,$N58&lt;&gt;$BJ$6),W58="有"),$AL$2,VLOOKUP(W58,'P1'!$B$4:$J$35,9,FALSE)),"")</f>
        <v/>
      </c>
      <c r="X59" s="253" t="str">
        <f>IFERROR(IF(AND(AND($N58&lt;&gt;$BI$6,$N58&lt;&gt;$BJ$6),X58="有"),$AL$2,VLOOKUP(X58,'P1'!$B$4:$J$35,9,FALSE)),"")</f>
        <v/>
      </c>
      <c r="Y59" s="253" t="str">
        <f>IFERROR(IF(AND(AND($N58&lt;&gt;$BI$6,$N58&lt;&gt;$BJ$6),Y58="有"),$AL$2,VLOOKUP(Y58,'P1'!$B$4:$J$35,9,FALSE)),"")</f>
        <v/>
      </c>
      <c r="Z59" s="253" t="str">
        <f>IFERROR(IF(AND(AND($N58&lt;&gt;$BI$6,$N58&lt;&gt;$BJ$6),Z58="有"),$AL$2,VLOOKUP(Z58,'P1'!$B$4:$J$35,9,FALSE)),"")</f>
        <v/>
      </c>
      <c r="AA59" s="253" t="str">
        <f>IFERROR(IF(AND(AND($N58&lt;&gt;$BI$6,$N58&lt;&gt;$BJ$6),AA58="有"),$AL$2,VLOOKUP(AA58,'P1'!$B$4:$J$35,9,FALSE)),"")</f>
        <v/>
      </c>
      <c r="AB59" s="253" t="str">
        <f>IFERROR(IF(AND(AND($N58&lt;&gt;$BI$6,$N58&lt;&gt;$BJ$6),AB58="有"),$AL$2,VLOOKUP(AB58,'P1'!$B$4:$J$35,9,FALSE)),"")</f>
        <v/>
      </c>
      <c r="AC59" s="253" t="str">
        <f>IFERROR(IF(AND(AND($N58&lt;&gt;$BI$6,$N58&lt;&gt;$BJ$6),AC58="有"),$AL$2,VLOOKUP(AC58,'P1'!$B$4:$J$35,9,FALSE)),"")</f>
        <v/>
      </c>
      <c r="AD59" s="253" t="str">
        <f>IFERROR(IF(AND(AND($N58&lt;&gt;$BI$6,$N58&lt;&gt;$BJ$6),AD58="有"),$AL$2,VLOOKUP(AD58,'P1'!$B$4:$J$35,9,FALSE)),"")</f>
        <v/>
      </c>
      <c r="AE59" s="253" t="str">
        <f>IFERROR(IF(AND(AND($N58&lt;&gt;$BI$6,$N58&lt;&gt;$BJ$6),AE58="有"),$AL$2,VLOOKUP(AE58,'P1'!$B$4:$J$35,9,FALSE)),"")</f>
        <v/>
      </c>
      <c r="AF59" s="253" t="str">
        <f>IFERROR(IF(AND(AND($N58&lt;&gt;$BI$6,$N58&lt;&gt;$BJ$6),AF58="有"),$AL$2,VLOOKUP(AF58,'P1'!$B$4:$J$35,9,FALSE)),"")</f>
        <v/>
      </c>
      <c r="AG59" s="253" t="str">
        <f>IFERROR(IF(AND(AND($N58&lt;&gt;$BI$6,$N58&lt;&gt;$BJ$6),AG58="有"),$AL$2,VLOOKUP(AG58,'P1'!$B$4:$J$35,9,FALSE)),"")</f>
        <v/>
      </c>
      <c r="AH59" s="253" t="str">
        <f>IFERROR(IF(AND(AND($N58&lt;&gt;$BI$6,$N58&lt;&gt;$BJ$6),AH58="有"),$AL$2,VLOOKUP(AH58,'P1'!$B$4:$J$35,9,FALSE)),"")</f>
        <v/>
      </c>
      <c r="AI59" s="253" t="str">
        <f>IFERROR(IF(AND(AND($N58&lt;&gt;$BI$6,$N58&lt;&gt;$BJ$6),AI58="有"),$AL$2,VLOOKUP(AI58,'P1'!$B$4:$J$35,9,FALSE)),"")</f>
        <v/>
      </c>
      <c r="AJ59" s="253" t="str">
        <f>IFERROR(IF(AND(AND($N58&lt;&gt;$BI$6,$N58&lt;&gt;$BJ$6),AJ58="有"),$AL$2,VLOOKUP(AJ58,'P1'!$B$4:$J$35,9,FALSE)),"")</f>
        <v/>
      </c>
      <c r="AK59" s="253" t="str">
        <f>IFERROR(IF(AND(AND($N58&lt;&gt;$BI$6,$N58&lt;&gt;$BJ$6),AK58="有"),$AL$2,VLOOKUP(AK58,'P1'!$B$4:$J$35,9,FALSE)),"")</f>
        <v/>
      </c>
      <c r="AL59" s="253" t="str">
        <f>IFERROR(IF(AND(AND($N58&lt;&gt;$BI$6,$N58&lt;&gt;$BJ$6),AL58="有"),$AL$2,VLOOKUP(AL58,'P1'!$B$4:$J$35,9,FALSE)),"")</f>
        <v/>
      </c>
      <c r="AM59" s="253" t="str">
        <f>IFERROR(IF(AND(AND($N58&lt;&gt;$BI$6,$N58&lt;&gt;$BJ$6),AM58="有"),$AL$2,VLOOKUP(AM58,'P1'!$B$4:$J$35,9,FALSE)),"")</f>
        <v/>
      </c>
      <c r="AN59" s="253" t="str">
        <f>IFERROR(IF(AND(AND($N58&lt;&gt;$BI$6,$N58&lt;&gt;$BJ$6),AN58="有"),$AL$2,VLOOKUP(AN58,'P1'!$B$4:$J$35,9,FALSE)),"")</f>
        <v/>
      </c>
      <c r="AO59" s="253" t="str">
        <f>IFERROR(IF(AND(AND($N58&lt;&gt;$BI$6,$N58&lt;&gt;$BJ$6),AO58="有"),$AL$2,VLOOKUP(AO58,'P1'!$B$4:$J$35,9,FALSE)),"")</f>
        <v/>
      </c>
      <c r="AP59" s="253" t="str">
        <f>IFERROR(IF(AND(AND($N58&lt;&gt;$BI$6,$N58&lt;&gt;$BJ$6),AP58="有"),$AL$2,VLOOKUP(AP58,'P1'!$B$4:$J$35,9,FALSE)),"")</f>
        <v/>
      </c>
      <c r="AQ59" s="253" t="str">
        <f>IFERROR(IF(AND(AND($N58&lt;&gt;$BI$6,$N58&lt;&gt;$BJ$6),AQ58="有"),$AL$2,VLOOKUP(AQ58,'P1'!$B$4:$J$35,9,FALSE)),"")</f>
        <v/>
      </c>
      <c r="AR59" s="253" t="str">
        <f>IFERROR(IF(AND(AND($N58&lt;&gt;$BI$6,$N58&lt;&gt;$BJ$6),AR58="有"),$AL$2,VLOOKUP(AR58,'P1'!$B$4:$J$35,9,FALSE)),"")</f>
        <v/>
      </c>
      <c r="AS59" s="253" t="str">
        <f>IFERROR(IF(AND(AND($N58&lt;&gt;$BI$6,$N58&lt;&gt;$BJ$6),AS58="有"),$AL$2,VLOOKUP(AS58,'P1'!$B$4:$J$35,9,FALSE)),"")</f>
        <v/>
      </c>
      <c r="AT59" s="253" t="str">
        <f>IFERROR(IF(AND(AND($N58&lt;&gt;$BI$6,$N58&lt;&gt;$BJ$6),AT58="有"),$AL$2,VLOOKUP(AT58,'P1'!$B$4:$J$35,9,FALSE)),"")</f>
        <v/>
      </c>
      <c r="AU59" s="253" t="str">
        <f>IFERROR(IF(AND(AND($N58&lt;&gt;$BI$6,$N58&lt;&gt;$BJ$6),AU58="有"),$AL$2,VLOOKUP(AU58,'P1'!$B$4:$J$35,9,FALSE)),"")</f>
        <v/>
      </c>
      <c r="AV59" s="254">
        <f>SUM(Q59:AU59)</f>
        <v>0</v>
      </c>
      <c r="AW59" s="711"/>
      <c r="AX59" s="713"/>
      <c r="AY59" s="255"/>
      <c r="AZ59" s="255"/>
    </row>
    <row r="60" spans="2:59" ht="17.100000000000001" customHeight="1" x14ac:dyDescent="0.15">
      <c r="B60" s="690">
        <f t="shared" si="5"/>
        <v>21</v>
      </c>
      <c r="C60" s="721"/>
      <c r="D60" s="722"/>
      <c r="E60" s="722"/>
      <c r="F60" s="722"/>
      <c r="G60" s="722"/>
      <c r="H60" s="723"/>
      <c r="I60" s="727"/>
      <c r="J60" s="728"/>
      <c r="K60" s="728"/>
      <c r="L60" s="728"/>
      <c r="M60" s="729"/>
      <c r="N60" s="733"/>
      <c r="O60" s="734"/>
      <c r="P60" s="741"/>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0">
        <f>COUNTA(Q60:AU60)</f>
        <v>0</v>
      </c>
      <c r="AW60" s="710">
        <f>AV61</f>
        <v>0</v>
      </c>
      <c r="AX60" s="712">
        <f>IFERROR(ROUNDDOWN(AV61/$AT$2,1),"")</f>
        <v>0</v>
      </c>
      <c r="AY60" s="251"/>
      <c r="AZ60" s="251"/>
    </row>
    <row r="61" spans="2:59" ht="17.100000000000001" customHeight="1" x14ac:dyDescent="0.15">
      <c r="B61" s="691"/>
      <c r="C61" s="724"/>
      <c r="D61" s="725"/>
      <c r="E61" s="725"/>
      <c r="F61" s="725"/>
      <c r="G61" s="725"/>
      <c r="H61" s="726"/>
      <c r="I61" s="730"/>
      <c r="J61" s="731"/>
      <c r="K61" s="731"/>
      <c r="L61" s="731"/>
      <c r="M61" s="732"/>
      <c r="N61" s="742"/>
      <c r="O61" s="743"/>
      <c r="P61" s="744"/>
      <c r="Q61" s="253" t="str">
        <f>IFERROR(IF(AND(AND($N60&lt;&gt;$BI$6,$N60&lt;&gt;$BJ$6),Q60="有"),$AL$2,VLOOKUP(Q60,'P1'!$B$4:$J$35,9,FALSE)),"")</f>
        <v/>
      </c>
      <c r="R61" s="253" t="str">
        <f>IFERROR(IF(AND(AND($N60&lt;&gt;$BI$6,$N60&lt;&gt;$BJ$6),R60="有"),$AL$2,VLOOKUP(R60,'P1'!$B$4:$J$35,9,FALSE)),"")</f>
        <v/>
      </c>
      <c r="S61" s="253" t="str">
        <f>IFERROR(IF(AND(AND($N60&lt;&gt;$BI$6,$N60&lt;&gt;$BJ$6),S60="有"),$AL$2,VLOOKUP(S60,'P1'!$B$4:$J$35,9,FALSE)),"")</f>
        <v/>
      </c>
      <c r="T61" s="253" t="str">
        <f>IFERROR(IF(AND(AND($N60&lt;&gt;$BI$6,$N60&lt;&gt;$BJ$6),T60="有"),$AL$2,VLOOKUP(T60,'P1'!$B$4:$J$35,9,FALSE)),"")</f>
        <v/>
      </c>
      <c r="U61" s="253" t="str">
        <f>IFERROR(IF(AND(AND($N60&lt;&gt;$BI$6,$N60&lt;&gt;$BJ$6),U60="有"),$AL$2,VLOOKUP(U60,'P1'!$B$4:$J$35,9,FALSE)),"")</f>
        <v/>
      </c>
      <c r="V61" s="253" t="str">
        <f>IFERROR(IF(AND(AND($N60&lt;&gt;$BI$6,$N60&lt;&gt;$BJ$6),V60="有"),$AL$2,VLOOKUP(V60,'P1'!$B$4:$J$35,9,FALSE)),"")</f>
        <v/>
      </c>
      <c r="W61" s="253" t="str">
        <f>IFERROR(IF(AND(AND($N60&lt;&gt;$BI$6,$N60&lt;&gt;$BJ$6),W60="有"),$AL$2,VLOOKUP(W60,'P1'!$B$4:$J$35,9,FALSE)),"")</f>
        <v/>
      </c>
      <c r="X61" s="253" t="str">
        <f>IFERROR(IF(AND(AND($N60&lt;&gt;$BI$6,$N60&lt;&gt;$BJ$6),X60="有"),$AL$2,VLOOKUP(X60,'P1'!$B$4:$J$35,9,FALSE)),"")</f>
        <v/>
      </c>
      <c r="Y61" s="253" t="str">
        <f>IFERROR(IF(AND(AND($N60&lt;&gt;$BI$6,$N60&lt;&gt;$BJ$6),Y60="有"),$AL$2,VLOOKUP(Y60,'P1'!$B$4:$J$35,9,FALSE)),"")</f>
        <v/>
      </c>
      <c r="Z61" s="253" t="str">
        <f>IFERROR(IF(AND(AND($N60&lt;&gt;$BI$6,$N60&lt;&gt;$BJ$6),Z60="有"),$AL$2,VLOOKUP(Z60,'P1'!$B$4:$J$35,9,FALSE)),"")</f>
        <v/>
      </c>
      <c r="AA61" s="253" t="str">
        <f>IFERROR(IF(AND(AND($N60&lt;&gt;$BI$6,$N60&lt;&gt;$BJ$6),AA60="有"),$AL$2,VLOOKUP(AA60,'P1'!$B$4:$J$35,9,FALSE)),"")</f>
        <v/>
      </c>
      <c r="AB61" s="253" t="str">
        <f>IFERROR(IF(AND(AND($N60&lt;&gt;$BI$6,$N60&lt;&gt;$BJ$6),AB60="有"),$AL$2,VLOOKUP(AB60,'P1'!$B$4:$J$35,9,FALSE)),"")</f>
        <v/>
      </c>
      <c r="AC61" s="253" t="str">
        <f>IFERROR(IF(AND(AND($N60&lt;&gt;$BI$6,$N60&lt;&gt;$BJ$6),AC60="有"),$AL$2,VLOOKUP(AC60,'P1'!$B$4:$J$35,9,FALSE)),"")</f>
        <v/>
      </c>
      <c r="AD61" s="253" t="str">
        <f>IFERROR(IF(AND(AND($N60&lt;&gt;$BI$6,$N60&lt;&gt;$BJ$6),AD60="有"),$AL$2,VLOOKUP(AD60,'P1'!$B$4:$J$35,9,FALSE)),"")</f>
        <v/>
      </c>
      <c r="AE61" s="253" t="str">
        <f>IFERROR(IF(AND(AND($N60&lt;&gt;$BI$6,$N60&lt;&gt;$BJ$6),AE60="有"),$AL$2,VLOOKUP(AE60,'P1'!$B$4:$J$35,9,FALSE)),"")</f>
        <v/>
      </c>
      <c r="AF61" s="253" t="str">
        <f>IFERROR(IF(AND(AND($N60&lt;&gt;$BI$6,$N60&lt;&gt;$BJ$6),AF60="有"),$AL$2,VLOOKUP(AF60,'P1'!$B$4:$J$35,9,FALSE)),"")</f>
        <v/>
      </c>
      <c r="AG61" s="253" t="str">
        <f>IFERROR(IF(AND(AND($N60&lt;&gt;$BI$6,$N60&lt;&gt;$BJ$6),AG60="有"),$AL$2,VLOOKUP(AG60,'P1'!$B$4:$J$35,9,FALSE)),"")</f>
        <v/>
      </c>
      <c r="AH61" s="253" t="str">
        <f>IFERROR(IF(AND(AND($N60&lt;&gt;$BI$6,$N60&lt;&gt;$BJ$6),AH60="有"),$AL$2,VLOOKUP(AH60,'P1'!$B$4:$J$35,9,FALSE)),"")</f>
        <v/>
      </c>
      <c r="AI61" s="253" t="str">
        <f>IFERROR(IF(AND(AND($N60&lt;&gt;$BI$6,$N60&lt;&gt;$BJ$6),AI60="有"),$AL$2,VLOOKUP(AI60,'P1'!$B$4:$J$35,9,FALSE)),"")</f>
        <v/>
      </c>
      <c r="AJ61" s="253" t="str">
        <f>IFERROR(IF(AND(AND($N60&lt;&gt;$BI$6,$N60&lt;&gt;$BJ$6),AJ60="有"),$AL$2,VLOOKUP(AJ60,'P1'!$B$4:$J$35,9,FALSE)),"")</f>
        <v/>
      </c>
      <c r="AK61" s="253" t="str">
        <f>IFERROR(IF(AND(AND($N60&lt;&gt;$BI$6,$N60&lt;&gt;$BJ$6),AK60="有"),$AL$2,VLOOKUP(AK60,'P1'!$B$4:$J$35,9,FALSE)),"")</f>
        <v/>
      </c>
      <c r="AL61" s="253" t="str">
        <f>IFERROR(IF(AND(AND($N60&lt;&gt;$BI$6,$N60&lt;&gt;$BJ$6),AL60="有"),$AL$2,VLOOKUP(AL60,'P1'!$B$4:$J$35,9,FALSE)),"")</f>
        <v/>
      </c>
      <c r="AM61" s="253" t="str">
        <f>IFERROR(IF(AND(AND($N60&lt;&gt;$BI$6,$N60&lt;&gt;$BJ$6),AM60="有"),$AL$2,VLOOKUP(AM60,'P1'!$B$4:$J$35,9,FALSE)),"")</f>
        <v/>
      </c>
      <c r="AN61" s="253" t="str">
        <f>IFERROR(IF(AND(AND($N60&lt;&gt;$BI$6,$N60&lt;&gt;$BJ$6),AN60="有"),$AL$2,VLOOKUP(AN60,'P1'!$B$4:$J$35,9,FALSE)),"")</f>
        <v/>
      </c>
      <c r="AO61" s="253" t="str">
        <f>IFERROR(IF(AND(AND($N60&lt;&gt;$BI$6,$N60&lt;&gt;$BJ$6),AO60="有"),$AL$2,VLOOKUP(AO60,'P1'!$B$4:$J$35,9,FALSE)),"")</f>
        <v/>
      </c>
      <c r="AP61" s="253" t="str">
        <f>IFERROR(IF(AND(AND($N60&lt;&gt;$BI$6,$N60&lt;&gt;$BJ$6),AP60="有"),$AL$2,VLOOKUP(AP60,'P1'!$B$4:$J$35,9,FALSE)),"")</f>
        <v/>
      </c>
      <c r="AQ61" s="253" t="str">
        <f>IFERROR(IF(AND(AND($N60&lt;&gt;$BI$6,$N60&lt;&gt;$BJ$6),AQ60="有"),$AL$2,VLOOKUP(AQ60,'P1'!$B$4:$J$35,9,FALSE)),"")</f>
        <v/>
      </c>
      <c r="AR61" s="253" t="str">
        <f>IFERROR(IF(AND(AND($N60&lt;&gt;$BI$6,$N60&lt;&gt;$BJ$6),AR60="有"),$AL$2,VLOOKUP(AR60,'P1'!$B$4:$J$35,9,FALSE)),"")</f>
        <v/>
      </c>
      <c r="AS61" s="253" t="str">
        <f>IFERROR(IF(AND(AND($N60&lt;&gt;$BI$6,$N60&lt;&gt;$BJ$6),AS60="有"),$AL$2,VLOOKUP(AS60,'P1'!$B$4:$J$35,9,FALSE)),"")</f>
        <v/>
      </c>
      <c r="AT61" s="253" t="str">
        <f>IFERROR(IF(AND(AND($N60&lt;&gt;$BI$6,$N60&lt;&gt;$BJ$6),AT60="有"),$AL$2,VLOOKUP(AT60,'P1'!$B$4:$J$35,9,FALSE)),"")</f>
        <v/>
      </c>
      <c r="AU61" s="253" t="str">
        <f>IFERROR(IF(AND(AND($N60&lt;&gt;$BI$6,$N60&lt;&gt;$BJ$6),AU60="有"),$AL$2,VLOOKUP(AU60,'P1'!$B$4:$J$35,9,FALSE)),"")</f>
        <v/>
      </c>
      <c r="AV61" s="254">
        <f>SUM(Q61:AU61)</f>
        <v>0</v>
      </c>
      <c r="AW61" s="711"/>
      <c r="AX61" s="713"/>
      <c r="AY61" s="255"/>
      <c r="AZ61" s="255"/>
    </row>
    <row r="62" spans="2:59" ht="17.100000000000001" customHeight="1" x14ac:dyDescent="0.15">
      <c r="B62" s="690">
        <f t="shared" si="5"/>
        <v>22</v>
      </c>
      <c r="C62" s="721"/>
      <c r="D62" s="722"/>
      <c r="E62" s="722"/>
      <c r="F62" s="722"/>
      <c r="G62" s="722"/>
      <c r="H62" s="723"/>
      <c r="I62" s="727"/>
      <c r="J62" s="728"/>
      <c r="K62" s="728"/>
      <c r="L62" s="728"/>
      <c r="M62" s="729"/>
      <c r="N62" s="733"/>
      <c r="O62" s="734"/>
      <c r="P62" s="741"/>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0">
        <f>COUNTA(Q62:AU62)</f>
        <v>0</v>
      </c>
      <c r="AW62" s="710">
        <f>AV63</f>
        <v>0</v>
      </c>
      <c r="AX62" s="712">
        <f>IFERROR(ROUNDDOWN(AV63/$AT$2,1),"")</f>
        <v>0</v>
      </c>
      <c r="AY62" s="251"/>
      <c r="AZ62" s="251"/>
    </row>
    <row r="63" spans="2:59" ht="17.100000000000001" customHeight="1" x14ac:dyDescent="0.15">
      <c r="B63" s="691"/>
      <c r="C63" s="724"/>
      <c r="D63" s="725"/>
      <c r="E63" s="725"/>
      <c r="F63" s="725"/>
      <c r="G63" s="725"/>
      <c r="H63" s="726"/>
      <c r="I63" s="730"/>
      <c r="J63" s="731"/>
      <c r="K63" s="731"/>
      <c r="L63" s="731"/>
      <c r="M63" s="732"/>
      <c r="N63" s="742"/>
      <c r="O63" s="743"/>
      <c r="P63" s="744"/>
      <c r="Q63" s="253" t="str">
        <f>IFERROR(IF(AND(AND($N62&lt;&gt;$BI$6,$N62&lt;&gt;$BJ$6),Q62="有"),$AL$2,VLOOKUP(Q62,'P1'!$B$4:$J$35,9,FALSE)),"")</f>
        <v/>
      </c>
      <c r="R63" s="253" t="str">
        <f>IFERROR(IF(AND(AND($N62&lt;&gt;$BI$6,$N62&lt;&gt;$BJ$6),R62="有"),$AL$2,VLOOKUP(R62,'P1'!$B$4:$J$35,9,FALSE)),"")</f>
        <v/>
      </c>
      <c r="S63" s="253" t="str">
        <f>IFERROR(IF(AND(AND($N62&lt;&gt;$BI$6,$N62&lt;&gt;$BJ$6),S62="有"),$AL$2,VLOOKUP(S62,'P1'!$B$4:$J$35,9,FALSE)),"")</f>
        <v/>
      </c>
      <c r="T63" s="253" t="str">
        <f>IFERROR(IF(AND(AND($N62&lt;&gt;$BI$6,$N62&lt;&gt;$BJ$6),T62="有"),$AL$2,VLOOKUP(T62,'P1'!$B$4:$J$35,9,FALSE)),"")</f>
        <v/>
      </c>
      <c r="U63" s="253" t="str">
        <f>IFERROR(IF(AND(AND($N62&lt;&gt;$BI$6,$N62&lt;&gt;$BJ$6),U62="有"),$AL$2,VLOOKUP(U62,'P1'!$B$4:$J$35,9,FALSE)),"")</f>
        <v/>
      </c>
      <c r="V63" s="253" t="str">
        <f>IFERROR(IF(AND(AND($N62&lt;&gt;$BI$6,$N62&lt;&gt;$BJ$6),V62="有"),$AL$2,VLOOKUP(V62,'P1'!$B$4:$J$35,9,FALSE)),"")</f>
        <v/>
      </c>
      <c r="W63" s="253" t="str">
        <f>IFERROR(IF(AND(AND($N62&lt;&gt;$BI$6,$N62&lt;&gt;$BJ$6),W62="有"),$AL$2,VLOOKUP(W62,'P1'!$B$4:$J$35,9,FALSE)),"")</f>
        <v/>
      </c>
      <c r="X63" s="253" t="str">
        <f>IFERROR(IF(AND(AND($N62&lt;&gt;$BI$6,$N62&lt;&gt;$BJ$6),X62="有"),$AL$2,VLOOKUP(X62,'P1'!$B$4:$J$35,9,FALSE)),"")</f>
        <v/>
      </c>
      <c r="Y63" s="253" t="str">
        <f>IFERROR(IF(AND(AND($N62&lt;&gt;$BI$6,$N62&lt;&gt;$BJ$6),Y62="有"),$AL$2,VLOOKUP(Y62,'P1'!$B$4:$J$35,9,FALSE)),"")</f>
        <v/>
      </c>
      <c r="Z63" s="253" t="str">
        <f>IFERROR(IF(AND(AND($N62&lt;&gt;$BI$6,$N62&lt;&gt;$BJ$6),Z62="有"),$AL$2,VLOOKUP(Z62,'P1'!$B$4:$J$35,9,FALSE)),"")</f>
        <v/>
      </c>
      <c r="AA63" s="253" t="str">
        <f>IFERROR(IF(AND(AND($N62&lt;&gt;$BI$6,$N62&lt;&gt;$BJ$6),AA62="有"),$AL$2,VLOOKUP(AA62,'P1'!$B$4:$J$35,9,FALSE)),"")</f>
        <v/>
      </c>
      <c r="AB63" s="253" t="str">
        <f>IFERROR(IF(AND(AND($N62&lt;&gt;$BI$6,$N62&lt;&gt;$BJ$6),AB62="有"),$AL$2,VLOOKUP(AB62,'P1'!$B$4:$J$35,9,FALSE)),"")</f>
        <v/>
      </c>
      <c r="AC63" s="253" t="str">
        <f>IFERROR(IF(AND(AND($N62&lt;&gt;$BI$6,$N62&lt;&gt;$BJ$6),AC62="有"),$AL$2,VLOOKUP(AC62,'P1'!$B$4:$J$35,9,FALSE)),"")</f>
        <v/>
      </c>
      <c r="AD63" s="253" t="str">
        <f>IFERROR(IF(AND(AND($N62&lt;&gt;$BI$6,$N62&lt;&gt;$BJ$6),AD62="有"),$AL$2,VLOOKUP(AD62,'P1'!$B$4:$J$35,9,FALSE)),"")</f>
        <v/>
      </c>
      <c r="AE63" s="253" t="str">
        <f>IFERROR(IF(AND(AND($N62&lt;&gt;$BI$6,$N62&lt;&gt;$BJ$6),AE62="有"),$AL$2,VLOOKUP(AE62,'P1'!$B$4:$J$35,9,FALSE)),"")</f>
        <v/>
      </c>
      <c r="AF63" s="253" t="str">
        <f>IFERROR(IF(AND(AND($N62&lt;&gt;$BI$6,$N62&lt;&gt;$BJ$6),AF62="有"),$AL$2,VLOOKUP(AF62,'P1'!$B$4:$J$35,9,FALSE)),"")</f>
        <v/>
      </c>
      <c r="AG63" s="253" t="str">
        <f>IFERROR(IF(AND(AND($N62&lt;&gt;$BI$6,$N62&lt;&gt;$BJ$6),AG62="有"),$AL$2,VLOOKUP(AG62,'P1'!$B$4:$J$35,9,FALSE)),"")</f>
        <v/>
      </c>
      <c r="AH63" s="253" t="str">
        <f>IFERROR(IF(AND(AND($N62&lt;&gt;$BI$6,$N62&lt;&gt;$BJ$6),AH62="有"),$AL$2,VLOOKUP(AH62,'P1'!$B$4:$J$35,9,FALSE)),"")</f>
        <v/>
      </c>
      <c r="AI63" s="253" t="str">
        <f>IFERROR(IF(AND(AND($N62&lt;&gt;$BI$6,$N62&lt;&gt;$BJ$6),AI62="有"),$AL$2,VLOOKUP(AI62,'P1'!$B$4:$J$35,9,FALSE)),"")</f>
        <v/>
      </c>
      <c r="AJ63" s="253" t="str">
        <f>IFERROR(IF(AND(AND($N62&lt;&gt;$BI$6,$N62&lt;&gt;$BJ$6),AJ62="有"),$AL$2,VLOOKUP(AJ62,'P1'!$B$4:$J$35,9,FALSE)),"")</f>
        <v/>
      </c>
      <c r="AK63" s="253" t="str">
        <f>IFERROR(IF(AND(AND($N62&lt;&gt;$BI$6,$N62&lt;&gt;$BJ$6),AK62="有"),$AL$2,VLOOKUP(AK62,'P1'!$B$4:$J$35,9,FALSE)),"")</f>
        <v/>
      </c>
      <c r="AL63" s="253" t="str">
        <f>IFERROR(IF(AND(AND($N62&lt;&gt;$BI$6,$N62&lt;&gt;$BJ$6),AL62="有"),$AL$2,VLOOKUP(AL62,'P1'!$B$4:$J$35,9,FALSE)),"")</f>
        <v/>
      </c>
      <c r="AM63" s="253" t="str">
        <f>IFERROR(IF(AND(AND($N62&lt;&gt;$BI$6,$N62&lt;&gt;$BJ$6),AM62="有"),$AL$2,VLOOKUP(AM62,'P1'!$B$4:$J$35,9,FALSE)),"")</f>
        <v/>
      </c>
      <c r="AN63" s="253" t="str">
        <f>IFERROR(IF(AND(AND($N62&lt;&gt;$BI$6,$N62&lt;&gt;$BJ$6),AN62="有"),$AL$2,VLOOKUP(AN62,'P1'!$B$4:$J$35,9,FALSE)),"")</f>
        <v/>
      </c>
      <c r="AO63" s="253" t="str">
        <f>IFERROR(IF(AND(AND($N62&lt;&gt;$BI$6,$N62&lt;&gt;$BJ$6),AO62="有"),$AL$2,VLOOKUP(AO62,'P1'!$B$4:$J$35,9,FALSE)),"")</f>
        <v/>
      </c>
      <c r="AP63" s="253" t="str">
        <f>IFERROR(IF(AND(AND($N62&lt;&gt;$BI$6,$N62&lt;&gt;$BJ$6),AP62="有"),$AL$2,VLOOKUP(AP62,'P1'!$B$4:$J$35,9,FALSE)),"")</f>
        <v/>
      </c>
      <c r="AQ63" s="253" t="str">
        <f>IFERROR(IF(AND(AND($N62&lt;&gt;$BI$6,$N62&lt;&gt;$BJ$6),AQ62="有"),$AL$2,VLOOKUP(AQ62,'P1'!$B$4:$J$35,9,FALSE)),"")</f>
        <v/>
      </c>
      <c r="AR63" s="253" t="str">
        <f>IFERROR(IF(AND(AND($N62&lt;&gt;$BI$6,$N62&lt;&gt;$BJ$6),AR62="有"),$AL$2,VLOOKUP(AR62,'P1'!$B$4:$J$35,9,FALSE)),"")</f>
        <v/>
      </c>
      <c r="AS63" s="253" t="str">
        <f>IFERROR(IF(AND(AND($N62&lt;&gt;$BI$6,$N62&lt;&gt;$BJ$6),AS62="有"),$AL$2,VLOOKUP(AS62,'P1'!$B$4:$J$35,9,FALSE)),"")</f>
        <v/>
      </c>
      <c r="AT63" s="253" t="str">
        <f>IFERROR(IF(AND(AND($N62&lt;&gt;$BI$6,$N62&lt;&gt;$BJ$6),AT62="有"),$AL$2,VLOOKUP(AT62,'P1'!$B$4:$J$35,9,FALSE)),"")</f>
        <v/>
      </c>
      <c r="AU63" s="253" t="str">
        <f>IFERROR(IF(AND(AND($N62&lt;&gt;$BI$6,$N62&lt;&gt;$BJ$6),AU62="有"),$AL$2,VLOOKUP(AU62,'P1'!$B$4:$J$35,9,FALSE)),"")</f>
        <v/>
      </c>
      <c r="AV63" s="254">
        <f>SUM(Q63:AU63)</f>
        <v>0</v>
      </c>
      <c r="AW63" s="711"/>
      <c r="AX63" s="713"/>
      <c r="AY63" s="255"/>
      <c r="AZ63" s="255"/>
    </row>
    <row r="64" spans="2:59" ht="17.100000000000001" customHeight="1" x14ac:dyDescent="0.15">
      <c r="B64" s="690">
        <f t="shared" si="5"/>
        <v>23</v>
      </c>
      <c r="C64" s="721"/>
      <c r="D64" s="722"/>
      <c r="E64" s="722"/>
      <c r="F64" s="722"/>
      <c r="G64" s="722"/>
      <c r="H64" s="723"/>
      <c r="I64" s="727"/>
      <c r="J64" s="728"/>
      <c r="K64" s="728"/>
      <c r="L64" s="728"/>
      <c r="M64" s="729"/>
      <c r="N64" s="733"/>
      <c r="O64" s="734"/>
      <c r="P64" s="741"/>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0">
        <f>COUNTA(Q64:AU64)</f>
        <v>0</v>
      </c>
      <c r="AW64" s="710">
        <f>AV65</f>
        <v>0</v>
      </c>
      <c r="AX64" s="712">
        <f>IFERROR(ROUNDDOWN(AV65/$AT$2,1),"")</f>
        <v>0</v>
      </c>
      <c r="AY64" s="251"/>
      <c r="AZ64" s="251"/>
    </row>
    <row r="65" spans="2:52" ht="17.100000000000001" customHeight="1" x14ac:dyDescent="0.15">
      <c r="B65" s="691"/>
      <c r="C65" s="724"/>
      <c r="D65" s="725"/>
      <c r="E65" s="725"/>
      <c r="F65" s="725"/>
      <c r="G65" s="725"/>
      <c r="H65" s="726"/>
      <c r="I65" s="730"/>
      <c r="J65" s="731"/>
      <c r="K65" s="731"/>
      <c r="L65" s="731"/>
      <c r="M65" s="732"/>
      <c r="N65" s="742"/>
      <c r="O65" s="743"/>
      <c r="P65" s="744"/>
      <c r="Q65" s="253" t="str">
        <f>IFERROR(IF(AND(AND($N64&lt;&gt;$BI$6,$N64&lt;&gt;$BJ$6),Q64="有"),$AL$2,VLOOKUP(Q64,'P1'!$B$4:$J$35,9,FALSE)),"")</f>
        <v/>
      </c>
      <c r="R65" s="253" t="str">
        <f>IFERROR(IF(AND(AND($N64&lt;&gt;$BI$6,$N64&lt;&gt;$BJ$6),R64="有"),$AL$2,VLOOKUP(R64,'P1'!$B$4:$J$35,9,FALSE)),"")</f>
        <v/>
      </c>
      <c r="S65" s="253" t="str">
        <f>IFERROR(IF(AND(AND($N64&lt;&gt;$BI$6,$N64&lt;&gt;$BJ$6),S64="有"),$AL$2,VLOOKUP(S64,'P1'!$B$4:$J$35,9,FALSE)),"")</f>
        <v/>
      </c>
      <c r="T65" s="253" t="str">
        <f>IFERROR(IF(AND(AND($N64&lt;&gt;$BI$6,$N64&lt;&gt;$BJ$6),T64="有"),$AL$2,VLOOKUP(T64,'P1'!$B$4:$J$35,9,FALSE)),"")</f>
        <v/>
      </c>
      <c r="U65" s="253" t="str">
        <f>IFERROR(IF(AND(AND($N64&lt;&gt;$BI$6,$N64&lt;&gt;$BJ$6),U64="有"),$AL$2,VLOOKUP(U64,'P1'!$B$4:$J$35,9,FALSE)),"")</f>
        <v/>
      </c>
      <c r="V65" s="253" t="str">
        <f>IFERROR(IF(AND(AND($N64&lt;&gt;$BI$6,$N64&lt;&gt;$BJ$6),V64="有"),$AL$2,VLOOKUP(V64,'P1'!$B$4:$J$35,9,FALSE)),"")</f>
        <v/>
      </c>
      <c r="W65" s="253" t="str">
        <f>IFERROR(IF(AND(AND($N64&lt;&gt;$BI$6,$N64&lt;&gt;$BJ$6),W64="有"),$AL$2,VLOOKUP(W64,'P1'!$B$4:$J$35,9,FALSE)),"")</f>
        <v/>
      </c>
      <c r="X65" s="253" t="str">
        <f>IFERROR(IF(AND(AND($N64&lt;&gt;$BI$6,$N64&lt;&gt;$BJ$6),X64="有"),$AL$2,VLOOKUP(X64,'P1'!$B$4:$J$35,9,FALSE)),"")</f>
        <v/>
      </c>
      <c r="Y65" s="253" t="str">
        <f>IFERROR(IF(AND(AND($N64&lt;&gt;$BI$6,$N64&lt;&gt;$BJ$6),Y64="有"),$AL$2,VLOOKUP(Y64,'P1'!$B$4:$J$35,9,FALSE)),"")</f>
        <v/>
      </c>
      <c r="Z65" s="253" t="str">
        <f>IFERROR(IF(AND(AND($N64&lt;&gt;$BI$6,$N64&lt;&gt;$BJ$6),Z64="有"),$AL$2,VLOOKUP(Z64,'P1'!$B$4:$J$35,9,FALSE)),"")</f>
        <v/>
      </c>
      <c r="AA65" s="253" t="str">
        <f>IFERROR(IF(AND(AND($N64&lt;&gt;$BI$6,$N64&lt;&gt;$BJ$6),AA64="有"),$AL$2,VLOOKUP(AA64,'P1'!$B$4:$J$35,9,FALSE)),"")</f>
        <v/>
      </c>
      <c r="AB65" s="253" t="str">
        <f>IFERROR(IF(AND(AND($N64&lt;&gt;$BI$6,$N64&lt;&gt;$BJ$6),AB64="有"),$AL$2,VLOOKUP(AB64,'P1'!$B$4:$J$35,9,FALSE)),"")</f>
        <v/>
      </c>
      <c r="AC65" s="253" t="str">
        <f>IFERROR(IF(AND(AND($N64&lt;&gt;$BI$6,$N64&lt;&gt;$BJ$6),AC64="有"),$AL$2,VLOOKUP(AC64,'P1'!$B$4:$J$35,9,FALSE)),"")</f>
        <v/>
      </c>
      <c r="AD65" s="253" t="str">
        <f>IFERROR(IF(AND(AND($N64&lt;&gt;$BI$6,$N64&lt;&gt;$BJ$6),AD64="有"),$AL$2,VLOOKUP(AD64,'P1'!$B$4:$J$35,9,FALSE)),"")</f>
        <v/>
      </c>
      <c r="AE65" s="253" t="str">
        <f>IFERROR(IF(AND(AND($N64&lt;&gt;$BI$6,$N64&lt;&gt;$BJ$6),AE64="有"),$AL$2,VLOOKUP(AE64,'P1'!$B$4:$J$35,9,FALSE)),"")</f>
        <v/>
      </c>
      <c r="AF65" s="253" t="str">
        <f>IFERROR(IF(AND(AND($N64&lt;&gt;$BI$6,$N64&lt;&gt;$BJ$6),AF64="有"),$AL$2,VLOOKUP(AF64,'P1'!$B$4:$J$35,9,FALSE)),"")</f>
        <v/>
      </c>
      <c r="AG65" s="253" t="str">
        <f>IFERROR(IF(AND(AND($N64&lt;&gt;$BI$6,$N64&lt;&gt;$BJ$6),AG64="有"),$AL$2,VLOOKUP(AG64,'P1'!$B$4:$J$35,9,FALSE)),"")</f>
        <v/>
      </c>
      <c r="AH65" s="253" t="str">
        <f>IFERROR(IF(AND(AND($N64&lt;&gt;$BI$6,$N64&lt;&gt;$BJ$6),AH64="有"),$AL$2,VLOOKUP(AH64,'P1'!$B$4:$J$35,9,FALSE)),"")</f>
        <v/>
      </c>
      <c r="AI65" s="253" t="str">
        <f>IFERROR(IF(AND(AND($N64&lt;&gt;$BI$6,$N64&lt;&gt;$BJ$6),AI64="有"),$AL$2,VLOOKUP(AI64,'P1'!$B$4:$J$35,9,FALSE)),"")</f>
        <v/>
      </c>
      <c r="AJ65" s="253" t="str">
        <f>IFERROR(IF(AND(AND($N64&lt;&gt;$BI$6,$N64&lt;&gt;$BJ$6),AJ64="有"),$AL$2,VLOOKUP(AJ64,'P1'!$B$4:$J$35,9,FALSE)),"")</f>
        <v/>
      </c>
      <c r="AK65" s="253" t="str">
        <f>IFERROR(IF(AND(AND($N64&lt;&gt;$BI$6,$N64&lt;&gt;$BJ$6),AK64="有"),$AL$2,VLOOKUP(AK64,'P1'!$B$4:$J$35,9,FALSE)),"")</f>
        <v/>
      </c>
      <c r="AL65" s="253" t="str">
        <f>IFERROR(IF(AND(AND($N64&lt;&gt;$BI$6,$N64&lt;&gt;$BJ$6),AL64="有"),$AL$2,VLOOKUP(AL64,'P1'!$B$4:$J$35,9,FALSE)),"")</f>
        <v/>
      </c>
      <c r="AM65" s="253" t="str">
        <f>IFERROR(IF(AND(AND($N64&lt;&gt;$BI$6,$N64&lt;&gt;$BJ$6),AM64="有"),$AL$2,VLOOKUP(AM64,'P1'!$B$4:$J$35,9,FALSE)),"")</f>
        <v/>
      </c>
      <c r="AN65" s="253" t="str">
        <f>IFERROR(IF(AND(AND($N64&lt;&gt;$BI$6,$N64&lt;&gt;$BJ$6),AN64="有"),$AL$2,VLOOKUP(AN64,'P1'!$B$4:$J$35,9,FALSE)),"")</f>
        <v/>
      </c>
      <c r="AO65" s="253" t="str">
        <f>IFERROR(IF(AND(AND($N64&lt;&gt;$BI$6,$N64&lt;&gt;$BJ$6),AO64="有"),$AL$2,VLOOKUP(AO64,'P1'!$B$4:$J$35,9,FALSE)),"")</f>
        <v/>
      </c>
      <c r="AP65" s="253" t="str">
        <f>IFERROR(IF(AND(AND($N64&lt;&gt;$BI$6,$N64&lt;&gt;$BJ$6),AP64="有"),$AL$2,VLOOKUP(AP64,'P1'!$B$4:$J$35,9,FALSE)),"")</f>
        <v/>
      </c>
      <c r="AQ65" s="253" t="str">
        <f>IFERROR(IF(AND(AND($N64&lt;&gt;$BI$6,$N64&lt;&gt;$BJ$6),AQ64="有"),$AL$2,VLOOKUP(AQ64,'P1'!$B$4:$J$35,9,FALSE)),"")</f>
        <v/>
      </c>
      <c r="AR65" s="253" t="str">
        <f>IFERROR(IF(AND(AND($N64&lt;&gt;$BI$6,$N64&lt;&gt;$BJ$6),AR64="有"),$AL$2,VLOOKUP(AR64,'P1'!$B$4:$J$35,9,FALSE)),"")</f>
        <v/>
      </c>
      <c r="AS65" s="253" t="str">
        <f>IFERROR(IF(AND(AND($N64&lt;&gt;$BI$6,$N64&lt;&gt;$BJ$6),AS64="有"),$AL$2,VLOOKUP(AS64,'P1'!$B$4:$J$35,9,FALSE)),"")</f>
        <v/>
      </c>
      <c r="AT65" s="253" t="str">
        <f>IFERROR(IF(AND(AND($N64&lt;&gt;$BI$6,$N64&lt;&gt;$BJ$6),AT64="有"),$AL$2,VLOOKUP(AT64,'P1'!$B$4:$J$35,9,FALSE)),"")</f>
        <v/>
      </c>
      <c r="AU65" s="253" t="str">
        <f>IFERROR(IF(AND(AND($N64&lt;&gt;$BI$6,$N64&lt;&gt;$BJ$6),AU64="有"),$AL$2,VLOOKUP(AU64,'P1'!$B$4:$J$35,9,FALSE)),"")</f>
        <v/>
      </c>
      <c r="AV65" s="254">
        <f>SUM(Q65:AU65)</f>
        <v>0</v>
      </c>
      <c r="AW65" s="711"/>
      <c r="AX65" s="713"/>
      <c r="AY65" s="255"/>
      <c r="AZ65" s="255"/>
    </row>
    <row r="66" spans="2:52" ht="17.100000000000001" customHeight="1" x14ac:dyDescent="0.15">
      <c r="B66" s="690">
        <f t="shared" si="5"/>
        <v>24</v>
      </c>
      <c r="C66" s="721"/>
      <c r="D66" s="722"/>
      <c r="E66" s="722"/>
      <c r="F66" s="722"/>
      <c r="G66" s="722"/>
      <c r="H66" s="723"/>
      <c r="I66" s="727"/>
      <c r="J66" s="728"/>
      <c r="K66" s="728"/>
      <c r="L66" s="728"/>
      <c r="M66" s="729"/>
      <c r="N66" s="733"/>
      <c r="O66" s="734"/>
      <c r="P66" s="741"/>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0">
        <f>COUNTA(Q66:AU66)</f>
        <v>0</v>
      </c>
      <c r="AW66" s="710">
        <f>AV67</f>
        <v>0</v>
      </c>
      <c r="AX66" s="712">
        <f>IFERROR(ROUNDDOWN(AV67/$AT$2,1),"")</f>
        <v>0</v>
      </c>
      <c r="AY66" s="251"/>
      <c r="AZ66" s="251"/>
    </row>
    <row r="67" spans="2:52" ht="17.100000000000001" customHeight="1" x14ac:dyDescent="0.15">
      <c r="B67" s="691"/>
      <c r="C67" s="724"/>
      <c r="D67" s="725"/>
      <c r="E67" s="725"/>
      <c r="F67" s="725"/>
      <c r="G67" s="725"/>
      <c r="H67" s="726"/>
      <c r="I67" s="730"/>
      <c r="J67" s="731"/>
      <c r="K67" s="731"/>
      <c r="L67" s="731"/>
      <c r="M67" s="732"/>
      <c r="N67" s="742"/>
      <c r="O67" s="743"/>
      <c r="P67" s="744"/>
      <c r="Q67" s="253" t="str">
        <f>IFERROR(IF(AND(AND($N66&lt;&gt;$BI$6,$N66&lt;&gt;$BJ$6),Q66="有"),$AL$2,VLOOKUP(Q66,'P1'!$B$4:$J$35,9,FALSE)),"")</f>
        <v/>
      </c>
      <c r="R67" s="253" t="str">
        <f>IFERROR(IF(AND(AND($N66&lt;&gt;$BI$6,$N66&lt;&gt;$BJ$6),R66="有"),$AL$2,VLOOKUP(R66,'P1'!$B$4:$J$35,9,FALSE)),"")</f>
        <v/>
      </c>
      <c r="S67" s="253" t="str">
        <f>IFERROR(IF(AND(AND($N66&lt;&gt;$BI$6,$N66&lt;&gt;$BJ$6),S66="有"),$AL$2,VLOOKUP(S66,'P1'!$B$4:$J$35,9,FALSE)),"")</f>
        <v/>
      </c>
      <c r="T67" s="253" t="str">
        <f>IFERROR(IF(AND(AND($N66&lt;&gt;$BI$6,$N66&lt;&gt;$BJ$6),T66="有"),$AL$2,VLOOKUP(T66,'P1'!$B$4:$J$35,9,FALSE)),"")</f>
        <v/>
      </c>
      <c r="U67" s="253" t="str">
        <f>IFERROR(IF(AND(AND($N66&lt;&gt;$BI$6,$N66&lt;&gt;$BJ$6),U66="有"),$AL$2,VLOOKUP(U66,'P1'!$B$4:$J$35,9,FALSE)),"")</f>
        <v/>
      </c>
      <c r="V67" s="253" t="str">
        <f>IFERROR(IF(AND(AND($N66&lt;&gt;$BI$6,$N66&lt;&gt;$BJ$6),V66="有"),$AL$2,VLOOKUP(V66,'P1'!$B$4:$J$35,9,FALSE)),"")</f>
        <v/>
      </c>
      <c r="W67" s="253" t="str">
        <f>IFERROR(IF(AND(AND($N66&lt;&gt;$BI$6,$N66&lt;&gt;$BJ$6),W66="有"),$AL$2,VLOOKUP(W66,'P1'!$B$4:$J$35,9,FALSE)),"")</f>
        <v/>
      </c>
      <c r="X67" s="253" t="str">
        <f>IFERROR(IF(AND(AND($N66&lt;&gt;$BI$6,$N66&lt;&gt;$BJ$6),X66="有"),$AL$2,VLOOKUP(X66,'P1'!$B$4:$J$35,9,FALSE)),"")</f>
        <v/>
      </c>
      <c r="Y67" s="253" t="str">
        <f>IFERROR(IF(AND(AND($N66&lt;&gt;$BI$6,$N66&lt;&gt;$BJ$6),Y66="有"),$AL$2,VLOOKUP(Y66,'P1'!$B$4:$J$35,9,FALSE)),"")</f>
        <v/>
      </c>
      <c r="Z67" s="253" t="str">
        <f>IFERROR(IF(AND(AND($N66&lt;&gt;$BI$6,$N66&lt;&gt;$BJ$6),Z66="有"),$AL$2,VLOOKUP(Z66,'P1'!$B$4:$J$35,9,FALSE)),"")</f>
        <v/>
      </c>
      <c r="AA67" s="253" t="str">
        <f>IFERROR(IF(AND(AND($N66&lt;&gt;$BI$6,$N66&lt;&gt;$BJ$6),AA66="有"),$AL$2,VLOOKUP(AA66,'P1'!$B$4:$J$35,9,FALSE)),"")</f>
        <v/>
      </c>
      <c r="AB67" s="253" t="str">
        <f>IFERROR(IF(AND(AND($N66&lt;&gt;$BI$6,$N66&lt;&gt;$BJ$6),AB66="有"),$AL$2,VLOOKUP(AB66,'P1'!$B$4:$J$35,9,FALSE)),"")</f>
        <v/>
      </c>
      <c r="AC67" s="253" t="str">
        <f>IFERROR(IF(AND(AND($N66&lt;&gt;$BI$6,$N66&lt;&gt;$BJ$6),AC66="有"),$AL$2,VLOOKUP(AC66,'P1'!$B$4:$J$35,9,FALSE)),"")</f>
        <v/>
      </c>
      <c r="AD67" s="253" t="str">
        <f>IFERROR(IF(AND(AND($N66&lt;&gt;$BI$6,$N66&lt;&gt;$BJ$6),AD66="有"),$AL$2,VLOOKUP(AD66,'P1'!$B$4:$J$35,9,FALSE)),"")</f>
        <v/>
      </c>
      <c r="AE67" s="253" t="str">
        <f>IFERROR(IF(AND(AND($N66&lt;&gt;$BI$6,$N66&lt;&gt;$BJ$6),AE66="有"),$AL$2,VLOOKUP(AE66,'P1'!$B$4:$J$35,9,FALSE)),"")</f>
        <v/>
      </c>
      <c r="AF67" s="253" t="str">
        <f>IFERROR(IF(AND(AND($N66&lt;&gt;$BI$6,$N66&lt;&gt;$BJ$6),AF66="有"),$AL$2,VLOOKUP(AF66,'P1'!$B$4:$J$35,9,FALSE)),"")</f>
        <v/>
      </c>
      <c r="AG67" s="253" t="str">
        <f>IFERROR(IF(AND(AND($N66&lt;&gt;$BI$6,$N66&lt;&gt;$BJ$6),AG66="有"),$AL$2,VLOOKUP(AG66,'P1'!$B$4:$J$35,9,FALSE)),"")</f>
        <v/>
      </c>
      <c r="AH67" s="253" t="str">
        <f>IFERROR(IF(AND(AND($N66&lt;&gt;$BI$6,$N66&lt;&gt;$BJ$6),AH66="有"),$AL$2,VLOOKUP(AH66,'P1'!$B$4:$J$35,9,FALSE)),"")</f>
        <v/>
      </c>
      <c r="AI67" s="253" t="str">
        <f>IFERROR(IF(AND(AND($N66&lt;&gt;$BI$6,$N66&lt;&gt;$BJ$6),AI66="有"),$AL$2,VLOOKUP(AI66,'P1'!$B$4:$J$35,9,FALSE)),"")</f>
        <v/>
      </c>
      <c r="AJ67" s="253" t="str">
        <f>IFERROR(IF(AND(AND($N66&lt;&gt;$BI$6,$N66&lt;&gt;$BJ$6),AJ66="有"),$AL$2,VLOOKUP(AJ66,'P1'!$B$4:$J$35,9,FALSE)),"")</f>
        <v/>
      </c>
      <c r="AK67" s="253" t="str">
        <f>IFERROR(IF(AND(AND($N66&lt;&gt;$BI$6,$N66&lt;&gt;$BJ$6),AK66="有"),$AL$2,VLOOKUP(AK66,'P1'!$B$4:$J$35,9,FALSE)),"")</f>
        <v/>
      </c>
      <c r="AL67" s="253" t="str">
        <f>IFERROR(IF(AND(AND($N66&lt;&gt;$BI$6,$N66&lt;&gt;$BJ$6),AL66="有"),$AL$2,VLOOKUP(AL66,'P1'!$B$4:$J$35,9,FALSE)),"")</f>
        <v/>
      </c>
      <c r="AM67" s="253" t="str">
        <f>IFERROR(IF(AND(AND($N66&lt;&gt;$BI$6,$N66&lt;&gt;$BJ$6),AM66="有"),$AL$2,VLOOKUP(AM66,'P1'!$B$4:$J$35,9,FALSE)),"")</f>
        <v/>
      </c>
      <c r="AN67" s="253" t="str">
        <f>IFERROR(IF(AND(AND($N66&lt;&gt;$BI$6,$N66&lt;&gt;$BJ$6),AN66="有"),$AL$2,VLOOKUP(AN66,'P1'!$B$4:$J$35,9,FALSE)),"")</f>
        <v/>
      </c>
      <c r="AO67" s="253" t="str">
        <f>IFERROR(IF(AND(AND($N66&lt;&gt;$BI$6,$N66&lt;&gt;$BJ$6),AO66="有"),$AL$2,VLOOKUP(AO66,'P1'!$B$4:$J$35,9,FALSE)),"")</f>
        <v/>
      </c>
      <c r="AP67" s="253" t="str">
        <f>IFERROR(IF(AND(AND($N66&lt;&gt;$BI$6,$N66&lt;&gt;$BJ$6),AP66="有"),$AL$2,VLOOKUP(AP66,'P1'!$B$4:$J$35,9,FALSE)),"")</f>
        <v/>
      </c>
      <c r="AQ67" s="253" t="str">
        <f>IFERROR(IF(AND(AND($N66&lt;&gt;$BI$6,$N66&lt;&gt;$BJ$6),AQ66="有"),$AL$2,VLOOKUP(AQ66,'P1'!$B$4:$J$35,9,FALSE)),"")</f>
        <v/>
      </c>
      <c r="AR67" s="253" t="str">
        <f>IFERROR(IF(AND(AND($N66&lt;&gt;$BI$6,$N66&lt;&gt;$BJ$6),AR66="有"),$AL$2,VLOOKUP(AR66,'P1'!$B$4:$J$35,9,FALSE)),"")</f>
        <v/>
      </c>
      <c r="AS67" s="253" t="str">
        <f>IFERROR(IF(AND(AND($N66&lt;&gt;$BI$6,$N66&lt;&gt;$BJ$6),AS66="有"),$AL$2,VLOOKUP(AS66,'P1'!$B$4:$J$35,9,FALSE)),"")</f>
        <v/>
      </c>
      <c r="AT67" s="253" t="str">
        <f>IFERROR(IF(AND(AND($N66&lt;&gt;$BI$6,$N66&lt;&gt;$BJ$6),AT66="有"),$AL$2,VLOOKUP(AT66,'P1'!$B$4:$J$35,9,FALSE)),"")</f>
        <v/>
      </c>
      <c r="AU67" s="253" t="str">
        <f>IFERROR(IF(AND(AND($N66&lt;&gt;$BI$6,$N66&lt;&gt;$BJ$6),AU66="有"),$AL$2,VLOOKUP(AU66,'P1'!$B$4:$J$35,9,FALSE)),"")</f>
        <v/>
      </c>
      <c r="AV67" s="254">
        <f>SUM(Q67:AU67)</f>
        <v>0</v>
      </c>
      <c r="AW67" s="711"/>
      <c r="AX67" s="713"/>
      <c r="AY67" s="255"/>
      <c r="AZ67" s="255"/>
    </row>
    <row r="68" spans="2:52" ht="17.100000000000001" customHeight="1" x14ac:dyDescent="0.15">
      <c r="B68" s="690">
        <f t="shared" si="5"/>
        <v>25</v>
      </c>
      <c r="C68" s="721"/>
      <c r="D68" s="722"/>
      <c r="E68" s="722"/>
      <c r="F68" s="722"/>
      <c r="G68" s="722"/>
      <c r="H68" s="723"/>
      <c r="I68" s="727"/>
      <c r="J68" s="728"/>
      <c r="K68" s="728"/>
      <c r="L68" s="728"/>
      <c r="M68" s="729"/>
      <c r="N68" s="733"/>
      <c r="O68" s="734"/>
      <c r="P68" s="741"/>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0">
        <f>COUNTA(Q68:AU68)</f>
        <v>0</v>
      </c>
      <c r="AW68" s="710">
        <f>AV69</f>
        <v>0</v>
      </c>
      <c r="AX68" s="712">
        <f>IFERROR(ROUNDDOWN(AV69/$AT$2,1),"")</f>
        <v>0</v>
      </c>
      <c r="AY68" s="251"/>
      <c r="AZ68" s="251"/>
    </row>
    <row r="69" spans="2:52" ht="17.100000000000001" customHeight="1" x14ac:dyDescent="0.15">
      <c r="B69" s="691"/>
      <c r="C69" s="724"/>
      <c r="D69" s="725"/>
      <c r="E69" s="725"/>
      <c r="F69" s="725"/>
      <c r="G69" s="725"/>
      <c r="H69" s="726"/>
      <c r="I69" s="730"/>
      <c r="J69" s="731"/>
      <c r="K69" s="731"/>
      <c r="L69" s="731"/>
      <c r="M69" s="732"/>
      <c r="N69" s="742"/>
      <c r="O69" s="743"/>
      <c r="P69" s="744"/>
      <c r="Q69" s="253" t="str">
        <f>IFERROR(IF(AND(AND($N68&lt;&gt;$BI$6,$N68&lt;&gt;$BJ$6),Q68="有"),$AL$2,VLOOKUP(Q68,'P1'!$B$4:$J$35,9,FALSE)),"")</f>
        <v/>
      </c>
      <c r="R69" s="253" t="str">
        <f>IFERROR(IF(AND(AND($N68&lt;&gt;$BI$6,$N68&lt;&gt;$BJ$6),R68="有"),$AL$2,VLOOKUP(R68,'P1'!$B$4:$J$35,9,FALSE)),"")</f>
        <v/>
      </c>
      <c r="S69" s="253" t="str">
        <f>IFERROR(IF(AND(AND($N68&lt;&gt;$BI$6,$N68&lt;&gt;$BJ$6),S68="有"),$AL$2,VLOOKUP(S68,'P1'!$B$4:$J$35,9,FALSE)),"")</f>
        <v/>
      </c>
      <c r="T69" s="253" t="str">
        <f>IFERROR(IF(AND(AND($N68&lt;&gt;$BI$6,$N68&lt;&gt;$BJ$6),T68="有"),$AL$2,VLOOKUP(T68,'P1'!$B$4:$J$35,9,FALSE)),"")</f>
        <v/>
      </c>
      <c r="U69" s="253" t="str">
        <f>IFERROR(IF(AND(AND($N68&lt;&gt;$BI$6,$N68&lt;&gt;$BJ$6),U68="有"),$AL$2,VLOOKUP(U68,'P1'!$B$4:$J$35,9,FALSE)),"")</f>
        <v/>
      </c>
      <c r="V69" s="253" t="str">
        <f>IFERROR(IF(AND(AND($N68&lt;&gt;$BI$6,$N68&lt;&gt;$BJ$6),V68="有"),$AL$2,VLOOKUP(V68,'P1'!$B$4:$J$35,9,FALSE)),"")</f>
        <v/>
      </c>
      <c r="W69" s="253" t="str">
        <f>IFERROR(IF(AND(AND($N68&lt;&gt;$BI$6,$N68&lt;&gt;$BJ$6),W68="有"),$AL$2,VLOOKUP(W68,'P1'!$B$4:$J$35,9,FALSE)),"")</f>
        <v/>
      </c>
      <c r="X69" s="253" t="str">
        <f>IFERROR(IF(AND(AND($N68&lt;&gt;$BI$6,$N68&lt;&gt;$BJ$6),X68="有"),$AL$2,VLOOKUP(X68,'P1'!$B$4:$J$35,9,FALSE)),"")</f>
        <v/>
      </c>
      <c r="Y69" s="253" t="str">
        <f>IFERROR(IF(AND(AND($N68&lt;&gt;$BI$6,$N68&lt;&gt;$BJ$6),Y68="有"),$AL$2,VLOOKUP(Y68,'P1'!$B$4:$J$35,9,FALSE)),"")</f>
        <v/>
      </c>
      <c r="Z69" s="253" t="str">
        <f>IFERROR(IF(AND(AND($N68&lt;&gt;$BI$6,$N68&lt;&gt;$BJ$6),Z68="有"),$AL$2,VLOOKUP(Z68,'P1'!$B$4:$J$35,9,FALSE)),"")</f>
        <v/>
      </c>
      <c r="AA69" s="253" t="str">
        <f>IFERROR(IF(AND(AND($N68&lt;&gt;$BI$6,$N68&lt;&gt;$BJ$6),AA68="有"),$AL$2,VLOOKUP(AA68,'P1'!$B$4:$J$35,9,FALSE)),"")</f>
        <v/>
      </c>
      <c r="AB69" s="253" t="str">
        <f>IFERROR(IF(AND(AND($N68&lt;&gt;$BI$6,$N68&lt;&gt;$BJ$6),AB68="有"),$AL$2,VLOOKUP(AB68,'P1'!$B$4:$J$35,9,FALSE)),"")</f>
        <v/>
      </c>
      <c r="AC69" s="253" t="str">
        <f>IFERROR(IF(AND(AND($N68&lt;&gt;$BI$6,$N68&lt;&gt;$BJ$6),AC68="有"),$AL$2,VLOOKUP(AC68,'P1'!$B$4:$J$35,9,FALSE)),"")</f>
        <v/>
      </c>
      <c r="AD69" s="253" t="str">
        <f>IFERROR(IF(AND(AND($N68&lt;&gt;$BI$6,$N68&lt;&gt;$BJ$6),AD68="有"),$AL$2,VLOOKUP(AD68,'P1'!$B$4:$J$35,9,FALSE)),"")</f>
        <v/>
      </c>
      <c r="AE69" s="253" t="str">
        <f>IFERROR(IF(AND(AND($N68&lt;&gt;$BI$6,$N68&lt;&gt;$BJ$6),AE68="有"),$AL$2,VLOOKUP(AE68,'P1'!$B$4:$J$35,9,FALSE)),"")</f>
        <v/>
      </c>
      <c r="AF69" s="253" t="str">
        <f>IFERROR(IF(AND(AND($N68&lt;&gt;$BI$6,$N68&lt;&gt;$BJ$6),AF68="有"),$AL$2,VLOOKUP(AF68,'P1'!$B$4:$J$35,9,FALSE)),"")</f>
        <v/>
      </c>
      <c r="AG69" s="253" t="str">
        <f>IFERROR(IF(AND(AND($N68&lt;&gt;$BI$6,$N68&lt;&gt;$BJ$6),AG68="有"),$AL$2,VLOOKUP(AG68,'P1'!$B$4:$J$35,9,FALSE)),"")</f>
        <v/>
      </c>
      <c r="AH69" s="253" t="str">
        <f>IFERROR(IF(AND(AND($N68&lt;&gt;$BI$6,$N68&lt;&gt;$BJ$6),AH68="有"),$AL$2,VLOOKUP(AH68,'P1'!$B$4:$J$35,9,FALSE)),"")</f>
        <v/>
      </c>
      <c r="AI69" s="253" t="str">
        <f>IFERROR(IF(AND(AND($N68&lt;&gt;$BI$6,$N68&lt;&gt;$BJ$6),AI68="有"),$AL$2,VLOOKUP(AI68,'P1'!$B$4:$J$35,9,FALSE)),"")</f>
        <v/>
      </c>
      <c r="AJ69" s="253" t="str">
        <f>IFERROR(IF(AND(AND($N68&lt;&gt;$BI$6,$N68&lt;&gt;$BJ$6),AJ68="有"),$AL$2,VLOOKUP(AJ68,'P1'!$B$4:$J$35,9,FALSE)),"")</f>
        <v/>
      </c>
      <c r="AK69" s="253" t="str">
        <f>IFERROR(IF(AND(AND($N68&lt;&gt;$BI$6,$N68&lt;&gt;$BJ$6),AK68="有"),$AL$2,VLOOKUP(AK68,'P1'!$B$4:$J$35,9,FALSE)),"")</f>
        <v/>
      </c>
      <c r="AL69" s="253" t="str">
        <f>IFERROR(IF(AND(AND($N68&lt;&gt;$BI$6,$N68&lt;&gt;$BJ$6),AL68="有"),$AL$2,VLOOKUP(AL68,'P1'!$B$4:$J$35,9,FALSE)),"")</f>
        <v/>
      </c>
      <c r="AM69" s="253" t="str">
        <f>IFERROR(IF(AND(AND($N68&lt;&gt;$BI$6,$N68&lt;&gt;$BJ$6),AM68="有"),$AL$2,VLOOKUP(AM68,'P1'!$B$4:$J$35,9,FALSE)),"")</f>
        <v/>
      </c>
      <c r="AN69" s="253" t="str">
        <f>IFERROR(IF(AND(AND($N68&lt;&gt;$BI$6,$N68&lt;&gt;$BJ$6),AN68="有"),$AL$2,VLOOKUP(AN68,'P1'!$B$4:$J$35,9,FALSE)),"")</f>
        <v/>
      </c>
      <c r="AO69" s="253" t="str">
        <f>IFERROR(IF(AND(AND($N68&lt;&gt;$BI$6,$N68&lt;&gt;$BJ$6),AO68="有"),$AL$2,VLOOKUP(AO68,'P1'!$B$4:$J$35,9,FALSE)),"")</f>
        <v/>
      </c>
      <c r="AP69" s="253" t="str">
        <f>IFERROR(IF(AND(AND($N68&lt;&gt;$BI$6,$N68&lt;&gt;$BJ$6),AP68="有"),$AL$2,VLOOKUP(AP68,'P1'!$B$4:$J$35,9,FALSE)),"")</f>
        <v/>
      </c>
      <c r="AQ69" s="253" t="str">
        <f>IFERROR(IF(AND(AND($N68&lt;&gt;$BI$6,$N68&lt;&gt;$BJ$6),AQ68="有"),$AL$2,VLOOKUP(AQ68,'P1'!$B$4:$J$35,9,FALSE)),"")</f>
        <v/>
      </c>
      <c r="AR69" s="253" t="str">
        <f>IFERROR(IF(AND(AND($N68&lt;&gt;$BI$6,$N68&lt;&gt;$BJ$6),AR68="有"),$AL$2,VLOOKUP(AR68,'P1'!$B$4:$J$35,9,FALSE)),"")</f>
        <v/>
      </c>
      <c r="AS69" s="253" t="str">
        <f>IFERROR(IF(AND(AND($N68&lt;&gt;$BI$6,$N68&lt;&gt;$BJ$6),AS68="有"),$AL$2,VLOOKUP(AS68,'P1'!$B$4:$J$35,9,FALSE)),"")</f>
        <v/>
      </c>
      <c r="AT69" s="253" t="str">
        <f>IFERROR(IF(AND(AND($N68&lt;&gt;$BI$6,$N68&lt;&gt;$BJ$6),AT68="有"),$AL$2,VLOOKUP(AT68,'P1'!$B$4:$J$35,9,FALSE)),"")</f>
        <v/>
      </c>
      <c r="AU69" s="253" t="str">
        <f>IFERROR(IF(AND(AND($N68&lt;&gt;$BI$6,$N68&lt;&gt;$BJ$6),AU68="有"),$AL$2,VLOOKUP(AU68,'P1'!$B$4:$J$35,9,FALSE)),"")</f>
        <v/>
      </c>
      <c r="AV69" s="254">
        <f>SUM(Q69:AU69)</f>
        <v>0</v>
      </c>
      <c r="AW69" s="711"/>
      <c r="AX69" s="713"/>
      <c r="AY69" s="255"/>
      <c r="AZ69" s="255"/>
    </row>
    <row r="70" spans="2:52" ht="17.100000000000001" customHeight="1" x14ac:dyDescent="0.15">
      <c r="B70" s="690">
        <f t="shared" si="5"/>
        <v>26</v>
      </c>
      <c r="C70" s="721"/>
      <c r="D70" s="722"/>
      <c r="E70" s="722"/>
      <c r="F70" s="722"/>
      <c r="G70" s="722"/>
      <c r="H70" s="723"/>
      <c r="I70" s="727"/>
      <c r="J70" s="728"/>
      <c r="K70" s="728"/>
      <c r="L70" s="728"/>
      <c r="M70" s="729"/>
      <c r="N70" s="733"/>
      <c r="O70" s="734"/>
      <c r="P70" s="723"/>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0">
        <f>COUNTA(Q70:AU70)</f>
        <v>0</v>
      </c>
      <c r="AW70" s="710">
        <f>AV71</f>
        <v>0</v>
      </c>
      <c r="AX70" s="712">
        <f>IFERROR(ROUNDDOWN(AV71/$AT$2,1),"")</f>
        <v>0</v>
      </c>
      <c r="AY70" s="251"/>
      <c r="AZ70" s="251"/>
    </row>
    <row r="71" spans="2:52" ht="17.100000000000001" customHeight="1" x14ac:dyDescent="0.15">
      <c r="B71" s="691"/>
      <c r="C71" s="724"/>
      <c r="D71" s="725"/>
      <c r="E71" s="725"/>
      <c r="F71" s="725"/>
      <c r="G71" s="725"/>
      <c r="H71" s="726"/>
      <c r="I71" s="730"/>
      <c r="J71" s="731"/>
      <c r="K71" s="731"/>
      <c r="L71" s="731"/>
      <c r="M71" s="732"/>
      <c r="N71" s="724"/>
      <c r="O71" s="725"/>
      <c r="P71" s="726"/>
      <c r="Q71" s="253" t="str">
        <f>IFERROR(IF(AND(AND($N70&lt;&gt;$BI$6,$N70&lt;&gt;$BJ$6),Q70="有"),$AL$2,VLOOKUP(Q70,'P1'!$B$4:$J$35,9,FALSE)),"")</f>
        <v/>
      </c>
      <c r="R71" s="253" t="str">
        <f>IFERROR(IF(AND(AND($N70&lt;&gt;$BI$6,$N70&lt;&gt;$BJ$6),R70="有"),$AL$2,VLOOKUP(R70,'P1'!$B$4:$J$35,9,FALSE)),"")</f>
        <v/>
      </c>
      <c r="S71" s="253" t="str">
        <f>IFERROR(IF(AND(AND($N70&lt;&gt;$BI$6,$N70&lt;&gt;$BJ$6),S70="有"),$AL$2,VLOOKUP(S70,'P1'!$B$4:$J$35,9,FALSE)),"")</f>
        <v/>
      </c>
      <c r="T71" s="253" t="str">
        <f>IFERROR(IF(AND(AND($N70&lt;&gt;$BI$6,$N70&lt;&gt;$BJ$6),T70="有"),$AL$2,VLOOKUP(T70,'P1'!$B$4:$J$35,9,FALSE)),"")</f>
        <v/>
      </c>
      <c r="U71" s="253" t="str">
        <f>IFERROR(IF(AND(AND($N70&lt;&gt;$BI$6,$N70&lt;&gt;$BJ$6),U70="有"),$AL$2,VLOOKUP(U70,'P1'!$B$4:$J$35,9,FALSE)),"")</f>
        <v/>
      </c>
      <c r="V71" s="253" t="str">
        <f>IFERROR(IF(AND(AND($N70&lt;&gt;$BI$6,$N70&lt;&gt;$BJ$6),V70="有"),$AL$2,VLOOKUP(V70,'P1'!$B$4:$J$35,9,FALSE)),"")</f>
        <v/>
      </c>
      <c r="W71" s="253" t="str">
        <f>IFERROR(IF(AND(AND($N70&lt;&gt;$BI$6,$N70&lt;&gt;$BJ$6),W70="有"),$AL$2,VLOOKUP(W70,'P1'!$B$4:$J$35,9,FALSE)),"")</f>
        <v/>
      </c>
      <c r="X71" s="253" t="str">
        <f>IFERROR(IF(AND(AND($N70&lt;&gt;$BI$6,$N70&lt;&gt;$BJ$6),X70="有"),$AL$2,VLOOKUP(X70,'P1'!$B$4:$J$35,9,FALSE)),"")</f>
        <v/>
      </c>
      <c r="Y71" s="253" t="str">
        <f>IFERROR(IF(AND(AND($N70&lt;&gt;$BI$6,$N70&lt;&gt;$BJ$6),Y70="有"),$AL$2,VLOOKUP(Y70,'P1'!$B$4:$J$35,9,FALSE)),"")</f>
        <v/>
      </c>
      <c r="Z71" s="253" t="str">
        <f>IFERROR(IF(AND(AND($N70&lt;&gt;$BI$6,$N70&lt;&gt;$BJ$6),Z70="有"),$AL$2,VLOOKUP(Z70,'P1'!$B$4:$J$35,9,FALSE)),"")</f>
        <v/>
      </c>
      <c r="AA71" s="253" t="str">
        <f>IFERROR(IF(AND(AND($N70&lt;&gt;$BI$6,$N70&lt;&gt;$BJ$6),AA70="有"),$AL$2,VLOOKUP(AA70,'P1'!$B$4:$J$35,9,FALSE)),"")</f>
        <v/>
      </c>
      <c r="AB71" s="253" t="str">
        <f>IFERROR(IF(AND(AND($N70&lt;&gt;$BI$6,$N70&lt;&gt;$BJ$6),AB70="有"),$AL$2,VLOOKUP(AB70,'P1'!$B$4:$J$35,9,FALSE)),"")</f>
        <v/>
      </c>
      <c r="AC71" s="253" t="str">
        <f>IFERROR(IF(AND(AND($N70&lt;&gt;$BI$6,$N70&lt;&gt;$BJ$6),AC70="有"),$AL$2,VLOOKUP(AC70,'P1'!$B$4:$J$35,9,FALSE)),"")</f>
        <v/>
      </c>
      <c r="AD71" s="253" t="str">
        <f>IFERROR(IF(AND(AND($N70&lt;&gt;$BI$6,$N70&lt;&gt;$BJ$6),AD70="有"),$AL$2,VLOOKUP(AD70,'P1'!$B$4:$J$35,9,FALSE)),"")</f>
        <v/>
      </c>
      <c r="AE71" s="253" t="str">
        <f>IFERROR(IF(AND(AND($N70&lt;&gt;$BI$6,$N70&lt;&gt;$BJ$6),AE70="有"),$AL$2,VLOOKUP(AE70,'P1'!$B$4:$J$35,9,FALSE)),"")</f>
        <v/>
      </c>
      <c r="AF71" s="253" t="str">
        <f>IFERROR(IF(AND(AND($N70&lt;&gt;$BI$6,$N70&lt;&gt;$BJ$6),AF70="有"),$AL$2,VLOOKUP(AF70,'P1'!$B$4:$J$35,9,FALSE)),"")</f>
        <v/>
      </c>
      <c r="AG71" s="253" t="str">
        <f>IFERROR(IF(AND(AND($N70&lt;&gt;$BI$6,$N70&lt;&gt;$BJ$6),AG70="有"),$AL$2,VLOOKUP(AG70,'P1'!$B$4:$J$35,9,FALSE)),"")</f>
        <v/>
      </c>
      <c r="AH71" s="253" t="str">
        <f>IFERROR(IF(AND(AND($N70&lt;&gt;$BI$6,$N70&lt;&gt;$BJ$6),AH70="有"),$AL$2,VLOOKUP(AH70,'P1'!$B$4:$J$35,9,FALSE)),"")</f>
        <v/>
      </c>
      <c r="AI71" s="253" t="str">
        <f>IFERROR(IF(AND(AND($N70&lt;&gt;$BI$6,$N70&lt;&gt;$BJ$6),AI70="有"),$AL$2,VLOOKUP(AI70,'P1'!$B$4:$J$35,9,FALSE)),"")</f>
        <v/>
      </c>
      <c r="AJ71" s="253" t="str">
        <f>IFERROR(IF(AND(AND($N70&lt;&gt;$BI$6,$N70&lt;&gt;$BJ$6),AJ70="有"),$AL$2,VLOOKUP(AJ70,'P1'!$B$4:$J$35,9,FALSE)),"")</f>
        <v/>
      </c>
      <c r="AK71" s="253" t="str">
        <f>IFERROR(IF(AND(AND($N70&lt;&gt;$BI$6,$N70&lt;&gt;$BJ$6),AK70="有"),$AL$2,VLOOKUP(AK70,'P1'!$B$4:$J$35,9,FALSE)),"")</f>
        <v/>
      </c>
      <c r="AL71" s="253" t="str">
        <f>IFERROR(IF(AND(AND($N70&lt;&gt;$BI$6,$N70&lt;&gt;$BJ$6),AL70="有"),$AL$2,VLOOKUP(AL70,'P1'!$B$4:$J$35,9,FALSE)),"")</f>
        <v/>
      </c>
      <c r="AM71" s="253" t="str">
        <f>IFERROR(IF(AND(AND($N70&lt;&gt;$BI$6,$N70&lt;&gt;$BJ$6),AM70="有"),$AL$2,VLOOKUP(AM70,'P1'!$B$4:$J$35,9,FALSE)),"")</f>
        <v/>
      </c>
      <c r="AN71" s="253" t="str">
        <f>IFERROR(IF(AND(AND($N70&lt;&gt;$BI$6,$N70&lt;&gt;$BJ$6),AN70="有"),$AL$2,VLOOKUP(AN70,'P1'!$B$4:$J$35,9,FALSE)),"")</f>
        <v/>
      </c>
      <c r="AO71" s="253" t="str">
        <f>IFERROR(IF(AND(AND($N70&lt;&gt;$BI$6,$N70&lt;&gt;$BJ$6),AO70="有"),$AL$2,VLOOKUP(AO70,'P1'!$B$4:$J$35,9,FALSE)),"")</f>
        <v/>
      </c>
      <c r="AP71" s="253" t="str">
        <f>IFERROR(IF(AND(AND($N70&lt;&gt;$BI$6,$N70&lt;&gt;$BJ$6),AP70="有"),$AL$2,VLOOKUP(AP70,'P1'!$B$4:$J$35,9,FALSE)),"")</f>
        <v/>
      </c>
      <c r="AQ71" s="253" t="str">
        <f>IFERROR(IF(AND(AND($N70&lt;&gt;$BI$6,$N70&lt;&gt;$BJ$6),AQ70="有"),$AL$2,VLOOKUP(AQ70,'P1'!$B$4:$J$35,9,FALSE)),"")</f>
        <v/>
      </c>
      <c r="AR71" s="253" t="str">
        <f>IFERROR(IF(AND(AND($N70&lt;&gt;$BI$6,$N70&lt;&gt;$BJ$6),AR70="有"),$AL$2,VLOOKUP(AR70,'P1'!$B$4:$J$35,9,FALSE)),"")</f>
        <v/>
      </c>
      <c r="AS71" s="253" t="str">
        <f>IFERROR(IF(AND(AND($N70&lt;&gt;$BI$6,$N70&lt;&gt;$BJ$6),AS70="有"),$AL$2,VLOOKUP(AS70,'P1'!$B$4:$J$35,9,FALSE)),"")</f>
        <v/>
      </c>
      <c r="AT71" s="253" t="str">
        <f>IFERROR(IF(AND(AND($N70&lt;&gt;$BI$6,$N70&lt;&gt;$BJ$6),AT70="有"),$AL$2,VLOOKUP(AT70,'P1'!$B$4:$J$35,9,FALSE)),"")</f>
        <v/>
      </c>
      <c r="AU71" s="253" t="str">
        <f>IFERROR(IF(AND(AND($N70&lt;&gt;$BI$6,$N70&lt;&gt;$BJ$6),AU70="有"),$AL$2,VLOOKUP(AU70,'P1'!$B$4:$J$35,9,FALSE)),"")</f>
        <v/>
      </c>
      <c r="AV71" s="254">
        <f>SUM(Q71:AU71)</f>
        <v>0</v>
      </c>
      <c r="AW71" s="711"/>
      <c r="AX71" s="713"/>
      <c r="AY71" s="255"/>
      <c r="AZ71" s="255"/>
    </row>
    <row r="72" spans="2:52" ht="17.100000000000001" customHeight="1" x14ac:dyDescent="0.15">
      <c r="B72" s="690">
        <f t="shared" si="5"/>
        <v>27</v>
      </c>
      <c r="C72" s="721"/>
      <c r="D72" s="722"/>
      <c r="E72" s="722"/>
      <c r="F72" s="722"/>
      <c r="G72" s="722"/>
      <c r="H72" s="723"/>
      <c r="I72" s="727"/>
      <c r="J72" s="728"/>
      <c r="K72" s="728"/>
      <c r="L72" s="728"/>
      <c r="M72" s="729"/>
      <c r="N72" s="733"/>
      <c r="O72" s="734"/>
      <c r="P72" s="723"/>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0">
        <f>COUNTA(Q72:AU72)</f>
        <v>0</v>
      </c>
      <c r="AW72" s="710">
        <f>AV73</f>
        <v>0</v>
      </c>
      <c r="AX72" s="712">
        <f>IFERROR(ROUNDDOWN(AV73/$AT$2,1),"")</f>
        <v>0</v>
      </c>
      <c r="AY72" s="251"/>
      <c r="AZ72" s="251"/>
    </row>
    <row r="73" spans="2:52" ht="17.100000000000001" customHeight="1" x14ac:dyDescent="0.15">
      <c r="B73" s="691"/>
      <c r="C73" s="724"/>
      <c r="D73" s="725"/>
      <c r="E73" s="725"/>
      <c r="F73" s="725"/>
      <c r="G73" s="725"/>
      <c r="H73" s="726"/>
      <c r="I73" s="730"/>
      <c r="J73" s="731"/>
      <c r="K73" s="731"/>
      <c r="L73" s="731"/>
      <c r="M73" s="732"/>
      <c r="N73" s="724"/>
      <c r="O73" s="725"/>
      <c r="P73" s="726"/>
      <c r="Q73" s="253" t="str">
        <f>IFERROR(IF(AND(AND($N72&lt;&gt;$BI$6,$N72&lt;&gt;$BJ$6),Q72="有"),$AL$2,VLOOKUP(Q72,'P1'!$B$4:$J$35,9,FALSE)),"")</f>
        <v/>
      </c>
      <c r="R73" s="253" t="str">
        <f>IFERROR(IF(AND(AND($N72&lt;&gt;$BI$6,$N72&lt;&gt;$BJ$6),R72="有"),$AL$2,VLOOKUP(R72,'P1'!$B$4:$J$35,9,FALSE)),"")</f>
        <v/>
      </c>
      <c r="S73" s="253" t="str">
        <f>IFERROR(IF(AND(AND($N72&lt;&gt;$BI$6,$N72&lt;&gt;$BJ$6),S72="有"),$AL$2,VLOOKUP(S72,'P1'!$B$4:$J$35,9,FALSE)),"")</f>
        <v/>
      </c>
      <c r="T73" s="253" t="str">
        <f>IFERROR(IF(AND(AND($N72&lt;&gt;$BI$6,$N72&lt;&gt;$BJ$6),T72="有"),$AL$2,VLOOKUP(T72,'P1'!$B$4:$J$35,9,FALSE)),"")</f>
        <v/>
      </c>
      <c r="U73" s="253" t="str">
        <f>IFERROR(IF(AND(AND($N72&lt;&gt;$BI$6,$N72&lt;&gt;$BJ$6),U72="有"),$AL$2,VLOOKUP(U72,'P1'!$B$4:$J$35,9,FALSE)),"")</f>
        <v/>
      </c>
      <c r="V73" s="253" t="str">
        <f>IFERROR(IF(AND(AND($N72&lt;&gt;$BI$6,$N72&lt;&gt;$BJ$6),V72="有"),$AL$2,VLOOKUP(V72,'P1'!$B$4:$J$35,9,FALSE)),"")</f>
        <v/>
      </c>
      <c r="W73" s="253" t="str">
        <f>IFERROR(IF(AND(AND($N72&lt;&gt;$BI$6,$N72&lt;&gt;$BJ$6),W72="有"),$AL$2,VLOOKUP(W72,'P1'!$B$4:$J$35,9,FALSE)),"")</f>
        <v/>
      </c>
      <c r="X73" s="253" t="str">
        <f>IFERROR(IF(AND(AND($N72&lt;&gt;$BI$6,$N72&lt;&gt;$BJ$6),X72="有"),$AL$2,VLOOKUP(X72,'P1'!$B$4:$J$35,9,FALSE)),"")</f>
        <v/>
      </c>
      <c r="Y73" s="253" t="str">
        <f>IFERROR(IF(AND(AND($N72&lt;&gt;$BI$6,$N72&lt;&gt;$BJ$6),Y72="有"),$AL$2,VLOOKUP(Y72,'P1'!$B$4:$J$35,9,FALSE)),"")</f>
        <v/>
      </c>
      <c r="Z73" s="253" t="str">
        <f>IFERROR(IF(AND(AND($N72&lt;&gt;$BI$6,$N72&lt;&gt;$BJ$6),Z72="有"),$AL$2,VLOOKUP(Z72,'P1'!$B$4:$J$35,9,FALSE)),"")</f>
        <v/>
      </c>
      <c r="AA73" s="253" t="str">
        <f>IFERROR(IF(AND(AND($N72&lt;&gt;$BI$6,$N72&lt;&gt;$BJ$6),AA72="有"),$AL$2,VLOOKUP(AA72,'P1'!$B$4:$J$35,9,FALSE)),"")</f>
        <v/>
      </c>
      <c r="AB73" s="253" t="str">
        <f>IFERROR(IF(AND(AND($N72&lt;&gt;$BI$6,$N72&lt;&gt;$BJ$6),AB72="有"),$AL$2,VLOOKUP(AB72,'P1'!$B$4:$J$35,9,FALSE)),"")</f>
        <v/>
      </c>
      <c r="AC73" s="253" t="str">
        <f>IFERROR(IF(AND(AND($N72&lt;&gt;$BI$6,$N72&lt;&gt;$BJ$6),AC72="有"),$AL$2,VLOOKUP(AC72,'P1'!$B$4:$J$35,9,FALSE)),"")</f>
        <v/>
      </c>
      <c r="AD73" s="253" t="str">
        <f>IFERROR(IF(AND(AND($N72&lt;&gt;$BI$6,$N72&lt;&gt;$BJ$6),AD72="有"),$AL$2,VLOOKUP(AD72,'P1'!$B$4:$J$35,9,FALSE)),"")</f>
        <v/>
      </c>
      <c r="AE73" s="253" t="str">
        <f>IFERROR(IF(AND(AND($N72&lt;&gt;$BI$6,$N72&lt;&gt;$BJ$6),AE72="有"),$AL$2,VLOOKUP(AE72,'P1'!$B$4:$J$35,9,FALSE)),"")</f>
        <v/>
      </c>
      <c r="AF73" s="253" t="str">
        <f>IFERROR(IF(AND(AND($N72&lt;&gt;$BI$6,$N72&lt;&gt;$BJ$6),AF72="有"),$AL$2,VLOOKUP(AF72,'P1'!$B$4:$J$35,9,FALSE)),"")</f>
        <v/>
      </c>
      <c r="AG73" s="253" t="str">
        <f>IFERROR(IF(AND(AND($N72&lt;&gt;$BI$6,$N72&lt;&gt;$BJ$6),AG72="有"),$AL$2,VLOOKUP(AG72,'P1'!$B$4:$J$35,9,FALSE)),"")</f>
        <v/>
      </c>
      <c r="AH73" s="253" t="str">
        <f>IFERROR(IF(AND(AND($N72&lt;&gt;$BI$6,$N72&lt;&gt;$BJ$6),AH72="有"),$AL$2,VLOOKUP(AH72,'P1'!$B$4:$J$35,9,FALSE)),"")</f>
        <v/>
      </c>
      <c r="AI73" s="253" t="str">
        <f>IFERROR(IF(AND(AND($N72&lt;&gt;$BI$6,$N72&lt;&gt;$BJ$6),AI72="有"),$AL$2,VLOOKUP(AI72,'P1'!$B$4:$J$35,9,FALSE)),"")</f>
        <v/>
      </c>
      <c r="AJ73" s="253" t="str">
        <f>IFERROR(IF(AND(AND($N72&lt;&gt;$BI$6,$N72&lt;&gt;$BJ$6),AJ72="有"),$AL$2,VLOOKUP(AJ72,'P1'!$B$4:$J$35,9,FALSE)),"")</f>
        <v/>
      </c>
      <c r="AK73" s="253" t="str">
        <f>IFERROR(IF(AND(AND($N72&lt;&gt;$BI$6,$N72&lt;&gt;$BJ$6),AK72="有"),$AL$2,VLOOKUP(AK72,'P1'!$B$4:$J$35,9,FALSE)),"")</f>
        <v/>
      </c>
      <c r="AL73" s="253" t="str">
        <f>IFERROR(IF(AND(AND($N72&lt;&gt;$BI$6,$N72&lt;&gt;$BJ$6),AL72="有"),$AL$2,VLOOKUP(AL72,'P1'!$B$4:$J$35,9,FALSE)),"")</f>
        <v/>
      </c>
      <c r="AM73" s="253" t="str">
        <f>IFERROR(IF(AND(AND($N72&lt;&gt;$BI$6,$N72&lt;&gt;$BJ$6),AM72="有"),$AL$2,VLOOKUP(AM72,'P1'!$B$4:$J$35,9,FALSE)),"")</f>
        <v/>
      </c>
      <c r="AN73" s="253" t="str">
        <f>IFERROR(IF(AND(AND($N72&lt;&gt;$BI$6,$N72&lt;&gt;$BJ$6),AN72="有"),$AL$2,VLOOKUP(AN72,'P1'!$B$4:$J$35,9,FALSE)),"")</f>
        <v/>
      </c>
      <c r="AO73" s="253" t="str">
        <f>IFERROR(IF(AND(AND($N72&lt;&gt;$BI$6,$N72&lt;&gt;$BJ$6),AO72="有"),$AL$2,VLOOKUP(AO72,'P1'!$B$4:$J$35,9,FALSE)),"")</f>
        <v/>
      </c>
      <c r="AP73" s="253" t="str">
        <f>IFERROR(IF(AND(AND($N72&lt;&gt;$BI$6,$N72&lt;&gt;$BJ$6),AP72="有"),$AL$2,VLOOKUP(AP72,'P1'!$B$4:$J$35,9,FALSE)),"")</f>
        <v/>
      </c>
      <c r="AQ73" s="253" t="str">
        <f>IFERROR(IF(AND(AND($N72&lt;&gt;$BI$6,$N72&lt;&gt;$BJ$6),AQ72="有"),$AL$2,VLOOKUP(AQ72,'P1'!$B$4:$J$35,9,FALSE)),"")</f>
        <v/>
      </c>
      <c r="AR73" s="253" t="str">
        <f>IFERROR(IF(AND(AND($N72&lt;&gt;$BI$6,$N72&lt;&gt;$BJ$6),AR72="有"),$AL$2,VLOOKUP(AR72,'P1'!$B$4:$J$35,9,FALSE)),"")</f>
        <v/>
      </c>
      <c r="AS73" s="253" t="str">
        <f>IFERROR(IF(AND(AND($N72&lt;&gt;$BI$6,$N72&lt;&gt;$BJ$6),AS72="有"),$AL$2,VLOOKUP(AS72,'P1'!$B$4:$J$35,9,FALSE)),"")</f>
        <v/>
      </c>
      <c r="AT73" s="253" t="str">
        <f>IFERROR(IF(AND(AND($N72&lt;&gt;$BI$6,$N72&lt;&gt;$BJ$6),AT72="有"),$AL$2,VLOOKUP(AT72,'P1'!$B$4:$J$35,9,FALSE)),"")</f>
        <v/>
      </c>
      <c r="AU73" s="253" t="str">
        <f>IFERROR(IF(AND(AND($N72&lt;&gt;$BI$6,$N72&lt;&gt;$BJ$6),AU72="有"),$AL$2,VLOOKUP(AU72,'P1'!$B$4:$J$35,9,FALSE)),"")</f>
        <v/>
      </c>
      <c r="AV73" s="254">
        <f>SUM(Q73:AU73)</f>
        <v>0</v>
      </c>
      <c r="AW73" s="711"/>
      <c r="AX73" s="713"/>
      <c r="AY73" s="255"/>
      <c r="AZ73" s="255"/>
    </row>
    <row r="74" spans="2:52" ht="17.100000000000001" customHeight="1" x14ac:dyDescent="0.15">
      <c r="B74" s="690">
        <f t="shared" si="5"/>
        <v>28</v>
      </c>
      <c r="C74" s="721"/>
      <c r="D74" s="722"/>
      <c r="E74" s="722"/>
      <c r="F74" s="722"/>
      <c r="G74" s="722"/>
      <c r="H74" s="723"/>
      <c r="I74" s="727"/>
      <c r="J74" s="728"/>
      <c r="K74" s="728"/>
      <c r="L74" s="728"/>
      <c r="M74" s="729"/>
      <c r="N74" s="733"/>
      <c r="O74" s="734"/>
      <c r="P74" s="723"/>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250">
        <f>COUNTA(Q74:AU74)</f>
        <v>0</v>
      </c>
      <c r="AW74" s="710">
        <f>AV75</f>
        <v>0</v>
      </c>
      <c r="AX74" s="712">
        <f>IFERROR(ROUNDDOWN(AV75/$AT$2,1),"")</f>
        <v>0</v>
      </c>
      <c r="AY74" s="251"/>
      <c r="AZ74" s="251"/>
    </row>
    <row r="75" spans="2:52" ht="17.100000000000001" customHeight="1" x14ac:dyDescent="0.15">
      <c r="B75" s="691"/>
      <c r="C75" s="724"/>
      <c r="D75" s="725"/>
      <c r="E75" s="725"/>
      <c r="F75" s="725"/>
      <c r="G75" s="725"/>
      <c r="H75" s="726"/>
      <c r="I75" s="730"/>
      <c r="J75" s="731"/>
      <c r="K75" s="731"/>
      <c r="L75" s="731"/>
      <c r="M75" s="732"/>
      <c r="N75" s="724"/>
      <c r="O75" s="725"/>
      <c r="P75" s="726"/>
      <c r="Q75" s="253" t="str">
        <f>IFERROR(IF(AND(AND($N74&lt;&gt;$BI$6,$N74&lt;&gt;$BJ$6),Q74="有"),$AL$2,VLOOKUP(Q74,'P1'!$B$4:$J$35,9,FALSE)),"")</f>
        <v/>
      </c>
      <c r="R75" s="253" t="str">
        <f>IFERROR(IF(AND(AND($N74&lt;&gt;$BI$6,$N74&lt;&gt;$BJ$6),R74="有"),$AL$2,VLOOKUP(R74,'P1'!$B$4:$J$35,9,FALSE)),"")</f>
        <v/>
      </c>
      <c r="S75" s="253" t="str">
        <f>IFERROR(IF(AND(AND($N74&lt;&gt;$BI$6,$N74&lt;&gt;$BJ$6),S74="有"),$AL$2,VLOOKUP(S74,'P1'!$B$4:$J$35,9,FALSE)),"")</f>
        <v/>
      </c>
      <c r="T75" s="253" t="str">
        <f>IFERROR(IF(AND(AND($N74&lt;&gt;$BI$6,$N74&lt;&gt;$BJ$6),T74="有"),$AL$2,VLOOKUP(T74,'P1'!$B$4:$J$35,9,FALSE)),"")</f>
        <v/>
      </c>
      <c r="U75" s="253" t="str">
        <f>IFERROR(IF(AND(AND($N74&lt;&gt;$BI$6,$N74&lt;&gt;$BJ$6),U74="有"),$AL$2,VLOOKUP(U74,'P1'!$B$4:$J$35,9,FALSE)),"")</f>
        <v/>
      </c>
      <c r="V75" s="253" t="str">
        <f>IFERROR(IF(AND(AND($N74&lt;&gt;$BI$6,$N74&lt;&gt;$BJ$6),V74="有"),$AL$2,VLOOKUP(V74,'P1'!$B$4:$J$35,9,FALSE)),"")</f>
        <v/>
      </c>
      <c r="W75" s="253" t="str">
        <f>IFERROR(IF(AND(AND($N74&lt;&gt;$BI$6,$N74&lt;&gt;$BJ$6),W74="有"),$AL$2,VLOOKUP(W74,'P1'!$B$4:$J$35,9,FALSE)),"")</f>
        <v/>
      </c>
      <c r="X75" s="253" t="str">
        <f>IFERROR(IF(AND(AND($N74&lt;&gt;$BI$6,$N74&lt;&gt;$BJ$6),X74="有"),$AL$2,VLOOKUP(X74,'P1'!$B$4:$J$35,9,FALSE)),"")</f>
        <v/>
      </c>
      <c r="Y75" s="253" t="str">
        <f>IFERROR(IF(AND(AND($N74&lt;&gt;$BI$6,$N74&lt;&gt;$BJ$6),Y74="有"),$AL$2,VLOOKUP(Y74,'P1'!$B$4:$J$35,9,FALSE)),"")</f>
        <v/>
      </c>
      <c r="Z75" s="253" t="str">
        <f>IFERROR(IF(AND(AND($N74&lt;&gt;$BI$6,$N74&lt;&gt;$BJ$6),Z74="有"),$AL$2,VLOOKUP(Z74,'P1'!$B$4:$J$35,9,FALSE)),"")</f>
        <v/>
      </c>
      <c r="AA75" s="253" t="str">
        <f>IFERROR(IF(AND(AND($N74&lt;&gt;$BI$6,$N74&lt;&gt;$BJ$6),AA74="有"),$AL$2,VLOOKUP(AA74,'P1'!$B$4:$J$35,9,FALSE)),"")</f>
        <v/>
      </c>
      <c r="AB75" s="253" t="str">
        <f>IFERROR(IF(AND(AND($N74&lt;&gt;$BI$6,$N74&lt;&gt;$BJ$6),AB74="有"),$AL$2,VLOOKUP(AB74,'P1'!$B$4:$J$35,9,FALSE)),"")</f>
        <v/>
      </c>
      <c r="AC75" s="253" t="str">
        <f>IFERROR(IF(AND(AND($N74&lt;&gt;$BI$6,$N74&lt;&gt;$BJ$6),AC74="有"),$AL$2,VLOOKUP(AC74,'P1'!$B$4:$J$35,9,FALSE)),"")</f>
        <v/>
      </c>
      <c r="AD75" s="253" t="str">
        <f>IFERROR(IF(AND(AND($N74&lt;&gt;$BI$6,$N74&lt;&gt;$BJ$6),AD74="有"),$AL$2,VLOOKUP(AD74,'P1'!$B$4:$J$35,9,FALSE)),"")</f>
        <v/>
      </c>
      <c r="AE75" s="253" t="str">
        <f>IFERROR(IF(AND(AND($N74&lt;&gt;$BI$6,$N74&lt;&gt;$BJ$6),AE74="有"),$AL$2,VLOOKUP(AE74,'P1'!$B$4:$J$35,9,FALSE)),"")</f>
        <v/>
      </c>
      <c r="AF75" s="253" t="str">
        <f>IFERROR(IF(AND(AND($N74&lt;&gt;$BI$6,$N74&lt;&gt;$BJ$6),AF74="有"),$AL$2,VLOOKUP(AF74,'P1'!$B$4:$J$35,9,FALSE)),"")</f>
        <v/>
      </c>
      <c r="AG75" s="253" t="str">
        <f>IFERROR(IF(AND(AND($N74&lt;&gt;$BI$6,$N74&lt;&gt;$BJ$6),AG74="有"),$AL$2,VLOOKUP(AG74,'P1'!$B$4:$J$35,9,FALSE)),"")</f>
        <v/>
      </c>
      <c r="AH75" s="253" t="str">
        <f>IFERROR(IF(AND(AND($N74&lt;&gt;$BI$6,$N74&lt;&gt;$BJ$6),AH74="有"),$AL$2,VLOOKUP(AH74,'P1'!$B$4:$J$35,9,FALSE)),"")</f>
        <v/>
      </c>
      <c r="AI75" s="253" t="str">
        <f>IFERROR(IF(AND(AND($N74&lt;&gt;$BI$6,$N74&lt;&gt;$BJ$6),AI74="有"),$AL$2,VLOOKUP(AI74,'P1'!$B$4:$J$35,9,FALSE)),"")</f>
        <v/>
      </c>
      <c r="AJ75" s="253" t="str">
        <f>IFERROR(IF(AND(AND($N74&lt;&gt;$BI$6,$N74&lt;&gt;$BJ$6),AJ74="有"),$AL$2,VLOOKUP(AJ74,'P1'!$B$4:$J$35,9,FALSE)),"")</f>
        <v/>
      </c>
      <c r="AK75" s="253" t="str">
        <f>IFERROR(IF(AND(AND($N74&lt;&gt;$BI$6,$N74&lt;&gt;$BJ$6),AK74="有"),$AL$2,VLOOKUP(AK74,'P1'!$B$4:$J$35,9,FALSE)),"")</f>
        <v/>
      </c>
      <c r="AL75" s="253" t="str">
        <f>IFERROR(IF(AND(AND($N74&lt;&gt;$BI$6,$N74&lt;&gt;$BJ$6),AL74="有"),$AL$2,VLOOKUP(AL74,'P1'!$B$4:$J$35,9,FALSE)),"")</f>
        <v/>
      </c>
      <c r="AM75" s="253" t="str">
        <f>IFERROR(IF(AND(AND($N74&lt;&gt;$BI$6,$N74&lt;&gt;$BJ$6),AM74="有"),$AL$2,VLOOKUP(AM74,'P1'!$B$4:$J$35,9,FALSE)),"")</f>
        <v/>
      </c>
      <c r="AN75" s="253" t="str">
        <f>IFERROR(IF(AND(AND($N74&lt;&gt;$BI$6,$N74&lt;&gt;$BJ$6),AN74="有"),$AL$2,VLOOKUP(AN74,'P1'!$B$4:$J$35,9,FALSE)),"")</f>
        <v/>
      </c>
      <c r="AO75" s="253" t="str">
        <f>IFERROR(IF(AND(AND($N74&lt;&gt;$BI$6,$N74&lt;&gt;$BJ$6),AO74="有"),$AL$2,VLOOKUP(AO74,'P1'!$B$4:$J$35,9,FALSE)),"")</f>
        <v/>
      </c>
      <c r="AP75" s="253" t="str">
        <f>IFERROR(IF(AND(AND($N74&lt;&gt;$BI$6,$N74&lt;&gt;$BJ$6),AP74="有"),$AL$2,VLOOKUP(AP74,'P1'!$B$4:$J$35,9,FALSE)),"")</f>
        <v/>
      </c>
      <c r="AQ75" s="253" t="str">
        <f>IFERROR(IF(AND(AND($N74&lt;&gt;$BI$6,$N74&lt;&gt;$BJ$6),AQ74="有"),$AL$2,VLOOKUP(AQ74,'P1'!$B$4:$J$35,9,FALSE)),"")</f>
        <v/>
      </c>
      <c r="AR75" s="253" t="str">
        <f>IFERROR(IF(AND(AND($N74&lt;&gt;$BI$6,$N74&lt;&gt;$BJ$6),AR74="有"),$AL$2,VLOOKUP(AR74,'P1'!$B$4:$J$35,9,FALSE)),"")</f>
        <v/>
      </c>
      <c r="AS75" s="253" t="str">
        <f>IFERROR(IF(AND(AND($N74&lt;&gt;$BI$6,$N74&lt;&gt;$BJ$6),AS74="有"),$AL$2,VLOOKUP(AS74,'P1'!$B$4:$J$35,9,FALSE)),"")</f>
        <v/>
      </c>
      <c r="AT75" s="253" t="str">
        <f>IFERROR(IF(AND(AND($N74&lt;&gt;$BI$6,$N74&lt;&gt;$BJ$6),AT74="有"),$AL$2,VLOOKUP(AT74,'P1'!$B$4:$J$35,9,FALSE)),"")</f>
        <v/>
      </c>
      <c r="AU75" s="253" t="str">
        <f>IFERROR(IF(AND(AND($N74&lt;&gt;$BI$6,$N74&lt;&gt;$BJ$6),AU74="有"),$AL$2,VLOOKUP(AU74,'P1'!$B$4:$J$35,9,FALSE)),"")</f>
        <v/>
      </c>
      <c r="AV75" s="254">
        <f>SUM(Q75:AU75)</f>
        <v>0</v>
      </c>
      <c r="AW75" s="711"/>
      <c r="AX75" s="713"/>
      <c r="AY75" s="255"/>
      <c r="AZ75" s="255"/>
    </row>
    <row r="76" spans="2:52" ht="17.100000000000001" customHeight="1" x14ac:dyDescent="0.15">
      <c r="B76" s="690">
        <f t="shared" si="5"/>
        <v>29</v>
      </c>
      <c r="C76" s="721"/>
      <c r="D76" s="722"/>
      <c r="E76" s="722"/>
      <c r="F76" s="722"/>
      <c r="G76" s="722"/>
      <c r="H76" s="723"/>
      <c r="I76" s="727"/>
      <c r="J76" s="728"/>
      <c r="K76" s="728"/>
      <c r="L76" s="728"/>
      <c r="M76" s="729"/>
      <c r="N76" s="733"/>
      <c r="O76" s="734"/>
      <c r="P76" s="723"/>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0">
        <f>COUNTA(Q76:AU76)</f>
        <v>0</v>
      </c>
      <c r="AW76" s="710">
        <f>AV77</f>
        <v>0</v>
      </c>
      <c r="AX76" s="712">
        <f>IFERROR(ROUNDDOWN(AV77/$AT$2,1),"")</f>
        <v>0</v>
      </c>
      <c r="AY76" s="251"/>
      <c r="AZ76" s="251"/>
    </row>
    <row r="77" spans="2:52" ht="17.100000000000001" customHeight="1" x14ac:dyDescent="0.15">
      <c r="B77" s="691"/>
      <c r="C77" s="724"/>
      <c r="D77" s="725"/>
      <c r="E77" s="725"/>
      <c r="F77" s="725"/>
      <c r="G77" s="725"/>
      <c r="H77" s="726"/>
      <c r="I77" s="730"/>
      <c r="J77" s="731"/>
      <c r="K77" s="731"/>
      <c r="L77" s="731"/>
      <c r="M77" s="732"/>
      <c r="N77" s="724"/>
      <c r="O77" s="725"/>
      <c r="P77" s="726"/>
      <c r="Q77" s="253" t="str">
        <f>IFERROR(IF(AND(AND($N76&lt;&gt;$BI$6,$N76&lt;&gt;$BJ$6),Q76="有"),$AL$2,VLOOKUP(Q76,'P1'!$B$4:$J$35,9,FALSE)),"")</f>
        <v/>
      </c>
      <c r="R77" s="253" t="str">
        <f>IFERROR(IF(AND(AND($N76&lt;&gt;$BI$6,$N76&lt;&gt;$BJ$6),R76="有"),$AL$2,VLOOKUP(R76,'P1'!$B$4:$J$35,9,FALSE)),"")</f>
        <v/>
      </c>
      <c r="S77" s="253" t="str">
        <f>IFERROR(IF(AND(AND($N76&lt;&gt;$BI$6,$N76&lt;&gt;$BJ$6),S76="有"),$AL$2,VLOOKUP(S76,'P1'!$B$4:$J$35,9,FALSE)),"")</f>
        <v/>
      </c>
      <c r="T77" s="253" t="str">
        <f>IFERROR(IF(AND(AND($N76&lt;&gt;$BI$6,$N76&lt;&gt;$BJ$6),T76="有"),$AL$2,VLOOKUP(T76,'P1'!$B$4:$J$35,9,FALSE)),"")</f>
        <v/>
      </c>
      <c r="U77" s="253" t="str">
        <f>IFERROR(IF(AND(AND($N76&lt;&gt;$BI$6,$N76&lt;&gt;$BJ$6),U76="有"),$AL$2,VLOOKUP(U76,'P1'!$B$4:$J$35,9,FALSE)),"")</f>
        <v/>
      </c>
      <c r="V77" s="253" t="str">
        <f>IFERROR(IF(AND(AND($N76&lt;&gt;$BI$6,$N76&lt;&gt;$BJ$6),V76="有"),$AL$2,VLOOKUP(V76,'P1'!$B$4:$J$35,9,FALSE)),"")</f>
        <v/>
      </c>
      <c r="W77" s="253" t="str">
        <f>IFERROR(IF(AND(AND($N76&lt;&gt;$BI$6,$N76&lt;&gt;$BJ$6),W76="有"),$AL$2,VLOOKUP(W76,'P1'!$B$4:$J$35,9,FALSE)),"")</f>
        <v/>
      </c>
      <c r="X77" s="253" t="str">
        <f>IFERROR(IF(AND(AND($N76&lt;&gt;$BI$6,$N76&lt;&gt;$BJ$6),X76="有"),$AL$2,VLOOKUP(X76,'P1'!$B$4:$J$35,9,FALSE)),"")</f>
        <v/>
      </c>
      <c r="Y77" s="253" t="str">
        <f>IFERROR(IF(AND(AND($N76&lt;&gt;$BI$6,$N76&lt;&gt;$BJ$6),Y76="有"),$AL$2,VLOOKUP(Y76,'P1'!$B$4:$J$35,9,FALSE)),"")</f>
        <v/>
      </c>
      <c r="Z77" s="253" t="str">
        <f>IFERROR(IF(AND(AND($N76&lt;&gt;$BI$6,$N76&lt;&gt;$BJ$6),Z76="有"),$AL$2,VLOOKUP(Z76,'P1'!$B$4:$J$35,9,FALSE)),"")</f>
        <v/>
      </c>
      <c r="AA77" s="253" t="str">
        <f>IFERROR(IF(AND(AND($N76&lt;&gt;$BI$6,$N76&lt;&gt;$BJ$6),AA76="有"),$AL$2,VLOOKUP(AA76,'P1'!$B$4:$J$35,9,FALSE)),"")</f>
        <v/>
      </c>
      <c r="AB77" s="253" t="str">
        <f>IFERROR(IF(AND(AND($N76&lt;&gt;$BI$6,$N76&lt;&gt;$BJ$6),AB76="有"),$AL$2,VLOOKUP(AB76,'P1'!$B$4:$J$35,9,FALSE)),"")</f>
        <v/>
      </c>
      <c r="AC77" s="253" t="str">
        <f>IFERROR(IF(AND(AND($N76&lt;&gt;$BI$6,$N76&lt;&gt;$BJ$6),AC76="有"),$AL$2,VLOOKUP(AC76,'P1'!$B$4:$J$35,9,FALSE)),"")</f>
        <v/>
      </c>
      <c r="AD77" s="253" t="str">
        <f>IFERROR(IF(AND(AND($N76&lt;&gt;$BI$6,$N76&lt;&gt;$BJ$6),AD76="有"),$AL$2,VLOOKUP(AD76,'P1'!$B$4:$J$35,9,FALSE)),"")</f>
        <v/>
      </c>
      <c r="AE77" s="253" t="str">
        <f>IFERROR(IF(AND(AND($N76&lt;&gt;$BI$6,$N76&lt;&gt;$BJ$6),AE76="有"),$AL$2,VLOOKUP(AE76,'P1'!$B$4:$J$35,9,FALSE)),"")</f>
        <v/>
      </c>
      <c r="AF77" s="253" t="str">
        <f>IFERROR(IF(AND(AND($N76&lt;&gt;$BI$6,$N76&lt;&gt;$BJ$6),AF76="有"),$AL$2,VLOOKUP(AF76,'P1'!$B$4:$J$35,9,FALSE)),"")</f>
        <v/>
      </c>
      <c r="AG77" s="253" t="str">
        <f>IFERROR(IF(AND(AND($N76&lt;&gt;$BI$6,$N76&lt;&gt;$BJ$6),AG76="有"),$AL$2,VLOOKUP(AG76,'P1'!$B$4:$J$35,9,FALSE)),"")</f>
        <v/>
      </c>
      <c r="AH77" s="253" t="str">
        <f>IFERROR(IF(AND(AND($N76&lt;&gt;$BI$6,$N76&lt;&gt;$BJ$6),AH76="有"),$AL$2,VLOOKUP(AH76,'P1'!$B$4:$J$35,9,FALSE)),"")</f>
        <v/>
      </c>
      <c r="AI77" s="253" t="str">
        <f>IFERROR(IF(AND(AND($N76&lt;&gt;$BI$6,$N76&lt;&gt;$BJ$6),AI76="有"),$AL$2,VLOOKUP(AI76,'P1'!$B$4:$J$35,9,FALSE)),"")</f>
        <v/>
      </c>
      <c r="AJ77" s="253" t="str">
        <f>IFERROR(IF(AND(AND($N76&lt;&gt;$BI$6,$N76&lt;&gt;$BJ$6),AJ76="有"),$AL$2,VLOOKUP(AJ76,'P1'!$B$4:$J$35,9,FALSE)),"")</f>
        <v/>
      </c>
      <c r="AK77" s="253" t="str">
        <f>IFERROR(IF(AND(AND($N76&lt;&gt;$BI$6,$N76&lt;&gt;$BJ$6),AK76="有"),$AL$2,VLOOKUP(AK76,'P1'!$B$4:$J$35,9,FALSE)),"")</f>
        <v/>
      </c>
      <c r="AL77" s="253" t="str">
        <f>IFERROR(IF(AND(AND($N76&lt;&gt;$BI$6,$N76&lt;&gt;$BJ$6),AL76="有"),$AL$2,VLOOKUP(AL76,'P1'!$B$4:$J$35,9,FALSE)),"")</f>
        <v/>
      </c>
      <c r="AM77" s="253" t="str">
        <f>IFERROR(IF(AND(AND($N76&lt;&gt;$BI$6,$N76&lt;&gt;$BJ$6),AM76="有"),$AL$2,VLOOKUP(AM76,'P1'!$B$4:$J$35,9,FALSE)),"")</f>
        <v/>
      </c>
      <c r="AN77" s="253" t="str">
        <f>IFERROR(IF(AND(AND($N76&lt;&gt;$BI$6,$N76&lt;&gt;$BJ$6),AN76="有"),$AL$2,VLOOKUP(AN76,'P1'!$B$4:$J$35,9,FALSE)),"")</f>
        <v/>
      </c>
      <c r="AO77" s="253" t="str">
        <f>IFERROR(IF(AND(AND($N76&lt;&gt;$BI$6,$N76&lt;&gt;$BJ$6),AO76="有"),$AL$2,VLOOKUP(AO76,'P1'!$B$4:$J$35,9,FALSE)),"")</f>
        <v/>
      </c>
      <c r="AP77" s="253" t="str">
        <f>IFERROR(IF(AND(AND($N76&lt;&gt;$BI$6,$N76&lt;&gt;$BJ$6),AP76="有"),$AL$2,VLOOKUP(AP76,'P1'!$B$4:$J$35,9,FALSE)),"")</f>
        <v/>
      </c>
      <c r="AQ77" s="253" t="str">
        <f>IFERROR(IF(AND(AND($N76&lt;&gt;$BI$6,$N76&lt;&gt;$BJ$6),AQ76="有"),$AL$2,VLOOKUP(AQ76,'P1'!$B$4:$J$35,9,FALSE)),"")</f>
        <v/>
      </c>
      <c r="AR77" s="253" t="str">
        <f>IFERROR(IF(AND(AND($N76&lt;&gt;$BI$6,$N76&lt;&gt;$BJ$6),AR76="有"),$AL$2,VLOOKUP(AR76,'P1'!$B$4:$J$35,9,FALSE)),"")</f>
        <v/>
      </c>
      <c r="AS77" s="253" t="str">
        <f>IFERROR(IF(AND(AND($N76&lt;&gt;$BI$6,$N76&lt;&gt;$BJ$6),AS76="有"),$AL$2,VLOOKUP(AS76,'P1'!$B$4:$J$35,9,FALSE)),"")</f>
        <v/>
      </c>
      <c r="AT77" s="253" t="str">
        <f>IFERROR(IF(AND(AND($N76&lt;&gt;$BI$6,$N76&lt;&gt;$BJ$6),AT76="有"),$AL$2,VLOOKUP(AT76,'P1'!$B$4:$J$35,9,FALSE)),"")</f>
        <v/>
      </c>
      <c r="AU77" s="253" t="str">
        <f>IFERROR(IF(AND(AND($N76&lt;&gt;$BI$6,$N76&lt;&gt;$BJ$6),AU76="有"),$AL$2,VLOOKUP(AU76,'P1'!$B$4:$J$35,9,FALSE)),"")</f>
        <v/>
      </c>
      <c r="AV77" s="254">
        <f>SUM(Q77:AU77)</f>
        <v>0</v>
      </c>
      <c r="AW77" s="711"/>
      <c r="AX77" s="713"/>
      <c r="AY77" s="255"/>
      <c r="AZ77" s="255"/>
    </row>
    <row r="78" spans="2:52" ht="17.100000000000001" customHeight="1" x14ac:dyDescent="0.15">
      <c r="B78" s="690">
        <f t="shared" si="5"/>
        <v>30</v>
      </c>
      <c r="C78" s="721"/>
      <c r="D78" s="722"/>
      <c r="E78" s="722"/>
      <c r="F78" s="722"/>
      <c r="G78" s="722"/>
      <c r="H78" s="723"/>
      <c r="I78" s="727"/>
      <c r="J78" s="728"/>
      <c r="K78" s="728"/>
      <c r="L78" s="728"/>
      <c r="M78" s="729"/>
      <c r="N78" s="733"/>
      <c r="O78" s="734"/>
      <c r="P78" s="723"/>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0">
        <f>COUNTA(Q78:AU78)</f>
        <v>0</v>
      </c>
      <c r="AW78" s="710">
        <f>AV79</f>
        <v>0</v>
      </c>
      <c r="AX78" s="712">
        <f>IFERROR(ROUNDDOWN(AV79/$AT$2,1),"")</f>
        <v>0</v>
      </c>
      <c r="AY78" s="251"/>
      <c r="AZ78" s="251"/>
    </row>
    <row r="79" spans="2:52" ht="17.100000000000001" customHeight="1" x14ac:dyDescent="0.15">
      <c r="B79" s="691"/>
      <c r="C79" s="724"/>
      <c r="D79" s="725"/>
      <c r="E79" s="725"/>
      <c r="F79" s="725"/>
      <c r="G79" s="725"/>
      <c r="H79" s="726"/>
      <c r="I79" s="730"/>
      <c r="J79" s="731"/>
      <c r="K79" s="731"/>
      <c r="L79" s="731"/>
      <c r="M79" s="732"/>
      <c r="N79" s="724"/>
      <c r="O79" s="725"/>
      <c r="P79" s="726"/>
      <c r="Q79" s="253" t="str">
        <f>IFERROR(IF(AND(AND($N78&lt;&gt;$BI$6,$N78&lt;&gt;$BJ$6),Q78="有"),$AL$2,VLOOKUP(Q78,'P1'!$B$4:$J$35,9,FALSE)),"")</f>
        <v/>
      </c>
      <c r="R79" s="253" t="str">
        <f>IFERROR(IF(AND(AND($N78&lt;&gt;$BI$6,$N78&lt;&gt;$BJ$6),R78="有"),$AL$2,VLOOKUP(R78,'P1'!$B$4:$J$35,9,FALSE)),"")</f>
        <v/>
      </c>
      <c r="S79" s="253" t="str">
        <f>IFERROR(IF(AND(AND($N78&lt;&gt;$BI$6,$N78&lt;&gt;$BJ$6),S78="有"),$AL$2,VLOOKUP(S78,'P1'!$B$4:$J$35,9,FALSE)),"")</f>
        <v/>
      </c>
      <c r="T79" s="253" t="str">
        <f>IFERROR(IF(AND(AND($N78&lt;&gt;$BI$6,$N78&lt;&gt;$BJ$6),T78="有"),$AL$2,VLOOKUP(T78,'P1'!$B$4:$J$35,9,FALSE)),"")</f>
        <v/>
      </c>
      <c r="U79" s="253" t="str">
        <f>IFERROR(IF(AND(AND($N78&lt;&gt;$BI$6,$N78&lt;&gt;$BJ$6),U78="有"),$AL$2,VLOOKUP(U78,'P1'!$B$4:$J$35,9,FALSE)),"")</f>
        <v/>
      </c>
      <c r="V79" s="253" t="str">
        <f>IFERROR(IF(AND(AND($N78&lt;&gt;$BI$6,$N78&lt;&gt;$BJ$6),V78="有"),$AL$2,VLOOKUP(V78,'P1'!$B$4:$J$35,9,FALSE)),"")</f>
        <v/>
      </c>
      <c r="W79" s="253" t="str">
        <f>IFERROR(IF(AND(AND($N78&lt;&gt;$BI$6,$N78&lt;&gt;$BJ$6),W78="有"),$AL$2,VLOOKUP(W78,'P1'!$B$4:$J$35,9,FALSE)),"")</f>
        <v/>
      </c>
      <c r="X79" s="253" t="str">
        <f>IFERROR(IF(AND(AND($N78&lt;&gt;$BI$6,$N78&lt;&gt;$BJ$6),X78="有"),$AL$2,VLOOKUP(X78,'P1'!$B$4:$J$35,9,FALSE)),"")</f>
        <v/>
      </c>
      <c r="Y79" s="253" t="str">
        <f>IFERROR(IF(AND(AND($N78&lt;&gt;$BI$6,$N78&lt;&gt;$BJ$6),Y78="有"),$AL$2,VLOOKUP(Y78,'P1'!$B$4:$J$35,9,FALSE)),"")</f>
        <v/>
      </c>
      <c r="Z79" s="253" t="str">
        <f>IFERROR(IF(AND(AND($N78&lt;&gt;$BI$6,$N78&lt;&gt;$BJ$6),Z78="有"),$AL$2,VLOOKUP(Z78,'P1'!$B$4:$J$35,9,FALSE)),"")</f>
        <v/>
      </c>
      <c r="AA79" s="253" t="str">
        <f>IFERROR(IF(AND(AND($N78&lt;&gt;$BI$6,$N78&lt;&gt;$BJ$6),AA78="有"),$AL$2,VLOOKUP(AA78,'P1'!$B$4:$J$35,9,FALSE)),"")</f>
        <v/>
      </c>
      <c r="AB79" s="253" t="str">
        <f>IFERROR(IF(AND(AND($N78&lt;&gt;$BI$6,$N78&lt;&gt;$BJ$6),AB78="有"),$AL$2,VLOOKUP(AB78,'P1'!$B$4:$J$35,9,FALSE)),"")</f>
        <v/>
      </c>
      <c r="AC79" s="253" t="str">
        <f>IFERROR(IF(AND(AND($N78&lt;&gt;$BI$6,$N78&lt;&gt;$BJ$6),AC78="有"),$AL$2,VLOOKUP(AC78,'P1'!$B$4:$J$35,9,FALSE)),"")</f>
        <v/>
      </c>
      <c r="AD79" s="253" t="str">
        <f>IFERROR(IF(AND(AND($N78&lt;&gt;$BI$6,$N78&lt;&gt;$BJ$6),AD78="有"),$AL$2,VLOOKUP(AD78,'P1'!$B$4:$J$35,9,FALSE)),"")</f>
        <v/>
      </c>
      <c r="AE79" s="253" t="str">
        <f>IFERROR(IF(AND(AND($N78&lt;&gt;$BI$6,$N78&lt;&gt;$BJ$6),AE78="有"),$AL$2,VLOOKUP(AE78,'P1'!$B$4:$J$35,9,FALSE)),"")</f>
        <v/>
      </c>
      <c r="AF79" s="253" t="str">
        <f>IFERROR(IF(AND(AND($N78&lt;&gt;$BI$6,$N78&lt;&gt;$BJ$6),AF78="有"),$AL$2,VLOOKUP(AF78,'P1'!$B$4:$J$35,9,FALSE)),"")</f>
        <v/>
      </c>
      <c r="AG79" s="253" t="str">
        <f>IFERROR(IF(AND(AND($N78&lt;&gt;$BI$6,$N78&lt;&gt;$BJ$6),AG78="有"),$AL$2,VLOOKUP(AG78,'P1'!$B$4:$J$35,9,FALSE)),"")</f>
        <v/>
      </c>
      <c r="AH79" s="253" t="str">
        <f>IFERROR(IF(AND(AND($N78&lt;&gt;$BI$6,$N78&lt;&gt;$BJ$6),AH78="有"),$AL$2,VLOOKUP(AH78,'P1'!$B$4:$J$35,9,FALSE)),"")</f>
        <v/>
      </c>
      <c r="AI79" s="253" t="str">
        <f>IFERROR(IF(AND(AND($N78&lt;&gt;$BI$6,$N78&lt;&gt;$BJ$6),AI78="有"),$AL$2,VLOOKUP(AI78,'P1'!$B$4:$J$35,9,FALSE)),"")</f>
        <v/>
      </c>
      <c r="AJ79" s="253" t="str">
        <f>IFERROR(IF(AND(AND($N78&lt;&gt;$BI$6,$N78&lt;&gt;$BJ$6),AJ78="有"),$AL$2,VLOOKUP(AJ78,'P1'!$B$4:$J$35,9,FALSE)),"")</f>
        <v/>
      </c>
      <c r="AK79" s="253" t="str">
        <f>IFERROR(IF(AND(AND($N78&lt;&gt;$BI$6,$N78&lt;&gt;$BJ$6),AK78="有"),$AL$2,VLOOKUP(AK78,'P1'!$B$4:$J$35,9,FALSE)),"")</f>
        <v/>
      </c>
      <c r="AL79" s="253" t="str">
        <f>IFERROR(IF(AND(AND($N78&lt;&gt;$BI$6,$N78&lt;&gt;$BJ$6),AL78="有"),$AL$2,VLOOKUP(AL78,'P1'!$B$4:$J$35,9,FALSE)),"")</f>
        <v/>
      </c>
      <c r="AM79" s="253" t="str">
        <f>IFERROR(IF(AND(AND($N78&lt;&gt;$BI$6,$N78&lt;&gt;$BJ$6),AM78="有"),$AL$2,VLOOKUP(AM78,'P1'!$B$4:$J$35,9,FALSE)),"")</f>
        <v/>
      </c>
      <c r="AN79" s="253" t="str">
        <f>IFERROR(IF(AND(AND($N78&lt;&gt;$BI$6,$N78&lt;&gt;$BJ$6),AN78="有"),$AL$2,VLOOKUP(AN78,'P1'!$B$4:$J$35,9,FALSE)),"")</f>
        <v/>
      </c>
      <c r="AO79" s="253" t="str">
        <f>IFERROR(IF(AND(AND($N78&lt;&gt;$BI$6,$N78&lt;&gt;$BJ$6),AO78="有"),$AL$2,VLOOKUP(AO78,'P1'!$B$4:$J$35,9,FALSE)),"")</f>
        <v/>
      </c>
      <c r="AP79" s="253" t="str">
        <f>IFERROR(IF(AND(AND($N78&lt;&gt;$BI$6,$N78&lt;&gt;$BJ$6),AP78="有"),$AL$2,VLOOKUP(AP78,'P1'!$B$4:$J$35,9,FALSE)),"")</f>
        <v/>
      </c>
      <c r="AQ79" s="253" t="str">
        <f>IFERROR(IF(AND(AND($N78&lt;&gt;$BI$6,$N78&lt;&gt;$BJ$6),AQ78="有"),$AL$2,VLOOKUP(AQ78,'P1'!$B$4:$J$35,9,FALSE)),"")</f>
        <v/>
      </c>
      <c r="AR79" s="253" t="str">
        <f>IFERROR(IF(AND(AND($N78&lt;&gt;$BI$6,$N78&lt;&gt;$BJ$6),AR78="有"),$AL$2,VLOOKUP(AR78,'P1'!$B$4:$J$35,9,FALSE)),"")</f>
        <v/>
      </c>
      <c r="AS79" s="253" t="str">
        <f>IFERROR(IF(AND(AND($N78&lt;&gt;$BI$6,$N78&lt;&gt;$BJ$6),AS78="有"),$AL$2,VLOOKUP(AS78,'P1'!$B$4:$J$35,9,FALSE)),"")</f>
        <v/>
      </c>
      <c r="AT79" s="253" t="str">
        <f>IFERROR(IF(AND(AND($N78&lt;&gt;$BI$6,$N78&lt;&gt;$BJ$6),AT78="有"),$AL$2,VLOOKUP(AT78,'P1'!$B$4:$J$35,9,FALSE)),"")</f>
        <v/>
      </c>
      <c r="AU79" s="253" t="str">
        <f>IFERROR(IF(AND(AND($N78&lt;&gt;$BI$6,$N78&lt;&gt;$BJ$6),AU78="有"),$AL$2,VLOOKUP(AU78,'P1'!$B$4:$J$35,9,FALSE)),"")</f>
        <v/>
      </c>
      <c r="AV79" s="254">
        <f>SUM(Q79:AU79)</f>
        <v>0</v>
      </c>
      <c r="AW79" s="711"/>
      <c r="AX79" s="713"/>
      <c r="AY79" s="255"/>
      <c r="AZ79" s="255"/>
    </row>
    <row r="80" spans="2:52" ht="17.100000000000001" customHeight="1" x14ac:dyDescent="0.15">
      <c r="B80" s="690">
        <f t="shared" si="5"/>
        <v>31</v>
      </c>
      <c r="C80" s="721"/>
      <c r="D80" s="722"/>
      <c r="E80" s="722"/>
      <c r="F80" s="722"/>
      <c r="G80" s="722"/>
      <c r="H80" s="723"/>
      <c r="I80" s="727"/>
      <c r="J80" s="728"/>
      <c r="K80" s="728"/>
      <c r="L80" s="728"/>
      <c r="M80" s="729"/>
      <c r="N80" s="733"/>
      <c r="O80" s="734"/>
      <c r="P80" s="723"/>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0">
        <f>COUNTA(Q80:AU80)</f>
        <v>0</v>
      </c>
      <c r="AW80" s="710">
        <f>AV81</f>
        <v>0</v>
      </c>
      <c r="AX80" s="712">
        <f>IFERROR(ROUNDDOWN(AV81/$AT$2,1),"")</f>
        <v>0</v>
      </c>
      <c r="AY80" s="251"/>
      <c r="AZ80" s="251"/>
    </row>
    <row r="81" spans="2:52" ht="17.100000000000001" customHeight="1" x14ac:dyDescent="0.15">
      <c r="B81" s="691"/>
      <c r="C81" s="724"/>
      <c r="D81" s="725"/>
      <c r="E81" s="725"/>
      <c r="F81" s="725"/>
      <c r="G81" s="725"/>
      <c r="H81" s="726"/>
      <c r="I81" s="730"/>
      <c r="J81" s="731"/>
      <c r="K81" s="731"/>
      <c r="L81" s="731"/>
      <c r="M81" s="732"/>
      <c r="N81" s="724"/>
      <c r="O81" s="725"/>
      <c r="P81" s="726"/>
      <c r="Q81" s="253" t="str">
        <f>IFERROR(IF(AND(AND($N80&lt;&gt;$BI$6,$N80&lt;&gt;$BJ$6),Q80="有"),$AL$2,VLOOKUP(Q80,'P1'!$B$4:$J$35,9,FALSE)),"")</f>
        <v/>
      </c>
      <c r="R81" s="253" t="str">
        <f>IFERROR(IF(AND(AND($N80&lt;&gt;$BI$6,$N80&lt;&gt;$BJ$6),R80="有"),$AL$2,VLOOKUP(R80,'P1'!$B$4:$J$35,9,FALSE)),"")</f>
        <v/>
      </c>
      <c r="S81" s="253" t="str">
        <f>IFERROR(IF(AND(AND($N80&lt;&gt;$BI$6,$N80&lt;&gt;$BJ$6),S80="有"),$AL$2,VLOOKUP(S80,'P1'!$B$4:$J$35,9,FALSE)),"")</f>
        <v/>
      </c>
      <c r="T81" s="253" t="str">
        <f>IFERROR(IF(AND(AND($N80&lt;&gt;$BI$6,$N80&lt;&gt;$BJ$6),T80="有"),$AL$2,VLOOKUP(T80,'P1'!$B$4:$J$35,9,FALSE)),"")</f>
        <v/>
      </c>
      <c r="U81" s="253" t="str">
        <f>IFERROR(IF(AND(AND($N80&lt;&gt;$BI$6,$N80&lt;&gt;$BJ$6),U80="有"),$AL$2,VLOOKUP(U80,'P1'!$B$4:$J$35,9,FALSE)),"")</f>
        <v/>
      </c>
      <c r="V81" s="253" t="str">
        <f>IFERROR(IF(AND(AND($N80&lt;&gt;$BI$6,$N80&lt;&gt;$BJ$6),V80="有"),$AL$2,VLOOKUP(V80,'P1'!$B$4:$J$35,9,FALSE)),"")</f>
        <v/>
      </c>
      <c r="W81" s="253" t="str">
        <f>IFERROR(IF(AND(AND($N80&lt;&gt;$BI$6,$N80&lt;&gt;$BJ$6),W80="有"),$AL$2,VLOOKUP(W80,'P1'!$B$4:$J$35,9,FALSE)),"")</f>
        <v/>
      </c>
      <c r="X81" s="253" t="str">
        <f>IFERROR(IF(AND(AND($N80&lt;&gt;$BI$6,$N80&lt;&gt;$BJ$6),X80="有"),$AL$2,VLOOKUP(X80,'P1'!$B$4:$J$35,9,FALSE)),"")</f>
        <v/>
      </c>
      <c r="Y81" s="253" t="str">
        <f>IFERROR(IF(AND(AND($N80&lt;&gt;$BI$6,$N80&lt;&gt;$BJ$6),Y80="有"),$AL$2,VLOOKUP(Y80,'P1'!$B$4:$J$35,9,FALSE)),"")</f>
        <v/>
      </c>
      <c r="Z81" s="253" t="str">
        <f>IFERROR(IF(AND(AND($N80&lt;&gt;$BI$6,$N80&lt;&gt;$BJ$6),Z80="有"),$AL$2,VLOOKUP(Z80,'P1'!$B$4:$J$35,9,FALSE)),"")</f>
        <v/>
      </c>
      <c r="AA81" s="253" t="str">
        <f>IFERROR(IF(AND(AND($N80&lt;&gt;$BI$6,$N80&lt;&gt;$BJ$6),AA80="有"),$AL$2,VLOOKUP(AA80,'P1'!$B$4:$J$35,9,FALSE)),"")</f>
        <v/>
      </c>
      <c r="AB81" s="253" t="str">
        <f>IFERROR(IF(AND(AND($N80&lt;&gt;$BI$6,$N80&lt;&gt;$BJ$6),AB80="有"),$AL$2,VLOOKUP(AB80,'P1'!$B$4:$J$35,9,FALSE)),"")</f>
        <v/>
      </c>
      <c r="AC81" s="253" t="str">
        <f>IFERROR(IF(AND(AND($N80&lt;&gt;$BI$6,$N80&lt;&gt;$BJ$6),AC80="有"),$AL$2,VLOOKUP(AC80,'P1'!$B$4:$J$35,9,FALSE)),"")</f>
        <v/>
      </c>
      <c r="AD81" s="253" t="str">
        <f>IFERROR(IF(AND(AND($N80&lt;&gt;$BI$6,$N80&lt;&gt;$BJ$6),AD80="有"),$AL$2,VLOOKUP(AD80,'P1'!$B$4:$J$35,9,FALSE)),"")</f>
        <v/>
      </c>
      <c r="AE81" s="253" t="str">
        <f>IFERROR(IF(AND(AND($N80&lt;&gt;$BI$6,$N80&lt;&gt;$BJ$6),AE80="有"),$AL$2,VLOOKUP(AE80,'P1'!$B$4:$J$35,9,FALSE)),"")</f>
        <v/>
      </c>
      <c r="AF81" s="253" t="str">
        <f>IFERROR(IF(AND(AND($N80&lt;&gt;$BI$6,$N80&lt;&gt;$BJ$6),AF80="有"),$AL$2,VLOOKUP(AF80,'P1'!$B$4:$J$35,9,FALSE)),"")</f>
        <v/>
      </c>
      <c r="AG81" s="253" t="str">
        <f>IFERROR(IF(AND(AND($N80&lt;&gt;$BI$6,$N80&lt;&gt;$BJ$6),AG80="有"),$AL$2,VLOOKUP(AG80,'P1'!$B$4:$J$35,9,FALSE)),"")</f>
        <v/>
      </c>
      <c r="AH81" s="253" t="str">
        <f>IFERROR(IF(AND(AND($N80&lt;&gt;$BI$6,$N80&lt;&gt;$BJ$6),AH80="有"),$AL$2,VLOOKUP(AH80,'P1'!$B$4:$J$35,9,FALSE)),"")</f>
        <v/>
      </c>
      <c r="AI81" s="253" t="str">
        <f>IFERROR(IF(AND(AND($N80&lt;&gt;$BI$6,$N80&lt;&gt;$BJ$6),AI80="有"),$AL$2,VLOOKUP(AI80,'P1'!$B$4:$J$35,9,FALSE)),"")</f>
        <v/>
      </c>
      <c r="AJ81" s="253" t="str">
        <f>IFERROR(IF(AND(AND($N80&lt;&gt;$BI$6,$N80&lt;&gt;$BJ$6),AJ80="有"),$AL$2,VLOOKUP(AJ80,'P1'!$B$4:$J$35,9,FALSE)),"")</f>
        <v/>
      </c>
      <c r="AK81" s="253" t="str">
        <f>IFERROR(IF(AND(AND($N80&lt;&gt;$BI$6,$N80&lt;&gt;$BJ$6),AK80="有"),$AL$2,VLOOKUP(AK80,'P1'!$B$4:$J$35,9,FALSE)),"")</f>
        <v/>
      </c>
      <c r="AL81" s="253" t="str">
        <f>IFERROR(IF(AND(AND($N80&lt;&gt;$BI$6,$N80&lt;&gt;$BJ$6),AL80="有"),$AL$2,VLOOKUP(AL80,'P1'!$B$4:$J$35,9,FALSE)),"")</f>
        <v/>
      </c>
      <c r="AM81" s="253" t="str">
        <f>IFERROR(IF(AND(AND($N80&lt;&gt;$BI$6,$N80&lt;&gt;$BJ$6),AM80="有"),$AL$2,VLOOKUP(AM80,'P1'!$B$4:$J$35,9,FALSE)),"")</f>
        <v/>
      </c>
      <c r="AN81" s="253" t="str">
        <f>IFERROR(IF(AND(AND($N80&lt;&gt;$BI$6,$N80&lt;&gt;$BJ$6),AN80="有"),$AL$2,VLOOKUP(AN80,'P1'!$B$4:$J$35,9,FALSE)),"")</f>
        <v/>
      </c>
      <c r="AO81" s="253" t="str">
        <f>IFERROR(IF(AND(AND($N80&lt;&gt;$BI$6,$N80&lt;&gt;$BJ$6),AO80="有"),$AL$2,VLOOKUP(AO80,'P1'!$B$4:$J$35,9,FALSE)),"")</f>
        <v/>
      </c>
      <c r="AP81" s="253" t="str">
        <f>IFERROR(IF(AND(AND($N80&lt;&gt;$BI$6,$N80&lt;&gt;$BJ$6),AP80="有"),$AL$2,VLOOKUP(AP80,'P1'!$B$4:$J$35,9,FALSE)),"")</f>
        <v/>
      </c>
      <c r="AQ81" s="253" t="str">
        <f>IFERROR(IF(AND(AND($N80&lt;&gt;$BI$6,$N80&lt;&gt;$BJ$6),AQ80="有"),$AL$2,VLOOKUP(AQ80,'P1'!$B$4:$J$35,9,FALSE)),"")</f>
        <v/>
      </c>
      <c r="AR81" s="253" t="str">
        <f>IFERROR(IF(AND(AND($N80&lt;&gt;$BI$6,$N80&lt;&gt;$BJ$6),AR80="有"),$AL$2,VLOOKUP(AR80,'P1'!$B$4:$J$35,9,FALSE)),"")</f>
        <v/>
      </c>
      <c r="AS81" s="253" t="str">
        <f>IFERROR(IF(AND(AND($N80&lt;&gt;$BI$6,$N80&lt;&gt;$BJ$6),AS80="有"),$AL$2,VLOOKUP(AS80,'P1'!$B$4:$J$35,9,FALSE)),"")</f>
        <v/>
      </c>
      <c r="AT81" s="253" t="str">
        <f>IFERROR(IF(AND(AND($N80&lt;&gt;$BI$6,$N80&lt;&gt;$BJ$6),AT80="有"),$AL$2,VLOOKUP(AT80,'P1'!$B$4:$J$35,9,FALSE)),"")</f>
        <v/>
      </c>
      <c r="AU81" s="253" t="str">
        <f>IFERROR(IF(AND(AND($N80&lt;&gt;$BI$6,$N80&lt;&gt;$BJ$6),AU80="有"),$AL$2,VLOOKUP(AU80,'P1'!$B$4:$J$35,9,FALSE)),"")</f>
        <v/>
      </c>
      <c r="AV81" s="254">
        <f>SUM(Q81:AU81)</f>
        <v>0</v>
      </c>
      <c r="AW81" s="711"/>
      <c r="AX81" s="713"/>
      <c r="AY81" s="255"/>
      <c r="AZ81" s="255"/>
    </row>
    <row r="82" spans="2:52" ht="17.100000000000001" customHeight="1" x14ac:dyDescent="0.15">
      <c r="B82" s="690">
        <f t="shared" si="5"/>
        <v>32</v>
      </c>
      <c r="C82" s="721"/>
      <c r="D82" s="722"/>
      <c r="E82" s="722"/>
      <c r="F82" s="722"/>
      <c r="G82" s="722"/>
      <c r="H82" s="723"/>
      <c r="I82" s="727"/>
      <c r="J82" s="728"/>
      <c r="K82" s="728"/>
      <c r="L82" s="728"/>
      <c r="M82" s="729"/>
      <c r="N82" s="733"/>
      <c r="O82" s="734"/>
      <c r="P82" s="723"/>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0">
        <f>COUNTA(Q82:AU82)</f>
        <v>0</v>
      </c>
      <c r="AW82" s="710">
        <f>AV83</f>
        <v>0</v>
      </c>
      <c r="AX82" s="712">
        <f>IFERROR(ROUNDDOWN(AV83/$AT$2,1),"")</f>
        <v>0</v>
      </c>
      <c r="AY82" s="251"/>
      <c r="AZ82" s="251"/>
    </row>
    <row r="83" spans="2:52" ht="17.100000000000001" customHeight="1" x14ac:dyDescent="0.15">
      <c r="B83" s="691"/>
      <c r="C83" s="724"/>
      <c r="D83" s="725"/>
      <c r="E83" s="725"/>
      <c r="F83" s="725"/>
      <c r="G83" s="725"/>
      <c r="H83" s="726"/>
      <c r="I83" s="730"/>
      <c r="J83" s="731"/>
      <c r="K83" s="731"/>
      <c r="L83" s="731"/>
      <c r="M83" s="732"/>
      <c r="N83" s="724"/>
      <c r="O83" s="725"/>
      <c r="P83" s="726"/>
      <c r="Q83" s="253" t="str">
        <f>IFERROR(IF(AND(AND($N82&lt;&gt;$BI$6,$N82&lt;&gt;$BJ$6),Q82="有"),$AL$2,VLOOKUP(Q82,'P1'!$B$4:$J$35,9,FALSE)),"")</f>
        <v/>
      </c>
      <c r="R83" s="253" t="str">
        <f>IFERROR(IF(AND(AND($N82&lt;&gt;$BI$6,$N82&lt;&gt;$BJ$6),R82="有"),$AL$2,VLOOKUP(R82,'P1'!$B$4:$J$35,9,FALSE)),"")</f>
        <v/>
      </c>
      <c r="S83" s="253" t="str">
        <f>IFERROR(IF(AND(AND($N82&lt;&gt;$BI$6,$N82&lt;&gt;$BJ$6),S82="有"),$AL$2,VLOOKUP(S82,'P1'!$B$4:$J$35,9,FALSE)),"")</f>
        <v/>
      </c>
      <c r="T83" s="253" t="str">
        <f>IFERROR(IF(AND(AND($N82&lt;&gt;$BI$6,$N82&lt;&gt;$BJ$6),T82="有"),$AL$2,VLOOKUP(T82,'P1'!$B$4:$J$35,9,FALSE)),"")</f>
        <v/>
      </c>
      <c r="U83" s="253" t="str">
        <f>IFERROR(IF(AND(AND($N82&lt;&gt;$BI$6,$N82&lt;&gt;$BJ$6),U82="有"),$AL$2,VLOOKUP(U82,'P1'!$B$4:$J$35,9,FALSE)),"")</f>
        <v/>
      </c>
      <c r="V83" s="253" t="str">
        <f>IFERROR(IF(AND(AND($N82&lt;&gt;$BI$6,$N82&lt;&gt;$BJ$6),V82="有"),$AL$2,VLOOKUP(V82,'P1'!$B$4:$J$35,9,FALSE)),"")</f>
        <v/>
      </c>
      <c r="W83" s="253" t="str">
        <f>IFERROR(IF(AND(AND($N82&lt;&gt;$BI$6,$N82&lt;&gt;$BJ$6),W82="有"),$AL$2,VLOOKUP(W82,'P1'!$B$4:$J$35,9,FALSE)),"")</f>
        <v/>
      </c>
      <c r="X83" s="253" t="str">
        <f>IFERROR(IF(AND(AND($N82&lt;&gt;$BI$6,$N82&lt;&gt;$BJ$6),X82="有"),$AL$2,VLOOKUP(X82,'P1'!$B$4:$J$35,9,FALSE)),"")</f>
        <v/>
      </c>
      <c r="Y83" s="253" t="str">
        <f>IFERROR(IF(AND(AND($N82&lt;&gt;$BI$6,$N82&lt;&gt;$BJ$6),Y82="有"),$AL$2,VLOOKUP(Y82,'P1'!$B$4:$J$35,9,FALSE)),"")</f>
        <v/>
      </c>
      <c r="Z83" s="253" t="str">
        <f>IFERROR(IF(AND(AND($N82&lt;&gt;$BI$6,$N82&lt;&gt;$BJ$6),Z82="有"),$AL$2,VLOOKUP(Z82,'P1'!$B$4:$J$35,9,FALSE)),"")</f>
        <v/>
      </c>
      <c r="AA83" s="253" t="str">
        <f>IFERROR(IF(AND(AND($N82&lt;&gt;$BI$6,$N82&lt;&gt;$BJ$6),AA82="有"),$AL$2,VLOOKUP(AA82,'P1'!$B$4:$J$35,9,FALSE)),"")</f>
        <v/>
      </c>
      <c r="AB83" s="253" t="str">
        <f>IFERROR(IF(AND(AND($N82&lt;&gt;$BI$6,$N82&lt;&gt;$BJ$6),AB82="有"),$AL$2,VLOOKUP(AB82,'P1'!$B$4:$J$35,9,FALSE)),"")</f>
        <v/>
      </c>
      <c r="AC83" s="253" t="str">
        <f>IFERROR(IF(AND(AND($N82&lt;&gt;$BI$6,$N82&lt;&gt;$BJ$6),AC82="有"),$AL$2,VLOOKUP(AC82,'P1'!$B$4:$J$35,9,FALSE)),"")</f>
        <v/>
      </c>
      <c r="AD83" s="253" t="str">
        <f>IFERROR(IF(AND(AND($N82&lt;&gt;$BI$6,$N82&lt;&gt;$BJ$6),AD82="有"),$AL$2,VLOOKUP(AD82,'P1'!$B$4:$J$35,9,FALSE)),"")</f>
        <v/>
      </c>
      <c r="AE83" s="253" t="str">
        <f>IFERROR(IF(AND(AND($N82&lt;&gt;$BI$6,$N82&lt;&gt;$BJ$6),AE82="有"),$AL$2,VLOOKUP(AE82,'P1'!$B$4:$J$35,9,FALSE)),"")</f>
        <v/>
      </c>
      <c r="AF83" s="253" t="str">
        <f>IFERROR(IF(AND(AND($N82&lt;&gt;$BI$6,$N82&lt;&gt;$BJ$6),AF82="有"),$AL$2,VLOOKUP(AF82,'P1'!$B$4:$J$35,9,FALSE)),"")</f>
        <v/>
      </c>
      <c r="AG83" s="253" t="str">
        <f>IFERROR(IF(AND(AND($N82&lt;&gt;$BI$6,$N82&lt;&gt;$BJ$6),AG82="有"),$AL$2,VLOOKUP(AG82,'P1'!$B$4:$J$35,9,FALSE)),"")</f>
        <v/>
      </c>
      <c r="AH83" s="253" t="str">
        <f>IFERROR(IF(AND(AND($N82&lt;&gt;$BI$6,$N82&lt;&gt;$BJ$6),AH82="有"),$AL$2,VLOOKUP(AH82,'P1'!$B$4:$J$35,9,FALSE)),"")</f>
        <v/>
      </c>
      <c r="AI83" s="253" t="str">
        <f>IFERROR(IF(AND(AND($N82&lt;&gt;$BI$6,$N82&lt;&gt;$BJ$6),AI82="有"),$AL$2,VLOOKUP(AI82,'P1'!$B$4:$J$35,9,FALSE)),"")</f>
        <v/>
      </c>
      <c r="AJ83" s="253" t="str">
        <f>IFERROR(IF(AND(AND($N82&lt;&gt;$BI$6,$N82&lt;&gt;$BJ$6),AJ82="有"),$AL$2,VLOOKUP(AJ82,'P1'!$B$4:$J$35,9,FALSE)),"")</f>
        <v/>
      </c>
      <c r="AK83" s="253" t="str">
        <f>IFERROR(IF(AND(AND($N82&lt;&gt;$BI$6,$N82&lt;&gt;$BJ$6),AK82="有"),$AL$2,VLOOKUP(AK82,'P1'!$B$4:$J$35,9,FALSE)),"")</f>
        <v/>
      </c>
      <c r="AL83" s="253" t="str">
        <f>IFERROR(IF(AND(AND($N82&lt;&gt;$BI$6,$N82&lt;&gt;$BJ$6),AL82="有"),$AL$2,VLOOKUP(AL82,'P1'!$B$4:$J$35,9,FALSE)),"")</f>
        <v/>
      </c>
      <c r="AM83" s="253" t="str">
        <f>IFERROR(IF(AND(AND($N82&lt;&gt;$BI$6,$N82&lt;&gt;$BJ$6),AM82="有"),$AL$2,VLOOKUP(AM82,'P1'!$B$4:$J$35,9,FALSE)),"")</f>
        <v/>
      </c>
      <c r="AN83" s="253" t="str">
        <f>IFERROR(IF(AND(AND($N82&lt;&gt;$BI$6,$N82&lt;&gt;$BJ$6),AN82="有"),$AL$2,VLOOKUP(AN82,'P1'!$B$4:$J$35,9,FALSE)),"")</f>
        <v/>
      </c>
      <c r="AO83" s="253" t="str">
        <f>IFERROR(IF(AND(AND($N82&lt;&gt;$BI$6,$N82&lt;&gt;$BJ$6),AO82="有"),$AL$2,VLOOKUP(AO82,'P1'!$B$4:$J$35,9,FALSE)),"")</f>
        <v/>
      </c>
      <c r="AP83" s="253" t="str">
        <f>IFERROR(IF(AND(AND($N82&lt;&gt;$BI$6,$N82&lt;&gt;$BJ$6),AP82="有"),$AL$2,VLOOKUP(AP82,'P1'!$B$4:$J$35,9,FALSE)),"")</f>
        <v/>
      </c>
      <c r="AQ83" s="253" t="str">
        <f>IFERROR(IF(AND(AND($N82&lt;&gt;$BI$6,$N82&lt;&gt;$BJ$6),AQ82="有"),$AL$2,VLOOKUP(AQ82,'P1'!$B$4:$J$35,9,FALSE)),"")</f>
        <v/>
      </c>
      <c r="AR83" s="253" t="str">
        <f>IFERROR(IF(AND(AND($N82&lt;&gt;$BI$6,$N82&lt;&gt;$BJ$6),AR82="有"),$AL$2,VLOOKUP(AR82,'P1'!$B$4:$J$35,9,FALSE)),"")</f>
        <v/>
      </c>
      <c r="AS83" s="253" t="str">
        <f>IFERROR(IF(AND(AND($N82&lt;&gt;$BI$6,$N82&lt;&gt;$BJ$6),AS82="有"),$AL$2,VLOOKUP(AS82,'P1'!$B$4:$J$35,9,FALSE)),"")</f>
        <v/>
      </c>
      <c r="AT83" s="253" t="str">
        <f>IFERROR(IF(AND(AND($N82&lt;&gt;$BI$6,$N82&lt;&gt;$BJ$6),AT82="有"),$AL$2,VLOOKUP(AT82,'P1'!$B$4:$J$35,9,FALSE)),"")</f>
        <v/>
      </c>
      <c r="AU83" s="253" t="str">
        <f>IFERROR(IF(AND(AND($N82&lt;&gt;$BI$6,$N82&lt;&gt;$BJ$6),AU82="有"),$AL$2,VLOOKUP(AU82,'P1'!$B$4:$J$35,9,FALSE)),"")</f>
        <v/>
      </c>
      <c r="AV83" s="254">
        <f>SUM(Q83:AU83)</f>
        <v>0</v>
      </c>
      <c r="AW83" s="711"/>
      <c r="AX83" s="713"/>
      <c r="AY83" s="255"/>
      <c r="AZ83" s="255"/>
    </row>
    <row r="84" spans="2:52" ht="17.100000000000001" customHeight="1" x14ac:dyDescent="0.15">
      <c r="B84" s="690">
        <f t="shared" si="5"/>
        <v>33</v>
      </c>
      <c r="C84" s="721"/>
      <c r="D84" s="722"/>
      <c r="E84" s="722"/>
      <c r="F84" s="722"/>
      <c r="G84" s="722"/>
      <c r="H84" s="723"/>
      <c r="I84" s="727"/>
      <c r="J84" s="728"/>
      <c r="K84" s="728"/>
      <c r="L84" s="728"/>
      <c r="M84" s="729"/>
      <c r="N84" s="733"/>
      <c r="O84" s="734"/>
      <c r="P84" s="723"/>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0">
        <f>COUNTA(Q84:AU84)</f>
        <v>0</v>
      </c>
      <c r="AW84" s="710">
        <f>AV85</f>
        <v>0</v>
      </c>
      <c r="AX84" s="712">
        <f>IFERROR(ROUNDDOWN(AV85/$AT$2,1),"")</f>
        <v>0</v>
      </c>
      <c r="AY84" s="251"/>
      <c r="AZ84" s="251"/>
    </row>
    <row r="85" spans="2:52" ht="17.100000000000001" customHeight="1" x14ac:dyDescent="0.15">
      <c r="B85" s="691"/>
      <c r="C85" s="724"/>
      <c r="D85" s="725"/>
      <c r="E85" s="725"/>
      <c r="F85" s="725"/>
      <c r="G85" s="725"/>
      <c r="H85" s="726"/>
      <c r="I85" s="730"/>
      <c r="J85" s="731"/>
      <c r="K85" s="731"/>
      <c r="L85" s="731"/>
      <c r="M85" s="732"/>
      <c r="N85" s="724"/>
      <c r="O85" s="725"/>
      <c r="P85" s="726"/>
      <c r="Q85" s="253" t="str">
        <f>IFERROR(IF(AND(AND($N84&lt;&gt;$BI$6,$N84&lt;&gt;$BJ$6),Q84="有"),$AL$2,VLOOKUP(Q84,'P1'!$B$4:$J$35,9,FALSE)),"")</f>
        <v/>
      </c>
      <c r="R85" s="253" t="str">
        <f>IFERROR(IF(AND(AND($N84&lt;&gt;$BI$6,$N84&lt;&gt;$BJ$6),R84="有"),$AL$2,VLOOKUP(R84,'P1'!$B$4:$J$35,9,FALSE)),"")</f>
        <v/>
      </c>
      <c r="S85" s="253" t="str">
        <f>IFERROR(IF(AND(AND($N84&lt;&gt;$BI$6,$N84&lt;&gt;$BJ$6),S84="有"),$AL$2,VLOOKUP(S84,'P1'!$B$4:$J$35,9,FALSE)),"")</f>
        <v/>
      </c>
      <c r="T85" s="253" t="str">
        <f>IFERROR(IF(AND(AND($N84&lt;&gt;$BI$6,$N84&lt;&gt;$BJ$6),T84="有"),$AL$2,VLOOKUP(T84,'P1'!$B$4:$J$35,9,FALSE)),"")</f>
        <v/>
      </c>
      <c r="U85" s="253" t="str">
        <f>IFERROR(IF(AND(AND($N84&lt;&gt;$BI$6,$N84&lt;&gt;$BJ$6),U84="有"),$AL$2,VLOOKUP(U84,'P1'!$B$4:$J$35,9,FALSE)),"")</f>
        <v/>
      </c>
      <c r="V85" s="253" t="str">
        <f>IFERROR(IF(AND(AND($N84&lt;&gt;$BI$6,$N84&lt;&gt;$BJ$6),V84="有"),$AL$2,VLOOKUP(V84,'P1'!$B$4:$J$35,9,FALSE)),"")</f>
        <v/>
      </c>
      <c r="W85" s="253" t="str">
        <f>IFERROR(IF(AND(AND($N84&lt;&gt;$BI$6,$N84&lt;&gt;$BJ$6),W84="有"),$AL$2,VLOOKUP(W84,'P1'!$B$4:$J$35,9,FALSE)),"")</f>
        <v/>
      </c>
      <c r="X85" s="253" t="str">
        <f>IFERROR(IF(AND(AND($N84&lt;&gt;$BI$6,$N84&lt;&gt;$BJ$6),X84="有"),$AL$2,VLOOKUP(X84,'P1'!$B$4:$J$35,9,FALSE)),"")</f>
        <v/>
      </c>
      <c r="Y85" s="253" t="str">
        <f>IFERROR(IF(AND(AND($N84&lt;&gt;$BI$6,$N84&lt;&gt;$BJ$6),Y84="有"),$AL$2,VLOOKUP(Y84,'P1'!$B$4:$J$35,9,FALSE)),"")</f>
        <v/>
      </c>
      <c r="Z85" s="253" t="str">
        <f>IFERROR(IF(AND(AND($N84&lt;&gt;$BI$6,$N84&lt;&gt;$BJ$6),Z84="有"),$AL$2,VLOOKUP(Z84,'P1'!$B$4:$J$35,9,FALSE)),"")</f>
        <v/>
      </c>
      <c r="AA85" s="253" t="str">
        <f>IFERROR(IF(AND(AND($N84&lt;&gt;$BI$6,$N84&lt;&gt;$BJ$6),AA84="有"),$AL$2,VLOOKUP(AA84,'P1'!$B$4:$J$35,9,FALSE)),"")</f>
        <v/>
      </c>
      <c r="AB85" s="253" t="str">
        <f>IFERROR(IF(AND(AND($N84&lt;&gt;$BI$6,$N84&lt;&gt;$BJ$6),AB84="有"),$AL$2,VLOOKUP(AB84,'P1'!$B$4:$J$35,9,FALSE)),"")</f>
        <v/>
      </c>
      <c r="AC85" s="253" t="str">
        <f>IFERROR(IF(AND(AND($N84&lt;&gt;$BI$6,$N84&lt;&gt;$BJ$6),AC84="有"),$AL$2,VLOOKUP(AC84,'P1'!$B$4:$J$35,9,FALSE)),"")</f>
        <v/>
      </c>
      <c r="AD85" s="253" t="str">
        <f>IFERROR(IF(AND(AND($N84&lt;&gt;$BI$6,$N84&lt;&gt;$BJ$6),AD84="有"),$AL$2,VLOOKUP(AD84,'P1'!$B$4:$J$35,9,FALSE)),"")</f>
        <v/>
      </c>
      <c r="AE85" s="253" t="str">
        <f>IFERROR(IF(AND(AND($N84&lt;&gt;$BI$6,$N84&lt;&gt;$BJ$6),AE84="有"),$AL$2,VLOOKUP(AE84,'P1'!$B$4:$J$35,9,FALSE)),"")</f>
        <v/>
      </c>
      <c r="AF85" s="253" t="str">
        <f>IFERROR(IF(AND(AND($N84&lt;&gt;$BI$6,$N84&lt;&gt;$BJ$6),AF84="有"),$AL$2,VLOOKUP(AF84,'P1'!$B$4:$J$35,9,FALSE)),"")</f>
        <v/>
      </c>
      <c r="AG85" s="253" t="str">
        <f>IFERROR(IF(AND(AND($N84&lt;&gt;$BI$6,$N84&lt;&gt;$BJ$6),AG84="有"),$AL$2,VLOOKUP(AG84,'P1'!$B$4:$J$35,9,FALSE)),"")</f>
        <v/>
      </c>
      <c r="AH85" s="253" t="str">
        <f>IFERROR(IF(AND(AND($N84&lt;&gt;$BI$6,$N84&lt;&gt;$BJ$6),AH84="有"),$AL$2,VLOOKUP(AH84,'P1'!$B$4:$J$35,9,FALSE)),"")</f>
        <v/>
      </c>
      <c r="AI85" s="253" t="str">
        <f>IFERROR(IF(AND(AND($N84&lt;&gt;$BI$6,$N84&lt;&gt;$BJ$6),AI84="有"),$AL$2,VLOOKUP(AI84,'P1'!$B$4:$J$35,9,FALSE)),"")</f>
        <v/>
      </c>
      <c r="AJ85" s="253" t="str">
        <f>IFERROR(IF(AND(AND($N84&lt;&gt;$BI$6,$N84&lt;&gt;$BJ$6),AJ84="有"),$AL$2,VLOOKUP(AJ84,'P1'!$B$4:$J$35,9,FALSE)),"")</f>
        <v/>
      </c>
      <c r="AK85" s="253" t="str">
        <f>IFERROR(IF(AND(AND($N84&lt;&gt;$BI$6,$N84&lt;&gt;$BJ$6),AK84="有"),$AL$2,VLOOKUP(AK84,'P1'!$B$4:$J$35,9,FALSE)),"")</f>
        <v/>
      </c>
      <c r="AL85" s="253" t="str">
        <f>IFERROR(IF(AND(AND($N84&lt;&gt;$BI$6,$N84&lt;&gt;$BJ$6),AL84="有"),$AL$2,VLOOKUP(AL84,'P1'!$B$4:$J$35,9,FALSE)),"")</f>
        <v/>
      </c>
      <c r="AM85" s="253" t="str">
        <f>IFERROR(IF(AND(AND($N84&lt;&gt;$BI$6,$N84&lt;&gt;$BJ$6),AM84="有"),$AL$2,VLOOKUP(AM84,'P1'!$B$4:$J$35,9,FALSE)),"")</f>
        <v/>
      </c>
      <c r="AN85" s="253" t="str">
        <f>IFERROR(IF(AND(AND($N84&lt;&gt;$BI$6,$N84&lt;&gt;$BJ$6),AN84="有"),$AL$2,VLOOKUP(AN84,'P1'!$B$4:$J$35,9,FALSE)),"")</f>
        <v/>
      </c>
      <c r="AO85" s="253" t="str">
        <f>IFERROR(IF(AND(AND($N84&lt;&gt;$BI$6,$N84&lt;&gt;$BJ$6),AO84="有"),$AL$2,VLOOKUP(AO84,'P1'!$B$4:$J$35,9,FALSE)),"")</f>
        <v/>
      </c>
      <c r="AP85" s="253" t="str">
        <f>IFERROR(IF(AND(AND($N84&lt;&gt;$BI$6,$N84&lt;&gt;$BJ$6),AP84="有"),$AL$2,VLOOKUP(AP84,'P1'!$B$4:$J$35,9,FALSE)),"")</f>
        <v/>
      </c>
      <c r="AQ85" s="253" t="str">
        <f>IFERROR(IF(AND(AND($N84&lt;&gt;$BI$6,$N84&lt;&gt;$BJ$6),AQ84="有"),$AL$2,VLOOKUP(AQ84,'P1'!$B$4:$J$35,9,FALSE)),"")</f>
        <v/>
      </c>
      <c r="AR85" s="253" t="str">
        <f>IFERROR(IF(AND(AND($N84&lt;&gt;$BI$6,$N84&lt;&gt;$BJ$6),AR84="有"),$AL$2,VLOOKUP(AR84,'P1'!$B$4:$J$35,9,FALSE)),"")</f>
        <v/>
      </c>
      <c r="AS85" s="253" t="str">
        <f>IFERROR(IF(AND(AND($N84&lt;&gt;$BI$6,$N84&lt;&gt;$BJ$6),AS84="有"),$AL$2,VLOOKUP(AS84,'P1'!$B$4:$J$35,9,FALSE)),"")</f>
        <v/>
      </c>
      <c r="AT85" s="253" t="str">
        <f>IFERROR(IF(AND(AND($N84&lt;&gt;$BI$6,$N84&lt;&gt;$BJ$6),AT84="有"),$AL$2,VLOOKUP(AT84,'P1'!$B$4:$J$35,9,FALSE)),"")</f>
        <v/>
      </c>
      <c r="AU85" s="253" t="str">
        <f>IFERROR(IF(AND(AND($N84&lt;&gt;$BI$6,$N84&lt;&gt;$BJ$6),AU84="有"),$AL$2,VLOOKUP(AU84,'P1'!$B$4:$J$35,9,FALSE)),"")</f>
        <v/>
      </c>
      <c r="AV85" s="254">
        <f>SUM(Q85:AU85)</f>
        <v>0</v>
      </c>
      <c r="AW85" s="711"/>
      <c r="AX85" s="713"/>
      <c r="AY85" s="255"/>
      <c r="AZ85" s="255"/>
    </row>
    <row r="86" spans="2:52" ht="17.100000000000001" customHeight="1" x14ac:dyDescent="0.15">
      <c r="B86" s="690">
        <f t="shared" si="5"/>
        <v>34</v>
      </c>
      <c r="C86" s="721"/>
      <c r="D86" s="722"/>
      <c r="E86" s="722"/>
      <c r="F86" s="722"/>
      <c r="G86" s="722"/>
      <c r="H86" s="723"/>
      <c r="I86" s="727"/>
      <c r="J86" s="728"/>
      <c r="K86" s="728"/>
      <c r="L86" s="728"/>
      <c r="M86" s="729"/>
      <c r="N86" s="733"/>
      <c r="O86" s="734"/>
      <c r="P86" s="723"/>
      <c r="Q86" s="256"/>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250">
        <f>COUNTA(Q86:AU86)</f>
        <v>0</v>
      </c>
      <c r="AW86" s="710">
        <f>AV87</f>
        <v>0</v>
      </c>
      <c r="AX86" s="712">
        <f>IFERROR(ROUNDDOWN(AV87/$AT$2,1),"")</f>
        <v>0</v>
      </c>
      <c r="AY86" s="251"/>
      <c r="AZ86" s="251"/>
    </row>
    <row r="87" spans="2:52" ht="17.100000000000001" customHeight="1" x14ac:dyDescent="0.15">
      <c r="B87" s="691"/>
      <c r="C87" s="724"/>
      <c r="D87" s="725"/>
      <c r="E87" s="725"/>
      <c r="F87" s="725"/>
      <c r="G87" s="725"/>
      <c r="H87" s="726"/>
      <c r="I87" s="730"/>
      <c r="J87" s="731"/>
      <c r="K87" s="731"/>
      <c r="L87" s="731"/>
      <c r="M87" s="732"/>
      <c r="N87" s="724"/>
      <c r="O87" s="725"/>
      <c r="P87" s="726"/>
      <c r="Q87" s="253" t="str">
        <f>IFERROR(IF(AND(AND($N86&lt;&gt;$BI$6,$N86&lt;&gt;$BJ$6),Q86="有"),$AL$2,VLOOKUP(Q86,'P1'!$B$4:$J$35,9,FALSE)),"")</f>
        <v/>
      </c>
      <c r="R87" s="253" t="str">
        <f>IFERROR(IF(AND(AND($N86&lt;&gt;$BI$6,$N86&lt;&gt;$BJ$6),R86="有"),$AL$2,VLOOKUP(R86,'P1'!$B$4:$J$35,9,FALSE)),"")</f>
        <v/>
      </c>
      <c r="S87" s="253" t="str">
        <f>IFERROR(IF(AND(AND($N86&lt;&gt;$BI$6,$N86&lt;&gt;$BJ$6),S86="有"),$AL$2,VLOOKUP(S86,'P1'!$B$4:$J$35,9,FALSE)),"")</f>
        <v/>
      </c>
      <c r="T87" s="253" t="str">
        <f>IFERROR(IF(AND(AND($N86&lt;&gt;$BI$6,$N86&lt;&gt;$BJ$6),T86="有"),$AL$2,VLOOKUP(T86,'P1'!$B$4:$J$35,9,FALSE)),"")</f>
        <v/>
      </c>
      <c r="U87" s="253" t="str">
        <f>IFERROR(IF(AND(AND($N86&lt;&gt;$BI$6,$N86&lt;&gt;$BJ$6),U86="有"),$AL$2,VLOOKUP(U86,'P1'!$B$4:$J$35,9,FALSE)),"")</f>
        <v/>
      </c>
      <c r="V87" s="253" t="str">
        <f>IFERROR(IF(AND(AND($N86&lt;&gt;$BI$6,$N86&lt;&gt;$BJ$6),V86="有"),$AL$2,VLOOKUP(V86,'P1'!$B$4:$J$35,9,FALSE)),"")</f>
        <v/>
      </c>
      <c r="W87" s="253" t="str">
        <f>IFERROR(IF(AND(AND($N86&lt;&gt;$BI$6,$N86&lt;&gt;$BJ$6),W86="有"),$AL$2,VLOOKUP(W86,'P1'!$B$4:$J$35,9,FALSE)),"")</f>
        <v/>
      </c>
      <c r="X87" s="253" t="str">
        <f>IFERROR(IF(AND(AND($N86&lt;&gt;$BI$6,$N86&lt;&gt;$BJ$6),X86="有"),$AL$2,VLOOKUP(X86,'P1'!$B$4:$J$35,9,FALSE)),"")</f>
        <v/>
      </c>
      <c r="Y87" s="253" t="str">
        <f>IFERROR(IF(AND(AND($N86&lt;&gt;$BI$6,$N86&lt;&gt;$BJ$6),Y86="有"),$AL$2,VLOOKUP(Y86,'P1'!$B$4:$J$35,9,FALSE)),"")</f>
        <v/>
      </c>
      <c r="Z87" s="253" t="str">
        <f>IFERROR(IF(AND(AND($N86&lt;&gt;$BI$6,$N86&lt;&gt;$BJ$6),Z86="有"),$AL$2,VLOOKUP(Z86,'P1'!$B$4:$J$35,9,FALSE)),"")</f>
        <v/>
      </c>
      <c r="AA87" s="253" t="str">
        <f>IFERROR(IF(AND(AND($N86&lt;&gt;$BI$6,$N86&lt;&gt;$BJ$6),AA86="有"),$AL$2,VLOOKUP(AA86,'P1'!$B$4:$J$35,9,FALSE)),"")</f>
        <v/>
      </c>
      <c r="AB87" s="253" t="str">
        <f>IFERROR(IF(AND(AND($N86&lt;&gt;$BI$6,$N86&lt;&gt;$BJ$6),AB86="有"),$AL$2,VLOOKUP(AB86,'P1'!$B$4:$J$35,9,FALSE)),"")</f>
        <v/>
      </c>
      <c r="AC87" s="253" t="str">
        <f>IFERROR(IF(AND(AND($N86&lt;&gt;$BI$6,$N86&lt;&gt;$BJ$6),AC86="有"),$AL$2,VLOOKUP(AC86,'P1'!$B$4:$J$35,9,FALSE)),"")</f>
        <v/>
      </c>
      <c r="AD87" s="253" t="str">
        <f>IFERROR(IF(AND(AND($N86&lt;&gt;$BI$6,$N86&lt;&gt;$BJ$6),AD86="有"),$AL$2,VLOOKUP(AD86,'P1'!$B$4:$J$35,9,FALSE)),"")</f>
        <v/>
      </c>
      <c r="AE87" s="253" t="str">
        <f>IFERROR(IF(AND(AND($N86&lt;&gt;$BI$6,$N86&lt;&gt;$BJ$6),AE86="有"),$AL$2,VLOOKUP(AE86,'P1'!$B$4:$J$35,9,FALSE)),"")</f>
        <v/>
      </c>
      <c r="AF87" s="253" t="str">
        <f>IFERROR(IF(AND(AND($N86&lt;&gt;$BI$6,$N86&lt;&gt;$BJ$6),AF86="有"),$AL$2,VLOOKUP(AF86,'P1'!$B$4:$J$35,9,FALSE)),"")</f>
        <v/>
      </c>
      <c r="AG87" s="253" t="str">
        <f>IFERROR(IF(AND(AND($N86&lt;&gt;$BI$6,$N86&lt;&gt;$BJ$6),AG86="有"),$AL$2,VLOOKUP(AG86,'P1'!$B$4:$J$35,9,FALSE)),"")</f>
        <v/>
      </c>
      <c r="AH87" s="253" t="str">
        <f>IFERROR(IF(AND(AND($N86&lt;&gt;$BI$6,$N86&lt;&gt;$BJ$6),AH86="有"),$AL$2,VLOOKUP(AH86,'P1'!$B$4:$J$35,9,FALSE)),"")</f>
        <v/>
      </c>
      <c r="AI87" s="253" t="str">
        <f>IFERROR(IF(AND(AND($N86&lt;&gt;$BI$6,$N86&lt;&gt;$BJ$6),AI86="有"),$AL$2,VLOOKUP(AI86,'P1'!$B$4:$J$35,9,FALSE)),"")</f>
        <v/>
      </c>
      <c r="AJ87" s="253" t="str">
        <f>IFERROR(IF(AND(AND($N86&lt;&gt;$BI$6,$N86&lt;&gt;$BJ$6),AJ86="有"),$AL$2,VLOOKUP(AJ86,'P1'!$B$4:$J$35,9,FALSE)),"")</f>
        <v/>
      </c>
      <c r="AK87" s="253" t="str">
        <f>IFERROR(IF(AND(AND($N86&lt;&gt;$BI$6,$N86&lt;&gt;$BJ$6),AK86="有"),$AL$2,VLOOKUP(AK86,'P1'!$B$4:$J$35,9,FALSE)),"")</f>
        <v/>
      </c>
      <c r="AL87" s="253" t="str">
        <f>IFERROR(IF(AND(AND($N86&lt;&gt;$BI$6,$N86&lt;&gt;$BJ$6),AL86="有"),$AL$2,VLOOKUP(AL86,'P1'!$B$4:$J$35,9,FALSE)),"")</f>
        <v/>
      </c>
      <c r="AM87" s="253" t="str">
        <f>IFERROR(IF(AND(AND($N86&lt;&gt;$BI$6,$N86&lt;&gt;$BJ$6),AM86="有"),$AL$2,VLOOKUP(AM86,'P1'!$B$4:$J$35,9,FALSE)),"")</f>
        <v/>
      </c>
      <c r="AN87" s="253" t="str">
        <f>IFERROR(IF(AND(AND($N86&lt;&gt;$BI$6,$N86&lt;&gt;$BJ$6),AN86="有"),$AL$2,VLOOKUP(AN86,'P1'!$B$4:$J$35,9,FALSE)),"")</f>
        <v/>
      </c>
      <c r="AO87" s="253" t="str">
        <f>IFERROR(IF(AND(AND($N86&lt;&gt;$BI$6,$N86&lt;&gt;$BJ$6),AO86="有"),$AL$2,VLOOKUP(AO86,'P1'!$B$4:$J$35,9,FALSE)),"")</f>
        <v/>
      </c>
      <c r="AP87" s="253" t="str">
        <f>IFERROR(IF(AND(AND($N86&lt;&gt;$BI$6,$N86&lt;&gt;$BJ$6),AP86="有"),$AL$2,VLOOKUP(AP86,'P1'!$B$4:$J$35,9,FALSE)),"")</f>
        <v/>
      </c>
      <c r="AQ87" s="253" t="str">
        <f>IFERROR(IF(AND(AND($N86&lt;&gt;$BI$6,$N86&lt;&gt;$BJ$6),AQ86="有"),$AL$2,VLOOKUP(AQ86,'P1'!$B$4:$J$35,9,FALSE)),"")</f>
        <v/>
      </c>
      <c r="AR87" s="253" t="str">
        <f>IFERROR(IF(AND(AND($N86&lt;&gt;$BI$6,$N86&lt;&gt;$BJ$6),AR86="有"),$AL$2,VLOOKUP(AR86,'P1'!$B$4:$J$35,9,FALSE)),"")</f>
        <v/>
      </c>
      <c r="AS87" s="253" t="str">
        <f>IFERROR(IF(AND(AND($N86&lt;&gt;$BI$6,$N86&lt;&gt;$BJ$6),AS86="有"),$AL$2,VLOOKUP(AS86,'P1'!$B$4:$J$35,9,FALSE)),"")</f>
        <v/>
      </c>
      <c r="AT87" s="253" t="str">
        <f>IFERROR(IF(AND(AND($N86&lt;&gt;$BI$6,$N86&lt;&gt;$BJ$6),AT86="有"),$AL$2,VLOOKUP(AT86,'P1'!$B$4:$J$35,9,FALSE)),"")</f>
        <v/>
      </c>
      <c r="AU87" s="253" t="str">
        <f>IFERROR(IF(AND(AND($N86&lt;&gt;$BI$6,$N86&lt;&gt;$BJ$6),AU86="有"),$AL$2,VLOOKUP(AU86,'P1'!$B$4:$J$35,9,FALSE)),"")</f>
        <v/>
      </c>
      <c r="AV87" s="254">
        <f>SUM(Q87:AU87)</f>
        <v>0</v>
      </c>
      <c r="AW87" s="711"/>
      <c r="AX87" s="713"/>
      <c r="AY87" s="255"/>
      <c r="AZ87" s="255"/>
    </row>
    <row r="88" spans="2:52" ht="17.100000000000001" customHeight="1" x14ac:dyDescent="0.15">
      <c r="B88" s="690">
        <f t="shared" si="5"/>
        <v>35</v>
      </c>
      <c r="C88" s="721"/>
      <c r="D88" s="722"/>
      <c r="E88" s="722"/>
      <c r="F88" s="722"/>
      <c r="G88" s="722"/>
      <c r="H88" s="723"/>
      <c r="I88" s="727"/>
      <c r="J88" s="728"/>
      <c r="K88" s="728"/>
      <c r="L88" s="728"/>
      <c r="M88" s="729"/>
      <c r="N88" s="733"/>
      <c r="O88" s="734"/>
      <c r="P88" s="723"/>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0">
        <f>COUNTA(Q88:AU88)</f>
        <v>0</v>
      </c>
      <c r="AW88" s="710">
        <f>AV89</f>
        <v>0</v>
      </c>
      <c r="AX88" s="712">
        <f>IFERROR(ROUNDDOWN(AV89/$AT$2,1),"")</f>
        <v>0</v>
      </c>
      <c r="AY88" s="251"/>
      <c r="AZ88" s="251"/>
    </row>
    <row r="89" spans="2:52" ht="17.100000000000001" customHeight="1" x14ac:dyDescent="0.15">
      <c r="B89" s="691"/>
      <c r="C89" s="724"/>
      <c r="D89" s="725"/>
      <c r="E89" s="725"/>
      <c r="F89" s="725"/>
      <c r="G89" s="725"/>
      <c r="H89" s="726"/>
      <c r="I89" s="730"/>
      <c r="J89" s="731"/>
      <c r="K89" s="731"/>
      <c r="L89" s="731"/>
      <c r="M89" s="732"/>
      <c r="N89" s="724"/>
      <c r="O89" s="725"/>
      <c r="P89" s="726"/>
      <c r="Q89" s="253" t="str">
        <f>IFERROR(IF(AND(AND($N88&lt;&gt;$BI$6,$N88&lt;&gt;$BJ$6),Q88="有"),$AL$2,VLOOKUP(Q88,'P1'!$B$4:$J$35,9,FALSE)),"")</f>
        <v/>
      </c>
      <c r="R89" s="253" t="str">
        <f>IFERROR(IF(AND(AND($N88&lt;&gt;$BI$6,$N88&lt;&gt;$BJ$6),R88="有"),$AL$2,VLOOKUP(R88,'P1'!$B$4:$J$35,9,FALSE)),"")</f>
        <v/>
      </c>
      <c r="S89" s="253" t="str">
        <f>IFERROR(IF(AND(AND($N88&lt;&gt;$BI$6,$N88&lt;&gt;$BJ$6),S88="有"),$AL$2,VLOOKUP(S88,'P1'!$B$4:$J$35,9,FALSE)),"")</f>
        <v/>
      </c>
      <c r="T89" s="253" t="str">
        <f>IFERROR(IF(AND(AND($N88&lt;&gt;$BI$6,$N88&lt;&gt;$BJ$6),T88="有"),$AL$2,VLOOKUP(T88,'P1'!$B$4:$J$35,9,FALSE)),"")</f>
        <v/>
      </c>
      <c r="U89" s="253" t="str">
        <f>IFERROR(IF(AND(AND($N88&lt;&gt;$BI$6,$N88&lt;&gt;$BJ$6),U88="有"),$AL$2,VLOOKUP(U88,'P1'!$B$4:$J$35,9,FALSE)),"")</f>
        <v/>
      </c>
      <c r="V89" s="253" t="str">
        <f>IFERROR(IF(AND(AND($N88&lt;&gt;$BI$6,$N88&lt;&gt;$BJ$6),V88="有"),$AL$2,VLOOKUP(V88,'P1'!$B$4:$J$35,9,FALSE)),"")</f>
        <v/>
      </c>
      <c r="W89" s="253" t="str">
        <f>IFERROR(IF(AND(AND($N88&lt;&gt;$BI$6,$N88&lt;&gt;$BJ$6),W88="有"),$AL$2,VLOOKUP(W88,'P1'!$B$4:$J$35,9,FALSE)),"")</f>
        <v/>
      </c>
      <c r="X89" s="253" t="str">
        <f>IFERROR(IF(AND(AND($N88&lt;&gt;$BI$6,$N88&lt;&gt;$BJ$6),X88="有"),$AL$2,VLOOKUP(X88,'P1'!$B$4:$J$35,9,FALSE)),"")</f>
        <v/>
      </c>
      <c r="Y89" s="253" t="str">
        <f>IFERROR(IF(AND(AND($N88&lt;&gt;$BI$6,$N88&lt;&gt;$BJ$6),Y88="有"),$AL$2,VLOOKUP(Y88,'P1'!$B$4:$J$35,9,FALSE)),"")</f>
        <v/>
      </c>
      <c r="Z89" s="253" t="str">
        <f>IFERROR(IF(AND(AND($N88&lt;&gt;$BI$6,$N88&lt;&gt;$BJ$6),Z88="有"),$AL$2,VLOOKUP(Z88,'P1'!$B$4:$J$35,9,FALSE)),"")</f>
        <v/>
      </c>
      <c r="AA89" s="253" t="str">
        <f>IFERROR(IF(AND(AND($N88&lt;&gt;$BI$6,$N88&lt;&gt;$BJ$6),AA88="有"),$AL$2,VLOOKUP(AA88,'P1'!$B$4:$J$35,9,FALSE)),"")</f>
        <v/>
      </c>
      <c r="AB89" s="253" t="str">
        <f>IFERROR(IF(AND(AND($N88&lt;&gt;$BI$6,$N88&lt;&gt;$BJ$6),AB88="有"),$AL$2,VLOOKUP(AB88,'P1'!$B$4:$J$35,9,FALSE)),"")</f>
        <v/>
      </c>
      <c r="AC89" s="253" t="str">
        <f>IFERROR(IF(AND(AND($N88&lt;&gt;$BI$6,$N88&lt;&gt;$BJ$6),AC88="有"),$AL$2,VLOOKUP(AC88,'P1'!$B$4:$J$35,9,FALSE)),"")</f>
        <v/>
      </c>
      <c r="AD89" s="253" t="str">
        <f>IFERROR(IF(AND(AND($N88&lt;&gt;$BI$6,$N88&lt;&gt;$BJ$6),AD88="有"),$AL$2,VLOOKUP(AD88,'P1'!$B$4:$J$35,9,FALSE)),"")</f>
        <v/>
      </c>
      <c r="AE89" s="253" t="str">
        <f>IFERROR(IF(AND(AND($N88&lt;&gt;$BI$6,$N88&lt;&gt;$BJ$6),AE88="有"),$AL$2,VLOOKUP(AE88,'P1'!$B$4:$J$35,9,FALSE)),"")</f>
        <v/>
      </c>
      <c r="AF89" s="253" t="str">
        <f>IFERROR(IF(AND(AND($N88&lt;&gt;$BI$6,$N88&lt;&gt;$BJ$6),AF88="有"),$AL$2,VLOOKUP(AF88,'P1'!$B$4:$J$35,9,FALSE)),"")</f>
        <v/>
      </c>
      <c r="AG89" s="253" t="str">
        <f>IFERROR(IF(AND(AND($N88&lt;&gt;$BI$6,$N88&lt;&gt;$BJ$6),AG88="有"),$AL$2,VLOOKUP(AG88,'P1'!$B$4:$J$35,9,FALSE)),"")</f>
        <v/>
      </c>
      <c r="AH89" s="253" t="str">
        <f>IFERROR(IF(AND(AND($N88&lt;&gt;$BI$6,$N88&lt;&gt;$BJ$6),AH88="有"),$AL$2,VLOOKUP(AH88,'P1'!$B$4:$J$35,9,FALSE)),"")</f>
        <v/>
      </c>
      <c r="AI89" s="253" t="str">
        <f>IFERROR(IF(AND(AND($N88&lt;&gt;$BI$6,$N88&lt;&gt;$BJ$6),AI88="有"),$AL$2,VLOOKUP(AI88,'P1'!$B$4:$J$35,9,FALSE)),"")</f>
        <v/>
      </c>
      <c r="AJ89" s="253" t="str">
        <f>IFERROR(IF(AND(AND($N88&lt;&gt;$BI$6,$N88&lt;&gt;$BJ$6),AJ88="有"),$AL$2,VLOOKUP(AJ88,'P1'!$B$4:$J$35,9,FALSE)),"")</f>
        <v/>
      </c>
      <c r="AK89" s="253" t="str">
        <f>IFERROR(IF(AND(AND($N88&lt;&gt;$BI$6,$N88&lt;&gt;$BJ$6),AK88="有"),$AL$2,VLOOKUP(AK88,'P1'!$B$4:$J$35,9,FALSE)),"")</f>
        <v/>
      </c>
      <c r="AL89" s="253" t="str">
        <f>IFERROR(IF(AND(AND($N88&lt;&gt;$BI$6,$N88&lt;&gt;$BJ$6),AL88="有"),$AL$2,VLOOKUP(AL88,'P1'!$B$4:$J$35,9,FALSE)),"")</f>
        <v/>
      </c>
      <c r="AM89" s="253" t="str">
        <f>IFERROR(IF(AND(AND($N88&lt;&gt;$BI$6,$N88&lt;&gt;$BJ$6),AM88="有"),$AL$2,VLOOKUP(AM88,'P1'!$B$4:$J$35,9,FALSE)),"")</f>
        <v/>
      </c>
      <c r="AN89" s="253" t="str">
        <f>IFERROR(IF(AND(AND($N88&lt;&gt;$BI$6,$N88&lt;&gt;$BJ$6),AN88="有"),$AL$2,VLOOKUP(AN88,'P1'!$B$4:$J$35,9,FALSE)),"")</f>
        <v/>
      </c>
      <c r="AO89" s="253" t="str">
        <f>IFERROR(IF(AND(AND($N88&lt;&gt;$BI$6,$N88&lt;&gt;$BJ$6),AO88="有"),$AL$2,VLOOKUP(AO88,'P1'!$B$4:$J$35,9,FALSE)),"")</f>
        <v/>
      </c>
      <c r="AP89" s="253" t="str">
        <f>IFERROR(IF(AND(AND($N88&lt;&gt;$BI$6,$N88&lt;&gt;$BJ$6),AP88="有"),$AL$2,VLOOKUP(AP88,'P1'!$B$4:$J$35,9,FALSE)),"")</f>
        <v/>
      </c>
      <c r="AQ89" s="253" t="str">
        <f>IFERROR(IF(AND(AND($N88&lt;&gt;$BI$6,$N88&lt;&gt;$BJ$6),AQ88="有"),$AL$2,VLOOKUP(AQ88,'P1'!$B$4:$J$35,9,FALSE)),"")</f>
        <v/>
      </c>
      <c r="AR89" s="253" t="str">
        <f>IFERROR(IF(AND(AND($N88&lt;&gt;$BI$6,$N88&lt;&gt;$BJ$6),AR88="有"),$AL$2,VLOOKUP(AR88,'P1'!$B$4:$J$35,9,FALSE)),"")</f>
        <v/>
      </c>
      <c r="AS89" s="253" t="str">
        <f>IFERROR(IF(AND(AND($N88&lt;&gt;$BI$6,$N88&lt;&gt;$BJ$6),AS88="有"),$AL$2,VLOOKUP(AS88,'P1'!$B$4:$J$35,9,FALSE)),"")</f>
        <v/>
      </c>
      <c r="AT89" s="253" t="str">
        <f>IFERROR(IF(AND(AND($N88&lt;&gt;$BI$6,$N88&lt;&gt;$BJ$6),AT88="有"),$AL$2,VLOOKUP(AT88,'P1'!$B$4:$J$35,9,FALSE)),"")</f>
        <v/>
      </c>
      <c r="AU89" s="253" t="str">
        <f>IFERROR(IF(AND(AND($N88&lt;&gt;$BI$6,$N88&lt;&gt;$BJ$6),AU88="有"),$AL$2,VLOOKUP(AU88,'P1'!$B$4:$J$35,9,FALSE)),"")</f>
        <v/>
      </c>
      <c r="AV89" s="254">
        <f>SUM(Q89:AU89)</f>
        <v>0</v>
      </c>
      <c r="AW89" s="711"/>
      <c r="AX89" s="713"/>
      <c r="AY89" s="255"/>
      <c r="AZ89" s="255"/>
    </row>
    <row r="90" spans="2:52" ht="17.100000000000001" customHeight="1" x14ac:dyDescent="0.15">
      <c r="B90" s="690">
        <f t="shared" si="5"/>
        <v>36</v>
      </c>
      <c r="C90" s="721"/>
      <c r="D90" s="722"/>
      <c r="E90" s="722"/>
      <c r="F90" s="722"/>
      <c r="G90" s="722"/>
      <c r="H90" s="723"/>
      <c r="I90" s="727"/>
      <c r="J90" s="728"/>
      <c r="K90" s="728"/>
      <c r="L90" s="728"/>
      <c r="M90" s="729"/>
      <c r="N90" s="733"/>
      <c r="O90" s="734"/>
      <c r="P90" s="723"/>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0">
        <f>COUNTA(Q90:AU90)</f>
        <v>0</v>
      </c>
      <c r="AW90" s="710">
        <f>AV91</f>
        <v>0</v>
      </c>
      <c r="AX90" s="712">
        <f>IFERROR(ROUNDDOWN(AV91/$AT$2,1),"")</f>
        <v>0</v>
      </c>
      <c r="AY90" s="251"/>
      <c r="AZ90" s="251"/>
    </row>
    <row r="91" spans="2:52" ht="17.100000000000001" customHeight="1" x14ac:dyDescent="0.15">
      <c r="B91" s="691"/>
      <c r="C91" s="724"/>
      <c r="D91" s="725"/>
      <c r="E91" s="725"/>
      <c r="F91" s="725"/>
      <c r="G91" s="725"/>
      <c r="H91" s="726"/>
      <c r="I91" s="730"/>
      <c r="J91" s="731"/>
      <c r="K91" s="731"/>
      <c r="L91" s="731"/>
      <c r="M91" s="732"/>
      <c r="N91" s="724"/>
      <c r="O91" s="725"/>
      <c r="P91" s="726"/>
      <c r="Q91" s="253" t="str">
        <f>IFERROR(IF(AND(AND($N90&lt;&gt;$BI$6,$N90&lt;&gt;$BJ$6),Q90="有"),$AL$2,VLOOKUP(Q90,'P1'!$B$4:$J$35,9,FALSE)),"")</f>
        <v/>
      </c>
      <c r="R91" s="253" t="str">
        <f>IFERROR(IF(AND(AND($N90&lt;&gt;$BI$6,$N90&lt;&gt;$BJ$6),R90="有"),$AL$2,VLOOKUP(R90,'P1'!$B$4:$J$35,9,FALSE)),"")</f>
        <v/>
      </c>
      <c r="S91" s="253" t="str">
        <f>IFERROR(IF(AND(AND($N90&lt;&gt;$BI$6,$N90&lt;&gt;$BJ$6),S90="有"),$AL$2,VLOOKUP(S90,'P1'!$B$4:$J$35,9,FALSE)),"")</f>
        <v/>
      </c>
      <c r="T91" s="253" t="str">
        <f>IFERROR(IF(AND(AND($N90&lt;&gt;$BI$6,$N90&lt;&gt;$BJ$6),T90="有"),$AL$2,VLOOKUP(T90,'P1'!$B$4:$J$35,9,FALSE)),"")</f>
        <v/>
      </c>
      <c r="U91" s="253" t="str">
        <f>IFERROR(IF(AND(AND($N90&lt;&gt;$BI$6,$N90&lt;&gt;$BJ$6),U90="有"),$AL$2,VLOOKUP(U90,'P1'!$B$4:$J$35,9,FALSE)),"")</f>
        <v/>
      </c>
      <c r="V91" s="253" t="str">
        <f>IFERROR(IF(AND(AND($N90&lt;&gt;$BI$6,$N90&lt;&gt;$BJ$6),V90="有"),$AL$2,VLOOKUP(V90,'P1'!$B$4:$J$35,9,FALSE)),"")</f>
        <v/>
      </c>
      <c r="W91" s="253" t="str">
        <f>IFERROR(IF(AND(AND($N90&lt;&gt;$BI$6,$N90&lt;&gt;$BJ$6),W90="有"),$AL$2,VLOOKUP(W90,'P1'!$B$4:$J$35,9,FALSE)),"")</f>
        <v/>
      </c>
      <c r="X91" s="253" t="str">
        <f>IFERROR(IF(AND(AND($N90&lt;&gt;$BI$6,$N90&lt;&gt;$BJ$6),X90="有"),$AL$2,VLOOKUP(X90,'P1'!$B$4:$J$35,9,FALSE)),"")</f>
        <v/>
      </c>
      <c r="Y91" s="253" t="str">
        <f>IFERROR(IF(AND(AND($N90&lt;&gt;$BI$6,$N90&lt;&gt;$BJ$6),Y90="有"),$AL$2,VLOOKUP(Y90,'P1'!$B$4:$J$35,9,FALSE)),"")</f>
        <v/>
      </c>
      <c r="Z91" s="253" t="str">
        <f>IFERROR(IF(AND(AND($N90&lt;&gt;$BI$6,$N90&lt;&gt;$BJ$6),Z90="有"),$AL$2,VLOOKUP(Z90,'P1'!$B$4:$J$35,9,FALSE)),"")</f>
        <v/>
      </c>
      <c r="AA91" s="253" t="str">
        <f>IFERROR(IF(AND(AND($N90&lt;&gt;$BI$6,$N90&lt;&gt;$BJ$6),AA90="有"),$AL$2,VLOOKUP(AA90,'P1'!$B$4:$J$35,9,FALSE)),"")</f>
        <v/>
      </c>
      <c r="AB91" s="253" t="str">
        <f>IFERROR(IF(AND(AND($N90&lt;&gt;$BI$6,$N90&lt;&gt;$BJ$6),AB90="有"),$AL$2,VLOOKUP(AB90,'P1'!$B$4:$J$35,9,FALSE)),"")</f>
        <v/>
      </c>
      <c r="AC91" s="253" t="str">
        <f>IFERROR(IF(AND(AND($N90&lt;&gt;$BI$6,$N90&lt;&gt;$BJ$6),AC90="有"),$AL$2,VLOOKUP(AC90,'P1'!$B$4:$J$35,9,FALSE)),"")</f>
        <v/>
      </c>
      <c r="AD91" s="253" t="str">
        <f>IFERROR(IF(AND(AND($N90&lt;&gt;$BI$6,$N90&lt;&gt;$BJ$6),AD90="有"),$AL$2,VLOOKUP(AD90,'P1'!$B$4:$J$35,9,FALSE)),"")</f>
        <v/>
      </c>
      <c r="AE91" s="253" t="str">
        <f>IFERROR(IF(AND(AND($N90&lt;&gt;$BI$6,$N90&lt;&gt;$BJ$6),AE90="有"),$AL$2,VLOOKUP(AE90,'P1'!$B$4:$J$35,9,FALSE)),"")</f>
        <v/>
      </c>
      <c r="AF91" s="253" t="str">
        <f>IFERROR(IF(AND(AND($N90&lt;&gt;$BI$6,$N90&lt;&gt;$BJ$6),AF90="有"),$AL$2,VLOOKUP(AF90,'P1'!$B$4:$J$35,9,FALSE)),"")</f>
        <v/>
      </c>
      <c r="AG91" s="253" t="str">
        <f>IFERROR(IF(AND(AND($N90&lt;&gt;$BI$6,$N90&lt;&gt;$BJ$6),AG90="有"),$AL$2,VLOOKUP(AG90,'P1'!$B$4:$J$35,9,FALSE)),"")</f>
        <v/>
      </c>
      <c r="AH91" s="253" t="str">
        <f>IFERROR(IF(AND(AND($N90&lt;&gt;$BI$6,$N90&lt;&gt;$BJ$6),AH90="有"),$AL$2,VLOOKUP(AH90,'P1'!$B$4:$J$35,9,FALSE)),"")</f>
        <v/>
      </c>
      <c r="AI91" s="253" t="str">
        <f>IFERROR(IF(AND(AND($N90&lt;&gt;$BI$6,$N90&lt;&gt;$BJ$6),AI90="有"),$AL$2,VLOOKUP(AI90,'P1'!$B$4:$J$35,9,FALSE)),"")</f>
        <v/>
      </c>
      <c r="AJ91" s="253" t="str">
        <f>IFERROR(IF(AND(AND($N90&lt;&gt;$BI$6,$N90&lt;&gt;$BJ$6),AJ90="有"),$AL$2,VLOOKUP(AJ90,'P1'!$B$4:$J$35,9,FALSE)),"")</f>
        <v/>
      </c>
      <c r="AK91" s="253" t="str">
        <f>IFERROR(IF(AND(AND($N90&lt;&gt;$BI$6,$N90&lt;&gt;$BJ$6),AK90="有"),$AL$2,VLOOKUP(AK90,'P1'!$B$4:$J$35,9,FALSE)),"")</f>
        <v/>
      </c>
      <c r="AL91" s="253" t="str">
        <f>IFERROR(IF(AND(AND($N90&lt;&gt;$BI$6,$N90&lt;&gt;$BJ$6),AL90="有"),$AL$2,VLOOKUP(AL90,'P1'!$B$4:$J$35,9,FALSE)),"")</f>
        <v/>
      </c>
      <c r="AM91" s="253" t="str">
        <f>IFERROR(IF(AND(AND($N90&lt;&gt;$BI$6,$N90&lt;&gt;$BJ$6),AM90="有"),$AL$2,VLOOKUP(AM90,'P1'!$B$4:$J$35,9,FALSE)),"")</f>
        <v/>
      </c>
      <c r="AN91" s="253" t="str">
        <f>IFERROR(IF(AND(AND($N90&lt;&gt;$BI$6,$N90&lt;&gt;$BJ$6),AN90="有"),$AL$2,VLOOKUP(AN90,'P1'!$B$4:$J$35,9,FALSE)),"")</f>
        <v/>
      </c>
      <c r="AO91" s="253" t="str">
        <f>IFERROR(IF(AND(AND($N90&lt;&gt;$BI$6,$N90&lt;&gt;$BJ$6),AO90="有"),$AL$2,VLOOKUP(AO90,'P1'!$B$4:$J$35,9,FALSE)),"")</f>
        <v/>
      </c>
      <c r="AP91" s="253" t="str">
        <f>IFERROR(IF(AND(AND($N90&lt;&gt;$BI$6,$N90&lt;&gt;$BJ$6),AP90="有"),$AL$2,VLOOKUP(AP90,'P1'!$B$4:$J$35,9,FALSE)),"")</f>
        <v/>
      </c>
      <c r="AQ91" s="253" t="str">
        <f>IFERROR(IF(AND(AND($N90&lt;&gt;$BI$6,$N90&lt;&gt;$BJ$6),AQ90="有"),$AL$2,VLOOKUP(AQ90,'P1'!$B$4:$J$35,9,FALSE)),"")</f>
        <v/>
      </c>
      <c r="AR91" s="253" t="str">
        <f>IFERROR(IF(AND(AND($N90&lt;&gt;$BI$6,$N90&lt;&gt;$BJ$6),AR90="有"),$AL$2,VLOOKUP(AR90,'P1'!$B$4:$J$35,9,FALSE)),"")</f>
        <v/>
      </c>
      <c r="AS91" s="253" t="str">
        <f>IFERROR(IF(AND(AND($N90&lt;&gt;$BI$6,$N90&lt;&gt;$BJ$6),AS90="有"),$AL$2,VLOOKUP(AS90,'P1'!$B$4:$J$35,9,FALSE)),"")</f>
        <v/>
      </c>
      <c r="AT91" s="253" t="str">
        <f>IFERROR(IF(AND(AND($N90&lt;&gt;$BI$6,$N90&lt;&gt;$BJ$6),AT90="有"),$AL$2,VLOOKUP(AT90,'P1'!$B$4:$J$35,9,FALSE)),"")</f>
        <v/>
      </c>
      <c r="AU91" s="253" t="str">
        <f>IFERROR(IF(AND(AND($N90&lt;&gt;$BI$6,$N90&lt;&gt;$BJ$6),AU90="有"),$AL$2,VLOOKUP(AU90,'P1'!$B$4:$J$35,9,FALSE)),"")</f>
        <v/>
      </c>
      <c r="AV91" s="254">
        <f>SUM(Q91:AU91)</f>
        <v>0</v>
      </c>
      <c r="AW91" s="711"/>
      <c r="AX91" s="713"/>
      <c r="AY91" s="255"/>
      <c r="AZ91" s="255"/>
    </row>
    <row r="92" spans="2:52" ht="17.100000000000001" customHeight="1" x14ac:dyDescent="0.15">
      <c r="B92" s="690">
        <f t="shared" si="5"/>
        <v>37</v>
      </c>
      <c r="C92" s="721"/>
      <c r="D92" s="722"/>
      <c r="E92" s="722"/>
      <c r="F92" s="722"/>
      <c r="G92" s="722"/>
      <c r="H92" s="723"/>
      <c r="I92" s="727"/>
      <c r="J92" s="728"/>
      <c r="K92" s="728"/>
      <c r="L92" s="728"/>
      <c r="M92" s="729"/>
      <c r="N92" s="733"/>
      <c r="O92" s="734"/>
      <c r="P92" s="723"/>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0">
        <f>COUNTA(Q92:AU92)</f>
        <v>0</v>
      </c>
      <c r="AW92" s="710">
        <f>AV93</f>
        <v>0</v>
      </c>
      <c r="AX92" s="712">
        <f>IFERROR(ROUNDDOWN(AV93/$AT$2,1),"")</f>
        <v>0</v>
      </c>
      <c r="AY92" s="251"/>
      <c r="AZ92" s="251"/>
    </row>
    <row r="93" spans="2:52" ht="17.100000000000001" customHeight="1" x14ac:dyDescent="0.15">
      <c r="B93" s="691"/>
      <c r="C93" s="724"/>
      <c r="D93" s="725"/>
      <c r="E93" s="725"/>
      <c r="F93" s="725"/>
      <c r="G93" s="725"/>
      <c r="H93" s="726"/>
      <c r="I93" s="730"/>
      <c r="J93" s="731"/>
      <c r="K93" s="731"/>
      <c r="L93" s="731"/>
      <c r="M93" s="732"/>
      <c r="N93" s="724"/>
      <c r="O93" s="725"/>
      <c r="P93" s="726"/>
      <c r="Q93" s="253" t="str">
        <f>IFERROR(IF(AND(AND($N92&lt;&gt;$BI$6,$N92&lt;&gt;$BJ$6),Q92="有"),$AL$2,VLOOKUP(Q92,'P1'!$B$4:$J$35,9,FALSE)),"")</f>
        <v/>
      </c>
      <c r="R93" s="253" t="str">
        <f>IFERROR(IF(AND(AND($N92&lt;&gt;$BI$6,$N92&lt;&gt;$BJ$6),R92="有"),$AL$2,VLOOKUP(R92,'P1'!$B$4:$J$35,9,FALSE)),"")</f>
        <v/>
      </c>
      <c r="S93" s="253" t="str">
        <f>IFERROR(IF(AND(AND($N92&lt;&gt;$BI$6,$N92&lt;&gt;$BJ$6),S92="有"),$AL$2,VLOOKUP(S92,'P1'!$B$4:$J$35,9,FALSE)),"")</f>
        <v/>
      </c>
      <c r="T93" s="253" t="str">
        <f>IFERROR(IF(AND(AND($N92&lt;&gt;$BI$6,$N92&lt;&gt;$BJ$6),T92="有"),$AL$2,VLOOKUP(T92,'P1'!$B$4:$J$35,9,FALSE)),"")</f>
        <v/>
      </c>
      <c r="U93" s="253" t="str">
        <f>IFERROR(IF(AND(AND($N92&lt;&gt;$BI$6,$N92&lt;&gt;$BJ$6),U92="有"),$AL$2,VLOOKUP(U92,'P1'!$B$4:$J$35,9,FALSE)),"")</f>
        <v/>
      </c>
      <c r="V93" s="253" t="str">
        <f>IFERROR(IF(AND(AND($N92&lt;&gt;$BI$6,$N92&lt;&gt;$BJ$6),V92="有"),$AL$2,VLOOKUP(V92,'P1'!$B$4:$J$35,9,FALSE)),"")</f>
        <v/>
      </c>
      <c r="W93" s="253" t="str">
        <f>IFERROR(IF(AND(AND($N92&lt;&gt;$BI$6,$N92&lt;&gt;$BJ$6),W92="有"),$AL$2,VLOOKUP(W92,'P1'!$B$4:$J$35,9,FALSE)),"")</f>
        <v/>
      </c>
      <c r="X93" s="253" t="str">
        <f>IFERROR(IF(AND(AND($N92&lt;&gt;$BI$6,$N92&lt;&gt;$BJ$6),X92="有"),$AL$2,VLOOKUP(X92,'P1'!$B$4:$J$35,9,FALSE)),"")</f>
        <v/>
      </c>
      <c r="Y93" s="253" t="str">
        <f>IFERROR(IF(AND(AND($N92&lt;&gt;$BI$6,$N92&lt;&gt;$BJ$6),Y92="有"),$AL$2,VLOOKUP(Y92,'P1'!$B$4:$J$35,9,FALSE)),"")</f>
        <v/>
      </c>
      <c r="Z93" s="253" t="str">
        <f>IFERROR(IF(AND(AND($N92&lt;&gt;$BI$6,$N92&lt;&gt;$BJ$6),Z92="有"),$AL$2,VLOOKUP(Z92,'P1'!$B$4:$J$35,9,FALSE)),"")</f>
        <v/>
      </c>
      <c r="AA93" s="253" t="str">
        <f>IFERROR(IF(AND(AND($N92&lt;&gt;$BI$6,$N92&lt;&gt;$BJ$6),AA92="有"),$AL$2,VLOOKUP(AA92,'P1'!$B$4:$J$35,9,FALSE)),"")</f>
        <v/>
      </c>
      <c r="AB93" s="253" t="str">
        <f>IFERROR(IF(AND(AND($N92&lt;&gt;$BI$6,$N92&lt;&gt;$BJ$6),AB92="有"),$AL$2,VLOOKUP(AB92,'P1'!$B$4:$J$35,9,FALSE)),"")</f>
        <v/>
      </c>
      <c r="AC93" s="253" t="str">
        <f>IFERROR(IF(AND(AND($N92&lt;&gt;$BI$6,$N92&lt;&gt;$BJ$6),AC92="有"),$AL$2,VLOOKUP(AC92,'P1'!$B$4:$J$35,9,FALSE)),"")</f>
        <v/>
      </c>
      <c r="AD93" s="253" t="str">
        <f>IFERROR(IF(AND(AND($N92&lt;&gt;$BI$6,$N92&lt;&gt;$BJ$6),AD92="有"),$AL$2,VLOOKUP(AD92,'P1'!$B$4:$J$35,9,FALSE)),"")</f>
        <v/>
      </c>
      <c r="AE93" s="253" t="str">
        <f>IFERROR(IF(AND(AND($N92&lt;&gt;$BI$6,$N92&lt;&gt;$BJ$6),AE92="有"),$AL$2,VLOOKUP(AE92,'P1'!$B$4:$J$35,9,FALSE)),"")</f>
        <v/>
      </c>
      <c r="AF93" s="253" t="str">
        <f>IFERROR(IF(AND(AND($N92&lt;&gt;$BI$6,$N92&lt;&gt;$BJ$6),AF92="有"),$AL$2,VLOOKUP(AF92,'P1'!$B$4:$J$35,9,FALSE)),"")</f>
        <v/>
      </c>
      <c r="AG93" s="253" t="str">
        <f>IFERROR(IF(AND(AND($N92&lt;&gt;$BI$6,$N92&lt;&gt;$BJ$6),AG92="有"),$AL$2,VLOOKUP(AG92,'P1'!$B$4:$J$35,9,FALSE)),"")</f>
        <v/>
      </c>
      <c r="AH93" s="253" t="str">
        <f>IFERROR(IF(AND(AND($N92&lt;&gt;$BI$6,$N92&lt;&gt;$BJ$6),AH92="有"),$AL$2,VLOOKUP(AH92,'P1'!$B$4:$J$35,9,FALSE)),"")</f>
        <v/>
      </c>
      <c r="AI93" s="253" t="str">
        <f>IFERROR(IF(AND(AND($N92&lt;&gt;$BI$6,$N92&lt;&gt;$BJ$6),AI92="有"),$AL$2,VLOOKUP(AI92,'P1'!$B$4:$J$35,9,FALSE)),"")</f>
        <v/>
      </c>
      <c r="AJ93" s="253" t="str">
        <f>IFERROR(IF(AND(AND($N92&lt;&gt;$BI$6,$N92&lt;&gt;$BJ$6),AJ92="有"),$AL$2,VLOOKUP(AJ92,'P1'!$B$4:$J$35,9,FALSE)),"")</f>
        <v/>
      </c>
      <c r="AK93" s="253" t="str">
        <f>IFERROR(IF(AND(AND($N92&lt;&gt;$BI$6,$N92&lt;&gt;$BJ$6),AK92="有"),$AL$2,VLOOKUP(AK92,'P1'!$B$4:$J$35,9,FALSE)),"")</f>
        <v/>
      </c>
      <c r="AL93" s="253" t="str">
        <f>IFERROR(IF(AND(AND($N92&lt;&gt;$BI$6,$N92&lt;&gt;$BJ$6),AL92="有"),$AL$2,VLOOKUP(AL92,'P1'!$B$4:$J$35,9,FALSE)),"")</f>
        <v/>
      </c>
      <c r="AM93" s="253" t="str">
        <f>IFERROR(IF(AND(AND($N92&lt;&gt;$BI$6,$N92&lt;&gt;$BJ$6),AM92="有"),$AL$2,VLOOKUP(AM92,'P1'!$B$4:$J$35,9,FALSE)),"")</f>
        <v/>
      </c>
      <c r="AN93" s="253" t="str">
        <f>IFERROR(IF(AND(AND($N92&lt;&gt;$BI$6,$N92&lt;&gt;$BJ$6),AN92="有"),$AL$2,VLOOKUP(AN92,'P1'!$B$4:$J$35,9,FALSE)),"")</f>
        <v/>
      </c>
      <c r="AO93" s="253" t="str">
        <f>IFERROR(IF(AND(AND($N92&lt;&gt;$BI$6,$N92&lt;&gt;$BJ$6),AO92="有"),$AL$2,VLOOKUP(AO92,'P1'!$B$4:$J$35,9,FALSE)),"")</f>
        <v/>
      </c>
      <c r="AP93" s="253" t="str">
        <f>IFERROR(IF(AND(AND($N92&lt;&gt;$BI$6,$N92&lt;&gt;$BJ$6),AP92="有"),$AL$2,VLOOKUP(AP92,'P1'!$B$4:$J$35,9,FALSE)),"")</f>
        <v/>
      </c>
      <c r="AQ93" s="253" t="str">
        <f>IFERROR(IF(AND(AND($N92&lt;&gt;$BI$6,$N92&lt;&gt;$BJ$6),AQ92="有"),$AL$2,VLOOKUP(AQ92,'P1'!$B$4:$J$35,9,FALSE)),"")</f>
        <v/>
      </c>
      <c r="AR93" s="253" t="str">
        <f>IFERROR(IF(AND(AND($N92&lt;&gt;$BI$6,$N92&lt;&gt;$BJ$6),AR92="有"),$AL$2,VLOOKUP(AR92,'P1'!$B$4:$J$35,9,FALSE)),"")</f>
        <v/>
      </c>
      <c r="AS93" s="253" t="str">
        <f>IFERROR(IF(AND(AND($N92&lt;&gt;$BI$6,$N92&lt;&gt;$BJ$6),AS92="有"),$AL$2,VLOOKUP(AS92,'P1'!$B$4:$J$35,9,FALSE)),"")</f>
        <v/>
      </c>
      <c r="AT93" s="253" t="str">
        <f>IFERROR(IF(AND(AND($N92&lt;&gt;$BI$6,$N92&lt;&gt;$BJ$6),AT92="有"),$AL$2,VLOOKUP(AT92,'P1'!$B$4:$J$35,9,FALSE)),"")</f>
        <v/>
      </c>
      <c r="AU93" s="253" t="str">
        <f>IFERROR(IF(AND(AND($N92&lt;&gt;$BI$6,$N92&lt;&gt;$BJ$6),AU92="有"),$AL$2,VLOOKUP(AU92,'P1'!$B$4:$J$35,9,FALSE)),"")</f>
        <v/>
      </c>
      <c r="AV93" s="254">
        <f>SUM(Q93:AU93)</f>
        <v>0</v>
      </c>
      <c r="AW93" s="711"/>
      <c r="AX93" s="713"/>
      <c r="AY93" s="255"/>
      <c r="AZ93" s="255"/>
    </row>
    <row r="94" spans="2:52" ht="17.100000000000001" customHeight="1" x14ac:dyDescent="0.15">
      <c r="B94" s="690">
        <f>B92+1</f>
        <v>38</v>
      </c>
      <c r="C94" s="721"/>
      <c r="D94" s="722"/>
      <c r="E94" s="722"/>
      <c r="F94" s="722"/>
      <c r="G94" s="722"/>
      <c r="H94" s="723"/>
      <c r="I94" s="727"/>
      <c r="J94" s="728"/>
      <c r="K94" s="728"/>
      <c r="L94" s="728"/>
      <c r="M94" s="729"/>
      <c r="N94" s="733"/>
      <c r="O94" s="734"/>
      <c r="P94" s="723"/>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0">
        <f>COUNTA(Q94:AU94)</f>
        <v>0</v>
      </c>
      <c r="AW94" s="710">
        <f>AV95</f>
        <v>0</v>
      </c>
      <c r="AX94" s="712">
        <f>IFERROR(ROUNDDOWN(AV95/$AT$2,1),"")</f>
        <v>0</v>
      </c>
      <c r="AY94" s="251"/>
      <c r="AZ94" s="251"/>
    </row>
    <row r="95" spans="2:52" ht="17.100000000000001" customHeight="1" x14ac:dyDescent="0.15">
      <c r="B95" s="691"/>
      <c r="C95" s="724"/>
      <c r="D95" s="725"/>
      <c r="E95" s="725"/>
      <c r="F95" s="725"/>
      <c r="G95" s="725"/>
      <c r="H95" s="726"/>
      <c r="I95" s="730"/>
      <c r="J95" s="731"/>
      <c r="K95" s="731"/>
      <c r="L95" s="731"/>
      <c r="M95" s="732"/>
      <c r="N95" s="724"/>
      <c r="O95" s="725"/>
      <c r="P95" s="726"/>
      <c r="Q95" s="253" t="str">
        <f>IFERROR(IF(AND(AND($N94&lt;&gt;$BI$6,$N94&lt;&gt;$BJ$6),Q94="有"),$AL$2,VLOOKUP(Q94,'P1'!$B$4:$J$35,9,FALSE)),"")</f>
        <v/>
      </c>
      <c r="R95" s="253" t="str">
        <f>IFERROR(IF(AND(AND($N94&lt;&gt;$BI$6,$N94&lt;&gt;$BJ$6),R94="有"),$AL$2,VLOOKUP(R94,'P1'!$B$4:$J$35,9,FALSE)),"")</f>
        <v/>
      </c>
      <c r="S95" s="253" t="str">
        <f>IFERROR(IF(AND(AND($N94&lt;&gt;$BI$6,$N94&lt;&gt;$BJ$6),S94="有"),$AL$2,VLOOKUP(S94,'P1'!$B$4:$J$35,9,FALSE)),"")</f>
        <v/>
      </c>
      <c r="T95" s="253" t="str">
        <f>IFERROR(IF(AND(AND($N94&lt;&gt;$BI$6,$N94&lt;&gt;$BJ$6),T94="有"),$AL$2,VLOOKUP(T94,'P1'!$B$4:$J$35,9,FALSE)),"")</f>
        <v/>
      </c>
      <c r="U95" s="253" t="str">
        <f>IFERROR(IF(AND(AND($N94&lt;&gt;$BI$6,$N94&lt;&gt;$BJ$6),U94="有"),$AL$2,VLOOKUP(U94,'P1'!$B$4:$J$35,9,FALSE)),"")</f>
        <v/>
      </c>
      <c r="V95" s="253" t="str">
        <f>IFERROR(IF(AND(AND($N94&lt;&gt;$BI$6,$N94&lt;&gt;$BJ$6),V94="有"),$AL$2,VLOOKUP(V94,'P1'!$B$4:$J$35,9,FALSE)),"")</f>
        <v/>
      </c>
      <c r="W95" s="253" t="str">
        <f>IFERROR(IF(AND(AND($N94&lt;&gt;$BI$6,$N94&lt;&gt;$BJ$6),W94="有"),$AL$2,VLOOKUP(W94,'P1'!$B$4:$J$35,9,FALSE)),"")</f>
        <v/>
      </c>
      <c r="X95" s="253" t="str">
        <f>IFERROR(IF(AND(AND($N94&lt;&gt;$BI$6,$N94&lt;&gt;$BJ$6),X94="有"),$AL$2,VLOOKUP(X94,'P1'!$B$4:$J$35,9,FALSE)),"")</f>
        <v/>
      </c>
      <c r="Y95" s="253" t="str">
        <f>IFERROR(IF(AND(AND($N94&lt;&gt;$BI$6,$N94&lt;&gt;$BJ$6),Y94="有"),$AL$2,VLOOKUP(Y94,'P1'!$B$4:$J$35,9,FALSE)),"")</f>
        <v/>
      </c>
      <c r="Z95" s="253" t="str">
        <f>IFERROR(IF(AND(AND($N94&lt;&gt;$BI$6,$N94&lt;&gt;$BJ$6),Z94="有"),$AL$2,VLOOKUP(Z94,'P1'!$B$4:$J$35,9,FALSE)),"")</f>
        <v/>
      </c>
      <c r="AA95" s="253" t="str">
        <f>IFERROR(IF(AND(AND($N94&lt;&gt;$BI$6,$N94&lt;&gt;$BJ$6),AA94="有"),$AL$2,VLOOKUP(AA94,'P1'!$B$4:$J$35,9,FALSE)),"")</f>
        <v/>
      </c>
      <c r="AB95" s="253" t="str">
        <f>IFERROR(IF(AND(AND($N94&lt;&gt;$BI$6,$N94&lt;&gt;$BJ$6),AB94="有"),$AL$2,VLOOKUP(AB94,'P1'!$B$4:$J$35,9,FALSE)),"")</f>
        <v/>
      </c>
      <c r="AC95" s="253" t="str">
        <f>IFERROR(IF(AND(AND($N94&lt;&gt;$BI$6,$N94&lt;&gt;$BJ$6),AC94="有"),$AL$2,VLOOKUP(AC94,'P1'!$B$4:$J$35,9,FALSE)),"")</f>
        <v/>
      </c>
      <c r="AD95" s="253" t="str">
        <f>IFERROR(IF(AND(AND($N94&lt;&gt;$BI$6,$N94&lt;&gt;$BJ$6),AD94="有"),$AL$2,VLOOKUP(AD94,'P1'!$B$4:$J$35,9,FALSE)),"")</f>
        <v/>
      </c>
      <c r="AE95" s="253" t="str">
        <f>IFERROR(IF(AND(AND($N94&lt;&gt;$BI$6,$N94&lt;&gt;$BJ$6),AE94="有"),$AL$2,VLOOKUP(AE94,'P1'!$B$4:$J$35,9,FALSE)),"")</f>
        <v/>
      </c>
      <c r="AF95" s="253" t="str">
        <f>IFERROR(IF(AND(AND($N94&lt;&gt;$BI$6,$N94&lt;&gt;$BJ$6),AF94="有"),$AL$2,VLOOKUP(AF94,'P1'!$B$4:$J$35,9,FALSE)),"")</f>
        <v/>
      </c>
      <c r="AG95" s="253" t="str">
        <f>IFERROR(IF(AND(AND($N94&lt;&gt;$BI$6,$N94&lt;&gt;$BJ$6),AG94="有"),$AL$2,VLOOKUP(AG94,'P1'!$B$4:$J$35,9,FALSE)),"")</f>
        <v/>
      </c>
      <c r="AH95" s="253" t="str">
        <f>IFERROR(IF(AND(AND($N94&lt;&gt;$BI$6,$N94&lt;&gt;$BJ$6),AH94="有"),$AL$2,VLOOKUP(AH94,'P1'!$B$4:$J$35,9,FALSE)),"")</f>
        <v/>
      </c>
      <c r="AI95" s="253" t="str">
        <f>IFERROR(IF(AND(AND($N94&lt;&gt;$BI$6,$N94&lt;&gt;$BJ$6),AI94="有"),$AL$2,VLOOKUP(AI94,'P1'!$B$4:$J$35,9,FALSE)),"")</f>
        <v/>
      </c>
      <c r="AJ95" s="253" t="str">
        <f>IFERROR(IF(AND(AND($N94&lt;&gt;$BI$6,$N94&lt;&gt;$BJ$6),AJ94="有"),$AL$2,VLOOKUP(AJ94,'P1'!$B$4:$J$35,9,FALSE)),"")</f>
        <v/>
      </c>
      <c r="AK95" s="253" t="str">
        <f>IFERROR(IF(AND(AND($N94&lt;&gt;$BI$6,$N94&lt;&gt;$BJ$6),AK94="有"),$AL$2,VLOOKUP(AK94,'P1'!$B$4:$J$35,9,FALSE)),"")</f>
        <v/>
      </c>
      <c r="AL95" s="253" t="str">
        <f>IFERROR(IF(AND(AND($N94&lt;&gt;$BI$6,$N94&lt;&gt;$BJ$6),AL94="有"),$AL$2,VLOOKUP(AL94,'P1'!$B$4:$J$35,9,FALSE)),"")</f>
        <v/>
      </c>
      <c r="AM95" s="253" t="str">
        <f>IFERROR(IF(AND(AND($N94&lt;&gt;$BI$6,$N94&lt;&gt;$BJ$6),AM94="有"),$AL$2,VLOOKUP(AM94,'P1'!$B$4:$J$35,9,FALSE)),"")</f>
        <v/>
      </c>
      <c r="AN95" s="253" t="str">
        <f>IFERROR(IF(AND(AND($N94&lt;&gt;$BI$6,$N94&lt;&gt;$BJ$6),AN94="有"),$AL$2,VLOOKUP(AN94,'P1'!$B$4:$J$35,9,FALSE)),"")</f>
        <v/>
      </c>
      <c r="AO95" s="253" t="str">
        <f>IFERROR(IF(AND(AND($N94&lt;&gt;$BI$6,$N94&lt;&gt;$BJ$6),AO94="有"),$AL$2,VLOOKUP(AO94,'P1'!$B$4:$J$35,9,FALSE)),"")</f>
        <v/>
      </c>
      <c r="AP95" s="253" t="str">
        <f>IFERROR(IF(AND(AND($N94&lt;&gt;$BI$6,$N94&lt;&gt;$BJ$6),AP94="有"),$AL$2,VLOOKUP(AP94,'P1'!$B$4:$J$35,9,FALSE)),"")</f>
        <v/>
      </c>
      <c r="AQ95" s="253" t="str">
        <f>IFERROR(IF(AND(AND($N94&lt;&gt;$BI$6,$N94&lt;&gt;$BJ$6),AQ94="有"),$AL$2,VLOOKUP(AQ94,'P1'!$B$4:$J$35,9,FALSE)),"")</f>
        <v/>
      </c>
      <c r="AR95" s="253" t="str">
        <f>IFERROR(IF(AND(AND($N94&lt;&gt;$BI$6,$N94&lt;&gt;$BJ$6),AR94="有"),$AL$2,VLOOKUP(AR94,'P1'!$B$4:$J$35,9,FALSE)),"")</f>
        <v/>
      </c>
      <c r="AS95" s="253" t="str">
        <f>IFERROR(IF(AND(AND($N94&lt;&gt;$BI$6,$N94&lt;&gt;$BJ$6),AS94="有"),$AL$2,VLOOKUP(AS94,'P1'!$B$4:$J$35,9,FALSE)),"")</f>
        <v/>
      </c>
      <c r="AT95" s="253" t="str">
        <f>IFERROR(IF(AND(AND($N94&lt;&gt;$BI$6,$N94&lt;&gt;$BJ$6),AT94="有"),$AL$2,VLOOKUP(AT94,'P1'!$B$4:$J$35,9,FALSE)),"")</f>
        <v/>
      </c>
      <c r="AU95" s="253" t="str">
        <f>IFERROR(IF(AND(AND($N94&lt;&gt;$BI$6,$N94&lt;&gt;$BJ$6),AU94="有"),$AL$2,VLOOKUP(AU94,'P1'!$B$4:$J$35,9,FALSE)),"")</f>
        <v/>
      </c>
      <c r="AV95" s="254">
        <f>SUM(Q95:AU95)</f>
        <v>0</v>
      </c>
      <c r="AW95" s="711"/>
      <c r="AX95" s="713"/>
      <c r="AY95" s="255"/>
      <c r="AZ95" s="255"/>
    </row>
    <row r="96" spans="2:52" ht="17.100000000000001" customHeight="1" x14ac:dyDescent="0.15">
      <c r="B96" s="690">
        <f t="shared" si="5"/>
        <v>39</v>
      </c>
      <c r="C96" s="721"/>
      <c r="D96" s="722"/>
      <c r="E96" s="722"/>
      <c r="F96" s="722"/>
      <c r="G96" s="722"/>
      <c r="H96" s="723"/>
      <c r="I96" s="727"/>
      <c r="J96" s="728"/>
      <c r="K96" s="728"/>
      <c r="L96" s="728"/>
      <c r="M96" s="729"/>
      <c r="N96" s="733"/>
      <c r="O96" s="734"/>
      <c r="P96" s="723"/>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0">
        <f>COUNTA(Q96:AU96)</f>
        <v>0</v>
      </c>
      <c r="AW96" s="710">
        <f>AV97</f>
        <v>0</v>
      </c>
      <c r="AX96" s="712">
        <f>IFERROR(ROUNDDOWN(AV97/$AT$2,1),"")</f>
        <v>0</v>
      </c>
      <c r="AY96" s="251"/>
      <c r="AZ96" s="251"/>
    </row>
    <row r="97" spans="2:59" ht="17.100000000000001" customHeight="1" x14ac:dyDescent="0.15">
      <c r="B97" s="691"/>
      <c r="C97" s="724"/>
      <c r="D97" s="725"/>
      <c r="E97" s="725"/>
      <c r="F97" s="725"/>
      <c r="G97" s="725"/>
      <c r="H97" s="726"/>
      <c r="I97" s="730"/>
      <c r="J97" s="731"/>
      <c r="K97" s="731"/>
      <c r="L97" s="731"/>
      <c r="M97" s="732"/>
      <c r="N97" s="724"/>
      <c r="O97" s="725"/>
      <c r="P97" s="726"/>
      <c r="Q97" s="253" t="str">
        <f>IFERROR(IF(AND(AND($N96&lt;&gt;$BI$6,$N96&lt;&gt;$BJ$6),Q96="有"),$AL$2,VLOOKUP(Q96,'P1'!$B$4:$J$35,9,FALSE)),"")</f>
        <v/>
      </c>
      <c r="R97" s="253" t="str">
        <f>IFERROR(IF(AND(AND($N96&lt;&gt;$BI$6,$N96&lt;&gt;$BJ$6),R96="有"),$AL$2,VLOOKUP(R96,'P1'!$B$4:$J$35,9,FALSE)),"")</f>
        <v/>
      </c>
      <c r="S97" s="253" t="str">
        <f>IFERROR(IF(AND(AND($N96&lt;&gt;$BI$6,$N96&lt;&gt;$BJ$6),S96="有"),$AL$2,VLOOKUP(S96,'P1'!$B$4:$J$35,9,FALSE)),"")</f>
        <v/>
      </c>
      <c r="T97" s="253" t="str">
        <f>IFERROR(IF(AND(AND($N96&lt;&gt;$BI$6,$N96&lt;&gt;$BJ$6),T96="有"),$AL$2,VLOOKUP(T96,'P1'!$B$4:$J$35,9,FALSE)),"")</f>
        <v/>
      </c>
      <c r="U97" s="253" t="str">
        <f>IFERROR(IF(AND(AND($N96&lt;&gt;$BI$6,$N96&lt;&gt;$BJ$6),U96="有"),$AL$2,VLOOKUP(U96,'P1'!$B$4:$J$35,9,FALSE)),"")</f>
        <v/>
      </c>
      <c r="V97" s="253" t="str">
        <f>IFERROR(IF(AND(AND($N96&lt;&gt;$BI$6,$N96&lt;&gt;$BJ$6),V96="有"),$AL$2,VLOOKUP(V96,'P1'!$B$4:$J$35,9,FALSE)),"")</f>
        <v/>
      </c>
      <c r="W97" s="253" t="str">
        <f>IFERROR(IF(AND(AND($N96&lt;&gt;$BI$6,$N96&lt;&gt;$BJ$6),W96="有"),$AL$2,VLOOKUP(W96,'P1'!$B$4:$J$35,9,FALSE)),"")</f>
        <v/>
      </c>
      <c r="X97" s="253" t="str">
        <f>IFERROR(IF(AND(AND($N96&lt;&gt;$BI$6,$N96&lt;&gt;$BJ$6),X96="有"),$AL$2,VLOOKUP(X96,'P1'!$B$4:$J$35,9,FALSE)),"")</f>
        <v/>
      </c>
      <c r="Y97" s="253" t="str">
        <f>IFERROR(IF(AND(AND($N96&lt;&gt;$BI$6,$N96&lt;&gt;$BJ$6),Y96="有"),$AL$2,VLOOKUP(Y96,'P1'!$B$4:$J$35,9,FALSE)),"")</f>
        <v/>
      </c>
      <c r="Z97" s="253" t="str">
        <f>IFERROR(IF(AND(AND($N96&lt;&gt;$BI$6,$N96&lt;&gt;$BJ$6),Z96="有"),$AL$2,VLOOKUP(Z96,'P1'!$B$4:$J$35,9,FALSE)),"")</f>
        <v/>
      </c>
      <c r="AA97" s="253" t="str">
        <f>IFERROR(IF(AND(AND($N96&lt;&gt;$BI$6,$N96&lt;&gt;$BJ$6),AA96="有"),$AL$2,VLOOKUP(AA96,'P1'!$B$4:$J$35,9,FALSE)),"")</f>
        <v/>
      </c>
      <c r="AB97" s="253" t="str">
        <f>IFERROR(IF(AND(AND($N96&lt;&gt;$BI$6,$N96&lt;&gt;$BJ$6),AB96="有"),$AL$2,VLOOKUP(AB96,'P1'!$B$4:$J$35,9,FALSE)),"")</f>
        <v/>
      </c>
      <c r="AC97" s="253" t="str">
        <f>IFERROR(IF(AND(AND($N96&lt;&gt;$BI$6,$N96&lt;&gt;$BJ$6),AC96="有"),$AL$2,VLOOKUP(AC96,'P1'!$B$4:$J$35,9,FALSE)),"")</f>
        <v/>
      </c>
      <c r="AD97" s="253" t="str">
        <f>IFERROR(IF(AND(AND($N96&lt;&gt;$BI$6,$N96&lt;&gt;$BJ$6),AD96="有"),$AL$2,VLOOKUP(AD96,'P1'!$B$4:$J$35,9,FALSE)),"")</f>
        <v/>
      </c>
      <c r="AE97" s="253" t="str">
        <f>IFERROR(IF(AND(AND($N96&lt;&gt;$BI$6,$N96&lt;&gt;$BJ$6),AE96="有"),$AL$2,VLOOKUP(AE96,'P1'!$B$4:$J$35,9,FALSE)),"")</f>
        <v/>
      </c>
      <c r="AF97" s="253" t="str">
        <f>IFERROR(IF(AND(AND($N96&lt;&gt;$BI$6,$N96&lt;&gt;$BJ$6),AF96="有"),$AL$2,VLOOKUP(AF96,'P1'!$B$4:$J$35,9,FALSE)),"")</f>
        <v/>
      </c>
      <c r="AG97" s="253" t="str">
        <f>IFERROR(IF(AND(AND($N96&lt;&gt;$BI$6,$N96&lt;&gt;$BJ$6),AG96="有"),$AL$2,VLOOKUP(AG96,'P1'!$B$4:$J$35,9,FALSE)),"")</f>
        <v/>
      </c>
      <c r="AH97" s="253" t="str">
        <f>IFERROR(IF(AND(AND($N96&lt;&gt;$BI$6,$N96&lt;&gt;$BJ$6),AH96="有"),$AL$2,VLOOKUP(AH96,'P1'!$B$4:$J$35,9,FALSE)),"")</f>
        <v/>
      </c>
      <c r="AI97" s="253" t="str">
        <f>IFERROR(IF(AND(AND($N96&lt;&gt;$BI$6,$N96&lt;&gt;$BJ$6),AI96="有"),$AL$2,VLOOKUP(AI96,'P1'!$B$4:$J$35,9,FALSE)),"")</f>
        <v/>
      </c>
      <c r="AJ97" s="253" t="str">
        <f>IFERROR(IF(AND(AND($N96&lt;&gt;$BI$6,$N96&lt;&gt;$BJ$6),AJ96="有"),$AL$2,VLOOKUP(AJ96,'P1'!$B$4:$J$35,9,FALSE)),"")</f>
        <v/>
      </c>
      <c r="AK97" s="253" t="str">
        <f>IFERROR(IF(AND(AND($N96&lt;&gt;$BI$6,$N96&lt;&gt;$BJ$6),AK96="有"),$AL$2,VLOOKUP(AK96,'P1'!$B$4:$J$35,9,FALSE)),"")</f>
        <v/>
      </c>
      <c r="AL97" s="253" t="str">
        <f>IFERROR(IF(AND(AND($N96&lt;&gt;$BI$6,$N96&lt;&gt;$BJ$6),AL96="有"),$AL$2,VLOOKUP(AL96,'P1'!$B$4:$J$35,9,FALSE)),"")</f>
        <v/>
      </c>
      <c r="AM97" s="253" t="str">
        <f>IFERROR(IF(AND(AND($N96&lt;&gt;$BI$6,$N96&lt;&gt;$BJ$6),AM96="有"),$AL$2,VLOOKUP(AM96,'P1'!$B$4:$J$35,9,FALSE)),"")</f>
        <v/>
      </c>
      <c r="AN97" s="253" t="str">
        <f>IFERROR(IF(AND(AND($N96&lt;&gt;$BI$6,$N96&lt;&gt;$BJ$6),AN96="有"),$AL$2,VLOOKUP(AN96,'P1'!$B$4:$J$35,9,FALSE)),"")</f>
        <v/>
      </c>
      <c r="AO97" s="253" t="str">
        <f>IFERROR(IF(AND(AND($N96&lt;&gt;$BI$6,$N96&lt;&gt;$BJ$6),AO96="有"),$AL$2,VLOOKUP(AO96,'P1'!$B$4:$J$35,9,FALSE)),"")</f>
        <v/>
      </c>
      <c r="AP97" s="253" t="str">
        <f>IFERROR(IF(AND(AND($N96&lt;&gt;$BI$6,$N96&lt;&gt;$BJ$6),AP96="有"),$AL$2,VLOOKUP(AP96,'P1'!$B$4:$J$35,9,FALSE)),"")</f>
        <v/>
      </c>
      <c r="AQ97" s="253" t="str">
        <f>IFERROR(IF(AND(AND($N96&lt;&gt;$BI$6,$N96&lt;&gt;$BJ$6),AQ96="有"),$AL$2,VLOOKUP(AQ96,'P1'!$B$4:$J$35,9,FALSE)),"")</f>
        <v/>
      </c>
      <c r="AR97" s="253" t="str">
        <f>IFERROR(IF(AND(AND($N96&lt;&gt;$BI$6,$N96&lt;&gt;$BJ$6),AR96="有"),$AL$2,VLOOKUP(AR96,'P1'!$B$4:$J$35,9,FALSE)),"")</f>
        <v/>
      </c>
      <c r="AS97" s="253" t="str">
        <f>IFERROR(IF(AND(AND($N96&lt;&gt;$BI$6,$N96&lt;&gt;$BJ$6),AS96="有"),$AL$2,VLOOKUP(AS96,'P1'!$B$4:$J$35,9,FALSE)),"")</f>
        <v/>
      </c>
      <c r="AT97" s="253" t="str">
        <f>IFERROR(IF(AND(AND($N96&lt;&gt;$BI$6,$N96&lt;&gt;$BJ$6),AT96="有"),$AL$2,VLOOKUP(AT96,'P1'!$B$4:$J$35,9,FALSE)),"")</f>
        <v/>
      </c>
      <c r="AU97" s="253" t="str">
        <f>IFERROR(IF(AND(AND($N96&lt;&gt;$BI$6,$N96&lt;&gt;$BJ$6),AU96="有"),$AL$2,VLOOKUP(AU96,'P1'!$B$4:$J$35,9,FALSE)),"")</f>
        <v/>
      </c>
      <c r="AV97" s="254">
        <f>SUM(Q97:AU97)</f>
        <v>0</v>
      </c>
      <c r="AW97" s="711"/>
      <c r="AX97" s="713"/>
      <c r="AY97" s="255"/>
      <c r="AZ97" s="255"/>
    </row>
    <row r="98" spans="2:59" ht="17.100000000000001" customHeight="1" x14ac:dyDescent="0.15">
      <c r="B98" s="690">
        <f t="shared" si="5"/>
        <v>40</v>
      </c>
      <c r="C98" s="721"/>
      <c r="D98" s="722"/>
      <c r="E98" s="722"/>
      <c r="F98" s="722"/>
      <c r="G98" s="722"/>
      <c r="H98" s="723"/>
      <c r="I98" s="727"/>
      <c r="J98" s="728"/>
      <c r="K98" s="728"/>
      <c r="L98" s="728"/>
      <c r="M98" s="729"/>
      <c r="N98" s="733"/>
      <c r="O98" s="734"/>
      <c r="P98" s="723"/>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0">
        <f>COUNTA(Q98:AU98)</f>
        <v>0</v>
      </c>
      <c r="AW98" s="710">
        <f>AV99</f>
        <v>0</v>
      </c>
      <c r="AX98" s="712">
        <f>IFERROR(ROUNDDOWN(AV99/$AT$2,1),"")</f>
        <v>0</v>
      </c>
      <c r="AY98" s="251"/>
      <c r="AZ98" s="251"/>
    </row>
    <row r="99" spans="2:59" ht="17.100000000000001" customHeight="1" x14ac:dyDescent="0.15">
      <c r="B99" s="691"/>
      <c r="C99" s="724"/>
      <c r="D99" s="725"/>
      <c r="E99" s="725"/>
      <c r="F99" s="725"/>
      <c r="G99" s="725"/>
      <c r="H99" s="726"/>
      <c r="I99" s="730"/>
      <c r="J99" s="731"/>
      <c r="K99" s="731"/>
      <c r="L99" s="731"/>
      <c r="M99" s="732"/>
      <c r="N99" s="724"/>
      <c r="O99" s="725"/>
      <c r="P99" s="726"/>
      <c r="Q99" s="253" t="str">
        <f>IFERROR(IF(AND(AND($N98&lt;&gt;$BI$6,$N98&lt;&gt;$BJ$6),Q98="有"),$AL$2,VLOOKUP(Q98,'P1'!$B$4:$J$35,9,FALSE)),"")</f>
        <v/>
      </c>
      <c r="R99" s="253" t="str">
        <f>IFERROR(IF(AND(AND($N98&lt;&gt;$BI$6,$N98&lt;&gt;$BJ$6),R98="有"),$AL$2,VLOOKUP(R98,'P1'!$B$4:$J$35,9,FALSE)),"")</f>
        <v/>
      </c>
      <c r="S99" s="253" t="str">
        <f>IFERROR(IF(AND(AND($N98&lt;&gt;$BI$6,$N98&lt;&gt;$BJ$6),S98="有"),$AL$2,VLOOKUP(S98,'P1'!$B$4:$J$35,9,FALSE)),"")</f>
        <v/>
      </c>
      <c r="T99" s="253" t="str">
        <f>IFERROR(IF(AND(AND($N98&lt;&gt;$BI$6,$N98&lt;&gt;$BJ$6),T98="有"),$AL$2,VLOOKUP(T98,'P1'!$B$4:$J$35,9,FALSE)),"")</f>
        <v/>
      </c>
      <c r="U99" s="253" t="str">
        <f>IFERROR(IF(AND(AND($N98&lt;&gt;$BI$6,$N98&lt;&gt;$BJ$6),U98="有"),$AL$2,VLOOKUP(U98,'P1'!$B$4:$J$35,9,FALSE)),"")</f>
        <v/>
      </c>
      <c r="V99" s="253" t="str">
        <f>IFERROR(IF(AND(AND($N98&lt;&gt;$BI$6,$N98&lt;&gt;$BJ$6),V98="有"),$AL$2,VLOOKUP(V98,'P1'!$B$4:$J$35,9,FALSE)),"")</f>
        <v/>
      </c>
      <c r="W99" s="253" t="str">
        <f>IFERROR(IF(AND(AND($N98&lt;&gt;$BI$6,$N98&lt;&gt;$BJ$6),W98="有"),$AL$2,VLOOKUP(W98,'P1'!$B$4:$J$35,9,FALSE)),"")</f>
        <v/>
      </c>
      <c r="X99" s="253" t="str">
        <f>IFERROR(IF(AND(AND($N98&lt;&gt;$BI$6,$N98&lt;&gt;$BJ$6),X98="有"),$AL$2,VLOOKUP(X98,'P1'!$B$4:$J$35,9,FALSE)),"")</f>
        <v/>
      </c>
      <c r="Y99" s="253" t="str">
        <f>IFERROR(IF(AND(AND($N98&lt;&gt;$BI$6,$N98&lt;&gt;$BJ$6),Y98="有"),$AL$2,VLOOKUP(Y98,'P1'!$B$4:$J$35,9,FALSE)),"")</f>
        <v/>
      </c>
      <c r="Z99" s="253" t="str">
        <f>IFERROR(IF(AND(AND($N98&lt;&gt;$BI$6,$N98&lt;&gt;$BJ$6),Z98="有"),$AL$2,VLOOKUP(Z98,'P1'!$B$4:$J$35,9,FALSE)),"")</f>
        <v/>
      </c>
      <c r="AA99" s="253" t="str">
        <f>IFERROR(IF(AND(AND($N98&lt;&gt;$BI$6,$N98&lt;&gt;$BJ$6),AA98="有"),$AL$2,VLOOKUP(AA98,'P1'!$B$4:$J$35,9,FALSE)),"")</f>
        <v/>
      </c>
      <c r="AB99" s="253" t="str">
        <f>IFERROR(IF(AND(AND($N98&lt;&gt;$BI$6,$N98&lt;&gt;$BJ$6),AB98="有"),$AL$2,VLOOKUP(AB98,'P1'!$B$4:$J$35,9,FALSE)),"")</f>
        <v/>
      </c>
      <c r="AC99" s="253" t="str">
        <f>IFERROR(IF(AND(AND($N98&lt;&gt;$BI$6,$N98&lt;&gt;$BJ$6),AC98="有"),$AL$2,VLOOKUP(AC98,'P1'!$B$4:$J$35,9,FALSE)),"")</f>
        <v/>
      </c>
      <c r="AD99" s="253" t="str">
        <f>IFERROR(IF(AND(AND($N98&lt;&gt;$BI$6,$N98&lt;&gt;$BJ$6),AD98="有"),$AL$2,VLOOKUP(AD98,'P1'!$B$4:$J$35,9,FALSE)),"")</f>
        <v/>
      </c>
      <c r="AE99" s="253" t="str">
        <f>IFERROR(IF(AND(AND($N98&lt;&gt;$BI$6,$N98&lt;&gt;$BJ$6),AE98="有"),$AL$2,VLOOKUP(AE98,'P1'!$B$4:$J$35,9,FALSE)),"")</f>
        <v/>
      </c>
      <c r="AF99" s="253" t="str">
        <f>IFERROR(IF(AND(AND($N98&lt;&gt;$BI$6,$N98&lt;&gt;$BJ$6),AF98="有"),$AL$2,VLOOKUP(AF98,'P1'!$B$4:$J$35,9,FALSE)),"")</f>
        <v/>
      </c>
      <c r="AG99" s="253" t="str">
        <f>IFERROR(IF(AND(AND($N98&lt;&gt;$BI$6,$N98&lt;&gt;$BJ$6),AG98="有"),$AL$2,VLOOKUP(AG98,'P1'!$B$4:$J$35,9,FALSE)),"")</f>
        <v/>
      </c>
      <c r="AH99" s="253" t="str">
        <f>IFERROR(IF(AND(AND($N98&lt;&gt;$BI$6,$N98&lt;&gt;$BJ$6),AH98="有"),$AL$2,VLOOKUP(AH98,'P1'!$B$4:$J$35,9,FALSE)),"")</f>
        <v/>
      </c>
      <c r="AI99" s="253" t="str">
        <f>IFERROR(IF(AND(AND($N98&lt;&gt;$BI$6,$N98&lt;&gt;$BJ$6),AI98="有"),$AL$2,VLOOKUP(AI98,'P1'!$B$4:$J$35,9,FALSE)),"")</f>
        <v/>
      </c>
      <c r="AJ99" s="253" t="str">
        <f>IFERROR(IF(AND(AND($N98&lt;&gt;$BI$6,$N98&lt;&gt;$BJ$6),AJ98="有"),$AL$2,VLOOKUP(AJ98,'P1'!$B$4:$J$35,9,FALSE)),"")</f>
        <v/>
      </c>
      <c r="AK99" s="253" t="str">
        <f>IFERROR(IF(AND(AND($N98&lt;&gt;$BI$6,$N98&lt;&gt;$BJ$6),AK98="有"),$AL$2,VLOOKUP(AK98,'P1'!$B$4:$J$35,9,FALSE)),"")</f>
        <v/>
      </c>
      <c r="AL99" s="253" t="str">
        <f>IFERROR(IF(AND(AND($N98&lt;&gt;$BI$6,$N98&lt;&gt;$BJ$6),AL98="有"),$AL$2,VLOOKUP(AL98,'P1'!$B$4:$J$35,9,FALSE)),"")</f>
        <v/>
      </c>
      <c r="AM99" s="253" t="str">
        <f>IFERROR(IF(AND(AND($N98&lt;&gt;$BI$6,$N98&lt;&gt;$BJ$6),AM98="有"),$AL$2,VLOOKUP(AM98,'P1'!$B$4:$J$35,9,FALSE)),"")</f>
        <v/>
      </c>
      <c r="AN99" s="253" t="str">
        <f>IFERROR(IF(AND(AND($N98&lt;&gt;$BI$6,$N98&lt;&gt;$BJ$6),AN98="有"),$AL$2,VLOOKUP(AN98,'P1'!$B$4:$J$35,9,FALSE)),"")</f>
        <v/>
      </c>
      <c r="AO99" s="253" t="str">
        <f>IFERROR(IF(AND(AND($N98&lt;&gt;$BI$6,$N98&lt;&gt;$BJ$6),AO98="有"),$AL$2,VLOOKUP(AO98,'P1'!$B$4:$J$35,9,FALSE)),"")</f>
        <v/>
      </c>
      <c r="AP99" s="253" t="str">
        <f>IFERROR(IF(AND(AND($N98&lt;&gt;$BI$6,$N98&lt;&gt;$BJ$6),AP98="有"),$AL$2,VLOOKUP(AP98,'P1'!$B$4:$J$35,9,FALSE)),"")</f>
        <v/>
      </c>
      <c r="AQ99" s="253" t="str">
        <f>IFERROR(IF(AND(AND($N98&lt;&gt;$BI$6,$N98&lt;&gt;$BJ$6),AQ98="有"),$AL$2,VLOOKUP(AQ98,'P1'!$B$4:$J$35,9,FALSE)),"")</f>
        <v/>
      </c>
      <c r="AR99" s="253" t="str">
        <f>IFERROR(IF(AND(AND($N98&lt;&gt;$BI$6,$N98&lt;&gt;$BJ$6),AR98="有"),$AL$2,VLOOKUP(AR98,'P1'!$B$4:$J$35,9,FALSE)),"")</f>
        <v/>
      </c>
      <c r="AS99" s="253" t="str">
        <f>IFERROR(IF(AND(AND($N98&lt;&gt;$BI$6,$N98&lt;&gt;$BJ$6),AS98="有"),$AL$2,VLOOKUP(AS98,'P1'!$B$4:$J$35,9,FALSE)),"")</f>
        <v/>
      </c>
      <c r="AT99" s="253" t="str">
        <f>IFERROR(IF(AND(AND($N98&lt;&gt;$BI$6,$N98&lt;&gt;$BJ$6),AT98="有"),$AL$2,VLOOKUP(AT98,'P1'!$B$4:$J$35,9,FALSE)),"")</f>
        <v/>
      </c>
      <c r="AU99" s="253" t="str">
        <f>IFERROR(IF(AND(AND($N98&lt;&gt;$BI$6,$N98&lt;&gt;$BJ$6),AU98="有"),$AL$2,VLOOKUP(AU98,'P1'!$B$4:$J$35,9,FALSE)),"")</f>
        <v/>
      </c>
      <c r="AV99" s="254">
        <f>SUM(Q99:AU99)</f>
        <v>0</v>
      </c>
      <c r="AW99" s="711"/>
      <c r="AX99" s="713"/>
      <c r="AY99" s="255"/>
      <c r="AZ99" s="255"/>
    </row>
    <row r="100" spans="2:59" s="232" customFormat="1" ht="5.0999999999999996" customHeight="1" x14ac:dyDescent="0.15">
      <c r="B100" s="257"/>
      <c r="C100" s="258"/>
      <c r="D100" s="259"/>
      <c r="E100" s="259"/>
      <c r="F100" s="259"/>
      <c r="G100" s="259"/>
      <c r="H100" s="259"/>
      <c r="I100" s="258"/>
      <c r="J100" s="258"/>
      <c r="K100" s="258"/>
      <c r="L100" s="258"/>
      <c r="M100" s="258"/>
      <c r="N100" s="258"/>
      <c r="O100" s="258"/>
      <c r="P100" s="258"/>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1"/>
      <c r="BA100" s="238"/>
      <c r="BB100" s="238"/>
      <c r="BC100" s="238"/>
      <c r="BD100" s="238"/>
      <c r="BE100" s="238"/>
      <c r="BF100" s="238"/>
      <c r="BG100" s="238"/>
    </row>
    <row r="101" spans="2:59" s="231" customFormat="1" ht="5.0999999999999996" customHeight="1" x14ac:dyDescent="0.15">
      <c r="B101" s="268"/>
      <c r="AS101" s="245"/>
      <c r="AT101" s="245"/>
      <c r="AU101" s="245"/>
      <c r="AY101" s="238"/>
      <c r="AZ101" s="238"/>
      <c r="BA101" s="238"/>
      <c r="BB101" s="238"/>
      <c r="BC101" s="238"/>
      <c r="BD101" s="238"/>
      <c r="BE101" s="238"/>
      <c r="BF101" s="238"/>
      <c r="BG101" s="238"/>
    </row>
    <row r="102" spans="2:59" ht="21.95" customHeight="1" x14ac:dyDescent="0.15">
      <c r="B102" s="240" t="s">
        <v>366</v>
      </c>
      <c r="S102" s="274" t="s">
        <v>144</v>
      </c>
      <c r="T102" s="735" t="str">
        <f>$T$2</f>
        <v/>
      </c>
      <c r="U102" s="735"/>
      <c r="V102" s="269" t="s">
        <v>30</v>
      </c>
      <c r="W102" s="269">
        <f>$W$2</f>
        <v>8</v>
      </c>
      <c r="X102" s="275" t="s">
        <v>168</v>
      </c>
      <c r="Y102" s="269"/>
      <c r="Z102" s="276" t="s">
        <v>145</v>
      </c>
      <c r="AA102" s="229"/>
      <c r="AB102" s="242"/>
      <c r="AC102" s="242"/>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45" t="str">
        <f>"3 / "&amp;COUNTA(C$6,C$56,C$105,C$154,C$203)</f>
        <v>3 / 1</v>
      </c>
    </row>
    <row r="103" spans="2:59" s="245" customFormat="1" ht="15" customHeight="1" x14ac:dyDescent="0.15">
      <c r="B103" s="690"/>
      <c r="C103" s="698" t="s">
        <v>174</v>
      </c>
      <c r="D103" s="699"/>
      <c r="E103" s="699"/>
      <c r="F103" s="699"/>
      <c r="G103" s="699"/>
      <c r="H103" s="700"/>
      <c r="I103" s="698" t="s">
        <v>175</v>
      </c>
      <c r="J103" s="699"/>
      <c r="K103" s="699"/>
      <c r="L103" s="699"/>
      <c r="M103" s="700"/>
      <c r="N103" s="714" t="s">
        <v>176</v>
      </c>
      <c r="O103" s="699"/>
      <c r="P103" s="700"/>
      <c r="Q103" s="246">
        <f>Q$4</f>
        <v>42948</v>
      </c>
      <c r="R103" s="246">
        <f t="shared" ref="R103:AU103" si="6">R$4</f>
        <v>42949</v>
      </c>
      <c r="S103" s="246">
        <f t="shared" si="6"/>
        <v>42950</v>
      </c>
      <c r="T103" s="246">
        <f t="shared" si="6"/>
        <v>42951</v>
      </c>
      <c r="U103" s="246">
        <f t="shared" si="6"/>
        <v>42952</v>
      </c>
      <c r="V103" s="246">
        <f t="shared" si="6"/>
        <v>42953</v>
      </c>
      <c r="W103" s="246">
        <f t="shared" si="6"/>
        <v>42954</v>
      </c>
      <c r="X103" s="246">
        <f t="shared" si="6"/>
        <v>42955</v>
      </c>
      <c r="Y103" s="246">
        <f t="shared" si="6"/>
        <v>42956</v>
      </c>
      <c r="Z103" s="246">
        <f t="shared" si="6"/>
        <v>42957</v>
      </c>
      <c r="AA103" s="246">
        <f t="shared" si="6"/>
        <v>42958</v>
      </c>
      <c r="AB103" s="246">
        <f t="shared" si="6"/>
        <v>42959</v>
      </c>
      <c r="AC103" s="246">
        <f t="shared" si="6"/>
        <v>42960</v>
      </c>
      <c r="AD103" s="246">
        <f t="shared" si="6"/>
        <v>42961</v>
      </c>
      <c r="AE103" s="246">
        <f t="shared" si="6"/>
        <v>42962</v>
      </c>
      <c r="AF103" s="246">
        <f t="shared" si="6"/>
        <v>42963</v>
      </c>
      <c r="AG103" s="246">
        <f t="shared" si="6"/>
        <v>42964</v>
      </c>
      <c r="AH103" s="246">
        <f t="shared" si="6"/>
        <v>42965</v>
      </c>
      <c r="AI103" s="246">
        <f t="shared" si="6"/>
        <v>42966</v>
      </c>
      <c r="AJ103" s="246">
        <f t="shared" si="6"/>
        <v>42967</v>
      </c>
      <c r="AK103" s="246">
        <f t="shared" si="6"/>
        <v>42968</v>
      </c>
      <c r="AL103" s="246">
        <f t="shared" si="6"/>
        <v>42969</v>
      </c>
      <c r="AM103" s="246">
        <f t="shared" si="6"/>
        <v>42970</v>
      </c>
      <c r="AN103" s="246">
        <f t="shared" si="6"/>
        <v>42971</v>
      </c>
      <c r="AO103" s="246">
        <f t="shared" si="6"/>
        <v>42972</v>
      </c>
      <c r="AP103" s="246">
        <f t="shared" si="6"/>
        <v>42973</v>
      </c>
      <c r="AQ103" s="246">
        <f t="shared" si="6"/>
        <v>42974</v>
      </c>
      <c r="AR103" s="246">
        <f t="shared" si="6"/>
        <v>42975</v>
      </c>
      <c r="AS103" s="246">
        <f t="shared" si="6"/>
        <v>42976</v>
      </c>
      <c r="AT103" s="246">
        <f t="shared" si="6"/>
        <v>42977</v>
      </c>
      <c r="AU103" s="246">
        <f t="shared" si="6"/>
        <v>42978</v>
      </c>
      <c r="AV103" s="247" t="s">
        <v>177</v>
      </c>
      <c r="AW103" s="686"/>
      <c r="AX103" s="686" t="s">
        <v>178</v>
      </c>
      <c r="AY103" s="248"/>
      <c r="AZ103" s="248"/>
      <c r="BA103" s="238"/>
      <c r="BB103" s="238"/>
      <c r="BC103" s="238"/>
      <c r="BD103" s="238"/>
      <c r="BE103" s="238"/>
      <c r="BF103" s="238"/>
      <c r="BG103" s="238"/>
    </row>
    <row r="104" spans="2:59" s="245" customFormat="1" ht="15" customHeight="1" x14ac:dyDescent="0.15">
      <c r="B104" s="691"/>
      <c r="C104" s="701"/>
      <c r="D104" s="702"/>
      <c r="E104" s="702"/>
      <c r="F104" s="702"/>
      <c r="G104" s="702"/>
      <c r="H104" s="703"/>
      <c r="I104" s="701"/>
      <c r="J104" s="702"/>
      <c r="K104" s="702"/>
      <c r="L104" s="702"/>
      <c r="M104" s="703"/>
      <c r="N104" s="701"/>
      <c r="O104" s="702"/>
      <c r="P104" s="703"/>
      <c r="Q104" s="249" t="str">
        <f>Q$5</f>
        <v>火</v>
      </c>
      <c r="R104" s="249" t="str">
        <f t="shared" ref="R104:AU104" si="7">R$5</f>
        <v>水</v>
      </c>
      <c r="S104" s="249" t="str">
        <f t="shared" si="7"/>
        <v>木</v>
      </c>
      <c r="T104" s="249" t="str">
        <f t="shared" si="7"/>
        <v>金</v>
      </c>
      <c r="U104" s="249" t="str">
        <f t="shared" si="7"/>
        <v>土</v>
      </c>
      <c r="V104" s="249" t="str">
        <f t="shared" si="7"/>
        <v>日</v>
      </c>
      <c r="W104" s="249" t="str">
        <f t="shared" si="7"/>
        <v>月</v>
      </c>
      <c r="X104" s="249" t="str">
        <f t="shared" si="7"/>
        <v>火</v>
      </c>
      <c r="Y104" s="249" t="str">
        <f t="shared" si="7"/>
        <v>水</v>
      </c>
      <c r="Z104" s="249" t="str">
        <f t="shared" si="7"/>
        <v>木</v>
      </c>
      <c r="AA104" s="249" t="str">
        <f t="shared" si="7"/>
        <v>金</v>
      </c>
      <c r="AB104" s="249" t="str">
        <f t="shared" si="7"/>
        <v>土</v>
      </c>
      <c r="AC104" s="249" t="str">
        <f t="shared" si="7"/>
        <v>日</v>
      </c>
      <c r="AD104" s="249" t="str">
        <f t="shared" si="7"/>
        <v>月</v>
      </c>
      <c r="AE104" s="249" t="str">
        <f t="shared" si="7"/>
        <v>火</v>
      </c>
      <c r="AF104" s="249" t="str">
        <f t="shared" si="7"/>
        <v>水</v>
      </c>
      <c r="AG104" s="249" t="str">
        <f t="shared" si="7"/>
        <v>木</v>
      </c>
      <c r="AH104" s="249" t="str">
        <f t="shared" si="7"/>
        <v>金</v>
      </c>
      <c r="AI104" s="249" t="str">
        <f t="shared" si="7"/>
        <v>土</v>
      </c>
      <c r="AJ104" s="249" t="str">
        <f t="shared" si="7"/>
        <v>日</v>
      </c>
      <c r="AK104" s="249" t="str">
        <f t="shared" si="7"/>
        <v>月</v>
      </c>
      <c r="AL104" s="249" t="str">
        <f t="shared" si="7"/>
        <v>火</v>
      </c>
      <c r="AM104" s="249" t="str">
        <f t="shared" si="7"/>
        <v>水</v>
      </c>
      <c r="AN104" s="249" t="str">
        <f t="shared" si="7"/>
        <v>木</v>
      </c>
      <c r="AO104" s="249" t="str">
        <f t="shared" si="7"/>
        <v>金</v>
      </c>
      <c r="AP104" s="249" t="str">
        <f t="shared" si="7"/>
        <v>土</v>
      </c>
      <c r="AQ104" s="249" t="str">
        <f t="shared" si="7"/>
        <v>日</v>
      </c>
      <c r="AR104" s="249" t="str">
        <f t="shared" si="7"/>
        <v>月</v>
      </c>
      <c r="AS104" s="249" t="str">
        <f t="shared" si="7"/>
        <v>火</v>
      </c>
      <c r="AT104" s="249" t="str">
        <f t="shared" si="7"/>
        <v>水</v>
      </c>
      <c r="AU104" s="249" t="str">
        <f t="shared" si="7"/>
        <v>木</v>
      </c>
      <c r="AV104" s="247" t="s">
        <v>179</v>
      </c>
      <c r="AW104" s="687"/>
      <c r="AX104" s="687"/>
      <c r="AY104" s="248"/>
      <c r="AZ104" s="248"/>
      <c r="BA104" s="238"/>
      <c r="BB104" s="238"/>
      <c r="BC104" s="238"/>
      <c r="BD104" s="238"/>
      <c r="BE104" s="238"/>
      <c r="BF104" s="238"/>
      <c r="BG104" s="238"/>
    </row>
    <row r="105" spans="2:59" ht="17.100000000000001" customHeight="1" x14ac:dyDescent="0.15">
      <c r="B105" s="690">
        <f>B98+1</f>
        <v>41</v>
      </c>
      <c r="C105" s="721"/>
      <c r="D105" s="722"/>
      <c r="E105" s="722"/>
      <c r="F105" s="722"/>
      <c r="G105" s="722"/>
      <c r="H105" s="723"/>
      <c r="I105" s="727"/>
      <c r="J105" s="728"/>
      <c r="K105" s="728"/>
      <c r="L105" s="728"/>
      <c r="M105" s="729"/>
      <c r="N105" s="733"/>
      <c r="O105" s="734"/>
      <c r="P105" s="741"/>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0">
        <f>COUNTA(Q105:AU105)</f>
        <v>0</v>
      </c>
      <c r="AW105" s="710">
        <f>AV106</f>
        <v>0</v>
      </c>
      <c r="AX105" s="712">
        <f>IFERROR(ROUNDDOWN(AV106/$AT$2,1),"")</f>
        <v>0</v>
      </c>
      <c r="AY105" s="251"/>
      <c r="AZ105" s="251"/>
    </row>
    <row r="106" spans="2:59" ht="17.100000000000001" customHeight="1" x14ac:dyDescent="0.15">
      <c r="B106" s="691"/>
      <c r="C106" s="724"/>
      <c r="D106" s="725"/>
      <c r="E106" s="725"/>
      <c r="F106" s="725"/>
      <c r="G106" s="725"/>
      <c r="H106" s="726"/>
      <c r="I106" s="730"/>
      <c r="J106" s="731"/>
      <c r="K106" s="731"/>
      <c r="L106" s="731"/>
      <c r="M106" s="732"/>
      <c r="N106" s="742"/>
      <c r="O106" s="743"/>
      <c r="P106" s="744"/>
      <c r="Q106" s="253" t="str">
        <f>IFERROR(IF(AND(AND($N105&lt;&gt;$BI$6,$N105&lt;&gt;$BJ$6),Q105="有"),$AL$2,VLOOKUP(Q105,'P1'!$B$4:$J$35,9,FALSE)),"")</f>
        <v/>
      </c>
      <c r="R106" s="253" t="str">
        <f>IFERROR(IF(AND(AND($N105&lt;&gt;$BI$6,$N105&lt;&gt;$BJ$6),R105="有"),$AL$2,VLOOKUP(R105,'P1'!$B$4:$J$35,9,FALSE)),"")</f>
        <v/>
      </c>
      <c r="S106" s="253" t="str">
        <f>IFERROR(IF(AND(AND($N105&lt;&gt;$BI$6,$N105&lt;&gt;$BJ$6),S105="有"),$AL$2,VLOOKUP(S105,'P1'!$B$4:$J$35,9,FALSE)),"")</f>
        <v/>
      </c>
      <c r="T106" s="253" t="str">
        <f>IFERROR(IF(AND(AND($N105&lt;&gt;$BI$6,$N105&lt;&gt;$BJ$6),T105="有"),$AL$2,VLOOKUP(T105,'P1'!$B$4:$J$35,9,FALSE)),"")</f>
        <v/>
      </c>
      <c r="U106" s="253" t="str">
        <f>IFERROR(IF(AND(AND($N105&lt;&gt;$BI$6,$N105&lt;&gt;$BJ$6),U105="有"),$AL$2,VLOOKUP(U105,'P1'!$B$4:$J$35,9,FALSE)),"")</f>
        <v/>
      </c>
      <c r="V106" s="253" t="str">
        <f>IFERROR(IF(AND(AND($N105&lt;&gt;$BI$6,$N105&lt;&gt;$BJ$6),V105="有"),$AL$2,VLOOKUP(V105,'P1'!$B$4:$J$35,9,FALSE)),"")</f>
        <v/>
      </c>
      <c r="W106" s="253" t="str">
        <f>IFERROR(IF(AND(AND($N105&lt;&gt;$BI$6,$N105&lt;&gt;$BJ$6),W105="有"),$AL$2,VLOOKUP(W105,'P1'!$B$4:$J$35,9,FALSE)),"")</f>
        <v/>
      </c>
      <c r="X106" s="253" t="str">
        <f>IFERROR(IF(AND(AND($N105&lt;&gt;$BI$6,$N105&lt;&gt;$BJ$6),X105="有"),$AL$2,VLOOKUP(X105,'P1'!$B$4:$J$35,9,FALSE)),"")</f>
        <v/>
      </c>
      <c r="Y106" s="253" t="str">
        <f>IFERROR(IF(AND(AND($N105&lt;&gt;$BI$6,$N105&lt;&gt;$BJ$6),Y105="有"),$AL$2,VLOOKUP(Y105,'P1'!$B$4:$J$35,9,FALSE)),"")</f>
        <v/>
      </c>
      <c r="Z106" s="253" t="str">
        <f>IFERROR(IF(AND(AND($N105&lt;&gt;$BI$6,$N105&lt;&gt;$BJ$6),Z105="有"),$AL$2,VLOOKUP(Z105,'P1'!$B$4:$J$35,9,FALSE)),"")</f>
        <v/>
      </c>
      <c r="AA106" s="253" t="str">
        <f>IFERROR(IF(AND(AND($N105&lt;&gt;$BI$6,$N105&lt;&gt;$BJ$6),AA105="有"),$AL$2,VLOOKUP(AA105,'P1'!$B$4:$J$35,9,FALSE)),"")</f>
        <v/>
      </c>
      <c r="AB106" s="253" t="str">
        <f>IFERROR(IF(AND(AND($N105&lt;&gt;$BI$6,$N105&lt;&gt;$BJ$6),AB105="有"),$AL$2,VLOOKUP(AB105,'P1'!$B$4:$J$35,9,FALSE)),"")</f>
        <v/>
      </c>
      <c r="AC106" s="253" t="str">
        <f>IFERROR(IF(AND(AND($N105&lt;&gt;$BI$6,$N105&lt;&gt;$BJ$6),AC105="有"),$AL$2,VLOOKUP(AC105,'P1'!$B$4:$J$35,9,FALSE)),"")</f>
        <v/>
      </c>
      <c r="AD106" s="253" t="str">
        <f>IFERROR(IF(AND(AND($N105&lt;&gt;$BI$6,$N105&lt;&gt;$BJ$6),AD105="有"),$AL$2,VLOOKUP(AD105,'P1'!$B$4:$J$35,9,FALSE)),"")</f>
        <v/>
      </c>
      <c r="AE106" s="253" t="str">
        <f>IFERROR(IF(AND(AND($N105&lt;&gt;$BI$6,$N105&lt;&gt;$BJ$6),AE105="有"),$AL$2,VLOOKUP(AE105,'P1'!$B$4:$J$35,9,FALSE)),"")</f>
        <v/>
      </c>
      <c r="AF106" s="253" t="str">
        <f>IFERROR(IF(AND(AND($N105&lt;&gt;$BI$6,$N105&lt;&gt;$BJ$6),AF105="有"),$AL$2,VLOOKUP(AF105,'P1'!$B$4:$J$35,9,FALSE)),"")</f>
        <v/>
      </c>
      <c r="AG106" s="253" t="str">
        <f>IFERROR(IF(AND(AND($N105&lt;&gt;$BI$6,$N105&lt;&gt;$BJ$6),AG105="有"),$AL$2,VLOOKUP(AG105,'P1'!$B$4:$J$35,9,FALSE)),"")</f>
        <v/>
      </c>
      <c r="AH106" s="253" t="str">
        <f>IFERROR(IF(AND(AND($N105&lt;&gt;$BI$6,$N105&lt;&gt;$BJ$6),AH105="有"),$AL$2,VLOOKUP(AH105,'P1'!$B$4:$J$35,9,FALSE)),"")</f>
        <v/>
      </c>
      <c r="AI106" s="253" t="str">
        <f>IFERROR(IF(AND(AND($N105&lt;&gt;$BI$6,$N105&lt;&gt;$BJ$6),AI105="有"),$AL$2,VLOOKUP(AI105,'P1'!$B$4:$J$35,9,FALSE)),"")</f>
        <v/>
      </c>
      <c r="AJ106" s="253" t="str">
        <f>IFERROR(IF(AND(AND($N105&lt;&gt;$BI$6,$N105&lt;&gt;$BJ$6),AJ105="有"),$AL$2,VLOOKUP(AJ105,'P1'!$B$4:$J$35,9,FALSE)),"")</f>
        <v/>
      </c>
      <c r="AK106" s="253" t="str">
        <f>IFERROR(IF(AND(AND($N105&lt;&gt;$BI$6,$N105&lt;&gt;$BJ$6),AK105="有"),$AL$2,VLOOKUP(AK105,'P1'!$B$4:$J$35,9,FALSE)),"")</f>
        <v/>
      </c>
      <c r="AL106" s="253" t="str">
        <f>IFERROR(IF(AND(AND($N105&lt;&gt;$BI$6,$N105&lt;&gt;$BJ$6),AL105="有"),$AL$2,VLOOKUP(AL105,'P1'!$B$4:$J$35,9,FALSE)),"")</f>
        <v/>
      </c>
      <c r="AM106" s="253" t="str">
        <f>IFERROR(IF(AND(AND($N105&lt;&gt;$BI$6,$N105&lt;&gt;$BJ$6),AM105="有"),$AL$2,VLOOKUP(AM105,'P1'!$B$4:$J$35,9,FALSE)),"")</f>
        <v/>
      </c>
      <c r="AN106" s="253" t="str">
        <f>IFERROR(IF(AND(AND($N105&lt;&gt;$BI$6,$N105&lt;&gt;$BJ$6),AN105="有"),$AL$2,VLOOKUP(AN105,'P1'!$B$4:$J$35,9,FALSE)),"")</f>
        <v/>
      </c>
      <c r="AO106" s="253" t="str">
        <f>IFERROR(IF(AND(AND($N105&lt;&gt;$BI$6,$N105&lt;&gt;$BJ$6),AO105="有"),$AL$2,VLOOKUP(AO105,'P1'!$B$4:$J$35,9,FALSE)),"")</f>
        <v/>
      </c>
      <c r="AP106" s="253" t="str">
        <f>IFERROR(IF(AND(AND($N105&lt;&gt;$BI$6,$N105&lt;&gt;$BJ$6),AP105="有"),$AL$2,VLOOKUP(AP105,'P1'!$B$4:$J$35,9,FALSE)),"")</f>
        <v/>
      </c>
      <c r="AQ106" s="253" t="str">
        <f>IFERROR(IF(AND(AND($N105&lt;&gt;$BI$6,$N105&lt;&gt;$BJ$6),AQ105="有"),$AL$2,VLOOKUP(AQ105,'P1'!$B$4:$J$35,9,FALSE)),"")</f>
        <v/>
      </c>
      <c r="AR106" s="253" t="str">
        <f>IFERROR(IF(AND(AND($N105&lt;&gt;$BI$6,$N105&lt;&gt;$BJ$6),AR105="有"),$AL$2,VLOOKUP(AR105,'P1'!$B$4:$J$35,9,FALSE)),"")</f>
        <v/>
      </c>
      <c r="AS106" s="253" t="str">
        <f>IFERROR(IF(AND(AND($N105&lt;&gt;$BI$6,$N105&lt;&gt;$BJ$6),AS105="有"),$AL$2,VLOOKUP(AS105,'P1'!$B$4:$J$35,9,FALSE)),"")</f>
        <v/>
      </c>
      <c r="AT106" s="253" t="str">
        <f>IFERROR(IF(AND(AND($N105&lt;&gt;$BI$6,$N105&lt;&gt;$BJ$6),AT105="有"),$AL$2,VLOOKUP(AT105,'P1'!$B$4:$J$35,9,FALSE)),"")</f>
        <v/>
      </c>
      <c r="AU106" s="253" t="str">
        <f>IFERROR(IF(AND(AND($N105&lt;&gt;$BI$6,$N105&lt;&gt;$BJ$6),AU105="有"),$AL$2,VLOOKUP(AU105,'P1'!$B$4:$J$35,9,FALSE)),"")</f>
        <v/>
      </c>
      <c r="AV106" s="254">
        <f>SUM(Q106:AU106)</f>
        <v>0</v>
      </c>
      <c r="AW106" s="711"/>
      <c r="AX106" s="713"/>
      <c r="AY106" s="255"/>
      <c r="AZ106" s="255"/>
    </row>
    <row r="107" spans="2:59" ht="17.100000000000001" customHeight="1" x14ac:dyDescent="0.15">
      <c r="B107" s="690">
        <f t="shared" ref="B107:B147" si="8">B105+1</f>
        <v>42</v>
      </c>
      <c r="C107" s="721"/>
      <c r="D107" s="722"/>
      <c r="E107" s="722"/>
      <c r="F107" s="722"/>
      <c r="G107" s="722"/>
      <c r="H107" s="723"/>
      <c r="I107" s="727"/>
      <c r="J107" s="728"/>
      <c r="K107" s="728"/>
      <c r="L107" s="728"/>
      <c r="M107" s="729"/>
      <c r="N107" s="733"/>
      <c r="O107" s="734"/>
      <c r="P107" s="741"/>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0">
        <f>COUNTA(Q107:AU107)</f>
        <v>0</v>
      </c>
      <c r="AW107" s="710">
        <f>AV108</f>
        <v>0</v>
      </c>
      <c r="AX107" s="712">
        <f>IFERROR(ROUNDDOWN(AV108/$AT$2,1),"")</f>
        <v>0</v>
      </c>
      <c r="AY107" s="251"/>
      <c r="AZ107" s="251"/>
    </row>
    <row r="108" spans="2:59" ht="17.100000000000001" customHeight="1" x14ac:dyDescent="0.15">
      <c r="B108" s="691"/>
      <c r="C108" s="724"/>
      <c r="D108" s="725"/>
      <c r="E108" s="725"/>
      <c r="F108" s="725"/>
      <c r="G108" s="725"/>
      <c r="H108" s="726"/>
      <c r="I108" s="730"/>
      <c r="J108" s="731"/>
      <c r="K108" s="731"/>
      <c r="L108" s="731"/>
      <c r="M108" s="732"/>
      <c r="N108" s="742"/>
      <c r="O108" s="743"/>
      <c r="P108" s="744"/>
      <c r="Q108" s="253" t="str">
        <f>IFERROR(IF(AND(AND($N107&lt;&gt;$BI$6,$N107&lt;&gt;$BJ$6),Q107="有"),$AL$2,VLOOKUP(Q107,'P1'!$B$4:$J$35,9,FALSE)),"")</f>
        <v/>
      </c>
      <c r="R108" s="253" t="str">
        <f>IFERROR(IF(AND(AND($N107&lt;&gt;$BI$6,$N107&lt;&gt;$BJ$6),R107="有"),$AL$2,VLOOKUP(R107,'P1'!$B$4:$J$35,9,FALSE)),"")</f>
        <v/>
      </c>
      <c r="S108" s="253" t="str">
        <f>IFERROR(IF(AND(AND($N107&lt;&gt;$BI$6,$N107&lt;&gt;$BJ$6),S107="有"),$AL$2,VLOOKUP(S107,'P1'!$B$4:$J$35,9,FALSE)),"")</f>
        <v/>
      </c>
      <c r="T108" s="253" t="str">
        <f>IFERROR(IF(AND(AND($N107&lt;&gt;$BI$6,$N107&lt;&gt;$BJ$6),T107="有"),$AL$2,VLOOKUP(T107,'P1'!$B$4:$J$35,9,FALSE)),"")</f>
        <v/>
      </c>
      <c r="U108" s="253" t="str">
        <f>IFERROR(IF(AND(AND($N107&lt;&gt;$BI$6,$N107&lt;&gt;$BJ$6),U107="有"),$AL$2,VLOOKUP(U107,'P1'!$B$4:$J$35,9,FALSE)),"")</f>
        <v/>
      </c>
      <c r="V108" s="253" t="str">
        <f>IFERROR(IF(AND(AND($N107&lt;&gt;$BI$6,$N107&lt;&gt;$BJ$6),V107="有"),$AL$2,VLOOKUP(V107,'P1'!$B$4:$J$35,9,FALSE)),"")</f>
        <v/>
      </c>
      <c r="W108" s="253" t="str">
        <f>IFERROR(IF(AND(AND($N107&lt;&gt;$BI$6,$N107&lt;&gt;$BJ$6),W107="有"),$AL$2,VLOOKUP(W107,'P1'!$B$4:$J$35,9,FALSE)),"")</f>
        <v/>
      </c>
      <c r="X108" s="253" t="str">
        <f>IFERROR(IF(AND(AND($N107&lt;&gt;$BI$6,$N107&lt;&gt;$BJ$6),X107="有"),$AL$2,VLOOKUP(X107,'P1'!$B$4:$J$35,9,FALSE)),"")</f>
        <v/>
      </c>
      <c r="Y108" s="253" t="str">
        <f>IFERROR(IF(AND(AND($N107&lt;&gt;$BI$6,$N107&lt;&gt;$BJ$6),Y107="有"),$AL$2,VLOOKUP(Y107,'P1'!$B$4:$J$35,9,FALSE)),"")</f>
        <v/>
      </c>
      <c r="Z108" s="253" t="str">
        <f>IFERROR(IF(AND(AND($N107&lt;&gt;$BI$6,$N107&lt;&gt;$BJ$6),Z107="有"),$AL$2,VLOOKUP(Z107,'P1'!$B$4:$J$35,9,FALSE)),"")</f>
        <v/>
      </c>
      <c r="AA108" s="253" t="str">
        <f>IFERROR(IF(AND(AND($N107&lt;&gt;$BI$6,$N107&lt;&gt;$BJ$6),AA107="有"),$AL$2,VLOOKUP(AA107,'P1'!$B$4:$J$35,9,FALSE)),"")</f>
        <v/>
      </c>
      <c r="AB108" s="253" t="str">
        <f>IFERROR(IF(AND(AND($N107&lt;&gt;$BI$6,$N107&lt;&gt;$BJ$6),AB107="有"),$AL$2,VLOOKUP(AB107,'P1'!$B$4:$J$35,9,FALSE)),"")</f>
        <v/>
      </c>
      <c r="AC108" s="253" t="str">
        <f>IFERROR(IF(AND(AND($N107&lt;&gt;$BI$6,$N107&lt;&gt;$BJ$6),AC107="有"),$AL$2,VLOOKUP(AC107,'P1'!$B$4:$J$35,9,FALSE)),"")</f>
        <v/>
      </c>
      <c r="AD108" s="253" t="str">
        <f>IFERROR(IF(AND(AND($N107&lt;&gt;$BI$6,$N107&lt;&gt;$BJ$6),AD107="有"),$AL$2,VLOOKUP(AD107,'P1'!$B$4:$J$35,9,FALSE)),"")</f>
        <v/>
      </c>
      <c r="AE108" s="253" t="str">
        <f>IFERROR(IF(AND(AND($N107&lt;&gt;$BI$6,$N107&lt;&gt;$BJ$6),AE107="有"),$AL$2,VLOOKUP(AE107,'P1'!$B$4:$J$35,9,FALSE)),"")</f>
        <v/>
      </c>
      <c r="AF108" s="253" t="str">
        <f>IFERROR(IF(AND(AND($N107&lt;&gt;$BI$6,$N107&lt;&gt;$BJ$6),AF107="有"),$AL$2,VLOOKUP(AF107,'P1'!$B$4:$J$35,9,FALSE)),"")</f>
        <v/>
      </c>
      <c r="AG108" s="253" t="str">
        <f>IFERROR(IF(AND(AND($N107&lt;&gt;$BI$6,$N107&lt;&gt;$BJ$6),AG107="有"),$AL$2,VLOOKUP(AG107,'P1'!$B$4:$J$35,9,FALSE)),"")</f>
        <v/>
      </c>
      <c r="AH108" s="253" t="str">
        <f>IFERROR(IF(AND(AND($N107&lt;&gt;$BI$6,$N107&lt;&gt;$BJ$6),AH107="有"),$AL$2,VLOOKUP(AH107,'P1'!$B$4:$J$35,9,FALSE)),"")</f>
        <v/>
      </c>
      <c r="AI108" s="253" t="str">
        <f>IFERROR(IF(AND(AND($N107&lt;&gt;$BI$6,$N107&lt;&gt;$BJ$6),AI107="有"),$AL$2,VLOOKUP(AI107,'P1'!$B$4:$J$35,9,FALSE)),"")</f>
        <v/>
      </c>
      <c r="AJ108" s="253" t="str">
        <f>IFERROR(IF(AND(AND($N107&lt;&gt;$BI$6,$N107&lt;&gt;$BJ$6),AJ107="有"),$AL$2,VLOOKUP(AJ107,'P1'!$B$4:$J$35,9,FALSE)),"")</f>
        <v/>
      </c>
      <c r="AK108" s="253" t="str">
        <f>IFERROR(IF(AND(AND($N107&lt;&gt;$BI$6,$N107&lt;&gt;$BJ$6),AK107="有"),$AL$2,VLOOKUP(AK107,'P1'!$B$4:$J$35,9,FALSE)),"")</f>
        <v/>
      </c>
      <c r="AL108" s="253" t="str">
        <f>IFERROR(IF(AND(AND($N107&lt;&gt;$BI$6,$N107&lt;&gt;$BJ$6),AL107="有"),$AL$2,VLOOKUP(AL107,'P1'!$B$4:$J$35,9,FALSE)),"")</f>
        <v/>
      </c>
      <c r="AM108" s="253" t="str">
        <f>IFERROR(IF(AND(AND($N107&lt;&gt;$BI$6,$N107&lt;&gt;$BJ$6),AM107="有"),$AL$2,VLOOKUP(AM107,'P1'!$B$4:$J$35,9,FALSE)),"")</f>
        <v/>
      </c>
      <c r="AN108" s="253" t="str">
        <f>IFERROR(IF(AND(AND($N107&lt;&gt;$BI$6,$N107&lt;&gt;$BJ$6),AN107="有"),$AL$2,VLOOKUP(AN107,'P1'!$B$4:$J$35,9,FALSE)),"")</f>
        <v/>
      </c>
      <c r="AO108" s="253" t="str">
        <f>IFERROR(IF(AND(AND($N107&lt;&gt;$BI$6,$N107&lt;&gt;$BJ$6),AO107="有"),$AL$2,VLOOKUP(AO107,'P1'!$B$4:$J$35,9,FALSE)),"")</f>
        <v/>
      </c>
      <c r="AP108" s="253" t="str">
        <f>IFERROR(IF(AND(AND($N107&lt;&gt;$BI$6,$N107&lt;&gt;$BJ$6),AP107="有"),$AL$2,VLOOKUP(AP107,'P1'!$B$4:$J$35,9,FALSE)),"")</f>
        <v/>
      </c>
      <c r="AQ108" s="253" t="str">
        <f>IFERROR(IF(AND(AND($N107&lt;&gt;$BI$6,$N107&lt;&gt;$BJ$6),AQ107="有"),$AL$2,VLOOKUP(AQ107,'P1'!$B$4:$J$35,9,FALSE)),"")</f>
        <v/>
      </c>
      <c r="AR108" s="253" t="str">
        <f>IFERROR(IF(AND(AND($N107&lt;&gt;$BI$6,$N107&lt;&gt;$BJ$6),AR107="有"),$AL$2,VLOOKUP(AR107,'P1'!$B$4:$J$35,9,FALSE)),"")</f>
        <v/>
      </c>
      <c r="AS108" s="253" t="str">
        <f>IFERROR(IF(AND(AND($N107&lt;&gt;$BI$6,$N107&lt;&gt;$BJ$6),AS107="有"),$AL$2,VLOOKUP(AS107,'P1'!$B$4:$J$35,9,FALSE)),"")</f>
        <v/>
      </c>
      <c r="AT108" s="253" t="str">
        <f>IFERROR(IF(AND(AND($N107&lt;&gt;$BI$6,$N107&lt;&gt;$BJ$6),AT107="有"),$AL$2,VLOOKUP(AT107,'P1'!$B$4:$J$35,9,FALSE)),"")</f>
        <v/>
      </c>
      <c r="AU108" s="253" t="str">
        <f>IFERROR(IF(AND(AND($N107&lt;&gt;$BI$6,$N107&lt;&gt;$BJ$6),AU107="有"),$AL$2,VLOOKUP(AU107,'P1'!$B$4:$J$35,9,FALSE)),"")</f>
        <v/>
      </c>
      <c r="AV108" s="254">
        <f>SUM(Q108:AU108)</f>
        <v>0</v>
      </c>
      <c r="AW108" s="711"/>
      <c r="AX108" s="713"/>
      <c r="AY108" s="255"/>
      <c r="AZ108" s="255"/>
    </row>
    <row r="109" spans="2:59" ht="17.100000000000001" customHeight="1" x14ac:dyDescent="0.15">
      <c r="B109" s="690">
        <f t="shared" si="8"/>
        <v>43</v>
      </c>
      <c r="C109" s="721"/>
      <c r="D109" s="722"/>
      <c r="E109" s="722"/>
      <c r="F109" s="722"/>
      <c r="G109" s="722"/>
      <c r="H109" s="723"/>
      <c r="I109" s="727"/>
      <c r="J109" s="728"/>
      <c r="K109" s="728"/>
      <c r="L109" s="728"/>
      <c r="M109" s="729"/>
      <c r="N109" s="733"/>
      <c r="O109" s="734"/>
      <c r="P109" s="741"/>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0">
        <f>COUNTA(Q109:AU109)</f>
        <v>0</v>
      </c>
      <c r="AW109" s="710">
        <f>AV110</f>
        <v>0</v>
      </c>
      <c r="AX109" s="712">
        <f>IFERROR(ROUNDDOWN(AV110/$AT$2,1),"")</f>
        <v>0</v>
      </c>
      <c r="AY109" s="251"/>
      <c r="AZ109" s="251"/>
    </row>
    <row r="110" spans="2:59" ht="17.100000000000001" customHeight="1" x14ac:dyDescent="0.15">
      <c r="B110" s="691"/>
      <c r="C110" s="724"/>
      <c r="D110" s="725"/>
      <c r="E110" s="725"/>
      <c r="F110" s="725"/>
      <c r="G110" s="725"/>
      <c r="H110" s="726"/>
      <c r="I110" s="730"/>
      <c r="J110" s="731"/>
      <c r="K110" s="731"/>
      <c r="L110" s="731"/>
      <c r="M110" s="732"/>
      <c r="N110" s="742"/>
      <c r="O110" s="743"/>
      <c r="P110" s="744"/>
      <c r="Q110" s="253" t="str">
        <f>IFERROR(IF(AND(AND($N109&lt;&gt;$BI$6,$N109&lt;&gt;$BJ$6),Q109="有"),$AL$2,VLOOKUP(Q109,'P1'!$B$4:$J$35,9,FALSE)),"")</f>
        <v/>
      </c>
      <c r="R110" s="253" t="str">
        <f>IFERROR(IF(AND(AND($N109&lt;&gt;$BI$6,$N109&lt;&gt;$BJ$6),R109="有"),$AL$2,VLOOKUP(R109,'P1'!$B$4:$J$35,9,FALSE)),"")</f>
        <v/>
      </c>
      <c r="S110" s="253" t="str">
        <f>IFERROR(IF(AND(AND($N109&lt;&gt;$BI$6,$N109&lt;&gt;$BJ$6),S109="有"),$AL$2,VLOOKUP(S109,'P1'!$B$4:$J$35,9,FALSE)),"")</f>
        <v/>
      </c>
      <c r="T110" s="253" t="str">
        <f>IFERROR(IF(AND(AND($N109&lt;&gt;$BI$6,$N109&lt;&gt;$BJ$6),T109="有"),$AL$2,VLOOKUP(T109,'P1'!$B$4:$J$35,9,FALSE)),"")</f>
        <v/>
      </c>
      <c r="U110" s="253" t="str">
        <f>IFERROR(IF(AND(AND($N109&lt;&gt;$BI$6,$N109&lt;&gt;$BJ$6),U109="有"),$AL$2,VLOOKUP(U109,'P1'!$B$4:$J$35,9,FALSE)),"")</f>
        <v/>
      </c>
      <c r="V110" s="253" t="str">
        <f>IFERROR(IF(AND(AND($N109&lt;&gt;$BI$6,$N109&lt;&gt;$BJ$6),V109="有"),$AL$2,VLOOKUP(V109,'P1'!$B$4:$J$35,9,FALSE)),"")</f>
        <v/>
      </c>
      <c r="W110" s="253" t="str">
        <f>IFERROR(IF(AND(AND($N109&lt;&gt;$BI$6,$N109&lt;&gt;$BJ$6),W109="有"),$AL$2,VLOOKUP(W109,'P1'!$B$4:$J$35,9,FALSE)),"")</f>
        <v/>
      </c>
      <c r="X110" s="253" t="str">
        <f>IFERROR(IF(AND(AND($N109&lt;&gt;$BI$6,$N109&lt;&gt;$BJ$6),X109="有"),$AL$2,VLOOKUP(X109,'P1'!$B$4:$J$35,9,FALSE)),"")</f>
        <v/>
      </c>
      <c r="Y110" s="253" t="str">
        <f>IFERROR(IF(AND(AND($N109&lt;&gt;$BI$6,$N109&lt;&gt;$BJ$6),Y109="有"),$AL$2,VLOOKUP(Y109,'P1'!$B$4:$J$35,9,FALSE)),"")</f>
        <v/>
      </c>
      <c r="Z110" s="253" t="str">
        <f>IFERROR(IF(AND(AND($N109&lt;&gt;$BI$6,$N109&lt;&gt;$BJ$6),Z109="有"),$AL$2,VLOOKUP(Z109,'P1'!$B$4:$J$35,9,FALSE)),"")</f>
        <v/>
      </c>
      <c r="AA110" s="253" t="str">
        <f>IFERROR(IF(AND(AND($N109&lt;&gt;$BI$6,$N109&lt;&gt;$BJ$6),AA109="有"),$AL$2,VLOOKUP(AA109,'P1'!$B$4:$J$35,9,FALSE)),"")</f>
        <v/>
      </c>
      <c r="AB110" s="253" t="str">
        <f>IFERROR(IF(AND(AND($N109&lt;&gt;$BI$6,$N109&lt;&gt;$BJ$6),AB109="有"),$AL$2,VLOOKUP(AB109,'P1'!$B$4:$J$35,9,FALSE)),"")</f>
        <v/>
      </c>
      <c r="AC110" s="253" t="str">
        <f>IFERROR(IF(AND(AND($N109&lt;&gt;$BI$6,$N109&lt;&gt;$BJ$6),AC109="有"),$AL$2,VLOOKUP(AC109,'P1'!$B$4:$J$35,9,FALSE)),"")</f>
        <v/>
      </c>
      <c r="AD110" s="253" t="str">
        <f>IFERROR(IF(AND(AND($N109&lt;&gt;$BI$6,$N109&lt;&gt;$BJ$6),AD109="有"),$AL$2,VLOOKUP(AD109,'P1'!$B$4:$J$35,9,FALSE)),"")</f>
        <v/>
      </c>
      <c r="AE110" s="253" t="str">
        <f>IFERROR(IF(AND(AND($N109&lt;&gt;$BI$6,$N109&lt;&gt;$BJ$6),AE109="有"),$AL$2,VLOOKUP(AE109,'P1'!$B$4:$J$35,9,FALSE)),"")</f>
        <v/>
      </c>
      <c r="AF110" s="253" t="str">
        <f>IFERROR(IF(AND(AND($N109&lt;&gt;$BI$6,$N109&lt;&gt;$BJ$6),AF109="有"),$AL$2,VLOOKUP(AF109,'P1'!$B$4:$J$35,9,FALSE)),"")</f>
        <v/>
      </c>
      <c r="AG110" s="253" t="str">
        <f>IFERROR(IF(AND(AND($N109&lt;&gt;$BI$6,$N109&lt;&gt;$BJ$6),AG109="有"),$AL$2,VLOOKUP(AG109,'P1'!$B$4:$J$35,9,FALSE)),"")</f>
        <v/>
      </c>
      <c r="AH110" s="253" t="str">
        <f>IFERROR(IF(AND(AND($N109&lt;&gt;$BI$6,$N109&lt;&gt;$BJ$6),AH109="有"),$AL$2,VLOOKUP(AH109,'P1'!$B$4:$J$35,9,FALSE)),"")</f>
        <v/>
      </c>
      <c r="AI110" s="253" t="str">
        <f>IFERROR(IF(AND(AND($N109&lt;&gt;$BI$6,$N109&lt;&gt;$BJ$6),AI109="有"),$AL$2,VLOOKUP(AI109,'P1'!$B$4:$J$35,9,FALSE)),"")</f>
        <v/>
      </c>
      <c r="AJ110" s="253" t="str">
        <f>IFERROR(IF(AND(AND($N109&lt;&gt;$BI$6,$N109&lt;&gt;$BJ$6),AJ109="有"),$AL$2,VLOOKUP(AJ109,'P1'!$B$4:$J$35,9,FALSE)),"")</f>
        <v/>
      </c>
      <c r="AK110" s="253" t="str">
        <f>IFERROR(IF(AND(AND($N109&lt;&gt;$BI$6,$N109&lt;&gt;$BJ$6),AK109="有"),$AL$2,VLOOKUP(AK109,'P1'!$B$4:$J$35,9,FALSE)),"")</f>
        <v/>
      </c>
      <c r="AL110" s="253" t="str">
        <f>IFERROR(IF(AND(AND($N109&lt;&gt;$BI$6,$N109&lt;&gt;$BJ$6),AL109="有"),$AL$2,VLOOKUP(AL109,'P1'!$B$4:$J$35,9,FALSE)),"")</f>
        <v/>
      </c>
      <c r="AM110" s="253" t="str">
        <f>IFERROR(IF(AND(AND($N109&lt;&gt;$BI$6,$N109&lt;&gt;$BJ$6),AM109="有"),$AL$2,VLOOKUP(AM109,'P1'!$B$4:$J$35,9,FALSE)),"")</f>
        <v/>
      </c>
      <c r="AN110" s="253" t="str">
        <f>IFERROR(IF(AND(AND($N109&lt;&gt;$BI$6,$N109&lt;&gt;$BJ$6),AN109="有"),$AL$2,VLOOKUP(AN109,'P1'!$B$4:$J$35,9,FALSE)),"")</f>
        <v/>
      </c>
      <c r="AO110" s="253" t="str">
        <f>IFERROR(IF(AND(AND($N109&lt;&gt;$BI$6,$N109&lt;&gt;$BJ$6),AO109="有"),$AL$2,VLOOKUP(AO109,'P1'!$B$4:$J$35,9,FALSE)),"")</f>
        <v/>
      </c>
      <c r="AP110" s="253" t="str">
        <f>IFERROR(IF(AND(AND($N109&lt;&gt;$BI$6,$N109&lt;&gt;$BJ$6),AP109="有"),$AL$2,VLOOKUP(AP109,'P1'!$B$4:$J$35,9,FALSE)),"")</f>
        <v/>
      </c>
      <c r="AQ110" s="253" t="str">
        <f>IFERROR(IF(AND(AND($N109&lt;&gt;$BI$6,$N109&lt;&gt;$BJ$6),AQ109="有"),$AL$2,VLOOKUP(AQ109,'P1'!$B$4:$J$35,9,FALSE)),"")</f>
        <v/>
      </c>
      <c r="AR110" s="253" t="str">
        <f>IFERROR(IF(AND(AND($N109&lt;&gt;$BI$6,$N109&lt;&gt;$BJ$6),AR109="有"),$AL$2,VLOOKUP(AR109,'P1'!$B$4:$J$35,9,FALSE)),"")</f>
        <v/>
      </c>
      <c r="AS110" s="253" t="str">
        <f>IFERROR(IF(AND(AND($N109&lt;&gt;$BI$6,$N109&lt;&gt;$BJ$6),AS109="有"),$AL$2,VLOOKUP(AS109,'P1'!$B$4:$J$35,9,FALSE)),"")</f>
        <v/>
      </c>
      <c r="AT110" s="253" t="str">
        <f>IFERROR(IF(AND(AND($N109&lt;&gt;$BI$6,$N109&lt;&gt;$BJ$6),AT109="有"),$AL$2,VLOOKUP(AT109,'P1'!$B$4:$J$35,9,FALSE)),"")</f>
        <v/>
      </c>
      <c r="AU110" s="253" t="str">
        <f>IFERROR(IF(AND(AND($N109&lt;&gt;$BI$6,$N109&lt;&gt;$BJ$6),AU109="有"),$AL$2,VLOOKUP(AU109,'P1'!$B$4:$J$35,9,FALSE)),"")</f>
        <v/>
      </c>
      <c r="AV110" s="254">
        <f>SUM(Q110:AU110)</f>
        <v>0</v>
      </c>
      <c r="AW110" s="711"/>
      <c r="AX110" s="713"/>
      <c r="AY110" s="255"/>
      <c r="AZ110" s="255"/>
    </row>
    <row r="111" spans="2:59" ht="17.100000000000001" customHeight="1" x14ac:dyDescent="0.15">
      <c r="B111" s="690">
        <f t="shared" si="8"/>
        <v>44</v>
      </c>
      <c r="C111" s="721"/>
      <c r="D111" s="722"/>
      <c r="E111" s="722"/>
      <c r="F111" s="722"/>
      <c r="G111" s="722"/>
      <c r="H111" s="723"/>
      <c r="I111" s="727"/>
      <c r="J111" s="728"/>
      <c r="K111" s="728"/>
      <c r="L111" s="728"/>
      <c r="M111" s="729"/>
      <c r="N111" s="733"/>
      <c r="O111" s="734"/>
      <c r="P111" s="741"/>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0">
        <f>COUNTA(Q111:AU111)</f>
        <v>0</v>
      </c>
      <c r="AW111" s="710">
        <f>AV112</f>
        <v>0</v>
      </c>
      <c r="AX111" s="712">
        <f>IFERROR(ROUNDDOWN(AV112/$AT$2,1),"")</f>
        <v>0</v>
      </c>
      <c r="AY111" s="251"/>
      <c r="AZ111" s="251"/>
    </row>
    <row r="112" spans="2:59" ht="17.100000000000001" customHeight="1" x14ac:dyDescent="0.15">
      <c r="B112" s="691"/>
      <c r="C112" s="724"/>
      <c r="D112" s="725"/>
      <c r="E112" s="725"/>
      <c r="F112" s="725"/>
      <c r="G112" s="725"/>
      <c r="H112" s="726"/>
      <c r="I112" s="730"/>
      <c r="J112" s="731"/>
      <c r="K112" s="731"/>
      <c r="L112" s="731"/>
      <c r="M112" s="732"/>
      <c r="N112" s="742"/>
      <c r="O112" s="743"/>
      <c r="P112" s="744"/>
      <c r="Q112" s="253" t="str">
        <f>IFERROR(IF(AND(AND($N111&lt;&gt;$BI$6,$N111&lt;&gt;$BJ$6),Q111="有"),$AL$2,VLOOKUP(Q111,'P1'!$B$4:$J$35,9,FALSE)),"")</f>
        <v/>
      </c>
      <c r="R112" s="253" t="str">
        <f>IFERROR(IF(AND(AND($N111&lt;&gt;$BI$6,$N111&lt;&gt;$BJ$6),R111="有"),$AL$2,VLOOKUP(R111,'P1'!$B$4:$J$35,9,FALSE)),"")</f>
        <v/>
      </c>
      <c r="S112" s="253" t="str">
        <f>IFERROR(IF(AND(AND($N111&lt;&gt;$BI$6,$N111&lt;&gt;$BJ$6),S111="有"),$AL$2,VLOOKUP(S111,'P1'!$B$4:$J$35,9,FALSE)),"")</f>
        <v/>
      </c>
      <c r="T112" s="253" t="str">
        <f>IFERROR(IF(AND(AND($N111&lt;&gt;$BI$6,$N111&lt;&gt;$BJ$6),T111="有"),$AL$2,VLOOKUP(T111,'P1'!$B$4:$J$35,9,FALSE)),"")</f>
        <v/>
      </c>
      <c r="U112" s="253" t="str">
        <f>IFERROR(IF(AND(AND($N111&lt;&gt;$BI$6,$N111&lt;&gt;$BJ$6),U111="有"),$AL$2,VLOOKUP(U111,'P1'!$B$4:$J$35,9,FALSE)),"")</f>
        <v/>
      </c>
      <c r="V112" s="253" t="str">
        <f>IFERROR(IF(AND(AND($N111&lt;&gt;$BI$6,$N111&lt;&gt;$BJ$6),V111="有"),$AL$2,VLOOKUP(V111,'P1'!$B$4:$J$35,9,FALSE)),"")</f>
        <v/>
      </c>
      <c r="W112" s="253" t="str">
        <f>IFERROR(IF(AND(AND($N111&lt;&gt;$BI$6,$N111&lt;&gt;$BJ$6),W111="有"),$AL$2,VLOOKUP(W111,'P1'!$B$4:$J$35,9,FALSE)),"")</f>
        <v/>
      </c>
      <c r="X112" s="253" t="str">
        <f>IFERROR(IF(AND(AND($N111&lt;&gt;$BI$6,$N111&lt;&gt;$BJ$6),X111="有"),$AL$2,VLOOKUP(X111,'P1'!$B$4:$J$35,9,FALSE)),"")</f>
        <v/>
      </c>
      <c r="Y112" s="253" t="str">
        <f>IFERROR(IF(AND(AND($N111&lt;&gt;$BI$6,$N111&lt;&gt;$BJ$6),Y111="有"),$AL$2,VLOOKUP(Y111,'P1'!$B$4:$J$35,9,FALSE)),"")</f>
        <v/>
      </c>
      <c r="Z112" s="253" t="str">
        <f>IFERROR(IF(AND(AND($N111&lt;&gt;$BI$6,$N111&lt;&gt;$BJ$6),Z111="有"),$AL$2,VLOOKUP(Z111,'P1'!$B$4:$J$35,9,FALSE)),"")</f>
        <v/>
      </c>
      <c r="AA112" s="253" t="str">
        <f>IFERROR(IF(AND(AND($N111&lt;&gt;$BI$6,$N111&lt;&gt;$BJ$6),AA111="有"),$AL$2,VLOOKUP(AA111,'P1'!$B$4:$J$35,9,FALSE)),"")</f>
        <v/>
      </c>
      <c r="AB112" s="253" t="str">
        <f>IFERROR(IF(AND(AND($N111&lt;&gt;$BI$6,$N111&lt;&gt;$BJ$6),AB111="有"),$AL$2,VLOOKUP(AB111,'P1'!$B$4:$J$35,9,FALSE)),"")</f>
        <v/>
      </c>
      <c r="AC112" s="253" t="str">
        <f>IFERROR(IF(AND(AND($N111&lt;&gt;$BI$6,$N111&lt;&gt;$BJ$6),AC111="有"),$AL$2,VLOOKUP(AC111,'P1'!$B$4:$J$35,9,FALSE)),"")</f>
        <v/>
      </c>
      <c r="AD112" s="253" t="str">
        <f>IFERROR(IF(AND(AND($N111&lt;&gt;$BI$6,$N111&lt;&gt;$BJ$6),AD111="有"),$AL$2,VLOOKUP(AD111,'P1'!$B$4:$J$35,9,FALSE)),"")</f>
        <v/>
      </c>
      <c r="AE112" s="253" t="str">
        <f>IFERROR(IF(AND(AND($N111&lt;&gt;$BI$6,$N111&lt;&gt;$BJ$6),AE111="有"),$AL$2,VLOOKUP(AE111,'P1'!$B$4:$J$35,9,FALSE)),"")</f>
        <v/>
      </c>
      <c r="AF112" s="253" t="str">
        <f>IFERROR(IF(AND(AND($N111&lt;&gt;$BI$6,$N111&lt;&gt;$BJ$6),AF111="有"),$AL$2,VLOOKUP(AF111,'P1'!$B$4:$J$35,9,FALSE)),"")</f>
        <v/>
      </c>
      <c r="AG112" s="253" t="str">
        <f>IFERROR(IF(AND(AND($N111&lt;&gt;$BI$6,$N111&lt;&gt;$BJ$6),AG111="有"),$AL$2,VLOOKUP(AG111,'P1'!$B$4:$J$35,9,FALSE)),"")</f>
        <v/>
      </c>
      <c r="AH112" s="253" t="str">
        <f>IFERROR(IF(AND(AND($N111&lt;&gt;$BI$6,$N111&lt;&gt;$BJ$6),AH111="有"),$AL$2,VLOOKUP(AH111,'P1'!$B$4:$J$35,9,FALSE)),"")</f>
        <v/>
      </c>
      <c r="AI112" s="253" t="str">
        <f>IFERROR(IF(AND(AND($N111&lt;&gt;$BI$6,$N111&lt;&gt;$BJ$6),AI111="有"),$AL$2,VLOOKUP(AI111,'P1'!$B$4:$J$35,9,FALSE)),"")</f>
        <v/>
      </c>
      <c r="AJ112" s="253" t="str">
        <f>IFERROR(IF(AND(AND($N111&lt;&gt;$BI$6,$N111&lt;&gt;$BJ$6),AJ111="有"),$AL$2,VLOOKUP(AJ111,'P1'!$B$4:$J$35,9,FALSE)),"")</f>
        <v/>
      </c>
      <c r="AK112" s="253" t="str">
        <f>IFERROR(IF(AND(AND($N111&lt;&gt;$BI$6,$N111&lt;&gt;$BJ$6),AK111="有"),$AL$2,VLOOKUP(AK111,'P1'!$B$4:$J$35,9,FALSE)),"")</f>
        <v/>
      </c>
      <c r="AL112" s="253" t="str">
        <f>IFERROR(IF(AND(AND($N111&lt;&gt;$BI$6,$N111&lt;&gt;$BJ$6),AL111="有"),$AL$2,VLOOKUP(AL111,'P1'!$B$4:$J$35,9,FALSE)),"")</f>
        <v/>
      </c>
      <c r="AM112" s="253" t="str">
        <f>IFERROR(IF(AND(AND($N111&lt;&gt;$BI$6,$N111&lt;&gt;$BJ$6),AM111="有"),$AL$2,VLOOKUP(AM111,'P1'!$B$4:$J$35,9,FALSE)),"")</f>
        <v/>
      </c>
      <c r="AN112" s="253" t="str">
        <f>IFERROR(IF(AND(AND($N111&lt;&gt;$BI$6,$N111&lt;&gt;$BJ$6),AN111="有"),$AL$2,VLOOKUP(AN111,'P1'!$B$4:$J$35,9,FALSE)),"")</f>
        <v/>
      </c>
      <c r="AO112" s="253" t="str">
        <f>IFERROR(IF(AND(AND($N111&lt;&gt;$BI$6,$N111&lt;&gt;$BJ$6),AO111="有"),$AL$2,VLOOKUP(AO111,'P1'!$B$4:$J$35,9,FALSE)),"")</f>
        <v/>
      </c>
      <c r="AP112" s="253" t="str">
        <f>IFERROR(IF(AND(AND($N111&lt;&gt;$BI$6,$N111&lt;&gt;$BJ$6),AP111="有"),$AL$2,VLOOKUP(AP111,'P1'!$B$4:$J$35,9,FALSE)),"")</f>
        <v/>
      </c>
      <c r="AQ112" s="253" t="str">
        <f>IFERROR(IF(AND(AND($N111&lt;&gt;$BI$6,$N111&lt;&gt;$BJ$6),AQ111="有"),$AL$2,VLOOKUP(AQ111,'P1'!$B$4:$J$35,9,FALSE)),"")</f>
        <v/>
      </c>
      <c r="AR112" s="253" t="str">
        <f>IFERROR(IF(AND(AND($N111&lt;&gt;$BI$6,$N111&lt;&gt;$BJ$6),AR111="有"),$AL$2,VLOOKUP(AR111,'P1'!$B$4:$J$35,9,FALSE)),"")</f>
        <v/>
      </c>
      <c r="AS112" s="253" t="str">
        <f>IFERROR(IF(AND(AND($N111&lt;&gt;$BI$6,$N111&lt;&gt;$BJ$6),AS111="有"),$AL$2,VLOOKUP(AS111,'P1'!$B$4:$J$35,9,FALSE)),"")</f>
        <v/>
      </c>
      <c r="AT112" s="253" t="str">
        <f>IFERROR(IF(AND(AND($N111&lt;&gt;$BI$6,$N111&lt;&gt;$BJ$6),AT111="有"),$AL$2,VLOOKUP(AT111,'P1'!$B$4:$J$35,9,FALSE)),"")</f>
        <v/>
      </c>
      <c r="AU112" s="253" t="str">
        <f>IFERROR(IF(AND(AND($N111&lt;&gt;$BI$6,$N111&lt;&gt;$BJ$6),AU111="有"),$AL$2,VLOOKUP(AU111,'P1'!$B$4:$J$35,9,FALSE)),"")</f>
        <v/>
      </c>
      <c r="AV112" s="254">
        <f>SUM(Q112:AU112)</f>
        <v>0</v>
      </c>
      <c r="AW112" s="711"/>
      <c r="AX112" s="713"/>
      <c r="AY112" s="255"/>
      <c r="AZ112" s="255"/>
    </row>
    <row r="113" spans="2:52" ht="17.100000000000001" customHeight="1" x14ac:dyDescent="0.15">
      <c r="B113" s="690">
        <f t="shared" si="8"/>
        <v>45</v>
      </c>
      <c r="C113" s="721"/>
      <c r="D113" s="722"/>
      <c r="E113" s="722"/>
      <c r="F113" s="722"/>
      <c r="G113" s="722"/>
      <c r="H113" s="723"/>
      <c r="I113" s="727"/>
      <c r="J113" s="728"/>
      <c r="K113" s="728"/>
      <c r="L113" s="728"/>
      <c r="M113" s="729"/>
      <c r="N113" s="733"/>
      <c r="O113" s="734"/>
      <c r="P113" s="741"/>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0">
        <f>COUNTA(Q113:AU113)</f>
        <v>0</v>
      </c>
      <c r="AW113" s="710">
        <f>AV114</f>
        <v>0</v>
      </c>
      <c r="AX113" s="712">
        <f>IFERROR(ROUNDDOWN(AV114/$AT$2,1),"")</f>
        <v>0</v>
      </c>
      <c r="AY113" s="251"/>
      <c r="AZ113" s="251"/>
    </row>
    <row r="114" spans="2:52" ht="17.100000000000001" customHeight="1" x14ac:dyDescent="0.15">
      <c r="B114" s="691"/>
      <c r="C114" s="724"/>
      <c r="D114" s="725"/>
      <c r="E114" s="725"/>
      <c r="F114" s="725"/>
      <c r="G114" s="725"/>
      <c r="H114" s="726"/>
      <c r="I114" s="730"/>
      <c r="J114" s="731"/>
      <c r="K114" s="731"/>
      <c r="L114" s="731"/>
      <c r="M114" s="732"/>
      <c r="N114" s="742"/>
      <c r="O114" s="743"/>
      <c r="P114" s="744"/>
      <c r="Q114" s="253" t="str">
        <f>IFERROR(IF(AND(AND($N113&lt;&gt;$BI$6,$N113&lt;&gt;$BJ$6),Q113="有"),$AL$2,VLOOKUP(Q113,'P1'!$B$4:$J$35,9,FALSE)),"")</f>
        <v/>
      </c>
      <c r="R114" s="253" t="str">
        <f>IFERROR(IF(AND(AND($N113&lt;&gt;$BI$6,$N113&lt;&gt;$BJ$6),R113="有"),$AL$2,VLOOKUP(R113,'P1'!$B$4:$J$35,9,FALSE)),"")</f>
        <v/>
      </c>
      <c r="S114" s="253" t="str">
        <f>IFERROR(IF(AND(AND($N113&lt;&gt;$BI$6,$N113&lt;&gt;$BJ$6),S113="有"),$AL$2,VLOOKUP(S113,'P1'!$B$4:$J$35,9,FALSE)),"")</f>
        <v/>
      </c>
      <c r="T114" s="253" t="str">
        <f>IFERROR(IF(AND(AND($N113&lt;&gt;$BI$6,$N113&lt;&gt;$BJ$6),T113="有"),$AL$2,VLOOKUP(T113,'P1'!$B$4:$J$35,9,FALSE)),"")</f>
        <v/>
      </c>
      <c r="U114" s="253" t="str">
        <f>IFERROR(IF(AND(AND($N113&lt;&gt;$BI$6,$N113&lt;&gt;$BJ$6),U113="有"),$AL$2,VLOOKUP(U113,'P1'!$B$4:$J$35,9,FALSE)),"")</f>
        <v/>
      </c>
      <c r="V114" s="253" t="str">
        <f>IFERROR(IF(AND(AND($N113&lt;&gt;$BI$6,$N113&lt;&gt;$BJ$6),V113="有"),$AL$2,VLOOKUP(V113,'P1'!$B$4:$J$35,9,FALSE)),"")</f>
        <v/>
      </c>
      <c r="W114" s="253" t="str">
        <f>IFERROR(IF(AND(AND($N113&lt;&gt;$BI$6,$N113&lt;&gt;$BJ$6),W113="有"),$AL$2,VLOOKUP(W113,'P1'!$B$4:$J$35,9,FALSE)),"")</f>
        <v/>
      </c>
      <c r="X114" s="253" t="str">
        <f>IFERROR(IF(AND(AND($N113&lt;&gt;$BI$6,$N113&lt;&gt;$BJ$6),X113="有"),$AL$2,VLOOKUP(X113,'P1'!$B$4:$J$35,9,FALSE)),"")</f>
        <v/>
      </c>
      <c r="Y114" s="253" t="str">
        <f>IFERROR(IF(AND(AND($N113&lt;&gt;$BI$6,$N113&lt;&gt;$BJ$6),Y113="有"),$AL$2,VLOOKUP(Y113,'P1'!$B$4:$J$35,9,FALSE)),"")</f>
        <v/>
      </c>
      <c r="Z114" s="253" t="str">
        <f>IFERROR(IF(AND(AND($N113&lt;&gt;$BI$6,$N113&lt;&gt;$BJ$6),Z113="有"),$AL$2,VLOOKUP(Z113,'P1'!$B$4:$J$35,9,FALSE)),"")</f>
        <v/>
      </c>
      <c r="AA114" s="253" t="str">
        <f>IFERROR(IF(AND(AND($N113&lt;&gt;$BI$6,$N113&lt;&gt;$BJ$6),AA113="有"),$AL$2,VLOOKUP(AA113,'P1'!$B$4:$J$35,9,FALSE)),"")</f>
        <v/>
      </c>
      <c r="AB114" s="253" t="str">
        <f>IFERROR(IF(AND(AND($N113&lt;&gt;$BI$6,$N113&lt;&gt;$BJ$6),AB113="有"),$AL$2,VLOOKUP(AB113,'P1'!$B$4:$J$35,9,FALSE)),"")</f>
        <v/>
      </c>
      <c r="AC114" s="253" t="str">
        <f>IFERROR(IF(AND(AND($N113&lt;&gt;$BI$6,$N113&lt;&gt;$BJ$6),AC113="有"),$AL$2,VLOOKUP(AC113,'P1'!$B$4:$J$35,9,FALSE)),"")</f>
        <v/>
      </c>
      <c r="AD114" s="253" t="str">
        <f>IFERROR(IF(AND(AND($N113&lt;&gt;$BI$6,$N113&lt;&gt;$BJ$6),AD113="有"),$AL$2,VLOOKUP(AD113,'P1'!$B$4:$J$35,9,FALSE)),"")</f>
        <v/>
      </c>
      <c r="AE114" s="253" t="str">
        <f>IFERROR(IF(AND(AND($N113&lt;&gt;$BI$6,$N113&lt;&gt;$BJ$6),AE113="有"),$AL$2,VLOOKUP(AE113,'P1'!$B$4:$J$35,9,FALSE)),"")</f>
        <v/>
      </c>
      <c r="AF114" s="253" t="str">
        <f>IFERROR(IF(AND(AND($N113&lt;&gt;$BI$6,$N113&lt;&gt;$BJ$6),AF113="有"),$AL$2,VLOOKUP(AF113,'P1'!$B$4:$J$35,9,FALSE)),"")</f>
        <v/>
      </c>
      <c r="AG114" s="253" t="str">
        <f>IFERROR(IF(AND(AND($N113&lt;&gt;$BI$6,$N113&lt;&gt;$BJ$6),AG113="有"),$AL$2,VLOOKUP(AG113,'P1'!$B$4:$J$35,9,FALSE)),"")</f>
        <v/>
      </c>
      <c r="AH114" s="253" t="str">
        <f>IFERROR(IF(AND(AND($N113&lt;&gt;$BI$6,$N113&lt;&gt;$BJ$6),AH113="有"),$AL$2,VLOOKUP(AH113,'P1'!$B$4:$J$35,9,FALSE)),"")</f>
        <v/>
      </c>
      <c r="AI114" s="253" t="str">
        <f>IFERROR(IF(AND(AND($N113&lt;&gt;$BI$6,$N113&lt;&gt;$BJ$6),AI113="有"),$AL$2,VLOOKUP(AI113,'P1'!$B$4:$J$35,9,FALSE)),"")</f>
        <v/>
      </c>
      <c r="AJ114" s="253" t="str">
        <f>IFERROR(IF(AND(AND($N113&lt;&gt;$BI$6,$N113&lt;&gt;$BJ$6),AJ113="有"),$AL$2,VLOOKUP(AJ113,'P1'!$B$4:$J$35,9,FALSE)),"")</f>
        <v/>
      </c>
      <c r="AK114" s="253" t="str">
        <f>IFERROR(IF(AND(AND($N113&lt;&gt;$BI$6,$N113&lt;&gt;$BJ$6),AK113="有"),$AL$2,VLOOKUP(AK113,'P1'!$B$4:$J$35,9,FALSE)),"")</f>
        <v/>
      </c>
      <c r="AL114" s="253" t="str">
        <f>IFERROR(IF(AND(AND($N113&lt;&gt;$BI$6,$N113&lt;&gt;$BJ$6),AL113="有"),$AL$2,VLOOKUP(AL113,'P1'!$B$4:$J$35,9,FALSE)),"")</f>
        <v/>
      </c>
      <c r="AM114" s="253" t="str">
        <f>IFERROR(IF(AND(AND($N113&lt;&gt;$BI$6,$N113&lt;&gt;$BJ$6),AM113="有"),$AL$2,VLOOKUP(AM113,'P1'!$B$4:$J$35,9,FALSE)),"")</f>
        <v/>
      </c>
      <c r="AN114" s="253" t="str">
        <f>IFERROR(IF(AND(AND($N113&lt;&gt;$BI$6,$N113&lt;&gt;$BJ$6),AN113="有"),$AL$2,VLOOKUP(AN113,'P1'!$B$4:$J$35,9,FALSE)),"")</f>
        <v/>
      </c>
      <c r="AO114" s="253" t="str">
        <f>IFERROR(IF(AND(AND($N113&lt;&gt;$BI$6,$N113&lt;&gt;$BJ$6),AO113="有"),$AL$2,VLOOKUP(AO113,'P1'!$B$4:$J$35,9,FALSE)),"")</f>
        <v/>
      </c>
      <c r="AP114" s="253" t="str">
        <f>IFERROR(IF(AND(AND($N113&lt;&gt;$BI$6,$N113&lt;&gt;$BJ$6),AP113="有"),$AL$2,VLOOKUP(AP113,'P1'!$B$4:$J$35,9,FALSE)),"")</f>
        <v/>
      </c>
      <c r="AQ114" s="253" t="str">
        <f>IFERROR(IF(AND(AND($N113&lt;&gt;$BI$6,$N113&lt;&gt;$BJ$6),AQ113="有"),$AL$2,VLOOKUP(AQ113,'P1'!$B$4:$J$35,9,FALSE)),"")</f>
        <v/>
      </c>
      <c r="AR114" s="253" t="str">
        <f>IFERROR(IF(AND(AND($N113&lt;&gt;$BI$6,$N113&lt;&gt;$BJ$6),AR113="有"),$AL$2,VLOOKUP(AR113,'P1'!$B$4:$J$35,9,FALSE)),"")</f>
        <v/>
      </c>
      <c r="AS114" s="253" t="str">
        <f>IFERROR(IF(AND(AND($N113&lt;&gt;$BI$6,$N113&lt;&gt;$BJ$6),AS113="有"),$AL$2,VLOOKUP(AS113,'P1'!$B$4:$J$35,9,FALSE)),"")</f>
        <v/>
      </c>
      <c r="AT114" s="253" t="str">
        <f>IFERROR(IF(AND(AND($N113&lt;&gt;$BI$6,$N113&lt;&gt;$BJ$6),AT113="有"),$AL$2,VLOOKUP(AT113,'P1'!$B$4:$J$35,9,FALSE)),"")</f>
        <v/>
      </c>
      <c r="AU114" s="253" t="str">
        <f>IFERROR(IF(AND(AND($N113&lt;&gt;$BI$6,$N113&lt;&gt;$BJ$6),AU113="有"),$AL$2,VLOOKUP(AU113,'P1'!$B$4:$J$35,9,FALSE)),"")</f>
        <v/>
      </c>
      <c r="AV114" s="254">
        <f>SUM(Q114:AU114)</f>
        <v>0</v>
      </c>
      <c r="AW114" s="711"/>
      <c r="AX114" s="713"/>
      <c r="AY114" s="255"/>
      <c r="AZ114" s="255"/>
    </row>
    <row r="115" spans="2:52" ht="17.100000000000001" customHeight="1" x14ac:dyDescent="0.15">
      <c r="B115" s="690">
        <f t="shared" si="8"/>
        <v>46</v>
      </c>
      <c r="C115" s="721"/>
      <c r="D115" s="722"/>
      <c r="E115" s="722"/>
      <c r="F115" s="722"/>
      <c r="G115" s="722"/>
      <c r="H115" s="723"/>
      <c r="I115" s="727"/>
      <c r="J115" s="728"/>
      <c r="K115" s="728"/>
      <c r="L115" s="728"/>
      <c r="M115" s="729"/>
      <c r="N115" s="733"/>
      <c r="O115" s="734"/>
      <c r="P115" s="741"/>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0">
        <f>COUNTA(Q115:AU115)</f>
        <v>0</v>
      </c>
      <c r="AW115" s="710">
        <f>AV116</f>
        <v>0</v>
      </c>
      <c r="AX115" s="712">
        <f>IFERROR(ROUNDDOWN(AV116/$AT$2,1),"")</f>
        <v>0</v>
      </c>
      <c r="AY115" s="251"/>
      <c r="AZ115" s="251"/>
    </row>
    <row r="116" spans="2:52" ht="17.100000000000001" customHeight="1" x14ac:dyDescent="0.15">
      <c r="B116" s="691"/>
      <c r="C116" s="724"/>
      <c r="D116" s="725"/>
      <c r="E116" s="725"/>
      <c r="F116" s="725"/>
      <c r="G116" s="725"/>
      <c r="H116" s="726"/>
      <c r="I116" s="730"/>
      <c r="J116" s="731"/>
      <c r="K116" s="731"/>
      <c r="L116" s="731"/>
      <c r="M116" s="732"/>
      <c r="N116" s="742"/>
      <c r="O116" s="743"/>
      <c r="P116" s="744"/>
      <c r="Q116" s="253" t="str">
        <f>IFERROR(IF(AND(AND($N115&lt;&gt;$BI$6,$N115&lt;&gt;$BJ$6),Q115="有"),$AL$2,VLOOKUP(Q115,'P1'!$B$4:$J$35,9,FALSE)),"")</f>
        <v/>
      </c>
      <c r="R116" s="253" t="str">
        <f>IFERROR(IF(AND(AND($N115&lt;&gt;$BI$6,$N115&lt;&gt;$BJ$6),R115="有"),$AL$2,VLOOKUP(R115,'P1'!$B$4:$J$35,9,FALSE)),"")</f>
        <v/>
      </c>
      <c r="S116" s="253" t="str">
        <f>IFERROR(IF(AND(AND($N115&lt;&gt;$BI$6,$N115&lt;&gt;$BJ$6),S115="有"),$AL$2,VLOOKUP(S115,'P1'!$B$4:$J$35,9,FALSE)),"")</f>
        <v/>
      </c>
      <c r="T116" s="253" t="str">
        <f>IFERROR(IF(AND(AND($N115&lt;&gt;$BI$6,$N115&lt;&gt;$BJ$6),T115="有"),$AL$2,VLOOKUP(T115,'P1'!$B$4:$J$35,9,FALSE)),"")</f>
        <v/>
      </c>
      <c r="U116" s="253" t="str">
        <f>IFERROR(IF(AND(AND($N115&lt;&gt;$BI$6,$N115&lt;&gt;$BJ$6),U115="有"),$AL$2,VLOOKUP(U115,'P1'!$B$4:$J$35,9,FALSE)),"")</f>
        <v/>
      </c>
      <c r="V116" s="253" t="str">
        <f>IFERROR(IF(AND(AND($N115&lt;&gt;$BI$6,$N115&lt;&gt;$BJ$6),V115="有"),$AL$2,VLOOKUP(V115,'P1'!$B$4:$J$35,9,FALSE)),"")</f>
        <v/>
      </c>
      <c r="W116" s="253" t="str">
        <f>IFERROR(IF(AND(AND($N115&lt;&gt;$BI$6,$N115&lt;&gt;$BJ$6),W115="有"),$AL$2,VLOOKUP(W115,'P1'!$B$4:$J$35,9,FALSE)),"")</f>
        <v/>
      </c>
      <c r="X116" s="253" t="str">
        <f>IFERROR(IF(AND(AND($N115&lt;&gt;$BI$6,$N115&lt;&gt;$BJ$6),X115="有"),$AL$2,VLOOKUP(X115,'P1'!$B$4:$J$35,9,FALSE)),"")</f>
        <v/>
      </c>
      <c r="Y116" s="253" t="str">
        <f>IFERROR(IF(AND(AND($N115&lt;&gt;$BI$6,$N115&lt;&gt;$BJ$6),Y115="有"),$AL$2,VLOOKUP(Y115,'P1'!$B$4:$J$35,9,FALSE)),"")</f>
        <v/>
      </c>
      <c r="Z116" s="253" t="str">
        <f>IFERROR(IF(AND(AND($N115&lt;&gt;$BI$6,$N115&lt;&gt;$BJ$6),Z115="有"),$AL$2,VLOOKUP(Z115,'P1'!$B$4:$J$35,9,FALSE)),"")</f>
        <v/>
      </c>
      <c r="AA116" s="253" t="str">
        <f>IFERROR(IF(AND(AND($N115&lt;&gt;$BI$6,$N115&lt;&gt;$BJ$6),AA115="有"),$AL$2,VLOOKUP(AA115,'P1'!$B$4:$J$35,9,FALSE)),"")</f>
        <v/>
      </c>
      <c r="AB116" s="253" t="str">
        <f>IFERROR(IF(AND(AND($N115&lt;&gt;$BI$6,$N115&lt;&gt;$BJ$6),AB115="有"),$AL$2,VLOOKUP(AB115,'P1'!$B$4:$J$35,9,FALSE)),"")</f>
        <v/>
      </c>
      <c r="AC116" s="253" t="str">
        <f>IFERROR(IF(AND(AND($N115&lt;&gt;$BI$6,$N115&lt;&gt;$BJ$6),AC115="有"),$AL$2,VLOOKUP(AC115,'P1'!$B$4:$J$35,9,FALSE)),"")</f>
        <v/>
      </c>
      <c r="AD116" s="253" t="str">
        <f>IFERROR(IF(AND(AND($N115&lt;&gt;$BI$6,$N115&lt;&gt;$BJ$6),AD115="有"),$AL$2,VLOOKUP(AD115,'P1'!$B$4:$J$35,9,FALSE)),"")</f>
        <v/>
      </c>
      <c r="AE116" s="253" t="str">
        <f>IFERROR(IF(AND(AND($N115&lt;&gt;$BI$6,$N115&lt;&gt;$BJ$6),AE115="有"),$AL$2,VLOOKUP(AE115,'P1'!$B$4:$J$35,9,FALSE)),"")</f>
        <v/>
      </c>
      <c r="AF116" s="253" t="str">
        <f>IFERROR(IF(AND(AND($N115&lt;&gt;$BI$6,$N115&lt;&gt;$BJ$6),AF115="有"),$AL$2,VLOOKUP(AF115,'P1'!$B$4:$J$35,9,FALSE)),"")</f>
        <v/>
      </c>
      <c r="AG116" s="253" t="str">
        <f>IFERROR(IF(AND(AND($N115&lt;&gt;$BI$6,$N115&lt;&gt;$BJ$6),AG115="有"),$AL$2,VLOOKUP(AG115,'P1'!$B$4:$J$35,9,FALSE)),"")</f>
        <v/>
      </c>
      <c r="AH116" s="253" t="str">
        <f>IFERROR(IF(AND(AND($N115&lt;&gt;$BI$6,$N115&lt;&gt;$BJ$6),AH115="有"),$AL$2,VLOOKUP(AH115,'P1'!$B$4:$J$35,9,FALSE)),"")</f>
        <v/>
      </c>
      <c r="AI116" s="253" t="str">
        <f>IFERROR(IF(AND(AND($N115&lt;&gt;$BI$6,$N115&lt;&gt;$BJ$6),AI115="有"),$AL$2,VLOOKUP(AI115,'P1'!$B$4:$J$35,9,FALSE)),"")</f>
        <v/>
      </c>
      <c r="AJ116" s="253" t="str">
        <f>IFERROR(IF(AND(AND($N115&lt;&gt;$BI$6,$N115&lt;&gt;$BJ$6),AJ115="有"),$AL$2,VLOOKUP(AJ115,'P1'!$B$4:$J$35,9,FALSE)),"")</f>
        <v/>
      </c>
      <c r="AK116" s="253" t="str">
        <f>IFERROR(IF(AND(AND($N115&lt;&gt;$BI$6,$N115&lt;&gt;$BJ$6),AK115="有"),$AL$2,VLOOKUP(AK115,'P1'!$B$4:$J$35,9,FALSE)),"")</f>
        <v/>
      </c>
      <c r="AL116" s="253" t="str">
        <f>IFERROR(IF(AND(AND($N115&lt;&gt;$BI$6,$N115&lt;&gt;$BJ$6),AL115="有"),$AL$2,VLOOKUP(AL115,'P1'!$B$4:$J$35,9,FALSE)),"")</f>
        <v/>
      </c>
      <c r="AM116" s="253" t="str">
        <f>IFERROR(IF(AND(AND($N115&lt;&gt;$BI$6,$N115&lt;&gt;$BJ$6),AM115="有"),$AL$2,VLOOKUP(AM115,'P1'!$B$4:$J$35,9,FALSE)),"")</f>
        <v/>
      </c>
      <c r="AN116" s="253" t="str">
        <f>IFERROR(IF(AND(AND($N115&lt;&gt;$BI$6,$N115&lt;&gt;$BJ$6),AN115="有"),$AL$2,VLOOKUP(AN115,'P1'!$B$4:$J$35,9,FALSE)),"")</f>
        <v/>
      </c>
      <c r="AO116" s="253" t="str">
        <f>IFERROR(IF(AND(AND($N115&lt;&gt;$BI$6,$N115&lt;&gt;$BJ$6),AO115="有"),$AL$2,VLOOKUP(AO115,'P1'!$B$4:$J$35,9,FALSE)),"")</f>
        <v/>
      </c>
      <c r="AP116" s="253" t="str">
        <f>IFERROR(IF(AND(AND($N115&lt;&gt;$BI$6,$N115&lt;&gt;$BJ$6),AP115="有"),$AL$2,VLOOKUP(AP115,'P1'!$B$4:$J$35,9,FALSE)),"")</f>
        <v/>
      </c>
      <c r="AQ116" s="253" t="str">
        <f>IFERROR(IF(AND(AND($N115&lt;&gt;$BI$6,$N115&lt;&gt;$BJ$6),AQ115="有"),$AL$2,VLOOKUP(AQ115,'P1'!$B$4:$J$35,9,FALSE)),"")</f>
        <v/>
      </c>
      <c r="AR116" s="253" t="str">
        <f>IFERROR(IF(AND(AND($N115&lt;&gt;$BI$6,$N115&lt;&gt;$BJ$6),AR115="有"),$AL$2,VLOOKUP(AR115,'P1'!$B$4:$J$35,9,FALSE)),"")</f>
        <v/>
      </c>
      <c r="AS116" s="253" t="str">
        <f>IFERROR(IF(AND(AND($N115&lt;&gt;$BI$6,$N115&lt;&gt;$BJ$6),AS115="有"),$AL$2,VLOOKUP(AS115,'P1'!$B$4:$J$35,9,FALSE)),"")</f>
        <v/>
      </c>
      <c r="AT116" s="253" t="str">
        <f>IFERROR(IF(AND(AND($N115&lt;&gt;$BI$6,$N115&lt;&gt;$BJ$6),AT115="有"),$AL$2,VLOOKUP(AT115,'P1'!$B$4:$J$35,9,FALSE)),"")</f>
        <v/>
      </c>
      <c r="AU116" s="253" t="str">
        <f>IFERROR(IF(AND(AND($N115&lt;&gt;$BI$6,$N115&lt;&gt;$BJ$6),AU115="有"),$AL$2,VLOOKUP(AU115,'P1'!$B$4:$J$35,9,FALSE)),"")</f>
        <v/>
      </c>
      <c r="AV116" s="254">
        <f>SUM(Q116:AU116)</f>
        <v>0</v>
      </c>
      <c r="AW116" s="711"/>
      <c r="AX116" s="713"/>
      <c r="AY116" s="255"/>
      <c r="AZ116" s="255"/>
    </row>
    <row r="117" spans="2:52" ht="17.100000000000001" customHeight="1" x14ac:dyDescent="0.15">
      <c r="B117" s="690">
        <f t="shared" si="8"/>
        <v>47</v>
      </c>
      <c r="C117" s="721"/>
      <c r="D117" s="722"/>
      <c r="E117" s="722"/>
      <c r="F117" s="722"/>
      <c r="G117" s="722"/>
      <c r="H117" s="723"/>
      <c r="I117" s="727"/>
      <c r="J117" s="728"/>
      <c r="K117" s="728"/>
      <c r="L117" s="728"/>
      <c r="M117" s="729"/>
      <c r="N117" s="733"/>
      <c r="O117" s="734"/>
      <c r="P117" s="741"/>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256"/>
      <c r="AV117" s="250">
        <f>COUNTA(Q117:AU117)</f>
        <v>0</v>
      </c>
      <c r="AW117" s="710">
        <f>AV118</f>
        <v>0</v>
      </c>
      <c r="AX117" s="712">
        <f>IFERROR(ROUNDDOWN(AV118/$AT$2,1),"")</f>
        <v>0</v>
      </c>
      <c r="AY117" s="251"/>
      <c r="AZ117" s="251"/>
    </row>
    <row r="118" spans="2:52" ht="17.100000000000001" customHeight="1" x14ac:dyDescent="0.15">
      <c r="B118" s="691"/>
      <c r="C118" s="724"/>
      <c r="D118" s="725"/>
      <c r="E118" s="725"/>
      <c r="F118" s="725"/>
      <c r="G118" s="725"/>
      <c r="H118" s="726"/>
      <c r="I118" s="730"/>
      <c r="J118" s="731"/>
      <c r="K118" s="731"/>
      <c r="L118" s="731"/>
      <c r="M118" s="732"/>
      <c r="N118" s="742"/>
      <c r="O118" s="743"/>
      <c r="P118" s="744"/>
      <c r="Q118" s="253" t="str">
        <f>IFERROR(IF(AND(AND($N117&lt;&gt;$BI$6,$N117&lt;&gt;$BJ$6),Q117="有"),$AL$2,VLOOKUP(Q117,'P1'!$B$4:$J$35,9,FALSE)),"")</f>
        <v/>
      </c>
      <c r="R118" s="253" t="str">
        <f>IFERROR(IF(AND(AND($N117&lt;&gt;$BI$6,$N117&lt;&gt;$BJ$6),R117="有"),$AL$2,VLOOKUP(R117,'P1'!$B$4:$J$35,9,FALSE)),"")</f>
        <v/>
      </c>
      <c r="S118" s="253" t="str">
        <f>IFERROR(IF(AND(AND($N117&lt;&gt;$BI$6,$N117&lt;&gt;$BJ$6),S117="有"),$AL$2,VLOOKUP(S117,'P1'!$B$4:$J$35,9,FALSE)),"")</f>
        <v/>
      </c>
      <c r="T118" s="253" t="str">
        <f>IFERROR(IF(AND(AND($N117&lt;&gt;$BI$6,$N117&lt;&gt;$BJ$6),T117="有"),$AL$2,VLOOKUP(T117,'P1'!$B$4:$J$35,9,FALSE)),"")</f>
        <v/>
      </c>
      <c r="U118" s="253" t="str">
        <f>IFERROR(IF(AND(AND($N117&lt;&gt;$BI$6,$N117&lt;&gt;$BJ$6),U117="有"),$AL$2,VLOOKUP(U117,'P1'!$B$4:$J$35,9,FALSE)),"")</f>
        <v/>
      </c>
      <c r="V118" s="253" t="str">
        <f>IFERROR(IF(AND(AND($N117&lt;&gt;$BI$6,$N117&lt;&gt;$BJ$6),V117="有"),$AL$2,VLOOKUP(V117,'P1'!$B$4:$J$35,9,FALSE)),"")</f>
        <v/>
      </c>
      <c r="W118" s="253" t="str">
        <f>IFERROR(IF(AND(AND($N117&lt;&gt;$BI$6,$N117&lt;&gt;$BJ$6),W117="有"),$AL$2,VLOOKUP(W117,'P1'!$B$4:$J$35,9,FALSE)),"")</f>
        <v/>
      </c>
      <c r="X118" s="253" t="str">
        <f>IFERROR(IF(AND(AND($N117&lt;&gt;$BI$6,$N117&lt;&gt;$BJ$6),X117="有"),$AL$2,VLOOKUP(X117,'P1'!$B$4:$J$35,9,FALSE)),"")</f>
        <v/>
      </c>
      <c r="Y118" s="253" t="str">
        <f>IFERROR(IF(AND(AND($N117&lt;&gt;$BI$6,$N117&lt;&gt;$BJ$6),Y117="有"),$AL$2,VLOOKUP(Y117,'P1'!$B$4:$J$35,9,FALSE)),"")</f>
        <v/>
      </c>
      <c r="Z118" s="253" t="str">
        <f>IFERROR(IF(AND(AND($N117&lt;&gt;$BI$6,$N117&lt;&gt;$BJ$6),Z117="有"),$AL$2,VLOOKUP(Z117,'P1'!$B$4:$J$35,9,FALSE)),"")</f>
        <v/>
      </c>
      <c r="AA118" s="253" t="str">
        <f>IFERROR(IF(AND(AND($N117&lt;&gt;$BI$6,$N117&lt;&gt;$BJ$6),AA117="有"),$AL$2,VLOOKUP(AA117,'P1'!$B$4:$J$35,9,FALSE)),"")</f>
        <v/>
      </c>
      <c r="AB118" s="253" t="str">
        <f>IFERROR(IF(AND(AND($N117&lt;&gt;$BI$6,$N117&lt;&gt;$BJ$6),AB117="有"),$AL$2,VLOOKUP(AB117,'P1'!$B$4:$J$35,9,FALSE)),"")</f>
        <v/>
      </c>
      <c r="AC118" s="253" t="str">
        <f>IFERROR(IF(AND(AND($N117&lt;&gt;$BI$6,$N117&lt;&gt;$BJ$6),AC117="有"),$AL$2,VLOOKUP(AC117,'P1'!$B$4:$J$35,9,FALSE)),"")</f>
        <v/>
      </c>
      <c r="AD118" s="253" t="str">
        <f>IFERROR(IF(AND(AND($N117&lt;&gt;$BI$6,$N117&lt;&gt;$BJ$6),AD117="有"),$AL$2,VLOOKUP(AD117,'P1'!$B$4:$J$35,9,FALSE)),"")</f>
        <v/>
      </c>
      <c r="AE118" s="253" t="str">
        <f>IFERROR(IF(AND(AND($N117&lt;&gt;$BI$6,$N117&lt;&gt;$BJ$6),AE117="有"),$AL$2,VLOOKUP(AE117,'P1'!$B$4:$J$35,9,FALSE)),"")</f>
        <v/>
      </c>
      <c r="AF118" s="253" t="str">
        <f>IFERROR(IF(AND(AND($N117&lt;&gt;$BI$6,$N117&lt;&gt;$BJ$6),AF117="有"),$AL$2,VLOOKUP(AF117,'P1'!$B$4:$J$35,9,FALSE)),"")</f>
        <v/>
      </c>
      <c r="AG118" s="253" t="str">
        <f>IFERROR(IF(AND(AND($N117&lt;&gt;$BI$6,$N117&lt;&gt;$BJ$6),AG117="有"),$AL$2,VLOOKUP(AG117,'P1'!$B$4:$J$35,9,FALSE)),"")</f>
        <v/>
      </c>
      <c r="AH118" s="253" t="str">
        <f>IFERROR(IF(AND(AND($N117&lt;&gt;$BI$6,$N117&lt;&gt;$BJ$6),AH117="有"),$AL$2,VLOOKUP(AH117,'P1'!$B$4:$J$35,9,FALSE)),"")</f>
        <v/>
      </c>
      <c r="AI118" s="253" t="str">
        <f>IFERROR(IF(AND(AND($N117&lt;&gt;$BI$6,$N117&lt;&gt;$BJ$6),AI117="有"),$AL$2,VLOOKUP(AI117,'P1'!$B$4:$J$35,9,FALSE)),"")</f>
        <v/>
      </c>
      <c r="AJ118" s="253" t="str">
        <f>IFERROR(IF(AND(AND($N117&lt;&gt;$BI$6,$N117&lt;&gt;$BJ$6),AJ117="有"),$AL$2,VLOOKUP(AJ117,'P1'!$B$4:$J$35,9,FALSE)),"")</f>
        <v/>
      </c>
      <c r="AK118" s="253" t="str">
        <f>IFERROR(IF(AND(AND($N117&lt;&gt;$BI$6,$N117&lt;&gt;$BJ$6),AK117="有"),$AL$2,VLOOKUP(AK117,'P1'!$B$4:$J$35,9,FALSE)),"")</f>
        <v/>
      </c>
      <c r="AL118" s="253" t="str">
        <f>IFERROR(IF(AND(AND($N117&lt;&gt;$BI$6,$N117&lt;&gt;$BJ$6),AL117="有"),$AL$2,VLOOKUP(AL117,'P1'!$B$4:$J$35,9,FALSE)),"")</f>
        <v/>
      </c>
      <c r="AM118" s="253" t="str">
        <f>IFERROR(IF(AND(AND($N117&lt;&gt;$BI$6,$N117&lt;&gt;$BJ$6),AM117="有"),$AL$2,VLOOKUP(AM117,'P1'!$B$4:$J$35,9,FALSE)),"")</f>
        <v/>
      </c>
      <c r="AN118" s="253" t="str">
        <f>IFERROR(IF(AND(AND($N117&lt;&gt;$BI$6,$N117&lt;&gt;$BJ$6),AN117="有"),$AL$2,VLOOKUP(AN117,'P1'!$B$4:$J$35,9,FALSE)),"")</f>
        <v/>
      </c>
      <c r="AO118" s="253" t="str">
        <f>IFERROR(IF(AND(AND($N117&lt;&gt;$BI$6,$N117&lt;&gt;$BJ$6),AO117="有"),$AL$2,VLOOKUP(AO117,'P1'!$B$4:$J$35,9,FALSE)),"")</f>
        <v/>
      </c>
      <c r="AP118" s="253" t="str">
        <f>IFERROR(IF(AND(AND($N117&lt;&gt;$BI$6,$N117&lt;&gt;$BJ$6),AP117="有"),$AL$2,VLOOKUP(AP117,'P1'!$B$4:$J$35,9,FALSE)),"")</f>
        <v/>
      </c>
      <c r="AQ118" s="253" t="str">
        <f>IFERROR(IF(AND(AND($N117&lt;&gt;$BI$6,$N117&lt;&gt;$BJ$6),AQ117="有"),$AL$2,VLOOKUP(AQ117,'P1'!$B$4:$J$35,9,FALSE)),"")</f>
        <v/>
      </c>
      <c r="AR118" s="253" t="str">
        <f>IFERROR(IF(AND(AND($N117&lt;&gt;$BI$6,$N117&lt;&gt;$BJ$6),AR117="有"),$AL$2,VLOOKUP(AR117,'P1'!$B$4:$J$35,9,FALSE)),"")</f>
        <v/>
      </c>
      <c r="AS118" s="253" t="str">
        <f>IFERROR(IF(AND(AND($N117&lt;&gt;$BI$6,$N117&lt;&gt;$BJ$6),AS117="有"),$AL$2,VLOOKUP(AS117,'P1'!$B$4:$J$35,9,FALSE)),"")</f>
        <v/>
      </c>
      <c r="AT118" s="253" t="str">
        <f>IFERROR(IF(AND(AND($N117&lt;&gt;$BI$6,$N117&lt;&gt;$BJ$6),AT117="有"),$AL$2,VLOOKUP(AT117,'P1'!$B$4:$J$35,9,FALSE)),"")</f>
        <v/>
      </c>
      <c r="AU118" s="253" t="str">
        <f>IFERROR(IF(AND(AND($N117&lt;&gt;$BI$6,$N117&lt;&gt;$BJ$6),AU117="有"),$AL$2,VLOOKUP(AU117,'P1'!$B$4:$J$35,9,FALSE)),"")</f>
        <v/>
      </c>
      <c r="AV118" s="254">
        <f>SUM(Q118:AU118)</f>
        <v>0</v>
      </c>
      <c r="AW118" s="711"/>
      <c r="AX118" s="713"/>
      <c r="AY118" s="255"/>
      <c r="AZ118" s="255"/>
    </row>
    <row r="119" spans="2:52" ht="17.100000000000001" customHeight="1" x14ac:dyDescent="0.15">
      <c r="B119" s="690">
        <f t="shared" si="8"/>
        <v>48</v>
      </c>
      <c r="C119" s="721"/>
      <c r="D119" s="722"/>
      <c r="E119" s="722"/>
      <c r="F119" s="722"/>
      <c r="G119" s="722"/>
      <c r="H119" s="723"/>
      <c r="I119" s="727"/>
      <c r="J119" s="728"/>
      <c r="K119" s="728"/>
      <c r="L119" s="728"/>
      <c r="M119" s="729"/>
      <c r="N119" s="733"/>
      <c r="O119" s="734"/>
      <c r="P119" s="723"/>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0">
        <f>COUNTA(Q119:AU119)</f>
        <v>0</v>
      </c>
      <c r="AW119" s="710">
        <f>AV120</f>
        <v>0</v>
      </c>
      <c r="AX119" s="712">
        <f>IFERROR(ROUNDDOWN(AV120/$AT$2,1),"")</f>
        <v>0</v>
      </c>
      <c r="AY119" s="251"/>
      <c r="AZ119" s="251"/>
    </row>
    <row r="120" spans="2:52" ht="17.100000000000001" customHeight="1" x14ac:dyDescent="0.15">
      <c r="B120" s="691"/>
      <c r="C120" s="724"/>
      <c r="D120" s="725"/>
      <c r="E120" s="725"/>
      <c r="F120" s="725"/>
      <c r="G120" s="725"/>
      <c r="H120" s="726"/>
      <c r="I120" s="730"/>
      <c r="J120" s="731"/>
      <c r="K120" s="731"/>
      <c r="L120" s="731"/>
      <c r="M120" s="732"/>
      <c r="N120" s="724"/>
      <c r="O120" s="725"/>
      <c r="P120" s="726"/>
      <c r="Q120" s="253" t="str">
        <f>IFERROR(IF(AND(AND($N119&lt;&gt;$BI$6,$N119&lt;&gt;$BJ$6),Q119="有"),$AL$2,VLOOKUP(Q119,'P1'!$B$4:$J$35,9,FALSE)),"")</f>
        <v/>
      </c>
      <c r="R120" s="253" t="str">
        <f>IFERROR(IF(AND(AND($N119&lt;&gt;$BI$6,$N119&lt;&gt;$BJ$6),R119="有"),$AL$2,VLOOKUP(R119,'P1'!$B$4:$J$35,9,FALSE)),"")</f>
        <v/>
      </c>
      <c r="S120" s="253" t="str">
        <f>IFERROR(IF(AND(AND($N119&lt;&gt;$BI$6,$N119&lt;&gt;$BJ$6),S119="有"),$AL$2,VLOOKUP(S119,'P1'!$B$4:$J$35,9,FALSE)),"")</f>
        <v/>
      </c>
      <c r="T120" s="253" t="str">
        <f>IFERROR(IF(AND(AND($N119&lt;&gt;$BI$6,$N119&lt;&gt;$BJ$6),T119="有"),$AL$2,VLOOKUP(T119,'P1'!$B$4:$J$35,9,FALSE)),"")</f>
        <v/>
      </c>
      <c r="U120" s="253" t="str">
        <f>IFERROR(IF(AND(AND($N119&lt;&gt;$BI$6,$N119&lt;&gt;$BJ$6),U119="有"),$AL$2,VLOOKUP(U119,'P1'!$B$4:$J$35,9,FALSE)),"")</f>
        <v/>
      </c>
      <c r="V120" s="253" t="str">
        <f>IFERROR(IF(AND(AND($N119&lt;&gt;$BI$6,$N119&lt;&gt;$BJ$6),V119="有"),$AL$2,VLOOKUP(V119,'P1'!$B$4:$J$35,9,FALSE)),"")</f>
        <v/>
      </c>
      <c r="W120" s="253" t="str">
        <f>IFERROR(IF(AND(AND($N119&lt;&gt;$BI$6,$N119&lt;&gt;$BJ$6),W119="有"),$AL$2,VLOOKUP(W119,'P1'!$B$4:$J$35,9,FALSE)),"")</f>
        <v/>
      </c>
      <c r="X120" s="253" t="str">
        <f>IFERROR(IF(AND(AND($N119&lt;&gt;$BI$6,$N119&lt;&gt;$BJ$6),X119="有"),$AL$2,VLOOKUP(X119,'P1'!$B$4:$J$35,9,FALSE)),"")</f>
        <v/>
      </c>
      <c r="Y120" s="253" t="str">
        <f>IFERROR(IF(AND(AND($N119&lt;&gt;$BI$6,$N119&lt;&gt;$BJ$6),Y119="有"),$AL$2,VLOOKUP(Y119,'P1'!$B$4:$J$35,9,FALSE)),"")</f>
        <v/>
      </c>
      <c r="Z120" s="253" t="str">
        <f>IFERROR(IF(AND(AND($N119&lt;&gt;$BI$6,$N119&lt;&gt;$BJ$6),Z119="有"),$AL$2,VLOOKUP(Z119,'P1'!$B$4:$J$35,9,FALSE)),"")</f>
        <v/>
      </c>
      <c r="AA120" s="253" t="str">
        <f>IFERROR(IF(AND(AND($N119&lt;&gt;$BI$6,$N119&lt;&gt;$BJ$6),AA119="有"),$AL$2,VLOOKUP(AA119,'P1'!$B$4:$J$35,9,FALSE)),"")</f>
        <v/>
      </c>
      <c r="AB120" s="253" t="str">
        <f>IFERROR(IF(AND(AND($N119&lt;&gt;$BI$6,$N119&lt;&gt;$BJ$6),AB119="有"),$AL$2,VLOOKUP(AB119,'P1'!$B$4:$J$35,9,FALSE)),"")</f>
        <v/>
      </c>
      <c r="AC120" s="253" t="str">
        <f>IFERROR(IF(AND(AND($N119&lt;&gt;$BI$6,$N119&lt;&gt;$BJ$6),AC119="有"),$AL$2,VLOOKUP(AC119,'P1'!$B$4:$J$35,9,FALSE)),"")</f>
        <v/>
      </c>
      <c r="AD120" s="253" t="str">
        <f>IFERROR(IF(AND(AND($N119&lt;&gt;$BI$6,$N119&lt;&gt;$BJ$6),AD119="有"),$AL$2,VLOOKUP(AD119,'P1'!$B$4:$J$35,9,FALSE)),"")</f>
        <v/>
      </c>
      <c r="AE120" s="253" t="str">
        <f>IFERROR(IF(AND(AND($N119&lt;&gt;$BI$6,$N119&lt;&gt;$BJ$6),AE119="有"),$AL$2,VLOOKUP(AE119,'P1'!$B$4:$J$35,9,FALSE)),"")</f>
        <v/>
      </c>
      <c r="AF120" s="253" t="str">
        <f>IFERROR(IF(AND(AND($N119&lt;&gt;$BI$6,$N119&lt;&gt;$BJ$6),AF119="有"),$AL$2,VLOOKUP(AF119,'P1'!$B$4:$J$35,9,FALSE)),"")</f>
        <v/>
      </c>
      <c r="AG120" s="253" t="str">
        <f>IFERROR(IF(AND(AND($N119&lt;&gt;$BI$6,$N119&lt;&gt;$BJ$6),AG119="有"),$AL$2,VLOOKUP(AG119,'P1'!$B$4:$J$35,9,FALSE)),"")</f>
        <v/>
      </c>
      <c r="AH120" s="253" t="str">
        <f>IFERROR(IF(AND(AND($N119&lt;&gt;$BI$6,$N119&lt;&gt;$BJ$6),AH119="有"),$AL$2,VLOOKUP(AH119,'P1'!$B$4:$J$35,9,FALSE)),"")</f>
        <v/>
      </c>
      <c r="AI120" s="253" t="str">
        <f>IFERROR(IF(AND(AND($N119&lt;&gt;$BI$6,$N119&lt;&gt;$BJ$6),AI119="有"),$AL$2,VLOOKUP(AI119,'P1'!$B$4:$J$35,9,FALSE)),"")</f>
        <v/>
      </c>
      <c r="AJ120" s="253" t="str">
        <f>IFERROR(IF(AND(AND($N119&lt;&gt;$BI$6,$N119&lt;&gt;$BJ$6),AJ119="有"),$AL$2,VLOOKUP(AJ119,'P1'!$B$4:$J$35,9,FALSE)),"")</f>
        <v/>
      </c>
      <c r="AK120" s="253" t="str">
        <f>IFERROR(IF(AND(AND($N119&lt;&gt;$BI$6,$N119&lt;&gt;$BJ$6),AK119="有"),$AL$2,VLOOKUP(AK119,'P1'!$B$4:$J$35,9,FALSE)),"")</f>
        <v/>
      </c>
      <c r="AL120" s="253" t="str">
        <f>IFERROR(IF(AND(AND($N119&lt;&gt;$BI$6,$N119&lt;&gt;$BJ$6),AL119="有"),$AL$2,VLOOKUP(AL119,'P1'!$B$4:$J$35,9,FALSE)),"")</f>
        <v/>
      </c>
      <c r="AM120" s="253" t="str">
        <f>IFERROR(IF(AND(AND($N119&lt;&gt;$BI$6,$N119&lt;&gt;$BJ$6),AM119="有"),$AL$2,VLOOKUP(AM119,'P1'!$B$4:$J$35,9,FALSE)),"")</f>
        <v/>
      </c>
      <c r="AN120" s="253" t="str">
        <f>IFERROR(IF(AND(AND($N119&lt;&gt;$BI$6,$N119&lt;&gt;$BJ$6),AN119="有"),$AL$2,VLOOKUP(AN119,'P1'!$B$4:$J$35,9,FALSE)),"")</f>
        <v/>
      </c>
      <c r="AO120" s="253" t="str">
        <f>IFERROR(IF(AND(AND($N119&lt;&gt;$BI$6,$N119&lt;&gt;$BJ$6),AO119="有"),$AL$2,VLOOKUP(AO119,'P1'!$B$4:$J$35,9,FALSE)),"")</f>
        <v/>
      </c>
      <c r="AP120" s="253" t="str">
        <f>IFERROR(IF(AND(AND($N119&lt;&gt;$BI$6,$N119&lt;&gt;$BJ$6),AP119="有"),$AL$2,VLOOKUP(AP119,'P1'!$B$4:$J$35,9,FALSE)),"")</f>
        <v/>
      </c>
      <c r="AQ120" s="253" t="str">
        <f>IFERROR(IF(AND(AND($N119&lt;&gt;$BI$6,$N119&lt;&gt;$BJ$6),AQ119="有"),$AL$2,VLOOKUP(AQ119,'P1'!$B$4:$J$35,9,FALSE)),"")</f>
        <v/>
      </c>
      <c r="AR120" s="253" t="str">
        <f>IFERROR(IF(AND(AND($N119&lt;&gt;$BI$6,$N119&lt;&gt;$BJ$6),AR119="有"),$AL$2,VLOOKUP(AR119,'P1'!$B$4:$J$35,9,FALSE)),"")</f>
        <v/>
      </c>
      <c r="AS120" s="253" t="str">
        <f>IFERROR(IF(AND(AND($N119&lt;&gt;$BI$6,$N119&lt;&gt;$BJ$6),AS119="有"),$AL$2,VLOOKUP(AS119,'P1'!$B$4:$J$35,9,FALSE)),"")</f>
        <v/>
      </c>
      <c r="AT120" s="253" t="str">
        <f>IFERROR(IF(AND(AND($N119&lt;&gt;$BI$6,$N119&lt;&gt;$BJ$6),AT119="有"),$AL$2,VLOOKUP(AT119,'P1'!$B$4:$J$35,9,FALSE)),"")</f>
        <v/>
      </c>
      <c r="AU120" s="253" t="str">
        <f>IFERROR(IF(AND(AND($N119&lt;&gt;$BI$6,$N119&lt;&gt;$BJ$6),AU119="有"),$AL$2,VLOOKUP(AU119,'P1'!$B$4:$J$35,9,FALSE)),"")</f>
        <v/>
      </c>
      <c r="AV120" s="254">
        <f>SUM(Q120:AU120)</f>
        <v>0</v>
      </c>
      <c r="AW120" s="711"/>
      <c r="AX120" s="713"/>
      <c r="AY120" s="255"/>
      <c r="AZ120" s="255"/>
    </row>
    <row r="121" spans="2:52" ht="17.100000000000001" customHeight="1" x14ac:dyDescent="0.15">
      <c r="B121" s="690">
        <f t="shared" si="8"/>
        <v>49</v>
      </c>
      <c r="C121" s="721"/>
      <c r="D121" s="722"/>
      <c r="E121" s="722"/>
      <c r="F121" s="722"/>
      <c r="G121" s="722"/>
      <c r="H121" s="723"/>
      <c r="I121" s="727"/>
      <c r="J121" s="728"/>
      <c r="K121" s="728"/>
      <c r="L121" s="728"/>
      <c r="M121" s="729"/>
      <c r="N121" s="733"/>
      <c r="O121" s="734"/>
      <c r="P121" s="723"/>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0">
        <f>COUNTA(Q121:AU121)</f>
        <v>0</v>
      </c>
      <c r="AW121" s="710">
        <f>AV122</f>
        <v>0</v>
      </c>
      <c r="AX121" s="712">
        <f>IFERROR(ROUNDDOWN(AV122/$AT$2,1),"")</f>
        <v>0</v>
      </c>
      <c r="AY121" s="251"/>
      <c r="AZ121" s="251"/>
    </row>
    <row r="122" spans="2:52" ht="17.100000000000001" customHeight="1" x14ac:dyDescent="0.15">
      <c r="B122" s="691"/>
      <c r="C122" s="724"/>
      <c r="D122" s="725"/>
      <c r="E122" s="725"/>
      <c r="F122" s="725"/>
      <c r="G122" s="725"/>
      <c r="H122" s="726"/>
      <c r="I122" s="730"/>
      <c r="J122" s="731"/>
      <c r="K122" s="731"/>
      <c r="L122" s="731"/>
      <c r="M122" s="732"/>
      <c r="N122" s="724"/>
      <c r="O122" s="725"/>
      <c r="P122" s="726"/>
      <c r="Q122" s="253" t="str">
        <f>IFERROR(IF(AND(AND($N121&lt;&gt;$BI$6,$N121&lt;&gt;$BJ$6),Q121="有"),$AL$2,VLOOKUP(Q121,'P1'!$B$4:$J$35,9,FALSE)),"")</f>
        <v/>
      </c>
      <c r="R122" s="253" t="str">
        <f>IFERROR(IF(AND(AND($N121&lt;&gt;$BI$6,$N121&lt;&gt;$BJ$6),R121="有"),$AL$2,VLOOKUP(R121,'P1'!$B$4:$J$35,9,FALSE)),"")</f>
        <v/>
      </c>
      <c r="S122" s="253" t="str">
        <f>IFERROR(IF(AND(AND($N121&lt;&gt;$BI$6,$N121&lt;&gt;$BJ$6),S121="有"),$AL$2,VLOOKUP(S121,'P1'!$B$4:$J$35,9,FALSE)),"")</f>
        <v/>
      </c>
      <c r="T122" s="253" t="str">
        <f>IFERROR(IF(AND(AND($N121&lt;&gt;$BI$6,$N121&lt;&gt;$BJ$6),T121="有"),$AL$2,VLOOKUP(T121,'P1'!$B$4:$J$35,9,FALSE)),"")</f>
        <v/>
      </c>
      <c r="U122" s="253" t="str">
        <f>IFERROR(IF(AND(AND($N121&lt;&gt;$BI$6,$N121&lt;&gt;$BJ$6),U121="有"),$AL$2,VLOOKUP(U121,'P1'!$B$4:$J$35,9,FALSE)),"")</f>
        <v/>
      </c>
      <c r="V122" s="253" t="str">
        <f>IFERROR(IF(AND(AND($N121&lt;&gt;$BI$6,$N121&lt;&gt;$BJ$6),V121="有"),$AL$2,VLOOKUP(V121,'P1'!$B$4:$J$35,9,FALSE)),"")</f>
        <v/>
      </c>
      <c r="W122" s="253" t="str">
        <f>IFERROR(IF(AND(AND($N121&lt;&gt;$BI$6,$N121&lt;&gt;$BJ$6),W121="有"),$AL$2,VLOOKUP(W121,'P1'!$B$4:$J$35,9,FALSE)),"")</f>
        <v/>
      </c>
      <c r="X122" s="253" t="str">
        <f>IFERROR(IF(AND(AND($N121&lt;&gt;$BI$6,$N121&lt;&gt;$BJ$6),X121="有"),$AL$2,VLOOKUP(X121,'P1'!$B$4:$J$35,9,FALSE)),"")</f>
        <v/>
      </c>
      <c r="Y122" s="253" t="str">
        <f>IFERROR(IF(AND(AND($N121&lt;&gt;$BI$6,$N121&lt;&gt;$BJ$6),Y121="有"),$AL$2,VLOOKUP(Y121,'P1'!$B$4:$J$35,9,FALSE)),"")</f>
        <v/>
      </c>
      <c r="Z122" s="253" t="str">
        <f>IFERROR(IF(AND(AND($N121&lt;&gt;$BI$6,$N121&lt;&gt;$BJ$6),Z121="有"),$AL$2,VLOOKUP(Z121,'P1'!$B$4:$J$35,9,FALSE)),"")</f>
        <v/>
      </c>
      <c r="AA122" s="253" t="str">
        <f>IFERROR(IF(AND(AND($N121&lt;&gt;$BI$6,$N121&lt;&gt;$BJ$6),AA121="有"),$AL$2,VLOOKUP(AA121,'P1'!$B$4:$J$35,9,FALSE)),"")</f>
        <v/>
      </c>
      <c r="AB122" s="253" t="str">
        <f>IFERROR(IF(AND(AND($N121&lt;&gt;$BI$6,$N121&lt;&gt;$BJ$6),AB121="有"),$AL$2,VLOOKUP(AB121,'P1'!$B$4:$J$35,9,FALSE)),"")</f>
        <v/>
      </c>
      <c r="AC122" s="253" t="str">
        <f>IFERROR(IF(AND(AND($N121&lt;&gt;$BI$6,$N121&lt;&gt;$BJ$6),AC121="有"),$AL$2,VLOOKUP(AC121,'P1'!$B$4:$J$35,9,FALSE)),"")</f>
        <v/>
      </c>
      <c r="AD122" s="253" t="str">
        <f>IFERROR(IF(AND(AND($N121&lt;&gt;$BI$6,$N121&lt;&gt;$BJ$6),AD121="有"),$AL$2,VLOOKUP(AD121,'P1'!$B$4:$J$35,9,FALSE)),"")</f>
        <v/>
      </c>
      <c r="AE122" s="253" t="str">
        <f>IFERROR(IF(AND(AND($N121&lt;&gt;$BI$6,$N121&lt;&gt;$BJ$6),AE121="有"),$AL$2,VLOOKUP(AE121,'P1'!$B$4:$J$35,9,FALSE)),"")</f>
        <v/>
      </c>
      <c r="AF122" s="253" t="str">
        <f>IFERROR(IF(AND(AND($N121&lt;&gt;$BI$6,$N121&lt;&gt;$BJ$6),AF121="有"),$AL$2,VLOOKUP(AF121,'P1'!$B$4:$J$35,9,FALSE)),"")</f>
        <v/>
      </c>
      <c r="AG122" s="253" t="str">
        <f>IFERROR(IF(AND(AND($N121&lt;&gt;$BI$6,$N121&lt;&gt;$BJ$6),AG121="有"),$AL$2,VLOOKUP(AG121,'P1'!$B$4:$J$35,9,FALSE)),"")</f>
        <v/>
      </c>
      <c r="AH122" s="253" t="str">
        <f>IFERROR(IF(AND(AND($N121&lt;&gt;$BI$6,$N121&lt;&gt;$BJ$6),AH121="有"),$AL$2,VLOOKUP(AH121,'P1'!$B$4:$J$35,9,FALSE)),"")</f>
        <v/>
      </c>
      <c r="AI122" s="253" t="str">
        <f>IFERROR(IF(AND(AND($N121&lt;&gt;$BI$6,$N121&lt;&gt;$BJ$6),AI121="有"),$AL$2,VLOOKUP(AI121,'P1'!$B$4:$J$35,9,FALSE)),"")</f>
        <v/>
      </c>
      <c r="AJ122" s="253" t="str">
        <f>IFERROR(IF(AND(AND($N121&lt;&gt;$BI$6,$N121&lt;&gt;$BJ$6),AJ121="有"),$AL$2,VLOOKUP(AJ121,'P1'!$B$4:$J$35,9,FALSE)),"")</f>
        <v/>
      </c>
      <c r="AK122" s="253" t="str">
        <f>IFERROR(IF(AND(AND($N121&lt;&gt;$BI$6,$N121&lt;&gt;$BJ$6),AK121="有"),$AL$2,VLOOKUP(AK121,'P1'!$B$4:$J$35,9,FALSE)),"")</f>
        <v/>
      </c>
      <c r="AL122" s="253" t="str">
        <f>IFERROR(IF(AND(AND($N121&lt;&gt;$BI$6,$N121&lt;&gt;$BJ$6),AL121="有"),$AL$2,VLOOKUP(AL121,'P1'!$B$4:$J$35,9,FALSE)),"")</f>
        <v/>
      </c>
      <c r="AM122" s="253" t="str">
        <f>IFERROR(IF(AND(AND($N121&lt;&gt;$BI$6,$N121&lt;&gt;$BJ$6),AM121="有"),$AL$2,VLOOKUP(AM121,'P1'!$B$4:$J$35,9,FALSE)),"")</f>
        <v/>
      </c>
      <c r="AN122" s="253" t="str">
        <f>IFERROR(IF(AND(AND($N121&lt;&gt;$BI$6,$N121&lt;&gt;$BJ$6),AN121="有"),$AL$2,VLOOKUP(AN121,'P1'!$B$4:$J$35,9,FALSE)),"")</f>
        <v/>
      </c>
      <c r="AO122" s="253" t="str">
        <f>IFERROR(IF(AND(AND($N121&lt;&gt;$BI$6,$N121&lt;&gt;$BJ$6),AO121="有"),$AL$2,VLOOKUP(AO121,'P1'!$B$4:$J$35,9,FALSE)),"")</f>
        <v/>
      </c>
      <c r="AP122" s="253" t="str">
        <f>IFERROR(IF(AND(AND($N121&lt;&gt;$BI$6,$N121&lt;&gt;$BJ$6),AP121="有"),$AL$2,VLOOKUP(AP121,'P1'!$B$4:$J$35,9,FALSE)),"")</f>
        <v/>
      </c>
      <c r="AQ122" s="253" t="str">
        <f>IFERROR(IF(AND(AND($N121&lt;&gt;$BI$6,$N121&lt;&gt;$BJ$6),AQ121="有"),$AL$2,VLOOKUP(AQ121,'P1'!$B$4:$J$35,9,FALSE)),"")</f>
        <v/>
      </c>
      <c r="AR122" s="253" t="str">
        <f>IFERROR(IF(AND(AND($N121&lt;&gt;$BI$6,$N121&lt;&gt;$BJ$6),AR121="有"),$AL$2,VLOOKUP(AR121,'P1'!$B$4:$J$35,9,FALSE)),"")</f>
        <v/>
      </c>
      <c r="AS122" s="253" t="str">
        <f>IFERROR(IF(AND(AND($N121&lt;&gt;$BI$6,$N121&lt;&gt;$BJ$6),AS121="有"),$AL$2,VLOOKUP(AS121,'P1'!$B$4:$J$35,9,FALSE)),"")</f>
        <v/>
      </c>
      <c r="AT122" s="253" t="str">
        <f>IFERROR(IF(AND(AND($N121&lt;&gt;$BI$6,$N121&lt;&gt;$BJ$6),AT121="有"),$AL$2,VLOOKUP(AT121,'P1'!$B$4:$J$35,9,FALSE)),"")</f>
        <v/>
      </c>
      <c r="AU122" s="253" t="str">
        <f>IFERROR(IF(AND(AND($N121&lt;&gt;$BI$6,$N121&lt;&gt;$BJ$6),AU121="有"),$AL$2,VLOOKUP(AU121,'P1'!$B$4:$J$35,9,FALSE)),"")</f>
        <v/>
      </c>
      <c r="AV122" s="254">
        <f>SUM(Q122:AU122)</f>
        <v>0</v>
      </c>
      <c r="AW122" s="711"/>
      <c r="AX122" s="713"/>
      <c r="AY122" s="255"/>
      <c r="AZ122" s="255"/>
    </row>
    <row r="123" spans="2:52" ht="17.100000000000001" customHeight="1" x14ac:dyDescent="0.15">
      <c r="B123" s="690">
        <f t="shared" si="8"/>
        <v>50</v>
      </c>
      <c r="C123" s="721"/>
      <c r="D123" s="722"/>
      <c r="E123" s="722"/>
      <c r="F123" s="722"/>
      <c r="G123" s="722"/>
      <c r="H123" s="723"/>
      <c r="I123" s="727"/>
      <c r="J123" s="728"/>
      <c r="K123" s="728"/>
      <c r="L123" s="728"/>
      <c r="M123" s="729"/>
      <c r="N123" s="733"/>
      <c r="O123" s="734"/>
      <c r="P123" s="723"/>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250">
        <f>COUNTA(Q123:AU123)</f>
        <v>0</v>
      </c>
      <c r="AW123" s="710">
        <f>AV124</f>
        <v>0</v>
      </c>
      <c r="AX123" s="712">
        <f>IFERROR(ROUNDDOWN(AV124/$AT$2,1),"")</f>
        <v>0</v>
      </c>
      <c r="AY123" s="251"/>
      <c r="AZ123" s="251"/>
    </row>
    <row r="124" spans="2:52" ht="17.100000000000001" customHeight="1" x14ac:dyDescent="0.15">
      <c r="B124" s="691"/>
      <c r="C124" s="724"/>
      <c r="D124" s="725"/>
      <c r="E124" s="725"/>
      <c r="F124" s="725"/>
      <c r="G124" s="725"/>
      <c r="H124" s="726"/>
      <c r="I124" s="730"/>
      <c r="J124" s="731"/>
      <c r="K124" s="731"/>
      <c r="L124" s="731"/>
      <c r="M124" s="732"/>
      <c r="N124" s="724"/>
      <c r="O124" s="725"/>
      <c r="P124" s="726"/>
      <c r="Q124" s="253" t="str">
        <f>IFERROR(IF(AND(AND($N123&lt;&gt;$BI$6,$N123&lt;&gt;$BJ$6),Q123="有"),$AL$2,VLOOKUP(Q123,'P1'!$B$4:$J$35,9,FALSE)),"")</f>
        <v/>
      </c>
      <c r="R124" s="253" t="str">
        <f>IFERROR(IF(AND(AND($N123&lt;&gt;$BI$6,$N123&lt;&gt;$BJ$6),R123="有"),$AL$2,VLOOKUP(R123,'P1'!$B$4:$J$35,9,FALSE)),"")</f>
        <v/>
      </c>
      <c r="S124" s="253" t="str">
        <f>IFERROR(IF(AND(AND($N123&lt;&gt;$BI$6,$N123&lt;&gt;$BJ$6),S123="有"),$AL$2,VLOOKUP(S123,'P1'!$B$4:$J$35,9,FALSE)),"")</f>
        <v/>
      </c>
      <c r="T124" s="253" t="str">
        <f>IFERROR(IF(AND(AND($N123&lt;&gt;$BI$6,$N123&lt;&gt;$BJ$6),T123="有"),$AL$2,VLOOKUP(T123,'P1'!$B$4:$J$35,9,FALSE)),"")</f>
        <v/>
      </c>
      <c r="U124" s="253" t="str">
        <f>IFERROR(IF(AND(AND($N123&lt;&gt;$BI$6,$N123&lt;&gt;$BJ$6),U123="有"),$AL$2,VLOOKUP(U123,'P1'!$B$4:$J$35,9,FALSE)),"")</f>
        <v/>
      </c>
      <c r="V124" s="253" t="str">
        <f>IFERROR(IF(AND(AND($N123&lt;&gt;$BI$6,$N123&lt;&gt;$BJ$6),V123="有"),$AL$2,VLOOKUP(V123,'P1'!$B$4:$J$35,9,FALSE)),"")</f>
        <v/>
      </c>
      <c r="W124" s="253" t="str">
        <f>IFERROR(IF(AND(AND($N123&lt;&gt;$BI$6,$N123&lt;&gt;$BJ$6),W123="有"),$AL$2,VLOOKUP(W123,'P1'!$B$4:$J$35,9,FALSE)),"")</f>
        <v/>
      </c>
      <c r="X124" s="253" t="str">
        <f>IFERROR(IF(AND(AND($N123&lt;&gt;$BI$6,$N123&lt;&gt;$BJ$6),X123="有"),$AL$2,VLOOKUP(X123,'P1'!$B$4:$J$35,9,FALSE)),"")</f>
        <v/>
      </c>
      <c r="Y124" s="253" t="str">
        <f>IFERROR(IF(AND(AND($N123&lt;&gt;$BI$6,$N123&lt;&gt;$BJ$6),Y123="有"),$AL$2,VLOOKUP(Y123,'P1'!$B$4:$J$35,9,FALSE)),"")</f>
        <v/>
      </c>
      <c r="Z124" s="253" t="str">
        <f>IFERROR(IF(AND(AND($N123&lt;&gt;$BI$6,$N123&lt;&gt;$BJ$6),Z123="有"),$AL$2,VLOOKUP(Z123,'P1'!$B$4:$J$35,9,FALSE)),"")</f>
        <v/>
      </c>
      <c r="AA124" s="253" t="str">
        <f>IFERROR(IF(AND(AND($N123&lt;&gt;$BI$6,$N123&lt;&gt;$BJ$6),AA123="有"),$AL$2,VLOOKUP(AA123,'P1'!$B$4:$J$35,9,FALSE)),"")</f>
        <v/>
      </c>
      <c r="AB124" s="253" t="str">
        <f>IFERROR(IF(AND(AND($N123&lt;&gt;$BI$6,$N123&lt;&gt;$BJ$6),AB123="有"),$AL$2,VLOOKUP(AB123,'P1'!$B$4:$J$35,9,FALSE)),"")</f>
        <v/>
      </c>
      <c r="AC124" s="253" t="str">
        <f>IFERROR(IF(AND(AND($N123&lt;&gt;$BI$6,$N123&lt;&gt;$BJ$6),AC123="有"),$AL$2,VLOOKUP(AC123,'P1'!$B$4:$J$35,9,FALSE)),"")</f>
        <v/>
      </c>
      <c r="AD124" s="253" t="str">
        <f>IFERROR(IF(AND(AND($N123&lt;&gt;$BI$6,$N123&lt;&gt;$BJ$6),AD123="有"),$AL$2,VLOOKUP(AD123,'P1'!$B$4:$J$35,9,FALSE)),"")</f>
        <v/>
      </c>
      <c r="AE124" s="253" t="str">
        <f>IFERROR(IF(AND(AND($N123&lt;&gt;$BI$6,$N123&lt;&gt;$BJ$6),AE123="有"),$AL$2,VLOOKUP(AE123,'P1'!$B$4:$J$35,9,FALSE)),"")</f>
        <v/>
      </c>
      <c r="AF124" s="253" t="str">
        <f>IFERROR(IF(AND(AND($N123&lt;&gt;$BI$6,$N123&lt;&gt;$BJ$6),AF123="有"),$AL$2,VLOOKUP(AF123,'P1'!$B$4:$J$35,9,FALSE)),"")</f>
        <v/>
      </c>
      <c r="AG124" s="253" t="str">
        <f>IFERROR(IF(AND(AND($N123&lt;&gt;$BI$6,$N123&lt;&gt;$BJ$6),AG123="有"),$AL$2,VLOOKUP(AG123,'P1'!$B$4:$J$35,9,FALSE)),"")</f>
        <v/>
      </c>
      <c r="AH124" s="253" t="str">
        <f>IFERROR(IF(AND(AND($N123&lt;&gt;$BI$6,$N123&lt;&gt;$BJ$6),AH123="有"),$AL$2,VLOOKUP(AH123,'P1'!$B$4:$J$35,9,FALSE)),"")</f>
        <v/>
      </c>
      <c r="AI124" s="253" t="str">
        <f>IFERROR(IF(AND(AND($N123&lt;&gt;$BI$6,$N123&lt;&gt;$BJ$6),AI123="有"),$AL$2,VLOOKUP(AI123,'P1'!$B$4:$J$35,9,FALSE)),"")</f>
        <v/>
      </c>
      <c r="AJ124" s="253" t="str">
        <f>IFERROR(IF(AND(AND($N123&lt;&gt;$BI$6,$N123&lt;&gt;$BJ$6),AJ123="有"),$AL$2,VLOOKUP(AJ123,'P1'!$B$4:$J$35,9,FALSE)),"")</f>
        <v/>
      </c>
      <c r="AK124" s="253" t="str">
        <f>IFERROR(IF(AND(AND($N123&lt;&gt;$BI$6,$N123&lt;&gt;$BJ$6),AK123="有"),$AL$2,VLOOKUP(AK123,'P1'!$B$4:$J$35,9,FALSE)),"")</f>
        <v/>
      </c>
      <c r="AL124" s="253" t="str">
        <f>IFERROR(IF(AND(AND($N123&lt;&gt;$BI$6,$N123&lt;&gt;$BJ$6),AL123="有"),$AL$2,VLOOKUP(AL123,'P1'!$B$4:$J$35,9,FALSE)),"")</f>
        <v/>
      </c>
      <c r="AM124" s="253" t="str">
        <f>IFERROR(IF(AND(AND($N123&lt;&gt;$BI$6,$N123&lt;&gt;$BJ$6),AM123="有"),$AL$2,VLOOKUP(AM123,'P1'!$B$4:$J$35,9,FALSE)),"")</f>
        <v/>
      </c>
      <c r="AN124" s="253" t="str">
        <f>IFERROR(IF(AND(AND($N123&lt;&gt;$BI$6,$N123&lt;&gt;$BJ$6),AN123="有"),$AL$2,VLOOKUP(AN123,'P1'!$B$4:$J$35,9,FALSE)),"")</f>
        <v/>
      </c>
      <c r="AO124" s="253" t="str">
        <f>IFERROR(IF(AND(AND($N123&lt;&gt;$BI$6,$N123&lt;&gt;$BJ$6),AO123="有"),$AL$2,VLOOKUP(AO123,'P1'!$B$4:$J$35,9,FALSE)),"")</f>
        <v/>
      </c>
      <c r="AP124" s="253" t="str">
        <f>IFERROR(IF(AND(AND($N123&lt;&gt;$BI$6,$N123&lt;&gt;$BJ$6),AP123="有"),$AL$2,VLOOKUP(AP123,'P1'!$B$4:$J$35,9,FALSE)),"")</f>
        <v/>
      </c>
      <c r="AQ124" s="253" t="str">
        <f>IFERROR(IF(AND(AND($N123&lt;&gt;$BI$6,$N123&lt;&gt;$BJ$6),AQ123="有"),$AL$2,VLOOKUP(AQ123,'P1'!$B$4:$J$35,9,FALSE)),"")</f>
        <v/>
      </c>
      <c r="AR124" s="253" t="str">
        <f>IFERROR(IF(AND(AND($N123&lt;&gt;$BI$6,$N123&lt;&gt;$BJ$6),AR123="有"),$AL$2,VLOOKUP(AR123,'P1'!$B$4:$J$35,9,FALSE)),"")</f>
        <v/>
      </c>
      <c r="AS124" s="253" t="str">
        <f>IFERROR(IF(AND(AND($N123&lt;&gt;$BI$6,$N123&lt;&gt;$BJ$6),AS123="有"),$AL$2,VLOOKUP(AS123,'P1'!$B$4:$J$35,9,FALSE)),"")</f>
        <v/>
      </c>
      <c r="AT124" s="253" t="str">
        <f>IFERROR(IF(AND(AND($N123&lt;&gt;$BI$6,$N123&lt;&gt;$BJ$6),AT123="有"),$AL$2,VLOOKUP(AT123,'P1'!$B$4:$J$35,9,FALSE)),"")</f>
        <v/>
      </c>
      <c r="AU124" s="253" t="str">
        <f>IFERROR(IF(AND(AND($N123&lt;&gt;$BI$6,$N123&lt;&gt;$BJ$6),AU123="有"),$AL$2,VLOOKUP(AU123,'P1'!$B$4:$J$35,9,FALSE)),"")</f>
        <v/>
      </c>
      <c r="AV124" s="254">
        <f>SUM(Q124:AU124)</f>
        <v>0</v>
      </c>
      <c r="AW124" s="711"/>
      <c r="AX124" s="713"/>
      <c r="AY124" s="255"/>
      <c r="AZ124" s="255"/>
    </row>
    <row r="125" spans="2:52" ht="17.100000000000001" customHeight="1" x14ac:dyDescent="0.15">
      <c r="B125" s="690">
        <f t="shared" si="8"/>
        <v>51</v>
      </c>
      <c r="C125" s="721"/>
      <c r="D125" s="722"/>
      <c r="E125" s="722"/>
      <c r="F125" s="722"/>
      <c r="G125" s="722"/>
      <c r="H125" s="723"/>
      <c r="I125" s="727"/>
      <c r="J125" s="728"/>
      <c r="K125" s="728"/>
      <c r="L125" s="728"/>
      <c r="M125" s="729"/>
      <c r="N125" s="733"/>
      <c r="O125" s="734"/>
      <c r="P125" s="723"/>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0">
        <f>COUNTA(Q125:AU125)</f>
        <v>0</v>
      </c>
      <c r="AW125" s="710">
        <f>AV126</f>
        <v>0</v>
      </c>
      <c r="AX125" s="712">
        <f>IFERROR(ROUNDDOWN(AV126/$AT$2,1),"")</f>
        <v>0</v>
      </c>
      <c r="AY125" s="251"/>
      <c r="AZ125" s="251"/>
    </row>
    <row r="126" spans="2:52" ht="17.100000000000001" customHeight="1" x14ac:dyDescent="0.15">
      <c r="B126" s="691"/>
      <c r="C126" s="724"/>
      <c r="D126" s="725"/>
      <c r="E126" s="725"/>
      <c r="F126" s="725"/>
      <c r="G126" s="725"/>
      <c r="H126" s="726"/>
      <c r="I126" s="730"/>
      <c r="J126" s="731"/>
      <c r="K126" s="731"/>
      <c r="L126" s="731"/>
      <c r="M126" s="732"/>
      <c r="N126" s="724"/>
      <c r="O126" s="725"/>
      <c r="P126" s="726"/>
      <c r="Q126" s="253" t="str">
        <f>IFERROR(IF(AND(AND($N125&lt;&gt;$BI$6,$N125&lt;&gt;$BJ$6),Q125="有"),$AL$2,VLOOKUP(Q125,'P1'!$B$4:$J$35,9,FALSE)),"")</f>
        <v/>
      </c>
      <c r="R126" s="253" t="str">
        <f>IFERROR(IF(AND(AND($N125&lt;&gt;$BI$6,$N125&lt;&gt;$BJ$6),R125="有"),$AL$2,VLOOKUP(R125,'P1'!$B$4:$J$35,9,FALSE)),"")</f>
        <v/>
      </c>
      <c r="S126" s="253" t="str">
        <f>IFERROR(IF(AND(AND($N125&lt;&gt;$BI$6,$N125&lt;&gt;$BJ$6),S125="有"),$AL$2,VLOOKUP(S125,'P1'!$B$4:$J$35,9,FALSE)),"")</f>
        <v/>
      </c>
      <c r="T126" s="253" t="str">
        <f>IFERROR(IF(AND(AND($N125&lt;&gt;$BI$6,$N125&lt;&gt;$BJ$6),T125="有"),$AL$2,VLOOKUP(T125,'P1'!$B$4:$J$35,9,FALSE)),"")</f>
        <v/>
      </c>
      <c r="U126" s="253" t="str">
        <f>IFERROR(IF(AND(AND($N125&lt;&gt;$BI$6,$N125&lt;&gt;$BJ$6),U125="有"),$AL$2,VLOOKUP(U125,'P1'!$B$4:$J$35,9,FALSE)),"")</f>
        <v/>
      </c>
      <c r="V126" s="253" t="str">
        <f>IFERROR(IF(AND(AND($N125&lt;&gt;$BI$6,$N125&lt;&gt;$BJ$6),V125="有"),$AL$2,VLOOKUP(V125,'P1'!$B$4:$J$35,9,FALSE)),"")</f>
        <v/>
      </c>
      <c r="W126" s="253" t="str">
        <f>IFERROR(IF(AND(AND($N125&lt;&gt;$BI$6,$N125&lt;&gt;$BJ$6),W125="有"),$AL$2,VLOOKUP(W125,'P1'!$B$4:$J$35,9,FALSE)),"")</f>
        <v/>
      </c>
      <c r="X126" s="253" t="str">
        <f>IFERROR(IF(AND(AND($N125&lt;&gt;$BI$6,$N125&lt;&gt;$BJ$6),X125="有"),$AL$2,VLOOKUP(X125,'P1'!$B$4:$J$35,9,FALSE)),"")</f>
        <v/>
      </c>
      <c r="Y126" s="253" t="str">
        <f>IFERROR(IF(AND(AND($N125&lt;&gt;$BI$6,$N125&lt;&gt;$BJ$6),Y125="有"),$AL$2,VLOOKUP(Y125,'P1'!$B$4:$J$35,9,FALSE)),"")</f>
        <v/>
      </c>
      <c r="Z126" s="253" t="str">
        <f>IFERROR(IF(AND(AND($N125&lt;&gt;$BI$6,$N125&lt;&gt;$BJ$6),Z125="有"),$AL$2,VLOOKUP(Z125,'P1'!$B$4:$J$35,9,FALSE)),"")</f>
        <v/>
      </c>
      <c r="AA126" s="253" t="str">
        <f>IFERROR(IF(AND(AND($N125&lt;&gt;$BI$6,$N125&lt;&gt;$BJ$6),AA125="有"),$AL$2,VLOOKUP(AA125,'P1'!$B$4:$J$35,9,FALSE)),"")</f>
        <v/>
      </c>
      <c r="AB126" s="253" t="str">
        <f>IFERROR(IF(AND(AND($N125&lt;&gt;$BI$6,$N125&lt;&gt;$BJ$6),AB125="有"),$AL$2,VLOOKUP(AB125,'P1'!$B$4:$J$35,9,FALSE)),"")</f>
        <v/>
      </c>
      <c r="AC126" s="253" t="str">
        <f>IFERROR(IF(AND(AND($N125&lt;&gt;$BI$6,$N125&lt;&gt;$BJ$6),AC125="有"),$AL$2,VLOOKUP(AC125,'P1'!$B$4:$J$35,9,FALSE)),"")</f>
        <v/>
      </c>
      <c r="AD126" s="253" t="str">
        <f>IFERROR(IF(AND(AND($N125&lt;&gt;$BI$6,$N125&lt;&gt;$BJ$6),AD125="有"),$AL$2,VLOOKUP(AD125,'P1'!$B$4:$J$35,9,FALSE)),"")</f>
        <v/>
      </c>
      <c r="AE126" s="253" t="str">
        <f>IFERROR(IF(AND(AND($N125&lt;&gt;$BI$6,$N125&lt;&gt;$BJ$6),AE125="有"),$AL$2,VLOOKUP(AE125,'P1'!$B$4:$J$35,9,FALSE)),"")</f>
        <v/>
      </c>
      <c r="AF126" s="253" t="str">
        <f>IFERROR(IF(AND(AND($N125&lt;&gt;$BI$6,$N125&lt;&gt;$BJ$6),AF125="有"),$AL$2,VLOOKUP(AF125,'P1'!$B$4:$J$35,9,FALSE)),"")</f>
        <v/>
      </c>
      <c r="AG126" s="253" t="str">
        <f>IFERROR(IF(AND(AND($N125&lt;&gt;$BI$6,$N125&lt;&gt;$BJ$6),AG125="有"),$AL$2,VLOOKUP(AG125,'P1'!$B$4:$J$35,9,FALSE)),"")</f>
        <v/>
      </c>
      <c r="AH126" s="253" t="str">
        <f>IFERROR(IF(AND(AND($N125&lt;&gt;$BI$6,$N125&lt;&gt;$BJ$6),AH125="有"),$AL$2,VLOOKUP(AH125,'P1'!$B$4:$J$35,9,FALSE)),"")</f>
        <v/>
      </c>
      <c r="AI126" s="253" t="str">
        <f>IFERROR(IF(AND(AND($N125&lt;&gt;$BI$6,$N125&lt;&gt;$BJ$6),AI125="有"),$AL$2,VLOOKUP(AI125,'P1'!$B$4:$J$35,9,FALSE)),"")</f>
        <v/>
      </c>
      <c r="AJ126" s="253" t="str">
        <f>IFERROR(IF(AND(AND($N125&lt;&gt;$BI$6,$N125&lt;&gt;$BJ$6),AJ125="有"),$AL$2,VLOOKUP(AJ125,'P1'!$B$4:$J$35,9,FALSE)),"")</f>
        <v/>
      </c>
      <c r="AK126" s="253" t="str">
        <f>IFERROR(IF(AND(AND($N125&lt;&gt;$BI$6,$N125&lt;&gt;$BJ$6),AK125="有"),$AL$2,VLOOKUP(AK125,'P1'!$B$4:$J$35,9,FALSE)),"")</f>
        <v/>
      </c>
      <c r="AL126" s="253" t="str">
        <f>IFERROR(IF(AND(AND($N125&lt;&gt;$BI$6,$N125&lt;&gt;$BJ$6),AL125="有"),$AL$2,VLOOKUP(AL125,'P1'!$B$4:$J$35,9,FALSE)),"")</f>
        <v/>
      </c>
      <c r="AM126" s="253" t="str">
        <f>IFERROR(IF(AND(AND($N125&lt;&gt;$BI$6,$N125&lt;&gt;$BJ$6),AM125="有"),$AL$2,VLOOKUP(AM125,'P1'!$B$4:$J$35,9,FALSE)),"")</f>
        <v/>
      </c>
      <c r="AN126" s="253" t="str">
        <f>IFERROR(IF(AND(AND($N125&lt;&gt;$BI$6,$N125&lt;&gt;$BJ$6),AN125="有"),$AL$2,VLOOKUP(AN125,'P1'!$B$4:$J$35,9,FALSE)),"")</f>
        <v/>
      </c>
      <c r="AO126" s="253" t="str">
        <f>IFERROR(IF(AND(AND($N125&lt;&gt;$BI$6,$N125&lt;&gt;$BJ$6),AO125="有"),$AL$2,VLOOKUP(AO125,'P1'!$B$4:$J$35,9,FALSE)),"")</f>
        <v/>
      </c>
      <c r="AP126" s="253" t="str">
        <f>IFERROR(IF(AND(AND($N125&lt;&gt;$BI$6,$N125&lt;&gt;$BJ$6),AP125="有"),$AL$2,VLOOKUP(AP125,'P1'!$B$4:$J$35,9,FALSE)),"")</f>
        <v/>
      </c>
      <c r="AQ126" s="253" t="str">
        <f>IFERROR(IF(AND(AND($N125&lt;&gt;$BI$6,$N125&lt;&gt;$BJ$6),AQ125="有"),$AL$2,VLOOKUP(AQ125,'P1'!$B$4:$J$35,9,FALSE)),"")</f>
        <v/>
      </c>
      <c r="AR126" s="253" t="str">
        <f>IFERROR(IF(AND(AND($N125&lt;&gt;$BI$6,$N125&lt;&gt;$BJ$6),AR125="有"),$AL$2,VLOOKUP(AR125,'P1'!$B$4:$J$35,9,FALSE)),"")</f>
        <v/>
      </c>
      <c r="AS126" s="253" t="str">
        <f>IFERROR(IF(AND(AND($N125&lt;&gt;$BI$6,$N125&lt;&gt;$BJ$6),AS125="有"),$AL$2,VLOOKUP(AS125,'P1'!$B$4:$J$35,9,FALSE)),"")</f>
        <v/>
      </c>
      <c r="AT126" s="253" t="str">
        <f>IFERROR(IF(AND(AND($N125&lt;&gt;$BI$6,$N125&lt;&gt;$BJ$6),AT125="有"),$AL$2,VLOOKUP(AT125,'P1'!$B$4:$J$35,9,FALSE)),"")</f>
        <v/>
      </c>
      <c r="AU126" s="253" t="str">
        <f>IFERROR(IF(AND(AND($N125&lt;&gt;$BI$6,$N125&lt;&gt;$BJ$6),AU125="有"),$AL$2,VLOOKUP(AU125,'P1'!$B$4:$J$35,9,FALSE)),"")</f>
        <v/>
      </c>
      <c r="AV126" s="254">
        <f>SUM(Q126:AU126)</f>
        <v>0</v>
      </c>
      <c r="AW126" s="711"/>
      <c r="AX126" s="713"/>
      <c r="AY126" s="255"/>
      <c r="AZ126" s="255"/>
    </row>
    <row r="127" spans="2:52" ht="17.100000000000001" customHeight="1" x14ac:dyDescent="0.15">
      <c r="B127" s="690">
        <f t="shared" si="8"/>
        <v>52</v>
      </c>
      <c r="C127" s="721"/>
      <c r="D127" s="722"/>
      <c r="E127" s="722"/>
      <c r="F127" s="722"/>
      <c r="G127" s="722"/>
      <c r="H127" s="723"/>
      <c r="I127" s="727"/>
      <c r="J127" s="728"/>
      <c r="K127" s="728"/>
      <c r="L127" s="728"/>
      <c r="M127" s="729"/>
      <c r="N127" s="733"/>
      <c r="O127" s="734"/>
      <c r="P127" s="723"/>
      <c r="Q127" s="256"/>
      <c r="R127" s="256"/>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S127" s="256"/>
      <c r="AT127" s="256"/>
      <c r="AU127" s="256"/>
      <c r="AV127" s="250">
        <f>COUNTA(Q127:AU127)</f>
        <v>0</v>
      </c>
      <c r="AW127" s="710">
        <f>AV128</f>
        <v>0</v>
      </c>
      <c r="AX127" s="712">
        <f>IFERROR(ROUNDDOWN(AV128/$AT$2,1),"")</f>
        <v>0</v>
      </c>
      <c r="AY127" s="251"/>
      <c r="AZ127" s="251"/>
    </row>
    <row r="128" spans="2:52" ht="17.100000000000001" customHeight="1" x14ac:dyDescent="0.15">
      <c r="B128" s="691"/>
      <c r="C128" s="724"/>
      <c r="D128" s="725"/>
      <c r="E128" s="725"/>
      <c r="F128" s="725"/>
      <c r="G128" s="725"/>
      <c r="H128" s="726"/>
      <c r="I128" s="730"/>
      <c r="J128" s="731"/>
      <c r="K128" s="731"/>
      <c r="L128" s="731"/>
      <c r="M128" s="732"/>
      <c r="N128" s="724"/>
      <c r="O128" s="725"/>
      <c r="P128" s="726"/>
      <c r="Q128" s="253" t="str">
        <f>IFERROR(IF(AND(AND($N127&lt;&gt;$BI$6,$N127&lt;&gt;$BJ$6),Q127="有"),$AL$2,VLOOKUP(Q127,'P1'!$B$4:$J$35,9,FALSE)),"")</f>
        <v/>
      </c>
      <c r="R128" s="253" t="str">
        <f>IFERROR(IF(AND(AND($N127&lt;&gt;$BI$6,$N127&lt;&gt;$BJ$6),R127="有"),$AL$2,VLOOKUP(R127,'P1'!$B$4:$J$35,9,FALSE)),"")</f>
        <v/>
      </c>
      <c r="S128" s="253" t="str">
        <f>IFERROR(IF(AND(AND($N127&lt;&gt;$BI$6,$N127&lt;&gt;$BJ$6),S127="有"),$AL$2,VLOOKUP(S127,'P1'!$B$4:$J$35,9,FALSE)),"")</f>
        <v/>
      </c>
      <c r="T128" s="253" t="str">
        <f>IFERROR(IF(AND(AND($N127&lt;&gt;$BI$6,$N127&lt;&gt;$BJ$6),T127="有"),$AL$2,VLOOKUP(T127,'P1'!$B$4:$J$35,9,FALSE)),"")</f>
        <v/>
      </c>
      <c r="U128" s="253" t="str">
        <f>IFERROR(IF(AND(AND($N127&lt;&gt;$BI$6,$N127&lt;&gt;$BJ$6),U127="有"),$AL$2,VLOOKUP(U127,'P1'!$B$4:$J$35,9,FALSE)),"")</f>
        <v/>
      </c>
      <c r="V128" s="253" t="str">
        <f>IFERROR(IF(AND(AND($N127&lt;&gt;$BI$6,$N127&lt;&gt;$BJ$6),V127="有"),$AL$2,VLOOKUP(V127,'P1'!$B$4:$J$35,9,FALSE)),"")</f>
        <v/>
      </c>
      <c r="W128" s="253" t="str">
        <f>IFERROR(IF(AND(AND($N127&lt;&gt;$BI$6,$N127&lt;&gt;$BJ$6),W127="有"),$AL$2,VLOOKUP(W127,'P1'!$B$4:$J$35,9,FALSE)),"")</f>
        <v/>
      </c>
      <c r="X128" s="253" t="str">
        <f>IFERROR(IF(AND(AND($N127&lt;&gt;$BI$6,$N127&lt;&gt;$BJ$6),X127="有"),$AL$2,VLOOKUP(X127,'P1'!$B$4:$J$35,9,FALSE)),"")</f>
        <v/>
      </c>
      <c r="Y128" s="253" t="str">
        <f>IFERROR(IF(AND(AND($N127&lt;&gt;$BI$6,$N127&lt;&gt;$BJ$6),Y127="有"),$AL$2,VLOOKUP(Y127,'P1'!$B$4:$J$35,9,FALSE)),"")</f>
        <v/>
      </c>
      <c r="Z128" s="253" t="str">
        <f>IFERROR(IF(AND(AND($N127&lt;&gt;$BI$6,$N127&lt;&gt;$BJ$6),Z127="有"),$AL$2,VLOOKUP(Z127,'P1'!$B$4:$J$35,9,FALSE)),"")</f>
        <v/>
      </c>
      <c r="AA128" s="253" t="str">
        <f>IFERROR(IF(AND(AND($N127&lt;&gt;$BI$6,$N127&lt;&gt;$BJ$6),AA127="有"),$AL$2,VLOOKUP(AA127,'P1'!$B$4:$J$35,9,FALSE)),"")</f>
        <v/>
      </c>
      <c r="AB128" s="253" t="str">
        <f>IFERROR(IF(AND(AND($N127&lt;&gt;$BI$6,$N127&lt;&gt;$BJ$6),AB127="有"),$AL$2,VLOOKUP(AB127,'P1'!$B$4:$J$35,9,FALSE)),"")</f>
        <v/>
      </c>
      <c r="AC128" s="253" t="str">
        <f>IFERROR(IF(AND(AND($N127&lt;&gt;$BI$6,$N127&lt;&gt;$BJ$6),AC127="有"),$AL$2,VLOOKUP(AC127,'P1'!$B$4:$J$35,9,FALSE)),"")</f>
        <v/>
      </c>
      <c r="AD128" s="253" t="str">
        <f>IFERROR(IF(AND(AND($N127&lt;&gt;$BI$6,$N127&lt;&gt;$BJ$6),AD127="有"),$AL$2,VLOOKUP(AD127,'P1'!$B$4:$J$35,9,FALSE)),"")</f>
        <v/>
      </c>
      <c r="AE128" s="253" t="str">
        <f>IFERROR(IF(AND(AND($N127&lt;&gt;$BI$6,$N127&lt;&gt;$BJ$6),AE127="有"),$AL$2,VLOOKUP(AE127,'P1'!$B$4:$J$35,9,FALSE)),"")</f>
        <v/>
      </c>
      <c r="AF128" s="253" t="str">
        <f>IFERROR(IF(AND(AND($N127&lt;&gt;$BI$6,$N127&lt;&gt;$BJ$6),AF127="有"),$AL$2,VLOOKUP(AF127,'P1'!$B$4:$J$35,9,FALSE)),"")</f>
        <v/>
      </c>
      <c r="AG128" s="253" t="str">
        <f>IFERROR(IF(AND(AND($N127&lt;&gt;$BI$6,$N127&lt;&gt;$BJ$6),AG127="有"),$AL$2,VLOOKUP(AG127,'P1'!$B$4:$J$35,9,FALSE)),"")</f>
        <v/>
      </c>
      <c r="AH128" s="253" t="str">
        <f>IFERROR(IF(AND(AND($N127&lt;&gt;$BI$6,$N127&lt;&gt;$BJ$6),AH127="有"),$AL$2,VLOOKUP(AH127,'P1'!$B$4:$J$35,9,FALSE)),"")</f>
        <v/>
      </c>
      <c r="AI128" s="253" t="str">
        <f>IFERROR(IF(AND(AND($N127&lt;&gt;$BI$6,$N127&lt;&gt;$BJ$6),AI127="有"),$AL$2,VLOOKUP(AI127,'P1'!$B$4:$J$35,9,FALSE)),"")</f>
        <v/>
      </c>
      <c r="AJ128" s="253" t="str">
        <f>IFERROR(IF(AND(AND($N127&lt;&gt;$BI$6,$N127&lt;&gt;$BJ$6),AJ127="有"),$AL$2,VLOOKUP(AJ127,'P1'!$B$4:$J$35,9,FALSE)),"")</f>
        <v/>
      </c>
      <c r="AK128" s="253" t="str">
        <f>IFERROR(IF(AND(AND($N127&lt;&gt;$BI$6,$N127&lt;&gt;$BJ$6),AK127="有"),$AL$2,VLOOKUP(AK127,'P1'!$B$4:$J$35,9,FALSE)),"")</f>
        <v/>
      </c>
      <c r="AL128" s="253" t="str">
        <f>IFERROR(IF(AND(AND($N127&lt;&gt;$BI$6,$N127&lt;&gt;$BJ$6),AL127="有"),$AL$2,VLOOKUP(AL127,'P1'!$B$4:$J$35,9,FALSE)),"")</f>
        <v/>
      </c>
      <c r="AM128" s="253" t="str">
        <f>IFERROR(IF(AND(AND($N127&lt;&gt;$BI$6,$N127&lt;&gt;$BJ$6),AM127="有"),$AL$2,VLOOKUP(AM127,'P1'!$B$4:$J$35,9,FALSE)),"")</f>
        <v/>
      </c>
      <c r="AN128" s="253" t="str">
        <f>IFERROR(IF(AND(AND($N127&lt;&gt;$BI$6,$N127&lt;&gt;$BJ$6),AN127="有"),$AL$2,VLOOKUP(AN127,'P1'!$B$4:$J$35,9,FALSE)),"")</f>
        <v/>
      </c>
      <c r="AO128" s="253" t="str">
        <f>IFERROR(IF(AND(AND($N127&lt;&gt;$BI$6,$N127&lt;&gt;$BJ$6),AO127="有"),$AL$2,VLOOKUP(AO127,'P1'!$B$4:$J$35,9,FALSE)),"")</f>
        <v/>
      </c>
      <c r="AP128" s="253" t="str">
        <f>IFERROR(IF(AND(AND($N127&lt;&gt;$BI$6,$N127&lt;&gt;$BJ$6),AP127="有"),$AL$2,VLOOKUP(AP127,'P1'!$B$4:$J$35,9,FALSE)),"")</f>
        <v/>
      </c>
      <c r="AQ128" s="253" t="str">
        <f>IFERROR(IF(AND(AND($N127&lt;&gt;$BI$6,$N127&lt;&gt;$BJ$6),AQ127="有"),$AL$2,VLOOKUP(AQ127,'P1'!$B$4:$J$35,9,FALSE)),"")</f>
        <v/>
      </c>
      <c r="AR128" s="253" t="str">
        <f>IFERROR(IF(AND(AND($N127&lt;&gt;$BI$6,$N127&lt;&gt;$BJ$6),AR127="有"),$AL$2,VLOOKUP(AR127,'P1'!$B$4:$J$35,9,FALSE)),"")</f>
        <v/>
      </c>
      <c r="AS128" s="253" t="str">
        <f>IFERROR(IF(AND(AND($N127&lt;&gt;$BI$6,$N127&lt;&gt;$BJ$6),AS127="有"),$AL$2,VLOOKUP(AS127,'P1'!$B$4:$J$35,9,FALSE)),"")</f>
        <v/>
      </c>
      <c r="AT128" s="253" t="str">
        <f>IFERROR(IF(AND(AND($N127&lt;&gt;$BI$6,$N127&lt;&gt;$BJ$6),AT127="有"),$AL$2,VLOOKUP(AT127,'P1'!$B$4:$J$35,9,FALSE)),"")</f>
        <v/>
      </c>
      <c r="AU128" s="253" t="str">
        <f>IFERROR(IF(AND(AND($N127&lt;&gt;$BI$6,$N127&lt;&gt;$BJ$6),AU127="有"),$AL$2,VLOOKUP(AU127,'P1'!$B$4:$J$35,9,FALSE)),"")</f>
        <v/>
      </c>
      <c r="AV128" s="254">
        <f>SUM(Q128:AU128)</f>
        <v>0</v>
      </c>
      <c r="AW128" s="711"/>
      <c r="AX128" s="713"/>
      <c r="AY128" s="255"/>
      <c r="AZ128" s="255"/>
    </row>
    <row r="129" spans="2:52" ht="17.100000000000001" customHeight="1" x14ac:dyDescent="0.15">
      <c r="B129" s="690">
        <f t="shared" si="8"/>
        <v>53</v>
      </c>
      <c r="C129" s="721"/>
      <c r="D129" s="722"/>
      <c r="E129" s="722"/>
      <c r="F129" s="722"/>
      <c r="G129" s="722"/>
      <c r="H129" s="723"/>
      <c r="I129" s="727"/>
      <c r="J129" s="728"/>
      <c r="K129" s="728"/>
      <c r="L129" s="728"/>
      <c r="M129" s="729"/>
      <c r="N129" s="733"/>
      <c r="O129" s="734"/>
      <c r="P129" s="723"/>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0">
        <f>COUNTA(Q129:AU129)</f>
        <v>0</v>
      </c>
      <c r="AW129" s="710">
        <f>AV130</f>
        <v>0</v>
      </c>
      <c r="AX129" s="712">
        <f>IFERROR(ROUNDDOWN(AV130/$AT$2,1),"")</f>
        <v>0</v>
      </c>
      <c r="AY129" s="251"/>
      <c r="AZ129" s="251"/>
    </row>
    <row r="130" spans="2:52" ht="17.100000000000001" customHeight="1" x14ac:dyDescent="0.15">
      <c r="B130" s="691"/>
      <c r="C130" s="724"/>
      <c r="D130" s="725"/>
      <c r="E130" s="725"/>
      <c r="F130" s="725"/>
      <c r="G130" s="725"/>
      <c r="H130" s="726"/>
      <c r="I130" s="730"/>
      <c r="J130" s="731"/>
      <c r="K130" s="731"/>
      <c r="L130" s="731"/>
      <c r="M130" s="732"/>
      <c r="N130" s="724"/>
      <c r="O130" s="725"/>
      <c r="P130" s="726"/>
      <c r="Q130" s="253" t="str">
        <f>IFERROR(IF(AND(AND($N129&lt;&gt;$BI$6,$N129&lt;&gt;$BJ$6),Q129="有"),$AL$2,VLOOKUP(Q129,'P1'!$B$4:$J$35,9,FALSE)),"")</f>
        <v/>
      </c>
      <c r="R130" s="253" t="str">
        <f>IFERROR(IF(AND(AND($N129&lt;&gt;$BI$6,$N129&lt;&gt;$BJ$6),R129="有"),$AL$2,VLOOKUP(R129,'P1'!$B$4:$J$35,9,FALSE)),"")</f>
        <v/>
      </c>
      <c r="S130" s="253" t="str">
        <f>IFERROR(IF(AND(AND($N129&lt;&gt;$BI$6,$N129&lt;&gt;$BJ$6),S129="有"),$AL$2,VLOOKUP(S129,'P1'!$B$4:$J$35,9,FALSE)),"")</f>
        <v/>
      </c>
      <c r="T130" s="253" t="str">
        <f>IFERROR(IF(AND(AND($N129&lt;&gt;$BI$6,$N129&lt;&gt;$BJ$6),T129="有"),$AL$2,VLOOKUP(T129,'P1'!$B$4:$J$35,9,FALSE)),"")</f>
        <v/>
      </c>
      <c r="U130" s="253" t="str">
        <f>IFERROR(IF(AND(AND($N129&lt;&gt;$BI$6,$N129&lt;&gt;$BJ$6),U129="有"),$AL$2,VLOOKUP(U129,'P1'!$B$4:$J$35,9,FALSE)),"")</f>
        <v/>
      </c>
      <c r="V130" s="253" t="str">
        <f>IFERROR(IF(AND(AND($N129&lt;&gt;$BI$6,$N129&lt;&gt;$BJ$6),V129="有"),$AL$2,VLOOKUP(V129,'P1'!$B$4:$J$35,9,FALSE)),"")</f>
        <v/>
      </c>
      <c r="W130" s="253" t="str">
        <f>IFERROR(IF(AND(AND($N129&lt;&gt;$BI$6,$N129&lt;&gt;$BJ$6),W129="有"),$AL$2,VLOOKUP(W129,'P1'!$B$4:$J$35,9,FALSE)),"")</f>
        <v/>
      </c>
      <c r="X130" s="253" t="str">
        <f>IFERROR(IF(AND(AND($N129&lt;&gt;$BI$6,$N129&lt;&gt;$BJ$6),X129="有"),$AL$2,VLOOKUP(X129,'P1'!$B$4:$J$35,9,FALSE)),"")</f>
        <v/>
      </c>
      <c r="Y130" s="253" t="str">
        <f>IFERROR(IF(AND(AND($N129&lt;&gt;$BI$6,$N129&lt;&gt;$BJ$6),Y129="有"),$AL$2,VLOOKUP(Y129,'P1'!$B$4:$J$35,9,FALSE)),"")</f>
        <v/>
      </c>
      <c r="Z130" s="253" t="str">
        <f>IFERROR(IF(AND(AND($N129&lt;&gt;$BI$6,$N129&lt;&gt;$BJ$6),Z129="有"),$AL$2,VLOOKUP(Z129,'P1'!$B$4:$J$35,9,FALSE)),"")</f>
        <v/>
      </c>
      <c r="AA130" s="253" t="str">
        <f>IFERROR(IF(AND(AND($N129&lt;&gt;$BI$6,$N129&lt;&gt;$BJ$6),AA129="有"),$AL$2,VLOOKUP(AA129,'P1'!$B$4:$J$35,9,FALSE)),"")</f>
        <v/>
      </c>
      <c r="AB130" s="253" t="str">
        <f>IFERROR(IF(AND(AND($N129&lt;&gt;$BI$6,$N129&lt;&gt;$BJ$6),AB129="有"),$AL$2,VLOOKUP(AB129,'P1'!$B$4:$J$35,9,FALSE)),"")</f>
        <v/>
      </c>
      <c r="AC130" s="253" t="str">
        <f>IFERROR(IF(AND(AND($N129&lt;&gt;$BI$6,$N129&lt;&gt;$BJ$6),AC129="有"),$AL$2,VLOOKUP(AC129,'P1'!$B$4:$J$35,9,FALSE)),"")</f>
        <v/>
      </c>
      <c r="AD130" s="253" t="str">
        <f>IFERROR(IF(AND(AND($N129&lt;&gt;$BI$6,$N129&lt;&gt;$BJ$6),AD129="有"),$AL$2,VLOOKUP(AD129,'P1'!$B$4:$J$35,9,FALSE)),"")</f>
        <v/>
      </c>
      <c r="AE130" s="253" t="str">
        <f>IFERROR(IF(AND(AND($N129&lt;&gt;$BI$6,$N129&lt;&gt;$BJ$6),AE129="有"),$AL$2,VLOOKUP(AE129,'P1'!$B$4:$J$35,9,FALSE)),"")</f>
        <v/>
      </c>
      <c r="AF130" s="253" t="str">
        <f>IFERROR(IF(AND(AND($N129&lt;&gt;$BI$6,$N129&lt;&gt;$BJ$6),AF129="有"),$AL$2,VLOOKUP(AF129,'P1'!$B$4:$J$35,9,FALSE)),"")</f>
        <v/>
      </c>
      <c r="AG130" s="253" t="str">
        <f>IFERROR(IF(AND(AND($N129&lt;&gt;$BI$6,$N129&lt;&gt;$BJ$6),AG129="有"),$AL$2,VLOOKUP(AG129,'P1'!$B$4:$J$35,9,FALSE)),"")</f>
        <v/>
      </c>
      <c r="AH130" s="253" t="str">
        <f>IFERROR(IF(AND(AND($N129&lt;&gt;$BI$6,$N129&lt;&gt;$BJ$6),AH129="有"),$AL$2,VLOOKUP(AH129,'P1'!$B$4:$J$35,9,FALSE)),"")</f>
        <v/>
      </c>
      <c r="AI130" s="253" t="str">
        <f>IFERROR(IF(AND(AND($N129&lt;&gt;$BI$6,$N129&lt;&gt;$BJ$6),AI129="有"),$AL$2,VLOOKUP(AI129,'P1'!$B$4:$J$35,9,FALSE)),"")</f>
        <v/>
      </c>
      <c r="AJ130" s="253" t="str">
        <f>IFERROR(IF(AND(AND($N129&lt;&gt;$BI$6,$N129&lt;&gt;$BJ$6),AJ129="有"),$AL$2,VLOOKUP(AJ129,'P1'!$B$4:$J$35,9,FALSE)),"")</f>
        <v/>
      </c>
      <c r="AK130" s="253" t="str">
        <f>IFERROR(IF(AND(AND($N129&lt;&gt;$BI$6,$N129&lt;&gt;$BJ$6),AK129="有"),$AL$2,VLOOKUP(AK129,'P1'!$B$4:$J$35,9,FALSE)),"")</f>
        <v/>
      </c>
      <c r="AL130" s="253" t="str">
        <f>IFERROR(IF(AND(AND($N129&lt;&gt;$BI$6,$N129&lt;&gt;$BJ$6),AL129="有"),$AL$2,VLOOKUP(AL129,'P1'!$B$4:$J$35,9,FALSE)),"")</f>
        <v/>
      </c>
      <c r="AM130" s="253" t="str">
        <f>IFERROR(IF(AND(AND($N129&lt;&gt;$BI$6,$N129&lt;&gt;$BJ$6),AM129="有"),$AL$2,VLOOKUP(AM129,'P1'!$B$4:$J$35,9,FALSE)),"")</f>
        <v/>
      </c>
      <c r="AN130" s="253" t="str">
        <f>IFERROR(IF(AND(AND($N129&lt;&gt;$BI$6,$N129&lt;&gt;$BJ$6),AN129="有"),$AL$2,VLOOKUP(AN129,'P1'!$B$4:$J$35,9,FALSE)),"")</f>
        <v/>
      </c>
      <c r="AO130" s="253" t="str">
        <f>IFERROR(IF(AND(AND($N129&lt;&gt;$BI$6,$N129&lt;&gt;$BJ$6),AO129="有"),$AL$2,VLOOKUP(AO129,'P1'!$B$4:$J$35,9,FALSE)),"")</f>
        <v/>
      </c>
      <c r="AP130" s="253" t="str">
        <f>IFERROR(IF(AND(AND($N129&lt;&gt;$BI$6,$N129&lt;&gt;$BJ$6),AP129="有"),$AL$2,VLOOKUP(AP129,'P1'!$B$4:$J$35,9,FALSE)),"")</f>
        <v/>
      </c>
      <c r="AQ130" s="253" t="str">
        <f>IFERROR(IF(AND(AND($N129&lt;&gt;$BI$6,$N129&lt;&gt;$BJ$6),AQ129="有"),$AL$2,VLOOKUP(AQ129,'P1'!$B$4:$J$35,9,FALSE)),"")</f>
        <v/>
      </c>
      <c r="AR130" s="253" t="str">
        <f>IFERROR(IF(AND(AND($N129&lt;&gt;$BI$6,$N129&lt;&gt;$BJ$6),AR129="有"),$AL$2,VLOOKUP(AR129,'P1'!$B$4:$J$35,9,FALSE)),"")</f>
        <v/>
      </c>
      <c r="AS130" s="253" t="str">
        <f>IFERROR(IF(AND(AND($N129&lt;&gt;$BI$6,$N129&lt;&gt;$BJ$6),AS129="有"),$AL$2,VLOOKUP(AS129,'P1'!$B$4:$J$35,9,FALSE)),"")</f>
        <v/>
      </c>
      <c r="AT130" s="253" t="str">
        <f>IFERROR(IF(AND(AND($N129&lt;&gt;$BI$6,$N129&lt;&gt;$BJ$6),AT129="有"),$AL$2,VLOOKUP(AT129,'P1'!$B$4:$J$35,9,FALSE)),"")</f>
        <v/>
      </c>
      <c r="AU130" s="253" t="str">
        <f>IFERROR(IF(AND(AND($N129&lt;&gt;$BI$6,$N129&lt;&gt;$BJ$6),AU129="有"),$AL$2,VLOOKUP(AU129,'P1'!$B$4:$J$35,9,FALSE)),"")</f>
        <v/>
      </c>
      <c r="AV130" s="254">
        <f>SUM(Q130:AU130)</f>
        <v>0</v>
      </c>
      <c r="AW130" s="711"/>
      <c r="AX130" s="713"/>
      <c r="AY130" s="255"/>
      <c r="AZ130" s="255"/>
    </row>
    <row r="131" spans="2:52" ht="17.100000000000001" customHeight="1" x14ac:dyDescent="0.15">
      <c r="B131" s="690">
        <f t="shared" si="8"/>
        <v>54</v>
      </c>
      <c r="C131" s="721"/>
      <c r="D131" s="722"/>
      <c r="E131" s="722"/>
      <c r="F131" s="722"/>
      <c r="G131" s="722"/>
      <c r="H131" s="723"/>
      <c r="I131" s="727"/>
      <c r="J131" s="728"/>
      <c r="K131" s="728"/>
      <c r="L131" s="728"/>
      <c r="M131" s="729"/>
      <c r="N131" s="733"/>
      <c r="O131" s="734"/>
      <c r="P131" s="723"/>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0">
        <f>COUNTA(Q131:AU131)</f>
        <v>0</v>
      </c>
      <c r="AW131" s="710">
        <f>AV132</f>
        <v>0</v>
      </c>
      <c r="AX131" s="712">
        <f>IFERROR(ROUNDDOWN(AV132/$AT$2,1),"")</f>
        <v>0</v>
      </c>
      <c r="AY131" s="251"/>
      <c r="AZ131" s="251"/>
    </row>
    <row r="132" spans="2:52" ht="17.100000000000001" customHeight="1" x14ac:dyDescent="0.15">
      <c r="B132" s="691"/>
      <c r="C132" s="724"/>
      <c r="D132" s="725"/>
      <c r="E132" s="725"/>
      <c r="F132" s="725"/>
      <c r="G132" s="725"/>
      <c r="H132" s="726"/>
      <c r="I132" s="730"/>
      <c r="J132" s="731"/>
      <c r="K132" s="731"/>
      <c r="L132" s="731"/>
      <c r="M132" s="732"/>
      <c r="N132" s="724"/>
      <c r="O132" s="725"/>
      <c r="P132" s="726"/>
      <c r="Q132" s="253" t="str">
        <f>IFERROR(IF(AND(AND($N131&lt;&gt;$BI$6,$N131&lt;&gt;$BJ$6),Q131="有"),$AL$2,VLOOKUP(Q131,'P1'!$B$4:$J$35,9,FALSE)),"")</f>
        <v/>
      </c>
      <c r="R132" s="253" t="str">
        <f>IFERROR(IF(AND(AND($N131&lt;&gt;$BI$6,$N131&lt;&gt;$BJ$6),R131="有"),$AL$2,VLOOKUP(R131,'P1'!$B$4:$J$35,9,FALSE)),"")</f>
        <v/>
      </c>
      <c r="S132" s="253" t="str">
        <f>IFERROR(IF(AND(AND($N131&lt;&gt;$BI$6,$N131&lt;&gt;$BJ$6),S131="有"),$AL$2,VLOOKUP(S131,'P1'!$B$4:$J$35,9,FALSE)),"")</f>
        <v/>
      </c>
      <c r="T132" s="253" t="str">
        <f>IFERROR(IF(AND(AND($N131&lt;&gt;$BI$6,$N131&lt;&gt;$BJ$6),T131="有"),$AL$2,VLOOKUP(T131,'P1'!$B$4:$J$35,9,FALSE)),"")</f>
        <v/>
      </c>
      <c r="U132" s="253" t="str">
        <f>IFERROR(IF(AND(AND($N131&lt;&gt;$BI$6,$N131&lt;&gt;$BJ$6),U131="有"),$AL$2,VLOOKUP(U131,'P1'!$B$4:$J$35,9,FALSE)),"")</f>
        <v/>
      </c>
      <c r="V132" s="253" t="str">
        <f>IFERROR(IF(AND(AND($N131&lt;&gt;$BI$6,$N131&lt;&gt;$BJ$6),V131="有"),$AL$2,VLOOKUP(V131,'P1'!$B$4:$J$35,9,FALSE)),"")</f>
        <v/>
      </c>
      <c r="W132" s="253" t="str">
        <f>IFERROR(IF(AND(AND($N131&lt;&gt;$BI$6,$N131&lt;&gt;$BJ$6),W131="有"),$AL$2,VLOOKUP(W131,'P1'!$B$4:$J$35,9,FALSE)),"")</f>
        <v/>
      </c>
      <c r="X132" s="253" t="str">
        <f>IFERROR(IF(AND(AND($N131&lt;&gt;$BI$6,$N131&lt;&gt;$BJ$6),X131="有"),$AL$2,VLOOKUP(X131,'P1'!$B$4:$J$35,9,FALSE)),"")</f>
        <v/>
      </c>
      <c r="Y132" s="253" t="str">
        <f>IFERROR(IF(AND(AND($N131&lt;&gt;$BI$6,$N131&lt;&gt;$BJ$6),Y131="有"),$AL$2,VLOOKUP(Y131,'P1'!$B$4:$J$35,9,FALSE)),"")</f>
        <v/>
      </c>
      <c r="Z132" s="253" t="str">
        <f>IFERROR(IF(AND(AND($N131&lt;&gt;$BI$6,$N131&lt;&gt;$BJ$6),Z131="有"),$AL$2,VLOOKUP(Z131,'P1'!$B$4:$J$35,9,FALSE)),"")</f>
        <v/>
      </c>
      <c r="AA132" s="253" t="str">
        <f>IFERROR(IF(AND(AND($N131&lt;&gt;$BI$6,$N131&lt;&gt;$BJ$6),AA131="有"),$AL$2,VLOOKUP(AA131,'P1'!$B$4:$J$35,9,FALSE)),"")</f>
        <v/>
      </c>
      <c r="AB132" s="253" t="str">
        <f>IFERROR(IF(AND(AND($N131&lt;&gt;$BI$6,$N131&lt;&gt;$BJ$6),AB131="有"),$AL$2,VLOOKUP(AB131,'P1'!$B$4:$J$35,9,FALSE)),"")</f>
        <v/>
      </c>
      <c r="AC132" s="253" t="str">
        <f>IFERROR(IF(AND(AND($N131&lt;&gt;$BI$6,$N131&lt;&gt;$BJ$6),AC131="有"),$AL$2,VLOOKUP(AC131,'P1'!$B$4:$J$35,9,FALSE)),"")</f>
        <v/>
      </c>
      <c r="AD132" s="253" t="str">
        <f>IFERROR(IF(AND(AND($N131&lt;&gt;$BI$6,$N131&lt;&gt;$BJ$6),AD131="有"),$AL$2,VLOOKUP(AD131,'P1'!$B$4:$J$35,9,FALSE)),"")</f>
        <v/>
      </c>
      <c r="AE132" s="253" t="str">
        <f>IFERROR(IF(AND(AND($N131&lt;&gt;$BI$6,$N131&lt;&gt;$BJ$6),AE131="有"),$AL$2,VLOOKUP(AE131,'P1'!$B$4:$J$35,9,FALSE)),"")</f>
        <v/>
      </c>
      <c r="AF132" s="253" t="str">
        <f>IFERROR(IF(AND(AND($N131&lt;&gt;$BI$6,$N131&lt;&gt;$BJ$6),AF131="有"),$AL$2,VLOOKUP(AF131,'P1'!$B$4:$J$35,9,FALSE)),"")</f>
        <v/>
      </c>
      <c r="AG132" s="253" t="str">
        <f>IFERROR(IF(AND(AND($N131&lt;&gt;$BI$6,$N131&lt;&gt;$BJ$6),AG131="有"),$AL$2,VLOOKUP(AG131,'P1'!$B$4:$J$35,9,FALSE)),"")</f>
        <v/>
      </c>
      <c r="AH132" s="253" t="str">
        <f>IFERROR(IF(AND(AND($N131&lt;&gt;$BI$6,$N131&lt;&gt;$BJ$6),AH131="有"),$AL$2,VLOOKUP(AH131,'P1'!$B$4:$J$35,9,FALSE)),"")</f>
        <v/>
      </c>
      <c r="AI132" s="253" t="str">
        <f>IFERROR(IF(AND(AND($N131&lt;&gt;$BI$6,$N131&lt;&gt;$BJ$6),AI131="有"),$AL$2,VLOOKUP(AI131,'P1'!$B$4:$J$35,9,FALSE)),"")</f>
        <v/>
      </c>
      <c r="AJ132" s="253" t="str">
        <f>IFERROR(IF(AND(AND($N131&lt;&gt;$BI$6,$N131&lt;&gt;$BJ$6),AJ131="有"),$AL$2,VLOOKUP(AJ131,'P1'!$B$4:$J$35,9,FALSE)),"")</f>
        <v/>
      </c>
      <c r="AK132" s="253" t="str">
        <f>IFERROR(IF(AND(AND($N131&lt;&gt;$BI$6,$N131&lt;&gt;$BJ$6),AK131="有"),$AL$2,VLOOKUP(AK131,'P1'!$B$4:$J$35,9,FALSE)),"")</f>
        <v/>
      </c>
      <c r="AL132" s="253" t="str">
        <f>IFERROR(IF(AND(AND($N131&lt;&gt;$BI$6,$N131&lt;&gt;$BJ$6),AL131="有"),$AL$2,VLOOKUP(AL131,'P1'!$B$4:$J$35,9,FALSE)),"")</f>
        <v/>
      </c>
      <c r="AM132" s="253" t="str">
        <f>IFERROR(IF(AND(AND($N131&lt;&gt;$BI$6,$N131&lt;&gt;$BJ$6),AM131="有"),$AL$2,VLOOKUP(AM131,'P1'!$B$4:$J$35,9,FALSE)),"")</f>
        <v/>
      </c>
      <c r="AN132" s="253" t="str">
        <f>IFERROR(IF(AND(AND($N131&lt;&gt;$BI$6,$N131&lt;&gt;$BJ$6),AN131="有"),$AL$2,VLOOKUP(AN131,'P1'!$B$4:$J$35,9,FALSE)),"")</f>
        <v/>
      </c>
      <c r="AO132" s="253" t="str">
        <f>IFERROR(IF(AND(AND($N131&lt;&gt;$BI$6,$N131&lt;&gt;$BJ$6),AO131="有"),$AL$2,VLOOKUP(AO131,'P1'!$B$4:$J$35,9,FALSE)),"")</f>
        <v/>
      </c>
      <c r="AP132" s="253" t="str">
        <f>IFERROR(IF(AND(AND($N131&lt;&gt;$BI$6,$N131&lt;&gt;$BJ$6),AP131="有"),$AL$2,VLOOKUP(AP131,'P1'!$B$4:$J$35,9,FALSE)),"")</f>
        <v/>
      </c>
      <c r="AQ132" s="253" t="str">
        <f>IFERROR(IF(AND(AND($N131&lt;&gt;$BI$6,$N131&lt;&gt;$BJ$6),AQ131="有"),$AL$2,VLOOKUP(AQ131,'P1'!$B$4:$J$35,9,FALSE)),"")</f>
        <v/>
      </c>
      <c r="AR132" s="253" t="str">
        <f>IFERROR(IF(AND(AND($N131&lt;&gt;$BI$6,$N131&lt;&gt;$BJ$6),AR131="有"),$AL$2,VLOOKUP(AR131,'P1'!$B$4:$J$35,9,FALSE)),"")</f>
        <v/>
      </c>
      <c r="AS132" s="253" t="str">
        <f>IFERROR(IF(AND(AND($N131&lt;&gt;$BI$6,$N131&lt;&gt;$BJ$6),AS131="有"),$AL$2,VLOOKUP(AS131,'P1'!$B$4:$J$35,9,FALSE)),"")</f>
        <v/>
      </c>
      <c r="AT132" s="253" t="str">
        <f>IFERROR(IF(AND(AND($N131&lt;&gt;$BI$6,$N131&lt;&gt;$BJ$6),AT131="有"),$AL$2,VLOOKUP(AT131,'P1'!$B$4:$J$35,9,FALSE)),"")</f>
        <v/>
      </c>
      <c r="AU132" s="253" t="str">
        <f>IFERROR(IF(AND(AND($N131&lt;&gt;$BI$6,$N131&lt;&gt;$BJ$6),AU131="有"),$AL$2,VLOOKUP(AU131,'P1'!$B$4:$J$35,9,FALSE)),"")</f>
        <v/>
      </c>
      <c r="AV132" s="254">
        <f>SUM(Q132:AU132)</f>
        <v>0</v>
      </c>
      <c r="AW132" s="711"/>
      <c r="AX132" s="713"/>
      <c r="AY132" s="255"/>
      <c r="AZ132" s="255"/>
    </row>
    <row r="133" spans="2:52" ht="17.100000000000001" customHeight="1" x14ac:dyDescent="0.15">
      <c r="B133" s="690">
        <f t="shared" si="8"/>
        <v>55</v>
      </c>
      <c r="C133" s="721"/>
      <c r="D133" s="722"/>
      <c r="E133" s="722"/>
      <c r="F133" s="722"/>
      <c r="G133" s="722"/>
      <c r="H133" s="723"/>
      <c r="I133" s="727"/>
      <c r="J133" s="728"/>
      <c r="K133" s="728"/>
      <c r="L133" s="728"/>
      <c r="M133" s="729"/>
      <c r="N133" s="733"/>
      <c r="O133" s="734"/>
      <c r="P133" s="723"/>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0">
        <f>COUNTA(Q133:AU133)</f>
        <v>0</v>
      </c>
      <c r="AW133" s="710">
        <f>AV134</f>
        <v>0</v>
      </c>
      <c r="AX133" s="712">
        <f>IFERROR(ROUNDDOWN(AV134/$AT$2,1),"")</f>
        <v>0</v>
      </c>
      <c r="AY133" s="251"/>
      <c r="AZ133" s="251"/>
    </row>
    <row r="134" spans="2:52" ht="17.100000000000001" customHeight="1" x14ac:dyDescent="0.15">
      <c r="B134" s="691"/>
      <c r="C134" s="724"/>
      <c r="D134" s="725"/>
      <c r="E134" s="725"/>
      <c r="F134" s="725"/>
      <c r="G134" s="725"/>
      <c r="H134" s="726"/>
      <c r="I134" s="730"/>
      <c r="J134" s="731"/>
      <c r="K134" s="731"/>
      <c r="L134" s="731"/>
      <c r="M134" s="732"/>
      <c r="N134" s="724"/>
      <c r="O134" s="725"/>
      <c r="P134" s="726"/>
      <c r="Q134" s="253" t="str">
        <f>IFERROR(IF(AND(AND($N133&lt;&gt;$BI$6,$N133&lt;&gt;$BJ$6),Q133="有"),$AL$2,VLOOKUP(Q133,'P1'!$B$4:$J$35,9,FALSE)),"")</f>
        <v/>
      </c>
      <c r="R134" s="253" t="str">
        <f>IFERROR(IF(AND(AND($N133&lt;&gt;$BI$6,$N133&lt;&gt;$BJ$6),R133="有"),$AL$2,VLOOKUP(R133,'P1'!$B$4:$J$35,9,FALSE)),"")</f>
        <v/>
      </c>
      <c r="S134" s="253" t="str">
        <f>IFERROR(IF(AND(AND($N133&lt;&gt;$BI$6,$N133&lt;&gt;$BJ$6),S133="有"),$AL$2,VLOOKUP(S133,'P1'!$B$4:$J$35,9,FALSE)),"")</f>
        <v/>
      </c>
      <c r="T134" s="253" t="str">
        <f>IFERROR(IF(AND(AND($N133&lt;&gt;$BI$6,$N133&lt;&gt;$BJ$6),T133="有"),$AL$2,VLOOKUP(T133,'P1'!$B$4:$J$35,9,FALSE)),"")</f>
        <v/>
      </c>
      <c r="U134" s="253" t="str">
        <f>IFERROR(IF(AND(AND($N133&lt;&gt;$BI$6,$N133&lt;&gt;$BJ$6),U133="有"),$AL$2,VLOOKUP(U133,'P1'!$B$4:$J$35,9,FALSE)),"")</f>
        <v/>
      </c>
      <c r="V134" s="253" t="str">
        <f>IFERROR(IF(AND(AND($N133&lt;&gt;$BI$6,$N133&lt;&gt;$BJ$6),V133="有"),$AL$2,VLOOKUP(V133,'P1'!$B$4:$J$35,9,FALSE)),"")</f>
        <v/>
      </c>
      <c r="W134" s="253" t="str">
        <f>IFERROR(IF(AND(AND($N133&lt;&gt;$BI$6,$N133&lt;&gt;$BJ$6),W133="有"),$AL$2,VLOOKUP(W133,'P1'!$B$4:$J$35,9,FALSE)),"")</f>
        <v/>
      </c>
      <c r="X134" s="253" t="str">
        <f>IFERROR(IF(AND(AND($N133&lt;&gt;$BI$6,$N133&lt;&gt;$BJ$6),X133="有"),$AL$2,VLOOKUP(X133,'P1'!$B$4:$J$35,9,FALSE)),"")</f>
        <v/>
      </c>
      <c r="Y134" s="253" t="str">
        <f>IFERROR(IF(AND(AND($N133&lt;&gt;$BI$6,$N133&lt;&gt;$BJ$6),Y133="有"),$AL$2,VLOOKUP(Y133,'P1'!$B$4:$J$35,9,FALSE)),"")</f>
        <v/>
      </c>
      <c r="Z134" s="253" t="str">
        <f>IFERROR(IF(AND(AND($N133&lt;&gt;$BI$6,$N133&lt;&gt;$BJ$6),Z133="有"),$AL$2,VLOOKUP(Z133,'P1'!$B$4:$J$35,9,FALSE)),"")</f>
        <v/>
      </c>
      <c r="AA134" s="253" t="str">
        <f>IFERROR(IF(AND(AND($N133&lt;&gt;$BI$6,$N133&lt;&gt;$BJ$6),AA133="有"),$AL$2,VLOOKUP(AA133,'P1'!$B$4:$J$35,9,FALSE)),"")</f>
        <v/>
      </c>
      <c r="AB134" s="253" t="str">
        <f>IFERROR(IF(AND(AND($N133&lt;&gt;$BI$6,$N133&lt;&gt;$BJ$6),AB133="有"),$AL$2,VLOOKUP(AB133,'P1'!$B$4:$J$35,9,FALSE)),"")</f>
        <v/>
      </c>
      <c r="AC134" s="253" t="str">
        <f>IFERROR(IF(AND(AND($N133&lt;&gt;$BI$6,$N133&lt;&gt;$BJ$6),AC133="有"),$AL$2,VLOOKUP(AC133,'P1'!$B$4:$J$35,9,FALSE)),"")</f>
        <v/>
      </c>
      <c r="AD134" s="253" t="str">
        <f>IFERROR(IF(AND(AND($N133&lt;&gt;$BI$6,$N133&lt;&gt;$BJ$6),AD133="有"),$AL$2,VLOOKUP(AD133,'P1'!$B$4:$J$35,9,FALSE)),"")</f>
        <v/>
      </c>
      <c r="AE134" s="253" t="str">
        <f>IFERROR(IF(AND(AND($N133&lt;&gt;$BI$6,$N133&lt;&gt;$BJ$6),AE133="有"),$AL$2,VLOOKUP(AE133,'P1'!$B$4:$J$35,9,FALSE)),"")</f>
        <v/>
      </c>
      <c r="AF134" s="253" t="str">
        <f>IFERROR(IF(AND(AND($N133&lt;&gt;$BI$6,$N133&lt;&gt;$BJ$6),AF133="有"),$AL$2,VLOOKUP(AF133,'P1'!$B$4:$J$35,9,FALSE)),"")</f>
        <v/>
      </c>
      <c r="AG134" s="253" t="str">
        <f>IFERROR(IF(AND(AND($N133&lt;&gt;$BI$6,$N133&lt;&gt;$BJ$6),AG133="有"),$AL$2,VLOOKUP(AG133,'P1'!$B$4:$J$35,9,FALSE)),"")</f>
        <v/>
      </c>
      <c r="AH134" s="253" t="str">
        <f>IFERROR(IF(AND(AND($N133&lt;&gt;$BI$6,$N133&lt;&gt;$BJ$6),AH133="有"),$AL$2,VLOOKUP(AH133,'P1'!$B$4:$J$35,9,FALSE)),"")</f>
        <v/>
      </c>
      <c r="AI134" s="253" t="str">
        <f>IFERROR(IF(AND(AND($N133&lt;&gt;$BI$6,$N133&lt;&gt;$BJ$6),AI133="有"),$AL$2,VLOOKUP(AI133,'P1'!$B$4:$J$35,9,FALSE)),"")</f>
        <v/>
      </c>
      <c r="AJ134" s="253" t="str">
        <f>IFERROR(IF(AND(AND($N133&lt;&gt;$BI$6,$N133&lt;&gt;$BJ$6),AJ133="有"),$AL$2,VLOOKUP(AJ133,'P1'!$B$4:$J$35,9,FALSE)),"")</f>
        <v/>
      </c>
      <c r="AK134" s="253" t="str">
        <f>IFERROR(IF(AND(AND($N133&lt;&gt;$BI$6,$N133&lt;&gt;$BJ$6),AK133="有"),$AL$2,VLOOKUP(AK133,'P1'!$B$4:$J$35,9,FALSE)),"")</f>
        <v/>
      </c>
      <c r="AL134" s="253" t="str">
        <f>IFERROR(IF(AND(AND($N133&lt;&gt;$BI$6,$N133&lt;&gt;$BJ$6),AL133="有"),$AL$2,VLOOKUP(AL133,'P1'!$B$4:$J$35,9,FALSE)),"")</f>
        <v/>
      </c>
      <c r="AM134" s="253" t="str">
        <f>IFERROR(IF(AND(AND($N133&lt;&gt;$BI$6,$N133&lt;&gt;$BJ$6),AM133="有"),$AL$2,VLOOKUP(AM133,'P1'!$B$4:$J$35,9,FALSE)),"")</f>
        <v/>
      </c>
      <c r="AN134" s="253" t="str">
        <f>IFERROR(IF(AND(AND($N133&lt;&gt;$BI$6,$N133&lt;&gt;$BJ$6),AN133="有"),$AL$2,VLOOKUP(AN133,'P1'!$B$4:$J$35,9,FALSE)),"")</f>
        <v/>
      </c>
      <c r="AO134" s="253" t="str">
        <f>IFERROR(IF(AND(AND($N133&lt;&gt;$BI$6,$N133&lt;&gt;$BJ$6),AO133="有"),$AL$2,VLOOKUP(AO133,'P1'!$B$4:$J$35,9,FALSE)),"")</f>
        <v/>
      </c>
      <c r="AP134" s="253" t="str">
        <f>IFERROR(IF(AND(AND($N133&lt;&gt;$BI$6,$N133&lt;&gt;$BJ$6),AP133="有"),$AL$2,VLOOKUP(AP133,'P1'!$B$4:$J$35,9,FALSE)),"")</f>
        <v/>
      </c>
      <c r="AQ134" s="253" t="str">
        <f>IFERROR(IF(AND(AND($N133&lt;&gt;$BI$6,$N133&lt;&gt;$BJ$6),AQ133="有"),$AL$2,VLOOKUP(AQ133,'P1'!$B$4:$J$35,9,FALSE)),"")</f>
        <v/>
      </c>
      <c r="AR134" s="253" t="str">
        <f>IFERROR(IF(AND(AND($N133&lt;&gt;$BI$6,$N133&lt;&gt;$BJ$6),AR133="有"),$AL$2,VLOOKUP(AR133,'P1'!$B$4:$J$35,9,FALSE)),"")</f>
        <v/>
      </c>
      <c r="AS134" s="253" t="str">
        <f>IFERROR(IF(AND(AND($N133&lt;&gt;$BI$6,$N133&lt;&gt;$BJ$6),AS133="有"),$AL$2,VLOOKUP(AS133,'P1'!$B$4:$J$35,9,FALSE)),"")</f>
        <v/>
      </c>
      <c r="AT134" s="253" t="str">
        <f>IFERROR(IF(AND(AND($N133&lt;&gt;$BI$6,$N133&lt;&gt;$BJ$6),AT133="有"),$AL$2,VLOOKUP(AT133,'P1'!$B$4:$J$35,9,FALSE)),"")</f>
        <v/>
      </c>
      <c r="AU134" s="253" t="str">
        <f>IFERROR(IF(AND(AND($N133&lt;&gt;$BI$6,$N133&lt;&gt;$BJ$6),AU133="有"),$AL$2,VLOOKUP(AU133,'P1'!$B$4:$J$35,9,FALSE)),"")</f>
        <v/>
      </c>
      <c r="AV134" s="254">
        <f>SUM(Q134:AU134)</f>
        <v>0</v>
      </c>
      <c r="AW134" s="711"/>
      <c r="AX134" s="713"/>
      <c r="AY134" s="255"/>
      <c r="AZ134" s="255"/>
    </row>
    <row r="135" spans="2:52" ht="17.100000000000001" customHeight="1" x14ac:dyDescent="0.15">
      <c r="B135" s="690">
        <f t="shared" si="8"/>
        <v>56</v>
      </c>
      <c r="C135" s="721"/>
      <c r="D135" s="722"/>
      <c r="E135" s="722"/>
      <c r="F135" s="722"/>
      <c r="G135" s="722"/>
      <c r="H135" s="723"/>
      <c r="I135" s="727"/>
      <c r="J135" s="728"/>
      <c r="K135" s="728"/>
      <c r="L135" s="728"/>
      <c r="M135" s="729"/>
      <c r="N135" s="733"/>
      <c r="O135" s="734"/>
      <c r="P135" s="723"/>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56"/>
      <c r="AP135" s="256"/>
      <c r="AQ135" s="256"/>
      <c r="AR135" s="256"/>
      <c r="AS135" s="256"/>
      <c r="AT135" s="256"/>
      <c r="AU135" s="256"/>
      <c r="AV135" s="250">
        <f>COUNTA(Q135:AU135)</f>
        <v>0</v>
      </c>
      <c r="AW135" s="710">
        <f>AV136</f>
        <v>0</v>
      </c>
      <c r="AX135" s="712">
        <f>IFERROR(ROUNDDOWN(AV136/$AT$2,1),"")</f>
        <v>0</v>
      </c>
      <c r="AY135" s="251"/>
      <c r="AZ135" s="251"/>
    </row>
    <row r="136" spans="2:52" ht="17.100000000000001" customHeight="1" x14ac:dyDescent="0.15">
      <c r="B136" s="691"/>
      <c r="C136" s="724"/>
      <c r="D136" s="725"/>
      <c r="E136" s="725"/>
      <c r="F136" s="725"/>
      <c r="G136" s="725"/>
      <c r="H136" s="726"/>
      <c r="I136" s="730"/>
      <c r="J136" s="731"/>
      <c r="K136" s="731"/>
      <c r="L136" s="731"/>
      <c r="M136" s="732"/>
      <c r="N136" s="724"/>
      <c r="O136" s="725"/>
      <c r="P136" s="726"/>
      <c r="Q136" s="253" t="str">
        <f>IFERROR(IF(AND(AND($N135&lt;&gt;$BI$6,$N135&lt;&gt;$BJ$6),Q135="有"),$AL$2,VLOOKUP(Q135,'P1'!$B$4:$J$35,9,FALSE)),"")</f>
        <v/>
      </c>
      <c r="R136" s="253" t="str">
        <f>IFERROR(IF(AND(AND($N135&lt;&gt;$BI$6,$N135&lt;&gt;$BJ$6),R135="有"),$AL$2,VLOOKUP(R135,'P1'!$B$4:$J$35,9,FALSE)),"")</f>
        <v/>
      </c>
      <c r="S136" s="253" t="str">
        <f>IFERROR(IF(AND(AND($N135&lt;&gt;$BI$6,$N135&lt;&gt;$BJ$6),S135="有"),$AL$2,VLOOKUP(S135,'P1'!$B$4:$J$35,9,FALSE)),"")</f>
        <v/>
      </c>
      <c r="T136" s="253" t="str">
        <f>IFERROR(IF(AND(AND($N135&lt;&gt;$BI$6,$N135&lt;&gt;$BJ$6),T135="有"),$AL$2,VLOOKUP(T135,'P1'!$B$4:$J$35,9,FALSE)),"")</f>
        <v/>
      </c>
      <c r="U136" s="253" t="str">
        <f>IFERROR(IF(AND(AND($N135&lt;&gt;$BI$6,$N135&lt;&gt;$BJ$6),U135="有"),$AL$2,VLOOKUP(U135,'P1'!$B$4:$J$35,9,FALSE)),"")</f>
        <v/>
      </c>
      <c r="V136" s="253" t="str">
        <f>IFERROR(IF(AND(AND($N135&lt;&gt;$BI$6,$N135&lt;&gt;$BJ$6),V135="有"),$AL$2,VLOOKUP(V135,'P1'!$B$4:$J$35,9,FALSE)),"")</f>
        <v/>
      </c>
      <c r="W136" s="253" t="str">
        <f>IFERROR(IF(AND(AND($N135&lt;&gt;$BI$6,$N135&lt;&gt;$BJ$6),W135="有"),$AL$2,VLOOKUP(W135,'P1'!$B$4:$J$35,9,FALSE)),"")</f>
        <v/>
      </c>
      <c r="X136" s="253" t="str">
        <f>IFERROR(IF(AND(AND($N135&lt;&gt;$BI$6,$N135&lt;&gt;$BJ$6),X135="有"),$AL$2,VLOOKUP(X135,'P1'!$B$4:$J$35,9,FALSE)),"")</f>
        <v/>
      </c>
      <c r="Y136" s="253" t="str">
        <f>IFERROR(IF(AND(AND($N135&lt;&gt;$BI$6,$N135&lt;&gt;$BJ$6),Y135="有"),$AL$2,VLOOKUP(Y135,'P1'!$B$4:$J$35,9,FALSE)),"")</f>
        <v/>
      </c>
      <c r="Z136" s="253" t="str">
        <f>IFERROR(IF(AND(AND($N135&lt;&gt;$BI$6,$N135&lt;&gt;$BJ$6),Z135="有"),$AL$2,VLOOKUP(Z135,'P1'!$B$4:$J$35,9,FALSE)),"")</f>
        <v/>
      </c>
      <c r="AA136" s="253" t="str">
        <f>IFERROR(IF(AND(AND($N135&lt;&gt;$BI$6,$N135&lt;&gt;$BJ$6),AA135="有"),$AL$2,VLOOKUP(AA135,'P1'!$B$4:$J$35,9,FALSE)),"")</f>
        <v/>
      </c>
      <c r="AB136" s="253" t="str">
        <f>IFERROR(IF(AND(AND($N135&lt;&gt;$BI$6,$N135&lt;&gt;$BJ$6),AB135="有"),$AL$2,VLOOKUP(AB135,'P1'!$B$4:$J$35,9,FALSE)),"")</f>
        <v/>
      </c>
      <c r="AC136" s="253" t="str">
        <f>IFERROR(IF(AND(AND($N135&lt;&gt;$BI$6,$N135&lt;&gt;$BJ$6),AC135="有"),$AL$2,VLOOKUP(AC135,'P1'!$B$4:$J$35,9,FALSE)),"")</f>
        <v/>
      </c>
      <c r="AD136" s="253" t="str">
        <f>IFERROR(IF(AND(AND($N135&lt;&gt;$BI$6,$N135&lt;&gt;$BJ$6),AD135="有"),$AL$2,VLOOKUP(AD135,'P1'!$B$4:$J$35,9,FALSE)),"")</f>
        <v/>
      </c>
      <c r="AE136" s="253" t="str">
        <f>IFERROR(IF(AND(AND($N135&lt;&gt;$BI$6,$N135&lt;&gt;$BJ$6),AE135="有"),$AL$2,VLOOKUP(AE135,'P1'!$B$4:$J$35,9,FALSE)),"")</f>
        <v/>
      </c>
      <c r="AF136" s="253" t="str">
        <f>IFERROR(IF(AND(AND($N135&lt;&gt;$BI$6,$N135&lt;&gt;$BJ$6),AF135="有"),$AL$2,VLOOKUP(AF135,'P1'!$B$4:$J$35,9,FALSE)),"")</f>
        <v/>
      </c>
      <c r="AG136" s="253" t="str">
        <f>IFERROR(IF(AND(AND($N135&lt;&gt;$BI$6,$N135&lt;&gt;$BJ$6),AG135="有"),$AL$2,VLOOKUP(AG135,'P1'!$B$4:$J$35,9,FALSE)),"")</f>
        <v/>
      </c>
      <c r="AH136" s="253" t="str">
        <f>IFERROR(IF(AND(AND($N135&lt;&gt;$BI$6,$N135&lt;&gt;$BJ$6),AH135="有"),$AL$2,VLOOKUP(AH135,'P1'!$B$4:$J$35,9,FALSE)),"")</f>
        <v/>
      </c>
      <c r="AI136" s="253" t="str">
        <f>IFERROR(IF(AND(AND($N135&lt;&gt;$BI$6,$N135&lt;&gt;$BJ$6),AI135="有"),$AL$2,VLOOKUP(AI135,'P1'!$B$4:$J$35,9,FALSE)),"")</f>
        <v/>
      </c>
      <c r="AJ136" s="253" t="str">
        <f>IFERROR(IF(AND(AND($N135&lt;&gt;$BI$6,$N135&lt;&gt;$BJ$6),AJ135="有"),$AL$2,VLOOKUP(AJ135,'P1'!$B$4:$J$35,9,FALSE)),"")</f>
        <v/>
      </c>
      <c r="AK136" s="253" t="str">
        <f>IFERROR(IF(AND(AND($N135&lt;&gt;$BI$6,$N135&lt;&gt;$BJ$6),AK135="有"),$AL$2,VLOOKUP(AK135,'P1'!$B$4:$J$35,9,FALSE)),"")</f>
        <v/>
      </c>
      <c r="AL136" s="253" t="str">
        <f>IFERROR(IF(AND(AND($N135&lt;&gt;$BI$6,$N135&lt;&gt;$BJ$6),AL135="有"),$AL$2,VLOOKUP(AL135,'P1'!$B$4:$J$35,9,FALSE)),"")</f>
        <v/>
      </c>
      <c r="AM136" s="253" t="str">
        <f>IFERROR(IF(AND(AND($N135&lt;&gt;$BI$6,$N135&lt;&gt;$BJ$6),AM135="有"),$AL$2,VLOOKUP(AM135,'P1'!$B$4:$J$35,9,FALSE)),"")</f>
        <v/>
      </c>
      <c r="AN136" s="253" t="str">
        <f>IFERROR(IF(AND(AND($N135&lt;&gt;$BI$6,$N135&lt;&gt;$BJ$6),AN135="有"),$AL$2,VLOOKUP(AN135,'P1'!$B$4:$J$35,9,FALSE)),"")</f>
        <v/>
      </c>
      <c r="AO136" s="253" t="str">
        <f>IFERROR(IF(AND(AND($N135&lt;&gt;$BI$6,$N135&lt;&gt;$BJ$6),AO135="有"),$AL$2,VLOOKUP(AO135,'P1'!$B$4:$J$35,9,FALSE)),"")</f>
        <v/>
      </c>
      <c r="AP136" s="253" t="str">
        <f>IFERROR(IF(AND(AND($N135&lt;&gt;$BI$6,$N135&lt;&gt;$BJ$6),AP135="有"),$AL$2,VLOOKUP(AP135,'P1'!$B$4:$J$35,9,FALSE)),"")</f>
        <v/>
      </c>
      <c r="AQ136" s="253" t="str">
        <f>IFERROR(IF(AND(AND($N135&lt;&gt;$BI$6,$N135&lt;&gt;$BJ$6),AQ135="有"),$AL$2,VLOOKUP(AQ135,'P1'!$B$4:$J$35,9,FALSE)),"")</f>
        <v/>
      </c>
      <c r="AR136" s="253" t="str">
        <f>IFERROR(IF(AND(AND($N135&lt;&gt;$BI$6,$N135&lt;&gt;$BJ$6),AR135="有"),$AL$2,VLOOKUP(AR135,'P1'!$B$4:$J$35,9,FALSE)),"")</f>
        <v/>
      </c>
      <c r="AS136" s="253" t="str">
        <f>IFERROR(IF(AND(AND($N135&lt;&gt;$BI$6,$N135&lt;&gt;$BJ$6),AS135="有"),$AL$2,VLOOKUP(AS135,'P1'!$B$4:$J$35,9,FALSE)),"")</f>
        <v/>
      </c>
      <c r="AT136" s="253" t="str">
        <f>IFERROR(IF(AND(AND($N135&lt;&gt;$BI$6,$N135&lt;&gt;$BJ$6),AT135="有"),$AL$2,VLOOKUP(AT135,'P1'!$B$4:$J$35,9,FALSE)),"")</f>
        <v/>
      </c>
      <c r="AU136" s="253" t="str">
        <f>IFERROR(IF(AND(AND($N135&lt;&gt;$BI$6,$N135&lt;&gt;$BJ$6),AU135="有"),$AL$2,VLOOKUP(AU135,'P1'!$B$4:$J$35,9,FALSE)),"")</f>
        <v/>
      </c>
      <c r="AV136" s="254">
        <f>SUM(Q136:AU136)</f>
        <v>0</v>
      </c>
      <c r="AW136" s="711"/>
      <c r="AX136" s="713"/>
      <c r="AY136" s="255"/>
      <c r="AZ136" s="255"/>
    </row>
    <row r="137" spans="2:52" ht="17.100000000000001" customHeight="1" x14ac:dyDescent="0.15">
      <c r="B137" s="690">
        <f t="shared" si="8"/>
        <v>57</v>
      </c>
      <c r="C137" s="721"/>
      <c r="D137" s="722"/>
      <c r="E137" s="722"/>
      <c r="F137" s="722"/>
      <c r="G137" s="722"/>
      <c r="H137" s="723"/>
      <c r="I137" s="727"/>
      <c r="J137" s="728"/>
      <c r="K137" s="728"/>
      <c r="L137" s="728"/>
      <c r="M137" s="729"/>
      <c r="N137" s="733"/>
      <c r="O137" s="734"/>
      <c r="P137" s="723"/>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250">
        <f>COUNTA(Q137:AU137)</f>
        <v>0</v>
      </c>
      <c r="AW137" s="710">
        <f>AV138</f>
        <v>0</v>
      </c>
      <c r="AX137" s="712">
        <f>IFERROR(ROUNDDOWN(AV138/$AT$2,1),"")</f>
        <v>0</v>
      </c>
      <c r="AY137" s="251"/>
      <c r="AZ137" s="251"/>
    </row>
    <row r="138" spans="2:52" ht="17.100000000000001" customHeight="1" x14ac:dyDescent="0.15">
      <c r="B138" s="691"/>
      <c r="C138" s="724"/>
      <c r="D138" s="725"/>
      <c r="E138" s="725"/>
      <c r="F138" s="725"/>
      <c r="G138" s="725"/>
      <c r="H138" s="726"/>
      <c r="I138" s="730"/>
      <c r="J138" s="731"/>
      <c r="K138" s="731"/>
      <c r="L138" s="731"/>
      <c r="M138" s="732"/>
      <c r="N138" s="724"/>
      <c r="O138" s="725"/>
      <c r="P138" s="726"/>
      <c r="Q138" s="253" t="str">
        <f>IFERROR(IF(AND(AND($N137&lt;&gt;$BI$6,$N137&lt;&gt;$BJ$6),Q137="有"),$AL$2,VLOOKUP(Q137,'P1'!$B$4:$J$35,9,FALSE)),"")</f>
        <v/>
      </c>
      <c r="R138" s="253" t="str">
        <f>IFERROR(IF(AND(AND($N137&lt;&gt;$BI$6,$N137&lt;&gt;$BJ$6),R137="有"),$AL$2,VLOOKUP(R137,'P1'!$B$4:$J$35,9,FALSE)),"")</f>
        <v/>
      </c>
      <c r="S138" s="253" t="str">
        <f>IFERROR(IF(AND(AND($N137&lt;&gt;$BI$6,$N137&lt;&gt;$BJ$6),S137="有"),$AL$2,VLOOKUP(S137,'P1'!$B$4:$J$35,9,FALSE)),"")</f>
        <v/>
      </c>
      <c r="T138" s="253" t="str">
        <f>IFERROR(IF(AND(AND($N137&lt;&gt;$BI$6,$N137&lt;&gt;$BJ$6),T137="有"),$AL$2,VLOOKUP(T137,'P1'!$B$4:$J$35,9,FALSE)),"")</f>
        <v/>
      </c>
      <c r="U138" s="253" t="str">
        <f>IFERROR(IF(AND(AND($N137&lt;&gt;$BI$6,$N137&lt;&gt;$BJ$6),U137="有"),$AL$2,VLOOKUP(U137,'P1'!$B$4:$J$35,9,FALSE)),"")</f>
        <v/>
      </c>
      <c r="V138" s="253" t="str">
        <f>IFERROR(IF(AND(AND($N137&lt;&gt;$BI$6,$N137&lt;&gt;$BJ$6),V137="有"),$AL$2,VLOOKUP(V137,'P1'!$B$4:$J$35,9,FALSE)),"")</f>
        <v/>
      </c>
      <c r="W138" s="253" t="str">
        <f>IFERROR(IF(AND(AND($N137&lt;&gt;$BI$6,$N137&lt;&gt;$BJ$6),W137="有"),$AL$2,VLOOKUP(W137,'P1'!$B$4:$J$35,9,FALSE)),"")</f>
        <v/>
      </c>
      <c r="X138" s="253" t="str">
        <f>IFERROR(IF(AND(AND($N137&lt;&gt;$BI$6,$N137&lt;&gt;$BJ$6),X137="有"),$AL$2,VLOOKUP(X137,'P1'!$B$4:$J$35,9,FALSE)),"")</f>
        <v/>
      </c>
      <c r="Y138" s="253" t="str">
        <f>IFERROR(IF(AND(AND($N137&lt;&gt;$BI$6,$N137&lt;&gt;$BJ$6),Y137="有"),$AL$2,VLOOKUP(Y137,'P1'!$B$4:$J$35,9,FALSE)),"")</f>
        <v/>
      </c>
      <c r="Z138" s="253" t="str">
        <f>IFERROR(IF(AND(AND($N137&lt;&gt;$BI$6,$N137&lt;&gt;$BJ$6),Z137="有"),$AL$2,VLOOKUP(Z137,'P1'!$B$4:$J$35,9,FALSE)),"")</f>
        <v/>
      </c>
      <c r="AA138" s="253" t="str">
        <f>IFERROR(IF(AND(AND($N137&lt;&gt;$BI$6,$N137&lt;&gt;$BJ$6),AA137="有"),$AL$2,VLOOKUP(AA137,'P1'!$B$4:$J$35,9,FALSE)),"")</f>
        <v/>
      </c>
      <c r="AB138" s="253" t="str">
        <f>IFERROR(IF(AND(AND($N137&lt;&gt;$BI$6,$N137&lt;&gt;$BJ$6),AB137="有"),$AL$2,VLOOKUP(AB137,'P1'!$B$4:$J$35,9,FALSE)),"")</f>
        <v/>
      </c>
      <c r="AC138" s="253" t="str">
        <f>IFERROR(IF(AND(AND($N137&lt;&gt;$BI$6,$N137&lt;&gt;$BJ$6),AC137="有"),$AL$2,VLOOKUP(AC137,'P1'!$B$4:$J$35,9,FALSE)),"")</f>
        <v/>
      </c>
      <c r="AD138" s="253" t="str">
        <f>IFERROR(IF(AND(AND($N137&lt;&gt;$BI$6,$N137&lt;&gt;$BJ$6),AD137="有"),$AL$2,VLOOKUP(AD137,'P1'!$B$4:$J$35,9,FALSE)),"")</f>
        <v/>
      </c>
      <c r="AE138" s="253" t="str">
        <f>IFERROR(IF(AND(AND($N137&lt;&gt;$BI$6,$N137&lt;&gt;$BJ$6),AE137="有"),$AL$2,VLOOKUP(AE137,'P1'!$B$4:$J$35,9,FALSE)),"")</f>
        <v/>
      </c>
      <c r="AF138" s="253" t="str">
        <f>IFERROR(IF(AND(AND($N137&lt;&gt;$BI$6,$N137&lt;&gt;$BJ$6),AF137="有"),$AL$2,VLOOKUP(AF137,'P1'!$B$4:$J$35,9,FALSE)),"")</f>
        <v/>
      </c>
      <c r="AG138" s="253" t="str">
        <f>IFERROR(IF(AND(AND($N137&lt;&gt;$BI$6,$N137&lt;&gt;$BJ$6),AG137="有"),$AL$2,VLOOKUP(AG137,'P1'!$B$4:$J$35,9,FALSE)),"")</f>
        <v/>
      </c>
      <c r="AH138" s="253" t="str">
        <f>IFERROR(IF(AND(AND($N137&lt;&gt;$BI$6,$N137&lt;&gt;$BJ$6),AH137="有"),$AL$2,VLOOKUP(AH137,'P1'!$B$4:$J$35,9,FALSE)),"")</f>
        <v/>
      </c>
      <c r="AI138" s="253" t="str">
        <f>IFERROR(IF(AND(AND($N137&lt;&gt;$BI$6,$N137&lt;&gt;$BJ$6),AI137="有"),$AL$2,VLOOKUP(AI137,'P1'!$B$4:$J$35,9,FALSE)),"")</f>
        <v/>
      </c>
      <c r="AJ138" s="253" t="str">
        <f>IFERROR(IF(AND(AND($N137&lt;&gt;$BI$6,$N137&lt;&gt;$BJ$6),AJ137="有"),$AL$2,VLOOKUP(AJ137,'P1'!$B$4:$J$35,9,FALSE)),"")</f>
        <v/>
      </c>
      <c r="AK138" s="253" t="str">
        <f>IFERROR(IF(AND(AND($N137&lt;&gt;$BI$6,$N137&lt;&gt;$BJ$6),AK137="有"),$AL$2,VLOOKUP(AK137,'P1'!$B$4:$J$35,9,FALSE)),"")</f>
        <v/>
      </c>
      <c r="AL138" s="253" t="str">
        <f>IFERROR(IF(AND(AND($N137&lt;&gt;$BI$6,$N137&lt;&gt;$BJ$6),AL137="有"),$AL$2,VLOOKUP(AL137,'P1'!$B$4:$J$35,9,FALSE)),"")</f>
        <v/>
      </c>
      <c r="AM138" s="253" t="str">
        <f>IFERROR(IF(AND(AND($N137&lt;&gt;$BI$6,$N137&lt;&gt;$BJ$6),AM137="有"),$AL$2,VLOOKUP(AM137,'P1'!$B$4:$J$35,9,FALSE)),"")</f>
        <v/>
      </c>
      <c r="AN138" s="253" t="str">
        <f>IFERROR(IF(AND(AND($N137&lt;&gt;$BI$6,$N137&lt;&gt;$BJ$6),AN137="有"),$AL$2,VLOOKUP(AN137,'P1'!$B$4:$J$35,9,FALSE)),"")</f>
        <v/>
      </c>
      <c r="AO138" s="253" t="str">
        <f>IFERROR(IF(AND(AND($N137&lt;&gt;$BI$6,$N137&lt;&gt;$BJ$6),AO137="有"),$AL$2,VLOOKUP(AO137,'P1'!$B$4:$J$35,9,FALSE)),"")</f>
        <v/>
      </c>
      <c r="AP138" s="253" t="str">
        <f>IFERROR(IF(AND(AND($N137&lt;&gt;$BI$6,$N137&lt;&gt;$BJ$6),AP137="有"),$AL$2,VLOOKUP(AP137,'P1'!$B$4:$J$35,9,FALSE)),"")</f>
        <v/>
      </c>
      <c r="AQ138" s="253" t="str">
        <f>IFERROR(IF(AND(AND($N137&lt;&gt;$BI$6,$N137&lt;&gt;$BJ$6),AQ137="有"),$AL$2,VLOOKUP(AQ137,'P1'!$B$4:$J$35,9,FALSE)),"")</f>
        <v/>
      </c>
      <c r="AR138" s="253" t="str">
        <f>IFERROR(IF(AND(AND($N137&lt;&gt;$BI$6,$N137&lt;&gt;$BJ$6),AR137="有"),$AL$2,VLOOKUP(AR137,'P1'!$B$4:$J$35,9,FALSE)),"")</f>
        <v/>
      </c>
      <c r="AS138" s="253" t="str">
        <f>IFERROR(IF(AND(AND($N137&lt;&gt;$BI$6,$N137&lt;&gt;$BJ$6),AS137="有"),$AL$2,VLOOKUP(AS137,'P1'!$B$4:$J$35,9,FALSE)),"")</f>
        <v/>
      </c>
      <c r="AT138" s="253" t="str">
        <f>IFERROR(IF(AND(AND($N137&lt;&gt;$BI$6,$N137&lt;&gt;$BJ$6),AT137="有"),$AL$2,VLOOKUP(AT137,'P1'!$B$4:$J$35,9,FALSE)),"")</f>
        <v/>
      </c>
      <c r="AU138" s="253" t="str">
        <f>IFERROR(IF(AND(AND($N137&lt;&gt;$BI$6,$N137&lt;&gt;$BJ$6),AU137="有"),$AL$2,VLOOKUP(AU137,'P1'!$B$4:$J$35,9,FALSE)),"")</f>
        <v/>
      </c>
      <c r="AV138" s="254">
        <f>SUM(Q138:AU138)</f>
        <v>0</v>
      </c>
      <c r="AW138" s="711"/>
      <c r="AX138" s="713"/>
      <c r="AY138" s="255"/>
      <c r="AZ138" s="255"/>
    </row>
    <row r="139" spans="2:52" ht="17.100000000000001" customHeight="1" x14ac:dyDescent="0.15">
      <c r="B139" s="690">
        <f t="shared" si="8"/>
        <v>58</v>
      </c>
      <c r="C139" s="721"/>
      <c r="D139" s="722"/>
      <c r="E139" s="722"/>
      <c r="F139" s="722"/>
      <c r="G139" s="722"/>
      <c r="H139" s="723"/>
      <c r="I139" s="727"/>
      <c r="J139" s="728"/>
      <c r="K139" s="728"/>
      <c r="L139" s="728"/>
      <c r="M139" s="729"/>
      <c r="N139" s="733"/>
      <c r="O139" s="734"/>
      <c r="P139" s="723"/>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0">
        <f>COUNTA(Q139:AU139)</f>
        <v>0</v>
      </c>
      <c r="AW139" s="710">
        <f>AV140</f>
        <v>0</v>
      </c>
      <c r="AX139" s="712">
        <f>IFERROR(ROUNDDOWN(AV140/$AT$2,1),"")</f>
        <v>0</v>
      </c>
      <c r="AY139" s="251"/>
      <c r="AZ139" s="251"/>
    </row>
    <row r="140" spans="2:52" ht="17.100000000000001" customHeight="1" x14ac:dyDescent="0.15">
      <c r="B140" s="691"/>
      <c r="C140" s="724"/>
      <c r="D140" s="725"/>
      <c r="E140" s="725"/>
      <c r="F140" s="725"/>
      <c r="G140" s="725"/>
      <c r="H140" s="726"/>
      <c r="I140" s="730"/>
      <c r="J140" s="731"/>
      <c r="K140" s="731"/>
      <c r="L140" s="731"/>
      <c r="M140" s="732"/>
      <c r="N140" s="724"/>
      <c r="O140" s="725"/>
      <c r="P140" s="726"/>
      <c r="Q140" s="253" t="str">
        <f>IFERROR(IF(AND(AND($N139&lt;&gt;$BI$6,$N139&lt;&gt;$BJ$6),Q139="有"),$AL$2,VLOOKUP(Q139,'P1'!$B$4:$J$35,9,FALSE)),"")</f>
        <v/>
      </c>
      <c r="R140" s="253" t="str">
        <f>IFERROR(IF(AND(AND($N139&lt;&gt;$BI$6,$N139&lt;&gt;$BJ$6),R139="有"),$AL$2,VLOOKUP(R139,'P1'!$B$4:$J$35,9,FALSE)),"")</f>
        <v/>
      </c>
      <c r="S140" s="253" t="str">
        <f>IFERROR(IF(AND(AND($N139&lt;&gt;$BI$6,$N139&lt;&gt;$BJ$6),S139="有"),$AL$2,VLOOKUP(S139,'P1'!$B$4:$J$35,9,FALSE)),"")</f>
        <v/>
      </c>
      <c r="T140" s="253" t="str">
        <f>IFERROR(IF(AND(AND($N139&lt;&gt;$BI$6,$N139&lt;&gt;$BJ$6),T139="有"),$AL$2,VLOOKUP(T139,'P1'!$B$4:$J$35,9,FALSE)),"")</f>
        <v/>
      </c>
      <c r="U140" s="253" t="str">
        <f>IFERROR(IF(AND(AND($N139&lt;&gt;$BI$6,$N139&lt;&gt;$BJ$6),U139="有"),$AL$2,VLOOKUP(U139,'P1'!$B$4:$J$35,9,FALSE)),"")</f>
        <v/>
      </c>
      <c r="V140" s="253" t="str">
        <f>IFERROR(IF(AND(AND($N139&lt;&gt;$BI$6,$N139&lt;&gt;$BJ$6),V139="有"),$AL$2,VLOOKUP(V139,'P1'!$B$4:$J$35,9,FALSE)),"")</f>
        <v/>
      </c>
      <c r="W140" s="253" t="str">
        <f>IFERROR(IF(AND(AND($N139&lt;&gt;$BI$6,$N139&lt;&gt;$BJ$6),W139="有"),$AL$2,VLOOKUP(W139,'P1'!$B$4:$J$35,9,FALSE)),"")</f>
        <v/>
      </c>
      <c r="X140" s="253" t="str">
        <f>IFERROR(IF(AND(AND($N139&lt;&gt;$BI$6,$N139&lt;&gt;$BJ$6),X139="有"),$AL$2,VLOOKUP(X139,'P1'!$B$4:$J$35,9,FALSE)),"")</f>
        <v/>
      </c>
      <c r="Y140" s="253" t="str">
        <f>IFERROR(IF(AND(AND($N139&lt;&gt;$BI$6,$N139&lt;&gt;$BJ$6),Y139="有"),$AL$2,VLOOKUP(Y139,'P1'!$B$4:$J$35,9,FALSE)),"")</f>
        <v/>
      </c>
      <c r="Z140" s="253" t="str">
        <f>IFERROR(IF(AND(AND($N139&lt;&gt;$BI$6,$N139&lt;&gt;$BJ$6),Z139="有"),$AL$2,VLOOKUP(Z139,'P1'!$B$4:$J$35,9,FALSE)),"")</f>
        <v/>
      </c>
      <c r="AA140" s="253" t="str">
        <f>IFERROR(IF(AND(AND($N139&lt;&gt;$BI$6,$N139&lt;&gt;$BJ$6),AA139="有"),$AL$2,VLOOKUP(AA139,'P1'!$B$4:$J$35,9,FALSE)),"")</f>
        <v/>
      </c>
      <c r="AB140" s="253" t="str">
        <f>IFERROR(IF(AND(AND($N139&lt;&gt;$BI$6,$N139&lt;&gt;$BJ$6),AB139="有"),$AL$2,VLOOKUP(AB139,'P1'!$B$4:$J$35,9,FALSE)),"")</f>
        <v/>
      </c>
      <c r="AC140" s="253" t="str">
        <f>IFERROR(IF(AND(AND($N139&lt;&gt;$BI$6,$N139&lt;&gt;$BJ$6),AC139="有"),$AL$2,VLOOKUP(AC139,'P1'!$B$4:$J$35,9,FALSE)),"")</f>
        <v/>
      </c>
      <c r="AD140" s="253" t="str">
        <f>IFERROR(IF(AND(AND($N139&lt;&gt;$BI$6,$N139&lt;&gt;$BJ$6),AD139="有"),$AL$2,VLOOKUP(AD139,'P1'!$B$4:$J$35,9,FALSE)),"")</f>
        <v/>
      </c>
      <c r="AE140" s="253" t="str">
        <f>IFERROR(IF(AND(AND($N139&lt;&gt;$BI$6,$N139&lt;&gt;$BJ$6),AE139="有"),$AL$2,VLOOKUP(AE139,'P1'!$B$4:$J$35,9,FALSE)),"")</f>
        <v/>
      </c>
      <c r="AF140" s="253" t="str">
        <f>IFERROR(IF(AND(AND($N139&lt;&gt;$BI$6,$N139&lt;&gt;$BJ$6),AF139="有"),$AL$2,VLOOKUP(AF139,'P1'!$B$4:$J$35,9,FALSE)),"")</f>
        <v/>
      </c>
      <c r="AG140" s="253" t="str">
        <f>IFERROR(IF(AND(AND($N139&lt;&gt;$BI$6,$N139&lt;&gt;$BJ$6),AG139="有"),$AL$2,VLOOKUP(AG139,'P1'!$B$4:$J$35,9,FALSE)),"")</f>
        <v/>
      </c>
      <c r="AH140" s="253" t="str">
        <f>IFERROR(IF(AND(AND($N139&lt;&gt;$BI$6,$N139&lt;&gt;$BJ$6),AH139="有"),$AL$2,VLOOKUP(AH139,'P1'!$B$4:$J$35,9,FALSE)),"")</f>
        <v/>
      </c>
      <c r="AI140" s="253" t="str">
        <f>IFERROR(IF(AND(AND($N139&lt;&gt;$BI$6,$N139&lt;&gt;$BJ$6),AI139="有"),$AL$2,VLOOKUP(AI139,'P1'!$B$4:$J$35,9,FALSE)),"")</f>
        <v/>
      </c>
      <c r="AJ140" s="253" t="str">
        <f>IFERROR(IF(AND(AND($N139&lt;&gt;$BI$6,$N139&lt;&gt;$BJ$6),AJ139="有"),$AL$2,VLOOKUP(AJ139,'P1'!$B$4:$J$35,9,FALSE)),"")</f>
        <v/>
      </c>
      <c r="AK140" s="253" t="str">
        <f>IFERROR(IF(AND(AND($N139&lt;&gt;$BI$6,$N139&lt;&gt;$BJ$6),AK139="有"),$AL$2,VLOOKUP(AK139,'P1'!$B$4:$J$35,9,FALSE)),"")</f>
        <v/>
      </c>
      <c r="AL140" s="253" t="str">
        <f>IFERROR(IF(AND(AND($N139&lt;&gt;$BI$6,$N139&lt;&gt;$BJ$6),AL139="有"),$AL$2,VLOOKUP(AL139,'P1'!$B$4:$J$35,9,FALSE)),"")</f>
        <v/>
      </c>
      <c r="AM140" s="253" t="str">
        <f>IFERROR(IF(AND(AND($N139&lt;&gt;$BI$6,$N139&lt;&gt;$BJ$6),AM139="有"),$AL$2,VLOOKUP(AM139,'P1'!$B$4:$J$35,9,FALSE)),"")</f>
        <v/>
      </c>
      <c r="AN140" s="253" t="str">
        <f>IFERROR(IF(AND(AND($N139&lt;&gt;$BI$6,$N139&lt;&gt;$BJ$6),AN139="有"),$AL$2,VLOOKUP(AN139,'P1'!$B$4:$J$35,9,FALSE)),"")</f>
        <v/>
      </c>
      <c r="AO140" s="253" t="str">
        <f>IFERROR(IF(AND(AND($N139&lt;&gt;$BI$6,$N139&lt;&gt;$BJ$6),AO139="有"),$AL$2,VLOOKUP(AO139,'P1'!$B$4:$J$35,9,FALSE)),"")</f>
        <v/>
      </c>
      <c r="AP140" s="253" t="str">
        <f>IFERROR(IF(AND(AND($N139&lt;&gt;$BI$6,$N139&lt;&gt;$BJ$6),AP139="有"),$AL$2,VLOOKUP(AP139,'P1'!$B$4:$J$35,9,FALSE)),"")</f>
        <v/>
      </c>
      <c r="AQ140" s="253" t="str">
        <f>IFERROR(IF(AND(AND($N139&lt;&gt;$BI$6,$N139&lt;&gt;$BJ$6),AQ139="有"),$AL$2,VLOOKUP(AQ139,'P1'!$B$4:$J$35,9,FALSE)),"")</f>
        <v/>
      </c>
      <c r="AR140" s="253" t="str">
        <f>IFERROR(IF(AND(AND($N139&lt;&gt;$BI$6,$N139&lt;&gt;$BJ$6),AR139="有"),$AL$2,VLOOKUP(AR139,'P1'!$B$4:$J$35,9,FALSE)),"")</f>
        <v/>
      </c>
      <c r="AS140" s="253" t="str">
        <f>IFERROR(IF(AND(AND($N139&lt;&gt;$BI$6,$N139&lt;&gt;$BJ$6),AS139="有"),$AL$2,VLOOKUP(AS139,'P1'!$B$4:$J$35,9,FALSE)),"")</f>
        <v/>
      </c>
      <c r="AT140" s="253" t="str">
        <f>IFERROR(IF(AND(AND($N139&lt;&gt;$BI$6,$N139&lt;&gt;$BJ$6),AT139="有"),$AL$2,VLOOKUP(AT139,'P1'!$B$4:$J$35,9,FALSE)),"")</f>
        <v/>
      </c>
      <c r="AU140" s="253" t="str">
        <f>IFERROR(IF(AND(AND($N139&lt;&gt;$BI$6,$N139&lt;&gt;$BJ$6),AU139="有"),$AL$2,VLOOKUP(AU139,'P1'!$B$4:$J$35,9,FALSE)),"")</f>
        <v/>
      </c>
      <c r="AV140" s="254">
        <f>SUM(Q140:AU140)</f>
        <v>0</v>
      </c>
      <c r="AW140" s="711"/>
      <c r="AX140" s="713"/>
      <c r="AY140" s="255"/>
      <c r="AZ140" s="255"/>
    </row>
    <row r="141" spans="2:52" ht="17.100000000000001" customHeight="1" x14ac:dyDescent="0.15">
      <c r="B141" s="690">
        <f t="shared" si="8"/>
        <v>59</v>
      </c>
      <c r="C141" s="721"/>
      <c r="D141" s="722"/>
      <c r="E141" s="722"/>
      <c r="F141" s="722"/>
      <c r="G141" s="722"/>
      <c r="H141" s="723"/>
      <c r="I141" s="727"/>
      <c r="J141" s="728"/>
      <c r="K141" s="728"/>
      <c r="L141" s="728"/>
      <c r="M141" s="729"/>
      <c r="N141" s="733"/>
      <c r="O141" s="734"/>
      <c r="P141" s="723"/>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0">
        <f>COUNTA(Q141:AU141)</f>
        <v>0</v>
      </c>
      <c r="AW141" s="710">
        <f>AV142</f>
        <v>0</v>
      </c>
      <c r="AX141" s="712">
        <f>IFERROR(ROUNDDOWN(AV142/$AT$2,1),"")</f>
        <v>0</v>
      </c>
      <c r="AY141" s="251"/>
      <c r="AZ141" s="251"/>
    </row>
    <row r="142" spans="2:52" ht="17.100000000000001" customHeight="1" x14ac:dyDescent="0.15">
      <c r="B142" s="691"/>
      <c r="C142" s="724"/>
      <c r="D142" s="725"/>
      <c r="E142" s="725"/>
      <c r="F142" s="725"/>
      <c r="G142" s="725"/>
      <c r="H142" s="726"/>
      <c r="I142" s="730"/>
      <c r="J142" s="731"/>
      <c r="K142" s="731"/>
      <c r="L142" s="731"/>
      <c r="M142" s="732"/>
      <c r="N142" s="724"/>
      <c r="O142" s="725"/>
      <c r="P142" s="726"/>
      <c r="Q142" s="253" t="str">
        <f>IFERROR(IF(AND(AND($N141&lt;&gt;$BI$6,$N141&lt;&gt;$BJ$6),Q141="有"),$AL$2,VLOOKUP(Q141,'P1'!$B$4:$J$35,9,FALSE)),"")</f>
        <v/>
      </c>
      <c r="R142" s="253" t="str">
        <f>IFERROR(IF(AND(AND($N141&lt;&gt;$BI$6,$N141&lt;&gt;$BJ$6),R141="有"),$AL$2,VLOOKUP(R141,'P1'!$B$4:$J$35,9,FALSE)),"")</f>
        <v/>
      </c>
      <c r="S142" s="253" t="str">
        <f>IFERROR(IF(AND(AND($N141&lt;&gt;$BI$6,$N141&lt;&gt;$BJ$6),S141="有"),$AL$2,VLOOKUP(S141,'P1'!$B$4:$J$35,9,FALSE)),"")</f>
        <v/>
      </c>
      <c r="T142" s="253" t="str">
        <f>IFERROR(IF(AND(AND($N141&lt;&gt;$BI$6,$N141&lt;&gt;$BJ$6),T141="有"),$AL$2,VLOOKUP(T141,'P1'!$B$4:$J$35,9,FALSE)),"")</f>
        <v/>
      </c>
      <c r="U142" s="253" t="str">
        <f>IFERROR(IF(AND(AND($N141&lt;&gt;$BI$6,$N141&lt;&gt;$BJ$6),U141="有"),$AL$2,VLOOKUP(U141,'P1'!$B$4:$J$35,9,FALSE)),"")</f>
        <v/>
      </c>
      <c r="V142" s="253" t="str">
        <f>IFERROR(IF(AND(AND($N141&lt;&gt;$BI$6,$N141&lt;&gt;$BJ$6),V141="有"),$AL$2,VLOOKUP(V141,'P1'!$B$4:$J$35,9,FALSE)),"")</f>
        <v/>
      </c>
      <c r="W142" s="253" t="str">
        <f>IFERROR(IF(AND(AND($N141&lt;&gt;$BI$6,$N141&lt;&gt;$BJ$6),W141="有"),$AL$2,VLOOKUP(W141,'P1'!$B$4:$J$35,9,FALSE)),"")</f>
        <v/>
      </c>
      <c r="X142" s="253" t="str">
        <f>IFERROR(IF(AND(AND($N141&lt;&gt;$BI$6,$N141&lt;&gt;$BJ$6),X141="有"),$AL$2,VLOOKUP(X141,'P1'!$B$4:$J$35,9,FALSE)),"")</f>
        <v/>
      </c>
      <c r="Y142" s="253" t="str">
        <f>IFERROR(IF(AND(AND($N141&lt;&gt;$BI$6,$N141&lt;&gt;$BJ$6),Y141="有"),$AL$2,VLOOKUP(Y141,'P1'!$B$4:$J$35,9,FALSE)),"")</f>
        <v/>
      </c>
      <c r="Z142" s="253" t="str">
        <f>IFERROR(IF(AND(AND($N141&lt;&gt;$BI$6,$N141&lt;&gt;$BJ$6),Z141="有"),$AL$2,VLOOKUP(Z141,'P1'!$B$4:$J$35,9,FALSE)),"")</f>
        <v/>
      </c>
      <c r="AA142" s="253" t="str">
        <f>IFERROR(IF(AND(AND($N141&lt;&gt;$BI$6,$N141&lt;&gt;$BJ$6),AA141="有"),$AL$2,VLOOKUP(AA141,'P1'!$B$4:$J$35,9,FALSE)),"")</f>
        <v/>
      </c>
      <c r="AB142" s="253" t="str">
        <f>IFERROR(IF(AND(AND($N141&lt;&gt;$BI$6,$N141&lt;&gt;$BJ$6),AB141="有"),$AL$2,VLOOKUP(AB141,'P1'!$B$4:$J$35,9,FALSE)),"")</f>
        <v/>
      </c>
      <c r="AC142" s="253" t="str">
        <f>IFERROR(IF(AND(AND($N141&lt;&gt;$BI$6,$N141&lt;&gt;$BJ$6),AC141="有"),$AL$2,VLOOKUP(AC141,'P1'!$B$4:$J$35,9,FALSE)),"")</f>
        <v/>
      </c>
      <c r="AD142" s="253" t="str">
        <f>IFERROR(IF(AND(AND($N141&lt;&gt;$BI$6,$N141&lt;&gt;$BJ$6),AD141="有"),$AL$2,VLOOKUP(AD141,'P1'!$B$4:$J$35,9,FALSE)),"")</f>
        <v/>
      </c>
      <c r="AE142" s="253" t="str">
        <f>IFERROR(IF(AND(AND($N141&lt;&gt;$BI$6,$N141&lt;&gt;$BJ$6),AE141="有"),$AL$2,VLOOKUP(AE141,'P1'!$B$4:$J$35,9,FALSE)),"")</f>
        <v/>
      </c>
      <c r="AF142" s="253" t="str">
        <f>IFERROR(IF(AND(AND($N141&lt;&gt;$BI$6,$N141&lt;&gt;$BJ$6),AF141="有"),$AL$2,VLOOKUP(AF141,'P1'!$B$4:$J$35,9,FALSE)),"")</f>
        <v/>
      </c>
      <c r="AG142" s="253" t="str">
        <f>IFERROR(IF(AND(AND($N141&lt;&gt;$BI$6,$N141&lt;&gt;$BJ$6),AG141="有"),$AL$2,VLOOKUP(AG141,'P1'!$B$4:$J$35,9,FALSE)),"")</f>
        <v/>
      </c>
      <c r="AH142" s="253" t="str">
        <f>IFERROR(IF(AND(AND($N141&lt;&gt;$BI$6,$N141&lt;&gt;$BJ$6),AH141="有"),$AL$2,VLOOKUP(AH141,'P1'!$B$4:$J$35,9,FALSE)),"")</f>
        <v/>
      </c>
      <c r="AI142" s="253" t="str">
        <f>IFERROR(IF(AND(AND($N141&lt;&gt;$BI$6,$N141&lt;&gt;$BJ$6),AI141="有"),$AL$2,VLOOKUP(AI141,'P1'!$B$4:$J$35,9,FALSE)),"")</f>
        <v/>
      </c>
      <c r="AJ142" s="253" t="str">
        <f>IFERROR(IF(AND(AND($N141&lt;&gt;$BI$6,$N141&lt;&gt;$BJ$6),AJ141="有"),$AL$2,VLOOKUP(AJ141,'P1'!$B$4:$J$35,9,FALSE)),"")</f>
        <v/>
      </c>
      <c r="AK142" s="253" t="str">
        <f>IFERROR(IF(AND(AND($N141&lt;&gt;$BI$6,$N141&lt;&gt;$BJ$6),AK141="有"),$AL$2,VLOOKUP(AK141,'P1'!$B$4:$J$35,9,FALSE)),"")</f>
        <v/>
      </c>
      <c r="AL142" s="253" t="str">
        <f>IFERROR(IF(AND(AND($N141&lt;&gt;$BI$6,$N141&lt;&gt;$BJ$6),AL141="有"),$AL$2,VLOOKUP(AL141,'P1'!$B$4:$J$35,9,FALSE)),"")</f>
        <v/>
      </c>
      <c r="AM142" s="253" t="str">
        <f>IFERROR(IF(AND(AND($N141&lt;&gt;$BI$6,$N141&lt;&gt;$BJ$6),AM141="有"),$AL$2,VLOOKUP(AM141,'P1'!$B$4:$J$35,9,FALSE)),"")</f>
        <v/>
      </c>
      <c r="AN142" s="253" t="str">
        <f>IFERROR(IF(AND(AND($N141&lt;&gt;$BI$6,$N141&lt;&gt;$BJ$6),AN141="有"),$AL$2,VLOOKUP(AN141,'P1'!$B$4:$J$35,9,FALSE)),"")</f>
        <v/>
      </c>
      <c r="AO142" s="253" t="str">
        <f>IFERROR(IF(AND(AND($N141&lt;&gt;$BI$6,$N141&lt;&gt;$BJ$6),AO141="有"),$AL$2,VLOOKUP(AO141,'P1'!$B$4:$J$35,9,FALSE)),"")</f>
        <v/>
      </c>
      <c r="AP142" s="253" t="str">
        <f>IFERROR(IF(AND(AND($N141&lt;&gt;$BI$6,$N141&lt;&gt;$BJ$6),AP141="有"),$AL$2,VLOOKUP(AP141,'P1'!$B$4:$J$35,9,FALSE)),"")</f>
        <v/>
      </c>
      <c r="AQ142" s="253" t="str">
        <f>IFERROR(IF(AND(AND($N141&lt;&gt;$BI$6,$N141&lt;&gt;$BJ$6),AQ141="有"),$AL$2,VLOOKUP(AQ141,'P1'!$B$4:$J$35,9,FALSE)),"")</f>
        <v/>
      </c>
      <c r="AR142" s="253" t="str">
        <f>IFERROR(IF(AND(AND($N141&lt;&gt;$BI$6,$N141&lt;&gt;$BJ$6),AR141="有"),$AL$2,VLOOKUP(AR141,'P1'!$B$4:$J$35,9,FALSE)),"")</f>
        <v/>
      </c>
      <c r="AS142" s="253" t="str">
        <f>IFERROR(IF(AND(AND($N141&lt;&gt;$BI$6,$N141&lt;&gt;$BJ$6),AS141="有"),$AL$2,VLOOKUP(AS141,'P1'!$B$4:$J$35,9,FALSE)),"")</f>
        <v/>
      </c>
      <c r="AT142" s="253" t="str">
        <f>IFERROR(IF(AND(AND($N141&lt;&gt;$BI$6,$N141&lt;&gt;$BJ$6),AT141="有"),$AL$2,VLOOKUP(AT141,'P1'!$B$4:$J$35,9,FALSE)),"")</f>
        <v/>
      </c>
      <c r="AU142" s="253" t="str">
        <f>IFERROR(IF(AND(AND($N141&lt;&gt;$BI$6,$N141&lt;&gt;$BJ$6),AU141="有"),$AL$2,VLOOKUP(AU141,'P1'!$B$4:$J$35,9,FALSE)),"")</f>
        <v/>
      </c>
      <c r="AV142" s="254">
        <f>SUM(Q142:AU142)</f>
        <v>0</v>
      </c>
      <c r="AW142" s="711"/>
      <c r="AX142" s="713"/>
      <c r="AY142" s="255"/>
      <c r="AZ142" s="255"/>
    </row>
    <row r="143" spans="2:52" ht="17.100000000000001" customHeight="1" x14ac:dyDescent="0.15">
      <c r="B143" s="690">
        <f t="shared" si="8"/>
        <v>60</v>
      </c>
      <c r="C143" s="721"/>
      <c r="D143" s="722"/>
      <c r="E143" s="722"/>
      <c r="F143" s="722"/>
      <c r="G143" s="722"/>
      <c r="H143" s="723"/>
      <c r="I143" s="727"/>
      <c r="J143" s="728"/>
      <c r="K143" s="728"/>
      <c r="L143" s="728"/>
      <c r="M143" s="729"/>
      <c r="N143" s="733"/>
      <c r="O143" s="734"/>
      <c r="P143" s="723"/>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250">
        <f>COUNTA(Q143:AU143)</f>
        <v>0</v>
      </c>
      <c r="AW143" s="710">
        <f>AV144</f>
        <v>0</v>
      </c>
      <c r="AX143" s="712">
        <f>IFERROR(ROUNDDOWN(AV144/$AT$2,1),"")</f>
        <v>0</v>
      </c>
      <c r="AY143" s="251"/>
      <c r="AZ143" s="251"/>
    </row>
    <row r="144" spans="2:52" ht="17.100000000000001" customHeight="1" x14ac:dyDescent="0.15">
      <c r="B144" s="691"/>
      <c r="C144" s="724"/>
      <c r="D144" s="725"/>
      <c r="E144" s="725"/>
      <c r="F144" s="725"/>
      <c r="G144" s="725"/>
      <c r="H144" s="726"/>
      <c r="I144" s="730"/>
      <c r="J144" s="731"/>
      <c r="K144" s="731"/>
      <c r="L144" s="731"/>
      <c r="M144" s="732"/>
      <c r="N144" s="724"/>
      <c r="O144" s="725"/>
      <c r="P144" s="726"/>
      <c r="Q144" s="253" t="str">
        <f>IFERROR(IF(AND(AND($N143&lt;&gt;$BI$6,$N143&lt;&gt;$BJ$6),Q143="有"),$AL$2,VLOOKUP(Q143,'P1'!$B$4:$J$35,9,FALSE)),"")</f>
        <v/>
      </c>
      <c r="R144" s="253" t="str">
        <f>IFERROR(IF(AND(AND($N143&lt;&gt;$BI$6,$N143&lt;&gt;$BJ$6),R143="有"),$AL$2,VLOOKUP(R143,'P1'!$B$4:$J$35,9,FALSE)),"")</f>
        <v/>
      </c>
      <c r="S144" s="253" t="str">
        <f>IFERROR(IF(AND(AND($N143&lt;&gt;$BI$6,$N143&lt;&gt;$BJ$6),S143="有"),$AL$2,VLOOKUP(S143,'P1'!$B$4:$J$35,9,FALSE)),"")</f>
        <v/>
      </c>
      <c r="T144" s="253" t="str">
        <f>IFERROR(IF(AND(AND($N143&lt;&gt;$BI$6,$N143&lt;&gt;$BJ$6),T143="有"),$AL$2,VLOOKUP(T143,'P1'!$B$4:$J$35,9,FALSE)),"")</f>
        <v/>
      </c>
      <c r="U144" s="253" t="str">
        <f>IFERROR(IF(AND(AND($N143&lt;&gt;$BI$6,$N143&lt;&gt;$BJ$6),U143="有"),$AL$2,VLOOKUP(U143,'P1'!$B$4:$J$35,9,FALSE)),"")</f>
        <v/>
      </c>
      <c r="V144" s="253" t="str">
        <f>IFERROR(IF(AND(AND($N143&lt;&gt;$BI$6,$N143&lt;&gt;$BJ$6),V143="有"),$AL$2,VLOOKUP(V143,'P1'!$B$4:$J$35,9,FALSE)),"")</f>
        <v/>
      </c>
      <c r="W144" s="253" t="str">
        <f>IFERROR(IF(AND(AND($N143&lt;&gt;$BI$6,$N143&lt;&gt;$BJ$6),W143="有"),$AL$2,VLOOKUP(W143,'P1'!$B$4:$J$35,9,FALSE)),"")</f>
        <v/>
      </c>
      <c r="X144" s="253" t="str">
        <f>IFERROR(IF(AND(AND($N143&lt;&gt;$BI$6,$N143&lt;&gt;$BJ$6),X143="有"),$AL$2,VLOOKUP(X143,'P1'!$B$4:$J$35,9,FALSE)),"")</f>
        <v/>
      </c>
      <c r="Y144" s="253" t="str">
        <f>IFERROR(IF(AND(AND($N143&lt;&gt;$BI$6,$N143&lt;&gt;$BJ$6),Y143="有"),$AL$2,VLOOKUP(Y143,'P1'!$B$4:$J$35,9,FALSE)),"")</f>
        <v/>
      </c>
      <c r="Z144" s="253" t="str">
        <f>IFERROR(IF(AND(AND($N143&lt;&gt;$BI$6,$N143&lt;&gt;$BJ$6),Z143="有"),$AL$2,VLOOKUP(Z143,'P1'!$B$4:$J$35,9,FALSE)),"")</f>
        <v/>
      </c>
      <c r="AA144" s="253" t="str">
        <f>IFERROR(IF(AND(AND($N143&lt;&gt;$BI$6,$N143&lt;&gt;$BJ$6),AA143="有"),$AL$2,VLOOKUP(AA143,'P1'!$B$4:$J$35,9,FALSE)),"")</f>
        <v/>
      </c>
      <c r="AB144" s="253" t="str">
        <f>IFERROR(IF(AND(AND($N143&lt;&gt;$BI$6,$N143&lt;&gt;$BJ$6),AB143="有"),$AL$2,VLOOKUP(AB143,'P1'!$B$4:$J$35,9,FALSE)),"")</f>
        <v/>
      </c>
      <c r="AC144" s="253" t="str">
        <f>IFERROR(IF(AND(AND($N143&lt;&gt;$BI$6,$N143&lt;&gt;$BJ$6),AC143="有"),$AL$2,VLOOKUP(AC143,'P1'!$B$4:$J$35,9,FALSE)),"")</f>
        <v/>
      </c>
      <c r="AD144" s="253" t="str">
        <f>IFERROR(IF(AND(AND($N143&lt;&gt;$BI$6,$N143&lt;&gt;$BJ$6),AD143="有"),$AL$2,VLOOKUP(AD143,'P1'!$B$4:$J$35,9,FALSE)),"")</f>
        <v/>
      </c>
      <c r="AE144" s="253" t="str">
        <f>IFERROR(IF(AND(AND($N143&lt;&gt;$BI$6,$N143&lt;&gt;$BJ$6),AE143="有"),$AL$2,VLOOKUP(AE143,'P1'!$B$4:$J$35,9,FALSE)),"")</f>
        <v/>
      </c>
      <c r="AF144" s="253" t="str">
        <f>IFERROR(IF(AND(AND($N143&lt;&gt;$BI$6,$N143&lt;&gt;$BJ$6),AF143="有"),$AL$2,VLOOKUP(AF143,'P1'!$B$4:$J$35,9,FALSE)),"")</f>
        <v/>
      </c>
      <c r="AG144" s="253" t="str">
        <f>IFERROR(IF(AND(AND($N143&lt;&gt;$BI$6,$N143&lt;&gt;$BJ$6),AG143="有"),$AL$2,VLOOKUP(AG143,'P1'!$B$4:$J$35,9,FALSE)),"")</f>
        <v/>
      </c>
      <c r="AH144" s="253" t="str">
        <f>IFERROR(IF(AND(AND($N143&lt;&gt;$BI$6,$N143&lt;&gt;$BJ$6),AH143="有"),$AL$2,VLOOKUP(AH143,'P1'!$B$4:$J$35,9,FALSE)),"")</f>
        <v/>
      </c>
      <c r="AI144" s="253" t="str">
        <f>IFERROR(IF(AND(AND($N143&lt;&gt;$BI$6,$N143&lt;&gt;$BJ$6),AI143="有"),$AL$2,VLOOKUP(AI143,'P1'!$B$4:$J$35,9,FALSE)),"")</f>
        <v/>
      </c>
      <c r="AJ144" s="253" t="str">
        <f>IFERROR(IF(AND(AND($N143&lt;&gt;$BI$6,$N143&lt;&gt;$BJ$6),AJ143="有"),$AL$2,VLOOKUP(AJ143,'P1'!$B$4:$J$35,9,FALSE)),"")</f>
        <v/>
      </c>
      <c r="AK144" s="253" t="str">
        <f>IFERROR(IF(AND(AND($N143&lt;&gt;$BI$6,$N143&lt;&gt;$BJ$6),AK143="有"),$AL$2,VLOOKUP(AK143,'P1'!$B$4:$J$35,9,FALSE)),"")</f>
        <v/>
      </c>
      <c r="AL144" s="253" t="str">
        <f>IFERROR(IF(AND(AND($N143&lt;&gt;$BI$6,$N143&lt;&gt;$BJ$6),AL143="有"),$AL$2,VLOOKUP(AL143,'P1'!$B$4:$J$35,9,FALSE)),"")</f>
        <v/>
      </c>
      <c r="AM144" s="253" t="str">
        <f>IFERROR(IF(AND(AND($N143&lt;&gt;$BI$6,$N143&lt;&gt;$BJ$6),AM143="有"),$AL$2,VLOOKUP(AM143,'P1'!$B$4:$J$35,9,FALSE)),"")</f>
        <v/>
      </c>
      <c r="AN144" s="253" t="str">
        <f>IFERROR(IF(AND(AND($N143&lt;&gt;$BI$6,$N143&lt;&gt;$BJ$6),AN143="有"),$AL$2,VLOOKUP(AN143,'P1'!$B$4:$J$35,9,FALSE)),"")</f>
        <v/>
      </c>
      <c r="AO144" s="253" t="str">
        <f>IFERROR(IF(AND(AND($N143&lt;&gt;$BI$6,$N143&lt;&gt;$BJ$6),AO143="有"),$AL$2,VLOOKUP(AO143,'P1'!$B$4:$J$35,9,FALSE)),"")</f>
        <v/>
      </c>
      <c r="AP144" s="253" t="str">
        <f>IFERROR(IF(AND(AND($N143&lt;&gt;$BI$6,$N143&lt;&gt;$BJ$6),AP143="有"),$AL$2,VLOOKUP(AP143,'P1'!$B$4:$J$35,9,FALSE)),"")</f>
        <v/>
      </c>
      <c r="AQ144" s="253" t="str">
        <f>IFERROR(IF(AND(AND($N143&lt;&gt;$BI$6,$N143&lt;&gt;$BJ$6),AQ143="有"),$AL$2,VLOOKUP(AQ143,'P1'!$B$4:$J$35,9,FALSE)),"")</f>
        <v/>
      </c>
      <c r="AR144" s="253" t="str">
        <f>IFERROR(IF(AND(AND($N143&lt;&gt;$BI$6,$N143&lt;&gt;$BJ$6),AR143="有"),$AL$2,VLOOKUP(AR143,'P1'!$B$4:$J$35,9,FALSE)),"")</f>
        <v/>
      </c>
      <c r="AS144" s="253" t="str">
        <f>IFERROR(IF(AND(AND($N143&lt;&gt;$BI$6,$N143&lt;&gt;$BJ$6),AS143="有"),$AL$2,VLOOKUP(AS143,'P1'!$B$4:$J$35,9,FALSE)),"")</f>
        <v/>
      </c>
      <c r="AT144" s="253" t="str">
        <f>IFERROR(IF(AND(AND($N143&lt;&gt;$BI$6,$N143&lt;&gt;$BJ$6),AT143="有"),$AL$2,VLOOKUP(AT143,'P1'!$B$4:$J$35,9,FALSE)),"")</f>
        <v/>
      </c>
      <c r="AU144" s="253" t="str">
        <f>IFERROR(IF(AND(AND($N143&lt;&gt;$BI$6,$N143&lt;&gt;$BJ$6),AU143="有"),$AL$2,VLOOKUP(AU143,'P1'!$B$4:$J$35,9,FALSE)),"")</f>
        <v/>
      </c>
      <c r="AV144" s="254">
        <f>SUM(Q144:AU144)</f>
        <v>0</v>
      </c>
      <c r="AW144" s="711"/>
      <c r="AX144" s="713"/>
      <c r="AY144" s="255"/>
      <c r="AZ144" s="255"/>
    </row>
    <row r="145" spans="2:59" ht="17.100000000000001" customHeight="1" x14ac:dyDescent="0.15">
      <c r="B145" s="690">
        <f t="shared" si="8"/>
        <v>61</v>
      </c>
      <c r="C145" s="721"/>
      <c r="D145" s="722"/>
      <c r="E145" s="722"/>
      <c r="F145" s="722"/>
      <c r="G145" s="722"/>
      <c r="H145" s="723"/>
      <c r="I145" s="727"/>
      <c r="J145" s="728"/>
      <c r="K145" s="728"/>
      <c r="L145" s="728"/>
      <c r="M145" s="729"/>
      <c r="N145" s="733"/>
      <c r="O145" s="734"/>
      <c r="P145" s="723"/>
      <c r="Q145" s="256"/>
      <c r="R145" s="256"/>
      <c r="S145" s="256"/>
      <c r="T145" s="256"/>
      <c r="U145" s="256"/>
      <c r="V145" s="256"/>
      <c r="W145" s="256"/>
      <c r="X145" s="256"/>
      <c r="Y145" s="256"/>
      <c r="Z145" s="256"/>
      <c r="AA145" s="256"/>
      <c r="AB145" s="256"/>
      <c r="AC145" s="256"/>
      <c r="AD145" s="256"/>
      <c r="AE145" s="256"/>
      <c r="AF145" s="256"/>
      <c r="AG145" s="256"/>
      <c r="AH145" s="256"/>
      <c r="AI145" s="256"/>
      <c r="AJ145" s="256"/>
      <c r="AK145" s="256"/>
      <c r="AL145" s="256"/>
      <c r="AM145" s="256"/>
      <c r="AN145" s="256"/>
      <c r="AO145" s="256"/>
      <c r="AP145" s="256"/>
      <c r="AQ145" s="256"/>
      <c r="AR145" s="256"/>
      <c r="AS145" s="256"/>
      <c r="AT145" s="256"/>
      <c r="AU145" s="256"/>
      <c r="AV145" s="250">
        <f>COUNTA(Q145:AU145)</f>
        <v>0</v>
      </c>
      <c r="AW145" s="710">
        <f>AV146</f>
        <v>0</v>
      </c>
      <c r="AX145" s="712">
        <f>IFERROR(ROUNDDOWN(AV146/$AT$2,1),"")</f>
        <v>0</v>
      </c>
      <c r="AY145" s="251"/>
      <c r="AZ145" s="251"/>
    </row>
    <row r="146" spans="2:59" ht="17.100000000000001" customHeight="1" x14ac:dyDescent="0.15">
      <c r="B146" s="691"/>
      <c r="C146" s="724"/>
      <c r="D146" s="725"/>
      <c r="E146" s="725"/>
      <c r="F146" s="725"/>
      <c r="G146" s="725"/>
      <c r="H146" s="726"/>
      <c r="I146" s="730"/>
      <c r="J146" s="731"/>
      <c r="K146" s="731"/>
      <c r="L146" s="731"/>
      <c r="M146" s="732"/>
      <c r="N146" s="724"/>
      <c r="O146" s="725"/>
      <c r="P146" s="726"/>
      <c r="Q146" s="253" t="str">
        <f>IFERROR(IF(AND(AND($N145&lt;&gt;$BI$6,$N145&lt;&gt;$BJ$6),Q145="有"),$AL$2,VLOOKUP(Q145,'P1'!$B$4:$J$35,9,FALSE)),"")</f>
        <v/>
      </c>
      <c r="R146" s="253" t="str">
        <f>IFERROR(IF(AND(AND($N145&lt;&gt;$BI$6,$N145&lt;&gt;$BJ$6),R145="有"),$AL$2,VLOOKUP(R145,'P1'!$B$4:$J$35,9,FALSE)),"")</f>
        <v/>
      </c>
      <c r="S146" s="253" t="str">
        <f>IFERROR(IF(AND(AND($N145&lt;&gt;$BI$6,$N145&lt;&gt;$BJ$6),S145="有"),$AL$2,VLOOKUP(S145,'P1'!$B$4:$J$35,9,FALSE)),"")</f>
        <v/>
      </c>
      <c r="T146" s="253" t="str">
        <f>IFERROR(IF(AND(AND($N145&lt;&gt;$BI$6,$N145&lt;&gt;$BJ$6),T145="有"),$AL$2,VLOOKUP(T145,'P1'!$B$4:$J$35,9,FALSE)),"")</f>
        <v/>
      </c>
      <c r="U146" s="253" t="str">
        <f>IFERROR(IF(AND(AND($N145&lt;&gt;$BI$6,$N145&lt;&gt;$BJ$6),U145="有"),$AL$2,VLOOKUP(U145,'P1'!$B$4:$J$35,9,FALSE)),"")</f>
        <v/>
      </c>
      <c r="V146" s="253" t="str">
        <f>IFERROR(IF(AND(AND($N145&lt;&gt;$BI$6,$N145&lt;&gt;$BJ$6),V145="有"),$AL$2,VLOOKUP(V145,'P1'!$B$4:$J$35,9,FALSE)),"")</f>
        <v/>
      </c>
      <c r="W146" s="253" t="str">
        <f>IFERROR(IF(AND(AND($N145&lt;&gt;$BI$6,$N145&lt;&gt;$BJ$6),W145="有"),$AL$2,VLOOKUP(W145,'P1'!$B$4:$J$35,9,FALSE)),"")</f>
        <v/>
      </c>
      <c r="X146" s="253" t="str">
        <f>IFERROR(IF(AND(AND($N145&lt;&gt;$BI$6,$N145&lt;&gt;$BJ$6),X145="有"),$AL$2,VLOOKUP(X145,'P1'!$B$4:$J$35,9,FALSE)),"")</f>
        <v/>
      </c>
      <c r="Y146" s="253" t="str">
        <f>IFERROR(IF(AND(AND($N145&lt;&gt;$BI$6,$N145&lt;&gt;$BJ$6),Y145="有"),$AL$2,VLOOKUP(Y145,'P1'!$B$4:$J$35,9,FALSE)),"")</f>
        <v/>
      </c>
      <c r="Z146" s="253" t="str">
        <f>IFERROR(IF(AND(AND($N145&lt;&gt;$BI$6,$N145&lt;&gt;$BJ$6),Z145="有"),$AL$2,VLOOKUP(Z145,'P1'!$B$4:$J$35,9,FALSE)),"")</f>
        <v/>
      </c>
      <c r="AA146" s="253" t="str">
        <f>IFERROR(IF(AND(AND($N145&lt;&gt;$BI$6,$N145&lt;&gt;$BJ$6),AA145="有"),$AL$2,VLOOKUP(AA145,'P1'!$B$4:$J$35,9,FALSE)),"")</f>
        <v/>
      </c>
      <c r="AB146" s="253" t="str">
        <f>IFERROR(IF(AND(AND($N145&lt;&gt;$BI$6,$N145&lt;&gt;$BJ$6),AB145="有"),$AL$2,VLOOKUP(AB145,'P1'!$B$4:$J$35,9,FALSE)),"")</f>
        <v/>
      </c>
      <c r="AC146" s="253" t="str">
        <f>IFERROR(IF(AND(AND($N145&lt;&gt;$BI$6,$N145&lt;&gt;$BJ$6),AC145="有"),$AL$2,VLOOKUP(AC145,'P1'!$B$4:$J$35,9,FALSE)),"")</f>
        <v/>
      </c>
      <c r="AD146" s="253" t="str">
        <f>IFERROR(IF(AND(AND($N145&lt;&gt;$BI$6,$N145&lt;&gt;$BJ$6),AD145="有"),$AL$2,VLOOKUP(AD145,'P1'!$B$4:$J$35,9,FALSE)),"")</f>
        <v/>
      </c>
      <c r="AE146" s="253" t="str">
        <f>IFERROR(IF(AND(AND($N145&lt;&gt;$BI$6,$N145&lt;&gt;$BJ$6),AE145="有"),$AL$2,VLOOKUP(AE145,'P1'!$B$4:$J$35,9,FALSE)),"")</f>
        <v/>
      </c>
      <c r="AF146" s="253" t="str">
        <f>IFERROR(IF(AND(AND($N145&lt;&gt;$BI$6,$N145&lt;&gt;$BJ$6),AF145="有"),$AL$2,VLOOKUP(AF145,'P1'!$B$4:$J$35,9,FALSE)),"")</f>
        <v/>
      </c>
      <c r="AG146" s="253" t="str">
        <f>IFERROR(IF(AND(AND($N145&lt;&gt;$BI$6,$N145&lt;&gt;$BJ$6),AG145="有"),$AL$2,VLOOKUP(AG145,'P1'!$B$4:$J$35,9,FALSE)),"")</f>
        <v/>
      </c>
      <c r="AH146" s="253" t="str">
        <f>IFERROR(IF(AND(AND($N145&lt;&gt;$BI$6,$N145&lt;&gt;$BJ$6),AH145="有"),$AL$2,VLOOKUP(AH145,'P1'!$B$4:$J$35,9,FALSE)),"")</f>
        <v/>
      </c>
      <c r="AI146" s="253" t="str">
        <f>IFERROR(IF(AND(AND($N145&lt;&gt;$BI$6,$N145&lt;&gt;$BJ$6),AI145="有"),$AL$2,VLOOKUP(AI145,'P1'!$B$4:$J$35,9,FALSE)),"")</f>
        <v/>
      </c>
      <c r="AJ146" s="253" t="str">
        <f>IFERROR(IF(AND(AND($N145&lt;&gt;$BI$6,$N145&lt;&gt;$BJ$6),AJ145="有"),$AL$2,VLOOKUP(AJ145,'P1'!$B$4:$J$35,9,FALSE)),"")</f>
        <v/>
      </c>
      <c r="AK146" s="253" t="str">
        <f>IFERROR(IF(AND(AND($N145&lt;&gt;$BI$6,$N145&lt;&gt;$BJ$6),AK145="有"),$AL$2,VLOOKUP(AK145,'P1'!$B$4:$J$35,9,FALSE)),"")</f>
        <v/>
      </c>
      <c r="AL146" s="253" t="str">
        <f>IFERROR(IF(AND(AND($N145&lt;&gt;$BI$6,$N145&lt;&gt;$BJ$6),AL145="有"),$AL$2,VLOOKUP(AL145,'P1'!$B$4:$J$35,9,FALSE)),"")</f>
        <v/>
      </c>
      <c r="AM146" s="253" t="str">
        <f>IFERROR(IF(AND(AND($N145&lt;&gt;$BI$6,$N145&lt;&gt;$BJ$6),AM145="有"),$AL$2,VLOOKUP(AM145,'P1'!$B$4:$J$35,9,FALSE)),"")</f>
        <v/>
      </c>
      <c r="AN146" s="253" t="str">
        <f>IFERROR(IF(AND(AND($N145&lt;&gt;$BI$6,$N145&lt;&gt;$BJ$6),AN145="有"),$AL$2,VLOOKUP(AN145,'P1'!$B$4:$J$35,9,FALSE)),"")</f>
        <v/>
      </c>
      <c r="AO146" s="253" t="str">
        <f>IFERROR(IF(AND(AND($N145&lt;&gt;$BI$6,$N145&lt;&gt;$BJ$6),AO145="有"),$AL$2,VLOOKUP(AO145,'P1'!$B$4:$J$35,9,FALSE)),"")</f>
        <v/>
      </c>
      <c r="AP146" s="253" t="str">
        <f>IFERROR(IF(AND(AND($N145&lt;&gt;$BI$6,$N145&lt;&gt;$BJ$6),AP145="有"),$AL$2,VLOOKUP(AP145,'P1'!$B$4:$J$35,9,FALSE)),"")</f>
        <v/>
      </c>
      <c r="AQ146" s="253" t="str">
        <f>IFERROR(IF(AND(AND($N145&lt;&gt;$BI$6,$N145&lt;&gt;$BJ$6),AQ145="有"),$AL$2,VLOOKUP(AQ145,'P1'!$B$4:$J$35,9,FALSE)),"")</f>
        <v/>
      </c>
      <c r="AR146" s="253" t="str">
        <f>IFERROR(IF(AND(AND($N145&lt;&gt;$BI$6,$N145&lt;&gt;$BJ$6),AR145="有"),$AL$2,VLOOKUP(AR145,'P1'!$B$4:$J$35,9,FALSE)),"")</f>
        <v/>
      </c>
      <c r="AS146" s="253" t="str">
        <f>IFERROR(IF(AND(AND($N145&lt;&gt;$BI$6,$N145&lt;&gt;$BJ$6),AS145="有"),$AL$2,VLOOKUP(AS145,'P1'!$B$4:$J$35,9,FALSE)),"")</f>
        <v/>
      </c>
      <c r="AT146" s="253" t="str">
        <f>IFERROR(IF(AND(AND($N145&lt;&gt;$BI$6,$N145&lt;&gt;$BJ$6),AT145="有"),$AL$2,VLOOKUP(AT145,'P1'!$B$4:$J$35,9,FALSE)),"")</f>
        <v/>
      </c>
      <c r="AU146" s="253" t="str">
        <f>IFERROR(IF(AND(AND($N145&lt;&gt;$BI$6,$N145&lt;&gt;$BJ$6),AU145="有"),$AL$2,VLOOKUP(AU145,'P1'!$B$4:$J$35,9,FALSE)),"")</f>
        <v/>
      </c>
      <c r="AV146" s="254">
        <f>SUM(Q146:AU146)</f>
        <v>0</v>
      </c>
      <c r="AW146" s="711"/>
      <c r="AX146" s="713"/>
      <c r="AY146" s="255"/>
      <c r="AZ146" s="255"/>
    </row>
    <row r="147" spans="2:59" ht="17.100000000000001" customHeight="1" x14ac:dyDescent="0.15">
      <c r="B147" s="690">
        <f t="shared" si="8"/>
        <v>62</v>
      </c>
      <c r="C147" s="721"/>
      <c r="D147" s="722"/>
      <c r="E147" s="722"/>
      <c r="F147" s="722"/>
      <c r="G147" s="722"/>
      <c r="H147" s="723"/>
      <c r="I147" s="727"/>
      <c r="J147" s="728"/>
      <c r="K147" s="728"/>
      <c r="L147" s="728"/>
      <c r="M147" s="729"/>
      <c r="N147" s="733"/>
      <c r="O147" s="734"/>
      <c r="P147" s="723"/>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S147" s="256"/>
      <c r="AT147" s="256"/>
      <c r="AU147" s="256"/>
      <c r="AV147" s="250">
        <f>COUNTA(Q147:AU147)</f>
        <v>0</v>
      </c>
      <c r="AW147" s="710">
        <f>AV148</f>
        <v>0</v>
      </c>
      <c r="AX147" s="712">
        <f>IFERROR(ROUNDDOWN(AV148/$AT$2,1),"")</f>
        <v>0</v>
      </c>
      <c r="AY147" s="251"/>
      <c r="AZ147" s="251"/>
    </row>
    <row r="148" spans="2:59" ht="17.100000000000001" customHeight="1" x14ac:dyDescent="0.15">
      <c r="B148" s="691"/>
      <c r="C148" s="724"/>
      <c r="D148" s="725"/>
      <c r="E148" s="725"/>
      <c r="F148" s="725"/>
      <c r="G148" s="725"/>
      <c r="H148" s="726"/>
      <c r="I148" s="730"/>
      <c r="J148" s="731"/>
      <c r="K148" s="731"/>
      <c r="L148" s="731"/>
      <c r="M148" s="732"/>
      <c r="N148" s="724"/>
      <c r="O148" s="725"/>
      <c r="P148" s="726"/>
      <c r="Q148" s="253" t="str">
        <f>IFERROR(IF(AND(AND($N147&lt;&gt;$BI$6,$N147&lt;&gt;$BJ$6),Q147="有"),$AL$2,VLOOKUP(Q147,'P1'!$B$4:$J$35,9,FALSE)),"")</f>
        <v/>
      </c>
      <c r="R148" s="253" t="str">
        <f>IFERROR(IF(AND(AND($N147&lt;&gt;$BI$6,$N147&lt;&gt;$BJ$6),R147="有"),$AL$2,VLOOKUP(R147,'P1'!$B$4:$J$35,9,FALSE)),"")</f>
        <v/>
      </c>
      <c r="S148" s="253" t="str">
        <f>IFERROR(IF(AND(AND($N147&lt;&gt;$BI$6,$N147&lt;&gt;$BJ$6),S147="有"),$AL$2,VLOOKUP(S147,'P1'!$B$4:$J$35,9,FALSE)),"")</f>
        <v/>
      </c>
      <c r="T148" s="253" t="str">
        <f>IFERROR(IF(AND(AND($N147&lt;&gt;$BI$6,$N147&lt;&gt;$BJ$6),T147="有"),$AL$2,VLOOKUP(T147,'P1'!$B$4:$J$35,9,FALSE)),"")</f>
        <v/>
      </c>
      <c r="U148" s="253" t="str">
        <f>IFERROR(IF(AND(AND($N147&lt;&gt;$BI$6,$N147&lt;&gt;$BJ$6),U147="有"),$AL$2,VLOOKUP(U147,'P1'!$B$4:$J$35,9,FALSE)),"")</f>
        <v/>
      </c>
      <c r="V148" s="253" t="str">
        <f>IFERROR(IF(AND(AND($N147&lt;&gt;$BI$6,$N147&lt;&gt;$BJ$6),V147="有"),$AL$2,VLOOKUP(V147,'P1'!$B$4:$J$35,9,FALSE)),"")</f>
        <v/>
      </c>
      <c r="W148" s="253" t="str">
        <f>IFERROR(IF(AND(AND($N147&lt;&gt;$BI$6,$N147&lt;&gt;$BJ$6),W147="有"),$AL$2,VLOOKUP(W147,'P1'!$B$4:$J$35,9,FALSE)),"")</f>
        <v/>
      </c>
      <c r="X148" s="253" t="str">
        <f>IFERROR(IF(AND(AND($N147&lt;&gt;$BI$6,$N147&lt;&gt;$BJ$6),X147="有"),$AL$2,VLOOKUP(X147,'P1'!$B$4:$J$35,9,FALSE)),"")</f>
        <v/>
      </c>
      <c r="Y148" s="253" t="str">
        <f>IFERROR(IF(AND(AND($N147&lt;&gt;$BI$6,$N147&lt;&gt;$BJ$6),Y147="有"),$AL$2,VLOOKUP(Y147,'P1'!$B$4:$J$35,9,FALSE)),"")</f>
        <v/>
      </c>
      <c r="Z148" s="253" t="str">
        <f>IFERROR(IF(AND(AND($N147&lt;&gt;$BI$6,$N147&lt;&gt;$BJ$6),Z147="有"),$AL$2,VLOOKUP(Z147,'P1'!$B$4:$J$35,9,FALSE)),"")</f>
        <v/>
      </c>
      <c r="AA148" s="253" t="str">
        <f>IFERROR(IF(AND(AND($N147&lt;&gt;$BI$6,$N147&lt;&gt;$BJ$6),AA147="有"),$AL$2,VLOOKUP(AA147,'P1'!$B$4:$J$35,9,FALSE)),"")</f>
        <v/>
      </c>
      <c r="AB148" s="253" t="str">
        <f>IFERROR(IF(AND(AND($N147&lt;&gt;$BI$6,$N147&lt;&gt;$BJ$6),AB147="有"),$AL$2,VLOOKUP(AB147,'P1'!$B$4:$J$35,9,FALSE)),"")</f>
        <v/>
      </c>
      <c r="AC148" s="253" t="str">
        <f>IFERROR(IF(AND(AND($N147&lt;&gt;$BI$6,$N147&lt;&gt;$BJ$6),AC147="有"),$AL$2,VLOOKUP(AC147,'P1'!$B$4:$J$35,9,FALSE)),"")</f>
        <v/>
      </c>
      <c r="AD148" s="253" t="str">
        <f>IFERROR(IF(AND(AND($N147&lt;&gt;$BI$6,$N147&lt;&gt;$BJ$6),AD147="有"),$AL$2,VLOOKUP(AD147,'P1'!$B$4:$J$35,9,FALSE)),"")</f>
        <v/>
      </c>
      <c r="AE148" s="253" t="str">
        <f>IFERROR(IF(AND(AND($N147&lt;&gt;$BI$6,$N147&lt;&gt;$BJ$6),AE147="有"),$AL$2,VLOOKUP(AE147,'P1'!$B$4:$J$35,9,FALSE)),"")</f>
        <v/>
      </c>
      <c r="AF148" s="253" t="str">
        <f>IFERROR(IF(AND(AND($N147&lt;&gt;$BI$6,$N147&lt;&gt;$BJ$6),AF147="有"),$AL$2,VLOOKUP(AF147,'P1'!$B$4:$J$35,9,FALSE)),"")</f>
        <v/>
      </c>
      <c r="AG148" s="253" t="str">
        <f>IFERROR(IF(AND(AND($N147&lt;&gt;$BI$6,$N147&lt;&gt;$BJ$6),AG147="有"),$AL$2,VLOOKUP(AG147,'P1'!$B$4:$J$35,9,FALSE)),"")</f>
        <v/>
      </c>
      <c r="AH148" s="253" t="str">
        <f>IFERROR(IF(AND(AND($N147&lt;&gt;$BI$6,$N147&lt;&gt;$BJ$6),AH147="有"),$AL$2,VLOOKUP(AH147,'P1'!$B$4:$J$35,9,FALSE)),"")</f>
        <v/>
      </c>
      <c r="AI148" s="253" t="str">
        <f>IFERROR(IF(AND(AND($N147&lt;&gt;$BI$6,$N147&lt;&gt;$BJ$6),AI147="有"),$AL$2,VLOOKUP(AI147,'P1'!$B$4:$J$35,9,FALSE)),"")</f>
        <v/>
      </c>
      <c r="AJ148" s="253" t="str">
        <f>IFERROR(IF(AND(AND($N147&lt;&gt;$BI$6,$N147&lt;&gt;$BJ$6),AJ147="有"),$AL$2,VLOOKUP(AJ147,'P1'!$B$4:$J$35,9,FALSE)),"")</f>
        <v/>
      </c>
      <c r="AK148" s="253" t="str">
        <f>IFERROR(IF(AND(AND($N147&lt;&gt;$BI$6,$N147&lt;&gt;$BJ$6),AK147="有"),$AL$2,VLOOKUP(AK147,'P1'!$B$4:$J$35,9,FALSE)),"")</f>
        <v/>
      </c>
      <c r="AL148" s="253" t="str">
        <f>IFERROR(IF(AND(AND($N147&lt;&gt;$BI$6,$N147&lt;&gt;$BJ$6),AL147="有"),$AL$2,VLOOKUP(AL147,'P1'!$B$4:$J$35,9,FALSE)),"")</f>
        <v/>
      </c>
      <c r="AM148" s="253" t="str">
        <f>IFERROR(IF(AND(AND($N147&lt;&gt;$BI$6,$N147&lt;&gt;$BJ$6),AM147="有"),$AL$2,VLOOKUP(AM147,'P1'!$B$4:$J$35,9,FALSE)),"")</f>
        <v/>
      </c>
      <c r="AN148" s="253" t="str">
        <f>IFERROR(IF(AND(AND($N147&lt;&gt;$BI$6,$N147&lt;&gt;$BJ$6),AN147="有"),$AL$2,VLOOKUP(AN147,'P1'!$B$4:$J$35,9,FALSE)),"")</f>
        <v/>
      </c>
      <c r="AO148" s="253" t="str">
        <f>IFERROR(IF(AND(AND($N147&lt;&gt;$BI$6,$N147&lt;&gt;$BJ$6),AO147="有"),$AL$2,VLOOKUP(AO147,'P1'!$B$4:$J$35,9,FALSE)),"")</f>
        <v/>
      </c>
      <c r="AP148" s="253" t="str">
        <f>IFERROR(IF(AND(AND($N147&lt;&gt;$BI$6,$N147&lt;&gt;$BJ$6),AP147="有"),$AL$2,VLOOKUP(AP147,'P1'!$B$4:$J$35,9,FALSE)),"")</f>
        <v/>
      </c>
      <c r="AQ148" s="253" t="str">
        <f>IFERROR(IF(AND(AND($N147&lt;&gt;$BI$6,$N147&lt;&gt;$BJ$6),AQ147="有"),$AL$2,VLOOKUP(AQ147,'P1'!$B$4:$J$35,9,FALSE)),"")</f>
        <v/>
      </c>
      <c r="AR148" s="253" t="str">
        <f>IFERROR(IF(AND(AND($N147&lt;&gt;$BI$6,$N147&lt;&gt;$BJ$6),AR147="有"),$AL$2,VLOOKUP(AR147,'P1'!$B$4:$J$35,9,FALSE)),"")</f>
        <v/>
      </c>
      <c r="AS148" s="253" t="str">
        <f>IFERROR(IF(AND(AND($N147&lt;&gt;$BI$6,$N147&lt;&gt;$BJ$6),AS147="有"),$AL$2,VLOOKUP(AS147,'P1'!$B$4:$J$35,9,FALSE)),"")</f>
        <v/>
      </c>
      <c r="AT148" s="253" t="str">
        <f>IFERROR(IF(AND(AND($N147&lt;&gt;$BI$6,$N147&lt;&gt;$BJ$6),AT147="有"),$AL$2,VLOOKUP(AT147,'P1'!$B$4:$J$35,9,FALSE)),"")</f>
        <v/>
      </c>
      <c r="AU148" s="253" t="str">
        <f>IFERROR(IF(AND(AND($N147&lt;&gt;$BI$6,$N147&lt;&gt;$BJ$6),AU147="有"),$AL$2,VLOOKUP(AU147,'P1'!$B$4:$J$35,9,FALSE)),"")</f>
        <v/>
      </c>
      <c r="AV148" s="254">
        <f>SUM(Q148:AU148)</f>
        <v>0</v>
      </c>
      <c r="AW148" s="711"/>
      <c r="AX148" s="713"/>
      <c r="AY148" s="255"/>
      <c r="AZ148" s="255"/>
    </row>
    <row r="149" spans="2:59" s="232" customFormat="1" ht="5.0999999999999996" customHeight="1" x14ac:dyDescent="0.15">
      <c r="B149" s="257"/>
      <c r="C149" s="258"/>
      <c r="D149" s="259"/>
      <c r="E149" s="259"/>
      <c r="F149" s="259"/>
      <c r="G149" s="259"/>
      <c r="H149" s="259"/>
      <c r="I149" s="258"/>
      <c r="J149" s="258"/>
      <c r="K149" s="258"/>
      <c r="L149" s="258"/>
      <c r="M149" s="258"/>
      <c r="N149" s="258"/>
      <c r="O149" s="258"/>
      <c r="P149" s="258"/>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c r="BA149" s="238"/>
      <c r="BB149" s="238"/>
      <c r="BC149" s="238"/>
      <c r="BD149" s="238"/>
      <c r="BE149" s="238"/>
      <c r="BF149" s="238"/>
      <c r="BG149" s="238"/>
    </row>
    <row r="150" spans="2:59" s="231" customFormat="1" ht="5.0999999999999996" customHeight="1" x14ac:dyDescent="0.15">
      <c r="B150" s="268"/>
      <c r="AS150" s="245"/>
      <c r="AT150" s="245"/>
      <c r="AU150" s="245"/>
      <c r="AY150" s="238"/>
      <c r="AZ150" s="238"/>
      <c r="BA150" s="238"/>
      <c r="BB150" s="238"/>
      <c r="BC150" s="238"/>
      <c r="BD150" s="238"/>
      <c r="BE150" s="238"/>
      <c r="BF150" s="238"/>
      <c r="BG150" s="238"/>
    </row>
    <row r="151" spans="2:59" ht="21.95" customHeight="1" x14ac:dyDescent="0.15">
      <c r="B151" s="240" t="s">
        <v>366</v>
      </c>
      <c r="S151" s="274" t="s">
        <v>144</v>
      </c>
      <c r="T151" s="735" t="str">
        <f>$T$2</f>
        <v/>
      </c>
      <c r="U151" s="735"/>
      <c r="V151" s="269" t="s">
        <v>30</v>
      </c>
      <c r="W151" s="269">
        <f>$W$2</f>
        <v>8</v>
      </c>
      <c r="X151" s="275" t="s">
        <v>168</v>
      </c>
      <c r="Y151" s="269"/>
      <c r="Z151" s="276" t="s">
        <v>145</v>
      </c>
      <c r="AA151" s="229"/>
      <c r="AB151" s="242"/>
      <c r="AC151" s="242"/>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45" t="str">
        <f>"4 / "&amp;COUNTA(C$6,C$56,C$105,C$154,C$203)</f>
        <v>4 / 1</v>
      </c>
    </row>
    <row r="152" spans="2:59" s="245" customFormat="1" ht="15" customHeight="1" x14ac:dyDescent="0.15">
      <c r="B152" s="690"/>
      <c r="C152" s="698" t="s">
        <v>174</v>
      </c>
      <c r="D152" s="699"/>
      <c r="E152" s="699"/>
      <c r="F152" s="699"/>
      <c r="G152" s="699"/>
      <c r="H152" s="700"/>
      <c r="I152" s="698" t="s">
        <v>175</v>
      </c>
      <c r="J152" s="699"/>
      <c r="K152" s="699"/>
      <c r="L152" s="699"/>
      <c r="M152" s="700"/>
      <c r="N152" s="714" t="s">
        <v>176</v>
      </c>
      <c r="O152" s="699"/>
      <c r="P152" s="700"/>
      <c r="Q152" s="246">
        <f>Q$4</f>
        <v>42948</v>
      </c>
      <c r="R152" s="246">
        <f t="shared" ref="R152:AU152" si="9">R$4</f>
        <v>42949</v>
      </c>
      <c r="S152" s="246">
        <f t="shared" si="9"/>
        <v>42950</v>
      </c>
      <c r="T152" s="246">
        <f t="shared" si="9"/>
        <v>42951</v>
      </c>
      <c r="U152" s="246">
        <f t="shared" si="9"/>
        <v>42952</v>
      </c>
      <c r="V152" s="246">
        <f t="shared" si="9"/>
        <v>42953</v>
      </c>
      <c r="W152" s="246">
        <f t="shared" si="9"/>
        <v>42954</v>
      </c>
      <c r="X152" s="246">
        <f t="shared" si="9"/>
        <v>42955</v>
      </c>
      <c r="Y152" s="246">
        <f t="shared" si="9"/>
        <v>42956</v>
      </c>
      <c r="Z152" s="246">
        <f t="shared" si="9"/>
        <v>42957</v>
      </c>
      <c r="AA152" s="246">
        <f t="shared" si="9"/>
        <v>42958</v>
      </c>
      <c r="AB152" s="246">
        <f t="shared" si="9"/>
        <v>42959</v>
      </c>
      <c r="AC152" s="246">
        <f t="shared" si="9"/>
        <v>42960</v>
      </c>
      <c r="AD152" s="246">
        <f t="shared" si="9"/>
        <v>42961</v>
      </c>
      <c r="AE152" s="246">
        <f t="shared" si="9"/>
        <v>42962</v>
      </c>
      <c r="AF152" s="246">
        <f t="shared" si="9"/>
        <v>42963</v>
      </c>
      <c r="AG152" s="246">
        <f t="shared" si="9"/>
        <v>42964</v>
      </c>
      <c r="AH152" s="246">
        <f t="shared" si="9"/>
        <v>42965</v>
      </c>
      <c r="AI152" s="246">
        <f t="shared" si="9"/>
        <v>42966</v>
      </c>
      <c r="AJ152" s="246">
        <f t="shared" si="9"/>
        <v>42967</v>
      </c>
      <c r="AK152" s="246">
        <f t="shared" si="9"/>
        <v>42968</v>
      </c>
      <c r="AL152" s="246">
        <f t="shared" si="9"/>
        <v>42969</v>
      </c>
      <c r="AM152" s="246">
        <f t="shared" si="9"/>
        <v>42970</v>
      </c>
      <c r="AN152" s="246">
        <f t="shared" si="9"/>
        <v>42971</v>
      </c>
      <c r="AO152" s="246">
        <f t="shared" si="9"/>
        <v>42972</v>
      </c>
      <c r="AP152" s="246">
        <f t="shared" si="9"/>
        <v>42973</v>
      </c>
      <c r="AQ152" s="246">
        <f t="shared" si="9"/>
        <v>42974</v>
      </c>
      <c r="AR152" s="246">
        <f t="shared" si="9"/>
        <v>42975</v>
      </c>
      <c r="AS152" s="246">
        <f t="shared" si="9"/>
        <v>42976</v>
      </c>
      <c r="AT152" s="246">
        <f t="shared" si="9"/>
        <v>42977</v>
      </c>
      <c r="AU152" s="246">
        <f t="shared" si="9"/>
        <v>42978</v>
      </c>
      <c r="AV152" s="247" t="s">
        <v>177</v>
      </c>
      <c r="AW152" s="686"/>
      <c r="AX152" s="686" t="s">
        <v>178</v>
      </c>
      <c r="AY152" s="248"/>
      <c r="AZ152" s="248"/>
      <c r="BA152" s="238"/>
      <c r="BB152" s="238"/>
      <c r="BC152" s="238"/>
      <c r="BD152" s="238"/>
      <c r="BE152" s="238"/>
      <c r="BF152" s="238"/>
      <c r="BG152" s="238"/>
    </row>
    <row r="153" spans="2:59" s="245" customFormat="1" ht="15" customHeight="1" x14ac:dyDescent="0.15">
      <c r="B153" s="691"/>
      <c r="C153" s="701"/>
      <c r="D153" s="702"/>
      <c r="E153" s="702"/>
      <c r="F153" s="702"/>
      <c r="G153" s="702"/>
      <c r="H153" s="703"/>
      <c r="I153" s="701"/>
      <c r="J153" s="702"/>
      <c r="K153" s="702"/>
      <c r="L153" s="702"/>
      <c r="M153" s="703"/>
      <c r="N153" s="701"/>
      <c r="O153" s="702"/>
      <c r="P153" s="703"/>
      <c r="Q153" s="249" t="str">
        <f>Q$5</f>
        <v>火</v>
      </c>
      <c r="R153" s="249" t="str">
        <f t="shared" ref="R153:AU153" si="10">R$5</f>
        <v>水</v>
      </c>
      <c r="S153" s="249" t="str">
        <f t="shared" si="10"/>
        <v>木</v>
      </c>
      <c r="T153" s="249" t="str">
        <f t="shared" si="10"/>
        <v>金</v>
      </c>
      <c r="U153" s="249" t="str">
        <f t="shared" si="10"/>
        <v>土</v>
      </c>
      <c r="V153" s="249" t="str">
        <f t="shared" si="10"/>
        <v>日</v>
      </c>
      <c r="W153" s="249" t="str">
        <f t="shared" si="10"/>
        <v>月</v>
      </c>
      <c r="X153" s="249" t="str">
        <f t="shared" si="10"/>
        <v>火</v>
      </c>
      <c r="Y153" s="249" t="str">
        <f t="shared" si="10"/>
        <v>水</v>
      </c>
      <c r="Z153" s="249" t="str">
        <f t="shared" si="10"/>
        <v>木</v>
      </c>
      <c r="AA153" s="249" t="str">
        <f t="shared" si="10"/>
        <v>金</v>
      </c>
      <c r="AB153" s="249" t="str">
        <f t="shared" si="10"/>
        <v>土</v>
      </c>
      <c r="AC153" s="249" t="str">
        <f t="shared" si="10"/>
        <v>日</v>
      </c>
      <c r="AD153" s="249" t="str">
        <f t="shared" si="10"/>
        <v>月</v>
      </c>
      <c r="AE153" s="249" t="str">
        <f t="shared" si="10"/>
        <v>火</v>
      </c>
      <c r="AF153" s="249" t="str">
        <f t="shared" si="10"/>
        <v>水</v>
      </c>
      <c r="AG153" s="249" t="str">
        <f t="shared" si="10"/>
        <v>木</v>
      </c>
      <c r="AH153" s="249" t="str">
        <f t="shared" si="10"/>
        <v>金</v>
      </c>
      <c r="AI153" s="249" t="str">
        <f t="shared" si="10"/>
        <v>土</v>
      </c>
      <c r="AJ153" s="249" t="str">
        <f t="shared" si="10"/>
        <v>日</v>
      </c>
      <c r="AK153" s="249" t="str">
        <f t="shared" si="10"/>
        <v>月</v>
      </c>
      <c r="AL153" s="249" t="str">
        <f t="shared" si="10"/>
        <v>火</v>
      </c>
      <c r="AM153" s="249" t="str">
        <f t="shared" si="10"/>
        <v>水</v>
      </c>
      <c r="AN153" s="249" t="str">
        <f t="shared" si="10"/>
        <v>木</v>
      </c>
      <c r="AO153" s="249" t="str">
        <f t="shared" si="10"/>
        <v>金</v>
      </c>
      <c r="AP153" s="249" t="str">
        <f t="shared" si="10"/>
        <v>土</v>
      </c>
      <c r="AQ153" s="249" t="str">
        <f t="shared" si="10"/>
        <v>日</v>
      </c>
      <c r="AR153" s="249" t="str">
        <f t="shared" si="10"/>
        <v>月</v>
      </c>
      <c r="AS153" s="249" t="str">
        <f t="shared" si="10"/>
        <v>火</v>
      </c>
      <c r="AT153" s="249" t="str">
        <f t="shared" si="10"/>
        <v>水</v>
      </c>
      <c r="AU153" s="249" t="str">
        <f t="shared" si="10"/>
        <v>木</v>
      </c>
      <c r="AV153" s="247" t="s">
        <v>179</v>
      </c>
      <c r="AW153" s="687"/>
      <c r="AX153" s="687"/>
      <c r="AY153" s="248"/>
      <c r="AZ153" s="248"/>
      <c r="BA153" s="238"/>
      <c r="BB153" s="238"/>
      <c r="BC153" s="238"/>
      <c r="BD153" s="238"/>
      <c r="BE153" s="238"/>
      <c r="BF153" s="238"/>
      <c r="BG153" s="238"/>
    </row>
    <row r="154" spans="2:59" ht="17.100000000000001" customHeight="1" x14ac:dyDescent="0.15">
      <c r="B154" s="690">
        <f>B147+1</f>
        <v>63</v>
      </c>
      <c r="C154" s="721"/>
      <c r="D154" s="722"/>
      <c r="E154" s="722"/>
      <c r="F154" s="722"/>
      <c r="G154" s="722"/>
      <c r="H154" s="723"/>
      <c r="I154" s="727"/>
      <c r="J154" s="728"/>
      <c r="K154" s="728"/>
      <c r="L154" s="728"/>
      <c r="M154" s="729"/>
      <c r="N154" s="733"/>
      <c r="O154" s="734"/>
      <c r="P154" s="741"/>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0">
        <f>COUNTA(Q154:AU154)</f>
        <v>0</v>
      </c>
      <c r="AW154" s="710">
        <f>AV155</f>
        <v>0</v>
      </c>
      <c r="AX154" s="712">
        <f>IFERROR(ROUNDDOWN(AV155/$AT$2,1),"")</f>
        <v>0</v>
      </c>
      <c r="AY154" s="251"/>
      <c r="AZ154" s="251"/>
    </row>
    <row r="155" spans="2:59" ht="17.100000000000001" customHeight="1" x14ac:dyDescent="0.15">
      <c r="B155" s="691"/>
      <c r="C155" s="724"/>
      <c r="D155" s="725"/>
      <c r="E155" s="725"/>
      <c r="F155" s="725"/>
      <c r="G155" s="725"/>
      <c r="H155" s="726"/>
      <c r="I155" s="730"/>
      <c r="J155" s="731"/>
      <c r="K155" s="731"/>
      <c r="L155" s="731"/>
      <c r="M155" s="732"/>
      <c r="N155" s="742"/>
      <c r="O155" s="743"/>
      <c r="P155" s="744"/>
      <c r="Q155" s="253" t="str">
        <f>IFERROR(IF(AND(AND($N154&lt;&gt;$BI$6,$N154&lt;&gt;$BJ$6),Q154="有"),$AL$2,VLOOKUP(Q154,'P1'!$B$4:$J$35,9,FALSE)),"")</f>
        <v/>
      </c>
      <c r="R155" s="253" t="str">
        <f>IFERROR(IF(AND(AND($N154&lt;&gt;$BI$6,$N154&lt;&gt;$BJ$6),R154="有"),$AL$2,VLOOKUP(R154,'P1'!$B$4:$J$35,9,FALSE)),"")</f>
        <v/>
      </c>
      <c r="S155" s="253" t="str">
        <f>IFERROR(IF(AND(AND($N154&lt;&gt;$BI$6,$N154&lt;&gt;$BJ$6),S154="有"),$AL$2,VLOOKUP(S154,'P1'!$B$4:$J$35,9,FALSE)),"")</f>
        <v/>
      </c>
      <c r="T155" s="253" t="str">
        <f>IFERROR(IF(AND(AND($N154&lt;&gt;$BI$6,$N154&lt;&gt;$BJ$6),T154="有"),$AL$2,VLOOKUP(T154,'P1'!$B$4:$J$35,9,FALSE)),"")</f>
        <v/>
      </c>
      <c r="U155" s="253" t="str">
        <f>IFERROR(IF(AND(AND($N154&lt;&gt;$BI$6,$N154&lt;&gt;$BJ$6),U154="有"),$AL$2,VLOOKUP(U154,'P1'!$B$4:$J$35,9,FALSE)),"")</f>
        <v/>
      </c>
      <c r="V155" s="253" t="str">
        <f>IFERROR(IF(AND(AND($N154&lt;&gt;$BI$6,$N154&lt;&gt;$BJ$6),V154="有"),$AL$2,VLOOKUP(V154,'P1'!$B$4:$J$35,9,FALSE)),"")</f>
        <v/>
      </c>
      <c r="W155" s="253" t="str">
        <f>IFERROR(IF(AND(AND($N154&lt;&gt;$BI$6,$N154&lt;&gt;$BJ$6),W154="有"),$AL$2,VLOOKUP(W154,'P1'!$B$4:$J$35,9,FALSE)),"")</f>
        <v/>
      </c>
      <c r="X155" s="253" t="str">
        <f>IFERROR(IF(AND(AND($N154&lt;&gt;$BI$6,$N154&lt;&gt;$BJ$6),X154="有"),$AL$2,VLOOKUP(X154,'P1'!$B$4:$J$35,9,FALSE)),"")</f>
        <v/>
      </c>
      <c r="Y155" s="253" t="str">
        <f>IFERROR(IF(AND(AND($N154&lt;&gt;$BI$6,$N154&lt;&gt;$BJ$6),Y154="有"),$AL$2,VLOOKUP(Y154,'P1'!$B$4:$J$35,9,FALSE)),"")</f>
        <v/>
      </c>
      <c r="Z155" s="253" t="str">
        <f>IFERROR(IF(AND(AND($N154&lt;&gt;$BI$6,$N154&lt;&gt;$BJ$6),Z154="有"),$AL$2,VLOOKUP(Z154,'P1'!$B$4:$J$35,9,FALSE)),"")</f>
        <v/>
      </c>
      <c r="AA155" s="253" t="str">
        <f>IFERROR(IF(AND(AND($N154&lt;&gt;$BI$6,$N154&lt;&gt;$BJ$6),AA154="有"),$AL$2,VLOOKUP(AA154,'P1'!$B$4:$J$35,9,FALSE)),"")</f>
        <v/>
      </c>
      <c r="AB155" s="253" t="str">
        <f>IFERROR(IF(AND(AND($N154&lt;&gt;$BI$6,$N154&lt;&gt;$BJ$6),AB154="有"),$AL$2,VLOOKUP(AB154,'P1'!$B$4:$J$35,9,FALSE)),"")</f>
        <v/>
      </c>
      <c r="AC155" s="253" t="str">
        <f>IFERROR(IF(AND(AND($N154&lt;&gt;$BI$6,$N154&lt;&gt;$BJ$6),AC154="有"),$AL$2,VLOOKUP(AC154,'P1'!$B$4:$J$35,9,FALSE)),"")</f>
        <v/>
      </c>
      <c r="AD155" s="253" t="str">
        <f>IFERROR(IF(AND(AND($N154&lt;&gt;$BI$6,$N154&lt;&gt;$BJ$6),AD154="有"),$AL$2,VLOOKUP(AD154,'P1'!$B$4:$J$35,9,FALSE)),"")</f>
        <v/>
      </c>
      <c r="AE155" s="253" t="str">
        <f>IFERROR(IF(AND(AND($N154&lt;&gt;$BI$6,$N154&lt;&gt;$BJ$6),AE154="有"),$AL$2,VLOOKUP(AE154,'P1'!$B$4:$J$35,9,FALSE)),"")</f>
        <v/>
      </c>
      <c r="AF155" s="253" t="str">
        <f>IFERROR(IF(AND(AND($N154&lt;&gt;$BI$6,$N154&lt;&gt;$BJ$6),AF154="有"),$AL$2,VLOOKUP(AF154,'P1'!$B$4:$J$35,9,FALSE)),"")</f>
        <v/>
      </c>
      <c r="AG155" s="253" t="str">
        <f>IFERROR(IF(AND(AND($N154&lt;&gt;$BI$6,$N154&lt;&gt;$BJ$6),AG154="有"),$AL$2,VLOOKUP(AG154,'P1'!$B$4:$J$35,9,FALSE)),"")</f>
        <v/>
      </c>
      <c r="AH155" s="253" t="str">
        <f>IFERROR(IF(AND(AND($N154&lt;&gt;$BI$6,$N154&lt;&gt;$BJ$6),AH154="有"),$AL$2,VLOOKUP(AH154,'P1'!$B$4:$J$35,9,FALSE)),"")</f>
        <v/>
      </c>
      <c r="AI155" s="253" t="str">
        <f>IFERROR(IF(AND(AND($N154&lt;&gt;$BI$6,$N154&lt;&gt;$BJ$6),AI154="有"),$AL$2,VLOOKUP(AI154,'P1'!$B$4:$J$35,9,FALSE)),"")</f>
        <v/>
      </c>
      <c r="AJ155" s="253" t="str">
        <f>IFERROR(IF(AND(AND($N154&lt;&gt;$BI$6,$N154&lt;&gt;$BJ$6),AJ154="有"),$AL$2,VLOOKUP(AJ154,'P1'!$B$4:$J$35,9,FALSE)),"")</f>
        <v/>
      </c>
      <c r="AK155" s="253" t="str">
        <f>IFERROR(IF(AND(AND($N154&lt;&gt;$BI$6,$N154&lt;&gt;$BJ$6),AK154="有"),$AL$2,VLOOKUP(AK154,'P1'!$B$4:$J$35,9,FALSE)),"")</f>
        <v/>
      </c>
      <c r="AL155" s="253" t="str">
        <f>IFERROR(IF(AND(AND($N154&lt;&gt;$BI$6,$N154&lt;&gt;$BJ$6),AL154="有"),$AL$2,VLOOKUP(AL154,'P1'!$B$4:$J$35,9,FALSE)),"")</f>
        <v/>
      </c>
      <c r="AM155" s="253" t="str">
        <f>IFERROR(IF(AND(AND($N154&lt;&gt;$BI$6,$N154&lt;&gt;$BJ$6),AM154="有"),$AL$2,VLOOKUP(AM154,'P1'!$B$4:$J$35,9,FALSE)),"")</f>
        <v/>
      </c>
      <c r="AN155" s="253" t="str">
        <f>IFERROR(IF(AND(AND($N154&lt;&gt;$BI$6,$N154&lt;&gt;$BJ$6),AN154="有"),$AL$2,VLOOKUP(AN154,'P1'!$B$4:$J$35,9,FALSE)),"")</f>
        <v/>
      </c>
      <c r="AO155" s="253" t="str">
        <f>IFERROR(IF(AND(AND($N154&lt;&gt;$BI$6,$N154&lt;&gt;$BJ$6),AO154="有"),$AL$2,VLOOKUP(AO154,'P1'!$B$4:$J$35,9,FALSE)),"")</f>
        <v/>
      </c>
      <c r="AP155" s="253" t="str">
        <f>IFERROR(IF(AND(AND($N154&lt;&gt;$BI$6,$N154&lt;&gt;$BJ$6),AP154="有"),$AL$2,VLOOKUP(AP154,'P1'!$B$4:$J$35,9,FALSE)),"")</f>
        <v/>
      </c>
      <c r="AQ155" s="253" t="str">
        <f>IFERROR(IF(AND(AND($N154&lt;&gt;$BI$6,$N154&lt;&gt;$BJ$6),AQ154="有"),$AL$2,VLOOKUP(AQ154,'P1'!$B$4:$J$35,9,FALSE)),"")</f>
        <v/>
      </c>
      <c r="AR155" s="253" t="str">
        <f>IFERROR(IF(AND(AND($N154&lt;&gt;$BI$6,$N154&lt;&gt;$BJ$6),AR154="有"),$AL$2,VLOOKUP(AR154,'P1'!$B$4:$J$35,9,FALSE)),"")</f>
        <v/>
      </c>
      <c r="AS155" s="253" t="str">
        <f>IFERROR(IF(AND(AND($N154&lt;&gt;$BI$6,$N154&lt;&gt;$BJ$6),AS154="有"),$AL$2,VLOOKUP(AS154,'P1'!$B$4:$J$35,9,FALSE)),"")</f>
        <v/>
      </c>
      <c r="AT155" s="253" t="str">
        <f>IFERROR(IF(AND(AND($N154&lt;&gt;$BI$6,$N154&lt;&gt;$BJ$6),AT154="有"),$AL$2,VLOOKUP(AT154,'P1'!$B$4:$J$35,9,FALSE)),"")</f>
        <v/>
      </c>
      <c r="AU155" s="253" t="str">
        <f>IFERROR(IF(AND(AND($N154&lt;&gt;$BI$6,$N154&lt;&gt;$BJ$6),AU154="有"),$AL$2,VLOOKUP(AU154,'P1'!$B$4:$J$35,9,FALSE)),"")</f>
        <v/>
      </c>
      <c r="AV155" s="254">
        <f>SUM(Q155:AU155)</f>
        <v>0</v>
      </c>
      <c r="AW155" s="711"/>
      <c r="AX155" s="713"/>
      <c r="AY155" s="255"/>
      <c r="AZ155" s="255"/>
    </row>
    <row r="156" spans="2:59" ht="17.100000000000001" customHeight="1" x14ac:dyDescent="0.15">
      <c r="B156" s="690">
        <f t="shared" ref="B156:B196" si="11">B154+1</f>
        <v>64</v>
      </c>
      <c r="C156" s="721"/>
      <c r="D156" s="722"/>
      <c r="E156" s="722"/>
      <c r="F156" s="722"/>
      <c r="G156" s="722"/>
      <c r="H156" s="723"/>
      <c r="I156" s="727"/>
      <c r="J156" s="728"/>
      <c r="K156" s="728"/>
      <c r="L156" s="728"/>
      <c r="M156" s="729"/>
      <c r="N156" s="733"/>
      <c r="O156" s="734"/>
      <c r="P156" s="741"/>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250">
        <f>COUNTA(Q156:AU156)</f>
        <v>0</v>
      </c>
      <c r="AW156" s="710">
        <f>AV157</f>
        <v>0</v>
      </c>
      <c r="AX156" s="712">
        <f>IFERROR(ROUNDDOWN(AV157/$AT$2,1),"")</f>
        <v>0</v>
      </c>
      <c r="AY156" s="251"/>
      <c r="AZ156" s="251"/>
    </row>
    <row r="157" spans="2:59" ht="17.100000000000001" customHeight="1" x14ac:dyDescent="0.15">
      <c r="B157" s="691"/>
      <c r="C157" s="724"/>
      <c r="D157" s="725"/>
      <c r="E157" s="725"/>
      <c r="F157" s="725"/>
      <c r="G157" s="725"/>
      <c r="H157" s="726"/>
      <c r="I157" s="730"/>
      <c r="J157" s="731"/>
      <c r="K157" s="731"/>
      <c r="L157" s="731"/>
      <c r="M157" s="732"/>
      <c r="N157" s="742"/>
      <c r="O157" s="743"/>
      <c r="P157" s="744"/>
      <c r="Q157" s="253" t="str">
        <f>IFERROR(IF(AND(AND($N156&lt;&gt;$BI$6,$N156&lt;&gt;$BJ$6),Q156="有"),$AL$2,VLOOKUP(Q156,'P1'!$B$4:$J$35,9,FALSE)),"")</f>
        <v/>
      </c>
      <c r="R157" s="253" t="str">
        <f>IFERROR(IF(AND(AND($N156&lt;&gt;$BI$6,$N156&lt;&gt;$BJ$6),R156="有"),$AL$2,VLOOKUP(R156,'P1'!$B$4:$J$35,9,FALSE)),"")</f>
        <v/>
      </c>
      <c r="S157" s="253" t="str">
        <f>IFERROR(IF(AND(AND($N156&lt;&gt;$BI$6,$N156&lt;&gt;$BJ$6),S156="有"),$AL$2,VLOOKUP(S156,'P1'!$B$4:$J$35,9,FALSE)),"")</f>
        <v/>
      </c>
      <c r="T157" s="253" t="str">
        <f>IFERROR(IF(AND(AND($N156&lt;&gt;$BI$6,$N156&lt;&gt;$BJ$6),T156="有"),$AL$2,VLOOKUP(T156,'P1'!$B$4:$J$35,9,FALSE)),"")</f>
        <v/>
      </c>
      <c r="U157" s="253" t="str">
        <f>IFERROR(IF(AND(AND($N156&lt;&gt;$BI$6,$N156&lt;&gt;$BJ$6),U156="有"),$AL$2,VLOOKUP(U156,'P1'!$B$4:$J$35,9,FALSE)),"")</f>
        <v/>
      </c>
      <c r="V157" s="253" t="str">
        <f>IFERROR(IF(AND(AND($N156&lt;&gt;$BI$6,$N156&lt;&gt;$BJ$6),V156="有"),$AL$2,VLOOKUP(V156,'P1'!$B$4:$J$35,9,FALSE)),"")</f>
        <v/>
      </c>
      <c r="W157" s="253" t="str">
        <f>IFERROR(IF(AND(AND($N156&lt;&gt;$BI$6,$N156&lt;&gt;$BJ$6),W156="有"),$AL$2,VLOOKUP(W156,'P1'!$B$4:$J$35,9,FALSE)),"")</f>
        <v/>
      </c>
      <c r="X157" s="253" t="str">
        <f>IFERROR(IF(AND(AND($N156&lt;&gt;$BI$6,$N156&lt;&gt;$BJ$6),X156="有"),$AL$2,VLOOKUP(X156,'P1'!$B$4:$J$35,9,FALSE)),"")</f>
        <v/>
      </c>
      <c r="Y157" s="253" t="str">
        <f>IFERROR(IF(AND(AND($N156&lt;&gt;$BI$6,$N156&lt;&gt;$BJ$6),Y156="有"),$AL$2,VLOOKUP(Y156,'P1'!$B$4:$J$35,9,FALSE)),"")</f>
        <v/>
      </c>
      <c r="Z157" s="253" t="str">
        <f>IFERROR(IF(AND(AND($N156&lt;&gt;$BI$6,$N156&lt;&gt;$BJ$6),Z156="有"),$AL$2,VLOOKUP(Z156,'P1'!$B$4:$J$35,9,FALSE)),"")</f>
        <v/>
      </c>
      <c r="AA157" s="253" t="str">
        <f>IFERROR(IF(AND(AND($N156&lt;&gt;$BI$6,$N156&lt;&gt;$BJ$6),AA156="有"),$AL$2,VLOOKUP(AA156,'P1'!$B$4:$J$35,9,FALSE)),"")</f>
        <v/>
      </c>
      <c r="AB157" s="253" t="str">
        <f>IFERROR(IF(AND(AND($N156&lt;&gt;$BI$6,$N156&lt;&gt;$BJ$6),AB156="有"),$AL$2,VLOOKUP(AB156,'P1'!$B$4:$J$35,9,FALSE)),"")</f>
        <v/>
      </c>
      <c r="AC157" s="253" t="str">
        <f>IFERROR(IF(AND(AND($N156&lt;&gt;$BI$6,$N156&lt;&gt;$BJ$6),AC156="有"),$AL$2,VLOOKUP(AC156,'P1'!$B$4:$J$35,9,FALSE)),"")</f>
        <v/>
      </c>
      <c r="AD157" s="253" t="str">
        <f>IFERROR(IF(AND(AND($N156&lt;&gt;$BI$6,$N156&lt;&gt;$BJ$6),AD156="有"),$AL$2,VLOOKUP(AD156,'P1'!$B$4:$J$35,9,FALSE)),"")</f>
        <v/>
      </c>
      <c r="AE157" s="253" t="str">
        <f>IFERROR(IF(AND(AND($N156&lt;&gt;$BI$6,$N156&lt;&gt;$BJ$6),AE156="有"),$AL$2,VLOOKUP(AE156,'P1'!$B$4:$J$35,9,FALSE)),"")</f>
        <v/>
      </c>
      <c r="AF157" s="253" t="str">
        <f>IFERROR(IF(AND(AND($N156&lt;&gt;$BI$6,$N156&lt;&gt;$BJ$6),AF156="有"),$AL$2,VLOOKUP(AF156,'P1'!$B$4:$J$35,9,FALSE)),"")</f>
        <v/>
      </c>
      <c r="AG157" s="253" t="str">
        <f>IFERROR(IF(AND(AND($N156&lt;&gt;$BI$6,$N156&lt;&gt;$BJ$6),AG156="有"),$AL$2,VLOOKUP(AG156,'P1'!$B$4:$J$35,9,FALSE)),"")</f>
        <v/>
      </c>
      <c r="AH157" s="253" t="str">
        <f>IFERROR(IF(AND(AND($N156&lt;&gt;$BI$6,$N156&lt;&gt;$BJ$6),AH156="有"),$AL$2,VLOOKUP(AH156,'P1'!$B$4:$J$35,9,FALSE)),"")</f>
        <v/>
      </c>
      <c r="AI157" s="253" t="str">
        <f>IFERROR(IF(AND(AND($N156&lt;&gt;$BI$6,$N156&lt;&gt;$BJ$6),AI156="有"),$AL$2,VLOOKUP(AI156,'P1'!$B$4:$J$35,9,FALSE)),"")</f>
        <v/>
      </c>
      <c r="AJ157" s="253" t="str">
        <f>IFERROR(IF(AND(AND($N156&lt;&gt;$BI$6,$N156&lt;&gt;$BJ$6),AJ156="有"),$AL$2,VLOOKUP(AJ156,'P1'!$B$4:$J$35,9,FALSE)),"")</f>
        <v/>
      </c>
      <c r="AK157" s="253" t="str">
        <f>IFERROR(IF(AND(AND($N156&lt;&gt;$BI$6,$N156&lt;&gt;$BJ$6),AK156="有"),$AL$2,VLOOKUP(AK156,'P1'!$B$4:$J$35,9,FALSE)),"")</f>
        <v/>
      </c>
      <c r="AL157" s="253" t="str">
        <f>IFERROR(IF(AND(AND($N156&lt;&gt;$BI$6,$N156&lt;&gt;$BJ$6),AL156="有"),$AL$2,VLOOKUP(AL156,'P1'!$B$4:$J$35,9,FALSE)),"")</f>
        <v/>
      </c>
      <c r="AM157" s="253" t="str">
        <f>IFERROR(IF(AND(AND($N156&lt;&gt;$BI$6,$N156&lt;&gt;$BJ$6),AM156="有"),$AL$2,VLOOKUP(AM156,'P1'!$B$4:$J$35,9,FALSE)),"")</f>
        <v/>
      </c>
      <c r="AN157" s="253" t="str">
        <f>IFERROR(IF(AND(AND($N156&lt;&gt;$BI$6,$N156&lt;&gt;$BJ$6),AN156="有"),$AL$2,VLOOKUP(AN156,'P1'!$B$4:$J$35,9,FALSE)),"")</f>
        <v/>
      </c>
      <c r="AO157" s="253" t="str">
        <f>IFERROR(IF(AND(AND($N156&lt;&gt;$BI$6,$N156&lt;&gt;$BJ$6),AO156="有"),$AL$2,VLOOKUP(AO156,'P1'!$B$4:$J$35,9,FALSE)),"")</f>
        <v/>
      </c>
      <c r="AP157" s="253" t="str">
        <f>IFERROR(IF(AND(AND($N156&lt;&gt;$BI$6,$N156&lt;&gt;$BJ$6),AP156="有"),$AL$2,VLOOKUP(AP156,'P1'!$B$4:$J$35,9,FALSE)),"")</f>
        <v/>
      </c>
      <c r="AQ157" s="253" t="str">
        <f>IFERROR(IF(AND(AND($N156&lt;&gt;$BI$6,$N156&lt;&gt;$BJ$6),AQ156="有"),$AL$2,VLOOKUP(AQ156,'P1'!$B$4:$J$35,9,FALSE)),"")</f>
        <v/>
      </c>
      <c r="AR157" s="253" t="str">
        <f>IFERROR(IF(AND(AND($N156&lt;&gt;$BI$6,$N156&lt;&gt;$BJ$6),AR156="有"),$AL$2,VLOOKUP(AR156,'P1'!$B$4:$J$35,9,FALSE)),"")</f>
        <v/>
      </c>
      <c r="AS157" s="253" t="str">
        <f>IFERROR(IF(AND(AND($N156&lt;&gt;$BI$6,$N156&lt;&gt;$BJ$6),AS156="有"),$AL$2,VLOOKUP(AS156,'P1'!$B$4:$J$35,9,FALSE)),"")</f>
        <v/>
      </c>
      <c r="AT157" s="253" t="str">
        <f>IFERROR(IF(AND(AND($N156&lt;&gt;$BI$6,$N156&lt;&gt;$BJ$6),AT156="有"),$AL$2,VLOOKUP(AT156,'P1'!$B$4:$J$35,9,FALSE)),"")</f>
        <v/>
      </c>
      <c r="AU157" s="253" t="str">
        <f>IFERROR(IF(AND(AND($N156&lt;&gt;$BI$6,$N156&lt;&gt;$BJ$6),AU156="有"),$AL$2,VLOOKUP(AU156,'P1'!$B$4:$J$35,9,FALSE)),"")</f>
        <v/>
      </c>
      <c r="AV157" s="254">
        <f>SUM(Q157:AU157)</f>
        <v>0</v>
      </c>
      <c r="AW157" s="711"/>
      <c r="AX157" s="713"/>
      <c r="AY157" s="255"/>
      <c r="AZ157" s="255"/>
    </row>
    <row r="158" spans="2:59" ht="17.100000000000001" customHeight="1" x14ac:dyDescent="0.15">
      <c r="B158" s="690">
        <f t="shared" si="11"/>
        <v>65</v>
      </c>
      <c r="C158" s="721"/>
      <c r="D158" s="722"/>
      <c r="E158" s="722"/>
      <c r="F158" s="722"/>
      <c r="G158" s="722"/>
      <c r="H158" s="723"/>
      <c r="I158" s="727"/>
      <c r="J158" s="728"/>
      <c r="K158" s="728"/>
      <c r="L158" s="728"/>
      <c r="M158" s="729"/>
      <c r="N158" s="733"/>
      <c r="O158" s="734"/>
      <c r="P158" s="741"/>
      <c r="Q158" s="256"/>
      <c r="R158" s="256"/>
      <c r="S158" s="256"/>
      <c r="T158" s="256"/>
      <c r="U158" s="256"/>
      <c r="V158" s="256"/>
      <c r="W158" s="256"/>
      <c r="X158" s="256"/>
      <c r="Y158" s="256"/>
      <c r="Z158" s="256"/>
      <c r="AA158" s="256"/>
      <c r="AB158" s="256"/>
      <c r="AC158" s="256"/>
      <c r="AD158" s="256"/>
      <c r="AE158" s="256"/>
      <c r="AF158" s="256"/>
      <c r="AG158" s="256"/>
      <c r="AH158" s="256"/>
      <c r="AI158" s="256"/>
      <c r="AJ158" s="256"/>
      <c r="AK158" s="256"/>
      <c r="AL158" s="256"/>
      <c r="AM158" s="256"/>
      <c r="AN158" s="256"/>
      <c r="AO158" s="256"/>
      <c r="AP158" s="256"/>
      <c r="AQ158" s="256"/>
      <c r="AR158" s="256"/>
      <c r="AS158" s="256"/>
      <c r="AT158" s="256"/>
      <c r="AU158" s="256"/>
      <c r="AV158" s="250">
        <f>COUNTA(Q158:AU158)</f>
        <v>0</v>
      </c>
      <c r="AW158" s="710">
        <f>AV159</f>
        <v>0</v>
      </c>
      <c r="AX158" s="712">
        <f>IFERROR(ROUNDDOWN(AV159/$AT$2,1),"")</f>
        <v>0</v>
      </c>
      <c r="AY158" s="251"/>
      <c r="AZ158" s="251"/>
    </row>
    <row r="159" spans="2:59" ht="17.100000000000001" customHeight="1" x14ac:dyDescent="0.15">
      <c r="B159" s="691"/>
      <c r="C159" s="724"/>
      <c r="D159" s="725"/>
      <c r="E159" s="725"/>
      <c r="F159" s="725"/>
      <c r="G159" s="725"/>
      <c r="H159" s="726"/>
      <c r="I159" s="730"/>
      <c r="J159" s="731"/>
      <c r="K159" s="731"/>
      <c r="L159" s="731"/>
      <c r="M159" s="732"/>
      <c r="N159" s="742"/>
      <c r="O159" s="743"/>
      <c r="P159" s="744"/>
      <c r="Q159" s="253" t="str">
        <f>IFERROR(IF(AND(AND($N158&lt;&gt;$BI$6,$N158&lt;&gt;$BJ$6),Q158="有"),$AL$2,VLOOKUP(Q158,'P1'!$B$4:$J$35,9,FALSE)),"")</f>
        <v/>
      </c>
      <c r="R159" s="253" t="str">
        <f>IFERROR(IF(AND(AND($N158&lt;&gt;$BI$6,$N158&lt;&gt;$BJ$6),R158="有"),$AL$2,VLOOKUP(R158,'P1'!$B$4:$J$35,9,FALSE)),"")</f>
        <v/>
      </c>
      <c r="S159" s="253" t="str">
        <f>IFERROR(IF(AND(AND($N158&lt;&gt;$BI$6,$N158&lt;&gt;$BJ$6),S158="有"),$AL$2,VLOOKUP(S158,'P1'!$B$4:$J$35,9,FALSE)),"")</f>
        <v/>
      </c>
      <c r="T159" s="253" t="str">
        <f>IFERROR(IF(AND(AND($N158&lt;&gt;$BI$6,$N158&lt;&gt;$BJ$6),T158="有"),$AL$2,VLOOKUP(T158,'P1'!$B$4:$J$35,9,FALSE)),"")</f>
        <v/>
      </c>
      <c r="U159" s="253" t="str">
        <f>IFERROR(IF(AND(AND($N158&lt;&gt;$BI$6,$N158&lt;&gt;$BJ$6),U158="有"),$AL$2,VLOOKUP(U158,'P1'!$B$4:$J$35,9,FALSE)),"")</f>
        <v/>
      </c>
      <c r="V159" s="253" t="str">
        <f>IFERROR(IF(AND(AND($N158&lt;&gt;$BI$6,$N158&lt;&gt;$BJ$6),V158="有"),$AL$2,VLOOKUP(V158,'P1'!$B$4:$J$35,9,FALSE)),"")</f>
        <v/>
      </c>
      <c r="W159" s="253" t="str">
        <f>IFERROR(IF(AND(AND($N158&lt;&gt;$BI$6,$N158&lt;&gt;$BJ$6),W158="有"),$AL$2,VLOOKUP(W158,'P1'!$B$4:$J$35,9,FALSE)),"")</f>
        <v/>
      </c>
      <c r="X159" s="253" t="str">
        <f>IFERROR(IF(AND(AND($N158&lt;&gt;$BI$6,$N158&lt;&gt;$BJ$6),X158="有"),$AL$2,VLOOKUP(X158,'P1'!$B$4:$J$35,9,FALSE)),"")</f>
        <v/>
      </c>
      <c r="Y159" s="253" t="str">
        <f>IFERROR(IF(AND(AND($N158&lt;&gt;$BI$6,$N158&lt;&gt;$BJ$6),Y158="有"),$AL$2,VLOOKUP(Y158,'P1'!$B$4:$J$35,9,FALSE)),"")</f>
        <v/>
      </c>
      <c r="Z159" s="253" t="str">
        <f>IFERROR(IF(AND(AND($N158&lt;&gt;$BI$6,$N158&lt;&gt;$BJ$6),Z158="有"),$AL$2,VLOOKUP(Z158,'P1'!$B$4:$J$35,9,FALSE)),"")</f>
        <v/>
      </c>
      <c r="AA159" s="253" t="str">
        <f>IFERROR(IF(AND(AND($N158&lt;&gt;$BI$6,$N158&lt;&gt;$BJ$6),AA158="有"),$AL$2,VLOOKUP(AA158,'P1'!$B$4:$J$35,9,FALSE)),"")</f>
        <v/>
      </c>
      <c r="AB159" s="253" t="str">
        <f>IFERROR(IF(AND(AND($N158&lt;&gt;$BI$6,$N158&lt;&gt;$BJ$6),AB158="有"),$AL$2,VLOOKUP(AB158,'P1'!$B$4:$J$35,9,FALSE)),"")</f>
        <v/>
      </c>
      <c r="AC159" s="253" t="str">
        <f>IFERROR(IF(AND(AND($N158&lt;&gt;$BI$6,$N158&lt;&gt;$BJ$6),AC158="有"),$AL$2,VLOOKUP(AC158,'P1'!$B$4:$J$35,9,FALSE)),"")</f>
        <v/>
      </c>
      <c r="AD159" s="253" t="str">
        <f>IFERROR(IF(AND(AND($N158&lt;&gt;$BI$6,$N158&lt;&gt;$BJ$6),AD158="有"),$AL$2,VLOOKUP(AD158,'P1'!$B$4:$J$35,9,FALSE)),"")</f>
        <v/>
      </c>
      <c r="AE159" s="253" t="str">
        <f>IFERROR(IF(AND(AND($N158&lt;&gt;$BI$6,$N158&lt;&gt;$BJ$6),AE158="有"),$AL$2,VLOOKUP(AE158,'P1'!$B$4:$J$35,9,FALSE)),"")</f>
        <v/>
      </c>
      <c r="AF159" s="253" t="str">
        <f>IFERROR(IF(AND(AND($N158&lt;&gt;$BI$6,$N158&lt;&gt;$BJ$6),AF158="有"),$AL$2,VLOOKUP(AF158,'P1'!$B$4:$J$35,9,FALSE)),"")</f>
        <v/>
      </c>
      <c r="AG159" s="253" t="str">
        <f>IFERROR(IF(AND(AND($N158&lt;&gt;$BI$6,$N158&lt;&gt;$BJ$6),AG158="有"),$AL$2,VLOOKUP(AG158,'P1'!$B$4:$J$35,9,FALSE)),"")</f>
        <v/>
      </c>
      <c r="AH159" s="253" t="str">
        <f>IFERROR(IF(AND(AND($N158&lt;&gt;$BI$6,$N158&lt;&gt;$BJ$6),AH158="有"),$AL$2,VLOOKUP(AH158,'P1'!$B$4:$J$35,9,FALSE)),"")</f>
        <v/>
      </c>
      <c r="AI159" s="253" t="str">
        <f>IFERROR(IF(AND(AND($N158&lt;&gt;$BI$6,$N158&lt;&gt;$BJ$6),AI158="有"),$AL$2,VLOOKUP(AI158,'P1'!$B$4:$J$35,9,FALSE)),"")</f>
        <v/>
      </c>
      <c r="AJ159" s="253" t="str">
        <f>IFERROR(IF(AND(AND($N158&lt;&gt;$BI$6,$N158&lt;&gt;$BJ$6),AJ158="有"),$AL$2,VLOOKUP(AJ158,'P1'!$B$4:$J$35,9,FALSE)),"")</f>
        <v/>
      </c>
      <c r="AK159" s="253" t="str">
        <f>IFERROR(IF(AND(AND($N158&lt;&gt;$BI$6,$N158&lt;&gt;$BJ$6),AK158="有"),$AL$2,VLOOKUP(AK158,'P1'!$B$4:$J$35,9,FALSE)),"")</f>
        <v/>
      </c>
      <c r="AL159" s="253" t="str">
        <f>IFERROR(IF(AND(AND($N158&lt;&gt;$BI$6,$N158&lt;&gt;$BJ$6),AL158="有"),$AL$2,VLOOKUP(AL158,'P1'!$B$4:$J$35,9,FALSE)),"")</f>
        <v/>
      </c>
      <c r="AM159" s="253" t="str">
        <f>IFERROR(IF(AND(AND($N158&lt;&gt;$BI$6,$N158&lt;&gt;$BJ$6),AM158="有"),$AL$2,VLOOKUP(AM158,'P1'!$B$4:$J$35,9,FALSE)),"")</f>
        <v/>
      </c>
      <c r="AN159" s="253" t="str">
        <f>IFERROR(IF(AND(AND($N158&lt;&gt;$BI$6,$N158&lt;&gt;$BJ$6),AN158="有"),$AL$2,VLOOKUP(AN158,'P1'!$B$4:$J$35,9,FALSE)),"")</f>
        <v/>
      </c>
      <c r="AO159" s="253" t="str">
        <f>IFERROR(IF(AND(AND($N158&lt;&gt;$BI$6,$N158&lt;&gt;$BJ$6),AO158="有"),$AL$2,VLOOKUP(AO158,'P1'!$B$4:$J$35,9,FALSE)),"")</f>
        <v/>
      </c>
      <c r="AP159" s="253" t="str">
        <f>IFERROR(IF(AND(AND($N158&lt;&gt;$BI$6,$N158&lt;&gt;$BJ$6),AP158="有"),$AL$2,VLOOKUP(AP158,'P1'!$B$4:$J$35,9,FALSE)),"")</f>
        <v/>
      </c>
      <c r="AQ159" s="253" t="str">
        <f>IFERROR(IF(AND(AND($N158&lt;&gt;$BI$6,$N158&lt;&gt;$BJ$6),AQ158="有"),$AL$2,VLOOKUP(AQ158,'P1'!$B$4:$J$35,9,FALSE)),"")</f>
        <v/>
      </c>
      <c r="AR159" s="253" t="str">
        <f>IFERROR(IF(AND(AND($N158&lt;&gt;$BI$6,$N158&lt;&gt;$BJ$6),AR158="有"),$AL$2,VLOOKUP(AR158,'P1'!$B$4:$J$35,9,FALSE)),"")</f>
        <v/>
      </c>
      <c r="AS159" s="253" t="str">
        <f>IFERROR(IF(AND(AND($N158&lt;&gt;$BI$6,$N158&lt;&gt;$BJ$6),AS158="有"),$AL$2,VLOOKUP(AS158,'P1'!$B$4:$J$35,9,FALSE)),"")</f>
        <v/>
      </c>
      <c r="AT159" s="253" t="str">
        <f>IFERROR(IF(AND(AND($N158&lt;&gt;$BI$6,$N158&lt;&gt;$BJ$6),AT158="有"),$AL$2,VLOOKUP(AT158,'P1'!$B$4:$J$35,9,FALSE)),"")</f>
        <v/>
      </c>
      <c r="AU159" s="253" t="str">
        <f>IFERROR(IF(AND(AND($N158&lt;&gt;$BI$6,$N158&lt;&gt;$BJ$6),AU158="有"),$AL$2,VLOOKUP(AU158,'P1'!$B$4:$J$35,9,FALSE)),"")</f>
        <v/>
      </c>
      <c r="AV159" s="254">
        <f>SUM(Q159:AU159)</f>
        <v>0</v>
      </c>
      <c r="AW159" s="711"/>
      <c r="AX159" s="713"/>
      <c r="AY159" s="255"/>
      <c r="AZ159" s="255"/>
    </row>
    <row r="160" spans="2:59" ht="17.100000000000001" customHeight="1" x14ac:dyDescent="0.15">
      <c r="B160" s="690">
        <f t="shared" si="11"/>
        <v>66</v>
      </c>
      <c r="C160" s="721"/>
      <c r="D160" s="722"/>
      <c r="E160" s="722"/>
      <c r="F160" s="722"/>
      <c r="G160" s="722"/>
      <c r="H160" s="723"/>
      <c r="I160" s="727"/>
      <c r="J160" s="728"/>
      <c r="K160" s="728"/>
      <c r="L160" s="728"/>
      <c r="M160" s="729"/>
      <c r="N160" s="733"/>
      <c r="O160" s="734"/>
      <c r="P160" s="741"/>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0">
        <f>COUNTA(Q160:AU160)</f>
        <v>0</v>
      </c>
      <c r="AW160" s="710">
        <f>AV161</f>
        <v>0</v>
      </c>
      <c r="AX160" s="712">
        <f>IFERROR(ROUNDDOWN(AV161/$AT$2,1),"")</f>
        <v>0</v>
      </c>
      <c r="AY160" s="251"/>
      <c r="AZ160" s="251"/>
    </row>
    <row r="161" spans="2:52" ht="17.100000000000001" customHeight="1" x14ac:dyDescent="0.15">
      <c r="B161" s="691"/>
      <c r="C161" s="724"/>
      <c r="D161" s="725"/>
      <c r="E161" s="725"/>
      <c r="F161" s="725"/>
      <c r="G161" s="725"/>
      <c r="H161" s="726"/>
      <c r="I161" s="730"/>
      <c r="J161" s="731"/>
      <c r="K161" s="731"/>
      <c r="L161" s="731"/>
      <c r="M161" s="732"/>
      <c r="N161" s="742"/>
      <c r="O161" s="743"/>
      <c r="P161" s="744"/>
      <c r="Q161" s="253" t="str">
        <f>IFERROR(IF(AND(AND($N160&lt;&gt;$BI$6,$N160&lt;&gt;$BJ$6),Q160="有"),$AL$2,VLOOKUP(Q160,'P1'!$B$4:$J$35,9,FALSE)),"")</f>
        <v/>
      </c>
      <c r="R161" s="253" t="str">
        <f>IFERROR(IF(AND(AND($N160&lt;&gt;$BI$6,$N160&lt;&gt;$BJ$6),R160="有"),$AL$2,VLOOKUP(R160,'P1'!$B$4:$J$35,9,FALSE)),"")</f>
        <v/>
      </c>
      <c r="S161" s="253" t="str">
        <f>IFERROR(IF(AND(AND($N160&lt;&gt;$BI$6,$N160&lt;&gt;$BJ$6),S160="有"),$AL$2,VLOOKUP(S160,'P1'!$B$4:$J$35,9,FALSE)),"")</f>
        <v/>
      </c>
      <c r="T161" s="253" t="str">
        <f>IFERROR(IF(AND(AND($N160&lt;&gt;$BI$6,$N160&lt;&gt;$BJ$6),T160="有"),$AL$2,VLOOKUP(T160,'P1'!$B$4:$J$35,9,FALSE)),"")</f>
        <v/>
      </c>
      <c r="U161" s="253" t="str">
        <f>IFERROR(IF(AND(AND($N160&lt;&gt;$BI$6,$N160&lt;&gt;$BJ$6),U160="有"),$AL$2,VLOOKUP(U160,'P1'!$B$4:$J$35,9,FALSE)),"")</f>
        <v/>
      </c>
      <c r="V161" s="253" t="str">
        <f>IFERROR(IF(AND(AND($N160&lt;&gt;$BI$6,$N160&lt;&gt;$BJ$6),V160="有"),$AL$2,VLOOKUP(V160,'P1'!$B$4:$J$35,9,FALSE)),"")</f>
        <v/>
      </c>
      <c r="W161" s="253" t="str">
        <f>IFERROR(IF(AND(AND($N160&lt;&gt;$BI$6,$N160&lt;&gt;$BJ$6),W160="有"),$AL$2,VLOOKUP(W160,'P1'!$B$4:$J$35,9,FALSE)),"")</f>
        <v/>
      </c>
      <c r="X161" s="253" t="str">
        <f>IFERROR(IF(AND(AND($N160&lt;&gt;$BI$6,$N160&lt;&gt;$BJ$6),X160="有"),$AL$2,VLOOKUP(X160,'P1'!$B$4:$J$35,9,FALSE)),"")</f>
        <v/>
      </c>
      <c r="Y161" s="253" t="str">
        <f>IFERROR(IF(AND(AND($N160&lt;&gt;$BI$6,$N160&lt;&gt;$BJ$6),Y160="有"),$AL$2,VLOOKUP(Y160,'P1'!$B$4:$J$35,9,FALSE)),"")</f>
        <v/>
      </c>
      <c r="Z161" s="253" t="str">
        <f>IFERROR(IF(AND(AND($N160&lt;&gt;$BI$6,$N160&lt;&gt;$BJ$6),Z160="有"),$AL$2,VLOOKUP(Z160,'P1'!$B$4:$J$35,9,FALSE)),"")</f>
        <v/>
      </c>
      <c r="AA161" s="253" t="str">
        <f>IFERROR(IF(AND(AND($N160&lt;&gt;$BI$6,$N160&lt;&gt;$BJ$6),AA160="有"),$AL$2,VLOOKUP(AA160,'P1'!$B$4:$J$35,9,FALSE)),"")</f>
        <v/>
      </c>
      <c r="AB161" s="253" t="str">
        <f>IFERROR(IF(AND(AND($N160&lt;&gt;$BI$6,$N160&lt;&gt;$BJ$6),AB160="有"),$AL$2,VLOOKUP(AB160,'P1'!$B$4:$J$35,9,FALSE)),"")</f>
        <v/>
      </c>
      <c r="AC161" s="253" t="str">
        <f>IFERROR(IF(AND(AND($N160&lt;&gt;$BI$6,$N160&lt;&gt;$BJ$6),AC160="有"),$AL$2,VLOOKUP(AC160,'P1'!$B$4:$J$35,9,FALSE)),"")</f>
        <v/>
      </c>
      <c r="AD161" s="253" t="str">
        <f>IFERROR(IF(AND(AND($N160&lt;&gt;$BI$6,$N160&lt;&gt;$BJ$6),AD160="有"),$AL$2,VLOOKUP(AD160,'P1'!$B$4:$J$35,9,FALSE)),"")</f>
        <v/>
      </c>
      <c r="AE161" s="253" t="str">
        <f>IFERROR(IF(AND(AND($N160&lt;&gt;$BI$6,$N160&lt;&gt;$BJ$6),AE160="有"),$AL$2,VLOOKUP(AE160,'P1'!$B$4:$J$35,9,FALSE)),"")</f>
        <v/>
      </c>
      <c r="AF161" s="253" t="str">
        <f>IFERROR(IF(AND(AND($N160&lt;&gt;$BI$6,$N160&lt;&gt;$BJ$6),AF160="有"),$AL$2,VLOOKUP(AF160,'P1'!$B$4:$J$35,9,FALSE)),"")</f>
        <v/>
      </c>
      <c r="AG161" s="253" t="str">
        <f>IFERROR(IF(AND(AND($N160&lt;&gt;$BI$6,$N160&lt;&gt;$BJ$6),AG160="有"),$AL$2,VLOOKUP(AG160,'P1'!$B$4:$J$35,9,FALSE)),"")</f>
        <v/>
      </c>
      <c r="AH161" s="253" t="str">
        <f>IFERROR(IF(AND(AND($N160&lt;&gt;$BI$6,$N160&lt;&gt;$BJ$6),AH160="有"),$AL$2,VLOOKUP(AH160,'P1'!$B$4:$J$35,9,FALSE)),"")</f>
        <v/>
      </c>
      <c r="AI161" s="253" t="str">
        <f>IFERROR(IF(AND(AND($N160&lt;&gt;$BI$6,$N160&lt;&gt;$BJ$6),AI160="有"),$AL$2,VLOOKUP(AI160,'P1'!$B$4:$J$35,9,FALSE)),"")</f>
        <v/>
      </c>
      <c r="AJ161" s="253" t="str">
        <f>IFERROR(IF(AND(AND($N160&lt;&gt;$BI$6,$N160&lt;&gt;$BJ$6),AJ160="有"),$AL$2,VLOOKUP(AJ160,'P1'!$B$4:$J$35,9,FALSE)),"")</f>
        <v/>
      </c>
      <c r="AK161" s="253" t="str">
        <f>IFERROR(IF(AND(AND($N160&lt;&gt;$BI$6,$N160&lt;&gt;$BJ$6),AK160="有"),$AL$2,VLOOKUP(AK160,'P1'!$B$4:$J$35,9,FALSE)),"")</f>
        <v/>
      </c>
      <c r="AL161" s="253" t="str">
        <f>IFERROR(IF(AND(AND($N160&lt;&gt;$BI$6,$N160&lt;&gt;$BJ$6),AL160="有"),$AL$2,VLOOKUP(AL160,'P1'!$B$4:$J$35,9,FALSE)),"")</f>
        <v/>
      </c>
      <c r="AM161" s="253" t="str">
        <f>IFERROR(IF(AND(AND($N160&lt;&gt;$BI$6,$N160&lt;&gt;$BJ$6),AM160="有"),$AL$2,VLOOKUP(AM160,'P1'!$B$4:$J$35,9,FALSE)),"")</f>
        <v/>
      </c>
      <c r="AN161" s="253" t="str">
        <f>IFERROR(IF(AND(AND($N160&lt;&gt;$BI$6,$N160&lt;&gt;$BJ$6),AN160="有"),$AL$2,VLOOKUP(AN160,'P1'!$B$4:$J$35,9,FALSE)),"")</f>
        <v/>
      </c>
      <c r="AO161" s="253" t="str">
        <f>IFERROR(IF(AND(AND($N160&lt;&gt;$BI$6,$N160&lt;&gt;$BJ$6),AO160="有"),$AL$2,VLOOKUP(AO160,'P1'!$B$4:$J$35,9,FALSE)),"")</f>
        <v/>
      </c>
      <c r="AP161" s="253" t="str">
        <f>IFERROR(IF(AND(AND($N160&lt;&gt;$BI$6,$N160&lt;&gt;$BJ$6),AP160="有"),$AL$2,VLOOKUP(AP160,'P1'!$B$4:$J$35,9,FALSE)),"")</f>
        <v/>
      </c>
      <c r="AQ161" s="253" t="str">
        <f>IFERROR(IF(AND(AND($N160&lt;&gt;$BI$6,$N160&lt;&gt;$BJ$6),AQ160="有"),$AL$2,VLOOKUP(AQ160,'P1'!$B$4:$J$35,9,FALSE)),"")</f>
        <v/>
      </c>
      <c r="AR161" s="253" t="str">
        <f>IFERROR(IF(AND(AND($N160&lt;&gt;$BI$6,$N160&lt;&gt;$BJ$6),AR160="有"),$AL$2,VLOOKUP(AR160,'P1'!$B$4:$J$35,9,FALSE)),"")</f>
        <v/>
      </c>
      <c r="AS161" s="253" t="str">
        <f>IFERROR(IF(AND(AND($N160&lt;&gt;$BI$6,$N160&lt;&gt;$BJ$6),AS160="有"),$AL$2,VLOOKUP(AS160,'P1'!$B$4:$J$35,9,FALSE)),"")</f>
        <v/>
      </c>
      <c r="AT161" s="253" t="str">
        <f>IFERROR(IF(AND(AND($N160&lt;&gt;$BI$6,$N160&lt;&gt;$BJ$6),AT160="有"),$AL$2,VLOOKUP(AT160,'P1'!$B$4:$J$35,9,FALSE)),"")</f>
        <v/>
      </c>
      <c r="AU161" s="253" t="str">
        <f>IFERROR(IF(AND(AND($N160&lt;&gt;$BI$6,$N160&lt;&gt;$BJ$6),AU160="有"),$AL$2,VLOOKUP(AU160,'P1'!$B$4:$J$35,9,FALSE)),"")</f>
        <v/>
      </c>
      <c r="AV161" s="254">
        <f>SUM(Q161:AU161)</f>
        <v>0</v>
      </c>
      <c r="AW161" s="711"/>
      <c r="AX161" s="713"/>
      <c r="AY161" s="255"/>
      <c r="AZ161" s="255"/>
    </row>
    <row r="162" spans="2:52" ht="17.100000000000001" customHeight="1" x14ac:dyDescent="0.15">
      <c r="B162" s="690">
        <f t="shared" si="11"/>
        <v>67</v>
      </c>
      <c r="C162" s="721"/>
      <c r="D162" s="722"/>
      <c r="E162" s="722"/>
      <c r="F162" s="722"/>
      <c r="G162" s="722"/>
      <c r="H162" s="723"/>
      <c r="I162" s="727"/>
      <c r="J162" s="728"/>
      <c r="K162" s="728"/>
      <c r="L162" s="728"/>
      <c r="M162" s="729"/>
      <c r="N162" s="733"/>
      <c r="O162" s="734"/>
      <c r="P162" s="741"/>
      <c r="Q162" s="256"/>
      <c r="R162" s="256"/>
      <c r="S162" s="256"/>
      <c r="T162" s="256"/>
      <c r="U162" s="256"/>
      <c r="V162" s="256"/>
      <c r="W162" s="256"/>
      <c r="X162" s="256"/>
      <c r="Y162" s="256"/>
      <c r="Z162" s="256"/>
      <c r="AA162" s="256"/>
      <c r="AB162" s="256"/>
      <c r="AC162" s="256"/>
      <c r="AD162" s="256"/>
      <c r="AE162" s="256"/>
      <c r="AF162" s="256"/>
      <c r="AG162" s="256"/>
      <c r="AH162" s="256"/>
      <c r="AI162" s="256"/>
      <c r="AJ162" s="256"/>
      <c r="AK162" s="256"/>
      <c r="AL162" s="256"/>
      <c r="AM162" s="256"/>
      <c r="AN162" s="256"/>
      <c r="AO162" s="256"/>
      <c r="AP162" s="256"/>
      <c r="AQ162" s="256"/>
      <c r="AR162" s="256"/>
      <c r="AS162" s="256"/>
      <c r="AT162" s="256"/>
      <c r="AU162" s="256"/>
      <c r="AV162" s="250">
        <f>COUNTA(Q162:AU162)</f>
        <v>0</v>
      </c>
      <c r="AW162" s="710">
        <f>AV163</f>
        <v>0</v>
      </c>
      <c r="AX162" s="712">
        <f>IFERROR(ROUNDDOWN(AV163/$AT$2,1),"")</f>
        <v>0</v>
      </c>
      <c r="AY162" s="251"/>
      <c r="AZ162" s="251"/>
    </row>
    <row r="163" spans="2:52" ht="17.100000000000001" customHeight="1" x14ac:dyDescent="0.15">
      <c r="B163" s="691"/>
      <c r="C163" s="724"/>
      <c r="D163" s="725"/>
      <c r="E163" s="725"/>
      <c r="F163" s="725"/>
      <c r="G163" s="725"/>
      <c r="H163" s="726"/>
      <c r="I163" s="730"/>
      <c r="J163" s="731"/>
      <c r="K163" s="731"/>
      <c r="L163" s="731"/>
      <c r="M163" s="732"/>
      <c r="N163" s="742"/>
      <c r="O163" s="743"/>
      <c r="P163" s="744"/>
      <c r="Q163" s="253" t="str">
        <f>IFERROR(IF(AND(AND($N162&lt;&gt;$BI$6,$N162&lt;&gt;$BJ$6),Q162="有"),$AL$2,VLOOKUP(Q162,'P1'!$B$4:$J$35,9,FALSE)),"")</f>
        <v/>
      </c>
      <c r="R163" s="253" t="str">
        <f>IFERROR(IF(AND(AND($N162&lt;&gt;$BI$6,$N162&lt;&gt;$BJ$6),R162="有"),$AL$2,VLOOKUP(R162,'P1'!$B$4:$J$35,9,FALSE)),"")</f>
        <v/>
      </c>
      <c r="S163" s="253" t="str">
        <f>IFERROR(IF(AND(AND($N162&lt;&gt;$BI$6,$N162&lt;&gt;$BJ$6),S162="有"),$AL$2,VLOOKUP(S162,'P1'!$B$4:$J$35,9,FALSE)),"")</f>
        <v/>
      </c>
      <c r="T163" s="253" t="str">
        <f>IFERROR(IF(AND(AND($N162&lt;&gt;$BI$6,$N162&lt;&gt;$BJ$6),T162="有"),$AL$2,VLOOKUP(T162,'P1'!$B$4:$J$35,9,FALSE)),"")</f>
        <v/>
      </c>
      <c r="U163" s="253" t="str">
        <f>IFERROR(IF(AND(AND($N162&lt;&gt;$BI$6,$N162&lt;&gt;$BJ$6),U162="有"),$AL$2,VLOOKUP(U162,'P1'!$B$4:$J$35,9,FALSE)),"")</f>
        <v/>
      </c>
      <c r="V163" s="253" t="str">
        <f>IFERROR(IF(AND(AND($N162&lt;&gt;$BI$6,$N162&lt;&gt;$BJ$6),V162="有"),$AL$2,VLOOKUP(V162,'P1'!$B$4:$J$35,9,FALSE)),"")</f>
        <v/>
      </c>
      <c r="W163" s="253" t="str">
        <f>IFERROR(IF(AND(AND($N162&lt;&gt;$BI$6,$N162&lt;&gt;$BJ$6),W162="有"),$AL$2,VLOOKUP(W162,'P1'!$B$4:$J$35,9,FALSE)),"")</f>
        <v/>
      </c>
      <c r="X163" s="253" t="str">
        <f>IFERROR(IF(AND(AND($N162&lt;&gt;$BI$6,$N162&lt;&gt;$BJ$6),X162="有"),$AL$2,VLOOKUP(X162,'P1'!$B$4:$J$35,9,FALSE)),"")</f>
        <v/>
      </c>
      <c r="Y163" s="253" t="str">
        <f>IFERROR(IF(AND(AND($N162&lt;&gt;$BI$6,$N162&lt;&gt;$BJ$6),Y162="有"),$AL$2,VLOOKUP(Y162,'P1'!$B$4:$J$35,9,FALSE)),"")</f>
        <v/>
      </c>
      <c r="Z163" s="253" t="str">
        <f>IFERROR(IF(AND(AND($N162&lt;&gt;$BI$6,$N162&lt;&gt;$BJ$6),Z162="有"),$AL$2,VLOOKUP(Z162,'P1'!$B$4:$J$35,9,FALSE)),"")</f>
        <v/>
      </c>
      <c r="AA163" s="253" t="str">
        <f>IFERROR(IF(AND(AND($N162&lt;&gt;$BI$6,$N162&lt;&gt;$BJ$6),AA162="有"),$AL$2,VLOOKUP(AA162,'P1'!$B$4:$J$35,9,FALSE)),"")</f>
        <v/>
      </c>
      <c r="AB163" s="253" t="str">
        <f>IFERROR(IF(AND(AND($N162&lt;&gt;$BI$6,$N162&lt;&gt;$BJ$6),AB162="有"),$AL$2,VLOOKUP(AB162,'P1'!$B$4:$J$35,9,FALSE)),"")</f>
        <v/>
      </c>
      <c r="AC163" s="253" t="str">
        <f>IFERROR(IF(AND(AND($N162&lt;&gt;$BI$6,$N162&lt;&gt;$BJ$6),AC162="有"),$AL$2,VLOOKUP(AC162,'P1'!$B$4:$J$35,9,FALSE)),"")</f>
        <v/>
      </c>
      <c r="AD163" s="253" t="str">
        <f>IFERROR(IF(AND(AND($N162&lt;&gt;$BI$6,$N162&lt;&gt;$BJ$6),AD162="有"),$AL$2,VLOOKUP(AD162,'P1'!$B$4:$J$35,9,FALSE)),"")</f>
        <v/>
      </c>
      <c r="AE163" s="253" t="str">
        <f>IFERROR(IF(AND(AND($N162&lt;&gt;$BI$6,$N162&lt;&gt;$BJ$6),AE162="有"),$AL$2,VLOOKUP(AE162,'P1'!$B$4:$J$35,9,FALSE)),"")</f>
        <v/>
      </c>
      <c r="AF163" s="253" t="str">
        <f>IFERROR(IF(AND(AND($N162&lt;&gt;$BI$6,$N162&lt;&gt;$BJ$6),AF162="有"),$AL$2,VLOOKUP(AF162,'P1'!$B$4:$J$35,9,FALSE)),"")</f>
        <v/>
      </c>
      <c r="AG163" s="253" t="str">
        <f>IFERROR(IF(AND(AND($N162&lt;&gt;$BI$6,$N162&lt;&gt;$BJ$6),AG162="有"),$AL$2,VLOOKUP(AG162,'P1'!$B$4:$J$35,9,FALSE)),"")</f>
        <v/>
      </c>
      <c r="AH163" s="253" t="str">
        <f>IFERROR(IF(AND(AND($N162&lt;&gt;$BI$6,$N162&lt;&gt;$BJ$6),AH162="有"),$AL$2,VLOOKUP(AH162,'P1'!$B$4:$J$35,9,FALSE)),"")</f>
        <v/>
      </c>
      <c r="AI163" s="253" t="str">
        <f>IFERROR(IF(AND(AND($N162&lt;&gt;$BI$6,$N162&lt;&gt;$BJ$6),AI162="有"),$AL$2,VLOOKUP(AI162,'P1'!$B$4:$J$35,9,FALSE)),"")</f>
        <v/>
      </c>
      <c r="AJ163" s="253" t="str">
        <f>IFERROR(IF(AND(AND($N162&lt;&gt;$BI$6,$N162&lt;&gt;$BJ$6),AJ162="有"),$AL$2,VLOOKUP(AJ162,'P1'!$B$4:$J$35,9,FALSE)),"")</f>
        <v/>
      </c>
      <c r="AK163" s="253" t="str">
        <f>IFERROR(IF(AND(AND($N162&lt;&gt;$BI$6,$N162&lt;&gt;$BJ$6),AK162="有"),$AL$2,VLOOKUP(AK162,'P1'!$B$4:$J$35,9,FALSE)),"")</f>
        <v/>
      </c>
      <c r="AL163" s="253" t="str">
        <f>IFERROR(IF(AND(AND($N162&lt;&gt;$BI$6,$N162&lt;&gt;$BJ$6),AL162="有"),$AL$2,VLOOKUP(AL162,'P1'!$B$4:$J$35,9,FALSE)),"")</f>
        <v/>
      </c>
      <c r="AM163" s="253" t="str">
        <f>IFERROR(IF(AND(AND($N162&lt;&gt;$BI$6,$N162&lt;&gt;$BJ$6),AM162="有"),$AL$2,VLOOKUP(AM162,'P1'!$B$4:$J$35,9,FALSE)),"")</f>
        <v/>
      </c>
      <c r="AN163" s="253" t="str">
        <f>IFERROR(IF(AND(AND($N162&lt;&gt;$BI$6,$N162&lt;&gt;$BJ$6),AN162="有"),$AL$2,VLOOKUP(AN162,'P1'!$B$4:$J$35,9,FALSE)),"")</f>
        <v/>
      </c>
      <c r="AO163" s="253" t="str">
        <f>IFERROR(IF(AND(AND($N162&lt;&gt;$BI$6,$N162&lt;&gt;$BJ$6),AO162="有"),$AL$2,VLOOKUP(AO162,'P1'!$B$4:$J$35,9,FALSE)),"")</f>
        <v/>
      </c>
      <c r="AP163" s="253" t="str">
        <f>IFERROR(IF(AND(AND($N162&lt;&gt;$BI$6,$N162&lt;&gt;$BJ$6),AP162="有"),$AL$2,VLOOKUP(AP162,'P1'!$B$4:$J$35,9,FALSE)),"")</f>
        <v/>
      </c>
      <c r="AQ163" s="253" t="str">
        <f>IFERROR(IF(AND(AND($N162&lt;&gt;$BI$6,$N162&lt;&gt;$BJ$6),AQ162="有"),$AL$2,VLOOKUP(AQ162,'P1'!$B$4:$J$35,9,FALSE)),"")</f>
        <v/>
      </c>
      <c r="AR163" s="253" t="str">
        <f>IFERROR(IF(AND(AND($N162&lt;&gt;$BI$6,$N162&lt;&gt;$BJ$6),AR162="有"),$AL$2,VLOOKUP(AR162,'P1'!$B$4:$J$35,9,FALSE)),"")</f>
        <v/>
      </c>
      <c r="AS163" s="253" t="str">
        <f>IFERROR(IF(AND(AND($N162&lt;&gt;$BI$6,$N162&lt;&gt;$BJ$6),AS162="有"),$AL$2,VLOOKUP(AS162,'P1'!$B$4:$J$35,9,FALSE)),"")</f>
        <v/>
      </c>
      <c r="AT163" s="253" t="str">
        <f>IFERROR(IF(AND(AND($N162&lt;&gt;$BI$6,$N162&lt;&gt;$BJ$6),AT162="有"),$AL$2,VLOOKUP(AT162,'P1'!$B$4:$J$35,9,FALSE)),"")</f>
        <v/>
      </c>
      <c r="AU163" s="253" t="str">
        <f>IFERROR(IF(AND(AND($N162&lt;&gt;$BI$6,$N162&lt;&gt;$BJ$6),AU162="有"),$AL$2,VLOOKUP(AU162,'P1'!$B$4:$J$35,9,FALSE)),"")</f>
        <v/>
      </c>
      <c r="AV163" s="254">
        <f>SUM(Q163:AU163)</f>
        <v>0</v>
      </c>
      <c r="AW163" s="711"/>
      <c r="AX163" s="713"/>
      <c r="AY163" s="255"/>
      <c r="AZ163" s="255"/>
    </row>
    <row r="164" spans="2:52" ht="17.100000000000001" customHeight="1" x14ac:dyDescent="0.15">
      <c r="B164" s="690">
        <f t="shared" si="11"/>
        <v>68</v>
      </c>
      <c r="C164" s="721"/>
      <c r="D164" s="722"/>
      <c r="E164" s="722"/>
      <c r="F164" s="722"/>
      <c r="G164" s="722"/>
      <c r="H164" s="723"/>
      <c r="I164" s="727"/>
      <c r="J164" s="728"/>
      <c r="K164" s="728"/>
      <c r="L164" s="728"/>
      <c r="M164" s="729"/>
      <c r="N164" s="733"/>
      <c r="O164" s="734"/>
      <c r="P164" s="741"/>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250">
        <f>COUNTA(Q164:AU164)</f>
        <v>0</v>
      </c>
      <c r="AW164" s="710">
        <f>AV165</f>
        <v>0</v>
      </c>
      <c r="AX164" s="712">
        <f>IFERROR(ROUNDDOWN(AV165/$AT$2,1),"")</f>
        <v>0</v>
      </c>
      <c r="AY164" s="251"/>
      <c r="AZ164" s="251"/>
    </row>
    <row r="165" spans="2:52" ht="17.100000000000001" customHeight="1" x14ac:dyDescent="0.15">
      <c r="B165" s="691"/>
      <c r="C165" s="724"/>
      <c r="D165" s="725"/>
      <c r="E165" s="725"/>
      <c r="F165" s="725"/>
      <c r="G165" s="725"/>
      <c r="H165" s="726"/>
      <c r="I165" s="730"/>
      <c r="J165" s="731"/>
      <c r="K165" s="731"/>
      <c r="L165" s="731"/>
      <c r="M165" s="732"/>
      <c r="N165" s="742"/>
      <c r="O165" s="743"/>
      <c r="P165" s="744"/>
      <c r="Q165" s="253" t="str">
        <f>IFERROR(IF(AND(AND($N164&lt;&gt;$BI$6,$N164&lt;&gt;$BJ$6),Q164="有"),$AL$2,VLOOKUP(Q164,'P1'!$B$4:$J$35,9,FALSE)),"")</f>
        <v/>
      </c>
      <c r="R165" s="253" t="str">
        <f>IFERROR(IF(AND(AND($N164&lt;&gt;$BI$6,$N164&lt;&gt;$BJ$6),R164="有"),$AL$2,VLOOKUP(R164,'P1'!$B$4:$J$35,9,FALSE)),"")</f>
        <v/>
      </c>
      <c r="S165" s="253" t="str">
        <f>IFERROR(IF(AND(AND($N164&lt;&gt;$BI$6,$N164&lt;&gt;$BJ$6),S164="有"),$AL$2,VLOOKUP(S164,'P1'!$B$4:$J$35,9,FALSE)),"")</f>
        <v/>
      </c>
      <c r="T165" s="253" t="str">
        <f>IFERROR(IF(AND(AND($N164&lt;&gt;$BI$6,$N164&lt;&gt;$BJ$6),T164="有"),$AL$2,VLOOKUP(T164,'P1'!$B$4:$J$35,9,FALSE)),"")</f>
        <v/>
      </c>
      <c r="U165" s="253" t="str">
        <f>IFERROR(IF(AND(AND($N164&lt;&gt;$BI$6,$N164&lt;&gt;$BJ$6),U164="有"),$AL$2,VLOOKUP(U164,'P1'!$B$4:$J$35,9,FALSE)),"")</f>
        <v/>
      </c>
      <c r="V165" s="253" t="str">
        <f>IFERROR(IF(AND(AND($N164&lt;&gt;$BI$6,$N164&lt;&gt;$BJ$6),V164="有"),$AL$2,VLOOKUP(V164,'P1'!$B$4:$J$35,9,FALSE)),"")</f>
        <v/>
      </c>
      <c r="W165" s="253" t="str">
        <f>IFERROR(IF(AND(AND($N164&lt;&gt;$BI$6,$N164&lt;&gt;$BJ$6),W164="有"),$AL$2,VLOOKUP(W164,'P1'!$B$4:$J$35,9,FALSE)),"")</f>
        <v/>
      </c>
      <c r="X165" s="253" t="str">
        <f>IFERROR(IF(AND(AND($N164&lt;&gt;$BI$6,$N164&lt;&gt;$BJ$6),X164="有"),$AL$2,VLOOKUP(X164,'P1'!$B$4:$J$35,9,FALSE)),"")</f>
        <v/>
      </c>
      <c r="Y165" s="253" t="str">
        <f>IFERROR(IF(AND(AND($N164&lt;&gt;$BI$6,$N164&lt;&gt;$BJ$6),Y164="有"),$AL$2,VLOOKUP(Y164,'P1'!$B$4:$J$35,9,FALSE)),"")</f>
        <v/>
      </c>
      <c r="Z165" s="253" t="str">
        <f>IFERROR(IF(AND(AND($N164&lt;&gt;$BI$6,$N164&lt;&gt;$BJ$6),Z164="有"),$AL$2,VLOOKUP(Z164,'P1'!$B$4:$J$35,9,FALSE)),"")</f>
        <v/>
      </c>
      <c r="AA165" s="253" t="str">
        <f>IFERROR(IF(AND(AND($N164&lt;&gt;$BI$6,$N164&lt;&gt;$BJ$6),AA164="有"),$AL$2,VLOOKUP(AA164,'P1'!$B$4:$J$35,9,FALSE)),"")</f>
        <v/>
      </c>
      <c r="AB165" s="253" t="str">
        <f>IFERROR(IF(AND(AND($N164&lt;&gt;$BI$6,$N164&lt;&gt;$BJ$6),AB164="有"),$AL$2,VLOOKUP(AB164,'P1'!$B$4:$J$35,9,FALSE)),"")</f>
        <v/>
      </c>
      <c r="AC165" s="253" t="str">
        <f>IFERROR(IF(AND(AND($N164&lt;&gt;$BI$6,$N164&lt;&gt;$BJ$6),AC164="有"),$AL$2,VLOOKUP(AC164,'P1'!$B$4:$J$35,9,FALSE)),"")</f>
        <v/>
      </c>
      <c r="AD165" s="253" t="str">
        <f>IFERROR(IF(AND(AND($N164&lt;&gt;$BI$6,$N164&lt;&gt;$BJ$6),AD164="有"),$AL$2,VLOOKUP(AD164,'P1'!$B$4:$J$35,9,FALSE)),"")</f>
        <v/>
      </c>
      <c r="AE165" s="253" t="str">
        <f>IFERROR(IF(AND(AND($N164&lt;&gt;$BI$6,$N164&lt;&gt;$BJ$6),AE164="有"),$AL$2,VLOOKUP(AE164,'P1'!$B$4:$J$35,9,FALSE)),"")</f>
        <v/>
      </c>
      <c r="AF165" s="253" t="str">
        <f>IFERROR(IF(AND(AND($N164&lt;&gt;$BI$6,$N164&lt;&gt;$BJ$6),AF164="有"),$AL$2,VLOOKUP(AF164,'P1'!$B$4:$J$35,9,FALSE)),"")</f>
        <v/>
      </c>
      <c r="AG165" s="253" t="str">
        <f>IFERROR(IF(AND(AND($N164&lt;&gt;$BI$6,$N164&lt;&gt;$BJ$6),AG164="有"),$AL$2,VLOOKUP(AG164,'P1'!$B$4:$J$35,9,FALSE)),"")</f>
        <v/>
      </c>
      <c r="AH165" s="253" t="str">
        <f>IFERROR(IF(AND(AND($N164&lt;&gt;$BI$6,$N164&lt;&gt;$BJ$6),AH164="有"),$AL$2,VLOOKUP(AH164,'P1'!$B$4:$J$35,9,FALSE)),"")</f>
        <v/>
      </c>
      <c r="AI165" s="253" t="str">
        <f>IFERROR(IF(AND(AND($N164&lt;&gt;$BI$6,$N164&lt;&gt;$BJ$6),AI164="有"),$AL$2,VLOOKUP(AI164,'P1'!$B$4:$J$35,9,FALSE)),"")</f>
        <v/>
      </c>
      <c r="AJ165" s="253" t="str">
        <f>IFERROR(IF(AND(AND($N164&lt;&gt;$BI$6,$N164&lt;&gt;$BJ$6),AJ164="有"),$AL$2,VLOOKUP(AJ164,'P1'!$B$4:$J$35,9,FALSE)),"")</f>
        <v/>
      </c>
      <c r="AK165" s="253" t="str">
        <f>IFERROR(IF(AND(AND($N164&lt;&gt;$BI$6,$N164&lt;&gt;$BJ$6),AK164="有"),$AL$2,VLOOKUP(AK164,'P1'!$B$4:$J$35,9,FALSE)),"")</f>
        <v/>
      </c>
      <c r="AL165" s="253" t="str">
        <f>IFERROR(IF(AND(AND($N164&lt;&gt;$BI$6,$N164&lt;&gt;$BJ$6),AL164="有"),$AL$2,VLOOKUP(AL164,'P1'!$B$4:$J$35,9,FALSE)),"")</f>
        <v/>
      </c>
      <c r="AM165" s="253" t="str">
        <f>IFERROR(IF(AND(AND($N164&lt;&gt;$BI$6,$N164&lt;&gt;$BJ$6),AM164="有"),$AL$2,VLOOKUP(AM164,'P1'!$B$4:$J$35,9,FALSE)),"")</f>
        <v/>
      </c>
      <c r="AN165" s="253" t="str">
        <f>IFERROR(IF(AND(AND($N164&lt;&gt;$BI$6,$N164&lt;&gt;$BJ$6),AN164="有"),$AL$2,VLOOKUP(AN164,'P1'!$B$4:$J$35,9,FALSE)),"")</f>
        <v/>
      </c>
      <c r="AO165" s="253" t="str">
        <f>IFERROR(IF(AND(AND($N164&lt;&gt;$BI$6,$N164&lt;&gt;$BJ$6),AO164="有"),$AL$2,VLOOKUP(AO164,'P1'!$B$4:$J$35,9,FALSE)),"")</f>
        <v/>
      </c>
      <c r="AP165" s="253" t="str">
        <f>IFERROR(IF(AND(AND($N164&lt;&gt;$BI$6,$N164&lt;&gt;$BJ$6),AP164="有"),$AL$2,VLOOKUP(AP164,'P1'!$B$4:$J$35,9,FALSE)),"")</f>
        <v/>
      </c>
      <c r="AQ165" s="253" t="str">
        <f>IFERROR(IF(AND(AND($N164&lt;&gt;$BI$6,$N164&lt;&gt;$BJ$6),AQ164="有"),$AL$2,VLOOKUP(AQ164,'P1'!$B$4:$J$35,9,FALSE)),"")</f>
        <v/>
      </c>
      <c r="AR165" s="253" t="str">
        <f>IFERROR(IF(AND(AND($N164&lt;&gt;$BI$6,$N164&lt;&gt;$BJ$6),AR164="有"),$AL$2,VLOOKUP(AR164,'P1'!$B$4:$J$35,9,FALSE)),"")</f>
        <v/>
      </c>
      <c r="AS165" s="253" t="str">
        <f>IFERROR(IF(AND(AND($N164&lt;&gt;$BI$6,$N164&lt;&gt;$BJ$6),AS164="有"),$AL$2,VLOOKUP(AS164,'P1'!$B$4:$J$35,9,FALSE)),"")</f>
        <v/>
      </c>
      <c r="AT165" s="253" t="str">
        <f>IFERROR(IF(AND(AND($N164&lt;&gt;$BI$6,$N164&lt;&gt;$BJ$6),AT164="有"),$AL$2,VLOOKUP(AT164,'P1'!$B$4:$J$35,9,FALSE)),"")</f>
        <v/>
      </c>
      <c r="AU165" s="253" t="str">
        <f>IFERROR(IF(AND(AND($N164&lt;&gt;$BI$6,$N164&lt;&gt;$BJ$6),AU164="有"),$AL$2,VLOOKUP(AU164,'P1'!$B$4:$J$35,9,FALSE)),"")</f>
        <v/>
      </c>
      <c r="AV165" s="254">
        <f>SUM(Q165:AU165)</f>
        <v>0</v>
      </c>
      <c r="AW165" s="711"/>
      <c r="AX165" s="713"/>
      <c r="AY165" s="255"/>
      <c r="AZ165" s="255"/>
    </row>
    <row r="166" spans="2:52" ht="17.100000000000001" customHeight="1" x14ac:dyDescent="0.15">
      <c r="B166" s="690">
        <f t="shared" si="11"/>
        <v>69</v>
      </c>
      <c r="C166" s="721"/>
      <c r="D166" s="722"/>
      <c r="E166" s="722"/>
      <c r="F166" s="722"/>
      <c r="G166" s="722"/>
      <c r="H166" s="723"/>
      <c r="I166" s="727"/>
      <c r="J166" s="728"/>
      <c r="K166" s="728"/>
      <c r="L166" s="728"/>
      <c r="M166" s="729"/>
      <c r="N166" s="733"/>
      <c r="O166" s="734"/>
      <c r="P166" s="741"/>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6"/>
      <c r="AV166" s="250">
        <f>COUNTA(Q166:AU166)</f>
        <v>0</v>
      </c>
      <c r="AW166" s="710">
        <f>AV167</f>
        <v>0</v>
      </c>
      <c r="AX166" s="712">
        <f>IFERROR(ROUNDDOWN(AV167/$AT$2,1),"")</f>
        <v>0</v>
      </c>
      <c r="AY166" s="251"/>
      <c r="AZ166" s="251"/>
    </row>
    <row r="167" spans="2:52" ht="17.100000000000001" customHeight="1" x14ac:dyDescent="0.15">
      <c r="B167" s="691"/>
      <c r="C167" s="724"/>
      <c r="D167" s="725"/>
      <c r="E167" s="725"/>
      <c r="F167" s="725"/>
      <c r="G167" s="725"/>
      <c r="H167" s="726"/>
      <c r="I167" s="730"/>
      <c r="J167" s="731"/>
      <c r="K167" s="731"/>
      <c r="L167" s="731"/>
      <c r="M167" s="732"/>
      <c r="N167" s="742"/>
      <c r="O167" s="743"/>
      <c r="P167" s="744"/>
      <c r="Q167" s="253" t="str">
        <f>IFERROR(IF(AND(AND($N166&lt;&gt;$BI$6,$N166&lt;&gt;$BJ$6),Q166="有"),$AL$2,VLOOKUP(Q166,'P1'!$B$4:$J$35,9,FALSE)),"")</f>
        <v/>
      </c>
      <c r="R167" s="253" t="str">
        <f>IFERROR(IF(AND(AND($N166&lt;&gt;$BI$6,$N166&lt;&gt;$BJ$6),R166="有"),$AL$2,VLOOKUP(R166,'P1'!$B$4:$J$35,9,FALSE)),"")</f>
        <v/>
      </c>
      <c r="S167" s="253" t="str">
        <f>IFERROR(IF(AND(AND($N166&lt;&gt;$BI$6,$N166&lt;&gt;$BJ$6),S166="有"),$AL$2,VLOOKUP(S166,'P1'!$B$4:$J$35,9,FALSE)),"")</f>
        <v/>
      </c>
      <c r="T167" s="253" t="str">
        <f>IFERROR(IF(AND(AND($N166&lt;&gt;$BI$6,$N166&lt;&gt;$BJ$6),T166="有"),$AL$2,VLOOKUP(T166,'P1'!$B$4:$J$35,9,FALSE)),"")</f>
        <v/>
      </c>
      <c r="U167" s="253" t="str">
        <f>IFERROR(IF(AND(AND($N166&lt;&gt;$BI$6,$N166&lt;&gt;$BJ$6),U166="有"),$AL$2,VLOOKUP(U166,'P1'!$B$4:$J$35,9,FALSE)),"")</f>
        <v/>
      </c>
      <c r="V167" s="253" t="str">
        <f>IFERROR(IF(AND(AND($N166&lt;&gt;$BI$6,$N166&lt;&gt;$BJ$6),V166="有"),$AL$2,VLOOKUP(V166,'P1'!$B$4:$J$35,9,FALSE)),"")</f>
        <v/>
      </c>
      <c r="W167" s="253" t="str">
        <f>IFERROR(IF(AND(AND($N166&lt;&gt;$BI$6,$N166&lt;&gt;$BJ$6),W166="有"),$AL$2,VLOOKUP(W166,'P1'!$B$4:$J$35,9,FALSE)),"")</f>
        <v/>
      </c>
      <c r="X167" s="253" t="str">
        <f>IFERROR(IF(AND(AND($N166&lt;&gt;$BI$6,$N166&lt;&gt;$BJ$6),X166="有"),$AL$2,VLOOKUP(X166,'P1'!$B$4:$J$35,9,FALSE)),"")</f>
        <v/>
      </c>
      <c r="Y167" s="253" t="str">
        <f>IFERROR(IF(AND(AND($N166&lt;&gt;$BI$6,$N166&lt;&gt;$BJ$6),Y166="有"),$AL$2,VLOOKUP(Y166,'P1'!$B$4:$J$35,9,FALSE)),"")</f>
        <v/>
      </c>
      <c r="Z167" s="253" t="str">
        <f>IFERROR(IF(AND(AND($N166&lt;&gt;$BI$6,$N166&lt;&gt;$BJ$6),Z166="有"),$AL$2,VLOOKUP(Z166,'P1'!$B$4:$J$35,9,FALSE)),"")</f>
        <v/>
      </c>
      <c r="AA167" s="253" t="str">
        <f>IFERROR(IF(AND(AND($N166&lt;&gt;$BI$6,$N166&lt;&gt;$BJ$6),AA166="有"),$AL$2,VLOOKUP(AA166,'P1'!$B$4:$J$35,9,FALSE)),"")</f>
        <v/>
      </c>
      <c r="AB167" s="253" t="str">
        <f>IFERROR(IF(AND(AND($N166&lt;&gt;$BI$6,$N166&lt;&gt;$BJ$6),AB166="有"),$AL$2,VLOOKUP(AB166,'P1'!$B$4:$J$35,9,FALSE)),"")</f>
        <v/>
      </c>
      <c r="AC167" s="253" t="str">
        <f>IFERROR(IF(AND(AND($N166&lt;&gt;$BI$6,$N166&lt;&gt;$BJ$6),AC166="有"),$AL$2,VLOOKUP(AC166,'P1'!$B$4:$J$35,9,FALSE)),"")</f>
        <v/>
      </c>
      <c r="AD167" s="253" t="str">
        <f>IFERROR(IF(AND(AND($N166&lt;&gt;$BI$6,$N166&lt;&gt;$BJ$6),AD166="有"),$AL$2,VLOOKUP(AD166,'P1'!$B$4:$J$35,9,FALSE)),"")</f>
        <v/>
      </c>
      <c r="AE167" s="253" t="str">
        <f>IFERROR(IF(AND(AND($N166&lt;&gt;$BI$6,$N166&lt;&gt;$BJ$6),AE166="有"),$AL$2,VLOOKUP(AE166,'P1'!$B$4:$J$35,9,FALSE)),"")</f>
        <v/>
      </c>
      <c r="AF167" s="253" t="str">
        <f>IFERROR(IF(AND(AND($N166&lt;&gt;$BI$6,$N166&lt;&gt;$BJ$6),AF166="有"),$AL$2,VLOOKUP(AF166,'P1'!$B$4:$J$35,9,FALSE)),"")</f>
        <v/>
      </c>
      <c r="AG167" s="253" t="str">
        <f>IFERROR(IF(AND(AND($N166&lt;&gt;$BI$6,$N166&lt;&gt;$BJ$6),AG166="有"),$AL$2,VLOOKUP(AG166,'P1'!$B$4:$J$35,9,FALSE)),"")</f>
        <v/>
      </c>
      <c r="AH167" s="253" t="str">
        <f>IFERROR(IF(AND(AND($N166&lt;&gt;$BI$6,$N166&lt;&gt;$BJ$6),AH166="有"),$AL$2,VLOOKUP(AH166,'P1'!$B$4:$J$35,9,FALSE)),"")</f>
        <v/>
      </c>
      <c r="AI167" s="253" t="str">
        <f>IFERROR(IF(AND(AND($N166&lt;&gt;$BI$6,$N166&lt;&gt;$BJ$6),AI166="有"),$AL$2,VLOOKUP(AI166,'P1'!$B$4:$J$35,9,FALSE)),"")</f>
        <v/>
      </c>
      <c r="AJ167" s="253" t="str">
        <f>IFERROR(IF(AND(AND($N166&lt;&gt;$BI$6,$N166&lt;&gt;$BJ$6),AJ166="有"),$AL$2,VLOOKUP(AJ166,'P1'!$B$4:$J$35,9,FALSE)),"")</f>
        <v/>
      </c>
      <c r="AK167" s="253" t="str">
        <f>IFERROR(IF(AND(AND($N166&lt;&gt;$BI$6,$N166&lt;&gt;$BJ$6),AK166="有"),$AL$2,VLOOKUP(AK166,'P1'!$B$4:$J$35,9,FALSE)),"")</f>
        <v/>
      </c>
      <c r="AL167" s="253" t="str">
        <f>IFERROR(IF(AND(AND($N166&lt;&gt;$BI$6,$N166&lt;&gt;$BJ$6),AL166="有"),$AL$2,VLOOKUP(AL166,'P1'!$B$4:$J$35,9,FALSE)),"")</f>
        <v/>
      </c>
      <c r="AM167" s="253" t="str">
        <f>IFERROR(IF(AND(AND($N166&lt;&gt;$BI$6,$N166&lt;&gt;$BJ$6),AM166="有"),$AL$2,VLOOKUP(AM166,'P1'!$B$4:$J$35,9,FALSE)),"")</f>
        <v/>
      </c>
      <c r="AN167" s="253" t="str">
        <f>IFERROR(IF(AND(AND($N166&lt;&gt;$BI$6,$N166&lt;&gt;$BJ$6),AN166="有"),$AL$2,VLOOKUP(AN166,'P1'!$B$4:$J$35,9,FALSE)),"")</f>
        <v/>
      </c>
      <c r="AO167" s="253" t="str">
        <f>IFERROR(IF(AND(AND($N166&lt;&gt;$BI$6,$N166&lt;&gt;$BJ$6),AO166="有"),$AL$2,VLOOKUP(AO166,'P1'!$B$4:$J$35,9,FALSE)),"")</f>
        <v/>
      </c>
      <c r="AP167" s="253" t="str">
        <f>IFERROR(IF(AND(AND($N166&lt;&gt;$BI$6,$N166&lt;&gt;$BJ$6),AP166="有"),$AL$2,VLOOKUP(AP166,'P1'!$B$4:$J$35,9,FALSE)),"")</f>
        <v/>
      </c>
      <c r="AQ167" s="253" t="str">
        <f>IFERROR(IF(AND(AND($N166&lt;&gt;$BI$6,$N166&lt;&gt;$BJ$6),AQ166="有"),$AL$2,VLOOKUP(AQ166,'P1'!$B$4:$J$35,9,FALSE)),"")</f>
        <v/>
      </c>
      <c r="AR167" s="253" t="str">
        <f>IFERROR(IF(AND(AND($N166&lt;&gt;$BI$6,$N166&lt;&gt;$BJ$6),AR166="有"),$AL$2,VLOOKUP(AR166,'P1'!$B$4:$J$35,9,FALSE)),"")</f>
        <v/>
      </c>
      <c r="AS167" s="253" t="str">
        <f>IFERROR(IF(AND(AND($N166&lt;&gt;$BI$6,$N166&lt;&gt;$BJ$6),AS166="有"),$AL$2,VLOOKUP(AS166,'P1'!$B$4:$J$35,9,FALSE)),"")</f>
        <v/>
      </c>
      <c r="AT167" s="253" t="str">
        <f>IFERROR(IF(AND(AND($N166&lt;&gt;$BI$6,$N166&lt;&gt;$BJ$6),AT166="有"),$AL$2,VLOOKUP(AT166,'P1'!$B$4:$J$35,9,FALSE)),"")</f>
        <v/>
      </c>
      <c r="AU167" s="253" t="str">
        <f>IFERROR(IF(AND(AND($N166&lt;&gt;$BI$6,$N166&lt;&gt;$BJ$6),AU166="有"),$AL$2,VLOOKUP(AU166,'P1'!$B$4:$J$35,9,FALSE)),"")</f>
        <v/>
      </c>
      <c r="AV167" s="254">
        <f>SUM(Q167:AU167)</f>
        <v>0</v>
      </c>
      <c r="AW167" s="711"/>
      <c r="AX167" s="713"/>
      <c r="AY167" s="255"/>
      <c r="AZ167" s="255"/>
    </row>
    <row r="168" spans="2:52" ht="17.100000000000001" customHeight="1" x14ac:dyDescent="0.15">
      <c r="B168" s="690">
        <f t="shared" si="11"/>
        <v>70</v>
      </c>
      <c r="C168" s="721"/>
      <c r="D168" s="722"/>
      <c r="E168" s="722"/>
      <c r="F168" s="722"/>
      <c r="G168" s="722"/>
      <c r="H168" s="723"/>
      <c r="I168" s="727"/>
      <c r="J168" s="728"/>
      <c r="K168" s="728"/>
      <c r="L168" s="728"/>
      <c r="M168" s="729"/>
      <c r="N168" s="733"/>
      <c r="O168" s="734"/>
      <c r="P168" s="723"/>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256"/>
      <c r="AL168" s="256"/>
      <c r="AM168" s="256"/>
      <c r="AN168" s="256"/>
      <c r="AO168" s="256"/>
      <c r="AP168" s="256"/>
      <c r="AQ168" s="256"/>
      <c r="AR168" s="256"/>
      <c r="AS168" s="256"/>
      <c r="AT168" s="256"/>
      <c r="AU168" s="256"/>
      <c r="AV168" s="250">
        <f>COUNTA(Q168:AU168)</f>
        <v>0</v>
      </c>
      <c r="AW168" s="710">
        <f>AV169</f>
        <v>0</v>
      </c>
      <c r="AX168" s="712">
        <f>IFERROR(ROUNDDOWN(AV169/$AT$2,1),"")</f>
        <v>0</v>
      </c>
      <c r="AY168" s="251"/>
      <c r="AZ168" s="251"/>
    </row>
    <row r="169" spans="2:52" ht="17.100000000000001" customHeight="1" x14ac:dyDescent="0.15">
      <c r="B169" s="691"/>
      <c r="C169" s="724"/>
      <c r="D169" s="725"/>
      <c r="E169" s="725"/>
      <c r="F169" s="725"/>
      <c r="G169" s="725"/>
      <c r="H169" s="726"/>
      <c r="I169" s="730"/>
      <c r="J169" s="731"/>
      <c r="K169" s="731"/>
      <c r="L169" s="731"/>
      <c r="M169" s="732"/>
      <c r="N169" s="724"/>
      <c r="O169" s="725"/>
      <c r="P169" s="726"/>
      <c r="Q169" s="253" t="str">
        <f>IFERROR(IF(AND(AND($N168&lt;&gt;$BI$6,$N168&lt;&gt;$BJ$6),Q168="有"),$AL$2,VLOOKUP(Q168,'P1'!$B$4:$J$35,9,FALSE)),"")</f>
        <v/>
      </c>
      <c r="R169" s="253" t="str">
        <f>IFERROR(IF(AND(AND($N168&lt;&gt;$BI$6,$N168&lt;&gt;$BJ$6),R168="有"),$AL$2,VLOOKUP(R168,'P1'!$B$4:$J$35,9,FALSE)),"")</f>
        <v/>
      </c>
      <c r="S169" s="253" t="str">
        <f>IFERROR(IF(AND(AND($N168&lt;&gt;$BI$6,$N168&lt;&gt;$BJ$6),S168="有"),$AL$2,VLOOKUP(S168,'P1'!$B$4:$J$35,9,FALSE)),"")</f>
        <v/>
      </c>
      <c r="T169" s="253" t="str">
        <f>IFERROR(IF(AND(AND($N168&lt;&gt;$BI$6,$N168&lt;&gt;$BJ$6),T168="有"),$AL$2,VLOOKUP(T168,'P1'!$B$4:$J$35,9,FALSE)),"")</f>
        <v/>
      </c>
      <c r="U169" s="253" t="str">
        <f>IFERROR(IF(AND(AND($N168&lt;&gt;$BI$6,$N168&lt;&gt;$BJ$6),U168="有"),$AL$2,VLOOKUP(U168,'P1'!$B$4:$J$35,9,FALSE)),"")</f>
        <v/>
      </c>
      <c r="V169" s="253" t="str">
        <f>IFERROR(IF(AND(AND($N168&lt;&gt;$BI$6,$N168&lt;&gt;$BJ$6),V168="有"),$AL$2,VLOOKUP(V168,'P1'!$B$4:$J$35,9,FALSE)),"")</f>
        <v/>
      </c>
      <c r="W169" s="253" t="str">
        <f>IFERROR(IF(AND(AND($N168&lt;&gt;$BI$6,$N168&lt;&gt;$BJ$6),W168="有"),$AL$2,VLOOKUP(W168,'P1'!$B$4:$J$35,9,FALSE)),"")</f>
        <v/>
      </c>
      <c r="X169" s="253" t="str">
        <f>IFERROR(IF(AND(AND($N168&lt;&gt;$BI$6,$N168&lt;&gt;$BJ$6),X168="有"),$AL$2,VLOOKUP(X168,'P1'!$B$4:$J$35,9,FALSE)),"")</f>
        <v/>
      </c>
      <c r="Y169" s="253" t="str">
        <f>IFERROR(IF(AND(AND($N168&lt;&gt;$BI$6,$N168&lt;&gt;$BJ$6),Y168="有"),$AL$2,VLOOKUP(Y168,'P1'!$B$4:$J$35,9,FALSE)),"")</f>
        <v/>
      </c>
      <c r="Z169" s="253" t="str">
        <f>IFERROR(IF(AND(AND($N168&lt;&gt;$BI$6,$N168&lt;&gt;$BJ$6),Z168="有"),$AL$2,VLOOKUP(Z168,'P1'!$B$4:$J$35,9,FALSE)),"")</f>
        <v/>
      </c>
      <c r="AA169" s="253" t="str">
        <f>IFERROR(IF(AND(AND($N168&lt;&gt;$BI$6,$N168&lt;&gt;$BJ$6),AA168="有"),$AL$2,VLOOKUP(AA168,'P1'!$B$4:$J$35,9,FALSE)),"")</f>
        <v/>
      </c>
      <c r="AB169" s="253" t="str">
        <f>IFERROR(IF(AND(AND($N168&lt;&gt;$BI$6,$N168&lt;&gt;$BJ$6),AB168="有"),$AL$2,VLOOKUP(AB168,'P1'!$B$4:$J$35,9,FALSE)),"")</f>
        <v/>
      </c>
      <c r="AC169" s="253" t="str">
        <f>IFERROR(IF(AND(AND($N168&lt;&gt;$BI$6,$N168&lt;&gt;$BJ$6),AC168="有"),$AL$2,VLOOKUP(AC168,'P1'!$B$4:$J$35,9,FALSE)),"")</f>
        <v/>
      </c>
      <c r="AD169" s="253" t="str">
        <f>IFERROR(IF(AND(AND($N168&lt;&gt;$BI$6,$N168&lt;&gt;$BJ$6),AD168="有"),$AL$2,VLOOKUP(AD168,'P1'!$B$4:$J$35,9,FALSE)),"")</f>
        <v/>
      </c>
      <c r="AE169" s="253" t="str">
        <f>IFERROR(IF(AND(AND($N168&lt;&gt;$BI$6,$N168&lt;&gt;$BJ$6),AE168="有"),$AL$2,VLOOKUP(AE168,'P1'!$B$4:$J$35,9,FALSE)),"")</f>
        <v/>
      </c>
      <c r="AF169" s="253" t="str">
        <f>IFERROR(IF(AND(AND($N168&lt;&gt;$BI$6,$N168&lt;&gt;$BJ$6),AF168="有"),$AL$2,VLOOKUP(AF168,'P1'!$B$4:$J$35,9,FALSE)),"")</f>
        <v/>
      </c>
      <c r="AG169" s="253" t="str">
        <f>IFERROR(IF(AND(AND($N168&lt;&gt;$BI$6,$N168&lt;&gt;$BJ$6),AG168="有"),$AL$2,VLOOKUP(AG168,'P1'!$B$4:$J$35,9,FALSE)),"")</f>
        <v/>
      </c>
      <c r="AH169" s="253" t="str">
        <f>IFERROR(IF(AND(AND($N168&lt;&gt;$BI$6,$N168&lt;&gt;$BJ$6),AH168="有"),$AL$2,VLOOKUP(AH168,'P1'!$B$4:$J$35,9,FALSE)),"")</f>
        <v/>
      </c>
      <c r="AI169" s="253" t="str">
        <f>IFERROR(IF(AND(AND($N168&lt;&gt;$BI$6,$N168&lt;&gt;$BJ$6),AI168="有"),$AL$2,VLOOKUP(AI168,'P1'!$B$4:$J$35,9,FALSE)),"")</f>
        <v/>
      </c>
      <c r="AJ169" s="253" t="str">
        <f>IFERROR(IF(AND(AND($N168&lt;&gt;$BI$6,$N168&lt;&gt;$BJ$6),AJ168="有"),$AL$2,VLOOKUP(AJ168,'P1'!$B$4:$J$35,9,FALSE)),"")</f>
        <v/>
      </c>
      <c r="AK169" s="253" t="str">
        <f>IFERROR(IF(AND(AND($N168&lt;&gt;$BI$6,$N168&lt;&gt;$BJ$6),AK168="有"),$AL$2,VLOOKUP(AK168,'P1'!$B$4:$J$35,9,FALSE)),"")</f>
        <v/>
      </c>
      <c r="AL169" s="253" t="str">
        <f>IFERROR(IF(AND(AND($N168&lt;&gt;$BI$6,$N168&lt;&gt;$BJ$6),AL168="有"),$AL$2,VLOOKUP(AL168,'P1'!$B$4:$J$35,9,FALSE)),"")</f>
        <v/>
      </c>
      <c r="AM169" s="253" t="str">
        <f>IFERROR(IF(AND(AND($N168&lt;&gt;$BI$6,$N168&lt;&gt;$BJ$6),AM168="有"),$AL$2,VLOOKUP(AM168,'P1'!$B$4:$J$35,9,FALSE)),"")</f>
        <v/>
      </c>
      <c r="AN169" s="253" t="str">
        <f>IFERROR(IF(AND(AND($N168&lt;&gt;$BI$6,$N168&lt;&gt;$BJ$6),AN168="有"),$AL$2,VLOOKUP(AN168,'P1'!$B$4:$J$35,9,FALSE)),"")</f>
        <v/>
      </c>
      <c r="AO169" s="253" t="str">
        <f>IFERROR(IF(AND(AND($N168&lt;&gt;$BI$6,$N168&lt;&gt;$BJ$6),AO168="有"),$AL$2,VLOOKUP(AO168,'P1'!$B$4:$J$35,9,FALSE)),"")</f>
        <v/>
      </c>
      <c r="AP169" s="253" t="str">
        <f>IFERROR(IF(AND(AND($N168&lt;&gt;$BI$6,$N168&lt;&gt;$BJ$6),AP168="有"),$AL$2,VLOOKUP(AP168,'P1'!$B$4:$J$35,9,FALSE)),"")</f>
        <v/>
      </c>
      <c r="AQ169" s="253" t="str">
        <f>IFERROR(IF(AND(AND($N168&lt;&gt;$BI$6,$N168&lt;&gt;$BJ$6),AQ168="有"),$AL$2,VLOOKUP(AQ168,'P1'!$B$4:$J$35,9,FALSE)),"")</f>
        <v/>
      </c>
      <c r="AR169" s="253" t="str">
        <f>IFERROR(IF(AND(AND($N168&lt;&gt;$BI$6,$N168&lt;&gt;$BJ$6),AR168="有"),$AL$2,VLOOKUP(AR168,'P1'!$B$4:$J$35,9,FALSE)),"")</f>
        <v/>
      </c>
      <c r="AS169" s="253" t="str">
        <f>IFERROR(IF(AND(AND($N168&lt;&gt;$BI$6,$N168&lt;&gt;$BJ$6),AS168="有"),$AL$2,VLOOKUP(AS168,'P1'!$B$4:$J$35,9,FALSE)),"")</f>
        <v/>
      </c>
      <c r="AT169" s="253" t="str">
        <f>IFERROR(IF(AND(AND($N168&lt;&gt;$BI$6,$N168&lt;&gt;$BJ$6),AT168="有"),$AL$2,VLOOKUP(AT168,'P1'!$B$4:$J$35,9,FALSE)),"")</f>
        <v/>
      </c>
      <c r="AU169" s="253" t="str">
        <f>IFERROR(IF(AND(AND($N168&lt;&gt;$BI$6,$N168&lt;&gt;$BJ$6),AU168="有"),$AL$2,VLOOKUP(AU168,'P1'!$B$4:$J$35,9,FALSE)),"")</f>
        <v/>
      </c>
      <c r="AV169" s="254">
        <f>SUM(Q169:AU169)</f>
        <v>0</v>
      </c>
      <c r="AW169" s="711"/>
      <c r="AX169" s="713"/>
      <c r="AY169" s="255"/>
      <c r="AZ169" s="255"/>
    </row>
    <row r="170" spans="2:52" ht="17.100000000000001" customHeight="1" x14ac:dyDescent="0.15">
      <c r="B170" s="690">
        <f t="shared" si="11"/>
        <v>71</v>
      </c>
      <c r="C170" s="721"/>
      <c r="D170" s="722"/>
      <c r="E170" s="722"/>
      <c r="F170" s="722"/>
      <c r="G170" s="722"/>
      <c r="H170" s="723"/>
      <c r="I170" s="727"/>
      <c r="J170" s="728"/>
      <c r="K170" s="728"/>
      <c r="L170" s="728"/>
      <c r="M170" s="729"/>
      <c r="N170" s="733"/>
      <c r="O170" s="734"/>
      <c r="P170" s="723"/>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6"/>
      <c r="AT170" s="256"/>
      <c r="AU170" s="256"/>
      <c r="AV170" s="250">
        <f>COUNTA(Q170:AU170)</f>
        <v>0</v>
      </c>
      <c r="AW170" s="710">
        <f>AV171</f>
        <v>0</v>
      </c>
      <c r="AX170" s="712">
        <f>IFERROR(ROUNDDOWN(AV171/$AT$2,1),"")</f>
        <v>0</v>
      </c>
      <c r="AY170" s="251"/>
      <c r="AZ170" s="251"/>
    </row>
    <row r="171" spans="2:52" ht="17.100000000000001" customHeight="1" x14ac:dyDescent="0.15">
      <c r="B171" s="691"/>
      <c r="C171" s="724"/>
      <c r="D171" s="725"/>
      <c r="E171" s="725"/>
      <c r="F171" s="725"/>
      <c r="G171" s="725"/>
      <c r="H171" s="726"/>
      <c r="I171" s="730"/>
      <c r="J171" s="731"/>
      <c r="K171" s="731"/>
      <c r="L171" s="731"/>
      <c r="M171" s="732"/>
      <c r="N171" s="724"/>
      <c r="O171" s="725"/>
      <c r="P171" s="726"/>
      <c r="Q171" s="253" t="str">
        <f>IFERROR(IF(AND(AND($N170&lt;&gt;$BI$6,$N170&lt;&gt;$BJ$6),Q170="有"),$AL$2,VLOOKUP(Q170,'P1'!$B$4:$J$35,9,FALSE)),"")</f>
        <v/>
      </c>
      <c r="R171" s="253" t="str">
        <f>IFERROR(IF(AND(AND($N170&lt;&gt;$BI$6,$N170&lt;&gt;$BJ$6),R170="有"),$AL$2,VLOOKUP(R170,'P1'!$B$4:$J$35,9,FALSE)),"")</f>
        <v/>
      </c>
      <c r="S171" s="253" t="str">
        <f>IFERROR(IF(AND(AND($N170&lt;&gt;$BI$6,$N170&lt;&gt;$BJ$6),S170="有"),$AL$2,VLOOKUP(S170,'P1'!$B$4:$J$35,9,FALSE)),"")</f>
        <v/>
      </c>
      <c r="T171" s="253" t="str">
        <f>IFERROR(IF(AND(AND($N170&lt;&gt;$BI$6,$N170&lt;&gt;$BJ$6),T170="有"),$AL$2,VLOOKUP(T170,'P1'!$B$4:$J$35,9,FALSE)),"")</f>
        <v/>
      </c>
      <c r="U171" s="253" t="str">
        <f>IFERROR(IF(AND(AND($N170&lt;&gt;$BI$6,$N170&lt;&gt;$BJ$6),U170="有"),$AL$2,VLOOKUP(U170,'P1'!$B$4:$J$35,9,FALSE)),"")</f>
        <v/>
      </c>
      <c r="V171" s="253" t="str">
        <f>IFERROR(IF(AND(AND($N170&lt;&gt;$BI$6,$N170&lt;&gt;$BJ$6),V170="有"),$AL$2,VLOOKUP(V170,'P1'!$B$4:$J$35,9,FALSE)),"")</f>
        <v/>
      </c>
      <c r="W171" s="253" t="str">
        <f>IFERROR(IF(AND(AND($N170&lt;&gt;$BI$6,$N170&lt;&gt;$BJ$6),W170="有"),$AL$2,VLOOKUP(W170,'P1'!$B$4:$J$35,9,FALSE)),"")</f>
        <v/>
      </c>
      <c r="X171" s="253" t="str">
        <f>IFERROR(IF(AND(AND($N170&lt;&gt;$BI$6,$N170&lt;&gt;$BJ$6),X170="有"),$AL$2,VLOOKUP(X170,'P1'!$B$4:$J$35,9,FALSE)),"")</f>
        <v/>
      </c>
      <c r="Y171" s="253" t="str">
        <f>IFERROR(IF(AND(AND($N170&lt;&gt;$BI$6,$N170&lt;&gt;$BJ$6),Y170="有"),$AL$2,VLOOKUP(Y170,'P1'!$B$4:$J$35,9,FALSE)),"")</f>
        <v/>
      </c>
      <c r="Z171" s="253" t="str">
        <f>IFERROR(IF(AND(AND($N170&lt;&gt;$BI$6,$N170&lt;&gt;$BJ$6),Z170="有"),$AL$2,VLOOKUP(Z170,'P1'!$B$4:$J$35,9,FALSE)),"")</f>
        <v/>
      </c>
      <c r="AA171" s="253" t="str">
        <f>IFERROR(IF(AND(AND($N170&lt;&gt;$BI$6,$N170&lt;&gt;$BJ$6),AA170="有"),$AL$2,VLOOKUP(AA170,'P1'!$B$4:$J$35,9,FALSE)),"")</f>
        <v/>
      </c>
      <c r="AB171" s="253" t="str">
        <f>IFERROR(IF(AND(AND($N170&lt;&gt;$BI$6,$N170&lt;&gt;$BJ$6),AB170="有"),$AL$2,VLOOKUP(AB170,'P1'!$B$4:$J$35,9,FALSE)),"")</f>
        <v/>
      </c>
      <c r="AC171" s="253" t="str">
        <f>IFERROR(IF(AND(AND($N170&lt;&gt;$BI$6,$N170&lt;&gt;$BJ$6),AC170="有"),$AL$2,VLOOKUP(AC170,'P1'!$B$4:$J$35,9,FALSE)),"")</f>
        <v/>
      </c>
      <c r="AD171" s="253" t="str">
        <f>IFERROR(IF(AND(AND($N170&lt;&gt;$BI$6,$N170&lt;&gt;$BJ$6),AD170="有"),$AL$2,VLOOKUP(AD170,'P1'!$B$4:$J$35,9,FALSE)),"")</f>
        <v/>
      </c>
      <c r="AE171" s="253" t="str">
        <f>IFERROR(IF(AND(AND($N170&lt;&gt;$BI$6,$N170&lt;&gt;$BJ$6),AE170="有"),$AL$2,VLOOKUP(AE170,'P1'!$B$4:$J$35,9,FALSE)),"")</f>
        <v/>
      </c>
      <c r="AF171" s="253" t="str">
        <f>IFERROR(IF(AND(AND($N170&lt;&gt;$BI$6,$N170&lt;&gt;$BJ$6),AF170="有"),$AL$2,VLOOKUP(AF170,'P1'!$B$4:$J$35,9,FALSE)),"")</f>
        <v/>
      </c>
      <c r="AG171" s="253" t="str">
        <f>IFERROR(IF(AND(AND($N170&lt;&gt;$BI$6,$N170&lt;&gt;$BJ$6),AG170="有"),$AL$2,VLOOKUP(AG170,'P1'!$B$4:$J$35,9,FALSE)),"")</f>
        <v/>
      </c>
      <c r="AH171" s="253" t="str">
        <f>IFERROR(IF(AND(AND($N170&lt;&gt;$BI$6,$N170&lt;&gt;$BJ$6),AH170="有"),$AL$2,VLOOKUP(AH170,'P1'!$B$4:$J$35,9,FALSE)),"")</f>
        <v/>
      </c>
      <c r="AI171" s="253" t="str">
        <f>IFERROR(IF(AND(AND($N170&lt;&gt;$BI$6,$N170&lt;&gt;$BJ$6),AI170="有"),$AL$2,VLOOKUP(AI170,'P1'!$B$4:$J$35,9,FALSE)),"")</f>
        <v/>
      </c>
      <c r="AJ171" s="253" t="str">
        <f>IFERROR(IF(AND(AND($N170&lt;&gt;$BI$6,$N170&lt;&gt;$BJ$6),AJ170="有"),$AL$2,VLOOKUP(AJ170,'P1'!$B$4:$J$35,9,FALSE)),"")</f>
        <v/>
      </c>
      <c r="AK171" s="253" t="str">
        <f>IFERROR(IF(AND(AND($N170&lt;&gt;$BI$6,$N170&lt;&gt;$BJ$6),AK170="有"),$AL$2,VLOOKUP(AK170,'P1'!$B$4:$J$35,9,FALSE)),"")</f>
        <v/>
      </c>
      <c r="AL171" s="253" t="str">
        <f>IFERROR(IF(AND(AND($N170&lt;&gt;$BI$6,$N170&lt;&gt;$BJ$6),AL170="有"),$AL$2,VLOOKUP(AL170,'P1'!$B$4:$J$35,9,FALSE)),"")</f>
        <v/>
      </c>
      <c r="AM171" s="253" t="str">
        <f>IFERROR(IF(AND(AND($N170&lt;&gt;$BI$6,$N170&lt;&gt;$BJ$6),AM170="有"),$AL$2,VLOOKUP(AM170,'P1'!$B$4:$J$35,9,FALSE)),"")</f>
        <v/>
      </c>
      <c r="AN171" s="253" t="str">
        <f>IFERROR(IF(AND(AND($N170&lt;&gt;$BI$6,$N170&lt;&gt;$BJ$6),AN170="有"),$AL$2,VLOOKUP(AN170,'P1'!$B$4:$J$35,9,FALSE)),"")</f>
        <v/>
      </c>
      <c r="AO171" s="253" t="str">
        <f>IFERROR(IF(AND(AND($N170&lt;&gt;$BI$6,$N170&lt;&gt;$BJ$6),AO170="有"),$AL$2,VLOOKUP(AO170,'P1'!$B$4:$J$35,9,FALSE)),"")</f>
        <v/>
      </c>
      <c r="AP171" s="253" t="str">
        <f>IFERROR(IF(AND(AND($N170&lt;&gt;$BI$6,$N170&lt;&gt;$BJ$6),AP170="有"),$AL$2,VLOOKUP(AP170,'P1'!$B$4:$J$35,9,FALSE)),"")</f>
        <v/>
      </c>
      <c r="AQ171" s="253" t="str">
        <f>IFERROR(IF(AND(AND($N170&lt;&gt;$BI$6,$N170&lt;&gt;$BJ$6),AQ170="有"),$AL$2,VLOOKUP(AQ170,'P1'!$B$4:$J$35,9,FALSE)),"")</f>
        <v/>
      </c>
      <c r="AR171" s="253" t="str">
        <f>IFERROR(IF(AND(AND($N170&lt;&gt;$BI$6,$N170&lt;&gt;$BJ$6),AR170="有"),$AL$2,VLOOKUP(AR170,'P1'!$B$4:$J$35,9,FALSE)),"")</f>
        <v/>
      </c>
      <c r="AS171" s="253" t="str">
        <f>IFERROR(IF(AND(AND($N170&lt;&gt;$BI$6,$N170&lt;&gt;$BJ$6),AS170="有"),$AL$2,VLOOKUP(AS170,'P1'!$B$4:$J$35,9,FALSE)),"")</f>
        <v/>
      </c>
      <c r="AT171" s="253" t="str">
        <f>IFERROR(IF(AND(AND($N170&lt;&gt;$BI$6,$N170&lt;&gt;$BJ$6),AT170="有"),$AL$2,VLOOKUP(AT170,'P1'!$B$4:$J$35,9,FALSE)),"")</f>
        <v/>
      </c>
      <c r="AU171" s="253" t="str">
        <f>IFERROR(IF(AND(AND($N170&lt;&gt;$BI$6,$N170&lt;&gt;$BJ$6),AU170="有"),$AL$2,VLOOKUP(AU170,'P1'!$B$4:$J$35,9,FALSE)),"")</f>
        <v/>
      </c>
      <c r="AV171" s="254">
        <f>SUM(Q171:AU171)</f>
        <v>0</v>
      </c>
      <c r="AW171" s="711"/>
      <c r="AX171" s="713"/>
      <c r="AY171" s="255"/>
      <c r="AZ171" s="255"/>
    </row>
    <row r="172" spans="2:52" ht="17.100000000000001" customHeight="1" x14ac:dyDescent="0.15">
      <c r="B172" s="690">
        <f t="shared" si="11"/>
        <v>72</v>
      </c>
      <c r="C172" s="721"/>
      <c r="D172" s="722"/>
      <c r="E172" s="722"/>
      <c r="F172" s="722"/>
      <c r="G172" s="722"/>
      <c r="H172" s="723"/>
      <c r="I172" s="727"/>
      <c r="J172" s="728"/>
      <c r="K172" s="728"/>
      <c r="L172" s="728"/>
      <c r="M172" s="729"/>
      <c r="N172" s="733"/>
      <c r="O172" s="734"/>
      <c r="P172" s="723"/>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0">
        <f>COUNTA(Q172:AU172)</f>
        <v>0</v>
      </c>
      <c r="AW172" s="710">
        <f>AV173</f>
        <v>0</v>
      </c>
      <c r="AX172" s="712">
        <f>IFERROR(ROUNDDOWN(AV173/$AT$2,1),"")</f>
        <v>0</v>
      </c>
      <c r="AY172" s="251"/>
      <c r="AZ172" s="251"/>
    </row>
    <row r="173" spans="2:52" ht="17.100000000000001" customHeight="1" x14ac:dyDescent="0.15">
      <c r="B173" s="691"/>
      <c r="C173" s="724"/>
      <c r="D173" s="725"/>
      <c r="E173" s="725"/>
      <c r="F173" s="725"/>
      <c r="G173" s="725"/>
      <c r="H173" s="726"/>
      <c r="I173" s="730"/>
      <c r="J173" s="731"/>
      <c r="K173" s="731"/>
      <c r="L173" s="731"/>
      <c r="M173" s="732"/>
      <c r="N173" s="724"/>
      <c r="O173" s="725"/>
      <c r="P173" s="726"/>
      <c r="Q173" s="253" t="str">
        <f>IFERROR(IF(AND(AND($N172&lt;&gt;$BI$6,$N172&lt;&gt;$BJ$6),Q172="有"),$AL$2,VLOOKUP(Q172,'P1'!$B$4:$J$35,9,FALSE)),"")</f>
        <v/>
      </c>
      <c r="R173" s="253" t="str">
        <f>IFERROR(IF(AND(AND($N172&lt;&gt;$BI$6,$N172&lt;&gt;$BJ$6),R172="有"),$AL$2,VLOOKUP(R172,'P1'!$B$4:$J$35,9,FALSE)),"")</f>
        <v/>
      </c>
      <c r="S173" s="253" t="str">
        <f>IFERROR(IF(AND(AND($N172&lt;&gt;$BI$6,$N172&lt;&gt;$BJ$6),S172="有"),$AL$2,VLOOKUP(S172,'P1'!$B$4:$J$35,9,FALSE)),"")</f>
        <v/>
      </c>
      <c r="T173" s="253" t="str">
        <f>IFERROR(IF(AND(AND($N172&lt;&gt;$BI$6,$N172&lt;&gt;$BJ$6),T172="有"),$AL$2,VLOOKUP(T172,'P1'!$B$4:$J$35,9,FALSE)),"")</f>
        <v/>
      </c>
      <c r="U173" s="253" t="str">
        <f>IFERROR(IF(AND(AND($N172&lt;&gt;$BI$6,$N172&lt;&gt;$BJ$6),U172="有"),$AL$2,VLOOKUP(U172,'P1'!$B$4:$J$35,9,FALSE)),"")</f>
        <v/>
      </c>
      <c r="V173" s="253" t="str">
        <f>IFERROR(IF(AND(AND($N172&lt;&gt;$BI$6,$N172&lt;&gt;$BJ$6),V172="有"),$AL$2,VLOOKUP(V172,'P1'!$B$4:$J$35,9,FALSE)),"")</f>
        <v/>
      </c>
      <c r="W173" s="253" t="str">
        <f>IFERROR(IF(AND(AND($N172&lt;&gt;$BI$6,$N172&lt;&gt;$BJ$6),W172="有"),$AL$2,VLOOKUP(W172,'P1'!$B$4:$J$35,9,FALSE)),"")</f>
        <v/>
      </c>
      <c r="X173" s="253" t="str">
        <f>IFERROR(IF(AND(AND($N172&lt;&gt;$BI$6,$N172&lt;&gt;$BJ$6),X172="有"),$AL$2,VLOOKUP(X172,'P1'!$B$4:$J$35,9,FALSE)),"")</f>
        <v/>
      </c>
      <c r="Y173" s="253" t="str">
        <f>IFERROR(IF(AND(AND($N172&lt;&gt;$BI$6,$N172&lt;&gt;$BJ$6),Y172="有"),$AL$2,VLOOKUP(Y172,'P1'!$B$4:$J$35,9,FALSE)),"")</f>
        <v/>
      </c>
      <c r="Z173" s="253" t="str">
        <f>IFERROR(IF(AND(AND($N172&lt;&gt;$BI$6,$N172&lt;&gt;$BJ$6),Z172="有"),$AL$2,VLOOKUP(Z172,'P1'!$B$4:$J$35,9,FALSE)),"")</f>
        <v/>
      </c>
      <c r="AA173" s="253" t="str">
        <f>IFERROR(IF(AND(AND($N172&lt;&gt;$BI$6,$N172&lt;&gt;$BJ$6),AA172="有"),$AL$2,VLOOKUP(AA172,'P1'!$B$4:$J$35,9,FALSE)),"")</f>
        <v/>
      </c>
      <c r="AB173" s="253" t="str">
        <f>IFERROR(IF(AND(AND($N172&lt;&gt;$BI$6,$N172&lt;&gt;$BJ$6),AB172="有"),$AL$2,VLOOKUP(AB172,'P1'!$B$4:$J$35,9,FALSE)),"")</f>
        <v/>
      </c>
      <c r="AC173" s="253" t="str">
        <f>IFERROR(IF(AND(AND($N172&lt;&gt;$BI$6,$N172&lt;&gt;$BJ$6),AC172="有"),$AL$2,VLOOKUP(AC172,'P1'!$B$4:$J$35,9,FALSE)),"")</f>
        <v/>
      </c>
      <c r="AD173" s="253" t="str">
        <f>IFERROR(IF(AND(AND($N172&lt;&gt;$BI$6,$N172&lt;&gt;$BJ$6),AD172="有"),$AL$2,VLOOKUP(AD172,'P1'!$B$4:$J$35,9,FALSE)),"")</f>
        <v/>
      </c>
      <c r="AE173" s="253" t="str">
        <f>IFERROR(IF(AND(AND($N172&lt;&gt;$BI$6,$N172&lt;&gt;$BJ$6),AE172="有"),$AL$2,VLOOKUP(AE172,'P1'!$B$4:$J$35,9,FALSE)),"")</f>
        <v/>
      </c>
      <c r="AF173" s="253" t="str">
        <f>IFERROR(IF(AND(AND($N172&lt;&gt;$BI$6,$N172&lt;&gt;$BJ$6),AF172="有"),$AL$2,VLOOKUP(AF172,'P1'!$B$4:$J$35,9,FALSE)),"")</f>
        <v/>
      </c>
      <c r="AG173" s="253" t="str">
        <f>IFERROR(IF(AND(AND($N172&lt;&gt;$BI$6,$N172&lt;&gt;$BJ$6),AG172="有"),$AL$2,VLOOKUP(AG172,'P1'!$B$4:$J$35,9,FALSE)),"")</f>
        <v/>
      </c>
      <c r="AH173" s="253" t="str">
        <f>IFERROR(IF(AND(AND($N172&lt;&gt;$BI$6,$N172&lt;&gt;$BJ$6),AH172="有"),$AL$2,VLOOKUP(AH172,'P1'!$B$4:$J$35,9,FALSE)),"")</f>
        <v/>
      </c>
      <c r="AI173" s="253" t="str">
        <f>IFERROR(IF(AND(AND($N172&lt;&gt;$BI$6,$N172&lt;&gt;$BJ$6),AI172="有"),$AL$2,VLOOKUP(AI172,'P1'!$B$4:$J$35,9,FALSE)),"")</f>
        <v/>
      </c>
      <c r="AJ173" s="253" t="str">
        <f>IFERROR(IF(AND(AND($N172&lt;&gt;$BI$6,$N172&lt;&gt;$BJ$6),AJ172="有"),$AL$2,VLOOKUP(AJ172,'P1'!$B$4:$J$35,9,FALSE)),"")</f>
        <v/>
      </c>
      <c r="AK173" s="253" t="str">
        <f>IFERROR(IF(AND(AND($N172&lt;&gt;$BI$6,$N172&lt;&gt;$BJ$6),AK172="有"),$AL$2,VLOOKUP(AK172,'P1'!$B$4:$J$35,9,FALSE)),"")</f>
        <v/>
      </c>
      <c r="AL173" s="253" t="str">
        <f>IFERROR(IF(AND(AND($N172&lt;&gt;$BI$6,$N172&lt;&gt;$BJ$6),AL172="有"),$AL$2,VLOOKUP(AL172,'P1'!$B$4:$J$35,9,FALSE)),"")</f>
        <v/>
      </c>
      <c r="AM173" s="253" t="str">
        <f>IFERROR(IF(AND(AND($N172&lt;&gt;$BI$6,$N172&lt;&gt;$BJ$6),AM172="有"),$AL$2,VLOOKUP(AM172,'P1'!$B$4:$J$35,9,FALSE)),"")</f>
        <v/>
      </c>
      <c r="AN173" s="253" t="str">
        <f>IFERROR(IF(AND(AND($N172&lt;&gt;$BI$6,$N172&lt;&gt;$BJ$6),AN172="有"),$AL$2,VLOOKUP(AN172,'P1'!$B$4:$J$35,9,FALSE)),"")</f>
        <v/>
      </c>
      <c r="AO173" s="253" t="str">
        <f>IFERROR(IF(AND(AND($N172&lt;&gt;$BI$6,$N172&lt;&gt;$BJ$6),AO172="有"),$AL$2,VLOOKUP(AO172,'P1'!$B$4:$J$35,9,FALSE)),"")</f>
        <v/>
      </c>
      <c r="AP173" s="253" t="str">
        <f>IFERROR(IF(AND(AND($N172&lt;&gt;$BI$6,$N172&lt;&gt;$BJ$6),AP172="有"),$AL$2,VLOOKUP(AP172,'P1'!$B$4:$J$35,9,FALSE)),"")</f>
        <v/>
      </c>
      <c r="AQ173" s="253" t="str">
        <f>IFERROR(IF(AND(AND($N172&lt;&gt;$BI$6,$N172&lt;&gt;$BJ$6),AQ172="有"),$AL$2,VLOOKUP(AQ172,'P1'!$B$4:$J$35,9,FALSE)),"")</f>
        <v/>
      </c>
      <c r="AR173" s="253" t="str">
        <f>IFERROR(IF(AND(AND($N172&lt;&gt;$BI$6,$N172&lt;&gt;$BJ$6),AR172="有"),$AL$2,VLOOKUP(AR172,'P1'!$B$4:$J$35,9,FALSE)),"")</f>
        <v/>
      </c>
      <c r="AS173" s="253" t="str">
        <f>IFERROR(IF(AND(AND($N172&lt;&gt;$BI$6,$N172&lt;&gt;$BJ$6),AS172="有"),$AL$2,VLOOKUP(AS172,'P1'!$B$4:$J$35,9,FALSE)),"")</f>
        <v/>
      </c>
      <c r="AT173" s="253" t="str">
        <f>IFERROR(IF(AND(AND($N172&lt;&gt;$BI$6,$N172&lt;&gt;$BJ$6),AT172="有"),$AL$2,VLOOKUP(AT172,'P1'!$B$4:$J$35,9,FALSE)),"")</f>
        <v/>
      </c>
      <c r="AU173" s="253" t="str">
        <f>IFERROR(IF(AND(AND($N172&lt;&gt;$BI$6,$N172&lt;&gt;$BJ$6),AU172="有"),$AL$2,VLOOKUP(AU172,'P1'!$B$4:$J$35,9,FALSE)),"")</f>
        <v/>
      </c>
      <c r="AV173" s="254">
        <f>SUM(Q173:AU173)</f>
        <v>0</v>
      </c>
      <c r="AW173" s="711"/>
      <c r="AX173" s="713"/>
      <c r="AY173" s="255"/>
      <c r="AZ173" s="255"/>
    </row>
    <row r="174" spans="2:52" ht="17.100000000000001" customHeight="1" x14ac:dyDescent="0.15">
      <c r="B174" s="690">
        <f t="shared" si="11"/>
        <v>73</v>
      </c>
      <c r="C174" s="721"/>
      <c r="D174" s="722"/>
      <c r="E174" s="722"/>
      <c r="F174" s="722"/>
      <c r="G174" s="722"/>
      <c r="H174" s="723"/>
      <c r="I174" s="727"/>
      <c r="J174" s="728"/>
      <c r="K174" s="728"/>
      <c r="L174" s="728"/>
      <c r="M174" s="729"/>
      <c r="N174" s="733"/>
      <c r="O174" s="734"/>
      <c r="P174" s="723"/>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250">
        <f>COUNTA(Q174:AU174)</f>
        <v>0</v>
      </c>
      <c r="AW174" s="710">
        <f>AV175</f>
        <v>0</v>
      </c>
      <c r="AX174" s="712">
        <f>IFERROR(ROUNDDOWN(AV175/$AT$2,1),"")</f>
        <v>0</v>
      </c>
      <c r="AY174" s="251"/>
      <c r="AZ174" s="251"/>
    </row>
    <row r="175" spans="2:52" ht="17.100000000000001" customHeight="1" x14ac:dyDescent="0.15">
      <c r="B175" s="691"/>
      <c r="C175" s="724"/>
      <c r="D175" s="725"/>
      <c r="E175" s="725"/>
      <c r="F175" s="725"/>
      <c r="G175" s="725"/>
      <c r="H175" s="726"/>
      <c r="I175" s="730"/>
      <c r="J175" s="731"/>
      <c r="K175" s="731"/>
      <c r="L175" s="731"/>
      <c r="M175" s="732"/>
      <c r="N175" s="724"/>
      <c r="O175" s="725"/>
      <c r="P175" s="726"/>
      <c r="Q175" s="253" t="str">
        <f>IFERROR(IF(AND(AND($N174&lt;&gt;$BI$6,$N174&lt;&gt;$BJ$6),Q174="有"),$AL$2,VLOOKUP(Q174,'P1'!$B$4:$J$35,9,FALSE)),"")</f>
        <v/>
      </c>
      <c r="R175" s="253" t="str">
        <f>IFERROR(IF(AND(AND($N174&lt;&gt;$BI$6,$N174&lt;&gt;$BJ$6),R174="有"),$AL$2,VLOOKUP(R174,'P1'!$B$4:$J$35,9,FALSE)),"")</f>
        <v/>
      </c>
      <c r="S175" s="253" t="str">
        <f>IFERROR(IF(AND(AND($N174&lt;&gt;$BI$6,$N174&lt;&gt;$BJ$6),S174="有"),$AL$2,VLOOKUP(S174,'P1'!$B$4:$J$35,9,FALSE)),"")</f>
        <v/>
      </c>
      <c r="T175" s="253" t="str">
        <f>IFERROR(IF(AND(AND($N174&lt;&gt;$BI$6,$N174&lt;&gt;$BJ$6),T174="有"),$AL$2,VLOOKUP(T174,'P1'!$B$4:$J$35,9,FALSE)),"")</f>
        <v/>
      </c>
      <c r="U175" s="253" t="str">
        <f>IFERROR(IF(AND(AND($N174&lt;&gt;$BI$6,$N174&lt;&gt;$BJ$6),U174="有"),$AL$2,VLOOKUP(U174,'P1'!$B$4:$J$35,9,FALSE)),"")</f>
        <v/>
      </c>
      <c r="V175" s="253" t="str">
        <f>IFERROR(IF(AND(AND($N174&lt;&gt;$BI$6,$N174&lt;&gt;$BJ$6),V174="有"),$AL$2,VLOOKUP(V174,'P1'!$B$4:$J$35,9,FALSE)),"")</f>
        <v/>
      </c>
      <c r="W175" s="253" t="str">
        <f>IFERROR(IF(AND(AND($N174&lt;&gt;$BI$6,$N174&lt;&gt;$BJ$6),W174="有"),$AL$2,VLOOKUP(W174,'P1'!$B$4:$J$35,9,FALSE)),"")</f>
        <v/>
      </c>
      <c r="X175" s="253" t="str">
        <f>IFERROR(IF(AND(AND($N174&lt;&gt;$BI$6,$N174&lt;&gt;$BJ$6),X174="有"),$AL$2,VLOOKUP(X174,'P1'!$B$4:$J$35,9,FALSE)),"")</f>
        <v/>
      </c>
      <c r="Y175" s="253" t="str">
        <f>IFERROR(IF(AND(AND($N174&lt;&gt;$BI$6,$N174&lt;&gt;$BJ$6),Y174="有"),$AL$2,VLOOKUP(Y174,'P1'!$B$4:$J$35,9,FALSE)),"")</f>
        <v/>
      </c>
      <c r="Z175" s="253" t="str">
        <f>IFERROR(IF(AND(AND($N174&lt;&gt;$BI$6,$N174&lt;&gt;$BJ$6),Z174="有"),$AL$2,VLOOKUP(Z174,'P1'!$B$4:$J$35,9,FALSE)),"")</f>
        <v/>
      </c>
      <c r="AA175" s="253" t="str">
        <f>IFERROR(IF(AND(AND($N174&lt;&gt;$BI$6,$N174&lt;&gt;$BJ$6),AA174="有"),$AL$2,VLOOKUP(AA174,'P1'!$B$4:$J$35,9,FALSE)),"")</f>
        <v/>
      </c>
      <c r="AB175" s="253" t="str">
        <f>IFERROR(IF(AND(AND($N174&lt;&gt;$BI$6,$N174&lt;&gt;$BJ$6),AB174="有"),$AL$2,VLOOKUP(AB174,'P1'!$B$4:$J$35,9,FALSE)),"")</f>
        <v/>
      </c>
      <c r="AC175" s="253" t="str">
        <f>IFERROR(IF(AND(AND($N174&lt;&gt;$BI$6,$N174&lt;&gt;$BJ$6),AC174="有"),$AL$2,VLOOKUP(AC174,'P1'!$B$4:$J$35,9,FALSE)),"")</f>
        <v/>
      </c>
      <c r="AD175" s="253" t="str">
        <f>IFERROR(IF(AND(AND($N174&lt;&gt;$BI$6,$N174&lt;&gt;$BJ$6),AD174="有"),$AL$2,VLOOKUP(AD174,'P1'!$B$4:$J$35,9,FALSE)),"")</f>
        <v/>
      </c>
      <c r="AE175" s="253" t="str">
        <f>IFERROR(IF(AND(AND($N174&lt;&gt;$BI$6,$N174&lt;&gt;$BJ$6),AE174="有"),$AL$2,VLOOKUP(AE174,'P1'!$B$4:$J$35,9,FALSE)),"")</f>
        <v/>
      </c>
      <c r="AF175" s="253" t="str">
        <f>IFERROR(IF(AND(AND($N174&lt;&gt;$BI$6,$N174&lt;&gt;$BJ$6),AF174="有"),$AL$2,VLOOKUP(AF174,'P1'!$B$4:$J$35,9,FALSE)),"")</f>
        <v/>
      </c>
      <c r="AG175" s="253" t="str">
        <f>IFERROR(IF(AND(AND($N174&lt;&gt;$BI$6,$N174&lt;&gt;$BJ$6),AG174="有"),$AL$2,VLOOKUP(AG174,'P1'!$B$4:$J$35,9,FALSE)),"")</f>
        <v/>
      </c>
      <c r="AH175" s="253" t="str">
        <f>IFERROR(IF(AND(AND($N174&lt;&gt;$BI$6,$N174&lt;&gt;$BJ$6),AH174="有"),$AL$2,VLOOKUP(AH174,'P1'!$B$4:$J$35,9,FALSE)),"")</f>
        <v/>
      </c>
      <c r="AI175" s="253" t="str">
        <f>IFERROR(IF(AND(AND($N174&lt;&gt;$BI$6,$N174&lt;&gt;$BJ$6),AI174="有"),$AL$2,VLOOKUP(AI174,'P1'!$B$4:$J$35,9,FALSE)),"")</f>
        <v/>
      </c>
      <c r="AJ175" s="253" t="str">
        <f>IFERROR(IF(AND(AND($N174&lt;&gt;$BI$6,$N174&lt;&gt;$BJ$6),AJ174="有"),$AL$2,VLOOKUP(AJ174,'P1'!$B$4:$J$35,9,FALSE)),"")</f>
        <v/>
      </c>
      <c r="AK175" s="253" t="str">
        <f>IFERROR(IF(AND(AND($N174&lt;&gt;$BI$6,$N174&lt;&gt;$BJ$6),AK174="有"),$AL$2,VLOOKUP(AK174,'P1'!$B$4:$J$35,9,FALSE)),"")</f>
        <v/>
      </c>
      <c r="AL175" s="253" t="str">
        <f>IFERROR(IF(AND(AND($N174&lt;&gt;$BI$6,$N174&lt;&gt;$BJ$6),AL174="有"),$AL$2,VLOOKUP(AL174,'P1'!$B$4:$J$35,9,FALSE)),"")</f>
        <v/>
      </c>
      <c r="AM175" s="253" t="str">
        <f>IFERROR(IF(AND(AND($N174&lt;&gt;$BI$6,$N174&lt;&gt;$BJ$6),AM174="有"),$AL$2,VLOOKUP(AM174,'P1'!$B$4:$J$35,9,FALSE)),"")</f>
        <v/>
      </c>
      <c r="AN175" s="253" t="str">
        <f>IFERROR(IF(AND(AND($N174&lt;&gt;$BI$6,$N174&lt;&gt;$BJ$6),AN174="有"),$AL$2,VLOOKUP(AN174,'P1'!$B$4:$J$35,9,FALSE)),"")</f>
        <v/>
      </c>
      <c r="AO175" s="253" t="str">
        <f>IFERROR(IF(AND(AND($N174&lt;&gt;$BI$6,$N174&lt;&gt;$BJ$6),AO174="有"),$AL$2,VLOOKUP(AO174,'P1'!$B$4:$J$35,9,FALSE)),"")</f>
        <v/>
      </c>
      <c r="AP175" s="253" t="str">
        <f>IFERROR(IF(AND(AND($N174&lt;&gt;$BI$6,$N174&lt;&gt;$BJ$6),AP174="有"),$AL$2,VLOOKUP(AP174,'P1'!$B$4:$J$35,9,FALSE)),"")</f>
        <v/>
      </c>
      <c r="AQ175" s="253" t="str">
        <f>IFERROR(IF(AND(AND($N174&lt;&gt;$BI$6,$N174&lt;&gt;$BJ$6),AQ174="有"),$AL$2,VLOOKUP(AQ174,'P1'!$B$4:$J$35,9,FALSE)),"")</f>
        <v/>
      </c>
      <c r="AR175" s="253" t="str">
        <f>IFERROR(IF(AND(AND($N174&lt;&gt;$BI$6,$N174&lt;&gt;$BJ$6),AR174="有"),$AL$2,VLOOKUP(AR174,'P1'!$B$4:$J$35,9,FALSE)),"")</f>
        <v/>
      </c>
      <c r="AS175" s="253" t="str">
        <f>IFERROR(IF(AND(AND($N174&lt;&gt;$BI$6,$N174&lt;&gt;$BJ$6),AS174="有"),$AL$2,VLOOKUP(AS174,'P1'!$B$4:$J$35,9,FALSE)),"")</f>
        <v/>
      </c>
      <c r="AT175" s="253" t="str">
        <f>IFERROR(IF(AND(AND($N174&lt;&gt;$BI$6,$N174&lt;&gt;$BJ$6),AT174="有"),$AL$2,VLOOKUP(AT174,'P1'!$B$4:$J$35,9,FALSE)),"")</f>
        <v/>
      </c>
      <c r="AU175" s="253" t="str">
        <f>IFERROR(IF(AND(AND($N174&lt;&gt;$BI$6,$N174&lt;&gt;$BJ$6),AU174="有"),$AL$2,VLOOKUP(AU174,'P1'!$B$4:$J$35,9,FALSE)),"")</f>
        <v/>
      </c>
      <c r="AV175" s="254">
        <f>SUM(Q175:AU175)</f>
        <v>0</v>
      </c>
      <c r="AW175" s="711"/>
      <c r="AX175" s="713"/>
      <c r="AY175" s="255"/>
      <c r="AZ175" s="255"/>
    </row>
    <row r="176" spans="2:52" ht="17.100000000000001" customHeight="1" x14ac:dyDescent="0.15">
      <c r="B176" s="690">
        <f t="shared" si="11"/>
        <v>74</v>
      </c>
      <c r="C176" s="721"/>
      <c r="D176" s="722"/>
      <c r="E176" s="722"/>
      <c r="F176" s="722"/>
      <c r="G176" s="722"/>
      <c r="H176" s="723"/>
      <c r="I176" s="727"/>
      <c r="J176" s="728"/>
      <c r="K176" s="728"/>
      <c r="L176" s="728"/>
      <c r="M176" s="729"/>
      <c r="N176" s="733"/>
      <c r="O176" s="734"/>
      <c r="P176" s="723"/>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0">
        <f>COUNTA(Q176:AU176)</f>
        <v>0</v>
      </c>
      <c r="AW176" s="710">
        <f>AV177</f>
        <v>0</v>
      </c>
      <c r="AX176" s="712">
        <f>IFERROR(ROUNDDOWN(AV177/$AT$2,1),"")</f>
        <v>0</v>
      </c>
      <c r="AY176" s="251"/>
      <c r="AZ176" s="251"/>
    </row>
    <row r="177" spans="2:52" ht="17.100000000000001" customHeight="1" x14ac:dyDescent="0.15">
      <c r="B177" s="691"/>
      <c r="C177" s="724"/>
      <c r="D177" s="725"/>
      <c r="E177" s="725"/>
      <c r="F177" s="725"/>
      <c r="G177" s="725"/>
      <c r="H177" s="726"/>
      <c r="I177" s="730"/>
      <c r="J177" s="731"/>
      <c r="K177" s="731"/>
      <c r="L177" s="731"/>
      <c r="M177" s="732"/>
      <c r="N177" s="724"/>
      <c r="O177" s="725"/>
      <c r="P177" s="726"/>
      <c r="Q177" s="253" t="str">
        <f>IFERROR(IF(AND(AND($N176&lt;&gt;$BI$6,$N176&lt;&gt;$BJ$6),Q176="有"),$AL$2,VLOOKUP(Q176,'P1'!$B$4:$J$35,9,FALSE)),"")</f>
        <v/>
      </c>
      <c r="R177" s="253" t="str">
        <f>IFERROR(IF(AND(AND($N176&lt;&gt;$BI$6,$N176&lt;&gt;$BJ$6),R176="有"),$AL$2,VLOOKUP(R176,'P1'!$B$4:$J$35,9,FALSE)),"")</f>
        <v/>
      </c>
      <c r="S177" s="253" t="str">
        <f>IFERROR(IF(AND(AND($N176&lt;&gt;$BI$6,$N176&lt;&gt;$BJ$6),S176="有"),$AL$2,VLOOKUP(S176,'P1'!$B$4:$J$35,9,FALSE)),"")</f>
        <v/>
      </c>
      <c r="T177" s="253" t="str">
        <f>IFERROR(IF(AND(AND($N176&lt;&gt;$BI$6,$N176&lt;&gt;$BJ$6),T176="有"),$AL$2,VLOOKUP(T176,'P1'!$B$4:$J$35,9,FALSE)),"")</f>
        <v/>
      </c>
      <c r="U177" s="253" t="str">
        <f>IFERROR(IF(AND(AND($N176&lt;&gt;$BI$6,$N176&lt;&gt;$BJ$6),U176="有"),$AL$2,VLOOKUP(U176,'P1'!$B$4:$J$35,9,FALSE)),"")</f>
        <v/>
      </c>
      <c r="V177" s="253" t="str">
        <f>IFERROR(IF(AND(AND($N176&lt;&gt;$BI$6,$N176&lt;&gt;$BJ$6),V176="有"),$AL$2,VLOOKUP(V176,'P1'!$B$4:$J$35,9,FALSE)),"")</f>
        <v/>
      </c>
      <c r="W177" s="253" t="str">
        <f>IFERROR(IF(AND(AND($N176&lt;&gt;$BI$6,$N176&lt;&gt;$BJ$6),W176="有"),$AL$2,VLOOKUP(W176,'P1'!$B$4:$J$35,9,FALSE)),"")</f>
        <v/>
      </c>
      <c r="X177" s="253" t="str">
        <f>IFERROR(IF(AND(AND($N176&lt;&gt;$BI$6,$N176&lt;&gt;$BJ$6),X176="有"),$AL$2,VLOOKUP(X176,'P1'!$B$4:$J$35,9,FALSE)),"")</f>
        <v/>
      </c>
      <c r="Y177" s="253" t="str">
        <f>IFERROR(IF(AND(AND($N176&lt;&gt;$BI$6,$N176&lt;&gt;$BJ$6),Y176="有"),$AL$2,VLOOKUP(Y176,'P1'!$B$4:$J$35,9,FALSE)),"")</f>
        <v/>
      </c>
      <c r="Z177" s="253" t="str">
        <f>IFERROR(IF(AND(AND($N176&lt;&gt;$BI$6,$N176&lt;&gt;$BJ$6),Z176="有"),$AL$2,VLOOKUP(Z176,'P1'!$B$4:$J$35,9,FALSE)),"")</f>
        <v/>
      </c>
      <c r="AA177" s="253" t="str">
        <f>IFERROR(IF(AND(AND($N176&lt;&gt;$BI$6,$N176&lt;&gt;$BJ$6),AA176="有"),$AL$2,VLOOKUP(AA176,'P1'!$B$4:$J$35,9,FALSE)),"")</f>
        <v/>
      </c>
      <c r="AB177" s="253" t="str">
        <f>IFERROR(IF(AND(AND($N176&lt;&gt;$BI$6,$N176&lt;&gt;$BJ$6),AB176="有"),$AL$2,VLOOKUP(AB176,'P1'!$B$4:$J$35,9,FALSE)),"")</f>
        <v/>
      </c>
      <c r="AC177" s="253" t="str">
        <f>IFERROR(IF(AND(AND($N176&lt;&gt;$BI$6,$N176&lt;&gt;$BJ$6),AC176="有"),$AL$2,VLOOKUP(AC176,'P1'!$B$4:$J$35,9,FALSE)),"")</f>
        <v/>
      </c>
      <c r="AD177" s="253" t="str">
        <f>IFERROR(IF(AND(AND($N176&lt;&gt;$BI$6,$N176&lt;&gt;$BJ$6),AD176="有"),$AL$2,VLOOKUP(AD176,'P1'!$B$4:$J$35,9,FALSE)),"")</f>
        <v/>
      </c>
      <c r="AE177" s="253" t="str">
        <f>IFERROR(IF(AND(AND($N176&lt;&gt;$BI$6,$N176&lt;&gt;$BJ$6),AE176="有"),$AL$2,VLOOKUP(AE176,'P1'!$B$4:$J$35,9,FALSE)),"")</f>
        <v/>
      </c>
      <c r="AF177" s="253" t="str">
        <f>IFERROR(IF(AND(AND($N176&lt;&gt;$BI$6,$N176&lt;&gt;$BJ$6),AF176="有"),$AL$2,VLOOKUP(AF176,'P1'!$B$4:$J$35,9,FALSE)),"")</f>
        <v/>
      </c>
      <c r="AG177" s="253" t="str">
        <f>IFERROR(IF(AND(AND($N176&lt;&gt;$BI$6,$N176&lt;&gt;$BJ$6),AG176="有"),$AL$2,VLOOKUP(AG176,'P1'!$B$4:$J$35,9,FALSE)),"")</f>
        <v/>
      </c>
      <c r="AH177" s="253" t="str">
        <f>IFERROR(IF(AND(AND($N176&lt;&gt;$BI$6,$N176&lt;&gt;$BJ$6),AH176="有"),$AL$2,VLOOKUP(AH176,'P1'!$B$4:$J$35,9,FALSE)),"")</f>
        <v/>
      </c>
      <c r="AI177" s="253" t="str">
        <f>IFERROR(IF(AND(AND($N176&lt;&gt;$BI$6,$N176&lt;&gt;$BJ$6),AI176="有"),$AL$2,VLOOKUP(AI176,'P1'!$B$4:$J$35,9,FALSE)),"")</f>
        <v/>
      </c>
      <c r="AJ177" s="253" t="str">
        <f>IFERROR(IF(AND(AND($N176&lt;&gt;$BI$6,$N176&lt;&gt;$BJ$6),AJ176="有"),$AL$2,VLOOKUP(AJ176,'P1'!$B$4:$J$35,9,FALSE)),"")</f>
        <v/>
      </c>
      <c r="AK177" s="253" t="str">
        <f>IFERROR(IF(AND(AND($N176&lt;&gt;$BI$6,$N176&lt;&gt;$BJ$6),AK176="有"),$AL$2,VLOOKUP(AK176,'P1'!$B$4:$J$35,9,FALSE)),"")</f>
        <v/>
      </c>
      <c r="AL177" s="253" t="str">
        <f>IFERROR(IF(AND(AND($N176&lt;&gt;$BI$6,$N176&lt;&gt;$BJ$6),AL176="有"),$AL$2,VLOOKUP(AL176,'P1'!$B$4:$J$35,9,FALSE)),"")</f>
        <v/>
      </c>
      <c r="AM177" s="253" t="str">
        <f>IFERROR(IF(AND(AND($N176&lt;&gt;$BI$6,$N176&lt;&gt;$BJ$6),AM176="有"),$AL$2,VLOOKUP(AM176,'P1'!$B$4:$J$35,9,FALSE)),"")</f>
        <v/>
      </c>
      <c r="AN177" s="253" t="str">
        <f>IFERROR(IF(AND(AND($N176&lt;&gt;$BI$6,$N176&lt;&gt;$BJ$6),AN176="有"),$AL$2,VLOOKUP(AN176,'P1'!$B$4:$J$35,9,FALSE)),"")</f>
        <v/>
      </c>
      <c r="AO177" s="253" t="str">
        <f>IFERROR(IF(AND(AND($N176&lt;&gt;$BI$6,$N176&lt;&gt;$BJ$6),AO176="有"),$AL$2,VLOOKUP(AO176,'P1'!$B$4:$J$35,9,FALSE)),"")</f>
        <v/>
      </c>
      <c r="AP177" s="253" t="str">
        <f>IFERROR(IF(AND(AND($N176&lt;&gt;$BI$6,$N176&lt;&gt;$BJ$6),AP176="有"),$AL$2,VLOOKUP(AP176,'P1'!$B$4:$J$35,9,FALSE)),"")</f>
        <v/>
      </c>
      <c r="AQ177" s="253" t="str">
        <f>IFERROR(IF(AND(AND($N176&lt;&gt;$BI$6,$N176&lt;&gt;$BJ$6),AQ176="有"),$AL$2,VLOOKUP(AQ176,'P1'!$B$4:$J$35,9,FALSE)),"")</f>
        <v/>
      </c>
      <c r="AR177" s="253" t="str">
        <f>IFERROR(IF(AND(AND($N176&lt;&gt;$BI$6,$N176&lt;&gt;$BJ$6),AR176="有"),$AL$2,VLOOKUP(AR176,'P1'!$B$4:$J$35,9,FALSE)),"")</f>
        <v/>
      </c>
      <c r="AS177" s="253" t="str">
        <f>IFERROR(IF(AND(AND($N176&lt;&gt;$BI$6,$N176&lt;&gt;$BJ$6),AS176="有"),$AL$2,VLOOKUP(AS176,'P1'!$B$4:$J$35,9,FALSE)),"")</f>
        <v/>
      </c>
      <c r="AT177" s="253" t="str">
        <f>IFERROR(IF(AND(AND($N176&lt;&gt;$BI$6,$N176&lt;&gt;$BJ$6),AT176="有"),$AL$2,VLOOKUP(AT176,'P1'!$B$4:$J$35,9,FALSE)),"")</f>
        <v/>
      </c>
      <c r="AU177" s="253" t="str">
        <f>IFERROR(IF(AND(AND($N176&lt;&gt;$BI$6,$N176&lt;&gt;$BJ$6),AU176="有"),$AL$2,VLOOKUP(AU176,'P1'!$B$4:$J$35,9,FALSE)),"")</f>
        <v/>
      </c>
      <c r="AV177" s="254">
        <f>SUM(Q177:AU177)</f>
        <v>0</v>
      </c>
      <c r="AW177" s="711"/>
      <c r="AX177" s="713"/>
      <c r="AY177" s="255"/>
      <c r="AZ177" s="255"/>
    </row>
    <row r="178" spans="2:52" ht="17.100000000000001" customHeight="1" x14ac:dyDescent="0.15">
      <c r="B178" s="690">
        <f t="shared" si="11"/>
        <v>75</v>
      </c>
      <c r="C178" s="721"/>
      <c r="D178" s="722"/>
      <c r="E178" s="722"/>
      <c r="F178" s="722"/>
      <c r="G178" s="722"/>
      <c r="H178" s="723"/>
      <c r="I178" s="727"/>
      <c r="J178" s="728"/>
      <c r="K178" s="728"/>
      <c r="L178" s="728"/>
      <c r="M178" s="729"/>
      <c r="N178" s="733"/>
      <c r="O178" s="734"/>
      <c r="P178" s="723"/>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6"/>
      <c r="AN178" s="256"/>
      <c r="AO178" s="256"/>
      <c r="AP178" s="256"/>
      <c r="AQ178" s="256"/>
      <c r="AR178" s="256"/>
      <c r="AS178" s="256"/>
      <c r="AT178" s="256"/>
      <c r="AU178" s="256"/>
      <c r="AV178" s="250">
        <f>COUNTA(Q178:AU178)</f>
        <v>0</v>
      </c>
      <c r="AW178" s="710">
        <f>AV179</f>
        <v>0</v>
      </c>
      <c r="AX178" s="712">
        <f>IFERROR(ROUNDDOWN(AV179/$AT$2,1),"")</f>
        <v>0</v>
      </c>
      <c r="AY178" s="251"/>
      <c r="AZ178" s="251"/>
    </row>
    <row r="179" spans="2:52" ht="17.100000000000001" customHeight="1" x14ac:dyDescent="0.15">
      <c r="B179" s="691"/>
      <c r="C179" s="724"/>
      <c r="D179" s="725"/>
      <c r="E179" s="725"/>
      <c r="F179" s="725"/>
      <c r="G179" s="725"/>
      <c r="H179" s="726"/>
      <c r="I179" s="730"/>
      <c r="J179" s="731"/>
      <c r="K179" s="731"/>
      <c r="L179" s="731"/>
      <c r="M179" s="732"/>
      <c r="N179" s="724"/>
      <c r="O179" s="725"/>
      <c r="P179" s="726"/>
      <c r="Q179" s="253" t="str">
        <f>IFERROR(IF(AND(AND($N178&lt;&gt;$BI$6,$N178&lt;&gt;$BJ$6),Q178="有"),$AL$2,VLOOKUP(Q178,'P1'!$B$4:$J$35,9,FALSE)),"")</f>
        <v/>
      </c>
      <c r="R179" s="253" t="str">
        <f>IFERROR(IF(AND(AND($N178&lt;&gt;$BI$6,$N178&lt;&gt;$BJ$6),R178="有"),$AL$2,VLOOKUP(R178,'P1'!$B$4:$J$35,9,FALSE)),"")</f>
        <v/>
      </c>
      <c r="S179" s="253" t="str">
        <f>IFERROR(IF(AND(AND($N178&lt;&gt;$BI$6,$N178&lt;&gt;$BJ$6),S178="有"),$AL$2,VLOOKUP(S178,'P1'!$B$4:$J$35,9,FALSE)),"")</f>
        <v/>
      </c>
      <c r="T179" s="253" t="str">
        <f>IFERROR(IF(AND(AND($N178&lt;&gt;$BI$6,$N178&lt;&gt;$BJ$6),T178="有"),$AL$2,VLOOKUP(T178,'P1'!$B$4:$J$35,9,FALSE)),"")</f>
        <v/>
      </c>
      <c r="U179" s="253" t="str">
        <f>IFERROR(IF(AND(AND($N178&lt;&gt;$BI$6,$N178&lt;&gt;$BJ$6),U178="有"),$AL$2,VLOOKUP(U178,'P1'!$B$4:$J$35,9,FALSE)),"")</f>
        <v/>
      </c>
      <c r="V179" s="253" t="str">
        <f>IFERROR(IF(AND(AND($N178&lt;&gt;$BI$6,$N178&lt;&gt;$BJ$6),V178="有"),$AL$2,VLOOKUP(V178,'P1'!$B$4:$J$35,9,FALSE)),"")</f>
        <v/>
      </c>
      <c r="W179" s="253" t="str">
        <f>IFERROR(IF(AND(AND($N178&lt;&gt;$BI$6,$N178&lt;&gt;$BJ$6),W178="有"),$AL$2,VLOOKUP(W178,'P1'!$B$4:$J$35,9,FALSE)),"")</f>
        <v/>
      </c>
      <c r="X179" s="253" t="str">
        <f>IFERROR(IF(AND(AND($N178&lt;&gt;$BI$6,$N178&lt;&gt;$BJ$6),X178="有"),$AL$2,VLOOKUP(X178,'P1'!$B$4:$J$35,9,FALSE)),"")</f>
        <v/>
      </c>
      <c r="Y179" s="253" t="str">
        <f>IFERROR(IF(AND(AND($N178&lt;&gt;$BI$6,$N178&lt;&gt;$BJ$6),Y178="有"),$AL$2,VLOOKUP(Y178,'P1'!$B$4:$J$35,9,FALSE)),"")</f>
        <v/>
      </c>
      <c r="Z179" s="253" t="str">
        <f>IFERROR(IF(AND(AND($N178&lt;&gt;$BI$6,$N178&lt;&gt;$BJ$6),Z178="有"),$AL$2,VLOOKUP(Z178,'P1'!$B$4:$J$35,9,FALSE)),"")</f>
        <v/>
      </c>
      <c r="AA179" s="253" t="str">
        <f>IFERROR(IF(AND(AND($N178&lt;&gt;$BI$6,$N178&lt;&gt;$BJ$6),AA178="有"),$AL$2,VLOOKUP(AA178,'P1'!$B$4:$J$35,9,FALSE)),"")</f>
        <v/>
      </c>
      <c r="AB179" s="253" t="str">
        <f>IFERROR(IF(AND(AND($N178&lt;&gt;$BI$6,$N178&lt;&gt;$BJ$6),AB178="有"),$AL$2,VLOOKUP(AB178,'P1'!$B$4:$J$35,9,FALSE)),"")</f>
        <v/>
      </c>
      <c r="AC179" s="253" t="str">
        <f>IFERROR(IF(AND(AND($N178&lt;&gt;$BI$6,$N178&lt;&gt;$BJ$6),AC178="有"),$AL$2,VLOOKUP(AC178,'P1'!$B$4:$J$35,9,FALSE)),"")</f>
        <v/>
      </c>
      <c r="AD179" s="253" t="str">
        <f>IFERROR(IF(AND(AND($N178&lt;&gt;$BI$6,$N178&lt;&gt;$BJ$6),AD178="有"),$AL$2,VLOOKUP(AD178,'P1'!$B$4:$J$35,9,FALSE)),"")</f>
        <v/>
      </c>
      <c r="AE179" s="253" t="str">
        <f>IFERROR(IF(AND(AND($N178&lt;&gt;$BI$6,$N178&lt;&gt;$BJ$6),AE178="有"),$AL$2,VLOOKUP(AE178,'P1'!$B$4:$J$35,9,FALSE)),"")</f>
        <v/>
      </c>
      <c r="AF179" s="253" t="str">
        <f>IFERROR(IF(AND(AND($N178&lt;&gt;$BI$6,$N178&lt;&gt;$BJ$6),AF178="有"),$AL$2,VLOOKUP(AF178,'P1'!$B$4:$J$35,9,FALSE)),"")</f>
        <v/>
      </c>
      <c r="AG179" s="253" t="str">
        <f>IFERROR(IF(AND(AND($N178&lt;&gt;$BI$6,$N178&lt;&gt;$BJ$6),AG178="有"),$AL$2,VLOOKUP(AG178,'P1'!$B$4:$J$35,9,FALSE)),"")</f>
        <v/>
      </c>
      <c r="AH179" s="253" t="str">
        <f>IFERROR(IF(AND(AND($N178&lt;&gt;$BI$6,$N178&lt;&gt;$BJ$6),AH178="有"),$AL$2,VLOOKUP(AH178,'P1'!$B$4:$J$35,9,FALSE)),"")</f>
        <v/>
      </c>
      <c r="AI179" s="253" t="str">
        <f>IFERROR(IF(AND(AND($N178&lt;&gt;$BI$6,$N178&lt;&gt;$BJ$6),AI178="有"),$AL$2,VLOOKUP(AI178,'P1'!$B$4:$J$35,9,FALSE)),"")</f>
        <v/>
      </c>
      <c r="AJ179" s="253" t="str">
        <f>IFERROR(IF(AND(AND($N178&lt;&gt;$BI$6,$N178&lt;&gt;$BJ$6),AJ178="有"),$AL$2,VLOOKUP(AJ178,'P1'!$B$4:$J$35,9,FALSE)),"")</f>
        <v/>
      </c>
      <c r="AK179" s="253" t="str">
        <f>IFERROR(IF(AND(AND($N178&lt;&gt;$BI$6,$N178&lt;&gt;$BJ$6),AK178="有"),$AL$2,VLOOKUP(AK178,'P1'!$B$4:$J$35,9,FALSE)),"")</f>
        <v/>
      </c>
      <c r="AL179" s="253" t="str">
        <f>IFERROR(IF(AND(AND($N178&lt;&gt;$BI$6,$N178&lt;&gt;$BJ$6),AL178="有"),$AL$2,VLOOKUP(AL178,'P1'!$B$4:$J$35,9,FALSE)),"")</f>
        <v/>
      </c>
      <c r="AM179" s="253" t="str">
        <f>IFERROR(IF(AND(AND($N178&lt;&gt;$BI$6,$N178&lt;&gt;$BJ$6),AM178="有"),$AL$2,VLOOKUP(AM178,'P1'!$B$4:$J$35,9,FALSE)),"")</f>
        <v/>
      </c>
      <c r="AN179" s="253" t="str">
        <f>IFERROR(IF(AND(AND($N178&lt;&gt;$BI$6,$N178&lt;&gt;$BJ$6),AN178="有"),$AL$2,VLOOKUP(AN178,'P1'!$B$4:$J$35,9,FALSE)),"")</f>
        <v/>
      </c>
      <c r="AO179" s="253" t="str">
        <f>IFERROR(IF(AND(AND($N178&lt;&gt;$BI$6,$N178&lt;&gt;$BJ$6),AO178="有"),$AL$2,VLOOKUP(AO178,'P1'!$B$4:$J$35,9,FALSE)),"")</f>
        <v/>
      </c>
      <c r="AP179" s="253" t="str">
        <f>IFERROR(IF(AND(AND($N178&lt;&gt;$BI$6,$N178&lt;&gt;$BJ$6),AP178="有"),$AL$2,VLOOKUP(AP178,'P1'!$B$4:$J$35,9,FALSE)),"")</f>
        <v/>
      </c>
      <c r="AQ179" s="253" t="str">
        <f>IFERROR(IF(AND(AND($N178&lt;&gt;$BI$6,$N178&lt;&gt;$BJ$6),AQ178="有"),$AL$2,VLOOKUP(AQ178,'P1'!$B$4:$J$35,9,FALSE)),"")</f>
        <v/>
      </c>
      <c r="AR179" s="253" t="str">
        <f>IFERROR(IF(AND(AND($N178&lt;&gt;$BI$6,$N178&lt;&gt;$BJ$6),AR178="有"),$AL$2,VLOOKUP(AR178,'P1'!$B$4:$J$35,9,FALSE)),"")</f>
        <v/>
      </c>
      <c r="AS179" s="253" t="str">
        <f>IFERROR(IF(AND(AND($N178&lt;&gt;$BI$6,$N178&lt;&gt;$BJ$6),AS178="有"),$AL$2,VLOOKUP(AS178,'P1'!$B$4:$J$35,9,FALSE)),"")</f>
        <v/>
      </c>
      <c r="AT179" s="253" t="str">
        <f>IFERROR(IF(AND(AND($N178&lt;&gt;$BI$6,$N178&lt;&gt;$BJ$6),AT178="有"),$AL$2,VLOOKUP(AT178,'P1'!$B$4:$J$35,9,FALSE)),"")</f>
        <v/>
      </c>
      <c r="AU179" s="253" t="str">
        <f>IFERROR(IF(AND(AND($N178&lt;&gt;$BI$6,$N178&lt;&gt;$BJ$6),AU178="有"),$AL$2,VLOOKUP(AU178,'P1'!$B$4:$J$35,9,FALSE)),"")</f>
        <v/>
      </c>
      <c r="AV179" s="254">
        <f>SUM(Q179:AU179)</f>
        <v>0</v>
      </c>
      <c r="AW179" s="711"/>
      <c r="AX179" s="713"/>
      <c r="AY179" s="255"/>
      <c r="AZ179" s="255"/>
    </row>
    <row r="180" spans="2:52" ht="17.100000000000001" customHeight="1" x14ac:dyDescent="0.15">
      <c r="B180" s="690">
        <f t="shared" si="11"/>
        <v>76</v>
      </c>
      <c r="C180" s="721"/>
      <c r="D180" s="722"/>
      <c r="E180" s="722"/>
      <c r="F180" s="722"/>
      <c r="G180" s="722"/>
      <c r="H180" s="723"/>
      <c r="I180" s="727"/>
      <c r="J180" s="728"/>
      <c r="K180" s="728"/>
      <c r="L180" s="728"/>
      <c r="M180" s="729"/>
      <c r="N180" s="733"/>
      <c r="O180" s="734"/>
      <c r="P180" s="723"/>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0">
        <f>COUNTA(Q180:AU180)</f>
        <v>0</v>
      </c>
      <c r="AW180" s="710">
        <f>AV181</f>
        <v>0</v>
      </c>
      <c r="AX180" s="712">
        <f>IFERROR(ROUNDDOWN(AV181/$AT$2,1),"")</f>
        <v>0</v>
      </c>
      <c r="AY180" s="251"/>
      <c r="AZ180" s="251"/>
    </row>
    <row r="181" spans="2:52" ht="17.100000000000001" customHeight="1" x14ac:dyDescent="0.15">
      <c r="B181" s="691"/>
      <c r="C181" s="724"/>
      <c r="D181" s="725"/>
      <c r="E181" s="725"/>
      <c r="F181" s="725"/>
      <c r="G181" s="725"/>
      <c r="H181" s="726"/>
      <c r="I181" s="730"/>
      <c r="J181" s="731"/>
      <c r="K181" s="731"/>
      <c r="L181" s="731"/>
      <c r="M181" s="732"/>
      <c r="N181" s="724"/>
      <c r="O181" s="725"/>
      <c r="P181" s="726"/>
      <c r="Q181" s="253" t="str">
        <f>IFERROR(IF(AND(AND($N180&lt;&gt;$BI$6,$N180&lt;&gt;$BJ$6),Q180="有"),$AL$2,VLOOKUP(Q180,'P1'!$B$4:$J$35,9,FALSE)),"")</f>
        <v/>
      </c>
      <c r="R181" s="253" t="str">
        <f>IFERROR(IF(AND(AND($N180&lt;&gt;$BI$6,$N180&lt;&gt;$BJ$6),R180="有"),$AL$2,VLOOKUP(R180,'P1'!$B$4:$J$35,9,FALSE)),"")</f>
        <v/>
      </c>
      <c r="S181" s="253" t="str">
        <f>IFERROR(IF(AND(AND($N180&lt;&gt;$BI$6,$N180&lt;&gt;$BJ$6),S180="有"),$AL$2,VLOOKUP(S180,'P1'!$B$4:$J$35,9,FALSE)),"")</f>
        <v/>
      </c>
      <c r="T181" s="253" t="str">
        <f>IFERROR(IF(AND(AND($N180&lt;&gt;$BI$6,$N180&lt;&gt;$BJ$6),T180="有"),$AL$2,VLOOKUP(T180,'P1'!$B$4:$J$35,9,FALSE)),"")</f>
        <v/>
      </c>
      <c r="U181" s="253" t="str">
        <f>IFERROR(IF(AND(AND($N180&lt;&gt;$BI$6,$N180&lt;&gt;$BJ$6),U180="有"),$AL$2,VLOOKUP(U180,'P1'!$B$4:$J$35,9,FALSE)),"")</f>
        <v/>
      </c>
      <c r="V181" s="253" t="str">
        <f>IFERROR(IF(AND(AND($N180&lt;&gt;$BI$6,$N180&lt;&gt;$BJ$6),V180="有"),$AL$2,VLOOKUP(V180,'P1'!$B$4:$J$35,9,FALSE)),"")</f>
        <v/>
      </c>
      <c r="W181" s="253" t="str">
        <f>IFERROR(IF(AND(AND($N180&lt;&gt;$BI$6,$N180&lt;&gt;$BJ$6),W180="有"),$AL$2,VLOOKUP(W180,'P1'!$B$4:$J$35,9,FALSE)),"")</f>
        <v/>
      </c>
      <c r="X181" s="253" t="str">
        <f>IFERROR(IF(AND(AND($N180&lt;&gt;$BI$6,$N180&lt;&gt;$BJ$6),X180="有"),$AL$2,VLOOKUP(X180,'P1'!$B$4:$J$35,9,FALSE)),"")</f>
        <v/>
      </c>
      <c r="Y181" s="253" t="str">
        <f>IFERROR(IF(AND(AND($N180&lt;&gt;$BI$6,$N180&lt;&gt;$BJ$6),Y180="有"),$AL$2,VLOOKUP(Y180,'P1'!$B$4:$J$35,9,FALSE)),"")</f>
        <v/>
      </c>
      <c r="Z181" s="253" t="str">
        <f>IFERROR(IF(AND(AND($N180&lt;&gt;$BI$6,$N180&lt;&gt;$BJ$6),Z180="有"),$AL$2,VLOOKUP(Z180,'P1'!$B$4:$J$35,9,FALSE)),"")</f>
        <v/>
      </c>
      <c r="AA181" s="253" t="str">
        <f>IFERROR(IF(AND(AND($N180&lt;&gt;$BI$6,$N180&lt;&gt;$BJ$6),AA180="有"),$AL$2,VLOOKUP(AA180,'P1'!$B$4:$J$35,9,FALSE)),"")</f>
        <v/>
      </c>
      <c r="AB181" s="253" t="str">
        <f>IFERROR(IF(AND(AND($N180&lt;&gt;$BI$6,$N180&lt;&gt;$BJ$6),AB180="有"),$AL$2,VLOOKUP(AB180,'P1'!$B$4:$J$35,9,FALSE)),"")</f>
        <v/>
      </c>
      <c r="AC181" s="253" t="str">
        <f>IFERROR(IF(AND(AND($N180&lt;&gt;$BI$6,$N180&lt;&gt;$BJ$6),AC180="有"),$AL$2,VLOOKUP(AC180,'P1'!$B$4:$J$35,9,FALSE)),"")</f>
        <v/>
      </c>
      <c r="AD181" s="253" t="str">
        <f>IFERROR(IF(AND(AND($N180&lt;&gt;$BI$6,$N180&lt;&gt;$BJ$6),AD180="有"),$AL$2,VLOOKUP(AD180,'P1'!$B$4:$J$35,9,FALSE)),"")</f>
        <v/>
      </c>
      <c r="AE181" s="253" t="str">
        <f>IFERROR(IF(AND(AND($N180&lt;&gt;$BI$6,$N180&lt;&gt;$BJ$6),AE180="有"),$AL$2,VLOOKUP(AE180,'P1'!$B$4:$J$35,9,FALSE)),"")</f>
        <v/>
      </c>
      <c r="AF181" s="253" t="str">
        <f>IFERROR(IF(AND(AND($N180&lt;&gt;$BI$6,$N180&lt;&gt;$BJ$6),AF180="有"),$AL$2,VLOOKUP(AF180,'P1'!$B$4:$J$35,9,FALSE)),"")</f>
        <v/>
      </c>
      <c r="AG181" s="253" t="str">
        <f>IFERROR(IF(AND(AND($N180&lt;&gt;$BI$6,$N180&lt;&gt;$BJ$6),AG180="有"),$AL$2,VLOOKUP(AG180,'P1'!$B$4:$J$35,9,FALSE)),"")</f>
        <v/>
      </c>
      <c r="AH181" s="253" t="str">
        <f>IFERROR(IF(AND(AND($N180&lt;&gt;$BI$6,$N180&lt;&gt;$BJ$6),AH180="有"),$AL$2,VLOOKUP(AH180,'P1'!$B$4:$J$35,9,FALSE)),"")</f>
        <v/>
      </c>
      <c r="AI181" s="253" t="str">
        <f>IFERROR(IF(AND(AND($N180&lt;&gt;$BI$6,$N180&lt;&gt;$BJ$6),AI180="有"),$AL$2,VLOOKUP(AI180,'P1'!$B$4:$J$35,9,FALSE)),"")</f>
        <v/>
      </c>
      <c r="AJ181" s="253" t="str">
        <f>IFERROR(IF(AND(AND($N180&lt;&gt;$BI$6,$N180&lt;&gt;$BJ$6),AJ180="有"),$AL$2,VLOOKUP(AJ180,'P1'!$B$4:$J$35,9,FALSE)),"")</f>
        <v/>
      </c>
      <c r="AK181" s="253" t="str">
        <f>IFERROR(IF(AND(AND($N180&lt;&gt;$BI$6,$N180&lt;&gt;$BJ$6),AK180="有"),$AL$2,VLOOKUP(AK180,'P1'!$B$4:$J$35,9,FALSE)),"")</f>
        <v/>
      </c>
      <c r="AL181" s="253" t="str">
        <f>IFERROR(IF(AND(AND($N180&lt;&gt;$BI$6,$N180&lt;&gt;$BJ$6),AL180="有"),$AL$2,VLOOKUP(AL180,'P1'!$B$4:$J$35,9,FALSE)),"")</f>
        <v/>
      </c>
      <c r="AM181" s="253" t="str">
        <f>IFERROR(IF(AND(AND($N180&lt;&gt;$BI$6,$N180&lt;&gt;$BJ$6),AM180="有"),$AL$2,VLOOKUP(AM180,'P1'!$B$4:$J$35,9,FALSE)),"")</f>
        <v/>
      </c>
      <c r="AN181" s="253" t="str">
        <f>IFERROR(IF(AND(AND($N180&lt;&gt;$BI$6,$N180&lt;&gt;$BJ$6),AN180="有"),$AL$2,VLOOKUP(AN180,'P1'!$B$4:$J$35,9,FALSE)),"")</f>
        <v/>
      </c>
      <c r="AO181" s="253" t="str">
        <f>IFERROR(IF(AND(AND($N180&lt;&gt;$BI$6,$N180&lt;&gt;$BJ$6),AO180="有"),$AL$2,VLOOKUP(AO180,'P1'!$B$4:$J$35,9,FALSE)),"")</f>
        <v/>
      </c>
      <c r="AP181" s="253" t="str">
        <f>IFERROR(IF(AND(AND($N180&lt;&gt;$BI$6,$N180&lt;&gt;$BJ$6),AP180="有"),$AL$2,VLOOKUP(AP180,'P1'!$B$4:$J$35,9,FALSE)),"")</f>
        <v/>
      </c>
      <c r="AQ181" s="253" t="str">
        <f>IFERROR(IF(AND(AND($N180&lt;&gt;$BI$6,$N180&lt;&gt;$BJ$6),AQ180="有"),$AL$2,VLOOKUP(AQ180,'P1'!$B$4:$J$35,9,FALSE)),"")</f>
        <v/>
      </c>
      <c r="AR181" s="253" t="str">
        <f>IFERROR(IF(AND(AND($N180&lt;&gt;$BI$6,$N180&lt;&gt;$BJ$6),AR180="有"),$AL$2,VLOOKUP(AR180,'P1'!$B$4:$J$35,9,FALSE)),"")</f>
        <v/>
      </c>
      <c r="AS181" s="253" t="str">
        <f>IFERROR(IF(AND(AND($N180&lt;&gt;$BI$6,$N180&lt;&gt;$BJ$6),AS180="有"),$AL$2,VLOOKUP(AS180,'P1'!$B$4:$J$35,9,FALSE)),"")</f>
        <v/>
      </c>
      <c r="AT181" s="253" t="str">
        <f>IFERROR(IF(AND(AND($N180&lt;&gt;$BI$6,$N180&lt;&gt;$BJ$6),AT180="有"),$AL$2,VLOOKUP(AT180,'P1'!$B$4:$J$35,9,FALSE)),"")</f>
        <v/>
      </c>
      <c r="AU181" s="253" t="str">
        <f>IFERROR(IF(AND(AND($N180&lt;&gt;$BI$6,$N180&lt;&gt;$BJ$6),AU180="有"),$AL$2,VLOOKUP(AU180,'P1'!$B$4:$J$35,9,FALSE)),"")</f>
        <v/>
      </c>
      <c r="AV181" s="254">
        <f>SUM(Q181:AU181)</f>
        <v>0</v>
      </c>
      <c r="AW181" s="711"/>
      <c r="AX181" s="713"/>
      <c r="AY181" s="255"/>
      <c r="AZ181" s="255"/>
    </row>
    <row r="182" spans="2:52" ht="17.100000000000001" customHeight="1" x14ac:dyDescent="0.15">
      <c r="B182" s="690">
        <f t="shared" si="11"/>
        <v>77</v>
      </c>
      <c r="C182" s="721"/>
      <c r="D182" s="722"/>
      <c r="E182" s="722"/>
      <c r="F182" s="722"/>
      <c r="G182" s="722"/>
      <c r="H182" s="723"/>
      <c r="I182" s="727"/>
      <c r="J182" s="728"/>
      <c r="K182" s="728"/>
      <c r="L182" s="728"/>
      <c r="M182" s="729"/>
      <c r="N182" s="733"/>
      <c r="O182" s="734"/>
      <c r="P182" s="723"/>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250">
        <f>COUNTA(Q182:AU182)</f>
        <v>0</v>
      </c>
      <c r="AW182" s="710">
        <f>AV183</f>
        <v>0</v>
      </c>
      <c r="AX182" s="712">
        <f>IFERROR(ROUNDDOWN(AV183/$AT$2,1),"")</f>
        <v>0</v>
      </c>
      <c r="AY182" s="251"/>
      <c r="AZ182" s="251"/>
    </row>
    <row r="183" spans="2:52" ht="17.100000000000001" customHeight="1" x14ac:dyDescent="0.15">
      <c r="B183" s="691"/>
      <c r="C183" s="724"/>
      <c r="D183" s="725"/>
      <c r="E183" s="725"/>
      <c r="F183" s="725"/>
      <c r="G183" s="725"/>
      <c r="H183" s="726"/>
      <c r="I183" s="730"/>
      <c r="J183" s="731"/>
      <c r="K183" s="731"/>
      <c r="L183" s="731"/>
      <c r="M183" s="732"/>
      <c r="N183" s="724"/>
      <c r="O183" s="725"/>
      <c r="P183" s="726"/>
      <c r="Q183" s="253" t="str">
        <f>IFERROR(IF(AND(AND($N182&lt;&gt;$BI$6,$N182&lt;&gt;$BJ$6),Q182="有"),$AL$2,VLOOKUP(Q182,'P1'!$B$4:$J$35,9,FALSE)),"")</f>
        <v/>
      </c>
      <c r="R183" s="253" t="str">
        <f>IFERROR(IF(AND(AND($N182&lt;&gt;$BI$6,$N182&lt;&gt;$BJ$6),R182="有"),$AL$2,VLOOKUP(R182,'P1'!$B$4:$J$35,9,FALSE)),"")</f>
        <v/>
      </c>
      <c r="S183" s="253" t="str">
        <f>IFERROR(IF(AND(AND($N182&lt;&gt;$BI$6,$N182&lt;&gt;$BJ$6),S182="有"),$AL$2,VLOOKUP(S182,'P1'!$B$4:$J$35,9,FALSE)),"")</f>
        <v/>
      </c>
      <c r="T183" s="253" t="str">
        <f>IFERROR(IF(AND(AND($N182&lt;&gt;$BI$6,$N182&lt;&gt;$BJ$6),T182="有"),$AL$2,VLOOKUP(T182,'P1'!$B$4:$J$35,9,FALSE)),"")</f>
        <v/>
      </c>
      <c r="U183" s="253" t="str">
        <f>IFERROR(IF(AND(AND($N182&lt;&gt;$BI$6,$N182&lt;&gt;$BJ$6),U182="有"),$AL$2,VLOOKUP(U182,'P1'!$B$4:$J$35,9,FALSE)),"")</f>
        <v/>
      </c>
      <c r="V183" s="253" t="str">
        <f>IFERROR(IF(AND(AND($N182&lt;&gt;$BI$6,$N182&lt;&gt;$BJ$6),V182="有"),$AL$2,VLOOKUP(V182,'P1'!$B$4:$J$35,9,FALSE)),"")</f>
        <v/>
      </c>
      <c r="W183" s="253" t="str">
        <f>IFERROR(IF(AND(AND($N182&lt;&gt;$BI$6,$N182&lt;&gt;$BJ$6),W182="有"),$AL$2,VLOOKUP(W182,'P1'!$B$4:$J$35,9,FALSE)),"")</f>
        <v/>
      </c>
      <c r="X183" s="253" t="str">
        <f>IFERROR(IF(AND(AND($N182&lt;&gt;$BI$6,$N182&lt;&gt;$BJ$6),X182="有"),$AL$2,VLOOKUP(X182,'P1'!$B$4:$J$35,9,FALSE)),"")</f>
        <v/>
      </c>
      <c r="Y183" s="253" t="str">
        <f>IFERROR(IF(AND(AND($N182&lt;&gt;$BI$6,$N182&lt;&gt;$BJ$6),Y182="有"),$AL$2,VLOOKUP(Y182,'P1'!$B$4:$J$35,9,FALSE)),"")</f>
        <v/>
      </c>
      <c r="Z183" s="253" t="str">
        <f>IFERROR(IF(AND(AND($N182&lt;&gt;$BI$6,$N182&lt;&gt;$BJ$6),Z182="有"),$AL$2,VLOOKUP(Z182,'P1'!$B$4:$J$35,9,FALSE)),"")</f>
        <v/>
      </c>
      <c r="AA183" s="253" t="str">
        <f>IFERROR(IF(AND(AND($N182&lt;&gt;$BI$6,$N182&lt;&gt;$BJ$6),AA182="有"),$AL$2,VLOOKUP(AA182,'P1'!$B$4:$J$35,9,FALSE)),"")</f>
        <v/>
      </c>
      <c r="AB183" s="253" t="str">
        <f>IFERROR(IF(AND(AND($N182&lt;&gt;$BI$6,$N182&lt;&gt;$BJ$6),AB182="有"),$AL$2,VLOOKUP(AB182,'P1'!$B$4:$J$35,9,FALSE)),"")</f>
        <v/>
      </c>
      <c r="AC183" s="253" t="str">
        <f>IFERROR(IF(AND(AND($N182&lt;&gt;$BI$6,$N182&lt;&gt;$BJ$6),AC182="有"),$AL$2,VLOOKUP(AC182,'P1'!$B$4:$J$35,9,FALSE)),"")</f>
        <v/>
      </c>
      <c r="AD183" s="253" t="str">
        <f>IFERROR(IF(AND(AND($N182&lt;&gt;$BI$6,$N182&lt;&gt;$BJ$6),AD182="有"),$AL$2,VLOOKUP(AD182,'P1'!$B$4:$J$35,9,FALSE)),"")</f>
        <v/>
      </c>
      <c r="AE183" s="253" t="str">
        <f>IFERROR(IF(AND(AND($N182&lt;&gt;$BI$6,$N182&lt;&gt;$BJ$6),AE182="有"),$AL$2,VLOOKUP(AE182,'P1'!$B$4:$J$35,9,FALSE)),"")</f>
        <v/>
      </c>
      <c r="AF183" s="253" t="str">
        <f>IFERROR(IF(AND(AND($N182&lt;&gt;$BI$6,$N182&lt;&gt;$BJ$6),AF182="有"),$AL$2,VLOOKUP(AF182,'P1'!$B$4:$J$35,9,FALSE)),"")</f>
        <v/>
      </c>
      <c r="AG183" s="253" t="str">
        <f>IFERROR(IF(AND(AND($N182&lt;&gt;$BI$6,$N182&lt;&gt;$BJ$6),AG182="有"),$AL$2,VLOOKUP(AG182,'P1'!$B$4:$J$35,9,FALSE)),"")</f>
        <v/>
      </c>
      <c r="AH183" s="253" t="str">
        <f>IFERROR(IF(AND(AND($N182&lt;&gt;$BI$6,$N182&lt;&gt;$BJ$6),AH182="有"),$AL$2,VLOOKUP(AH182,'P1'!$B$4:$J$35,9,FALSE)),"")</f>
        <v/>
      </c>
      <c r="AI183" s="253" t="str">
        <f>IFERROR(IF(AND(AND($N182&lt;&gt;$BI$6,$N182&lt;&gt;$BJ$6),AI182="有"),$AL$2,VLOOKUP(AI182,'P1'!$B$4:$J$35,9,FALSE)),"")</f>
        <v/>
      </c>
      <c r="AJ183" s="253" t="str">
        <f>IFERROR(IF(AND(AND($N182&lt;&gt;$BI$6,$N182&lt;&gt;$BJ$6),AJ182="有"),$AL$2,VLOOKUP(AJ182,'P1'!$B$4:$J$35,9,FALSE)),"")</f>
        <v/>
      </c>
      <c r="AK183" s="253" t="str">
        <f>IFERROR(IF(AND(AND($N182&lt;&gt;$BI$6,$N182&lt;&gt;$BJ$6),AK182="有"),$AL$2,VLOOKUP(AK182,'P1'!$B$4:$J$35,9,FALSE)),"")</f>
        <v/>
      </c>
      <c r="AL183" s="253" t="str">
        <f>IFERROR(IF(AND(AND($N182&lt;&gt;$BI$6,$N182&lt;&gt;$BJ$6),AL182="有"),$AL$2,VLOOKUP(AL182,'P1'!$B$4:$J$35,9,FALSE)),"")</f>
        <v/>
      </c>
      <c r="AM183" s="253" t="str">
        <f>IFERROR(IF(AND(AND($N182&lt;&gt;$BI$6,$N182&lt;&gt;$BJ$6),AM182="有"),$AL$2,VLOOKUP(AM182,'P1'!$B$4:$J$35,9,FALSE)),"")</f>
        <v/>
      </c>
      <c r="AN183" s="253" t="str">
        <f>IFERROR(IF(AND(AND($N182&lt;&gt;$BI$6,$N182&lt;&gt;$BJ$6),AN182="有"),$AL$2,VLOOKUP(AN182,'P1'!$B$4:$J$35,9,FALSE)),"")</f>
        <v/>
      </c>
      <c r="AO183" s="253" t="str">
        <f>IFERROR(IF(AND(AND($N182&lt;&gt;$BI$6,$N182&lt;&gt;$BJ$6),AO182="有"),$AL$2,VLOOKUP(AO182,'P1'!$B$4:$J$35,9,FALSE)),"")</f>
        <v/>
      </c>
      <c r="AP183" s="253" t="str">
        <f>IFERROR(IF(AND(AND($N182&lt;&gt;$BI$6,$N182&lt;&gt;$BJ$6),AP182="有"),$AL$2,VLOOKUP(AP182,'P1'!$B$4:$J$35,9,FALSE)),"")</f>
        <v/>
      </c>
      <c r="AQ183" s="253" t="str">
        <f>IFERROR(IF(AND(AND($N182&lt;&gt;$BI$6,$N182&lt;&gt;$BJ$6),AQ182="有"),$AL$2,VLOOKUP(AQ182,'P1'!$B$4:$J$35,9,FALSE)),"")</f>
        <v/>
      </c>
      <c r="AR183" s="253" t="str">
        <f>IFERROR(IF(AND(AND($N182&lt;&gt;$BI$6,$N182&lt;&gt;$BJ$6),AR182="有"),$AL$2,VLOOKUP(AR182,'P1'!$B$4:$J$35,9,FALSE)),"")</f>
        <v/>
      </c>
      <c r="AS183" s="253" t="str">
        <f>IFERROR(IF(AND(AND($N182&lt;&gt;$BI$6,$N182&lt;&gt;$BJ$6),AS182="有"),$AL$2,VLOOKUP(AS182,'P1'!$B$4:$J$35,9,FALSE)),"")</f>
        <v/>
      </c>
      <c r="AT183" s="253" t="str">
        <f>IFERROR(IF(AND(AND($N182&lt;&gt;$BI$6,$N182&lt;&gt;$BJ$6),AT182="有"),$AL$2,VLOOKUP(AT182,'P1'!$B$4:$J$35,9,FALSE)),"")</f>
        <v/>
      </c>
      <c r="AU183" s="253" t="str">
        <f>IFERROR(IF(AND(AND($N182&lt;&gt;$BI$6,$N182&lt;&gt;$BJ$6),AU182="有"),$AL$2,VLOOKUP(AU182,'P1'!$B$4:$J$35,9,FALSE)),"")</f>
        <v/>
      </c>
      <c r="AV183" s="254">
        <f>SUM(Q183:AU183)</f>
        <v>0</v>
      </c>
      <c r="AW183" s="711"/>
      <c r="AX183" s="713"/>
      <c r="AY183" s="255"/>
      <c r="AZ183" s="255"/>
    </row>
    <row r="184" spans="2:52" ht="17.100000000000001" customHeight="1" x14ac:dyDescent="0.15">
      <c r="B184" s="690">
        <f t="shared" si="11"/>
        <v>78</v>
      </c>
      <c r="C184" s="721"/>
      <c r="D184" s="722"/>
      <c r="E184" s="722"/>
      <c r="F184" s="722"/>
      <c r="G184" s="722"/>
      <c r="H184" s="723"/>
      <c r="I184" s="727"/>
      <c r="J184" s="728"/>
      <c r="K184" s="728"/>
      <c r="L184" s="728"/>
      <c r="M184" s="729"/>
      <c r="N184" s="733"/>
      <c r="O184" s="734"/>
      <c r="P184" s="723"/>
      <c r="Q184" s="256"/>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6"/>
      <c r="AT184" s="256"/>
      <c r="AU184" s="256"/>
      <c r="AV184" s="250">
        <f>COUNTA(Q184:AU184)</f>
        <v>0</v>
      </c>
      <c r="AW184" s="710">
        <f>AV185</f>
        <v>0</v>
      </c>
      <c r="AX184" s="712">
        <f>IFERROR(ROUNDDOWN(AV185/$AT$2,1),"")</f>
        <v>0</v>
      </c>
      <c r="AY184" s="251"/>
      <c r="AZ184" s="251"/>
    </row>
    <row r="185" spans="2:52" ht="17.100000000000001" customHeight="1" x14ac:dyDescent="0.15">
      <c r="B185" s="691"/>
      <c r="C185" s="724"/>
      <c r="D185" s="725"/>
      <c r="E185" s="725"/>
      <c r="F185" s="725"/>
      <c r="G185" s="725"/>
      <c r="H185" s="726"/>
      <c r="I185" s="730"/>
      <c r="J185" s="731"/>
      <c r="K185" s="731"/>
      <c r="L185" s="731"/>
      <c r="M185" s="732"/>
      <c r="N185" s="724"/>
      <c r="O185" s="725"/>
      <c r="P185" s="726"/>
      <c r="Q185" s="253" t="str">
        <f>IFERROR(IF(AND(AND($N184&lt;&gt;$BI$6,$N184&lt;&gt;$BJ$6),Q184="有"),$AL$2,VLOOKUP(Q184,'P1'!$B$4:$J$35,9,FALSE)),"")</f>
        <v/>
      </c>
      <c r="R185" s="253" t="str">
        <f>IFERROR(IF(AND(AND($N184&lt;&gt;$BI$6,$N184&lt;&gt;$BJ$6),R184="有"),$AL$2,VLOOKUP(R184,'P1'!$B$4:$J$35,9,FALSE)),"")</f>
        <v/>
      </c>
      <c r="S185" s="253" t="str">
        <f>IFERROR(IF(AND(AND($N184&lt;&gt;$BI$6,$N184&lt;&gt;$BJ$6),S184="有"),$AL$2,VLOOKUP(S184,'P1'!$B$4:$J$35,9,FALSE)),"")</f>
        <v/>
      </c>
      <c r="T185" s="253" t="str">
        <f>IFERROR(IF(AND(AND($N184&lt;&gt;$BI$6,$N184&lt;&gt;$BJ$6),T184="有"),$AL$2,VLOOKUP(T184,'P1'!$B$4:$J$35,9,FALSE)),"")</f>
        <v/>
      </c>
      <c r="U185" s="253" t="str">
        <f>IFERROR(IF(AND(AND($N184&lt;&gt;$BI$6,$N184&lt;&gt;$BJ$6),U184="有"),$AL$2,VLOOKUP(U184,'P1'!$B$4:$J$35,9,FALSE)),"")</f>
        <v/>
      </c>
      <c r="V185" s="253" t="str">
        <f>IFERROR(IF(AND(AND($N184&lt;&gt;$BI$6,$N184&lt;&gt;$BJ$6),V184="有"),$AL$2,VLOOKUP(V184,'P1'!$B$4:$J$35,9,FALSE)),"")</f>
        <v/>
      </c>
      <c r="W185" s="253" t="str">
        <f>IFERROR(IF(AND(AND($N184&lt;&gt;$BI$6,$N184&lt;&gt;$BJ$6),W184="有"),$AL$2,VLOOKUP(W184,'P1'!$B$4:$J$35,9,FALSE)),"")</f>
        <v/>
      </c>
      <c r="X185" s="253" t="str">
        <f>IFERROR(IF(AND(AND($N184&lt;&gt;$BI$6,$N184&lt;&gt;$BJ$6),X184="有"),$AL$2,VLOOKUP(X184,'P1'!$B$4:$J$35,9,FALSE)),"")</f>
        <v/>
      </c>
      <c r="Y185" s="253" t="str">
        <f>IFERROR(IF(AND(AND($N184&lt;&gt;$BI$6,$N184&lt;&gt;$BJ$6),Y184="有"),$AL$2,VLOOKUP(Y184,'P1'!$B$4:$J$35,9,FALSE)),"")</f>
        <v/>
      </c>
      <c r="Z185" s="253" t="str">
        <f>IFERROR(IF(AND(AND($N184&lt;&gt;$BI$6,$N184&lt;&gt;$BJ$6),Z184="有"),$AL$2,VLOOKUP(Z184,'P1'!$B$4:$J$35,9,FALSE)),"")</f>
        <v/>
      </c>
      <c r="AA185" s="253" t="str">
        <f>IFERROR(IF(AND(AND($N184&lt;&gt;$BI$6,$N184&lt;&gt;$BJ$6),AA184="有"),$AL$2,VLOOKUP(AA184,'P1'!$B$4:$J$35,9,FALSE)),"")</f>
        <v/>
      </c>
      <c r="AB185" s="253" t="str">
        <f>IFERROR(IF(AND(AND($N184&lt;&gt;$BI$6,$N184&lt;&gt;$BJ$6),AB184="有"),$AL$2,VLOOKUP(AB184,'P1'!$B$4:$J$35,9,FALSE)),"")</f>
        <v/>
      </c>
      <c r="AC185" s="253" t="str">
        <f>IFERROR(IF(AND(AND($N184&lt;&gt;$BI$6,$N184&lt;&gt;$BJ$6),AC184="有"),$AL$2,VLOOKUP(AC184,'P1'!$B$4:$J$35,9,FALSE)),"")</f>
        <v/>
      </c>
      <c r="AD185" s="253" t="str">
        <f>IFERROR(IF(AND(AND($N184&lt;&gt;$BI$6,$N184&lt;&gt;$BJ$6),AD184="有"),$AL$2,VLOOKUP(AD184,'P1'!$B$4:$J$35,9,FALSE)),"")</f>
        <v/>
      </c>
      <c r="AE185" s="253" t="str">
        <f>IFERROR(IF(AND(AND($N184&lt;&gt;$BI$6,$N184&lt;&gt;$BJ$6),AE184="有"),$AL$2,VLOOKUP(AE184,'P1'!$B$4:$J$35,9,FALSE)),"")</f>
        <v/>
      </c>
      <c r="AF185" s="253" t="str">
        <f>IFERROR(IF(AND(AND($N184&lt;&gt;$BI$6,$N184&lt;&gt;$BJ$6),AF184="有"),$AL$2,VLOOKUP(AF184,'P1'!$B$4:$J$35,9,FALSE)),"")</f>
        <v/>
      </c>
      <c r="AG185" s="253" t="str">
        <f>IFERROR(IF(AND(AND($N184&lt;&gt;$BI$6,$N184&lt;&gt;$BJ$6),AG184="有"),$AL$2,VLOOKUP(AG184,'P1'!$B$4:$J$35,9,FALSE)),"")</f>
        <v/>
      </c>
      <c r="AH185" s="253" t="str">
        <f>IFERROR(IF(AND(AND($N184&lt;&gt;$BI$6,$N184&lt;&gt;$BJ$6),AH184="有"),$AL$2,VLOOKUP(AH184,'P1'!$B$4:$J$35,9,FALSE)),"")</f>
        <v/>
      </c>
      <c r="AI185" s="253" t="str">
        <f>IFERROR(IF(AND(AND($N184&lt;&gt;$BI$6,$N184&lt;&gt;$BJ$6),AI184="有"),$AL$2,VLOOKUP(AI184,'P1'!$B$4:$J$35,9,FALSE)),"")</f>
        <v/>
      </c>
      <c r="AJ185" s="253" t="str">
        <f>IFERROR(IF(AND(AND($N184&lt;&gt;$BI$6,$N184&lt;&gt;$BJ$6),AJ184="有"),$AL$2,VLOOKUP(AJ184,'P1'!$B$4:$J$35,9,FALSE)),"")</f>
        <v/>
      </c>
      <c r="AK185" s="253" t="str">
        <f>IFERROR(IF(AND(AND($N184&lt;&gt;$BI$6,$N184&lt;&gt;$BJ$6),AK184="有"),$AL$2,VLOOKUP(AK184,'P1'!$B$4:$J$35,9,FALSE)),"")</f>
        <v/>
      </c>
      <c r="AL185" s="253" t="str">
        <f>IFERROR(IF(AND(AND($N184&lt;&gt;$BI$6,$N184&lt;&gt;$BJ$6),AL184="有"),$AL$2,VLOOKUP(AL184,'P1'!$B$4:$J$35,9,FALSE)),"")</f>
        <v/>
      </c>
      <c r="AM185" s="253" t="str">
        <f>IFERROR(IF(AND(AND($N184&lt;&gt;$BI$6,$N184&lt;&gt;$BJ$6),AM184="有"),$AL$2,VLOOKUP(AM184,'P1'!$B$4:$J$35,9,FALSE)),"")</f>
        <v/>
      </c>
      <c r="AN185" s="253" t="str">
        <f>IFERROR(IF(AND(AND($N184&lt;&gt;$BI$6,$N184&lt;&gt;$BJ$6),AN184="有"),$AL$2,VLOOKUP(AN184,'P1'!$B$4:$J$35,9,FALSE)),"")</f>
        <v/>
      </c>
      <c r="AO185" s="253" t="str">
        <f>IFERROR(IF(AND(AND($N184&lt;&gt;$BI$6,$N184&lt;&gt;$BJ$6),AO184="有"),$AL$2,VLOOKUP(AO184,'P1'!$B$4:$J$35,9,FALSE)),"")</f>
        <v/>
      </c>
      <c r="AP185" s="253" t="str">
        <f>IFERROR(IF(AND(AND($N184&lt;&gt;$BI$6,$N184&lt;&gt;$BJ$6),AP184="有"),$AL$2,VLOOKUP(AP184,'P1'!$B$4:$J$35,9,FALSE)),"")</f>
        <v/>
      </c>
      <c r="AQ185" s="253" t="str">
        <f>IFERROR(IF(AND(AND($N184&lt;&gt;$BI$6,$N184&lt;&gt;$BJ$6),AQ184="有"),$AL$2,VLOOKUP(AQ184,'P1'!$B$4:$J$35,9,FALSE)),"")</f>
        <v/>
      </c>
      <c r="AR185" s="253" t="str">
        <f>IFERROR(IF(AND(AND($N184&lt;&gt;$BI$6,$N184&lt;&gt;$BJ$6),AR184="有"),$AL$2,VLOOKUP(AR184,'P1'!$B$4:$J$35,9,FALSE)),"")</f>
        <v/>
      </c>
      <c r="AS185" s="253" t="str">
        <f>IFERROR(IF(AND(AND($N184&lt;&gt;$BI$6,$N184&lt;&gt;$BJ$6),AS184="有"),$AL$2,VLOOKUP(AS184,'P1'!$B$4:$J$35,9,FALSE)),"")</f>
        <v/>
      </c>
      <c r="AT185" s="253" t="str">
        <f>IFERROR(IF(AND(AND($N184&lt;&gt;$BI$6,$N184&lt;&gt;$BJ$6),AT184="有"),$AL$2,VLOOKUP(AT184,'P1'!$B$4:$J$35,9,FALSE)),"")</f>
        <v/>
      </c>
      <c r="AU185" s="253" t="str">
        <f>IFERROR(IF(AND(AND($N184&lt;&gt;$BI$6,$N184&lt;&gt;$BJ$6),AU184="有"),$AL$2,VLOOKUP(AU184,'P1'!$B$4:$J$35,9,FALSE)),"")</f>
        <v/>
      </c>
      <c r="AV185" s="254">
        <f>SUM(Q185:AU185)</f>
        <v>0</v>
      </c>
      <c r="AW185" s="711"/>
      <c r="AX185" s="713"/>
      <c r="AY185" s="255"/>
      <c r="AZ185" s="255"/>
    </row>
    <row r="186" spans="2:52" ht="17.100000000000001" customHeight="1" x14ac:dyDescent="0.15">
      <c r="B186" s="690">
        <f t="shared" si="11"/>
        <v>79</v>
      </c>
      <c r="C186" s="721"/>
      <c r="D186" s="722"/>
      <c r="E186" s="722"/>
      <c r="F186" s="722"/>
      <c r="G186" s="722"/>
      <c r="H186" s="723"/>
      <c r="I186" s="727"/>
      <c r="J186" s="728"/>
      <c r="K186" s="728"/>
      <c r="L186" s="728"/>
      <c r="M186" s="729"/>
      <c r="N186" s="733"/>
      <c r="O186" s="734"/>
      <c r="P186" s="723"/>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0">
        <f>COUNTA(Q186:AU186)</f>
        <v>0</v>
      </c>
      <c r="AW186" s="710">
        <f>AV187</f>
        <v>0</v>
      </c>
      <c r="AX186" s="712">
        <f>IFERROR(ROUNDDOWN(AV187/$AT$2,1),"")</f>
        <v>0</v>
      </c>
      <c r="AY186" s="251"/>
      <c r="AZ186" s="251"/>
    </row>
    <row r="187" spans="2:52" ht="17.100000000000001" customHeight="1" x14ac:dyDescent="0.15">
      <c r="B187" s="691"/>
      <c r="C187" s="724"/>
      <c r="D187" s="725"/>
      <c r="E187" s="725"/>
      <c r="F187" s="725"/>
      <c r="G187" s="725"/>
      <c r="H187" s="726"/>
      <c r="I187" s="730"/>
      <c r="J187" s="731"/>
      <c r="K187" s="731"/>
      <c r="L187" s="731"/>
      <c r="M187" s="732"/>
      <c r="N187" s="724"/>
      <c r="O187" s="725"/>
      <c r="P187" s="726"/>
      <c r="Q187" s="253" t="str">
        <f>IFERROR(IF(AND(AND($N186&lt;&gt;$BI$6,$N186&lt;&gt;$BJ$6),Q186="有"),$AL$2,VLOOKUP(Q186,'P1'!$B$4:$J$35,9,FALSE)),"")</f>
        <v/>
      </c>
      <c r="R187" s="253" t="str">
        <f>IFERROR(IF(AND(AND($N186&lt;&gt;$BI$6,$N186&lt;&gt;$BJ$6),R186="有"),$AL$2,VLOOKUP(R186,'P1'!$B$4:$J$35,9,FALSE)),"")</f>
        <v/>
      </c>
      <c r="S187" s="253" t="str">
        <f>IFERROR(IF(AND(AND($N186&lt;&gt;$BI$6,$N186&lt;&gt;$BJ$6),S186="有"),$AL$2,VLOOKUP(S186,'P1'!$B$4:$J$35,9,FALSE)),"")</f>
        <v/>
      </c>
      <c r="T187" s="253" t="str">
        <f>IFERROR(IF(AND(AND($N186&lt;&gt;$BI$6,$N186&lt;&gt;$BJ$6),T186="有"),$AL$2,VLOOKUP(T186,'P1'!$B$4:$J$35,9,FALSE)),"")</f>
        <v/>
      </c>
      <c r="U187" s="253" t="str">
        <f>IFERROR(IF(AND(AND($N186&lt;&gt;$BI$6,$N186&lt;&gt;$BJ$6),U186="有"),$AL$2,VLOOKUP(U186,'P1'!$B$4:$J$35,9,FALSE)),"")</f>
        <v/>
      </c>
      <c r="V187" s="253" t="str">
        <f>IFERROR(IF(AND(AND($N186&lt;&gt;$BI$6,$N186&lt;&gt;$BJ$6),V186="有"),$AL$2,VLOOKUP(V186,'P1'!$B$4:$J$35,9,FALSE)),"")</f>
        <v/>
      </c>
      <c r="W187" s="253" t="str">
        <f>IFERROR(IF(AND(AND($N186&lt;&gt;$BI$6,$N186&lt;&gt;$BJ$6),W186="有"),$AL$2,VLOOKUP(W186,'P1'!$B$4:$J$35,9,FALSE)),"")</f>
        <v/>
      </c>
      <c r="X187" s="253" t="str">
        <f>IFERROR(IF(AND(AND($N186&lt;&gt;$BI$6,$N186&lt;&gt;$BJ$6),X186="有"),$AL$2,VLOOKUP(X186,'P1'!$B$4:$J$35,9,FALSE)),"")</f>
        <v/>
      </c>
      <c r="Y187" s="253" t="str">
        <f>IFERROR(IF(AND(AND($N186&lt;&gt;$BI$6,$N186&lt;&gt;$BJ$6),Y186="有"),$AL$2,VLOOKUP(Y186,'P1'!$B$4:$J$35,9,FALSE)),"")</f>
        <v/>
      </c>
      <c r="Z187" s="253" t="str">
        <f>IFERROR(IF(AND(AND($N186&lt;&gt;$BI$6,$N186&lt;&gt;$BJ$6),Z186="有"),$AL$2,VLOOKUP(Z186,'P1'!$B$4:$J$35,9,FALSE)),"")</f>
        <v/>
      </c>
      <c r="AA187" s="253" t="str">
        <f>IFERROR(IF(AND(AND($N186&lt;&gt;$BI$6,$N186&lt;&gt;$BJ$6),AA186="有"),$AL$2,VLOOKUP(AA186,'P1'!$B$4:$J$35,9,FALSE)),"")</f>
        <v/>
      </c>
      <c r="AB187" s="253" t="str">
        <f>IFERROR(IF(AND(AND($N186&lt;&gt;$BI$6,$N186&lt;&gt;$BJ$6),AB186="有"),$AL$2,VLOOKUP(AB186,'P1'!$B$4:$J$35,9,FALSE)),"")</f>
        <v/>
      </c>
      <c r="AC187" s="253" t="str">
        <f>IFERROR(IF(AND(AND($N186&lt;&gt;$BI$6,$N186&lt;&gt;$BJ$6),AC186="有"),$AL$2,VLOOKUP(AC186,'P1'!$B$4:$J$35,9,FALSE)),"")</f>
        <v/>
      </c>
      <c r="AD187" s="253" t="str">
        <f>IFERROR(IF(AND(AND($N186&lt;&gt;$BI$6,$N186&lt;&gt;$BJ$6),AD186="有"),$AL$2,VLOOKUP(AD186,'P1'!$B$4:$J$35,9,FALSE)),"")</f>
        <v/>
      </c>
      <c r="AE187" s="253" t="str">
        <f>IFERROR(IF(AND(AND($N186&lt;&gt;$BI$6,$N186&lt;&gt;$BJ$6),AE186="有"),$AL$2,VLOOKUP(AE186,'P1'!$B$4:$J$35,9,FALSE)),"")</f>
        <v/>
      </c>
      <c r="AF187" s="253" t="str">
        <f>IFERROR(IF(AND(AND($N186&lt;&gt;$BI$6,$N186&lt;&gt;$BJ$6),AF186="有"),$AL$2,VLOOKUP(AF186,'P1'!$B$4:$J$35,9,FALSE)),"")</f>
        <v/>
      </c>
      <c r="AG187" s="253" t="str">
        <f>IFERROR(IF(AND(AND($N186&lt;&gt;$BI$6,$N186&lt;&gt;$BJ$6),AG186="有"),$AL$2,VLOOKUP(AG186,'P1'!$B$4:$J$35,9,FALSE)),"")</f>
        <v/>
      </c>
      <c r="AH187" s="253" t="str">
        <f>IFERROR(IF(AND(AND($N186&lt;&gt;$BI$6,$N186&lt;&gt;$BJ$6),AH186="有"),$AL$2,VLOOKUP(AH186,'P1'!$B$4:$J$35,9,FALSE)),"")</f>
        <v/>
      </c>
      <c r="AI187" s="253" t="str">
        <f>IFERROR(IF(AND(AND($N186&lt;&gt;$BI$6,$N186&lt;&gt;$BJ$6),AI186="有"),$AL$2,VLOOKUP(AI186,'P1'!$B$4:$J$35,9,FALSE)),"")</f>
        <v/>
      </c>
      <c r="AJ187" s="253" t="str">
        <f>IFERROR(IF(AND(AND($N186&lt;&gt;$BI$6,$N186&lt;&gt;$BJ$6),AJ186="有"),$AL$2,VLOOKUP(AJ186,'P1'!$B$4:$J$35,9,FALSE)),"")</f>
        <v/>
      </c>
      <c r="AK187" s="253" t="str">
        <f>IFERROR(IF(AND(AND($N186&lt;&gt;$BI$6,$N186&lt;&gt;$BJ$6),AK186="有"),$AL$2,VLOOKUP(AK186,'P1'!$B$4:$J$35,9,FALSE)),"")</f>
        <v/>
      </c>
      <c r="AL187" s="253" t="str">
        <f>IFERROR(IF(AND(AND($N186&lt;&gt;$BI$6,$N186&lt;&gt;$BJ$6),AL186="有"),$AL$2,VLOOKUP(AL186,'P1'!$B$4:$J$35,9,FALSE)),"")</f>
        <v/>
      </c>
      <c r="AM187" s="253" t="str">
        <f>IFERROR(IF(AND(AND($N186&lt;&gt;$BI$6,$N186&lt;&gt;$BJ$6),AM186="有"),$AL$2,VLOOKUP(AM186,'P1'!$B$4:$J$35,9,FALSE)),"")</f>
        <v/>
      </c>
      <c r="AN187" s="253" t="str">
        <f>IFERROR(IF(AND(AND($N186&lt;&gt;$BI$6,$N186&lt;&gt;$BJ$6),AN186="有"),$AL$2,VLOOKUP(AN186,'P1'!$B$4:$J$35,9,FALSE)),"")</f>
        <v/>
      </c>
      <c r="AO187" s="253" t="str">
        <f>IFERROR(IF(AND(AND($N186&lt;&gt;$BI$6,$N186&lt;&gt;$BJ$6),AO186="有"),$AL$2,VLOOKUP(AO186,'P1'!$B$4:$J$35,9,FALSE)),"")</f>
        <v/>
      </c>
      <c r="AP187" s="253" t="str">
        <f>IFERROR(IF(AND(AND($N186&lt;&gt;$BI$6,$N186&lt;&gt;$BJ$6),AP186="有"),$AL$2,VLOOKUP(AP186,'P1'!$B$4:$J$35,9,FALSE)),"")</f>
        <v/>
      </c>
      <c r="AQ187" s="253" t="str">
        <f>IFERROR(IF(AND(AND($N186&lt;&gt;$BI$6,$N186&lt;&gt;$BJ$6),AQ186="有"),$AL$2,VLOOKUP(AQ186,'P1'!$B$4:$J$35,9,FALSE)),"")</f>
        <v/>
      </c>
      <c r="AR187" s="253" t="str">
        <f>IFERROR(IF(AND(AND($N186&lt;&gt;$BI$6,$N186&lt;&gt;$BJ$6),AR186="有"),$AL$2,VLOOKUP(AR186,'P1'!$B$4:$J$35,9,FALSE)),"")</f>
        <v/>
      </c>
      <c r="AS187" s="253" t="str">
        <f>IFERROR(IF(AND(AND($N186&lt;&gt;$BI$6,$N186&lt;&gt;$BJ$6),AS186="有"),$AL$2,VLOOKUP(AS186,'P1'!$B$4:$J$35,9,FALSE)),"")</f>
        <v/>
      </c>
      <c r="AT187" s="253" t="str">
        <f>IFERROR(IF(AND(AND($N186&lt;&gt;$BI$6,$N186&lt;&gt;$BJ$6),AT186="有"),$AL$2,VLOOKUP(AT186,'P1'!$B$4:$J$35,9,FALSE)),"")</f>
        <v/>
      </c>
      <c r="AU187" s="253" t="str">
        <f>IFERROR(IF(AND(AND($N186&lt;&gt;$BI$6,$N186&lt;&gt;$BJ$6),AU186="有"),$AL$2,VLOOKUP(AU186,'P1'!$B$4:$J$35,9,FALSE)),"")</f>
        <v/>
      </c>
      <c r="AV187" s="254">
        <f>SUM(Q187:AU187)</f>
        <v>0</v>
      </c>
      <c r="AW187" s="711"/>
      <c r="AX187" s="713"/>
      <c r="AY187" s="255"/>
      <c r="AZ187" s="255"/>
    </row>
    <row r="188" spans="2:52" ht="17.100000000000001" customHeight="1" x14ac:dyDescent="0.15">
      <c r="B188" s="690">
        <f t="shared" si="11"/>
        <v>80</v>
      </c>
      <c r="C188" s="721"/>
      <c r="D188" s="722"/>
      <c r="E188" s="722"/>
      <c r="F188" s="722"/>
      <c r="G188" s="722"/>
      <c r="H188" s="723"/>
      <c r="I188" s="727"/>
      <c r="J188" s="728"/>
      <c r="K188" s="728"/>
      <c r="L188" s="728"/>
      <c r="M188" s="729"/>
      <c r="N188" s="733"/>
      <c r="O188" s="734"/>
      <c r="P188" s="723"/>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250">
        <f>COUNTA(Q188:AU188)</f>
        <v>0</v>
      </c>
      <c r="AW188" s="710">
        <f>AV189</f>
        <v>0</v>
      </c>
      <c r="AX188" s="712">
        <f>IFERROR(ROUNDDOWN(AV189/$AT$2,1),"")</f>
        <v>0</v>
      </c>
      <c r="AY188" s="251"/>
      <c r="AZ188" s="251"/>
    </row>
    <row r="189" spans="2:52" ht="17.100000000000001" customHeight="1" x14ac:dyDescent="0.15">
      <c r="B189" s="691"/>
      <c r="C189" s="724"/>
      <c r="D189" s="725"/>
      <c r="E189" s="725"/>
      <c r="F189" s="725"/>
      <c r="G189" s="725"/>
      <c r="H189" s="726"/>
      <c r="I189" s="730"/>
      <c r="J189" s="731"/>
      <c r="K189" s="731"/>
      <c r="L189" s="731"/>
      <c r="M189" s="732"/>
      <c r="N189" s="724"/>
      <c r="O189" s="725"/>
      <c r="P189" s="726"/>
      <c r="Q189" s="253" t="str">
        <f>IFERROR(IF(AND(AND($N188&lt;&gt;$BI$6,$N188&lt;&gt;$BJ$6),Q188="有"),$AL$2,VLOOKUP(Q188,'P1'!$B$4:$J$35,9,FALSE)),"")</f>
        <v/>
      </c>
      <c r="R189" s="253" t="str">
        <f>IFERROR(IF(AND(AND($N188&lt;&gt;$BI$6,$N188&lt;&gt;$BJ$6),R188="有"),$AL$2,VLOOKUP(R188,'P1'!$B$4:$J$35,9,FALSE)),"")</f>
        <v/>
      </c>
      <c r="S189" s="253" t="str">
        <f>IFERROR(IF(AND(AND($N188&lt;&gt;$BI$6,$N188&lt;&gt;$BJ$6),S188="有"),$AL$2,VLOOKUP(S188,'P1'!$B$4:$J$35,9,FALSE)),"")</f>
        <v/>
      </c>
      <c r="T189" s="253" t="str">
        <f>IFERROR(IF(AND(AND($N188&lt;&gt;$BI$6,$N188&lt;&gt;$BJ$6),T188="有"),$AL$2,VLOOKUP(T188,'P1'!$B$4:$J$35,9,FALSE)),"")</f>
        <v/>
      </c>
      <c r="U189" s="253" t="str">
        <f>IFERROR(IF(AND(AND($N188&lt;&gt;$BI$6,$N188&lt;&gt;$BJ$6),U188="有"),$AL$2,VLOOKUP(U188,'P1'!$B$4:$J$35,9,FALSE)),"")</f>
        <v/>
      </c>
      <c r="V189" s="253" t="str">
        <f>IFERROR(IF(AND(AND($N188&lt;&gt;$BI$6,$N188&lt;&gt;$BJ$6),V188="有"),$AL$2,VLOOKUP(V188,'P1'!$B$4:$J$35,9,FALSE)),"")</f>
        <v/>
      </c>
      <c r="W189" s="253" t="str">
        <f>IFERROR(IF(AND(AND($N188&lt;&gt;$BI$6,$N188&lt;&gt;$BJ$6),W188="有"),$AL$2,VLOOKUP(W188,'P1'!$B$4:$J$35,9,FALSE)),"")</f>
        <v/>
      </c>
      <c r="X189" s="253" t="str">
        <f>IFERROR(IF(AND(AND($N188&lt;&gt;$BI$6,$N188&lt;&gt;$BJ$6),X188="有"),$AL$2,VLOOKUP(X188,'P1'!$B$4:$J$35,9,FALSE)),"")</f>
        <v/>
      </c>
      <c r="Y189" s="253" t="str">
        <f>IFERROR(IF(AND(AND($N188&lt;&gt;$BI$6,$N188&lt;&gt;$BJ$6),Y188="有"),$AL$2,VLOOKUP(Y188,'P1'!$B$4:$J$35,9,FALSE)),"")</f>
        <v/>
      </c>
      <c r="Z189" s="253" t="str">
        <f>IFERROR(IF(AND(AND($N188&lt;&gt;$BI$6,$N188&lt;&gt;$BJ$6),Z188="有"),$AL$2,VLOOKUP(Z188,'P1'!$B$4:$J$35,9,FALSE)),"")</f>
        <v/>
      </c>
      <c r="AA189" s="253" t="str">
        <f>IFERROR(IF(AND(AND($N188&lt;&gt;$BI$6,$N188&lt;&gt;$BJ$6),AA188="有"),$AL$2,VLOOKUP(AA188,'P1'!$B$4:$J$35,9,FALSE)),"")</f>
        <v/>
      </c>
      <c r="AB189" s="253" t="str">
        <f>IFERROR(IF(AND(AND($N188&lt;&gt;$BI$6,$N188&lt;&gt;$BJ$6),AB188="有"),$AL$2,VLOOKUP(AB188,'P1'!$B$4:$J$35,9,FALSE)),"")</f>
        <v/>
      </c>
      <c r="AC189" s="253" t="str">
        <f>IFERROR(IF(AND(AND($N188&lt;&gt;$BI$6,$N188&lt;&gt;$BJ$6),AC188="有"),$AL$2,VLOOKUP(AC188,'P1'!$B$4:$J$35,9,FALSE)),"")</f>
        <v/>
      </c>
      <c r="AD189" s="253" t="str">
        <f>IFERROR(IF(AND(AND($N188&lt;&gt;$BI$6,$N188&lt;&gt;$BJ$6),AD188="有"),$AL$2,VLOOKUP(AD188,'P1'!$B$4:$J$35,9,FALSE)),"")</f>
        <v/>
      </c>
      <c r="AE189" s="253" t="str">
        <f>IFERROR(IF(AND(AND($N188&lt;&gt;$BI$6,$N188&lt;&gt;$BJ$6),AE188="有"),$AL$2,VLOOKUP(AE188,'P1'!$B$4:$J$35,9,FALSE)),"")</f>
        <v/>
      </c>
      <c r="AF189" s="253" t="str">
        <f>IFERROR(IF(AND(AND($N188&lt;&gt;$BI$6,$N188&lt;&gt;$BJ$6),AF188="有"),$AL$2,VLOOKUP(AF188,'P1'!$B$4:$J$35,9,FALSE)),"")</f>
        <v/>
      </c>
      <c r="AG189" s="253" t="str">
        <f>IFERROR(IF(AND(AND($N188&lt;&gt;$BI$6,$N188&lt;&gt;$BJ$6),AG188="有"),$AL$2,VLOOKUP(AG188,'P1'!$B$4:$J$35,9,FALSE)),"")</f>
        <v/>
      </c>
      <c r="AH189" s="253" t="str">
        <f>IFERROR(IF(AND(AND($N188&lt;&gt;$BI$6,$N188&lt;&gt;$BJ$6),AH188="有"),$AL$2,VLOOKUP(AH188,'P1'!$B$4:$J$35,9,FALSE)),"")</f>
        <v/>
      </c>
      <c r="AI189" s="253" t="str">
        <f>IFERROR(IF(AND(AND($N188&lt;&gt;$BI$6,$N188&lt;&gt;$BJ$6),AI188="有"),$AL$2,VLOOKUP(AI188,'P1'!$B$4:$J$35,9,FALSE)),"")</f>
        <v/>
      </c>
      <c r="AJ189" s="253" t="str">
        <f>IFERROR(IF(AND(AND($N188&lt;&gt;$BI$6,$N188&lt;&gt;$BJ$6),AJ188="有"),$AL$2,VLOOKUP(AJ188,'P1'!$B$4:$J$35,9,FALSE)),"")</f>
        <v/>
      </c>
      <c r="AK189" s="253" t="str">
        <f>IFERROR(IF(AND(AND($N188&lt;&gt;$BI$6,$N188&lt;&gt;$BJ$6),AK188="有"),$AL$2,VLOOKUP(AK188,'P1'!$B$4:$J$35,9,FALSE)),"")</f>
        <v/>
      </c>
      <c r="AL189" s="253" t="str">
        <f>IFERROR(IF(AND(AND($N188&lt;&gt;$BI$6,$N188&lt;&gt;$BJ$6),AL188="有"),$AL$2,VLOOKUP(AL188,'P1'!$B$4:$J$35,9,FALSE)),"")</f>
        <v/>
      </c>
      <c r="AM189" s="253" t="str">
        <f>IFERROR(IF(AND(AND($N188&lt;&gt;$BI$6,$N188&lt;&gt;$BJ$6),AM188="有"),$AL$2,VLOOKUP(AM188,'P1'!$B$4:$J$35,9,FALSE)),"")</f>
        <v/>
      </c>
      <c r="AN189" s="253" t="str">
        <f>IFERROR(IF(AND(AND($N188&lt;&gt;$BI$6,$N188&lt;&gt;$BJ$6),AN188="有"),$AL$2,VLOOKUP(AN188,'P1'!$B$4:$J$35,9,FALSE)),"")</f>
        <v/>
      </c>
      <c r="AO189" s="253" t="str">
        <f>IFERROR(IF(AND(AND($N188&lt;&gt;$BI$6,$N188&lt;&gt;$BJ$6),AO188="有"),$AL$2,VLOOKUP(AO188,'P1'!$B$4:$J$35,9,FALSE)),"")</f>
        <v/>
      </c>
      <c r="AP189" s="253" t="str">
        <f>IFERROR(IF(AND(AND($N188&lt;&gt;$BI$6,$N188&lt;&gt;$BJ$6),AP188="有"),$AL$2,VLOOKUP(AP188,'P1'!$B$4:$J$35,9,FALSE)),"")</f>
        <v/>
      </c>
      <c r="AQ189" s="253" t="str">
        <f>IFERROR(IF(AND(AND($N188&lt;&gt;$BI$6,$N188&lt;&gt;$BJ$6),AQ188="有"),$AL$2,VLOOKUP(AQ188,'P1'!$B$4:$J$35,9,FALSE)),"")</f>
        <v/>
      </c>
      <c r="AR189" s="253" t="str">
        <f>IFERROR(IF(AND(AND($N188&lt;&gt;$BI$6,$N188&lt;&gt;$BJ$6),AR188="有"),$AL$2,VLOOKUP(AR188,'P1'!$B$4:$J$35,9,FALSE)),"")</f>
        <v/>
      </c>
      <c r="AS189" s="253" t="str">
        <f>IFERROR(IF(AND(AND($N188&lt;&gt;$BI$6,$N188&lt;&gt;$BJ$6),AS188="有"),$AL$2,VLOOKUP(AS188,'P1'!$B$4:$J$35,9,FALSE)),"")</f>
        <v/>
      </c>
      <c r="AT189" s="253" t="str">
        <f>IFERROR(IF(AND(AND($N188&lt;&gt;$BI$6,$N188&lt;&gt;$BJ$6),AT188="有"),$AL$2,VLOOKUP(AT188,'P1'!$B$4:$J$35,9,FALSE)),"")</f>
        <v/>
      </c>
      <c r="AU189" s="253" t="str">
        <f>IFERROR(IF(AND(AND($N188&lt;&gt;$BI$6,$N188&lt;&gt;$BJ$6),AU188="有"),$AL$2,VLOOKUP(AU188,'P1'!$B$4:$J$35,9,FALSE)),"")</f>
        <v/>
      </c>
      <c r="AV189" s="254">
        <f>SUM(Q189:AU189)</f>
        <v>0</v>
      </c>
      <c r="AW189" s="711"/>
      <c r="AX189" s="713"/>
      <c r="AY189" s="255"/>
      <c r="AZ189" s="255"/>
    </row>
    <row r="190" spans="2:52" ht="17.100000000000001" customHeight="1" x14ac:dyDescent="0.15">
      <c r="B190" s="690">
        <f t="shared" si="11"/>
        <v>81</v>
      </c>
      <c r="C190" s="721"/>
      <c r="D190" s="722"/>
      <c r="E190" s="722"/>
      <c r="F190" s="722"/>
      <c r="G190" s="722"/>
      <c r="H190" s="723"/>
      <c r="I190" s="727"/>
      <c r="J190" s="728"/>
      <c r="K190" s="728"/>
      <c r="L190" s="728"/>
      <c r="M190" s="729"/>
      <c r="N190" s="733"/>
      <c r="O190" s="734"/>
      <c r="P190" s="723"/>
      <c r="Q190" s="256"/>
      <c r="R190" s="256"/>
      <c r="S190" s="256"/>
      <c r="T190" s="256"/>
      <c r="U190" s="256"/>
      <c r="V190" s="256"/>
      <c r="W190" s="256"/>
      <c r="X190" s="256"/>
      <c r="Y190" s="256"/>
      <c r="Z190" s="256"/>
      <c r="AA190" s="256"/>
      <c r="AB190" s="256"/>
      <c r="AC190" s="256"/>
      <c r="AD190" s="256"/>
      <c r="AE190" s="256"/>
      <c r="AF190" s="256"/>
      <c r="AG190" s="256"/>
      <c r="AH190" s="256"/>
      <c r="AI190" s="256"/>
      <c r="AJ190" s="256"/>
      <c r="AK190" s="256"/>
      <c r="AL190" s="256"/>
      <c r="AM190" s="256"/>
      <c r="AN190" s="256"/>
      <c r="AO190" s="256"/>
      <c r="AP190" s="256"/>
      <c r="AQ190" s="256"/>
      <c r="AR190" s="256"/>
      <c r="AS190" s="256"/>
      <c r="AT190" s="256"/>
      <c r="AU190" s="256"/>
      <c r="AV190" s="250">
        <f>COUNTA(Q190:AU190)</f>
        <v>0</v>
      </c>
      <c r="AW190" s="710">
        <f>AV191</f>
        <v>0</v>
      </c>
      <c r="AX190" s="712">
        <f>IFERROR(ROUNDDOWN(AV191/$AT$2,1),"")</f>
        <v>0</v>
      </c>
      <c r="AY190" s="251"/>
      <c r="AZ190" s="251"/>
    </row>
    <row r="191" spans="2:52" ht="17.100000000000001" customHeight="1" x14ac:dyDescent="0.15">
      <c r="B191" s="691"/>
      <c r="C191" s="724"/>
      <c r="D191" s="725"/>
      <c r="E191" s="725"/>
      <c r="F191" s="725"/>
      <c r="G191" s="725"/>
      <c r="H191" s="726"/>
      <c r="I191" s="730"/>
      <c r="J191" s="731"/>
      <c r="K191" s="731"/>
      <c r="L191" s="731"/>
      <c r="M191" s="732"/>
      <c r="N191" s="724"/>
      <c r="O191" s="725"/>
      <c r="P191" s="726"/>
      <c r="Q191" s="253" t="str">
        <f>IFERROR(IF(AND(AND($N190&lt;&gt;$BI$6,$N190&lt;&gt;$BJ$6),Q190="有"),$AL$2,VLOOKUP(Q190,'P1'!$B$4:$J$35,9,FALSE)),"")</f>
        <v/>
      </c>
      <c r="R191" s="253" t="str">
        <f>IFERROR(IF(AND(AND($N190&lt;&gt;$BI$6,$N190&lt;&gt;$BJ$6),R190="有"),$AL$2,VLOOKUP(R190,'P1'!$B$4:$J$35,9,FALSE)),"")</f>
        <v/>
      </c>
      <c r="S191" s="253" t="str">
        <f>IFERROR(IF(AND(AND($N190&lt;&gt;$BI$6,$N190&lt;&gt;$BJ$6),S190="有"),$AL$2,VLOOKUP(S190,'P1'!$B$4:$J$35,9,FALSE)),"")</f>
        <v/>
      </c>
      <c r="T191" s="253" t="str">
        <f>IFERROR(IF(AND(AND($N190&lt;&gt;$BI$6,$N190&lt;&gt;$BJ$6),T190="有"),$AL$2,VLOOKUP(T190,'P1'!$B$4:$J$35,9,FALSE)),"")</f>
        <v/>
      </c>
      <c r="U191" s="253" t="str">
        <f>IFERROR(IF(AND(AND($N190&lt;&gt;$BI$6,$N190&lt;&gt;$BJ$6),U190="有"),$AL$2,VLOOKUP(U190,'P1'!$B$4:$J$35,9,FALSE)),"")</f>
        <v/>
      </c>
      <c r="V191" s="253" t="str">
        <f>IFERROR(IF(AND(AND($N190&lt;&gt;$BI$6,$N190&lt;&gt;$BJ$6),V190="有"),$AL$2,VLOOKUP(V190,'P1'!$B$4:$J$35,9,FALSE)),"")</f>
        <v/>
      </c>
      <c r="W191" s="253" t="str">
        <f>IFERROR(IF(AND(AND($N190&lt;&gt;$BI$6,$N190&lt;&gt;$BJ$6),W190="有"),$AL$2,VLOOKUP(W190,'P1'!$B$4:$J$35,9,FALSE)),"")</f>
        <v/>
      </c>
      <c r="X191" s="253" t="str">
        <f>IFERROR(IF(AND(AND($N190&lt;&gt;$BI$6,$N190&lt;&gt;$BJ$6),X190="有"),$AL$2,VLOOKUP(X190,'P1'!$B$4:$J$35,9,FALSE)),"")</f>
        <v/>
      </c>
      <c r="Y191" s="253" t="str">
        <f>IFERROR(IF(AND(AND($N190&lt;&gt;$BI$6,$N190&lt;&gt;$BJ$6),Y190="有"),$AL$2,VLOOKUP(Y190,'P1'!$B$4:$J$35,9,FALSE)),"")</f>
        <v/>
      </c>
      <c r="Z191" s="253" t="str">
        <f>IFERROR(IF(AND(AND($N190&lt;&gt;$BI$6,$N190&lt;&gt;$BJ$6),Z190="有"),$AL$2,VLOOKUP(Z190,'P1'!$B$4:$J$35,9,FALSE)),"")</f>
        <v/>
      </c>
      <c r="AA191" s="253" t="str">
        <f>IFERROR(IF(AND(AND($N190&lt;&gt;$BI$6,$N190&lt;&gt;$BJ$6),AA190="有"),$AL$2,VLOOKUP(AA190,'P1'!$B$4:$J$35,9,FALSE)),"")</f>
        <v/>
      </c>
      <c r="AB191" s="253" t="str">
        <f>IFERROR(IF(AND(AND($N190&lt;&gt;$BI$6,$N190&lt;&gt;$BJ$6),AB190="有"),$AL$2,VLOOKUP(AB190,'P1'!$B$4:$J$35,9,FALSE)),"")</f>
        <v/>
      </c>
      <c r="AC191" s="253" t="str">
        <f>IFERROR(IF(AND(AND($N190&lt;&gt;$BI$6,$N190&lt;&gt;$BJ$6),AC190="有"),$AL$2,VLOOKUP(AC190,'P1'!$B$4:$J$35,9,FALSE)),"")</f>
        <v/>
      </c>
      <c r="AD191" s="253" t="str">
        <f>IFERROR(IF(AND(AND($N190&lt;&gt;$BI$6,$N190&lt;&gt;$BJ$6),AD190="有"),$AL$2,VLOOKUP(AD190,'P1'!$B$4:$J$35,9,FALSE)),"")</f>
        <v/>
      </c>
      <c r="AE191" s="253" t="str">
        <f>IFERROR(IF(AND(AND($N190&lt;&gt;$BI$6,$N190&lt;&gt;$BJ$6),AE190="有"),$AL$2,VLOOKUP(AE190,'P1'!$B$4:$J$35,9,FALSE)),"")</f>
        <v/>
      </c>
      <c r="AF191" s="253" t="str">
        <f>IFERROR(IF(AND(AND($N190&lt;&gt;$BI$6,$N190&lt;&gt;$BJ$6),AF190="有"),$AL$2,VLOOKUP(AF190,'P1'!$B$4:$J$35,9,FALSE)),"")</f>
        <v/>
      </c>
      <c r="AG191" s="253" t="str">
        <f>IFERROR(IF(AND(AND($N190&lt;&gt;$BI$6,$N190&lt;&gt;$BJ$6),AG190="有"),$AL$2,VLOOKUP(AG190,'P1'!$B$4:$J$35,9,FALSE)),"")</f>
        <v/>
      </c>
      <c r="AH191" s="253" t="str">
        <f>IFERROR(IF(AND(AND($N190&lt;&gt;$BI$6,$N190&lt;&gt;$BJ$6),AH190="有"),$AL$2,VLOOKUP(AH190,'P1'!$B$4:$J$35,9,FALSE)),"")</f>
        <v/>
      </c>
      <c r="AI191" s="253" t="str">
        <f>IFERROR(IF(AND(AND($N190&lt;&gt;$BI$6,$N190&lt;&gt;$BJ$6),AI190="有"),$AL$2,VLOOKUP(AI190,'P1'!$B$4:$J$35,9,FALSE)),"")</f>
        <v/>
      </c>
      <c r="AJ191" s="253" t="str">
        <f>IFERROR(IF(AND(AND($N190&lt;&gt;$BI$6,$N190&lt;&gt;$BJ$6),AJ190="有"),$AL$2,VLOOKUP(AJ190,'P1'!$B$4:$J$35,9,FALSE)),"")</f>
        <v/>
      </c>
      <c r="AK191" s="253" t="str">
        <f>IFERROR(IF(AND(AND($N190&lt;&gt;$BI$6,$N190&lt;&gt;$BJ$6),AK190="有"),$AL$2,VLOOKUP(AK190,'P1'!$B$4:$J$35,9,FALSE)),"")</f>
        <v/>
      </c>
      <c r="AL191" s="253" t="str">
        <f>IFERROR(IF(AND(AND($N190&lt;&gt;$BI$6,$N190&lt;&gt;$BJ$6),AL190="有"),$AL$2,VLOOKUP(AL190,'P1'!$B$4:$J$35,9,FALSE)),"")</f>
        <v/>
      </c>
      <c r="AM191" s="253" t="str">
        <f>IFERROR(IF(AND(AND($N190&lt;&gt;$BI$6,$N190&lt;&gt;$BJ$6),AM190="有"),$AL$2,VLOOKUP(AM190,'P1'!$B$4:$J$35,9,FALSE)),"")</f>
        <v/>
      </c>
      <c r="AN191" s="253" t="str">
        <f>IFERROR(IF(AND(AND($N190&lt;&gt;$BI$6,$N190&lt;&gt;$BJ$6),AN190="有"),$AL$2,VLOOKUP(AN190,'P1'!$B$4:$J$35,9,FALSE)),"")</f>
        <v/>
      </c>
      <c r="AO191" s="253" t="str">
        <f>IFERROR(IF(AND(AND($N190&lt;&gt;$BI$6,$N190&lt;&gt;$BJ$6),AO190="有"),$AL$2,VLOOKUP(AO190,'P1'!$B$4:$J$35,9,FALSE)),"")</f>
        <v/>
      </c>
      <c r="AP191" s="253" t="str">
        <f>IFERROR(IF(AND(AND($N190&lt;&gt;$BI$6,$N190&lt;&gt;$BJ$6),AP190="有"),$AL$2,VLOOKUP(AP190,'P1'!$B$4:$J$35,9,FALSE)),"")</f>
        <v/>
      </c>
      <c r="AQ191" s="253" t="str">
        <f>IFERROR(IF(AND(AND($N190&lt;&gt;$BI$6,$N190&lt;&gt;$BJ$6),AQ190="有"),$AL$2,VLOOKUP(AQ190,'P1'!$B$4:$J$35,9,FALSE)),"")</f>
        <v/>
      </c>
      <c r="AR191" s="253" t="str">
        <f>IFERROR(IF(AND(AND($N190&lt;&gt;$BI$6,$N190&lt;&gt;$BJ$6),AR190="有"),$AL$2,VLOOKUP(AR190,'P1'!$B$4:$J$35,9,FALSE)),"")</f>
        <v/>
      </c>
      <c r="AS191" s="253" t="str">
        <f>IFERROR(IF(AND(AND($N190&lt;&gt;$BI$6,$N190&lt;&gt;$BJ$6),AS190="有"),$AL$2,VLOOKUP(AS190,'P1'!$B$4:$J$35,9,FALSE)),"")</f>
        <v/>
      </c>
      <c r="AT191" s="253" t="str">
        <f>IFERROR(IF(AND(AND($N190&lt;&gt;$BI$6,$N190&lt;&gt;$BJ$6),AT190="有"),$AL$2,VLOOKUP(AT190,'P1'!$B$4:$J$35,9,FALSE)),"")</f>
        <v/>
      </c>
      <c r="AU191" s="253" t="str">
        <f>IFERROR(IF(AND(AND($N190&lt;&gt;$BI$6,$N190&lt;&gt;$BJ$6),AU190="有"),$AL$2,VLOOKUP(AU190,'P1'!$B$4:$J$35,9,FALSE)),"")</f>
        <v/>
      </c>
      <c r="AV191" s="254">
        <f>SUM(Q191:AU191)</f>
        <v>0</v>
      </c>
      <c r="AW191" s="711"/>
      <c r="AX191" s="713"/>
      <c r="AY191" s="255"/>
      <c r="AZ191" s="255"/>
    </row>
    <row r="192" spans="2:52" ht="17.100000000000001" customHeight="1" x14ac:dyDescent="0.15">
      <c r="B192" s="690">
        <f t="shared" si="11"/>
        <v>82</v>
      </c>
      <c r="C192" s="721"/>
      <c r="D192" s="722"/>
      <c r="E192" s="722"/>
      <c r="F192" s="722"/>
      <c r="G192" s="722"/>
      <c r="H192" s="723"/>
      <c r="I192" s="727"/>
      <c r="J192" s="728"/>
      <c r="K192" s="728"/>
      <c r="L192" s="728"/>
      <c r="M192" s="729"/>
      <c r="N192" s="733"/>
      <c r="O192" s="734"/>
      <c r="P192" s="723"/>
      <c r="Q192" s="256"/>
      <c r="R192" s="256"/>
      <c r="S192" s="256"/>
      <c r="T192" s="256"/>
      <c r="U192" s="256"/>
      <c r="V192" s="256"/>
      <c r="W192" s="256"/>
      <c r="X192" s="256"/>
      <c r="Y192" s="256"/>
      <c r="Z192" s="256"/>
      <c r="AA192" s="256"/>
      <c r="AB192" s="256"/>
      <c r="AC192" s="256"/>
      <c r="AD192" s="256"/>
      <c r="AE192" s="256"/>
      <c r="AF192" s="256"/>
      <c r="AG192" s="256"/>
      <c r="AH192" s="256"/>
      <c r="AI192" s="256"/>
      <c r="AJ192" s="256"/>
      <c r="AK192" s="256"/>
      <c r="AL192" s="256"/>
      <c r="AM192" s="256"/>
      <c r="AN192" s="256"/>
      <c r="AO192" s="256"/>
      <c r="AP192" s="256"/>
      <c r="AQ192" s="256"/>
      <c r="AR192" s="256"/>
      <c r="AS192" s="256"/>
      <c r="AT192" s="256"/>
      <c r="AU192" s="256"/>
      <c r="AV192" s="250">
        <f>COUNTA(Q192:AU192)</f>
        <v>0</v>
      </c>
      <c r="AW192" s="710">
        <f>AV193</f>
        <v>0</v>
      </c>
      <c r="AX192" s="712">
        <f>IFERROR(ROUNDDOWN(AV193/$AT$2,1),"")</f>
        <v>0</v>
      </c>
      <c r="AY192" s="251"/>
      <c r="AZ192" s="251"/>
    </row>
    <row r="193" spans="2:59" ht="17.100000000000001" customHeight="1" x14ac:dyDescent="0.15">
      <c r="B193" s="691"/>
      <c r="C193" s="724"/>
      <c r="D193" s="725"/>
      <c r="E193" s="725"/>
      <c r="F193" s="725"/>
      <c r="G193" s="725"/>
      <c r="H193" s="726"/>
      <c r="I193" s="730"/>
      <c r="J193" s="731"/>
      <c r="K193" s="731"/>
      <c r="L193" s="731"/>
      <c r="M193" s="732"/>
      <c r="N193" s="724"/>
      <c r="O193" s="725"/>
      <c r="P193" s="726"/>
      <c r="Q193" s="253" t="str">
        <f>IFERROR(IF(AND(AND($N192&lt;&gt;$BI$6,$N192&lt;&gt;$BJ$6),Q192="有"),$AL$2,VLOOKUP(Q192,'P1'!$B$4:$J$35,9,FALSE)),"")</f>
        <v/>
      </c>
      <c r="R193" s="253" t="str">
        <f>IFERROR(IF(AND(AND($N192&lt;&gt;$BI$6,$N192&lt;&gt;$BJ$6),R192="有"),$AL$2,VLOOKUP(R192,'P1'!$B$4:$J$35,9,FALSE)),"")</f>
        <v/>
      </c>
      <c r="S193" s="253" t="str">
        <f>IFERROR(IF(AND(AND($N192&lt;&gt;$BI$6,$N192&lt;&gt;$BJ$6),S192="有"),$AL$2,VLOOKUP(S192,'P1'!$B$4:$J$35,9,FALSE)),"")</f>
        <v/>
      </c>
      <c r="T193" s="253" t="str">
        <f>IFERROR(IF(AND(AND($N192&lt;&gt;$BI$6,$N192&lt;&gt;$BJ$6),T192="有"),$AL$2,VLOOKUP(T192,'P1'!$B$4:$J$35,9,FALSE)),"")</f>
        <v/>
      </c>
      <c r="U193" s="253" t="str">
        <f>IFERROR(IF(AND(AND($N192&lt;&gt;$BI$6,$N192&lt;&gt;$BJ$6),U192="有"),$AL$2,VLOOKUP(U192,'P1'!$B$4:$J$35,9,FALSE)),"")</f>
        <v/>
      </c>
      <c r="V193" s="253" t="str">
        <f>IFERROR(IF(AND(AND($N192&lt;&gt;$BI$6,$N192&lt;&gt;$BJ$6),V192="有"),$AL$2,VLOOKUP(V192,'P1'!$B$4:$J$35,9,FALSE)),"")</f>
        <v/>
      </c>
      <c r="W193" s="253" t="str">
        <f>IFERROR(IF(AND(AND($N192&lt;&gt;$BI$6,$N192&lt;&gt;$BJ$6),W192="有"),$AL$2,VLOOKUP(W192,'P1'!$B$4:$J$35,9,FALSE)),"")</f>
        <v/>
      </c>
      <c r="X193" s="253" t="str">
        <f>IFERROR(IF(AND(AND($N192&lt;&gt;$BI$6,$N192&lt;&gt;$BJ$6),X192="有"),$AL$2,VLOOKUP(X192,'P1'!$B$4:$J$35,9,FALSE)),"")</f>
        <v/>
      </c>
      <c r="Y193" s="253" t="str">
        <f>IFERROR(IF(AND(AND($N192&lt;&gt;$BI$6,$N192&lt;&gt;$BJ$6),Y192="有"),$AL$2,VLOOKUP(Y192,'P1'!$B$4:$J$35,9,FALSE)),"")</f>
        <v/>
      </c>
      <c r="Z193" s="253" t="str">
        <f>IFERROR(IF(AND(AND($N192&lt;&gt;$BI$6,$N192&lt;&gt;$BJ$6),Z192="有"),$AL$2,VLOOKUP(Z192,'P1'!$B$4:$J$35,9,FALSE)),"")</f>
        <v/>
      </c>
      <c r="AA193" s="253" t="str">
        <f>IFERROR(IF(AND(AND($N192&lt;&gt;$BI$6,$N192&lt;&gt;$BJ$6),AA192="有"),$AL$2,VLOOKUP(AA192,'P1'!$B$4:$J$35,9,FALSE)),"")</f>
        <v/>
      </c>
      <c r="AB193" s="253" t="str">
        <f>IFERROR(IF(AND(AND($N192&lt;&gt;$BI$6,$N192&lt;&gt;$BJ$6),AB192="有"),$AL$2,VLOOKUP(AB192,'P1'!$B$4:$J$35,9,FALSE)),"")</f>
        <v/>
      </c>
      <c r="AC193" s="253" t="str">
        <f>IFERROR(IF(AND(AND($N192&lt;&gt;$BI$6,$N192&lt;&gt;$BJ$6),AC192="有"),$AL$2,VLOOKUP(AC192,'P1'!$B$4:$J$35,9,FALSE)),"")</f>
        <v/>
      </c>
      <c r="AD193" s="253" t="str">
        <f>IFERROR(IF(AND(AND($N192&lt;&gt;$BI$6,$N192&lt;&gt;$BJ$6),AD192="有"),$AL$2,VLOOKUP(AD192,'P1'!$B$4:$J$35,9,FALSE)),"")</f>
        <v/>
      </c>
      <c r="AE193" s="253" t="str">
        <f>IFERROR(IF(AND(AND($N192&lt;&gt;$BI$6,$N192&lt;&gt;$BJ$6),AE192="有"),$AL$2,VLOOKUP(AE192,'P1'!$B$4:$J$35,9,FALSE)),"")</f>
        <v/>
      </c>
      <c r="AF193" s="253" t="str">
        <f>IFERROR(IF(AND(AND($N192&lt;&gt;$BI$6,$N192&lt;&gt;$BJ$6),AF192="有"),$AL$2,VLOOKUP(AF192,'P1'!$B$4:$J$35,9,FALSE)),"")</f>
        <v/>
      </c>
      <c r="AG193" s="253" t="str">
        <f>IFERROR(IF(AND(AND($N192&lt;&gt;$BI$6,$N192&lt;&gt;$BJ$6),AG192="有"),$AL$2,VLOOKUP(AG192,'P1'!$B$4:$J$35,9,FALSE)),"")</f>
        <v/>
      </c>
      <c r="AH193" s="253" t="str">
        <f>IFERROR(IF(AND(AND($N192&lt;&gt;$BI$6,$N192&lt;&gt;$BJ$6),AH192="有"),$AL$2,VLOOKUP(AH192,'P1'!$B$4:$J$35,9,FALSE)),"")</f>
        <v/>
      </c>
      <c r="AI193" s="253" t="str">
        <f>IFERROR(IF(AND(AND($N192&lt;&gt;$BI$6,$N192&lt;&gt;$BJ$6),AI192="有"),$AL$2,VLOOKUP(AI192,'P1'!$B$4:$J$35,9,FALSE)),"")</f>
        <v/>
      </c>
      <c r="AJ193" s="253" t="str">
        <f>IFERROR(IF(AND(AND($N192&lt;&gt;$BI$6,$N192&lt;&gt;$BJ$6),AJ192="有"),$AL$2,VLOOKUP(AJ192,'P1'!$B$4:$J$35,9,FALSE)),"")</f>
        <v/>
      </c>
      <c r="AK193" s="253" t="str">
        <f>IFERROR(IF(AND(AND($N192&lt;&gt;$BI$6,$N192&lt;&gt;$BJ$6),AK192="有"),$AL$2,VLOOKUP(AK192,'P1'!$B$4:$J$35,9,FALSE)),"")</f>
        <v/>
      </c>
      <c r="AL193" s="253" t="str">
        <f>IFERROR(IF(AND(AND($N192&lt;&gt;$BI$6,$N192&lt;&gt;$BJ$6),AL192="有"),$AL$2,VLOOKUP(AL192,'P1'!$B$4:$J$35,9,FALSE)),"")</f>
        <v/>
      </c>
      <c r="AM193" s="253" t="str">
        <f>IFERROR(IF(AND(AND($N192&lt;&gt;$BI$6,$N192&lt;&gt;$BJ$6),AM192="有"),$AL$2,VLOOKUP(AM192,'P1'!$B$4:$J$35,9,FALSE)),"")</f>
        <v/>
      </c>
      <c r="AN193" s="253" t="str">
        <f>IFERROR(IF(AND(AND($N192&lt;&gt;$BI$6,$N192&lt;&gt;$BJ$6),AN192="有"),$AL$2,VLOOKUP(AN192,'P1'!$B$4:$J$35,9,FALSE)),"")</f>
        <v/>
      </c>
      <c r="AO193" s="253" t="str">
        <f>IFERROR(IF(AND(AND($N192&lt;&gt;$BI$6,$N192&lt;&gt;$BJ$6),AO192="有"),$AL$2,VLOOKUP(AO192,'P1'!$B$4:$J$35,9,FALSE)),"")</f>
        <v/>
      </c>
      <c r="AP193" s="253" t="str">
        <f>IFERROR(IF(AND(AND($N192&lt;&gt;$BI$6,$N192&lt;&gt;$BJ$6),AP192="有"),$AL$2,VLOOKUP(AP192,'P1'!$B$4:$J$35,9,FALSE)),"")</f>
        <v/>
      </c>
      <c r="AQ193" s="253" t="str">
        <f>IFERROR(IF(AND(AND($N192&lt;&gt;$BI$6,$N192&lt;&gt;$BJ$6),AQ192="有"),$AL$2,VLOOKUP(AQ192,'P1'!$B$4:$J$35,9,FALSE)),"")</f>
        <v/>
      </c>
      <c r="AR193" s="253" t="str">
        <f>IFERROR(IF(AND(AND($N192&lt;&gt;$BI$6,$N192&lt;&gt;$BJ$6),AR192="有"),$AL$2,VLOOKUP(AR192,'P1'!$B$4:$J$35,9,FALSE)),"")</f>
        <v/>
      </c>
      <c r="AS193" s="253" t="str">
        <f>IFERROR(IF(AND(AND($N192&lt;&gt;$BI$6,$N192&lt;&gt;$BJ$6),AS192="有"),$AL$2,VLOOKUP(AS192,'P1'!$B$4:$J$35,9,FALSE)),"")</f>
        <v/>
      </c>
      <c r="AT193" s="253" t="str">
        <f>IFERROR(IF(AND(AND($N192&lt;&gt;$BI$6,$N192&lt;&gt;$BJ$6),AT192="有"),$AL$2,VLOOKUP(AT192,'P1'!$B$4:$J$35,9,FALSE)),"")</f>
        <v/>
      </c>
      <c r="AU193" s="253" t="str">
        <f>IFERROR(IF(AND(AND($N192&lt;&gt;$BI$6,$N192&lt;&gt;$BJ$6),AU192="有"),$AL$2,VLOOKUP(AU192,'P1'!$B$4:$J$35,9,FALSE)),"")</f>
        <v/>
      </c>
      <c r="AV193" s="254">
        <f>SUM(Q193:AU193)</f>
        <v>0</v>
      </c>
      <c r="AW193" s="711"/>
      <c r="AX193" s="713"/>
      <c r="AY193" s="255"/>
      <c r="AZ193" s="255"/>
    </row>
    <row r="194" spans="2:59" ht="17.100000000000001" customHeight="1" x14ac:dyDescent="0.15">
      <c r="B194" s="690">
        <f t="shared" si="11"/>
        <v>83</v>
      </c>
      <c r="C194" s="721"/>
      <c r="D194" s="722"/>
      <c r="E194" s="722"/>
      <c r="F194" s="722"/>
      <c r="G194" s="722"/>
      <c r="H194" s="723"/>
      <c r="I194" s="727"/>
      <c r="J194" s="728"/>
      <c r="K194" s="728"/>
      <c r="L194" s="728"/>
      <c r="M194" s="729"/>
      <c r="N194" s="733"/>
      <c r="O194" s="734"/>
      <c r="P194" s="723"/>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0">
        <f>COUNTA(Q194:AU194)</f>
        <v>0</v>
      </c>
      <c r="AW194" s="710">
        <f>AV195</f>
        <v>0</v>
      </c>
      <c r="AX194" s="712">
        <f>IFERROR(ROUNDDOWN(AV195/$AT$2,1),"")</f>
        <v>0</v>
      </c>
      <c r="AY194" s="251"/>
      <c r="AZ194" s="251"/>
    </row>
    <row r="195" spans="2:59" ht="17.100000000000001" customHeight="1" x14ac:dyDescent="0.15">
      <c r="B195" s="691"/>
      <c r="C195" s="724"/>
      <c r="D195" s="725"/>
      <c r="E195" s="725"/>
      <c r="F195" s="725"/>
      <c r="G195" s="725"/>
      <c r="H195" s="726"/>
      <c r="I195" s="730"/>
      <c r="J195" s="731"/>
      <c r="K195" s="731"/>
      <c r="L195" s="731"/>
      <c r="M195" s="732"/>
      <c r="N195" s="724"/>
      <c r="O195" s="725"/>
      <c r="P195" s="726"/>
      <c r="Q195" s="253" t="str">
        <f>IFERROR(IF(AND(AND($N194&lt;&gt;$BI$6,$N194&lt;&gt;$BJ$6),Q194="有"),$AL$2,VLOOKUP(Q194,'P1'!$B$4:$J$35,9,FALSE)),"")</f>
        <v/>
      </c>
      <c r="R195" s="253" t="str">
        <f>IFERROR(IF(AND(AND($N194&lt;&gt;$BI$6,$N194&lt;&gt;$BJ$6),R194="有"),$AL$2,VLOOKUP(R194,'P1'!$B$4:$J$35,9,FALSE)),"")</f>
        <v/>
      </c>
      <c r="S195" s="253" t="str">
        <f>IFERROR(IF(AND(AND($N194&lt;&gt;$BI$6,$N194&lt;&gt;$BJ$6),S194="有"),$AL$2,VLOOKUP(S194,'P1'!$B$4:$J$35,9,FALSE)),"")</f>
        <v/>
      </c>
      <c r="T195" s="253" t="str">
        <f>IFERROR(IF(AND(AND($N194&lt;&gt;$BI$6,$N194&lt;&gt;$BJ$6),T194="有"),$AL$2,VLOOKUP(T194,'P1'!$B$4:$J$35,9,FALSE)),"")</f>
        <v/>
      </c>
      <c r="U195" s="253" t="str">
        <f>IFERROR(IF(AND(AND($N194&lt;&gt;$BI$6,$N194&lt;&gt;$BJ$6),U194="有"),$AL$2,VLOOKUP(U194,'P1'!$B$4:$J$35,9,FALSE)),"")</f>
        <v/>
      </c>
      <c r="V195" s="253" t="str">
        <f>IFERROR(IF(AND(AND($N194&lt;&gt;$BI$6,$N194&lt;&gt;$BJ$6),V194="有"),$AL$2,VLOOKUP(V194,'P1'!$B$4:$J$35,9,FALSE)),"")</f>
        <v/>
      </c>
      <c r="W195" s="253" t="str">
        <f>IFERROR(IF(AND(AND($N194&lt;&gt;$BI$6,$N194&lt;&gt;$BJ$6),W194="有"),$AL$2,VLOOKUP(W194,'P1'!$B$4:$J$35,9,FALSE)),"")</f>
        <v/>
      </c>
      <c r="X195" s="253" t="str">
        <f>IFERROR(IF(AND(AND($N194&lt;&gt;$BI$6,$N194&lt;&gt;$BJ$6),X194="有"),$AL$2,VLOOKUP(X194,'P1'!$B$4:$J$35,9,FALSE)),"")</f>
        <v/>
      </c>
      <c r="Y195" s="253" t="str">
        <f>IFERROR(IF(AND(AND($N194&lt;&gt;$BI$6,$N194&lt;&gt;$BJ$6),Y194="有"),$AL$2,VLOOKUP(Y194,'P1'!$B$4:$J$35,9,FALSE)),"")</f>
        <v/>
      </c>
      <c r="Z195" s="253" t="str">
        <f>IFERROR(IF(AND(AND($N194&lt;&gt;$BI$6,$N194&lt;&gt;$BJ$6),Z194="有"),$AL$2,VLOOKUP(Z194,'P1'!$B$4:$J$35,9,FALSE)),"")</f>
        <v/>
      </c>
      <c r="AA195" s="253" t="str">
        <f>IFERROR(IF(AND(AND($N194&lt;&gt;$BI$6,$N194&lt;&gt;$BJ$6),AA194="有"),$AL$2,VLOOKUP(AA194,'P1'!$B$4:$J$35,9,FALSE)),"")</f>
        <v/>
      </c>
      <c r="AB195" s="253" t="str">
        <f>IFERROR(IF(AND(AND($N194&lt;&gt;$BI$6,$N194&lt;&gt;$BJ$6),AB194="有"),$AL$2,VLOOKUP(AB194,'P1'!$B$4:$J$35,9,FALSE)),"")</f>
        <v/>
      </c>
      <c r="AC195" s="253" t="str">
        <f>IFERROR(IF(AND(AND($N194&lt;&gt;$BI$6,$N194&lt;&gt;$BJ$6),AC194="有"),$AL$2,VLOOKUP(AC194,'P1'!$B$4:$J$35,9,FALSE)),"")</f>
        <v/>
      </c>
      <c r="AD195" s="253" t="str">
        <f>IFERROR(IF(AND(AND($N194&lt;&gt;$BI$6,$N194&lt;&gt;$BJ$6),AD194="有"),$AL$2,VLOOKUP(AD194,'P1'!$B$4:$J$35,9,FALSE)),"")</f>
        <v/>
      </c>
      <c r="AE195" s="253" t="str">
        <f>IFERROR(IF(AND(AND($N194&lt;&gt;$BI$6,$N194&lt;&gt;$BJ$6),AE194="有"),$AL$2,VLOOKUP(AE194,'P1'!$B$4:$J$35,9,FALSE)),"")</f>
        <v/>
      </c>
      <c r="AF195" s="253" t="str">
        <f>IFERROR(IF(AND(AND($N194&lt;&gt;$BI$6,$N194&lt;&gt;$BJ$6),AF194="有"),$AL$2,VLOOKUP(AF194,'P1'!$B$4:$J$35,9,FALSE)),"")</f>
        <v/>
      </c>
      <c r="AG195" s="253" t="str">
        <f>IFERROR(IF(AND(AND($N194&lt;&gt;$BI$6,$N194&lt;&gt;$BJ$6),AG194="有"),$AL$2,VLOOKUP(AG194,'P1'!$B$4:$J$35,9,FALSE)),"")</f>
        <v/>
      </c>
      <c r="AH195" s="253" t="str">
        <f>IFERROR(IF(AND(AND($N194&lt;&gt;$BI$6,$N194&lt;&gt;$BJ$6),AH194="有"),$AL$2,VLOOKUP(AH194,'P1'!$B$4:$J$35,9,FALSE)),"")</f>
        <v/>
      </c>
      <c r="AI195" s="253" t="str">
        <f>IFERROR(IF(AND(AND($N194&lt;&gt;$BI$6,$N194&lt;&gt;$BJ$6),AI194="有"),$AL$2,VLOOKUP(AI194,'P1'!$B$4:$J$35,9,FALSE)),"")</f>
        <v/>
      </c>
      <c r="AJ195" s="253" t="str">
        <f>IFERROR(IF(AND(AND($N194&lt;&gt;$BI$6,$N194&lt;&gt;$BJ$6),AJ194="有"),$AL$2,VLOOKUP(AJ194,'P1'!$B$4:$J$35,9,FALSE)),"")</f>
        <v/>
      </c>
      <c r="AK195" s="253" t="str">
        <f>IFERROR(IF(AND(AND($N194&lt;&gt;$BI$6,$N194&lt;&gt;$BJ$6),AK194="有"),$AL$2,VLOOKUP(AK194,'P1'!$B$4:$J$35,9,FALSE)),"")</f>
        <v/>
      </c>
      <c r="AL195" s="253" t="str">
        <f>IFERROR(IF(AND(AND($N194&lt;&gt;$BI$6,$N194&lt;&gt;$BJ$6),AL194="有"),$AL$2,VLOOKUP(AL194,'P1'!$B$4:$J$35,9,FALSE)),"")</f>
        <v/>
      </c>
      <c r="AM195" s="253" t="str">
        <f>IFERROR(IF(AND(AND($N194&lt;&gt;$BI$6,$N194&lt;&gt;$BJ$6),AM194="有"),$AL$2,VLOOKUP(AM194,'P1'!$B$4:$J$35,9,FALSE)),"")</f>
        <v/>
      </c>
      <c r="AN195" s="253" t="str">
        <f>IFERROR(IF(AND(AND($N194&lt;&gt;$BI$6,$N194&lt;&gt;$BJ$6),AN194="有"),$AL$2,VLOOKUP(AN194,'P1'!$B$4:$J$35,9,FALSE)),"")</f>
        <v/>
      </c>
      <c r="AO195" s="253" t="str">
        <f>IFERROR(IF(AND(AND($N194&lt;&gt;$BI$6,$N194&lt;&gt;$BJ$6),AO194="有"),$AL$2,VLOOKUP(AO194,'P1'!$B$4:$J$35,9,FALSE)),"")</f>
        <v/>
      </c>
      <c r="AP195" s="253" t="str">
        <f>IFERROR(IF(AND(AND($N194&lt;&gt;$BI$6,$N194&lt;&gt;$BJ$6),AP194="有"),$AL$2,VLOOKUP(AP194,'P1'!$B$4:$J$35,9,FALSE)),"")</f>
        <v/>
      </c>
      <c r="AQ195" s="253" t="str">
        <f>IFERROR(IF(AND(AND($N194&lt;&gt;$BI$6,$N194&lt;&gt;$BJ$6),AQ194="有"),$AL$2,VLOOKUP(AQ194,'P1'!$B$4:$J$35,9,FALSE)),"")</f>
        <v/>
      </c>
      <c r="AR195" s="253" t="str">
        <f>IFERROR(IF(AND(AND($N194&lt;&gt;$BI$6,$N194&lt;&gt;$BJ$6),AR194="有"),$AL$2,VLOOKUP(AR194,'P1'!$B$4:$J$35,9,FALSE)),"")</f>
        <v/>
      </c>
      <c r="AS195" s="253" t="str">
        <f>IFERROR(IF(AND(AND($N194&lt;&gt;$BI$6,$N194&lt;&gt;$BJ$6),AS194="有"),$AL$2,VLOOKUP(AS194,'P1'!$B$4:$J$35,9,FALSE)),"")</f>
        <v/>
      </c>
      <c r="AT195" s="253" t="str">
        <f>IFERROR(IF(AND(AND($N194&lt;&gt;$BI$6,$N194&lt;&gt;$BJ$6),AT194="有"),$AL$2,VLOOKUP(AT194,'P1'!$B$4:$J$35,9,FALSE)),"")</f>
        <v/>
      </c>
      <c r="AU195" s="253" t="str">
        <f>IFERROR(IF(AND(AND($N194&lt;&gt;$BI$6,$N194&lt;&gt;$BJ$6),AU194="有"),$AL$2,VLOOKUP(AU194,'P1'!$B$4:$J$35,9,FALSE)),"")</f>
        <v/>
      </c>
      <c r="AV195" s="254">
        <f>SUM(Q195:AU195)</f>
        <v>0</v>
      </c>
      <c r="AW195" s="711"/>
      <c r="AX195" s="713"/>
      <c r="AY195" s="255"/>
      <c r="AZ195" s="255"/>
    </row>
    <row r="196" spans="2:59" ht="17.100000000000001" customHeight="1" x14ac:dyDescent="0.15">
      <c r="B196" s="690">
        <f t="shared" si="11"/>
        <v>84</v>
      </c>
      <c r="C196" s="721"/>
      <c r="D196" s="722"/>
      <c r="E196" s="722"/>
      <c r="F196" s="722"/>
      <c r="G196" s="722"/>
      <c r="H196" s="723"/>
      <c r="I196" s="727"/>
      <c r="J196" s="728"/>
      <c r="K196" s="728"/>
      <c r="L196" s="728"/>
      <c r="M196" s="729"/>
      <c r="N196" s="733"/>
      <c r="O196" s="734"/>
      <c r="P196" s="723"/>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6"/>
      <c r="AP196" s="256"/>
      <c r="AQ196" s="256"/>
      <c r="AR196" s="256"/>
      <c r="AS196" s="256"/>
      <c r="AT196" s="256"/>
      <c r="AU196" s="256"/>
      <c r="AV196" s="250">
        <f>COUNTA(Q196:AU196)</f>
        <v>0</v>
      </c>
      <c r="AW196" s="710">
        <f>AV197</f>
        <v>0</v>
      </c>
      <c r="AX196" s="712">
        <f>IFERROR(ROUNDDOWN(AV197/$AT$2,1),"")</f>
        <v>0</v>
      </c>
      <c r="AY196" s="251"/>
      <c r="AZ196" s="251"/>
    </row>
    <row r="197" spans="2:59" ht="17.100000000000001" customHeight="1" x14ac:dyDescent="0.15">
      <c r="B197" s="691"/>
      <c r="C197" s="724"/>
      <c r="D197" s="725"/>
      <c r="E197" s="725"/>
      <c r="F197" s="725"/>
      <c r="G197" s="725"/>
      <c r="H197" s="726"/>
      <c r="I197" s="730"/>
      <c r="J197" s="731"/>
      <c r="K197" s="731"/>
      <c r="L197" s="731"/>
      <c r="M197" s="732"/>
      <c r="N197" s="724"/>
      <c r="O197" s="725"/>
      <c r="P197" s="726"/>
      <c r="Q197" s="253" t="str">
        <f>IFERROR(IF(AND(AND($N196&lt;&gt;$BI$6,$N196&lt;&gt;$BJ$6),Q196="有"),$AL$2,VLOOKUP(Q196,'P1'!$B$4:$J$35,9,FALSE)),"")</f>
        <v/>
      </c>
      <c r="R197" s="253" t="str">
        <f>IFERROR(IF(AND(AND($N196&lt;&gt;$BI$6,$N196&lt;&gt;$BJ$6),R196="有"),$AL$2,VLOOKUP(R196,'P1'!$B$4:$J$35,9,FALSE)),"")</f>
        <v/>
      </c>
      <c r="S197" s="253" t="str">
        <f>IFERROR(IF(AND(AND($N196&lt;&gt;$BI$6,$N196&lt;&gt;$BJ$6),S196="有"),$AL$2,VLOOKUP(S196,'P1'!$B$4:$J$35,9,FALSE)),"")</f>
        <v/>
      </c>
      <c r="T197" s="253" t="str">
        <f>IFERROR(IF(AND(AND($N196&lt;&gt;$BI$6,$N196&lt;&gt;$BJ$6),T196="有"),$AL$2,VLOOKUP(T196,'P1'!$B$4:$J$35,9,FALSE)),"")</f>
        <v/>
      </c>
      <c r="U197" s="253" t="str">
        <f>IFERROR(IF(AND(AND($N196&lt;&gt;$BI$6,$N196&lt;&gt;$BJ$6),U196="有"),$AL$2,VLOOKUP(U196,'P1'!$B$4:$J$35,9,FALSE)),"")</f>
        <v/>
      </c>
      <c r="V197" s="253" t="str">
        <f>IFERROR(IF(AND(AND($N196&lt;&gt;$BI$6,$N196&lt;&gt;$BJ$6),V196="有"),$AL$2,VLOOKUP(V196,'P1'!$B$4:$J$35,9,FALSE)),"")</f>
        <v/>
      </c>
      <c r="W197" s="253" t="str">
        <f>IFERROR(IF(AND(AND($N196&lt;&gt;$BI$6,$N196&lt;&gt;$BJ$6),W196="有"),$AL$2,VLOOKUP(W196,'P1'!$B$4:$J$35,9,FALSE)),"")</f>
        <v/>
      </c>
      <c r="X197" s="253" t="str">
        <f>IFERROR(IF(AND(AND($N196&lt;&gt;$BI$6,$N196&lt;&gt;$BJ$6),X196="有"),$AL$2,VLOOKUP(X196,'P1'!$B$4:$J$35,9,FALSE)),"")</f>
        <v/>
      </c>
      <c r="Y197" s="253" t="str">
        <f>IFERROR(IF(AND(AND($N196&lt;&gt;$BI$6,$N196&lt;&gt;$BJ$6),Y196="有"),$AL$2,VLOOKUP(Y196,'P1'!$B$4:$J$35,9,FALSE)),"")</f>
        <v/>
      </c>
      <c r="Z197" s="253" t="str">
        <f>IFERROR(IF(AND(AND($N196&lt;&gt;$BI$6,$N196&lt;&gt;$BJ$6),Z196="有"),$AL$2,VLOOKUP(Z196,'P1'!$B$4:$J$35,9,FALSE)),"")</f>
        <v/>
      </c>
      <c r="AA197" s="253" t="str">
        <f>IFERROR(IF(AND(AND($N196&lt;&gt;$BI$6,$N196&lt;&gt;$BJ$6),AA196="有"),$AL$2,VLOOKUP(AA196,'P1'!$B$4:$J$35,9,FALSE)),"")</f>
        <v/>
      </c>
      <c r="AB197" s="253" t="str">
        <f>IFERROR(IF(AND(AND($N196&lt;&gt;$BI$6,$N196&lt;&gt;$BJ$6),AB196="有"),$AL$2,VLOOKUP(AB196,'P1'!$B$4:$J$35,9,FALSE)),"")</f>
        <v/>
      </c>
      <c r="AC197" s="253" t="str">
        <f>IFERROR(IF(AND(AND($N196&lt;&gt;$BI$6,$N196&lt;&gt;$BJ$6),AC196="有"),$AL$2,VLOOKUP(AC196,'P1'!$B$4:$J$35,9,FALSE)),"")</f>
        <v/>
      </c>
      <c r="AD197" s="253" t="str">
        <f>IFERROR(IF(AND(AND($N196&lt;&gt;$BI$6,$N196&lt;&gt;$BJ$6),AD196="有"),$AL$2,VLOOKUP(AD196,'P1'!$B$4:$J$35,9,FALSE)),"")</f>
        <v/>
      </c>
      <c r="AE197" s="253" t="str">
        <f>IFERROR(IF(AND(AND($N196&lt;&gt;$BI$6,$N196&lt;&gt;$BJ$6),AE196="有"),$AL$2,VLOOKUP(AE196,'P1'!$B$4:$J$35,9,FALSE)),"")</f>
        <v/>
      </c>
      <c r="AF197" s="253" t="str">
        <f>IFERROR(IF(AND(AND($N196&lt;&gt;$BI$6,$N196&lt;&gt;$BJ$6),AF196="有"),$AL$2,VLOOKUP(AF196,'P1'!$B$4:$J$35,9,FALSE)),"")</f>
        <v/>
      </c>
      <c r="AG197" s="253" t="str">
        <f>IFERROR(IF(AND(AND($N196&lt;&gt;$BI$6,$N196&lt;&gt;$BJ$6),AG196="有"),$AL$2,VLOOKUP(AG196,'P1'!$B$4:$J$35,9,FALSE)),"")</f>
        <v/>
      </c>
      <c r="AH197" s="253" t="str">
        <f>IFERROR(IF(AND(AND($N196&lt;&gt;$BI$6,$N196&lt;&gt;$BJ$6),AH196="有"),$AL$2,VLOOKUP(AH196,'P1'!$B$4:$J$35,9,FALSE)),"")</f>
        <v/>
      </c>
      <c r="AI197" s="253" t="str">
        <f>IFERROR(IF(AND(AND($N196&lt;&gt;$BI$6,$N196&lt;&gt;$BJ$6),AI196="有"),$AL$2,VLOOKUP(AI196,'P1'!$B$4:$J$35,9,FALSE)),"")</f>
        <v/>
      </c>
      <c r="AJ197" s="253" t="str">
        <f>IFERROR(IF(AND(AND($N196&lt;&gt;$BI$6,$N196&lt;&gt;$BJ$6),AJ196="有"),$AL$2,VLOOKUP(AJ196,'P1'!$B$4:$J$35,9,FALSE)),"")</f>
        <v/>
      </c>
      <c r="AK197" s="253" t="str">
        <f>IFERROR(IF(AND(AND($N196&lt;&gt;$BI$6,$N196&lt;&gt;$BJ$6),AK196="有"),$AL$2,VLOOKUP(AK196,'P1'!$B$4:$J$35,9,FALSE)),"")</f>
        <v/>
      </c>
      <c r="AL197" s="253" t="str">
        <f>IFERROR(IF(AND(AND($N196&lt;&gt;$BI$6,$N196&lt;&gt;$BJ$6),AL196="有"),$AL$2,VLOOKUP(AL196,'P1'!$B$4:$J$35,9,FALSE)),"")</f>
        <v/>
      </c>
      <c r="AM197" s="253" t="str">
        <f>IFERROR(IF(AND(AND($N196&lt;&gt;$BI$6,$N196&lt;&gt;$BJ$6),AM196="有"),$AL$2,VLOOKUP(AM196,'P1'!$B$4:$J$35,9,FALSE)),"")</f>
        <v/>
      </c>
      <c r="AN197" s="253" t="str">
        <f>IFERROR(IF(AND(AND($N196&lt;&gt;$BI$6,$N196&lt;&gt;$BJ$6),AN196="有"),$AL$2,VLOOKUP(AN196,'P1'!$B$4:$J$35,9,FALSE)),"")</f>
        <v/>
      </c>
      <c r="AO197" s="253" t="str">
        <f>IFERROR(IF(AND(AND($N196&lt;&gt;$BI$6,$N196&lt;&gt;$BJ$6),AO196="有"),$AL$2,VLOOKUP(AO196,'P1'!$B$4:$J$35,9,FALSE)),"")</f>
        <v/>
      </c>
      <c r="AP197" s="253" t="str">
        <f>IFERROR(IF(AND(AND($N196&lt;&gt;$BI$6,$N196&lt;&gt;$BJ$6),AP196="有"),$AL$2,VLOOKUP(AP196,'P1'!$B$4:$J$35,9,FALSE)),"")</f>
        <v/>
      </c>
      <c r="AQ197" s="253" t="str">
        <f>IFERROR(IF(AND(AND($N196&lt;&gt;$BI$6,$N196&lt;&gt;$BJ$6),AQ196="有"),$AL$2,VLOOKUP(AQ196,'P1'!$B$4:$J$35,9,FALSE)),"")</f>
        <v/>
      </c>
      <c r="AR197" s="253" t="str">
        <f>IFERROR(IF(AND(AND($N196&lt;&gt;$BI$6,$N196&lt;&gt;$BJ$6),AR196="有"),$AL$2,VLOOKUP(AR196,'P1'!$B$4:$J$35,9,FALSE)),"")</f>
        <v/>
      </c>
      <c r="AS197" s="253" t="str">
        <f>IFERROR(IF(AND(AND($N196&lt;&gt;$BI$6,$N196&lt;&gt;$BJ$6),AS196="有"),$AL$2,VLOOKUP(AS196,'P1'!$B$4:$J$35,9,FALSE)),"")</f>
        <v/>
      </c>
      <c r="AT197" s="253" t="str">
        <f>IFERROR(IF(AND(AND($N196&lt;&gt;$BI$6,$N196&lt;&gt;$BJ$6),AT196="有"),$AL$2,VLOOKUP(AT196,'P1'!$B$4:$J$35,9,FALSE)),"")</f>
        <v/>
      </c>
      <c r="AU197" s="253" t="str">
        <f>IFERROR(IF(AND(AND($N196&lt;&gt;$BI$6,$N196&lt;&gt;$BJ$6),AU196="有"),$AL$2,VLOOKUP(AU196,'P1'!$B$4:$J$35,9,FALSE)),"")</f>
        <v/>
      </c>
      <c r="AV197" s="254">
        <f>SUM(Q197:AU197)</f>
        <v>0</v>
      </c>
      <c r="AW197" s="711"/>
      <c r="AX197" s="713"/>
      <c r="AY197" s="255"/>
      <c r="AZ197" s="255"/>
    </row>
    <row r="198" spans="2:59" s="232" customFormat="1" ht="5.0999999999999996" customHeight="1" x14ac:dyDescent="0.15">
      <c r="B198" s="257"/>
      <c r="C198" s="258"/>
      <c r="D198" s="259"/>
      <c r="E198" s="259"/>
      <c r="F198" s="259"/>
      <c r="G198" s="259"/>
      <c r="H198" s="259"/>
      <c r="I198" s="258"/>
      <c r="J198" s="258"/>
      <c r="K198" s="258"/>
      <c r="L198" s="258"/>
      <c r="M198" s="258"/>
      <c r="N198" s="258"/>
      <c r="O198" s="258"/>
      <c r="P198" s="258"/>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1"/>
      <c r="BA198" s="238"/>
      <c r="BB198" s="238"/>
      <c r="BC198" s="238"/>
      <c r="BD198" s="238"/>
      <c r="BE198" s="238"/>
      <c r="BF198" s="238"/>
      <c r="BG198" s="238"/>
    </row>
    <row r="199" spans="2:59" s="231" customFormat="1" ht="5.0999999999999996" customHeight="1" x14ac:dyDescent="0.15">
      <c r="B199" s="268"/>
      <c r="AS199" s="245"/>
      <c r="AT199" s="245"/>
      <c r="AU199" s="245"/>
      <c r="AY199" s="238"/>
      <c r="AZ199" s="238"/>
      <c r="BA199" s="238"/>
      <c r="BB199" s="238"/>
      <c r="BC199" s="238"/>
      <c r="BD199" s="238"/>
      <c r="BE199" s="238"/>
      <c r="BF199" s="238"/>
      <c r="BG199" s="238"/>
    </row>
    <row r="200" spans="2:59" ht="21.95" customHeight="1" x14ac:dyDescent="0.15">
      <c r="B200" s="240" t="s">
        <v>366</v>
      </c>
      <c r="S200" s="274" t="s">
        <v>144</v>
      </c>
      <c r="T200" s="735" t="str">
        <f>$T$2</f>
        <v/>
      </c>
      <c r="U200" s="735"/>
      <c r="V200" s="269" t="s">
        <v>30</v>
      </c>
      <c r="W200" s="269">
        <f>$W$2</f>
        <v>8</v>
      </c>
      <c r="X200" s="275" t="s">
        <v>168</v>
      </c>
      <c r="Y200" s="269"/>
      <c r="Z200" s="276" t="s">
        <v>145</v>
      </c>
      <c r="AA200" s="229"/>
      <c r="AB200" s="242"/>
      <c r="AC200" s="242"/>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45" t="str">
        <f>"5 / "&amp;COUNTA(C$6,C$56,C$105,C$154,C$203)</f>
        <v>5 / 1</v>
      </c>
    </row>
    <row r="201" spans="2:59" s="245" customFormat="1" ht="15" customHeight="1" x14ac:dyDescent="0.15">
      <c r="B201" s="690"/>
      <c r="C201" s="698" t="s">
        <v>174</v>
      </c>
      <c r="D201" s="699"/>
      <c r="E201" s="699"/>
      <c r="F201" s="699"/>
      <c r="G201" s="699"/>
      <c r="H201" s="700"/>
      <c r="I201" s="698" t="s">
        <v>175</v>
      </c>
      <c r="J201" s="699"/>
      <c r="K201" s="699"/>
      <c r="L201" s="699"/>
      <c r="M201" s="700"/>
      <c r="N201" s="714" t="s">
        <v>176</v>
      </c>
      <c r="O201" s="699"/>
      <c r="P201" s="700"/>
      <c r="Q201" s="246">
        <f>Q$4</f>
        <v>42948</v>
      </c>
      <c r="R201" s="246">
        <f t="shared" ref="R201:AU201" si="12">R$4</f>
        <v>42949</v>
      </c>
      <c r="S201" s="246">
        <f t="shared" si="12"/>
        <v>42950</v>
      </c>
      <c r="T201" s="246">
        <f t="shared" si="12"/>
        <v>42951</v>
      </c>
      <c r="U201" s="246">
        <f t="shared" si="12"/>
        <v>42952</v>
      </c>
      <c r="V201" s="246">
        <f t="shared" si="12"/>
        <v>42953</v>
      </c>
      <c r="W201" s="246">
        <f t="shared" si="12"/>
        <v>42954</v>
      </c>
      <c r="X201" s="246">
        <f t="shared" si="12"/>
        <v>42955</v>
      </c>
      <c r="Y201" s="246">
        <f t="shared" si="12"/>
        <v>42956</v>
      </c>
      <c r="Z201" s="246">
        <f t="shared" si="12"/>
        <v>42957</v>
      </c>
      <c r="AA201" s="246">
        <f t="shared" si="12"/>
        <v>42958</v>
      </c>
      <c r="AB201" s="246">
        <f t="shared" si="12"/>
        <v>42959</v>
      </c>
      <c r="AC201" s="246">
        <f t="shared" si="12"/>
        <v>42960</v>
      </c>
      <c r="AD201" s="246">
        <f t="shared" si="12"/>
        <v>42961</v>
      </c>
      <c r="AE201" s="246">
        <f t="shared" si="12"/>
        <v>42962</v>
      </c>
      <c r="AF201" s="246">
        <f t="shared" si="12"/>
        <v>42963</v>
      </c>
      <c r="AG201" s="246">
        <f t="shared" si="12"/>
        <v>42964</v>
      </c>
      <c r="AH201" s="246">
        <f t="shared" si="12"/>
        <v>42965</v>
      </c>
      <c r="AI201" s="246">
        <f t="shared" si="12"/>
        <v>42966</v>
      </c>
      <c r="AJ201" s="246">
        <f t="shared" si="12"/>
        <v>42967</v>
      </c>
      <c r="AK201" s="246">
        <f t="shared" si="12"/>
        <v>42968</v>
      </c>
      <c r="AL201" s="246">
        <f t="shared" si="12"/>
        <v>42969</v>
      </c>
      <c r="AM201" s="246">
        <f t="shared" si="12"/>
        <v>42970</v>
      </c>
      <c r="AN201" s="246">
        <f t="shared" si="12"/>
        <v>42971</v>
      </c>
      <c r="AO201" s="246">
        <f t="shared" si="12"/>
        <v>42972</v>
      </c>
      <c r="AP201" s="246">
        <f t="shared" si="12"/>
        <v>42973</v>
      </c>
      <c r="AQ201" s="246">
        <f t="shared" si="12"/>
        <v>42974</v>
      </c>
      <c r="AR201" s="246">
        <f t="shared" si="12"/>
        <v>42975</v>
      </c>
      <c r="AS201" s="246">
        <f t="shared" si="12"/>
        <v>42976</v>
      </c>
      <c r="AT201" s="246">
        <f t="shared" si="12"/>
        <v>42977</v>
      </c>
      <c r="AU201" s="246">
        <f t="shared" si="12"/>
        <v>42978</v>
      </c>
      <c r="AV201" s="247" t="s">
        <v>177</v>
      </c>
      <c r="AW201" s="686"/>
      <c r="AX201" s="686" t="s">
        <v>178</v>
      </c>
      <c r="AY201" s="248"/>
      <c r="AZ201" s="248"/>
      <c r="BA201" s="238"/>
      <c r="BB201" s="238"/>
      <c r="BC201" s="238"/>
      <c r="BD201" s="238"/>
      <c r="BE201" s="238"/>
      <c r="BF201" s="238"/>
      <c r="BG201" s="238"/>
    </row>
    <row r="202" spans="2:59" s="245" customFormat="1" ht="15" customHeight="1" x14ac:dyDescent="0.15">
      <c r="B202" s="691"/>
      <c r="C202" s="701"/>
      <c r="D202" s="702"/>
      <c r="E202" s="702"/>
      <c r="F202" s="702"/>
      <c r="G202" s="702"/>
      <c r="H202" s="703"/>
      <c r="I202" s="701"/>
      <c r="J202" s="702"/>
      <c r="K202" s="702"/>
      <c r="L202" s="702"/>
      <c r="M202" s="703"/>
      <c r="N202" s="701"/>
      <c r="O202" s="702"/>
      <c r="P202" s="703"/>
      <c r="Q202" s="249" t="str">
        <f>Q$5</f>
        <v>火</v>
      </c>
      <c r="R202" s="249" t="str">
        <f t="shared" ref="R202:AU202" si="13">R$5</f>
        <v>水</v>
      </c>
      <c r="S202" s="249" t="str">
        <f t="shared" si="13"/>
        <v>木</v>
      </c>
      <c r="T202" s="249" t="str">
        <f t="shared" si="13"/>
        <v>金</v>
      </c>
      <c r="U202" s="249" t="str">
        <f t="shared" si="13"/>
        <v>土</v>
      </c>
      <c r="V202" s="249" t="str">
        <f t="shared" si="13"/>
        <v>日</v>
      </c>
      <c r="W202" s="249" t="str">
        <f t="shared" si="13"/>
        <v>月</v>
      </c>
      <c r="X202" s="249" t="str">
        <f t="shared" si="13"/>
        <v>火</v>
      </c>
      <c r="Y202" s="249" t="str">
        <f t="shared" si="13"/>
        <v>水</v>
      </c>
      <c r="Z202" s="249" t="str">
        <f t="shared" si="13"/>
        <v>木</v>
      </c>
      <c r="AA202" s="249" t="str">
        <f t="shared" si="13"/>
        <v>金</v>
      </c>
      <c r="AB202" s="249" t="str">
        <f t="shared" si="13"/>
        <v>土</v>
      </c>
      <c r="AC202" s="249" t="str">
        <f t="shared" si="13"/>
        <v>日</v>
      </c>
      <c r="AD202" s="249" t="str">
        <f t="shared" si="13"/>
        <v>月</v>
      </c>
      <c r="AE202" s="249" t="str">
        <f t="shared" si="13"/>
        <v>火</v>
      </c>
      <c r="AF202" s="249" t="str">
        <f t="shared" si="13"/>
        <v>水</v>
      </c>
      <c r="AG202" s="249" t="str">
        <f t="shared" si="13"/>
        <v>木</v>
      </c>
      <c r="AH202" s="249" t="str">
        <f t="shared" si="13"/>
        <v>金</v>
      </c>
      <c r="AI202" s="249" t="str">
        <f t="shared" si="13"/>
        <v>土</v>
      </c>
      <c r="AJ202" s="249" t="str">
        <f t="shared" si="13"/>
        <v>日</v>
      </c>
      <c r="AK202" s="249" t="str">
        <f t="shared" si="13"/>
        <v>月</v>
      </c>
      <c r="AL202" s="249" t="str">
        <f t="shared" si="13"/>
        <v>火</v>
      </c>
      <c r="AM202" s="249" t="str">
        <f t="shared" si="13"/>
        <v>水</v>
      </c>
      <c r="AN202" s="249" t="str">
        <f t="shared" si="13"/>
        <v>木</v>
      </c>
      <c r="AO202" s="249" t="str">
        <f t="shared" si="13"/>
        <v>金</v>
      </c>
      <c r="AP202" s="249" t="str">
        <f t="shared" si="13"/>
        <v>土</v>
      </c>
      <c r="AQ202" s="249" t="str">
        <f t="shared" si="13"/>
        <v>日</v>
      </c>
      <c r="AR202" s="249" t="str">
        <f t="shared" si="13"/>
        <v>月</v>
      </c>
      <c r="AS202" s="249" t="str">
        <f t="shared" si="13"/>
        <v>火</v>
      </c>
      <c r="AT202" s="249" t="str">
        <f t="shared" si="13"/>
        <v>水</v>
      </c>
      <c r="AU202" s="249" t="str">
        <f t="shared" si="13"/>
        <v>木</v>
      </c>
      <c r="AV202" s="247" t="s">
        <v>179</v>
      </c>
      <c r="AW202" s="687"/>
      <c r="AX202" s="687"/>
      <c r="AY202" s="248"/>
      <c r="AZ202" s="248"/>
      <c r="BA202" s="238"/>
      <c r="BB202" s="238"/>
      <c r="BC202" s="238"/>
      <c r="BD202" s="238"/>
      <c r="BE202" s="238"/>
      <c r="BF202" s="238"/>
      <c r="BG202" s="238"/>
    </row>
    <row r="203" spans="2:59" ht="17.100000000000001" customHeight="1" x14ac:dyDescent="0.15">
      <c r="B203" s="690">
        <f>B196+1</f>
        <v>85</v>
      </c>
      <c r="C203" s="721"/>
      <c r="D203" s="722"/>
      <c r="E203" s="722"/>
      <c r="F203" s="722"/>
      <c r="G203" s="722"/>
      <c r="H203" s="723"/>
      <c r="I203" s="727"/>
      <c r="J203" s="728"/>
      <c r="K203" s="728"/>
      <c r="L203" s="728"/>
      <c r="M203" s="729"/>
      <c r="N203" s="733"/>
      <c r="O203" s="734"/>
      <c r="P203" s="741"/>
      <c r="Q203" s="256"/>
      <c r="R203" s="256"/>
      <c r="S203" s="256"/>
      <c r="T203" s="256"/>
      <c r="U203" s="256"/>
      <c r="V203" s="256"/>
      <c r="W203" s="256"/>
      <c r="X203" s="256"/>
      <c r="Y203" s="256"/>
      <c r="Z203" s="256"/>
      <c r="AA203" s="256"/>
      <c r="AB203" s="256"/>
      <c r="AC203" s="256"/>
      <c r="AD203" s="256"/>
      <c r="AE203" s="256"/>
      <c r="AF203" s="256"/>
      <c r="AG203" s="256"/>
      <c r="AH203" s="256"/>
      <c r="AI203" s="256"/>
      <c r="AJ203" s="256"/>
      <c r="AK203" s="256"/>
      <c r="AL203" s="256"/>
      <c r="AM203" s="256"/>
      <c r="AN203" s="256"/>
      <c r="AO203" s="256"/>
      <c r="AP203" s="256"/>
      <c r="AQ203" s="256"/>
      <c r="AR203" s="256"/>
      <c r="AS203" s="256"/>
      <c r="AT203" s="256"/>
      <c r="AU203" s="256"/>
      <c r="AV203" s="250">
        <f>COUNTA(Q203:AU203)</f>
        <v>0</v>
      </c>
      <c r="AW203" s="710">
        <f>AV204</f>
        <v>0</v>
      </c>
      <c r="AX203" s="712">
        <f>IFERROR(ROUNDDOWN(AV204/$AT$2,1),"")</f>
        <v>0</v>
      </c>
      <c r="AY203" s="251"/>
      <c r="AZ203" s="251"/>
    </row>
    <row r="204" spans="2:59" ht="17.100000000000001" customHeight="1" x14ac:dyDescent="0.15">
      <c r="B204" s="691"/>
      <c r="C204" s="724"/>
      <c r="D204" s="725"/>
      <c r="E204" s="725"/>
      <c r="F204" s="725"/>
      <c r="G204" s="725"/>
      <c r="H204" s="726"/>
      <c r="I204" s="730"/>
      <c r="J204" s="731"/>
      <c r="K204" s="731"/>
      <c r="L204" s="731"/>
      <c r="M204" s="732"/>
      <c r="N204" s="742"/>
      <c r="O204" s="743"/>
      <c r="P204" s="744"/>
      <c r="Q204" s="253" t="str">
        <f>IFERROR(IF(AND(AND($N203&lt;&gt;$BI$6,$N203&lt;&gt;$BJ$6),Q203="有"),$AL$2,VLOOKUP(Q203,'P1'!$B$4:$J$35,9,FALSE)),"")</f>
        <v/>
      </c>
      <c r="R204" s="253" t="str">
        <f>IFERROR(IF(AND(AND($N203&lt;&gt;$BI$6,$N203&lt;&gt;$BJ$6),R203="有"),$AL$2,VLOOKUP(R203,'P1'!$B$4:$J$35,9,FALSE)),"")</f>
        <v/>
      </c>
      <c r="S204" s="253" t="str">
        <f>IFERROR(IF(AND(AND($N203&lt;&gt;$BI$6,$N203&lt;&gt;$BJ$6),S203="有"),$AL$2,VLOOKUP(S203,'P1'!$B$4:$J$35,9,FALSE)),"")</f>
        <v/>
      </c>
      <c r="T204" s="253" t="str">
        <f>IFERROR(IF(AND(AND($N203&lt;&gt;$BI$6,$N203&lt;&gt;$BJ$6),T203="有"),$AL$2,VLOOKUP(T203,'P1'!$B$4:$J$35,9,FALSE)),"")</f>
        <v/>
      </c>
      <c r="U204" s="253" t="str">
        <f>IFERROR(IF(AND(AND($N203&lt;&gt;$BI$6,$N203&lt;&gt;$BJ$6),U203="有"),$AL$2,VLOOKUP(U203,'P1'!$B$4:$J$35,9,FALSE)),"")</f>
        <v/>
      </c>
      <c r="V204" s="253" t="str">
        <f>IFERROR(IF(AND(AND($N203&lt;&gt;$BI$6,$N203&lt;&gt;$BJ$6),V203="有"),$AL$2,VLOOKUP(V203,'P1'!$B$4:$J$35,9,FALSE)),"")</f>
        <v/>
      </c>
      <c r="W204" s="253" t="str">
        <f>IFERROR(IF(AND(AND($N203&lt;&gt;$BI$6,$N203&lt;&gt;$BJ$6),W203="有"),$AL$2,VLOOKUP(W203,'P1'!$B$4:$J$35,9,FALSE)),"")</f>
        <v/>
      </c>
      <c r="X204" s="253" t="str">
        <f>IFERROR(IF(AND(AND($N203&lt;&gt;$BI$6,$N203&lt;&gt;$BJ$6),X203="有"),$AL$2,VLOOKUP(X203,'P1'!$B$4:$J$35,9,FALSE)),"")</f>
        <v/>
      </c>
      <c r="Y204" s="253" t="str">
        <f>IFERROR(IF(AND(AND($N203&lt;&gt;$BI$6,$N203&lt;&gt;$BJ$6),Y203="有"),$AL$2,VLOOKUP(Y203,'P1'!$B$4:$J$35,9,FALSE)),"")</f>
        <v/>
      </c>
      <c r="Z204" s="253" t="str">
        <f>IFERROR(IF(AND(AND($N203&lt;&gt;$BI$6,$N203&lt;&gt;$BJ$6),Z203="有"),$AL$2,VLOOKUP(Z203,'P1'!$B$4:$J$35,9,FALSE)),"")</f>
        <v/>
      </c>
      <c r="AA204" s="253" t="str">
        <f>IFERROR(IF(AND(AND($N203&lt;&gt;$BI$6,$N203&lt;&gt;$BJ$6),AA203="有"),$AL$2,VLOOKUP(AA203,'P1'!$B$4:$J$35,9,FALSE)),"")</f>
        <v/>
      </c>
      <c r="AB204" s="253" t="str">
        <f>IFERROR(IF(AND(AND($N203&lt;&gt;$BI$6,$N203&lt;&gt;$BJ$6),AB203="有"),$AL$2,VLOOKUP(AB203,'P1'!$B$4:$J$35,9,FALSE)),"")</f>
        <v/>
      </c>
      <c r="AC204" s="253" t="str">
        <f>IFERROR(IF(AND(AND($N203&lt;&gt;$BI$6,$N203&lt;&gt;$BJ$6),AC203="有"),$AL$2,VLOOKUP(AC203,'P1'!$B$4:$J$35,9,FALSE)),"")</f>
        <v/>
      </c>
      <c r="AD204" s="253" t="str">
        <f>IFERROR(IF(AND(AND($N203&lt;&gt;$BI$6,$N203&lt;&gt;$BJ$6),AD203="有"),$AL$2,VLOOKUP(AD203,'P1'!$B$4:$J$35,9,FALSE)),"")</f>
        <v/>
      </c>
      <c r="AE204" s="253" t="str">
        <f>IFERROR(IF(AND(AND($N203&lt;&gt;$BI$6,$N203&lt;&gt;$BJ$6),AE203="有"),$AL$2,VLOOKUP(AE203,'P1'!$B$4:$J$35,9,FALSE)),"")</f>
        <v/>
      </c>
      <c r="AF204" s="253" t="str">
        <f>IFERROR(IF(AND(AND($N203&lt;&gt;$BI$6,$N203&lt;&gt;$BJ$6),AF203="有"),$AL$2,VLOOKUP(AF203,'P1'!$B$4:$J$35,9,FALSE)),"")</f>
        <v/>
      </c>
      <c r="AG204" s="253" t="str">
        <f>IFERROR(IF(AND(AND($N203&lt;&gt;$BI$6,$N203&lt;&gt;$BJ$6),AG203="有"),$AL$2,VLOOKUP(AG203,'P1'!$B$4:$J$35,9,FALSE)),"")</f>
        <v/>
      </c>
      <c r="AH204" s="253" t="str">
        <f>IFERROR(IF(AND(AND($N203&lt;&gt;$BI$6,$N203&lt;&gt;$BJ$6),AH203="有"),$AL$2,VLOOKUP(AH203,'P1'!$B$4:$J$35,9,FALSE)),"")</f>
        <v/>
      </c>
      <c r="AI204" s="253" t="str">
        <f>IFERROR(IF(AND(AND($N203&lt;&gt;$BI$6,$N203&lt;&gt;$BJ$6),AI203="有"),$AL$2,VLOOKUP(AI203,'P1'!$B$4:$J$35,9,FALSE)),"")</f>
        <v/>
      </c>
      <c r="AJ204" s="253" t="str">
        <f>IFERROR(IF(AND(AND($N203&lt;&gt;$BI$6,$N203&lt;&gt;$BJ$6),AJ203="有"),$AL$2,VLOOKUP(AJ203,'P1'!$B$4:$J$35,9,FALSE)),"")</f>
        <v/>
      </c>
      <c r="AK204" s="253" t="str">
        <f>IFERROR(IF(AND(AND($N203&lt;&gt;$BI$6,$N203&lt;&gt;$BJ$6),AK203="有"),$AL$2,VLOOKUP(AK203,'P1'!$B$4:$J$35,9,FALSE)),"")</f>
        <v/>
      </c>
      <c r="AL204" s="253" t="str">
        <f>IFERROR(IF(AND(AND($N203&lt;&gt;$BI$6,$N203&lt;&gt;$BJ$6),AL203="有"),$AL$2,VLOOKUP(AL203,'P1'!$B$4:$J$35,9,FALSE)),"")</f>
        <v/>
      </c>
      <c r="AM204" s="253" t="str">
        <f>IFERROR(IF(AND(AND($N203&lt;&gt;$BI$6,$N203&lt;&gt;$BJ$6),AM203="有"),$AL$2,VLOOKUP(AM203,'P1'!$B$4:$J$35,9,FALSE)),"")</f>
        <v/>
      </c>
      <c r="AN204" s="253" t="str">
        <f>IFERROR(IF(AND(AND($N203&lt;&gt;$BI$6,$N203&lt;&gt;$BJ$6),AN203="有"),$AL$2,VLOOKUP(AN203,'P1'!$B$4:$J$35,9,FALSE)),"")</f>
        <v/>
      </c>
      <c r="AO204" s="253" t="str">
        <f>IFERROR(IF(AND(AND($N203&lt;&gt;$BI$6,$N203&lt;&gt;$BJ$6),AO203="有"),$AL$2,VLOOKUP(AO203,'P1'!$B$4:$J$35,9,FALSE)),"")</f>
        <v/>
      </c>
      <c r="AP204" s="253" t="str">
        <f>IFERROR(IF(AND(AND($N203&lt;&gt;$BI$6,$N203&lt;&gt;$BJ$6),AP203="有"),$AL$2,VLOOKUP(AP203,'P1'!$B$4:$J$35,9,FALSE)),"")</f>
        <v/>
      </c>
      <c r="AQ204" s="253" t="str">
        <f>IFERROR(IF(AND(AND($N203&lt;&gt;$BI$6,$N203&lt;&gt;$BJ$6),AQ203="有"),$AL$2,VLOOKUP(AQ203,'P1'!$B$4:$J$35,9,FALSE)),"")</f>
        <v/>
      </c>
      <c r="AR204" s="253" t="str">
        <f>IFERROR(IF(AND(AND($N203&lt;&gt;$BI$6,$N203&lt;&gt;$BJ$6),AR203="有"),$AL$2,VLOOKUP(AR203,'P1'!$B$4:$J$35,9,FALSE)),"")</f>
        <v/>
      </c>
      <c r="AS204" s="253" t="str">
        <f>IFERROR(IF(AND(AND($N203&lt;&gt;$BI$6,$N203&lt;&gt;$BJ$6),AS203="有"),$AL$2,VLOOKUP(AS203,'P1'!$B$4:$J$35,9,FALSE)),"")</f>
        <v/>
      </c>
      <c r="AT204" s="253" t="str">
        <f>IFERROR(IF(AND(AND($N203&lt;&gt;$BI$6,$N203&lt;&gt;$BJ$6),AT203="有"),$AL$2,VLOOKUP(AT203,'P1'!$B$4:$J$35,9,FALSE)),"")</f>
        <v/>
      </c>
      <c r="AU204" s="253" t="str">
        <f>IFERROR(IF(AND(AND($N203&lt;&gt;$BI$6,$N203&lt;&gt;$BJ$6),AU203="有"),$AL$2,VLOOKUP(AU203,'P1'!$B$4:$J$35,9,FALSE)),"")</f>
        <v/>
      </c>
      <c r="AV204" s="254">
        <f>SUM(Q204:AU204)</f>
        <v>0</v>
      </c>
      <c r="AW204" s="711"/>
      <c r="AX204" s="713"/>
      <c r="AY204" s="255"/>
      <c r="AZ204" s="255"/>
    </row>
    <row r="205" spans="2:59" ht="17.100000000000001" customHeight="1" x14ac:dyDescent="0.15">
      <c r="B205" s="690">
        <f t="shared" ref="B205:B245" si="14">B203+1</f>
        <v>86</v>
      </c>
      <c r="C205" s="721"/>
      <c r="D205" s="722"/>
      <c r="E205" s="722"/>
      <c r="F205" s="722"/>
      <c r="G205" s="722"/>
      <c r="H205" s="723"/>
      <c r="I205" s="727"/>
      <c r="J205" s="728"/>
      <c r="K205" s="728"/>
      <c r="L205" s="728"/>
      <c r="M205" s="729"/>
      <c r="N205" s="733"/>
      <c r="O205" s="734"/>
      <c r="P205" s="741"/>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256"/>
      <c r="AL205" s="256"/>
      <c r="AM205" s="256"/>
      <c r="AN205" s="256"/>
      <c r="AO205" s="256"/>
      <c r="AP205" s="256"/>
      <c r="AQ205" s="256"/>
      <c r="AR205" s="256"/>
      <c r="AS205" s="256"/>
      <c r="AT205" s="256"/>
      <c r="AU205" s="256"/>
      <c r="AV205" s="250">
        <f>COUNTA(Q205:AU205)</f>
        <v>0</v>
      </c>
      <c r="AW205" s="710">
        <f>AV206</f>
        <v>0</v>
      </c>
      <c r="AX205" s="712">
        <f>IFERROR(ROUNDDOWN(AV206/$AT$2,1),"")</f>
        <v>0</v>
      </c>
      <c r="AY205" s="251"/>
      <c r="AZ205" s="251"/>
    </row>
    <row r="206" spans="2:59" ht="17.100000000000001" customHeight="1" x14ac:dyDescent="0.15">
      <c r="B206" s="691"/>
      <c r="C206" s="724"/>
      <c r="D206" s="725"/>
      <c r="E206" s="725"/>
      <c r="F206" s="725"/>
      <c r="G206" s="725"/>
      <c r="H206" s="726"/>
      <c r="I206" s="730"/>
      <c r="J206" s="731"/>
      <c r="K206" s="731"/>
      <c r="L206" s="731"/>
      <c r="M206" s="732"/>
      <c r="N206" s="742"/>
      <c r="O206" s="743"/>
      <c r="P206" s="744"/>
      <c r="Q206" s="253" t="str">
        <f>IFERROR(IF(AND(AND($N205&lt;&gt;$BI$6,$N205&lt;&gt;$BJ$6),Q205="有"),$AL$2,VLOOKUP(Q205,'P1'!$B$4:$J$35,9,FALSE)),"")</f>
        <v/>
      </c>
      <c r="R206" s="253" t="str">
        <f>IFERROR(IF(AND(AND($N205&lt;&gt;$BI$6,$N205&lt;&gt;$BJ$6),R205="有"),$AL$2,VLOOKUP(R205,'P1'!$B$4:$J$35,9,FALSE)),"")</f>
        <v/>
      </c>
      <c r="S206" s="253" t="str">
        <f>IFERROR(IF(AND(AND($N205&lt;&gt;$BI$6,$N205&lt;&gt;$BJ$6),S205="有"),$AL$2,VLOOKUP(S205,'P1'!$B$4:$J$35,9,FALSE)),"")</f>
        <v/>
      </c>
      <c r="T206" s="253" t="str">
        <f>IFERROR(IF(AND(AND($N205&lt;&gt;$BI$6,$N205&lt;&gt;$BJ$6),T205="有"),$AL$2,VLOOKUP(T205,'P1'!$B$4:$J$35,9,FALSE)),"")</f>
        <v/>
      </c>
      <c r="U206" s="253" t="str">
        <f>IFERROR(IF(AND(AND($N205&lt;&gt;$BI$6,$N205&lt;&gt;$BJ$6),U205="有"),$AL$2,VLOOKUP(U205,'P1'!$B$4:$J$35,9,FALSE)),"")</f>
        <v/>
      </c>
      <c r="V206" s="253" t="str">
        <f>IFERROR(IF(AND(AND($N205&lt;&gt;$BI$6,$N205&lt;&gt;$BJ$6),V205="有"),$AL$2,VLOOKUP(V205,'P1'!$B$4:$J$35,9,FALSE)),"")</f>
        <v/>
      </c>
      <c r="W206" s="253" t="str">
        <f>IFERROR(IF(AND(AND($N205&lt;&gt;$BI$6,$N205&lt;&gt;$BJ$6),W205="有"),$AL$2,VLOOKUP(W205,'P1'!$B$4:$J$35,9,FALSE)),"")</f>
        <v/>
      </c>
      <c r="X206" s="253" t="str">
        <f>IFERROR(IF(AND(AND($N205&lt;&gt;$BI$6,$N205&lt;&gt;$BJ$6),X205="有"),$AL$2,VLOOKUP(X205,'P1'!$B$4:$J$35,9,FALSE)),"")</f>
        <v/>
      </c>
      <c r="Y206" s="253" t="str">
        <f>IFERROR(IF(AND(AND($N205&lt;&gt;$BI$6,$N205&lt;&gt;$BJ$6),Y205="有"),$AL$2,VLOOKUP(Y205,'P1'!$B$4:$J$35,9,FALSE)),"")</f>
        <v/>
      </c>
      <c r="Z206" s="253" t="str">
        <f>IFERROR(IF(AND(AND($N205&lt;&gt;$BI$6,$N205&lt;&gt;$BJ$6),Z205="有"),$AL$2,VLOOKUP(Z205,'P1'!$B$4:$J$35,9,FALSE)),"")</f>
        <v/>
      </c>
      <c r="AA206" s="253" t="str">
        <f>IFERROR(IF(AND(AND($N205&lt;&gt;$BI$6,$N205&lt;&gt;$BJ$6),AA205="有"),$AL$2,VLOOKUP(AA205,'P1'!$B$4:$J$35,9,FALSE)),"")</f>
        <v/>
      </c>
      <c r="AB206" s="253" t="str">
        <f>IFERROR(IF(AND(AND($N205&lt;&gt;$BI$6,$N205&lt;&gt;$BJ$6),AB205="有"),$AL$2,VLOOKUP(AB205,'P1'!$B$4:$J$35,9,FALSE)),"")</f>
        <v/>
      </c>
      <c r="AC206" s="253" t="str">
        <f>IFERROR(IF(AND(AND($N205&lt;&gt;$BI$6,$N205&lt;&gt;$BJ$6),AC205="有"),$AL$2,VLOOKUP(AC205,'P1'!$B$4:$J$35,9,FALSE)),"")</f>
        <v/>
      </c>
      <c r="AD206" s="253" t="str">
        <f>IFERROR(IF(AND(AND($N205&lt;&gt;$BI$6,$N205&lt;&gt;$BJ$6),AD205="有"),$AL$2,VLOOKUP(AD205,'P1'!$B$4:$J$35,9,FALSE)),"")</f>
        <v/>
      </c>
      <c r="AE206" s="253" t="str">
        <f>IFERROR(IF(AND(AND($N205&lt;&gt;$BI$6,$N205&lt;&gt;$BJ$6),AE205="有"),$AL$2,VLOOKUP(AE205,'P1'!$B$4:$J$35,9,FALSE)),"")</f>
        <v/>
      </c>
      <c r="AF206" s="253" t="str">
        <f>IFERROR(IF(AND(AND($N205&lt;&gt;$BI$6,$N205&lt;&gt;$BJ$6),AF205="有"),$AL$2,VLOOKUP(AF205,'P1'!$B$4:$J$35,9,FALSE)),"")</f>
        <v/>
      </c>
      <c r="AG206" s="253" t="str">
        <f>IFERROR(IF(AND(AND($N205&lt;&gt;$BI$6,$N205&lt;&gt;$BJ$6),AG205="有"),$AL$2,VLOOKUP(AG205,'P1'!$B$4:$J$35,9,FALSE)),"")</f>
        <v/>
      </c>
      <c r="AH206" s="253" t="str">
        <f>IFERROR(IF(AND(AND($N205&lt;&gt;$BI$6,$N205&lt;&gt;$BJ$6),AH205="有"),$AL$2,VLOOKUP(AH205,'P1'!$B$4:$J$35,9,FALSE)),"")</f>
        <v/>
      </c>
      <c r="AI206" s="253" t="str">
        <f>IFERROR(IF(AND(AND($N205&lt;&gt;$BI$6,$N205&lt;&gt;$BJ$6),AI205="有"),$AL$2,VLOOKUP(AI205,'P1'!$B$4:$J$35,9,FALSE)),"")</f>
        <v/>
      </c>
      <c r="AJ206" s="253" t="str">
        <f>IFERROR(IF(AND(AND($N205&lt;&gt;$BI$6,$N205&lt;&gt;$BJ$6),AJ205="有"),$AL$2,VLOOKUP(AJ205,'P1'!$B$4:$J$35,9,FALSE)),"")</f>
        <v/>
      </c>
      <c r="AK206" s="253" t="str">
        <f>IFERROR(IF(AND(AND($N205&lt;&gt;$BI$6,$N205&lt;&gt;$BJ$6),AK205="有"),$AL$2,VLOOKUP(AK205,'P1'!$B$4:$J$35,9,FALSE)),"")</f>
        <v/>
      </c>
      <c r="AL206" s="253" t="str">
        <f>IFERROR(IF(AND(AND($N205&lt;&gt;$BI$6,$N205&lt;&gt;$BJ$6),AL205="有"),$AL$2,VLOOKUP(AL205,'P1'!$B$4:$J$35,9,FALSE)),"")</f>
        <v/>
      </c>
      <c r="AM206" s="253" t="str">
        <f>IFERROR(IF(AND(AND($N205&lt;&gt;$BI$6,$N205&lt;&gt;$BJ$6),AM205="有"),$AL$2,VLOOKUP(AM205,'P1'!$B$4:$J$35,9,FALSE)),"")</f>
        <v/>
      </c>
      <c r="AN206" s="253" t="str">
        <f>IFERROR(IF(AND(AND($N205&lt;&gt;$BI$6,$N205&lt;&gt;$BJ$6),AN205="有"),$AL$2,VLOOKUP(AN205,'P1'!$B$4:$J$35,9,FALSE)),"")</f>
        <v/>
      </c>
      <c r="AO206" s="253" t="str">
        <f>IFERROR(IF(AND(AND($N205&lt;&gt;$BI$6,$N205&lt;&gt;$BJ$6),AO205="有"),$AL$2,VLOOKUP(AO205,'P1'!$B$4:$J$35,9,FALSE)),"")</f>
        <v/>
      </c>
      <c r="AP206" s="253" t="str">
        <f>IFERROR(IF(AND(AND($N205&lt;&gt;$BI$6,$N205&lt;&gt;$BJ$6),AP205="有"),$AL$2,VLOOKUP(AP205,'P1'!$B$4:$J$35,9,FALSE)),"")</f>
        <v/>
      </c>
      <c r="AQ206" s="253" t="str">
        <f>IFERROR(IF(AND(AND($N205&lt;&gt;$BI$6,$N205&lt;&gt;$BJ$6),AQ205="有"),$AL$2,VLOOKUP(AQ205,'P1'!$B$4:$J$35,9,FALSE)),"")</f>
        <v/>
      </c>
      <c r="AR206" s="253" t="str">
        <f>IFERROR(IF(AND(AND($N205&lt;&gt;$BI$6,$N205&lt;&gt;$BJ$6),AR205="有"),$AL$2,VLOOKUP(AR205,'P1'!$B$4:$J$35,9,FALSE)),"")</f>
        <v/>
      </c>
      <c r="AS206" s="253" t="str">
        <f>IFERROR(IF(AND(AND($N205&lt;&gt;$BI$6,$N205&lt;&gt;$BJ$6),AS205="有"),$AL$2,VLOOKUP(AS205,'P1'!$B$4:$J$35,9,FALSE)),"")</f>
        <v/>
      </c>
      <c r="AT206" s="253" t="str">
        <f>IFERROR(IF(AND(AND($N205&lt;&gt;$BI$6,$N205&lt;&gt;$BJ$6),AT205="有"),$AL$2,VLOOKUP(AT205,'P1'!$B$4:$J$35,9,FALSE)),"")</f>
        <v/>
      </c>
      <c r="AU206" s="253" t="str">
        <f>IFERROR(IF(AND(AND($N205&lt;&gt;$BI$6,$N205&lt;&gt;$BJ$6),AU205="有"),$AL$2,VLOOKUP(AU205,'P1'!$B$4:$J$35,9,FALSE)),"")</f>
        <v/>
      </c>
      <c r="AV206" s="254">
        <f>SUM(Q206:AU206)</f>
        <v>0</v>
      </c>
      <c r="AW206" s="711"/>
      <c r="AX206" s="713"/>
      <c r="AY206" s="255"/>
      <c r="AZ206" s="255"/>
    </row>
    <row r="207" spans="2:59" ht="17.100000000000001" customHeight="1" x14ac:dyDescent="0.15">
      <c r="B207" s="690">
        <f t="shared" si="14"/>
        <v>87</v>
      </c>
      <c r="C207" s="721"/>
      <c r="D207" s="722"/>
      <c r="E207" s="722"/>
      <c r="F207" s="722"/>
      <c r="G207" s="722"/>
      <c r="H207" s="723"/>
      <c r="I207" s="727"/>
      <c r="J207" s="728"/>
      <c r="K207" s="728"/>
      <c r="L207" s="728"/>
      <c r="M207" s="729"/>
      <c r="N207" s="733"/>
      <c r="O207" s="734"/>
      <c r="P207" s="741"/>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c r="AM207" s="256"/>
      <c r="AN207" s="256"/>
      <c r="AO207" s="256"/>
      <c r="AP207" s="256"/>
      <c r="AQ207" s="256"/>
      <c r="AR207" s="256"/>
      <c r="AS207" s="256"/>
      <c r="AT207" s="256"/>
      <c r="AU207" s="256"/>
      <c r="AV207" s="250">
        <f>COUNTA(Q207:AU207)</f>
        <v>0</v>
      </c>
      <c r="AW207" s="710">
        <f>AV208</f>
        <v>0</v>
      </c>
      <c r="AX207" s="712">
        <f>IFERROR(ROUNDDOWN(AV208/$AT$2,1),"")</f>
        <v>0</v>
      </c>
      <c r="AY207" s="251"/>
      <c r="AZ207" s="251"/>
    </row>
    <row r="208" spans="2:59" ht="17.100000000000001" customHeight="1" x14ac:dyDescent="0.15">
      <c r="B208" s="691"/>
      <c r="C208" s="724"/>
      <c r="D208" s="725"/>
      <c r="E208" s="725"/>
      <c r="F208" s="725"/>
      <c r="G208" s="725"/>
      <c r="H208" s="726"/>
      <c r="I208" s="730"/>
      <c r="J208" s="731"/>
      <c r="K208" s="731"/>
      <c r="L208" s="731"/>
      <c r="M208" s="732"/>
      <c r="N208" s="742"/>
      <c r="O208" s="743"/>
      <c r="P208" s="744"/>
      <c r="Q208" s="253" t="str">
        <f>IFERROR(IF(AND(AND($N207&lt;&gt;$BI$6,$N207&lt;&gt;$BJ$6),Q207="有"),$AL$2,VLOOKUP(Q207,'P1'!$B$4:$J$35,9,FALSE)),"")</f>
        <v/>
      </c>
      <c r="R208" s="253" t="str">
        <f>IFERROR(IF(AND(AND($N207&lt;&gt;$BI$6,$N207&lt;&gt;$BJ$6),R207="有"),$AL$2,VLOOKUP(R207,'P1'!$B$4:$J$35,9,FALSE)),"")</f>
        <v/>
      </c>
      <c r="S208" s="253" t="str">
        <f>IFERROR(IF(AND(AND($N207&lt;&gt;$BI$6,$N207&lt;&gt;$BJ$6),S207="有"),$AL$2,VLOOKUP(S207,'P1'!$B$4:$J$35,9,FALSE)),"")</f>
        <v/>
      </c>
      <c r="T208" s="253" t="str">
        <f>IFERROR(IF(AND(AND($N207&lt;&gt;$BI$6,$N207&lt;&gt;$BJ$6),T207="有"),$AL$2,VLOOKUP(T207,'P1'!$B$4:$J$35,9,FALSE)),"")</f>
        <v/>
      </c>
      <c r="U208" s="253" t="str">
        <f>IFERROR(IF(AND(AND($N207&lt;&gt;$BI$6,$N207&lt;&gt;$BJ$6),U207="有"),$AL$2,VLOOKUP(U207,'P1'!$B$4:$J$35,9,FALSE)),"")</f>
        <v/>
      </c>
      <c r="V208" s="253" t="str">
        <f>IFERROR(IF(AND(AND($N207&lt;&gt;$BI$6,$N207&lt;&gt;$BJ$6),V207="有"),$AL$2,VLOOKUP(V207,'P1'!$B$4:$J$35,9,FALSE)),"")</f>
        <v/>
      </c>
      <c r="W208" s="253" t="str">
        <f>IFERROR(IF(AND(AND($N207&lt;&gt;$BI$6,$N207&lt;&gt;$BJ$6),W207="有"),$AL$2,VLOOKUP(W207,'P1'!$B$4:$J$35,9,FALSE)),"")</f>
        <v/>
      </c>
      <c r="X208" s="253" t="str">
        <f>IFERROR(IF(AND(AND($N207&lt;&gt;$BI$6,$N207&lt;&gt;$BJ$6),X207="有"),$AL$2,VLOOKUP(X207,'P1'!$B$4:$J$35,9,FALSE)),"")</f>
        <v/>
      </c>
      <c r="Y208" s="253" t="str">
        <f>IFERROR(IF(AND(AND($N207&lt;&gt;$BI$6,$N207&lt;&gt;$BJ$6),Y207="有"),$AL$2,VLOOKUP(Y207,'P1'!$B$4:$J$35,9,FALSE)),"")</f>
        <v/>
      </c>
      <c r="Z208" s="253" t="str">
        <f>IFERROR(IF(AND(AND($N207&lt;&gt;$BI$6,$N207&lt;&gt;$BJ$6),Z207="有"),$AL$2,VLOOKUP(Z207,'P1'!$B$4:$J$35,9,FALSE)),"")</f>
        <v/>
      </c>
      <c r="AA208" s="253" t="str">
        <f>IFERROR(IF(AND(AND($N207&lt;&gt;$BI$6,$N207&lt;&gt;$BJ$6),AA207="有"),$AL$2,VLOOKUP(AA207,'P1'!$B$4:$J$35,9,FALSE)),"")</f>
        <v/>
      </c>
      <c r="AB208" s="253" t="str">
        <f>IFERROR(IF(AND(AND($N207&lt;&gt;$BI$6,$N207&lt;&gt;$BJ$6),AB207="有"),$AL$2,VLOOKUP(AB207,'P1'!$B$4:$J$35,9,FALSE)),"")</f>
        <v/>
      </c>
      <c r="AC208" s="253" t="str">
        <f>IFERROR(IF(AND(AND($N207&lt;&gt;$BI$6,$N207&lt;&gt;$BJ$6),AC207="有"),$AL$2,VLOOKUP(AC207,'P1'!$B$4:$J$35,9,FALSE)),"")</f>
        <v/>
      </c>
      <c r="AD208" s="253" t="str">
        <f>IFERROR(IF(AND(AND($N207&lt;&gt;$BI$6,$N207&lt;&gt;$BJ$6),AD207="有"),$AL$2,VLOOKUP(AD207,'P1'!$B$4:$J$35,9,FALSE)),"")</f>
        <v/>
      </c>
      <c r="AE208" s="253" t="str">
        <f>IFERROR(IF(AND(AND($N207&lt;&gt;$BI$6,$N207&lt;&gt;$BJ$6),AE207="有"),$AL$2,VLOOKUP(AE207,'P1'!$B$4:$J$35,9,FALSE)),"")</f>
        <v/>
      </c>
      <c r="AF208" s="253" t="str">
        <f>IFERROR(IF(AND(AND($N207&lt;&gt;$BI$6,$N207&lt;&gt;$BJ$6),AF207="有"),$AL$2,VLOOKUP(AF207,'P1'!$B$4:$J$35,9,FALSE)),"")</f>
        <v/>
      </c>
      <c r="AG208" s="253" t="str">
        <f>IFERROR(IF(AND(AND($N207&lt;&gt;$BI$6,$N207&lt;&gt;$BJ$6),AG207="有"),$AL$2,VLOOKUP(AG207,'P1'!$B$4:$J$35,9,FALSE)),"")</f>
        <v/>
      </c>
      <c r="AH208" s="253" t="str">
        <f>IFERROR(IF(AND(AND($N207&lt;&gt;$BI$6,$N207&lt;&gt;$BJ$6),AH207="有"),$AL$2,VLOOKUP(AH207,'P1'!$B$4:$J$35,9,FALSE)),"")</f>
        <v/>
      </c>
      <c r="AI208" s="253" t="str">
        <f>IFERROR(IF(AND(AND($N207&lt;&gt;$BI$6,$N207&lt;&gt;$BJ$6),AI207="有"),$AL$2,VLOOKUP(AI207,'P1'!$B$4:$J$35,9,FALSE)),"")</f>
        <v/>
      </c>
      <c r="AJ208" s="253" t="str">
        <f>IFERROR(IF(AND(AND($N207&lt;&gt;$BI$6,$N207&lt;&gt;$BJ$6),AJ207="有"),$AL$2,VLOOKUP(AJ207,'P1'!$B$4:$J$35,9,FALSE)),"")</f>
        <v/>
      </c>
      <c r="AK208" s="253" t="str">
        <f>IFERROR(IF(AND(AND($N207&lt;&gt;$BI$6,$N207&lt;&gt;$BJ$6),AK207="有"),$AL$2,VLOOKUP(AK207,'P1'!$B$4:$J$35,9,FALSE)),"")</f>
        <v/>
      </c>
      <c r="AL208" s="253" t="str">
        <f>IFERROR(IF(AND(AND($N207&lt;&gt;$BI$6,$N207&lt;&gt;$BJ$6),AL207="有"),$AL$2,VLOOKUP(AL207,'P1'!$B$4:$J$35,9,FALSE)),"")</f>
        <v/>
      </c>
      <c r="AM208" s="253" t="str">
        <f>IFERROR(IF(AND(AND($N207&lt;&gt;$BI$6,$N207&lt;&gt;$BJ$6),AM207="有"),$AL$2,VLOOKUP(AM207,'P1'!$B$4:$J$35,9,FALSE)),"")</f>
        <v/>
      </c>
      <c r="AN208" s="253" t="str">
        <f>IFERROR(IF(AND(AND($N207&lt;&gt;$BI$6,$N207&lt;&gt;$BJ$6),AN207="有"),$AL$2,VLOOKUP(AN207,'P1'!$B$4:$J$35,9,FALSE)),"")</f>
        <v/>
      </c>
      <c r="AO208" s="253" t="str">
        <f>IFERROR(IF(AND(AND($N207&lt;&gt;$BI$6,$N207&lt;&gt;$BJ$6),AO207="有"),$AL$2,VLOOKUP(AO207,'P1'!$B$4:$J$35,9,FALSE)),"")</f>
        <v/>
      </c>
      <c r="AP208" s="253" t="str">
        <f>IFERROR(IF(AND(AND($N207&lt;&gt;$BI$6,$N207&lt;&gt;$BJ$6),AP207="有"),$AL$2,VLOOKUP(AP207,'P1'!$B$4:$J$35,9,FALSE)),"")</f>
        <v/>
      </c>
      <c r="AQ208" s="253" t="str">
        <f>IFERROR(IF(AND(AND($N207&lt;&gt;$BI$6,$N207&lt;&gt;$BJ$6),AQ207="有"),$AL$2,VLOOKUP(AQ207,'P1'!$B$4:$J$35,9,FALSE)),"")</f>
        <v/>
      </c>
      <c r="AR208" s="253" t="str">
        <f>IFERROR(IF(AND(AND($N207&lt;&gt;$BI$6,$N207&lt;&gt;$BJ$6),AR207="有"),$AL$2,VLOOKUP(AR207,'P1'!$B$4:$J$35,9,FALSE)),"")</f>
        <v/>
      </c>
      <c r="AS208" s="253" t="str">
        <f>IFERROR(IF(AND(AND($N207&lt;&gt;$BI$6,$N207&lt;&gt;$BJ$6),AS207="有"),$AL$2,VLOOKUP(AS207,'P1'!$B$4:$J$35,9,FALSE)),"")</f>
        <v/>
      </c>
      <c r="AT208" s="253" t="str">
        <f>IFERROR(IF(AND(AND($N207&lt;&gt;$BI$6,$N207&lt;&gt;$BJ$6),AT207="有"),$AL$2,VLOOKUP(AT207,'P1'!$B$4:$J$35,9,FALSE)),"")</f>
        <v/>
      </c>
      <c r="AU208" s="253" t="str">
        <f>IFERROR(IF(AND(AND($N207&lt;&gt;$BI$6,$N207&lt;&gt;$BJ$6),AU207="有"),$AL$2,VLOOKUP(AU207,'P1'!$B$4:$J$35,9,FALSE)),"")</f>
        <v/>
      </c>
      <c r="AV208" s="254">
        <f>SUM(Q208:AU208)</f>
        <v>0</v>
      </c>
      <c r="AW208" s="711"/>
      <c r="AX208" s="713"/>
      <c r="AY208" s="255"/>
      <c r="AZ208" s="255"/>
    </row>
    <row r="209" spans="2:52" ht="17.100000000000001" customHeight="1" x14ac:dyDescent="0.15">
      <c r="B209" s="690">
        <f t="shared" si="14"/>
        <v>88</v>
      </c>
      <c r="C209" s="721"/>
      <c r="D209" s="722"/>
      <c r="E209" s="722"/>
      <c r="F209" s="722"/>
      <c r="G209" s="722"/>
      <c r="H209" s="723"/>
      <c r="I209" s="727"/>
      <c r="J209" s="728"/>
      <c r="K209" s="728"/>
      <c r="L209" s="728"/>
      <c r="M209" s="729"/>
      <c r="N209" s="733"/>
      <c r="O209" s="734"/>
      <c r="P209" s="741"/>
      <c r="Q209" s="256"/>
      <c r="R209" s="256"/>
      <c r="S209" s="256"/>
      <c r="T209" s="256"/>
      <c r="U209" s="256"/>
      <c r="V209" s="256"/>
      <c r="W209" s="256"/>
      <c r="X209" s="256"/>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250">
        <f>COUNTA(Q209:AU209)</f>
        <v>0</v>
      </c>
      <c r="AW209" s="710">
        <f>AV210</f>
        <v>0</v>
      </c>
      <c r="AX209" s="712">
        <f>IFERROR(ROUNDDOWN(AV210/$AT$2,1),"")</f>
        <v>0</v>
      </c>
      <c r="AY209" s="251"/>
      <c r="AZ209" s="251"/>
    </row>
    <row r="210" spans="2:52" ht="17.100000000000001" customHeight="1" x14ac:dyDescent="0.15">
      <c r="B210" s="691"/>
      <c r="C210" s="724"/>
      <c r="D210" s="725"/>
      <c r="E210" s="725"/>
      <c r="F210" s="725"/>
      <c r="G210" s="725"/>
      <c r="H210" s="726"/>
      <c r="I210" s="730"/>
      <c r="J210" s="731"/>
      <c r="K210" s="731"/>
      <c r="L210" s="731"/>
      <c r="M210" s="732"/>
      <c r="N210" s="742"/>
      <c r="O210" s="743"/>
      <c r="P210" s="744"/>
      <c r="Q210" s="253" t="str">
        <f>IFERROR(IF(AND(AND($N209&lt;&gt;$BI$6,$N209&lt;&gt;$BJ$6),Q209="有"),$AL$2,VLOOKUP(Q209,'P1'!$B$4:$J$35,9,FALSE)),"")</f>
        <v/>
      </c>
      <c r="R210" s="253" t="str">
        <f>IFERROR(IF(AND(AND($N209&lt;&gt;$BI$6,$N209&lt;&gt;$BJ$6),R209="有"),$AL$2,VLOOKUP(R209,'P1'!$B$4:$J$35,9,FALSE)),"")</f>
        <v/>
      </c>
      <c r="S210" s="253" t="str">
        <f>IFERROR(IF(AND(AND($N209&lt;&gt;$BI$6,$N209&lt;&gt;$BJ$6),S209="有"),$AL$2,VLOOKUP(S209,'P1'!$B$4:$J$35,9,FALSE)),"")</f>
        <v/>
      </c>
      <c r="T210" s="253" t="str">
        <f>IFERROR(IF(AND(AND($N209&lt;&gt;$BI$6,$N209&lt;&gt;$BJ$6),T209="有"),$AL$2,VLOOKUP(T209,'P1'!$B$4:$J$35,9,FALSE)),"")</f>
        <v/>
      </c>
      <c r="U210" s="253" t="str">
        <f>IFERROR(IF(AND(AND($N209&lt;&gt;$BI$6,$N209&lt;&gt;$BJ$6),U209="有"),$AL$2,VLOOKUP(U209,'P1'!$B$4:$J$35,9,FALSE)),"")</f>
        <v/>
      </c>
      <c r="V210" s="253" t="str">
        <f>IFERROR(IF(AND(AND($N209&lt;&gt;$BI$6,$N209&lt;&gt;$BJ$6),V209="有"),$AL$2,VLOOKUP(V209,'P1'!$B$4:$J$35,9,FALSE)),"")</f>
        <v/>
      </c>
      <c r="W210" s="253" t="str">
        <f>IFERROR(IF(AND(AND($N209&lt;&gt;$BI$6,$N209&lt;&gt;$BJ$6),W209="有"),$AL$2,VLOOKUP(W209,'P1'!$B$4:$J$35,9,FALSE)),"")</f>
        <v/>
      </c>
      <c r="X210" s="253" t="str">
        <f>IFERROR(IF(AND(AND($N209&lt;&gt;$BI$6,$N209&lt;&gt;$BJ$6),X209="有"),$AL$2,VLOOKUP(X209,'P1'!$B$4:$J$35,9,FALSE)),"")</f>
        <v/>
      </c>
      <c r="Y210" s="253" t="str">
        <f>IFERROR(IF(AND(AND($N209&lt;&gt;$BI$6,$N209&lt;&gt;$BJ$6),Y209="有"),$AL$2,VLOOKUP(Y209,'P1'!$B$4:$J$35,9,FALSE)),"")</f>
        <v/>
      </c>
      <c r="Z210" s="253" t="str">
        <f>IFERROR(IF(AND(AND($N209&lt;&gt;$BI$6,$N209&lt;&gt;$BJ$6),Z209="有"),$AL$2,VLOOKUP(Z209,'P1'!$B$4:$J$35,9,FALSE)),"")</f>
        <v/>
      </c>
      <c r="AA210" s="253" t="str">
        <f>IFERROR(IF(AND(AND($N209&lt;&gt;$BI$6,$N209&lt;&gt;$BJ$6),AA209="有"),$AL$2,VLOOKUP(AA209,'P1'!$B$4:$J$35,9,FALSE)),"")</f>
        <v/>
      </c>
      <c r="AB210" s="253" t="str">
        <f>IFERROR(IF(AND(AND($N209&lt;&gt;$BI$6,$N209&lt;&gt;$BJ$6),AB209="有"),$AL$2,VLOOKUP(AB209,'P1'!$B$4:$J$35,9,FALSE)),"")</f>
        <v/>
      </c>
      <c r="AC210" s="253" t="str">
        <f>IFERROR(IF(AND(AND($N209&lt;&gt;$BI$6,$N209&lt;&gt;$BJ$6),AC209="有"),$AL$2,VLOOKUP(AC209,'P1'!$B$4:$J$35,9,FALSE)),"")</f>
        <v/>
      </c>
      <c r="AD210" s="253" t="str">
        <f>IFERROR(IF(AND(AND($N209&lt;&gt;$BI$6,$N209&lt;&gt;$BJ$6),AD209="有"),$AL$2,VLOOKUP(AD209,'P1'!$B$4:$J$35,9,FALSE)),"")</f>
        <v/>
      </c>
      <c r="AE210" s="253" t="str">
        <f>IFERROR(IF(AND(AND($N209&lt;&gt;$BI$6,$N209&lt;&gt;$BJ$6),AE209="有"),$AL$2,VLOOKUP(AE209,'P1'!$B$4:$J$35,9,FALSE)),"")</f>
        <v/>
      </c>
      <c r="AF210" s="253" t="str">
        <f>IFERROR(IF(AND(AND($N209&lt;&gt;$BI$6,$N209&lt;&gt;$BJ$6),AF209="有"),$AL$2,VLOOKUP(AF209,'P1'!$B$4:$J$35,9,FALSE)),"")</f>
        <v/>
      </c>
      <c r="AG210" s="253" t="str">
        <f>IFERROR(IF(AND(AND($N209&lt;&gt;$BI$6,$N209&lt;&gt;$BJ$6),AG209="有"),$AL$2,VLOOKUP(AG209,'P1'!$B$4:$J$35,9,FALSE)),"")</f>
        <v/>
      </c>
      <c r="AH210" s="253" t="str">
        <f>IFERROR(IF(AND(AND($N209&lt;&gt;$BI$6,$N209&lt;&gt;$BJ$6),AH209="有"),$AL$2,VLOOKUP(AH209,'P1'!$B$4:$J$35,9,FALSE)),"")</f>
        <v/>
      </c>
      <c r="AI210" s="253" t="str">
        <f>IFERROR(IF(AND(AND($N209&lt;&gt;$BI$6,$N209&lt;&gt;$BJ$6),AI209="有"),$AL$2,VLOOKUP(AI209,'P1'!$B$4:$J$35,9,FALSE)),"")</f>
        <v/>
      </c>
      <c r="AJ210" s="253" t="str">
        <f>IFERROR(IF(AND(AND($N209&lt;&gt;$BI$6,$N209&lt;&gt;$BJ$6),AJ209="有"),$AL$2,VLOOKUP(AJ209,'P1'!$B$4:$J$35,9,FALSE)),"")</f>
        <v/>
      </c>
      <c r="AK210" s="253" t="str">
        <f>IFERROR(IF(AND(AND($N209&lt;&gt;$BI$6,$N209&lt;&gt;$BJ$6),AK209="有"),$AL$2,VLOOKUP(AK209,'P1'!$B$4:$J$35,9,FALSE)),"")</f>
        <v/>
      </c>
      <c r="AL210" s="253" t="str">
        <f>IFERROR(IF(AND(AND($N209&lt;&gt;$BI$6,$N209&lt;&gt;$BJ$6),AL209="有"),$AL$2,VLOOKUP(AL209,'P1'!$B$4:$J$35,9,FALSE)),"")</f>
        <v/>
      </c>
      <c r="AM210" s="253" t="str">
        <f>IFERROR(IF(AND(AND($N209&lt;&gt;$BI$6,$N209&lt;&gt;$BJ$6),AM209="有"),$AL$2,VLOOKUP(AM209,'P1'!$B$4:$J$35,9,FALSE)),"")</f>
        <v/>
      </c>
      <c r="AN210" s="253" t="str">
        <f>IFERROR(IF(AND(AND($N209&lt;&gt;$BI$6,$N209&lt;&gt;$BJ$6),AN209="有"),$AL$2,VLOOKUP(AN209,'P1'!$B$4:$J$35,9,FALSE)),"")</f>
        <v/>
      </c>
      <c r="AO210" s="253" t="str">
        <f>IFERROR(IF(AND(AND($N209&lt;&gt;$BI$6,$N209&lt;&gt;$BJ$6),AO209="有"),$AL$2,VLOOKUP(AO209,'P1'!$B$4:$J$35,9,FALSE)),"")</f>
        <v/>
      </c>
      <c r="AP210" s="253" t="str">
        <f>IFERROR(IF(AND(AND($N209&lt;&gt;$BI$6,$N209&lt;&gt;$BJ$6),AP209="有"),$AL$2,VLOOKUP(AP209,'P1'!$B$4:$J$35,9,FALSE)),"")</f>
        <v/>
      </c>
      <c r="AQ210" s="253" t="str">
        <f>IFERROR(IF(AND(AND($N209&lt;&gt;$BI$6,$N209&lt;&gt;$BJ$6),AQ209="有"),$AL$2,VLOOKUP(AQ209,'P1'!$B$4:$J$35,9,FALSE)),"")</f>
        <v/>
      </c>
      <c r="AR210" s="253" t="str">
        <f>IFERROR(IF(AND(AND($N209&lt;&gt;$BI$6,$N209&lt;&gt;$BJ$6),AR209="有"),$AL$2,VLOOKUP(AR209,'P1'!$B$4:$J$35,9,FALSE)),"")</f>
        <v/>
      </c>
      <c r="AS210" s="253" t="str">
        <f>IFERROR(IF(AND(AND($N209&lt;&gt;$BI$6,$N209&lt;&gt;$BJ$6),AS209="有"),$AL$2,VLOOKUP(AS209,'P1'!$B$4:$J$35,9,FALSE)),"")</f>
        <v/>
      </c>
      <c r="AT210" s="253" t="str">
        <f>IFERROR(IF(AND(AND($N209&lt;&gt;$BI$6,$N209&lt;&gt;$BJ$6),AT209="有"),$AL$2,VLOOKUP(AT209,'P1'!$B$4:$J$35,9,FALSE)),"")</f>
        <v/>
      </c>
      <c r="AU210" s="253" t="str">
        <f>IFERROR(IF(AND(AND($N209&lt;&gt;$BI$6,$N209&lt;&gt;$BJ$6),AU209="有"),$AL$2,VLOOKUP(AU209,'P1'!$B$4:$J$35,9,FALSE)),"")</f>
        <v/>
      </c>
      <c r="AV210" s="254">
        <f>SUM(Q210:AU210)</f>
        <v>0</v>
      </c>
      <c r="AW210" s="711"/>
      <c r="AX210" s="713"/>
      <c r="AY210" s="255"/>
      <c r="AZ210" s="255"/>
    </row>
    <row r="211" spans="2:52" ht="17.100000000000001" customHeight="1" x14ac:dyDescent="0.15">
      <c r="B211" s="690">
        <f t="shared" si="14"/>
        <v>89</v>
      </c>
      <c r="C211" s="721"/>
      <c r="D211" s="722"/>
      <c r="E211" s="722"/>
      <c r="F211" s="722"/>
      <c r="G211" s="722"/>
      <c r="H211" s="723"/>
      <c r="I211" s="727"/>
      <c r="J211" s="728"/>
      <c r="K211" s="728"/>
      <c r="L211" s="728"/>
      <c r="M211" s="729"/>
      <c r="N211" s="733"/>
      <c r="O211" s="734"/>
      <c r="P211" s="741"/>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6"/>
      <c r="AO211" s="256"/>
      <c r="AP211" s="256"/>
      <c r="AQ211" s="256"/>
      <c r="AR211" s="256"/>
      <c r="AS211" s="256"/>
      <c r="AT211" s="256"/>
      <c r="AU211" s="256"/>
      <c r="AV211" s="250">
        <f>COUNTA(Q211:AU211)</f>
        <v>0</v>
      </c>
      <c r="AW211" s="710">
        <f>AV212</f>
        <v>0</v>
      </c>
      <c r="AX211" s="712">
        <f>IFERROR(ROUNDDOWN(AV212/$AT$2,1),"")</f>
        <v>0</v>
      </c>
      <c r="AY211" s="251"/>
      <c r="AZ211" s="251"/>
    </row>
    <row r="212" spans="2:52" ht="17.100000000000001" customHeight="1" x14ac:dyDescent="0.15">
      <c r="B212" s="691"/>
      <c r="C212" s="724"/>
      <c r="D212" s="725"/>
      <c r="E212" s="725"/>
      <c r="F212" s="725"/>
      <c r="G212" s="725"/>
      <c r="H212" s="726"/>
      <c r="I212" s="730"/>
      <c r="J212" s="731"/>
      <c r="K212" s="731"/>
      <c r="L212" s="731"/>
      <c r="M212" s="732"/>
      <c r="N212" s="742"/>
      <c r="O212" s="743"/>
      <c r="P212" s="744"/>
      <c r="Q212" s="253" t="str">
        <f>IFERROR(IF(AND(AND($N211&lt;&gt;$BI$6,$N211&lt;&gt;$BJ$6),Q211="有"),$AL$2,VLOOKUP(Q211,'P1'!$B$4:$J$35,9,FALSE)),"")</f>
        <v/>
      </c>
      <c r="R212" s="253" t="str">
        <f>IFERROR(IF(AND(AND($N211&lt;&gt;$BI$6,$N211&lt;&gt;$BJ$6),R211="有"),$AL$2,VLOOKUP(R211,'P1'!$B$4:$J$35,9,FALSE)),"")</f>
        <v/>
      </c>
      <c r="S212" s="253" t="str">
        <f>IFERROR(IF(AND(AND($N211&lt;&gt;$BI$6,$N211&lt;&gt;$BJ$6),S211="有"),$AL$2,VLOOKUP(S211,'P1'!$B$4:$J$35,9,FALSE)),"")</f>
        <v/>
      </c>
      <c r="T212" s="253" t="str">
        <f>IFERROR(IF(AND(AND($N211&lt;&gt;$BI$6,$N211&lt;&gt;$BJ$6),T211="有"),$AL$2,VLOOKUP(T211,'P1'!$B$4:$J$35,9,FALSE)),"")</f>
        <v/>
      </c>
      <c r="U212" s="253" t="str">
        <f>IFERROR(IF(AND(AND($N211&lt;&gt;$BI$6,$N211&lt;&gt;$BJ$6),U211="有"),$AL$2,VLOOKUP(U211,'P1'!$B$4:$J$35,9,FALSE)),"")</f>
        <v/>
      </c>
      <c r="V212" s="253" t="str">
        <f>IFERROR(IF(AND(AND($N211&lt;&gt;$BI$6,$N211&lt;&gt;$BJ$6),V211="有"),$AL$2,VLOOKUP(V211,'P1'!$B$4:$J$35,9,FALSE)),"")</f>
        <v/>
      </c>
      <c r="W212" s="253" t="str">
        <f>IFERROR(IF(AND(AND($N211&lt;&gt;$BI$6,$N211&lt;&gt;$BJ$6),W211="有"),$AL$2,VLOOKUP(W211,'P1'!$B$4:$J$35,9,FALSE)),"")</f>
        <v/>
      </c>
      <c r="X212" s="253" t="str">
        <f>IFERROR(IF(AND(AND($N211&lt;&gt;$BI$6,$N211&lt;&gt;$BJ$6),X211="有"),$AL$2,VLOOKUP(X211,'P1'!$B$4:$J$35,9,FALSE)),"")</f>
        <v/>
      </c>
      <c r="Y212" s="253" t="str">
        <f>IFERROR(IF(AND(AND($N211&lt;&gt;$BI$6,$N211&lt;&gt;$BJ$6),Y211="有"),$AL$2,VLOOKUP(Y211,'P1'!$B$4:$J$35,9,FALSE)),"")</f>
        <v/>
      </c>
      <c r="Z212" s="253" t="str">
        <f>IFERROR(IF(AND(AND($N211&lt;&gt;$BI$6,$N211&lt;&gt;$BJ$6),Z211="有"),$AL$2,VLOOKUP(Z211,'P1'!$B$4:$J$35,9,FALSE)),"")</f>
        <v/>
      </c>
      <c r="AA212" s="253" t="str">
        <f>IFERROR(IF(AND(AND($N211&lt;&gt;$BI$6,$N211&lt;&gt;$BJ$6),AA211="有"),$AL$2,VLOOKUP(AA211,'P1'!$B$4:$J$35,9,FALSE)),"")</f>
        <v/>
      </c>
      <c r="AB212" s="253" t="str">
        <f>IFERROR(IF(AND(AND($N211&lt;&gt;$BI$6,$N211&lt;&gt;$BJ$6),AB211="有"),$AL$2,VLOOKUP(AB211,'P1'!$B$4:$J$35,9,FALSE)),"")</f>
        <v/>
      </c>
      <c r="AC212" s="253" t="str">
        <f>IFERROR(IF(AND(AND($N211&lt;&gt;$BI$6,$N211&lt;&gt;$BJ$6),AC211="有"),$AL$2,VLOOKUP(AC211,'P1'!$B$4:$J$35,9,FALSE)),"")</f>
        <v/>
      </c>
      <c r="AD212" s="253" t="str">
        <f>IFERROR(IF(AND(AND($N211&lt;&gt;$BI$6,$N211&lt;&gt;$BJ$6),AD211="有"),$AL$2,VLOOKUP(AD211,'P1'!$B$4:$J$35,9,FALSE)),"")</f>
        <v/>
      </c>
      <c r="AE212" s="253" t="str">
        <f>IFERROR(IF(AND(AND($N211&lt;&gt;$BI$6,$N211&lt;&gt;$BJ$6),AE211="有"),$AL$2,VLOOKUP(AE211,'P1'!$B$4:$J$35,9,FALSE)),"")</f>
        <v/>
      </c>
      <c r="AF212" s="253" t="str">
        <f>IFERROR(IF(AND(AND($N211&lt;&gt;$BI$6,$N211&lt;&gt;$BJ$6),AF211="有"),$AL$2,VLOOKUP(AF211,'P1'!$B$4:$J$35,9,FALSE)),"")</f>
        <v/>
      </c>
      <c r="AG212" s="253" t="str">
        <f>IFERROR(IF(AND(AND($N211&lt;&gt;$BI$6,$N211&lt;&gt;$BJ$6),AG211="有"),$AL$2,VLOOKUP(AG211,'P1'!$B$4:$J$35,9,FALSE)),"")</f>
        <v/>
      </c>
      <c r="AH212" s="253" t="str">
        <f>IFERROR(IF(AND(AND($N211&lt;&gt;$BI$6,$N211&lt;&gt;$BJ$6),AH211="有"),$AL$2,VLOOKUP(AH211,'P1'!$B$4:$J$35,9,FALSE)),"")</f>
        <v/>
      </c>
      <c r="AI212" s="253" t="str">
        <f>IFERROR(IF(AND(AND($N211&lt;&gt;$BI$6,$N211&lt;&gt;$BJ$6),AI211="有"),$AL$2,VLOOKUP(AI211,'P1'!$B$4:$J$35,9,FALSE)),"")</f>
        <v/>
      </c>
      <c r="AJ212" s="253" t="str">
        <f>IFERROR(IF(AND(AND($N211&lt;&gt;$BI$6,$N211&lt;&gt;$BJ$6),AJ211="有"),$AL$2,VLOOKUP(AJ211,'P1'!$B$4:$J$35,9,FALSE)),"")</f>
        <v/>
      </c>
      <c r="AK212" s="253" t="str">
        <f>IFERROR(IF(AND(AND($N211&lt;&gt;$BI$6,$N211&lt;&gt;$BJ$6),AK211="有"),$AL$2,VLOOKUP(AK211,'P1'!$B$4:$J$35,9,FALSE)),"")</f>
        <v/>
      </c>
      <c r="AL212" s="253" t="str">
        <f>IFERROR(IF(AND(AND($N211&lt;&gt;$BI$6,$N211&lt;&gt;$BJ$6),AL211="有"),$AL$2,VLOOKUP(AL211,'P1'!$B$4:$J$35,9,FALSE)),"")</f>
        <v/>
      </c>
      <c r="AM212" s="253" t="str">
        <f>IFERROR(IF(AND(AND($N211&lt;&gt;$BI$6,$N211&lt;&gt;$BJ$6),AM211="有"),$AL$2,VLOOKUP(AM211,'P1'!$B$4:$J$35,9,FALSE)),"")</f>
        <v/>
      </c>
      <c r="AN212" s="253" t="str">
        <f>IFERROR(IF(AND(AND($N211&lt;&gt;$BI$6,$N211&lt;&gt;$BJ$6),AN211="有"),$AL$2,VLOOKUP(AN211,'P1'!$B$4:$J$35,9,FALSE)),"")</f>
        <v/>
      </c>
      <c r="AO212" s="253" t="str">
        <f>IFERROR(IF(AND(AND($N211&lt;&gt;$BI$6,$N211&lt;&gt;$BJ$6),AO211="有"),$AL$2,VLOOKUP(AO211,'P1'!$B$4:$J$35,9,FALSE)),"")</f>
        <v/>
      </c>
      <c r="AP212" s="253" t="str">
        <f>IFERROR(IF(AND(AND($N211&lt;&gt;$BI$6,$N211&lt;&gt;$BJ$6),AP211="有"),$AL$2,VLOOKUP(AP211,'P1'!$B$4:$J$35,9,FALSE)),"")</f>
        <v/>
      </c>
      <c r="AQ212" s="253" t="str">
        <f>IFERROR(IF(AND(AND($N211&lt;&gt;$BI$6,$N211&lt;&gt;$BJ$6),AQ211="有"),$AL$2,VLOOKUP(AQ211,'P1'!$B$4:$J$35,9,FALSE)),"")</f>
        <v/>
      </c>
      <c r="AR212" s="253" t="str">
        <f>IFERROR(IF(AND(AND($N211&lt;&gt;$BI$6,$N211&lt;&gt;$BJ$6),AR211="有"),$AL$2,VLOOKUP(AR211,'P1'!$B$4:$J$35,9,FALSE)),"")</f>
        <v/>
      </c>
      <c r="AS212" s="253" t="str">
        <f>IFERROR(IF(AND(AND($N211&lt;&gt;$BI$6,$N211&lt;&gt;$BJ$6),AS211="有"),$AL$2,VLOOKUP(AS211,'P1'!$B$4:$J$35,9,FALSE)),"")</f>
        <v/>
      </c>
      <c r="AT212" s="253" t="str">
        <f>IFERROR(IF(AND(AND($N211&lt;&gt;$BI$6,$N211&lt;&gt;$BJ$6),AT211="有"),$AL$2,VLOOKUP(AT211,'P1'!$B$4:$J$35,9,FALSE)),"")</f>
        <v/>
      </c>
      <c r="AU212" s="253" t="str">
        <f>IFERROR(IF(AND(AND($N211&lt;&gt;$BI$6,$N211&lt;&gt;$BJ$6),AU211="有"),$AL$2,VLOOKUP(AU211,'P1'!$B$4:$J$35,9,FALSE)),"")</f>
        <v/>
      </c>
      <c r="AV212" s="254">
        <f>SUM(Q212:AU212)</f>
        <v>0</v>
      </c>
      <c r="AW212" s="711"/>
      <c r="AX212" s="713"/>
      <c r="AY212" s="255"/>
      <c r="AZ212" s="255"/>
    </row>
    <row r="213" spans="2:52" ht="17.100000000000001" customHeight="1" x14ac:dyDescent="0.15">
      <c r="B213" s="690">
        <f t="shared" si="14"/>
        <v>90</v>
      </c>
      <c r="C213" s="721"/>
      <c r="D213" s="722"/>
      <c r="E213" s="722"/>
      <c r="F213" s="722"/>
      <c r="G213" s="722"/>
      <c r="H213" s="723"/>
      <c r="I213" s="727"/>
      <c r="J213" s="728"/>
      <c r="K213" s="728"/>
      <c r="L213" s="728"/>
      <c r="M213" s="729"/>
      <c r="N213" s="733"/>
      <c r="O213" s="734"/>
      <c r="P213" s="741"/>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0">
        <f>COUNTA(Q213:AU213)</f>
        <v>0</v>
      </c>
      <c r="AW213" s="710">
        <f>AV214</f>
        <v>0</v>
      </c>
      <c r="AX213" s="712">
        <f>IFERROR(ROUNDDOWN(AV214/$AT$2,1),"")</f>
        <v>0</v>
      </c>
      <c r="AY213" s="251"/>
      <c r="AZ213" s="251"/>
    </row>
    <row r="214" spans="2:52" ht="17.100000000000001" customHeight="1" x14ac:dyDescent="0.15">
      <c r="B214" s="691"/>
      <c r="C214" s="724"/>
      <c r="D214" s="725"/>
      <c r="E214" s="725"/>
      <c r="F214" s="725"/>
      <c r="G214" s="725"/>
      <c r="H214" s="726"/>
      <c r="I214" s="730"/>
      <c r="J214" s="731"/>
      <c r="K214" s="731"/>
      <c r="L214" s="731"/>
      <c r="M214" s="732"/>
      <c r="N214" s="742"/>
      <c r="O214" s="743"/>
      <c r="P214" s="744"/>
      <c r="Q214" s="253" t="str">
        <f>IFERROR(IF(AND(AND($N213&lt;&gt;$BI$6,$N213&lt;&gt;$BJ$6),Q213="有"),$AL$2,VLOOKUP(Q213,'P1'!$B$4:$J$35,9,FALSE)),"")</f>
        <v/>
      </c>
      <c r="R214" s="253" t="str">
        <f>IFERROR(IF(AND(AND($N213&lt;&gt;$BI$6,$N213&lt;&gt;$BJ$6),R213="有"),$AL$2,VLOOKUP(R213,'P1'!$B$4:$J$35,9,FALSE)),"")</f>
        <v/>
      </c>
      <c r="S214" s="253" t="str">
        <f>IFERROR(IF(AND(AND($N213&lt;&gt;$BI$6,$N213&lt;&gt;$BJ$6),S213="有"),$AL$2,VLOOKUP(S213,'P1'!$B$4:$J$35,9,FALSE)),"")</f>
        <v/>
      </c>
      <c r="T214" s="253" t="str">
        <f>IFERROR(IF(AND(AND($N213&lt;&gt;$BI$6,$N213&lt;&gt;$BJ$6),T213="有"),$AL$2,VLOOKUP(T213,'P1'!$B$4:$J$35,9,FALSE)),"")</f>
        <v/>
      </c>
      <c r="U214" s="253" t="str">
        <f>IFERROR(IF(AND(AND($N213&lt;&gt;$BI$6,$N213&lt;&gt;$BJ$6),U213="有"),$AL$2,VLOOKUP(U213,'P1'!$B$4:$J$35,9,FALSE)),"")</f>
        <v/>
      </c>
      <c r="V214" s="253" t="str">
        <f>IFERROR(IF(AND(AND($N213&lt;&gt;$BI$6,$N213&lt;&gt;$BJ$6),V213="有"),$AL$2,VLOOKUP(V213,'P1'!$B$4:$J$35,9,FALSE)),"")</f>
        <v/>
      </c>
      <c r="W214" s="253" t="str">
        <f>IFERROR(IF(AND(AND($N213&lt;&gt;$BI$6,$N213&lt;&gt;$BJ$6),W213="有"),$AL$2,VLOOKUP(W213,'P1'!$B$4:$J$35,9,FALSE)),"")</f>
        <v/>
      </c>
      <c r="X214" s="253" t="str">
        <f>IFERROR(IF(AND(AND($N213&lt;&gt;$BI$6,$N213&lt;&gt;$BJ$6),X213="有"),$AL$2,VLOOKUP(X213,'P1'!$B$4:$J$35,9,FALSE)),"")</f>
        <v/>
      </c>
      <c r="Y214" s="253" t="str">
        <f>IFERROR(IF(AND(AND($N213&lt;&gt;$BI$6,$N213&lt;&gt;$BJ$6),Y213="有"),$AL$2,VLOOKUP(Y213,'P1'!$B$4:$J$35,9,FALSE)),"")</f>
        <v/>
      </c>
      <c r="Z214" s="253" t="str">
        <f>IFERROR(IF(AND(AND($N213&lt;&gt;$BI$6,$N213&lt;&gt;$BJ$6),Z213="有"),$AL$2,VLOOKUP(Z213,'P1'!$B$4:$J$35,9,FALSE)),"")</f>
        <v/>
      </c>
      <c r="AA214" s="253" t="str">
        <f>IFERROR(IF(AND(AND($N213&lt;&gt;$BI$6,$N213&lt;&gt;$BJ$6),AA213="有"),$AL$2,VLOOKUP(AA213,'P1'!$B$4:$J$35,9,FALSE)),"")</f>
        <v/>
      </c>
      <c r="AB214" s="253" t="str">
        <f>IFERROR(IF(AND(AND($N213&lt;&gt;$BI$6,$N213&lt;&gt;$BJ$6),AB213="有"),$AL$2,VLOOKUP(AB213,'P1'!$B$4:$J$35,9,FALSE)),"")</f>
        <v/>
      </c>
      <c r="AC214" s="253" t="str">
        <f>IFERROR(IF(AND(AND($N213&lt;&gt;$BI$6,$N213&lt;&gt;$BJ$6),AC213="有"),$AL$2,VLOOKUP(AC213,'P1'!$B$4:$J$35,9,FALSE)),"")</f>
        <v/>
      </c>
      <c r="AD214" s="253" t="str">
        <f>IFERROR(IF(AND(AND($N213&lt;&gt;$BI$6,$N213&lt;&gt;$BJ$6),AD213="有"),$AL$2,VLOOKUP(AD213,'P1'!$B$4:$J$35,9,FALSE)),"")</f>
        <v/>
      </c>
      <c r="AE214" s="253" t="str">
        <f>IFERROR(IF(AND(AND($N213&lt;&gt;$BI$6,$N213&lt;&gt;$BJ$6),AE213="有"),$AL$2,VLOOKUP(AE213,'P1'!$B$4:$J$35,9,FALSE)),"")</f>
        <v/>
      </c>
      <c r="AF214" s="253" t="str">
        <f>IFERROR(IF(AND(AND($N213&lt;&gt;$BI$6,$N213&lt;&gt;$BJ$6),AF213="有"),$AL$2,VLOOKUP(AF213,'P1'!$B$4:$J$35,9,FALSE)),"")</f>
        <v/>
      </c>
      <c r="AG214" s="253" t="str">
        <f>IFERROR(IF(AND(AND($N213&lt;&gt;$BI$6,$N213&lt;&gt;$BJ$6),AG213="有"),$AL$2,VLOOKUP(AG213,'P1'!$B$4:$J$35,9,FALSE)),"")</f>
        <v/>
      </c>
      <c r="AH214" s="253" t="str">
        <f>IFERROR(IF(AND(AND($N213&lt;&gt;$BI$6,$N213&lt;&gt;$BJ$6),AH213="有"),$AL$2,VLOOKUP(AH213,'P1'!$B$4:$J$35,9,FALSE)),"")</f>
        <v/>
      </c>
      <c r="AI214" s="253" t="str">
        <f>IFERROR(IF(AND(AND($N213&lt;&gt;$BI$6,$N213&lt;&gt;$BJ$6),AI213="有"),$AL$2,VLOOKUP(AI213,'P1'!$B$4:$J$35,9,FALSE)),"")</f>
        <v/>
      </c>
      <c r="AJ214" s="253" t="str">
        <f>IFERROR(IF(AND(AND($N213&lt;&gt;$BI$6,$N213&lt;&gt;$BJ$6),AJ213="有"),$AL$2,VLOOKUP(AJ213,'P1'!$B$4:$J$35,9,FALSE)),"")</f>
        <v/>
      </c>
      <c r="AK214" s="253" t="str">
        <f>IFERROR(IF(AND(AND($N213&lt;&gt;$BI$6,$N213&lt;&gt;$BJ$6),AK213="有"),$AL$2,VLOOKUP(AK213,'P1'!$B$4:$J$35,9,FALSE)),"")</f>
        <v/>
      </c>
      <c r="AL214" s="253" t="str">
        <f>IFERROR(IF(AND(AND($N213&lt;&gt;$BI$6,$N213&lt;&gt;$BJ$6),AL213="有"),$AL$2,VLOOKUP(AL213,'P1'!$B$4:$J$35,9,FALSE)),"")</f>
        <v/>
      </c>
      <c r="AM214" s="253" t="str">
        <f>IFERROR(IF(AND(AND($N213&lt;&gt;$BI$6,$N213&lt;&gt;$BJ$6),AM213="有"),$AL$2,VLOOKUP(AM213,'P1'!$B$4:$J$35,9,FALSE)),"")</f>
        <v/>
      </c>
      <c r="AN214" s="253" t="str">
        <f>IFERROR(IF(AND(AND($N213&lt;&gt;$BI$6,$N213&lt;&gt;$BJ$6),AN213="有"),$AL$2,VLOOKUP(AN213,'P1'!$B$4:$J$35,9,FALSE)),"")</f>
        <v/>
      </c>
      <c r="AO214" s="253" t="str">
        <f>IFERROR(IF(AND(AND($N213&lt;&gt;$BI$6,$N213&lt;&gt;$BJ$6),AO213="有"),$AL$2,VLOOKUP(AO213,'P1'!$B$4:$J$35,9,FALSE)),"")</f>
        <v/>
      </c>
      <c r="AP214" s="253" t="str">
        <f>IFERROR(IF(AND(AND($N213&lt;&gt;$BI$6,$N213&lt;&gt;$BJ$6),AP213="有"),$AL$2,VLOOKUP(AP213,'P1'!$B$4:$J$35,9,FALSE)),"")</f>
        <v/>
      </c>
      <c r="AQ214" s="253" t="str">
        <f>IFERROR(IF(AND(AND($N213&lt;&gt;$BI$6,$N213&lt;&gt;$BJ$6),AQ213="有"),$AL$2,VLOOKUP(AQ213,'P1'!$B$4:$J$35,9,FALSE)),"")</f>
        <v/>
      </c>
      <c r="AR214" s="253" t="str">
        <f>IFERROR(IF(AND(AND($N213&lt;&gt;$BI$6,$N213&lt;&gt;$BJ$6),AR213="有"),$AL$2,VLOOKUP(AR213,'P1'!$B$4:$J$35,9,FALSE)),"")</f>
        <v/>
      </c>
      <c r="AS214" s="253" t="str">
        <f>IFERROR(IF(AND(AND($N213&lt;&gt;$BI$6,$N213&lt;&gt;$BJ$6),AS213="有"),$AL$2,VLOOKUP(AS213,'P1'!$B$4:$J$35,9,FALSE)),"")</f>
        <v/>
      </c>
      <c r="AT214" s="253" t="str">
        <f>IFERROR(IF(AND(AND($N213&lt;&gt;$BI$6,$N213&lt;&gt;$BJ$6),AT213="有"),$AL$2,VLOOKUP(AT213,'P1'!$B$4:$J$35,9,FALSE)),"")</f>
        <v/>
      </c>
      <c r="AU214" s="253" t="str">
        <f>IFERROR(IF(AND(AND($N213&lt;&gt;$BI$6,$N213&lt;&gt;$BJ$6),AU213="有"),$AL$2,VLOOKUP(AU213,'P1'!$B$4:$J$35,9,FALSE)),"")</f>
        <v/>
      </c>
      <c r="AV214" s="254">
        <f>SUM(Q214:AU214)</f>
        <v>0</v>
      </c>
      <c r="AW214" s="711"/>
      <c r="AX214" s="713"/>
      <c r="AY214" s="255"/>
      <c r="AZ214" s="255"/>
    </row>
    <row r="215" spans="2:52" ht="17.100000000000001" customHeight="1" x14ac:dyDescent="0.15">
      <c r="B215" s="690">
        <f t="shared" si="14"/>
        <v>91</v>
      </c>
      <c r="C215" s="721"/>
      <c r="D215" s="722"/>
      <c r="E215" s="722"/>
      <c r="F215" s="722"/>
      <c r="G215" s="722"/>
      <c r="H215" s="723"/>
      <c r="I215" s="727"/>
      <c r="J215" s="728"/>
      <c r="K215" s="728"/>
      <c r="L215" s="728"/>
      <c r="M215" s="729"/>
      <c r="N215" s="733"/>
      <c r="O215" s="734"/>
      <c r="P215" s="741"/>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0">
        <f>COUNTA(Q215:AU215)</f>
        <v>0</v>
      </c>
      <c r="AW215" s="710">
        <f>AV216</f>
        <v>0</v>
      </c>
      <c r="AX215" s="712">
        <f>IFERROR(ROUNDDOWN(AV216/$AT$2,1),"")</f>
        <v>0</v>
      </c>
      <c r="AY215" s="251"/>
      <c r="AZ215" s="251"/>
    </row>
    <row r="216" spans="2:52" ht="17.100000000000001" customHeight="1" x14ac:dyDescent="0.15">
      <c r="B216" s="691"/>
      <c r="C216" s="724"/>
      <c r="D216" s="725"/>
      <c r="E216" s="725"/>
      <c r="F216" s="725"/>
      <c r="G216" s="725"/>
      <c r="H216" s="726"/>
      <c r="I216" s="730"/>
      <c r="J216" s="731"/>
      <c r="K216" s="731"/>
      <c r="L216" s="731"/>
      <c r="M216" s="732"/>
      <c r="N216" s="742"/>
      <c r="O216" s="743"/>
      <c r="P216" s="744"/>
      <c r="Q216" s="253" t="str">
        <f>IFERROR(IF(AND(AND($N215&lt;&gt;$BI$6,$N215&lt;&gt;$BJ$6),Q215="有"),$AL$2,VLOOKUP(Q215,'P1'!$B$4:$J$35,9,FALSE)),"")</f>
        <v/>
      </c>
      <c r="R216" s="253" t="str">
        <f>IFERROR(IF(AND(AND($N215&lt;&gt;$BI$6,$N215&lt;&gt;$BJ$6),R215="有"),$AL$2,VLOOKUP(R215,'P1'!$B$4:$J$35,9,FALSE)),"")</f>
        <v/>
      </c>
      <c r="S216" s="253" t="str">
        <f>IFERROR(IF(AND(AND($N215&lt;&gt;$BI$6,$N215&lt;&gt;$BJ$6),S215="有"),$AL$2,VLOOKUP(S215,'P1'!$B$4:$J$35,9,FALSE)),"")</f>
        <v/>
      </c>
      <c r="T216" s="253" t="str">
        <f>IFERROR(IF(AND(AND($N215&lt;&gt;$BI$6,$N215&lt;&gt;$BJ$6),T215="有"),$AL$2,VLOOKUP(T215,'P1'!$B$4:$J$35,9,FALSE)),"")</f>
        <v/>
      </c>
      <c r="U216" s="253" t="str">
        <f>IFERROR(IF(AND(AND($N215&lt;&gt;$BI$6,$N215&lt;&gt;$BJ$6),U215="有"),$AL$2,VLOOKUP(U215,'P1'!$B$4:$J$35,9,FALSE)),"")</f>
        <v/>
      </c>
      <c r="V216" s="253" t="str">
        <f>IFERROR(IF(AND(AND($N215&lt;&gt;$BI$6,$N215&lt;&gt;$BJ$6),V215="有"),$AL$2,VLOOKUP(V215,'P1'!$B$4:$J$35,9,FALSE)),"")</f>
        <v/>
      </c>
      <c r="W216" s="253" t="str">
        <f>IFERROR(IF(AND(AND($N215&lt;&gt;$BI$6,$N215&lt;&gt;$BJ$6),W215="有"),$AL$2,VLOOKUP(W215,'P1'!$B$4:$J$35,9,FALSE)),"")</f>
        <v/>
      </c>
      <c r="X216" s="253" t="str">
        <f>IFERROR(IF(AND(AND($N215&lt;&gt;$BI$6,$N215&lt;&gt;$BJ$6),X215="有"),$AL$2,VLOOKUP(X215,'P1'!$B$4:$J$35,9,FALSE)),"")</f>
        <v/>
      </c>
      <c r="Y216" s="253" t="str">
        <f>IFERROR(IF(AND(AND($N215&lt;&gt;$BI$6,$N215&lt;&gt;$BJ$6),Y215="有"),$AL$2,VLOOKUP(Y215,'P1'!$B$4:$J$35,9,FALSE)),"")</f>
        <v/>
      </c>
      <c r="Z216" s="253" t="str">
        <f>IFERROR(IF(AND(AND($N215&lt;&gt;$BI$6,$N215&lt;&gt;$BJ$6),Z215="有"),$AL$2,VLOOKUP(Z215,'P1'!$B$4:$J$35,9,FALSE)),"")</f>
        <v/>
      </c>
      <c r="AA216" s="253" t="str">
        <f>IFERROR(IF(AND(AND($N215&lt;&gt;$BI$6,$N215&lt;&gt;$BJ$6),AA215="有"),$AL$2,VLOOKUP(AA215,'P1'!$B$4:$J$35,9,FALSE)),"")</f>
        <v/>
      </c>
      <c r="AB216" s="253" t="str">
        <f>IFERROR(IF(AND(AND($N215&lt;&gt;$BI$6,$N215&lt;&gt;$BJ$6),AB215="有"),$AL$2,VLOOKUP(AB215,'P1'!$B$4:$J$35,9,FALSE)),"")</f>
        <v/>
      </c>
      <c r="AC216" s="253" t="str">
        <f>IFERROR(IF(AND(AND($N215&lt;&gt;$BI$6,$N215&lt;&gt;$BJ$6),AC215="有"),$AL$2,VLOOKUP(AC215,'P1'!$B$4:$J$35,9,FALSE)),"")</f>
        <v/>
      </c>
      <c r="AD216" s="253" t="str">
        <f>IFERROR(IF(AND(AND($N215&lt;&gt;$BI$6,$N215&lt;&gt;$BJ$6),AD215="有"),$AL$2,VLOOKUP(AD215,'P1'!$B$4:$J$35,9,FALSE)),"")</f>
        <v/>
      </c>
      <c r="AE216" s="253" t="str">
        <f>IFERROR(IF(AND(AND($N215&lt;&gt;$BI$6,$N215&lt;&gt;$BJ$6),AE215="有"),$AL$2,VLOOKUP(AE215,'P1'!$B$4:$J$35,9,FALSE)),"")</f>
        <v/>
      </c>
      <c r="AF216" s="253" t="str">
        <f>IFERROR(IF(AND(AND($N215&lt;&gt;$BI$6,$N215&lt;&gt;$BJ$6),AF215="有"),$AL$2,VLOOKUP(AF215,'P1'!$B$4:$J$35,9,FALSE)),"")</f>
        <v/>
      </c>
      <c r="AG216" s="253" t="str">
        <f>IFERROR(IF(AND(AND($N215&lt;&gt;$BI$6,$N215&lt;&gt;$BJ$6),AG215="有"),$AL$2,VLOOKUP(AG215,'P1'!$B$4:$J$35,9,FALSE)),"")</f>
        <v/>
      </c>
      <c r="AH216" s="253" t="str">
        <f>IFERROR(IF(AND(AND($N215&lt;&gt;$BI$6,$N215&lt;&gt;$BJ$6),AH215="有"),$AL$2,VLOOKUP(AH215,'P1'!$B$4:$J$35,9,FALSE)),"")</f>
        <v/>
      </c>
      <c r="AI216" s="253" t="str">
        <f>IFERROR(IF(AND(AND($N215&lt;&gt;$BI$6,$N215&lt;&gt;$BJ$6),AI215="有"),$AL$2,VLOOKUP(AI215,'P1'!$B$4:$J$35,9,FALSE)),"")</f>
        <v/>
      </c>
      <c r="AJ216" s="253" t="str">
        <f>IFERROR(IF(AND(AND($N215&lt;&gt;$BI$6,$N215&lt;&gt;$BJ$6),AJ215="有"),$AL$2,VLOOKUP(AJ215,'P1'!$B$4:$J$35,9,FALSE)),"")</f>
        <v/>
      </c>
      <c r="AK216" s="253" t="str">
        <f>IFERROR(IF(AND(AND($N215&lt;&gt;$BI$6,$N215&lt;&gt;$BJ$6),AK215="有"),$AL$2,VLOOKUP(AK215,'P1'!$B$4:$J$35,9,FALSE)),"")</f>
        <v/>
      </c>
      <c r="AL216" s="253" t="str">
        <f>IFERROR(IF(AND(AND($N215&lt;&gt;$BI$6,$N215&lt;&gt;$BJ$6),AL215="有"),$AL$2,VLOOKUP(AL215,'P1'!$B$4:$J$35,9,FALSE)),"")</f>
        <v/>
      </c>
      <c r="AM216" s="253" t="str">
        <f>IFERROR(IF(AND(AND($N215&lt;&gt;$BI$6,$N215&lt;&gt;$BJ$6),AM215="有"),$AL$2,VLOOKUP(AM215,'P1'!$B$4:$J$35,9,FALSE)),"")</f>
        <v/>
      </c>
      <c r="AN216" s="253" t="str">
        <f>IFERROR(IF(AND(AND($N215&lt;&gt;$BI$6,$N215&lt;&gt;$BJ$6),AN215="有"),$AL$2,VLOOKUP(AN215,'P1'!$B$4:$J$35,9,FALSE)),"")</f>
        <v/>
      </c>
      <c r="AO216" s="253" t="str">
        <f>IFERROR(IF(AND(AND($N215&lt;&gt;$BI$6,$N215&lt;&gt;$BJ$6),AO215="有"),$AL$2,VLOOKUP(AO215,'P1'!$B$4:$J$35,9,FALSE)),"")</f>
        <v/>
      </c>
      <c r="AP216" s="253" t="str">
        <f>IFERROR(IF(AND(AND($N215&lt;&gt;$BI$6,$N215&lt;&gt;$BJ$6),AP215="有"),$AL$2,VLOOKUP(AP215,'P1'!$B$4:$J$35,9,FALSE)),"")</f>
        <v/>
      </c>
      <c r="AQ216" s="253" t="str">
        <f>IFERROR(IF(AND(AND($N215&lt;&gt;$BI$6,$N215&lt;&gt;$BJ$6),AQ215="有"),$AL$2,VLOOKUP(AQ215,'P1'!$B$4:$J$35,9,FALSE)),"")</f>
        <v/>
      </c>
      <c r="AR216" s="253" t="str">
        <f>IFERROR(IF(AND(AND($N215&lt;&gt;$BI$6,$N215&lt;&gt;$BJ$6),AR215="有"),$AL$2,VLOOKUP(AR215,'P1'!$B$4:$J$35,9,FALSE)),"")</f>
        <v/>
      </c>
      <c r="AS216" s="253" t="str">
        <f>IFERROR(IF(AND(AND($N215&lt;&gt;$BI$6,$N215&lt;&gt;$BJ$6),AS215="有"),$AL$2,VLOOKUP(AS215,'P1'!$B$4:$J$35,9,FALSE)),"")</f>
        <v/>
      </c>
      <c r="AT216" s="253" t="str">
        <f>IFERROR(IF(AND(AND($N215&lt;&gt;$BI$6,$N215&lt;&gt;$BJ$6),AT215="有"),$AL$2,VLOOKUP(AT215,'P1'!$B$4:$J$35,9,FALSE)),"")</f>
        <v/>
      </c>
      <c r="AU216" s="253" t="str">
        <f>IFERROR(IF(AND(AND($N215&lt;&gt;$BI$6,$N215&lt;&gt;$BJ$6),AU215="有"),$AL$2,VLOOKUP(AU215,'P1'!$B$4:$J$35,9,FALSE)),"")</f>
        <v/>
      </c>
      <c r="AV216" s="254">
        <f>SUM(Q216:AU216)</f>
        <v>0</v>
      </c>
      <c r="AW216" s="711"/>
      <c r="AX216" s="713"/>
      <c r="AY216" s="255"/>
      <c r="AZ216" s="255"/>
    </row>
    <row r="217" spans="2:52" ht="17.100000000000001" customHeight="1" x14ac:dyDescent="0.15">
      <c r="B217" s="690">
        <f t="shared" si="14"/>
        <v>92</v>
      </c>
      <c r="C217" s="721"/>
      <c r="D217" s="722"/>
      <c r="E217" s="722"/>
      <c r="F217" s="722"/>
      <c r="G217" s="722"/>
      <c r="H217" s="723"/>
      <c r="I217" s="727"/>
      <c r="J217" s="728"/>
      <c r="K217" s="728"/>
      <c r="L217" s="728"/>
      <c r="M217" s="729"/>
      <c r="N217" s="733"/>
      <c r="O217" s="734"/>
      <c r="P217" s="723"/>
      <c r="Q217" s="256"/>
      <c r="R217" s="256"/>
      <c r="S217" s="256"/>
      <c r="T217" s="256"/>
      <c r="U217" s="256"/>
      <c r="V217" s="256"/>
      <c r="W217" s="256"/>
      <c r="X217" s="256"/>
      <c r="Y217" s="256"/>
      <c r="Z217" s="256"/>
      <c r="AA217" s="256"/>
      <c r="AB217" s="256"/>
      <c r="AC217" s="256"/>
      <c r="AD217" s="256"/>
      <c r="AE217" s="256"/>
      <c r="AF217" s="256"/>
      <c r="AG217" s="256"/>
      <c r="AH217" s="256"/>
      <c r="AI217" s="256"/>
      <c r="AJ217" s="256"/>
      <c r="AK217" s="256"/>
      <c r="AL217" s="256"/>
      <c r="AM217" s="256"/>
      <c r="AN217" s="256"/>
      <c r="AO217" s="256"/>
      <c r="AP217" s="256"/>
      <c r="AQ217" s="256"/>
      <c r="AR217" s="256"/>
      <c r="AS217" s="256"/>
      <c r="AT217" s="256"/>
      <c r="AU217" s="256"/>
      <c r="AV217" s="250">
        <f>COUNTA(Q217:AU217)</f>
        <v>0</v>
      </c>
      <c r="AW217" s="710">
        <f>AV218</f>
        <v>0</v>
      </c>
      <c r="AX217" s="712">
        <f>IFERROR(ROUNDDOWN(AV218/$AT$2,1),"")</f>
        <v>0</v>
      </c>
      <c r="AY217" s="251"/>
      <c r="AZ217" s="251"/>
    </row>
    <row r="218" spans="2:52" ht="17.100000000000001" customHeight="1" x14ac:dyDescent="0.15">
      <c r="B218" s="691"/>
      <c r="C218" s="724"/>
      <c r="D218" s="725"/>
      <c r="E218" s="725"/>
      <c r="F218" s="725"/>
      <c r="G218" s="725"/>
      <c r="H218" s="726"/>
      <c r="I218" s="730"/>
      <c r="J218" s="731"/>
      <c r="K218" s="731"/>
      <c r="L218" s="731"/>
      <c r="M218" s="732"/>
      <c r="N218" s="724"/>
      <c r="O218" s="725"/>
      <c r="P218" s="726"/>
      <c r="Q218" s="253" t="str">
        <f>IFERROR(IF(AND(AND($N217&lt;&gt;$BI$6,$N217&lt;&gt;$BJ$6),Q217="有"),$AL$2,VLOOKUP(Q217,'P1'!$B$4:$J$35,9,FALSE)),"")</f>
        <v/>
      </c>
      <c r="R218" s="253" t="str">
        <f>IFERROR(IF(AND(AND($N217&lt;&gt;$BI$6,$N217&lt;&gt;$BJ$6),R217="有"),$AL$2,VLOOKUP(R217,'P1'!$B$4:$J$35,9,FALSE)),"")</f>
        <v/>
      </c>
      <c r="S218" s="253" t="str">
        <f>IFERROR(IF(AND(AND($N217&lt;&gt;$BI$6,$N217&lt;&gt;$BJ$6),S217="有"),$AL$2,VLOOKUP(S217,'P1'!$B$4:$J$35,9,FALSE)),"")</f>
        <v/>
      </c>
      <c r="T218" s="253" t="str">
        <f>IFERROR(IF(AND(AND($N217&lt;&gt;$BI$6,$N217&lt;&gt;$BJ$6),T217="有"),$AL$2,VLOOKUP(T217,'P1'!$B$4:$J$35,9,FALSE)),"")</f>
        <v/>
      </c>
      <c r="U218" s="253" t="str">
        <f>IFERROR(IF(AND(AND($N217&lt;&gt;$BI$6,$N217&lt;&gt;$BJ$6),U217="有"),$AL$2,VLOOKUP(U217,'P1'!$B$4:$J$35,9,FALSE)),"")</f>
        <v/>
      </c>
      <c r="V218" s="253" t="str">
        <f>IFERROR(IF(AND(AND($N217&lt;&gt;$BI$6,$N217&lt;&gt;$BJ$6),V217="有"),$AL$2,VLOOKUP(V217,'P1'!$B$4:$J$35,9,FALSE)),"")</f>
        <v/>
      </c>
      <c r="W218" s="253" t="str">
        <f>IFERROR(IF(AND(AND($N217&lt;&gt;$BI$6,$N217&lt;&gt;$BJ$6),W217="有"),$AL$2,VLOOKUP(W217,'P1'!$B$4:$J$35,9,FALSE)),"")</f>
        <v/>
      </c>
      <c r="X218" s="253" t="str">
        <f>IFERROR(IF(AND(AND($N217&lt;&gt;$BI$6,$N217&lt;&gt;$BJ$6),X217="有"),$AL$2,VLOOKUP(X217,'P1'!$B$4:$J$35,9,FALSE)),"")</f>
        <v/>
      </c>
      <c r="Y218" s="253" t="str">
        <f>IFERROR(IF(AND(AND($N217&lt;&gt;$BI$6,$N217&lt;&gt;$BJ$6),Y217="有"),$AL$2,VLOOKUP(Y217,'P1'!$B$4:$J$35,9,FALSE)),"")</f>
        <v/>
      </c>
      <c r="Z218" s="253" t="str">
        <f>IFERROR(IF(AND(AND($N217&lt;&gt;$BI$6,$N217&lt;&gt;$BJ$6),Z217="有"),$AL$2,VLOOKUP(Z217,'P1'!$B$4:$J$35,9,FALSE)),"")</f>
        <v/>
      </c>
      <c r="AA218" s="253" t="str">
        <f>IFERROR(IF(AND(AND($N217&lt;&gt;$BI$6,$N217&lt;&gt;$BJ$6),AA217="有"),$AL$2,VLOOKUP(AA217,'P1'!$B$4:$J$35,9,FALSE)),"")</f>
        <v/>
      </c>
      <c r="AB218" s="253" t="str">
        <f>IFERROR(IF(AND(AND($N217&lt;&gt;$BI$6,$N217&lt;&gt;$BJ$6),AB217="有"),$AL$2,VLOOKUP(AB217,'P1'!$B$4:$J$35,9,FALSE)),"")</f>
        <v/>
      </c>
      <c r="AC218" s="253" t="str">
        <f>IFERROR(IF(AND(AND($N217&lt;&gt;$BI$6,$N217&lt;&gt;$BJ$6),AC217="有"),$AL$2,VLOOKUP(AC217,'P1'!$B$4:$J$35,9,FALSE)),"")</f>
        <v/>
      </c>
      <c r="AD218" s="253" t="str">
        <f>IFERROR(IF(AND(AND($N217&lt;&gt;$BI$6,$N217&lt;&gt;$BJ$6),AD217="有"),$AL$2,VLOOKUP(AD217,'P1'!$B$4:$J$35,9,FALSE)),"")</f>
        <v/>
      </c>
      <c r="AE218" s="253" t="str">
        <f>IFERROR(IF(AND(AND($N217&lt;&gt;$BI$6,$N217&lt;&gt;$BJ$6),AE217="有"),$AL$2,VLOOKUP(AE217,'P1'!$B$4:$J$35,9,FALSE)),"")</f>
        <v/>
      </c>
      <c r="AF218" s="253" t="str">
        <f>IFERROR(IF(AND(AND($N217&lt;&gt;$BI$6,$N217&lt;&gt;$BJ$6),AF217="有"),$AL$2,VLOOKUP(AF217,'P1'!$B$4:$J$35,9,FALSE)),"")</f>
        <v/>
      </c>
      <c r="AG218" s="253" t="str">
        <f>IFERROR(IF(AND(AND($N217&lt;&gt;$BI$6,$N217&lt;&gt;$BJ$6),AG217="有"),$AL$2,VLOOKUP(AG217,'P1'!$B$4:$J$35,9,FALSE)),"")</f>
        <v/>
      </c>
      <c r="AH218" s="253" t="str">
        <f>IFERROR(IF(AND(AND($N217&lt;&gt;$BI$6,$N217&lt;&gt;$BJ$6),AH217="有"),$AL$2,VLOOKUP(AH217,'P1'!$B$4:$J$35,9,FALSE)),"")</f>
        <v/>
      </c>
      <c r="AI218" s="253" t="str">
        <f>IFERROR(IF(AND(AND($N217&lt;&gt;$BI$6,$N217&lt;&gt;$BJ$6),AI217="有"),$AL$2,VLOOKUP(AI217,'P1'!$B$4:$J$35,9,FALSE)),"")</f>
        <v/>
      </c>
      <c r="AJ218" s="253" t="str">
        <f>IFERROR(IF(AND(AND($N217&lt;&gt;$BI$6,$N217&lt;&gt;$BJ$6),AJ217="有"),$AL$2,VLOOKUP(AJ217,'P1'!$B$4:$J$35,9,FALSE)),"")</f>
        <v/>
      </c>
      <c r="AK218" s="253" t="str">
        <f>IFERROR(IF(AND(AND($N217&lt;&gt;$BI$6,$N217&lt;&gt;$BJ$6),AK217="有"),$AL$2,VLOOKUP(AK217,'P1'!$B$4:$J$35,9,FALSE)),"")</f>
        <v/>
      </c>
      <c r="AL218" s="253" t="str">
        <f>IFERROR(IF(AND(AND($N217&lt;&gt;$BI$6,$N217&lt;&gt;$BJ$6),AL217="有"),$AL$2,VLOOKUP(AL217,'P1'!$B$4:$J$35,9,FALSE)),"")</f>
        <v/>
      </c>
      <c r="AM218" s="253" t="str">
        <f>IFERROR(IF(AND(AND($N217&lt;&gt;$BI$6,$N217&lt;&gt;$BJ$6),AM217="有"),$AL$2,VLOOKUP(AM217,'P1'!$B$4:$J$35,9,FALSE)),"")</f>
        <v/>
      </c>
      <c r="AN218" s="253" t="str">
        <f>IFERROR(IF(AND(AND($N217&lt;&gt;$BI$6,$N217&lt;&gt;$BJ$6),AN217="有"),$AL$2,VLOOKUP(AN217,'P1'!$B$4:$J$35,9,FALSE)),"")</f>
        <v/>
      </c>
      <c r="AO218" s="253" t="str">
        <f>IFERROR(IF(AND(AND($N217&lt;&gt;$BI$6,$N217&lt;&gt;$BJ$6),AO217="有"),$AL$2,VLOOKUP(AO217,'P1'!$B$4:$J$35,9,FALSE)),"")</f>
        <v/>
      </c>
      <c r="AP218" s="253" t="str">
        <f>IFERROR(IF(AND(AND($N217&lt;&gt;$BI$6,$N217&lt;&gt;$BJ$6),AP217="有"),$AL$2,VLOOKUP(AP217,'P1'!$B$4:$J$35,9,FALSE)),"")</f>
        <v/>
      </c>
      <c r="AQ218" s="253" t="str">
        <f>IFERROR(IF(AND(AND($N217&lt;&gt;$BI$6,$N217&lt;&gt;$BJ$6),AQ217="有"),$AL$2,VLOOKUP(AQ217,'P1'!$B$4:$J$35,9,FALSE)),"")</f>
        <v/>
      </c>
      <c r="AR218" s="253" t="str">
        <f>IFERROR(IF(AND(AND($N217&lt;&gt;$BI$6,$N217&lt;&gt;$BJ$6),AR217="有"),$AL$2,VLOOKUP(AR217,'P1'!$B$4:$J$35,9,FALSE)),"")</f>
        <v/>
      </c>
      <c r="AS218" s="253" t="str">
        <f>IFERROR(IF(AND(AND($N217&lt;&gt;$BI$6,$N217&lt;&gt;$BJ$6),AS217="有"),$AL$2,VLOOKUP(AS217,'P1'!$B$4:$J$35,9,FALSE)),"")</f>
        <v/>
      </c>
      <c r="AT218" s="253" t="str">
        <f>IFERROR(IF(AND(AND($N217&lt;&gt;$BI$6,$N217&lt;&gt;$BJ$6),AT217="有"),$AL$2,VLOOKUP(AT217,'P1'!$B$4:$J$35,9,FALSE)),"")</f>
        <v/>
      </c>
      <c r="AU218" s="253" t="str">
        <f>IFERROR(IF(AND(AND($N217&lt;&gt;$BI$6,$N217&lt;&gt;$BJ$6),AU217="有"),$AL$2,VLOOKUP(AU217,'P1'!$B$4:$J$35,9,FALSE)),"")</f>
        <v/>
      </c>
      <c r="AV218" s="254">
        <f>SUM(Q218:AU218)</f>
        <v>0</v>
      </c>
      <c r="AW218" s="711"/>
      <c r="AX218" s="713"/>
      <c r="AY218" s="255"/>
      <c r="AZ218" s="255"/>
    </row>
    <row r="219" spans="2:52" ht="17.100000000000001" customHeight="1" x14ac:dyDescent="0.15">
      <c r="B219" s="690">
        <f t="shared" si="14"/>
        <v>93</v>
      </c>
      <c r="C219" s="721"/>
      <c r="D219" s="722"/>
      <c r="E219" s="722"/>
      <c r="F219" s="722"/>
      <c r="G219" s="722"/>
      <c r="H219" s="723"/>
      <c r="I219" s="727"/>
      <c r="J219" s="728"/>
      <c r="K219" s="728"/>
      <c r="L219" s="728"/>
      <c r="M219" s="729"/>
      <c r="N219" s="733"/>
      <c r="O219" s="734"/>
      <c r="P219" s="723"/>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0">
        <f>COUNTA(Q219:AU219)</f>
        <v>0</v>
      </c>
      <c r="AW219" s="710">
        <f>AV220</f>
        <v>0</v>
      </c>
      <c r="AX219" s="712">
        <f>IFERROR(ROUNDDOWN(AV220/$AT$2,1),"")</f>
        <v>0</v>
      </c>
      <c r="AY219" s="251"/>
      <c r="AZ219" s="251"/>
    </row>
    <row r="220" spans="2:52" ht="17.100000000000001" customHeight="1" x14ac:dyDescent="0.15">
      <c r="B220" s="691"/>
      <c r="C220" s="724"/>
      <c r="D220" s="725"/>
      <c r="E220" s="725"/>
      <c r="F220" s="725"/>
      <c r="G220" s="725"/>
      <c r="H220" s="726"/>
      <c r="I220" s="730"/>
      <c r="J220" s="731"/>
      <c r="K220" s="731"/>
      <c r="L220" s="731"/>
      <c r="M220" s="732"/>
      <c r="N220" s="724"/>
      <c r="O220" s="725"/>
      <c r="P220" s="726"/>
      <c r="Q220" s="253" t="str">
        <f>IFERROR(IF(AND(AND($N219&lt;&gt;$BI$6,$N219&lt;&gt;$BJ$6),Q219="有"),$AL$2,VLOOKUP(Q219,'P1'!$B$4:$J$35,9,FALSE)),"")</f>
        <v/>
      </c>
      <c r="R220" s="253" t="str">
        <f>IFERROR(IF(AND(AND($N219&lt;&gt;$BI$6,$N219&lt;&gt;$BJ$6),R219="有"),$AL$2,VLOOKUP(R219,'P1'!$B$4:$J$35,9,FALSE)),"")</f>
        <v/>
      </c>
      <c r="S220" s="253" t="str">
        <f>IFERROR(IF(AND(AND($N219&lt;&gt;$BI$6,$N219&lt;&gt;$BJ$6),S219="有"),$AL$2,VLOOKUP(S219,'P1'!$B$4:$J$35,9,FALSE)),"")</f>
        <v/>
      </c>
      <c r="T220" s="253" t="str">
        <f>IFERROR(IF(AND(AND($N219&lt;&gt;$BI$6,$N219&lt;&gt;$BJ$6),T219="有"),$AL$2,VLOOKUP(T219,'P1'!$B$4:$J$35,9,FALSE)),"")</f>
        <v/>
      </c>
      <c r="U220" s="253" t="str">
        <f>IFERROR(IF(AND(AND($N219&lt;&gt;$BI$6,$N219&lt;&gt;$BJ$6),U219="有"),$AL$2,VLOOKUP(U219,'P1'!$B$4:$J$35,9,FALSE)),"")</f>
        <v/>
      </c>
      <c r="V220" s="253" t="str">
        <f>IFERROR(IF(AND(AND($N219&lt;&gt;$BI$6,$N219&lt;&gt;$BJ$6),V219="有"),$AL$2,VLOOKUP(V219,'P1'!$B$4:$J$35,9,FALSE)),"")</f>
        <v/>
      </c>
      <c r="W220" s="253" t="str">
        <f>IFERROR(IF(AND(AND($N219&lt;&gt;$BI$6,$N219&lt;&gt;$BJ$6),W219="有"),$AL$2,VLOOKUP(W219,'P1'!$B$4:$J$35,9,FALSE)),"")</f>
        <v/>
      </c>
      <c r="X220" s="253" t="str">
        <f>IFERROR(IF(AND(AND($N219&lt;&gt;$BI$6,$N219&lt;&gt;$BJ$6),X219="有"),$AL$2,VLOOKUP(X219,'P1'!$B$4:$J$35,9,FALSE)),"")</f>
        <v/>
      </c>
      <c r="Y220" s="253" t="str">
        <f>IFERROR(IF(AND(AND($N219&lt;&gt;$BI$6,$N219&lt;&gt;$BJ$6),Y219="有"),$AL$2,VLOOKUP(Y219,'P1'!$B$4:$J$35,9,FALSE)),"")</f>
        <v/>
      </c>
      <c r="Z220" s="253" t="str">
        <f>IFERROR(IF(AND(AND($N219&lt;&gt;$BI$6,$N219&lt;&gt;$BJ$6),Z219="有"),$AL$2,VLOOKUP(Z219,'P1'!$B$4:$J$35,9,FALSE)),"")</f>
        <v/>
      </c>
      <c r="AA220" s="253" t="str">
        <f>IFERROR(IF(AND(AND($N219&lt;&gt;$BI$6,$N219&lt;&gt;$BJ$6),AA219="有"),$AL$2,VLOOKUP(AA219,'P1'!$B$4:$J$35,9,FALSE)),"")</f>
        <v/>
      </c>
      <c r="AB220" s="253" t="str">
        <f>IFERROR(IF(AND(AND($N219&lt;&gt;$BI$6,$N219&lt;&gt;$BJ$6),AB219="有"),$AL$2,VLOOKUP(AB219,'P1'!$B$4:$J$35,9,FALSE)),"")</f>
        <v/>
      </c>
      <c r="AC220" s="253" t="str">
        <f>IFERROR(IF(AND(AND($N219&lt;&gt;$BI$6,$N219&lt;&gt;$BJ$6),AC219="有"),$AL$2,VLOOKUP(AC219,'P1'!$B$4:$J$35,9,FALSE)),"")</f>
        <v/>
      </c>
      <c r="AD220" s="253" t="str">
        <f>IFERROR(IF(AND(AND($N219&lt;&gt;$BI$6,$N219&lt;&gt;$BJ$6),AD219="有"),$AL$2,VLOOKUP(AD219,'P1'!$B$4:$J$35,9,FALSE)),"")</f>
        <v/>
      </c>
      <c r="AE220" s="253" t="str">
        <f>IFERROR(IF(AND(AND($N219&lt;&gt;$BI$6,$N219&lt;&gt;$BJ$6),AE219="有"),$AL$2,VLOOKUP(AE219,'P1'!$B$4:$J$35,9,FALSE)),"")</f>
        <v/>
      </c>
      <c r="AF220" s="253" t="str">
        <f>IFERROR(IF(AND(AND($N219&lt;&gt;$BI$6,$N219&lt;&gt;$BJ$6),AF219="有"),$AL$2,VLOOKUP(AF219,'P1'!$B$4:$J$35,9,FALSE)),"")</f>
        <v/>
      </c>
      <c r="AG220" s="253" t="str">
        <f>IFERROR(IF(AND(AND($N219&lt;&gt;$BI$6,$N219&lt;&gt;$BJ$6),AG219="有"),$AL$2,VLOOKUP(AG219,'P1'!$B$4:$J$35,9,FALSE)),"")</f>
        <v/>
      </c>
      <c r="AH220" s="253" t="str">
        <f>IFERROR(IF(AND(AND($N219&lt;&gt;$BI$6,$N219&lt;&gt;$BJ$6),AH219="有"),$AL$2,VLOOKUP(AH219,'P1'!$B$4:$J$35,9,FALSE)),"")</f>
        <v/>
      </c>
      <c r="AI220" s="253" t="str">
        <f>IFERROR(IF(AND(AND($N219&lt;&gt;$BI$6,$N219&lt;&gt;$BJ$6),AI219="有"),$AL$2,VLOOKUP(AI219,'P1'!$B$4:$J$35,9,FALSE)),"")</f>
        <v/>
      </c>
      <c r="AJ220" s="253" t="str">
        <f>IFERROR(IF(AND(AND($N219&lt;&gt;$BI$6,$N219&lt;&gt;$BJ$6),AJ219="有"),$AL$2,VLOOKUP(AJ219,'P1'!$B$4:$J$35,9,FALSE)),"")</f>
        <v/>
      </c>
      <c r="AK220" s="253" t="str">
        <f>IFERROR(IF(AND(AND($N219&lt;&gt;$BI$6,$N219&lt;&gt;$BJ$6),AK219="有"),$AL$2,VLOOKUP(AK219,'P1'!$B$4:$J$35,9,FALSE)),"")</f>
        <v/>
      </c>
      <c r="AL220" s="253" t="str">
        <f>IFERROR(IF(AND(AND($N219&lt;&gt;$BI$6,$N219&lt;&gt;$BJ$6),AL219="有"),$AL$2,VLOOKUP(AL219,'P1'!$B$4:$J$35,9,FALSE)),"")</f>
        <v/>
      </c>
      <c r="AM220" s="253" t="str">
        <f>IFERROR(IF(AND(AND($N219&lt;&gt;$BI$6,$N219&lt;&gt;$BJ$6),AM219="有"),$AL$2,VLOOKUP(AM219,'P1'!$B$4:$J$35,9,FALSE)),"")</f>
        <v/>
      </c>
      <c r="AN220" s="253" t="str">
        <f>IFERROR(IF(AND(AND($N219&lt;&gt;$BI$6,$N219&lt;&gt;$BJ$6),AN219="有"),$AL$2,VLOOKUP(AN219,'P1'!$B$4:$J$35,9,FALSE)),"")</f>
        <v/>
      </c>
      <c r="AO220" s="253" t="str">
        <f>IFERROR(IF(AND(AND($N219&lt;&gt;$BI$6,$N219&lt;&gt;$BJ$6),AO219="有"),$AL$2,VLOOKUP(AO219,'P1'!$B$4:$J$35,9,FALSE)),"")</f>
        <v/>
      </c>
      <c r="AP220" s="253" t="str">
        <f>IFERROR(IF(AND(AND($N219&lt;&gt;$BI$6,$N219&lt;&gt;$BJ$6),AP219="有"),$AL$2,VLOOKUP(AP219,'P1'!$B$4:$J$35,9,FALSE)),"")</f>
        <v/>
      </c>
      <c r="AQ220" s="253" t="str">
        <f>IFERROR(IF(AND(AND($N219&lt;&gt;$BI$6,$N219&lt;&gt;$BJ$6),AQ219="有"),$AL$2,VLOOKUP(AQ219,'P1'!$B$4:$J$35,9,FALSE)),"")</f>
        <v/>
      </c>
      <c r="AR220" s="253" t="str">
        <f>IFERROR(IF(AND(AND($N219&lt;&gt;$BI$6,$N219&lt;&gt;$BJ$6),AR219="有"),$AL$2,VLOOKUP(AR219,'P1'!$B$4:$J$35,9,FALSE)),"")</f>
        <v/>
      </c>
      <c r="AS220" s="253" t="str">
        <f>IFERROR(IF(AND(AND($N219&lt;&gt;$BI$6,$N219&lt;&gt;$BJ$6),AS219="有"),$AL$2,VLOOKUP(AS219,'P1'!$B$4:$J$35,9,FALSE)),"")</f>
        <v/>
      </c>
      <c r="AT220" s="253" t="str">
        <f>IFERROR(IF(AND(AND($N219&lt;&gt;$BI$6,$N219&lt;&gt;$BJ$6),AT219="有"),$AL$2,VLOOKUP(AT219,'P1'!$B$4:$J$35,9,FALSE)),"")</f>
        <v/>
      </c>
      <c r="AU220" s="253" t="str">
        <f>IFERROR(IF(AND(AND($N219&lt;&gt;$BI$6,$N219&lt;&gt;$BJ$6),AU219="有"),$AL$2,VLOOKUP(AU219,'P1'!$B$4:$J$35,9,FALSE)),"")</f>
        <v/>
      </c>
      <c r="AV220" s="254">
        <f>SUM(Q220:AU220)</f>
        <v>0</v>
      </c>
      <c r="AW220" s="711"/>
      <c r="AX220" s="713"/>
      <c r="AY220" s="255"/>
      <c r="AZ220" s="255"/>
    </row>
    <row r="221" spans="2:52" ht="17.100000000000001" customHeight="1" x14ac:dyDescent="0.15">
      <c r="B221" s="690">
        <f t="shared" si="14"/>
        <v>94</v>
      </c>
      <c r="C221" s="721"/>
      <c r="D221" s="722"/>
      <c r="E221" s="722"/>
      <c r="F221" s="722"/>
      <c r="G221" s="722"/>
      <c r="H221" s="723"/>
      <c r="I221" s="727"/>
      <c r="J221" s="728"/>
      <c r="K221" s="728"/>
      <c r="L221" s="728"/>
      <c r="M221" s="729"/>
      <c r="N221" s="733"/>
      <c r="O221" s="734"/>
      <c r="P221" s="723"/>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0">
        <f>COUNTA(Q221:AU221)</f>
        <v>0</v>
      </c>
      <c r="AW221" s="710">
        <f>AV222</f>
        <v>0</v>
      </c>
      <c r="AX221" s="712">
        <f>IFERROR(ROUNDDOWN(AV222/$AT$2,1),"")</f>
        <v>0</v>
      </c>
      <c r="AY221" s="251"/>
      <c r="AZ221" s="251"/>
    </row>
    <row r="222" spans="2:52" ht="17.100000000000001" customHeight="1" x14ac:dyDescent="0.15">
      <c r="B222" s="691"/>
      <c r="C222" s="724"/>
      <c r="D222" s="725"/>
      <c r="E222" s="725"/>
      <c r="F222" s="725"/>
      <c r="G222" s="725"/>
      <c r="H222" s="726"/>
      <c r="I222" s="730"/>
      <c r="J222" s="731"/>
      <c r="K222" s="731"/>
      <c r="L222" s="731"/>
      <c r="M222" s="732"/>
      <c r="N222" s="724"/>
      <c r="O222" s="725"/>
      <c r="P222" s="726"/>
      <c r="Q222" s="253" t="str">
        <f>IFERROR(IF(AND(AND($N221&lt;&gt;$BI$6,$N221&lt;&gt;$BJ$6),Q221="有"),$AL$2,VLOOKUP(Q221,'P1'!$B$4:$J$35,9,FALSE)),"")</f>
        <v/>
      </c>
      <c r="R222" s="253" t="str">
        <f>IFERROR(IF(AND(AND($N221&lt;&gt;$BI$6,$N221&lt;&gt;$BJ$6),R221="有"),$AL$2,VLOOKUP(R221,'P1'!$B$4:$J$35,9,FALSE)),"")</f>
        <v/>
      </c>
      <c r="S222" s="253" t="str">
        <f>IFERROR(IF(AND(AND($N221&lt;&gt;$BI$6,$N221&lt;&gt;$BJ$6),S221="有"),$AL$2,VLOOKUP(S221,'P1'!$B$4:$J$35,9,FALSE)),"")</f>
        <v/>
      </c>
      <c r="T222" s="253" t="str">
        <f>IFERROR(IF(AND(AND($N221&lt;&gt;$BI$6,$N221&lt;&gt;$BJ$6),T221="有"),$AL$2,VLOOKUP(T221,'P1'!$B$4:$J$35,9,FALSE)),"")</f>
        <v/>
      </c>
      <c r="U222" s="253" t="str">
        <f>IFERROR(IF(AND(AND($N221&lt;&gt;$BI$6,$N221&lt;&gt;$BJ$6),U221="有"),$AL$2,VLOOKUP(U221,'P1'!$B$4:$J$35,9,FALSE)),"")</f>
        <v/>
      </c>
      <c r="V222" s="253" t="str">
        <f>IFERROR(IF(AND(AND($N221&lt;&gt;$BI$6,$N221&lt;&gt;$BJ$6),V221="有"),$AL$2,VLOOKUP(V221,'P1'!$B$4:$J$35,9,FALSE)),"")</f>
        <v/>
      </c>
      <c r="W222" s="253" t="str">
        <f>IFERROR(IF(AND(AND($N221&lt;&gt;$BI$6,$N221&lt;&gt;$BJ$6),W221="有"),$AL$2,VLOOKUP(W221,'P1'!$B$4:$J$35,9,FALSE)),"")</f>
        <v/>
      </c>
      <c r="X222" s="253" t="str">
        <f>IFERROR(IF(AND(AND($N221&lt;&gt;$BI$6,$N221&lt;&gt;$BJ$6),X221="有"),$AL$2,VLOOKUP(X221,'P1'!$B$4:$J$35,9,FALSE)),"")</f>
        <v/>
      </c>
      <c r="Y222" s="253" t="str">
        <f>IFERROR(IF(AND(AND($N221&lt;&gt;$BI$6,$N221&lt;&gt;$BJ$6),Y221="有"),$AL$2,VLOOKUP(Y221,'P1'!$B$4:$J$35,9,FALSE)),"")</f>
        <v/>
      </c>
      <c r="Z222" s="253" t="str">
        <f>IFERROR(IF(AND(AND($N221&lt;&gt;$BI$6,$N221&lt;&gt;$BJ$6),Z221="有"),$AL$2,VLOOKUP(Z221,'P1'!$B$4:$J$35,9,FALSE)),"")</f>
        <v/>
      </c>
      <c r="AA222" s="253" t="str">
        <f>IFERROR(IF(AND(AND($N221&lt;&gt;$BI$6,$N221&lt;&gt;$BJ$6),AA221="有"),$AL$2,VLOOKUP(AA221,'P1'!$B$4:$J$35,9,FALSE)),"")</f>
        <v/>
      </c>
      <c r="AB222" s="253" t="str">
        <f>IFERROR(IF(AND(AND($N221&lt;&gt;$BI$6,$N221&lt;&gt;$BJ$6),AB221="有"),$AL$2,VLOOKUP(AB221,'P1'!$B$4:$J$35,9,FALSE)),"")</f>
        <v/>
      </c>
      <c r="AC222" s="253" t="str">
        <f>IFERROR(IF(AND(AND($N221&lt;&gt;$BI$6,$N221&lt;&gt;$BJ$6),AC221="有"),$AL$2,VLOOKUP(AC221,'P1'!$B$4:$J$35,9,FALSE)),"")</f>
        <v/>
      </c>
      <c r="AD222" s="253" t="str">
        <f>IFERROR(IF(AND(AND($N221&lt;&gt;$BI$6,$N221&lt;&gt;$BJ$6),AD221="有"),$AL$2,VLOOKUP(AD221,'P1'!$B$4:$J$35,9,FALSE)),"")</f>
        <v/>
      </c>
      <c r="AE222" s="253" t="str">
        <f>IFERROR(IF(AND(AND($N221&lt;&gt;$BI$6,$N221&lt;&gt;$BJ$6),AE221="有"),$AL$2,VLOOKUP(AE221,'P1'!$B$4:$J$35,9,FALSE)),"")</f>
        <v/>
      </c>
      <c r="AF222" s="253" t="str">
        <f>IFERROR(IF(AND(AND($N221&lt;&gt;$BI$6,$N221&lt;&gt;$BJ$6),AF221="有"),$AL$2,VLOOKUP(AF221,'P1'!$B$4:$J$35,9,FALSE)),"")</f>
        <v/>
      </c>
      <c r="AG222" s="253" t="str">
        <f>IFERROR(IF(AND(AND($N221&lt;&gt;$BI$6,$N221&lt;&gt;$BJ$6),AG221="有"),$AL$2,VLOOKUP(AG221,'P1'!$B$4:$J$35,9,FALSE)),"")</f>
        <v/>
      </c>
      <c r="AH222" s="253" t="str">
        <f>IFERROR(IF(AND(AND($N221&lt;&gt;$BI$6,$N221&lt;&gt;$BJ$6),AH221="有"),$AL$2,VLOOKUP(AH221,'P1'!$B$4:$J$35,9,FALSE)),"")</f>
        <v/>
      </c>
      <c r="AI222" s="253" t="str">
        <f>IFERROR(IF(AND(AND($N221&lt;&gt;$BI$6,$N221&lt;&gt;$BJ$6),AI221="有"),$AL$2,VLOOKUP(AI221,'P1'!$B$4:$J$35,9,FALSE)),"")</f>
        <v/>
      </c>
      <c r="AJ222" s="253" t="str">
        <f>IFERROR(IF(AND(AND($N221&lt;&gt;$BI$6,$N221&lt;&gt;$BJ$6),AJ221="有"),$AL$2,VLOOKUP(AJ221,'P1'!$B$4:$J$35,9,FALSE)),"")</f>
        <v/>
      </c>
      <c r="AK222" s="253" t="str">
        <f>IFERROR(IF(AND(AND($N221&lt;&gt;$BI$6,$N221&lt;&gt;$BJ$6),AK221="有"),$AL$2,VLOOKUP(AK221,'P1'!$B$4:$J$35,9,FALSE)),"")</f>
        <v/>
      </c>
      <c r="AL222" s="253" t="str">
        <f>IFERROR(IF(AND(AND($N221&lt;&gt;$BI$6,$N221&lt;&gt;$BJ$6),AL221="有"),$AL$2,VLOOKUP(AL221,'P1'!$B$4:$J$35,9,FALSE)),"")</f>
        <v/>
      </c>
      <c r="AM222" s="253" t="str">
        <f>IFERROR(IF(AND(AND($N221&lt;&gt;$BI$6,$N221&lt;&gt;$BJ$6),AM221="有"),$AL$2,VLOOKUP(AM221,'P1'!$B$4:$J$35,9,FALSE)),"")</f>
        <v/>
      </c>
      <c r="AN222" s="253" t="str">
        <f>IFERROR(IF(AND(AND($N221&lt;&gt;$BI$6,$N221&lt;&gt;$BJ$6),AN221="有"),$AL$2,VLOOKUP(AN221,'P1'!$B$4:$J$35,9,FALSE)),"")</f>
        <v/>
      </c>
      <c r="AO222" s="253" t="str">
        <f>IFERROR(IF(AND(AND($N221&lt;&gt;$BI$6,$N221&lt;&gt;$BJ$6),AO221="有"),$AL$2,VLOOKUP(AO221,'P1'!$B$4:$J$35,9,FALSE)),"")</f>
        <v/>
      </c>
      <c r="AP222" s="253" t="str">
        <f>IFERROR(IF(AND(AND($N221&lt;&gt;$BI$6,$N221&lt;&gt;$BJ$6),AP221="有"),$AL$2,VLOOKUP(AP221,'P1'!$B$4:$J$35,9,FALSE)),"")</f>
        <v/>
      </c>
      <c r="AQ222" s="253" t="str">
        <f>IFERROR(IF(AND(AND($N221&lt;&gt;$BI$6,$N221&lt;&gt;$BJ$6),AQ221="有"),$AL$2,VLOOKUP(AQ221,'P1'!$B$4:$J$35,9,FALSE)),"")</f>
        <v/>
      </c>
      <c r="AR222" s="253" t="str">
        <f>IFERROR(IF(AND(AND($N221&lt;&gt;$BI$6,$N221&lt;&gt;$BJ$6),AR221="有"),$AL$2,VLOOKUP(AR221,'P1'!$B$4:$J$35,9,FALSE)),"")</f>
        <v/>
      </c>
      <c r="AS222" s="253" t="str">
        <f>IFERROR(IF(AND(AND($N221&lt;&gt;$BI$6,$N221&lt;&gt;$BJ$6),AS221="有"),$AL$2,VLOOKUP(AS221,'P1'!$B$4:$J$35,9,FALSE)),"")</f>
        <v/>
      </c>
      <c r="AT222" s="253" t="str">
        <f>IFERROR(IF(AND(AND($N221&lt;&gt;$BI$6,$N221&lt;&gt;$BJ$6),AT221="有"),$AL$2,VLOOKUP(AT221,'P1'!$B$4:$J$35,9,FALSE)),"")</f>
        <v/>
      </c>
      <c r="AU222" s="253" t="str">
        <f>IFERROR(IF(AND(AND($N221&lt;&gt;$BI$6,$N221&lt;&gt;$BJ$6),AU221="有"),$AL$2,VLOOKUP(AU221,'P1'!$B$4:$J$35,9,FALSE)),"")</f>
        <v/>
      </c>
      <c r="AV222" s="254">
        <f>SUM(Q222:AU222)</f>
        <v>0</v>
      </c>
      <c r="AW222" s="711"/>
      <c r="AX222" s="713"/>
      <c r="AY222" s="255"/>
      <c r="AZ222" s="255"/>
    </row>
    <row r="223" spans="2:52" ht="17.100000000000001" customHeight="1" x14ac:dyDescent="0.15">
      <c r="B223" s="690">
        <f t="shared" si="14"/>
        <v>95</v>
      </c>
      <c r="C223" s="721"/>
      <c r="D223" s="722"/>
      <c r="E223" s="722"/>
      <c r="F223" s="722"/>
      <c r="G223" s="722"/>
      <c r="H223" s="723"/>
      <c r="I223" s="727"/>
      <c r="J223" s="728"/>
      <c r="K223" s="728"/>
      <c r="L223" s="728"/>
      <c r="M223" s="729"/>
      <c r="N223" s="733"/>
      <c r="O223" s="734"/>
      <c r="P223" s="723"/>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0">
        <f>COUNTA(Q223:AU223)</f>
        <v>0</v>
      </c>
      <c r="AW223" s="710">
        <f>AV224</f>
        <v>0</v>
      </c>
      <c r="AX223" s="712">
        <f>IFERROR(ROUNDDOWN(AV224/$AT$2,1),"")</f>
        <v>0</v>
      </c>
      <c r="AY223" s="251"/>
      <c r="AZ223" s="251"/>
    </row>
    <row r="224" spans="2:52" ht="17.100000000000001" customHeight="1" x14ac:dyDescent="0.15">
      <c r="B224" s="691"/>
      <c r="C224" s="724"/>
      <c r="D224" s="725"/>
      <c r="E224" s="725"/>
      <c r="F224" s="725"/>
      <c r="G224" s="725"/>
      <c r="H224" s="726"/>
      <c r="I224" s="730"/>
      <c r="J224" s="731"/>
      <c r="K224" s="731"/>
      <c r="L224" s="731"/>
      <c r="M224" s="732"/>
      <c r="N224" s="724"/>
      <c r="O224" s="725"/>
      <c r="P224" s="726"/>
      <c r="Q224" s="253" t="str">
        <f>IFERROR(IF(AND(AND($N223&lt;&gt;$BI$6,$N223&lt;&gt;$BJ$6),Q223="有"),$AL$2,VLOOKUP(Q223,'P1'!$B$4:$J$35,9,FALSE)),"")</f>
        <v/>
      </c>
      <c r="R224" s="253" t="str">
        <f>IFERROR(IF(AND(AND($N223&lt;&gt;$BI$6,$N223&lt;&gt;$BJ$6),R223="有"),$AL$2,VLOOKUP(R223,'P1'!$B$4:$J$35,9,FALSE)),"")</f>
        <v/>
      </c>
      <c r="S224" s="253" t="str">
        <f>IFERROR(IF(AND(AND($N223&lt;&gt;$BI$6,$N223&lt;&gt;$BJ$6),S223="有"),$AL$2,VLOOKUP(S223,'P1'!$B$4:$J$35,9,FALSE)),"")</f>
        <v/>
      </c>
      <c r="T224" s="253" t="str">
        <f>IFERROR(IF(AND(AND($N223&lt;&gt;$BI$6,$N223&lt;&gt;$BJ$6),T223="有"),$AL$2,VLOOKUP(T223,'P1'!$B$4:$J$35,9,FALSE)),"")</f>
        <v/>
      </c>
      <c r="U224" s="253" t="str">
        <f>IFERROR(IF(AND(AND($N223&lt;&gt;$BI$6,$N223&lt;&gt;$BJ$6),U223="有"),$AL$2,VLOOKUP(U223,'P1'!$B$4:$J$35,9,FALSE)),"")</f>
        <v/>
      </c>
      <c r="V224" s="253" t="str">
        <f>IFERROR(IF(AND(AND($N223&lt;&gt;$BI$6,$N223&lt;&gt;$BJ$6),V223="有"),$AL$2,VLOOKUP(V223,'P1'!$B$4:$J$35,9,FALSE)),"")</f>
        <v/>
      </c>
      <c r="W224" s="253" t="str">
        <f>IFERROR(IF(AND(AND($N223&lt;&gt;$BI$6,$N223&lt;&gt;$BJ$6),W223="有"),$AL$2,VLOOKUP(W223,'P1'!$B$4:$J$35,9,FALSE)),"")</f>
        <v/>
      </c>
      <c r="X224" s="253" t="str">
        <f>IFERROR(IF(AND(AND($N223&lt;&gt;$BI$6,$N223&lt;&gt;$BJ$6),X223="有"),$AL$2,VLOOKUP(X223,'P1'!$B$4:$J$35,9,FALSE)),"")</f>
        <v/>
      </c>
      <c r="Y224" s="253" t="str">
        <f>IFERROR(IF(AND(AND($N223&lt;&gt;$BI$6,$N223&lt;&gt;$BJ$6),Y223="有"),$AL$2,VLOOKUP(Y223,'P1'!$B$4:$J$35,9,FALSE)),"")</f>
        <v/>
      </c>
      <c r="Z224" s="253" t="str">
        <f>IFERROR(IF(AND(AND($N223&lt;&gt;$BI$6,$N223&lt;&gt;$BJ$6),Z223="有"),$AL$2,VLOOKUP(Z223,'P1'!$B$4:$J$35,9,FALSE)),"")</f>
        <v/>
      </c>
      <c r="AA224" s="253" t="str">
        <f>IFERROR(IF(AND(AND($N223&lt;&gt;$BI$6,$N223&lt;&gt;$BJ$6),AA223="有"),$AL$2,VLOOKUP(AA223,'P1'!$B$4:$J$35,9,FALSE)),"")</f>
        <v/>
      </c>
      <c r="AB224" s="253" t="str">
        <f>IFERROR(IF(AND(AND($N223&lt;&gt;$BI$6,$N223&lt;&gt;$BJ$6),AB223="有"),$AL$2,VLOOKUP(AB223,'P1'!$B$4:$J$35,9,FALSE)),"")</f>
        <v/>
      </c>
      <c r="AC224" s="253" t="str">
        <f>IFERROR(IF(AND(AND($N223&lt;&gt;$BI$6,$N223&lt;&gt;$BJ$6),AC223="有"),$AL$2,VLOOKUP(AC223,'P1'!$B$4:$J$35,9,FALSE)),"")</f>
        <v/>
      </c>
      <c r="AD224" s="253" t="str">
        <f>IFERROR(IF(AND(AND($N223&lt;&gt;$BI$6,$N223&lt;&gt;$BJ$6),AD223="有"),$AL$2,VLOOKUP(AD223,'P1'!$B$4:$J$35,9,FALSE)),"")</f>
        <v/>
      </c>
      <c r="AE224" s="253" t="str">
        <f>IFERROR(IF(AND(AND($N223&lt;&gt;$BI$6,$N223&lt;&gt;$BJ$6),AE223="有"),$AL$2,VLOOKUP(AE223,'P1'!$B$4:$J$35,9,FALSE)),"")</f>
        <v/>
      </c>
      <c r="AF224" s="253" t="str">
        <f>IFERROR(IF(AND(AND($N223&lt;&gt;$BI$6,$N223&lt;&gt;$BJ$6),AF223="有"),$AL$2,VLOOKUP(AF223,'P1'!$B$4:$J$35,9,FALSE)),"")</f>
        <v/>
      </c>
      <c r="AG224" s="253" t="str">
        <f>IFERROR(IF(AND(AND($N223&lt;&gt;$BI$6,$N223&lt;&gt;$BJ$6),AG223="有"),$AL$2,VLOOKUP(AG223,'P1'!$B$4:$J$35,9,FALSE)),"")</f>
        <v/>
      </c>
      <c r="AH224" s="253" t="str">
        <f>IFERROR(IF(AND(AND($N223&lt;&gt;$BI$6,$N223&lt;&gt;$BJ$6),AH223="有"),$AL$2,VLOOKUP(AH223,'P1'!$B$4:$J$35,9,FALSE)),"")</f>
        <v/>
      </c>
      <c r="AI224" s="253" t="str">
        <f>IFERROR(IF(AND(AND($N223&lt;&gt;$BI$6,$N223&lt;&gt;$BJ$6),AI223="有"),$AL$2,VLOOKUP(AI223,'P1'!$B$4:$J$35,9,FALSE)),"")</f>
        <v/>
      </c>
      <c r="AJ224" s="253" t="str">
        <f>IFERROR(IF(AND(AND($N223&lt;&gt;$BI$6,$N223&lt;&gt;$BJ$6),AJ223="有"),$AL$2,VLOOKUP(AJ223,'P1'!$B$4:$J$35,9,FALSE)),"")</f>
        <v/>
      </c>
      <c r="AK224" s="253" t="str">
        <f>IFERROR(IF(AND(AND($N223&lt;&gt;$BI$6,$N223&lt;&gt;$BJ$6),AK223="有"),$AL$2,VLOOKUP(AK223,'P1'!$B$4:$J$35,9,FALSE)),"")</f>
        <v/>
      </c>
      <c r="AL224" s="253" t="str">
        <f>IFERROR(IF(AND(AND($N223&lt;&gt;$BI$6,$N223&lt;&gt;$BJ$6),AL223="有"),$AL$2,VLOOKUP(AL223,'P1'!$B$4:$J$35,9,FALSE)),"")</f>
        <v/>
      </c>
      <c r="AM224" s="253" t="str">
        <f>IFERROR(IF(AND(AND($N223&lt;&gt;$BI$6,$N223&lt;&gt;$BJ$6),AM223="有"),$AL$2,VLOOKUP(AM223,'P1'!$B$4:$J$35,9,FALSE)),"")</f>
        <v/>
      </c>
      <c r="AN224" s="253" t="str">
        <f>IFERROR(IF(AND(AND($N223&lt;&gt;$BI$6,$N223&lt;&gt;$BJ$6),AN223="有"),$AL$2,VLOOKUP(AN223,'P1'!$B$4:$J$35,9,FALSE)),"")</f>
        <v/>
      </c>
      <c r="AO224" s="253" t="str">
        <f>IFERROR(IF(AND(AND($N223&lt;&gt;$BI$6,$N223&lt;&gt;$BJ$6),AO223="有"),$AL$2,VLOOKUP(AO223,'P1'!$B$4:$J$35,9,FALSE)),"")</f>
        <v/>
      </c>
      <c r="AP224" s="253" t="str">
        <f>IFERROR(IF(AND(AND($N223&lt;&gt;$BI$6,$N223&lt;&gt;$BJ$6),AP223="有"),$AL$2,VLOOKUP(AP223,'P1'!$B$4:$J$35,9,FALSE)),"")</f>
        <v/>
      </c>
      <c r="AQ224" s="253" t="str">
        <f>IFERROR(IF(AND(AND($N223&lt;&gt;$BI$6,$N223&lt;&gt;$BJ$6),AQ223="有"),$AL$2,VLOOKUP(AQ223,'P1'!$B$4:$J$35,9,FALSE)),"")</f>
        <v/>
      </c>
      <c r="AR224" s="253" t="str">
        <f>IFERROR(IF(AND(AND($N223&lt;&gt;$BI$6,$N223&lt;&gt;$BJ$6),AR223="有"),$AL$2,VLOOKUP(AR223,'P1'!$B$4:$J$35,9,FALSE)),"")</f>
        <v/>
      </c>
      <c r="AS224" s="253" t="str">
        <f>IFERROR(IF(AND(AND($N223&lt;&gt;$BI$6,$N223&lt;&gt;$BJ$6),AS223="有"),$AL$2,VLOOKUP(AS223,'P1'!$B$4:$J$35,9,FALSE)),"")</f>
        <v/>
      </c>
      <c r="AT224" s="253" t="str">
        <f>IFERROR(IF(AND(AND($N223&lt;&gt;$BI$6,$N223&lt;&gt;$BJ$6),AT223="有"),$AL$2,VLOOKUP(AT223,'P1'!$B$4:$J$35,9,FALSE)),"")</f>
        <v/>
      </c>
      <c r="AU224" s="253" t="str">
        <f>IFERROR(IF(AND(AND($N223&lt;&gt;$BI$6,$N223&lt;&gt;$BJ$6),AU223="有"),$AL$2,VLOOKUP(AU223,'P1'!$B$4:$J$35,9,FALSE)),"")</f>
        <v/>
      </c>
      <c r="AV224" s="254">
        <f>SUM(Q224:AU224)</f>
        <v>0</v>
      </c>
      <c r="AW224" s="711"/>
      <c r="AX224" s="713"/>
      <c r="AY224" s="255"/>
      <c r="AZ224" s="255"/>
    </row>
    <row r="225" spans="2:52" ht="17.100000000000001" customHeight="1" x14ac:dyDescent="0.15">
      <c r="B225" s="690">
        <f t="shared" si="14"/>
        <v>96</v>
      </c>
      <c r="C225" s="721"/>
      <c r="D225" s="722"/>
      <c r="E225" s="722"/>
      <c r="F225" s="722"/>
      <c r="G225" s="722"/>
      <c r="H225" s="723"/>
      <c r="I225" s="727"/>
      <c r="J225" s="728"/>
      <c r="K225" s="728"/>
      <c r="L225" s="728"/>
      <c r="M225" s="729"/>
      <c r="N225" s="733"/>
      <c r="O225" s="734"/>
      <c r="P225" s="723"/>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256"/>
      <c r="AT225" s="256"/>
      <c r="AU225" s="256"/>
      <c r="AV225" s="250">
        <f>COUNTA(Q225:AU225)</f>
        <v>0</v>
      </c>
      <c r="AW225" s="710">
        <f>AV226</f>
        <v>0</v>
      </c>
      <c r="AX225" s="712">
        <f>IFERROR(ROUNDDOWN(AV226/$AT$2,1),"")</f>
        <v>0</v>
      </c>
      <c r="AY225" s="251"/>
      <c r="AZ225" s="251"/>
    </row>
    <row r="226" spans="2:52" ht="17.100000000000001" customHeight="1" x14ac:dyDescent="0.15">
      <c r="B226" s="691"/>
      <c r="C226" s="724"/>
      <c r="D226" s="725"/>
      <c r="E226" s="725"/>
      <c r="F226" s="725"/>
      <c r="G226" s="725"/>
      <c r="H226" s="726"/>
      <c r="I226" s="730"/>
      <c r="J226" s="731"/>
      <c r="K226" s="731"/>
      <c r="L226" s="731"/>
      <c r="M226" s="732"/>
      <c r="N226" s="724"/>
      <c r="O226" s="725"/>
      <c r="P226" s="726"/>
      <c r="Q226" s="253" t="str">
        <f>IFERROR(IF(AND(AND($N225&lt;&gt;$BI$6,$N225&lt;&gt;$BJ$6),Q225="有"),$AL$2,VLOOKUP(Q225,'P1'!$B$4:$J$35,9,FALSE)),"")</f>
        <v/>
      </c>
      <c r="R226" s="253" t="str">
        <f>IFERROR(IF(AND(AND($N225&lt;&gt;$BI$6,$N225&lt;&gt;$BJ$6),R225="有"),$AL$2,VLOOKUP(R225,'P1'!$B$4:$J$35,9,FALSE)),"")</f>
        <v/>
      </c>
      <c r="S226" s="253" t="str">
        <f>IFERROR(IF(AND(AND($N225&lt;&gt;$BI$6,$N225&lt;&gt;$BJ$6),S225="有"),$AL$2,VLOOKUP(S225,'P1'!$B$4:$J$35,9,FALSE)),"")</f>
        <v/>
      </c>
      <c r="T226" s="253" t="str">
        <f>IFERROR(IF(AND(AND($N225&lt;&gt;$BI$6,$N225&lt;&gt;$BJ$6),T225="有"),$AL$2,VLOOKUP(T225,'P1'!$B$4:$J$35,9,FALSE)),"")</f>
        <v/>
      </c>
      <c r="U226" s="253" t="str">
        <f>IFERROR(IF(AND(AND($N225&lt;&gt;$BI$6,$N225&lt;&gt;$BJ$6),U225="有"),$AL$2,VLOOKUP(U225,'P1'!$B$4:$J$35,9,FALSE)),"")</f>
        <v/>
      </c>
      <c r="V226" s="253" t="str">
        <f>IFERROR(IF(AND(AND($N225&lt;&gt;$BI$6,$N225&lt;&gt;$BJ$6),V225="有"),$AL$2,VLOOKUP(V225,'P1'!$B$4:$J$35,9,FALSE)),"")</f>
        <v/>
      </c>
      <c r="W226" s="253" t="str">
        <f>IFERROR(IF(AND(AND($N225&lt;&gt;$BI$6,$N225&lt;&gt;$BJ$6),W225="有"),$AL$2,VLOOKUP(W225,'P1'!$B$4:$J$35,9,FALSE)),"")</f>
        <v/>
      </c>
      <c r="X226" s="253" t="str">
        <f>IFERROR(IF(AND(AND($N225&lt;&gt;$BI$6,$N225&lt;&gt;$BJ$6),X225="有"),$AL$2,VLOOKUP(X225,'P1'!$B$4:$J$35,9,FALSE)),"")</f>
        <v/>
      </c>
      <c r="Y226" s="253" t="str">
        <f>IFERROR(IF(AND(AND($N225&lt;&gt;$BI$6,$N225&lt;&gt;$BJ$6),Y225="有"),$AL$2,VLOOKUP(Y225,'P1'!$B$4:$J$35,9,FALSE)),"")</f>
        <v/>
      </c>
      <c r="Z226" s="253" t="str">
        <f>IFERROR(IF(AND(AND($N225&lt;&gt;$BI$6,$N225&lt;&gt;$BJ$6),Z225="有"),$AL$2,VLOOKUP(Z225,'P1'!$B$4:$J$35,9,FALSE)),"")</f>
        <v/>
      </c>
      <c r="AA226" s="253" t="str">
        <f>IFERROR(IF(AND(AND($N225&lt;&gt;$BI$6,$N225&lt;&gt;$BJ$6),AA225="有"),$AL$2,VLOOKUP(AA225,'P1'!$B$4:$J$35,9,FALSE)),"")</f>
        <v/>
      </c>
      <c r="AB226" s="253" t="str">
        <f>IFERROR(IF(AND(AND($N225&lt;&gt;$BI$6,$N225&lt;&gt;$BJ$6),AB225="有"),$AL$2,VLOOKUP(AB225,'P1'!$B$4:$J$35,9,FALSE)),"")</f>
        <v/>
      </c>
      <c r="AC226" s="253" t="str">
        <f>IFERROR(IF(AND(AND($N225&lt;&gt;$BI$6,$N225&lt;&gt;$BJ$6),AC225="有"),$AL$2,VLOOKUP(AC225,'P1'!$B$4:$J$35,9,FALSE)),"")</f>
        <v/>
      </c>
      <c r="AD226" s="253" t="str">
        <f>IFERROR(IF(AND(AND($N225&lt;&gt;$BI$6,$N225&lt;&gt;$BJ$6),AD225="有"),$AL$2,VLOOKUP(AD225,'P1'!$B$4:$J$35,9,FALSE)),"")</f>
        <v/>
      </c>
      <c r="AE226" s="253" t="str">
        <f>IFERROR(IF(AND(AND($N225&lt;&gt;$BI$6,$N225&lt;&gt;$BJ$6),AE225="有"),$AL$2,VLOOKUP(AE225,'P1'!$B$4:$J$35,9,FALSE)),"")</f>
        <v/>
      </c>
      <c r="AF226" s="253" t="str">
        <f>IFERROR(IF(AND(AND($N225&lt;&gt;$BI$6,$N225&lt;&gt;$BJ$6),AF225="有"),$AL$2,VLOOKUP(AF225,'P1'!$B$4:$J$35,9,FALSE)),"")</f>
        <v/>
      </c>
      <c r="AG226" s="253" t="str">
        <f>IFERROR(IF(AND(AND($N225&lt;&gt;$BI$6,$N225&lt;&gt;$BJ$6),AG225="有"),$AL$2,VLOOKUP(AG225,'P1'!$B$4:$J$35,9,FALSE)),"")</f>
        <v/>
      </c>
      <c r="AH226" s="253" t="str">
        <f>IFERROR(IF(AND(AND($N225&lt;&gt;$BI$6,$N225&lt;&gt;$BJ$6),AH225="有"),$AL$2,VLOOKUP(AH225,'P1'!$B$4:$J$35,9,FALSE)),"")</f>
        <v/>
      </c>
      <c r="AI226" s="253" t="str">
        <f>IFERROR(IF(AND(AND($N225&lt;&gt;$BI$6,$N225&lt;&gt;$BJ$6),AI225="有"),$AL$2,VLOOKUP(AI225,'P1'!$B$4:$J$35,9,FALSE)),"")</f>
        <v/>
      </c>
      <c r="AJ226" s="253" t="str">
        <f>IFERROR(IF(AND(AND($N225&lt;&gt;$BI$6,$N225&lt;&gt;$BJ$6),AJ225="有"),$AL$2,VLOOKUP(AJ225,'P1'!$B$4:$J$35,9,FALSE)),"")</f>
        <v/>
      </c>
      <c r="AK226" s="253" t="str">
        <f>IFERROR(IF(AND(AND($N225&lt;&gt;$BI$6,$N225&lt;&gt;$BJ$6),AK225="有"),$AL$2,VLOOKUP(AK225,'P1'!$B$4:$J$35,9,FALSE)),"")</f>
        <v/>
      </c>
      <c r="AL226" s="253" t="str">
        <f>IFERROR(IF(AND(AND($N225&lt;&gt;$BI$6,$N225&lt;&gt;$BJ$6),AL225="有"),$AL$2,VLOOKUP(AL225,'P1'!$B$4:$J$35,9,FALSE)),"")</f>
        <v/>
      </c>
      <c r="AM226" s="253" t="str">
        <f>IFERROR(IF(AND(AND($N225&lt;&gt;$BI$6,$N225&lt;&gt;$BJ$6),AM225="有"),$AL$2,VLOOKUP(AM225,'P1'!$B$4:$J$35,9,FALSE)),"")</f>
        <v/>
      </c>
      <c r="AN226" s="253" t="str">
        <f>IFERROR(IF(AND(AND($N225&lt;&gt;$BI$6,$N225&lt;&gt;$BJ$6),AN225="有"),$AL$2,VLOOKUP(AN225,'P1'!$B$4:$J$35,9,FALSE)),"")</f>
        <v/>
      </c>
      <c r="AO226" s="253" t="str">
        <f>IFERROR(IF(AND(AND($N225&lt;&gt;$BI$6,$N225&lt;&gt;$BJ$6),AO225="有"),$AL$2,VLOOKUP(AO225,'P1'!$B$4:$J$35,9,FALSE)),"")</f>
        <v/>
      </c>
      <c r="AP226" s="253" t="str">
        <f>IFERROR(IF(AND(AND($N225&lt;&gt;$BI$6,$N225&lt;&gt;$BJ$6),AP225="有"),$AL$2,VLOOKUP(AP225,'P1'!$B$4:$J$35,9,FALSE)),"")</f>
        <v/>
      </c>
      <c r="AQ226" s="253" t="str">
        <f>IFERROR(IF(AND(AND($N225&lt;&gt;$BI$6,$N225&lt;&gt;$BJ$6),AQ225="有"),$AL$2,VLOOKUP(AQ225,'P1'!$B$4:$J$35,9,FALSE)),"")</f>
        <v/>
      </c>
      <c r="AR226" s="253" t="str">
        <f>IFERROR(IF(AND(AND($N225&lt;&gt;$BI$6,$N225&lt;&gt;$BJ$6),AR225="有"),$AL$2,VLOOKUP(AR225,'P1'!$B$4:$J$35,9,FALSE)),"")</f>
        <v/>
      </c>
      <c r="AS226" s="253" t="str">
        <f>IFERROR(IF(AND(AND($N225&lt;&gt;$BI$6,$N225&lt;&gt;$BJ$6),AS225="有"),$AL$2,VLOOKUP(AS225,'P1'!$B$4:$J$35,9,FALSE)),"")</f>
        <v/>
      </c>
      <c r="AT226" s="253" t="str">
        <f>IFERROR(IF(AND(AND($N225&lt;&gt;$BI$6,$N225&lt;&gt;$BJ$6),AT225="有"),$AL$2,VLOOKUP(AT225,'P1'!$B$4:$J$35,9,FALSE)),"")</f>
        <v/>
      </c>
      <c r="AU226" s="253" t="str">
        <f>IFERROR(IF(AND(AND($N225&lt;&gt;$BI$6,$N225&lt;&gt;$BJ$6),AU225="有"),$AL$2,VLOOKUP(AU225,'P1'!$B$4:$J$35,9,FALSE)),"")</f>
        <v/>
      </c>
      <c r="AV226" s="254">
        <f>SUM(Q226:AU226)</f>
        <v>0</v>
      </c>
      <c r="AW226" s="711"/>
      <c r="AX226" s="713"/>
      <c r="AY226" s="255"/>
      <c r="AZ226" s="255"/>
    </row>
    <row r="227" spans="2:52" ht="17.100000000000001" customHeight="1" x14ac:dyDescent="0.15">
      <c r="B227" s="690">
        <f t="shared" si="14"/>
        <v>97</v>
      </c>
      <c r="C227" s="721"/>
      <c r="D227" s="722"/>
      <c r="E227" s="722"/>
      <c r="F227" s="722"/>
      <c r="G227" s="722"/>
      <c r="H227" s="723"/>
      <c r="I227" s="727"/>
      <c r="J227" s="728"/>
      <c r="K227" s="728"/>
      <c r="L227" s="728"/>
      <c r="M227" s="729"/>
      <c r="N227" s="733"/>
      <c r="O227" s="734"/>
      <c r="P227" s="723"/>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256"/>
      <c r="AT227" s="256"/>
      <c r="AU227" s="256"/>
      <c r="AV227" s="250">
        <f>COUNTA(Q227:AU227)</f>
        <v>0</v>
      </c>
      <c r="AW227" s="710">
        <f>AV228</f>
        <v>0</v>
      </c>
      <c r="AX227" s="712">
        <f>IFERROR(ROUNDDOWN(AV228/$AT$2,1),"")</f>
        <v>0</v>
      </c>
      <c r="AY227" s="251"/>
      <c r="AZ227" s="251"/>
    </row>
    <row r="228" spans="2:52" ht="17.100000000000001" customHeight="1" x14ac:dyDescent="0.15">
      <c r="B228" s="691"/>
      <c r="C228" s="724"/>
      <c r="D228" s="725"/>
      <c r="E228" s="725"/>
      <c r="F228" s="725"/>
      <c r="G228" s="725"/>
      <c r="H228" s="726"/>
      <c r="I228" s="730"/>
      <c r="J228" s="731"/>
      <c r="K228" s="731"/>
      <c r="L228" s="731"/>
      <c r="M228" s="732"/>
      <c r="N228" s="724"/>
      <c r="O228" s="725"/>
      <c r="P228" s="726"/>
      <c r="Q228" s="253" t="str">
        <f>IFERROR(IF(AND(AND($N227&lt;&gt;$BI$6,$N227&lt;&gt;$BJ$6),Q227="有"),$AL$2,VLOOKUP(Q227,'P1'!$B$4:$J$35,9,FALSE)),"")</f>
        <v/>
      </c>
      <c r="R228" s="253" t="str">
        <f>IFERROR(IF(AND(AND($N227&lt;&gt;$BI$6,$N227&lt;&gt;$BJ$6),R227="有"),$AL$2,VLOOKUP(R227,'P1'!$B$4:$J$35,9,FALSE)),"")</f>
        <v/>
      </c>
      <c r="S228" s="253" t="str">
        <f>IFERROR(IF(AND(AND($N227&lt;&gt;$BI$6,$N227&lt;&gt;$BJ$6),S227="有"),$AL$2,VLOOKUP(S227,'P1'!$B$4:$J$35,9,FALSE)),"")</f>
        <v/>
      </c>
      <c r="T228" s="253" t="str">
        <f>IFERROR(IF(AND(AND($N227&lt;&gt;$BI$6,$N227&lt;&gt;$BJ$6),T227="有"),$AL$2,VLOOKUP(T227,'P1'!$B$4:$J$35,9,FALSE)),"")</f>
        <v/>
      </c>
      <c r="U228" s="253" t="str">
        <f>IFERROR(IF(AND(AND($N227&lt;&gt;$BI$6,$N227&lt;&gt;$BJ$6),U227="有"),$AL$2,VLOOKUP(U227,'P1'!$B$4:$J$35,9,FALSE)),"")</f>
        <v/>
      </c>
      <c r="V228" s="253" t="str">
        <f>IFERROR(IF(AND(AND($N227&lt;&gt;$BI$6,$N227&lt;&gt;$BJ$6),V227="有"),$AL$2,VLOOKUP(V227,'P1'!$B$4:$J$35,9,FALSE)),"")</f>
        <v/>
      </c>
      <c r="W228" s="253" t="str">
        <f>IFERROR(IF(AND(AND($N227&lt;&gt;$BI$6,$N227&lt;&gt;$BJ$6),W227="有"),$AL$2,VLOOKUP(W227,'P1'!$B$4:$J$35,9,FALSE)),"")</f>
        <v/>
      </c>
      <c r="X228" s="253" t="str">
        <f>IFERROR(IF(AND(AND($N227&lt;&gt;$BI$6,$N227&lt;&gt;$BJ$6),X227="有"),$AL$2,VLOOKUP(X227,'P1'!$B$4:$J$35,9,FALSE)),"")</f>
        <v/>
      </c>
      <c r="Y228" s="253" t="str">
        <f>IFERROR(IF(AND(AND($N227&lt;&gt;$BI$6,$N227&lt;&gt;$BJ$6),Y227="有"),$AL$2,VLOOKUP(Y227,'P1'!$B$4:$J$35,9,FALSE)),"")</f>
        <v/>
      </c>
      <c r="Z228" s="253" t="str">
        <f>IFERROR(IF(AND(AND($N227&lt;&gt;$BI$6,$N227&lt;&gt;$BJ$6),Z227="有"),$AL$2,VLOOKUP(Z227,'P1'!$B$4:$J$35,9,FALSE)),"")</f>
        <v/>
      </c>
      <c r="AA228" s="253" t="str">
        <f>IFERROR(IF(AND(AND($N227&lt;&gt;$BI$6,$N227&lt;&gt;$BJ$6),AA227="有"),$AL$2,VLOOKUP(AA227,'P1'!$B$4:$J$35,9,FALSE)),"")</f>
        <v/>
      </c>
      <c r="AB228" s="253" t="str">
        <f>IFERROR(IF(AND(AND($N227&lt;&gt;$BI$6,$N227&lt;&gt;$BJ$6),AB227="有"),$AL$2,VLOOKUP(AB227,'P1'!$B$4:$J$35,9,FALSE)),"")</f>
        <v/>
      </c>
      <c r="AC228" s="253" t="str">
        <f>IFERROR(IF(AND(AND($N227&lt;&gt;$BI$6,$N227&lt;&gt;$BJ$6),AC227="有"),$AL$2,VLOOKUP(AC227,'P1'!$B$4:$J$35,9,FALSE)),"")</f>
        <v/>
      </c>
      <c r="AD228" s="253" t="str">
        <f>IFERROR(IF(AND(AND($N227&lt;&gt;$BI$6,$N227&lt;&gt;$BJ$6),AD227="有"),$AL$2,VLOOKUP(AD227,'P1'!$B$4:$J$35,9,FALSE)),"")</f>
        <v/>
      </c>
      <c r="AE228" s="253" t="str">
        <f>IFERROR(IF(AND(AND($N227&lt;&gt;$BI$6,$N227&lt;&gt;$BJ$6),AE227="有"),$AL$2,VLOOKUP(AE227,'P1'!$B$4:$J$35,9,FALSE)),"")</f>
        <v/>
      </c>
      <c r="AF228" s="253" t="str">
        <f>IFERROR(IF(AND(AND($N227&lt;&gt;$BI$6,$N227&lt;&gt;$BJ$6),AF227="有"),$AL$2,VLOOKUP(AF227,'P1'!$B$4:$J$35,9,FALSE)),"")</f>
        <v/>
      </c>
      <c r="AG228" s="253" t="str">
        <f>IFERROR(IF(AND(AND($N227&lt;&gt;$BI$6,$N227&lt;&gt;$BJ$6),AG227="有"),$AL$2,VLOOKUP(AG227,'P1'!$B$4:$J$35,9,FALSE)),"")</f>
        <v/>
      </c>
      <c r="AH228" s="253" t="str">
        <f>IFERROR(IF(AND(AND($N227&lt;&gt;$BI$6,$N227&lt;&gt;$BJ$6),AH227="有"),$AL$2,VLOOKUP(AH227,'P1'!$B$4:$J$35,9,FALSE)),"")</f>
        <v/>
      </c>
      <c r="AI228" s="253" t="str">
        <f>IFERROR(IF(AND(AND($N227&lt;&gt;$BI$6,$N227&lt;&gt;$BJ$6),AI227="有"),$AL$2,VLOOKUP(AI227,'P1'!$B$4:$J$35,9,FALSE)),"")</f>
        <v/>
      </c>
      <c r="AJ228" s="253" t="str">
        <f>IFERROR(IF(AND(AND($N227&lt;&gt;$BI$6,$N227&lt;&gt;$BJ$6),AJ227="有"),$AL$2,VLOOKUP(AJ227,'P1'!$B$4:$J$35,9,FALSE)),"")</f>
        <v/>
      </c>
      <c r="AK228" s="253" t="str">
        <f>IFERROR(IF(AND(AND($N227&lt;&gt;$BI$6,$N227&lt;&gt;$BJ$6),AK227="有"),$AL$2,VLOOKUP(AK227,'P1'!$B$4:$J$35,9,FALSE)),"")</f>
        <v/>
      </c>
      <c r="AL228" s="253" t="str">
        <f>IFERROR(IF(AND(AND($N227&lt;&gt;$BI$6,$N227&lt;&gt;$BJ$6),AL227="有"),$AL$2,VLOOKUP(AL227,'P1'!$B$4:$J$35,9,FALSE)),"")</f>
        <v/>
      </c>
      <c r="AM228" s="253" t="str">
        <f>IFERROR(IF(AND(AND($N227&lt;&gt;$BI$6,$N227&lt;&gt;$BJ$6),AM227="有"),$AL$2,VLOOKUP(AM227,'P1'!$B$4:$J$35,9,FALSE)),"")</f>
        <v/>
      </c>
      <c r="AN228" s="253" t="str">
        <f>IFERROR(IF(AND(AND($N227&lt;&gt;$BI$6,$N227&lt;&gt;$BJ$6),AN227="有"),$AL$2,VLOOKUP(AN227,'P1'!$B$4:$J$35,9,FALSE)),"")</f>
        <v/>
      </c>
      <c r="AO228" s="253" t="str">
        <f>IFERROR(IF(AND(AND($N227&lt;&gt;$BI$6,$N227&lt;&gt;$BJ$6),AO227="有"),$AL$2,VLOOKUP(AO227,'P1'!$B$4:$J$35,9,FALSE)),"")</f>
        <v/>
      </c>
      <c r="AP228" s="253" t="str">
        <f>IFERROR(IF(AND(AND($N227&lt;&gt;$BI$6,$N227&lt;&gt;$BJ$6),AP227="有"),$AL$2,VLOOKUP(AP227,'P1'!$B$4:$J$35,9,FALSE)),"")</f>
        <v/>
      </c>
      <c r="AQ228" s="253" t="str">
        <f>IFERROR(IF(AND(AND($N227&lt;&gt;$BI$6,$N227&lt;&gt;$BJ$6),AQ227="有"),$AL$2,VLOOKUP(AQ227,'P1'!$B$4:$J$35,9,FALSE)),"")</f>
        <v/>
      </c>
      <c r="AR228" s="253" t="str">
        <f>IFERROR(IF(AND(AND($N227&lt;&gt;$BI$6,$N227&lt;&gt;$BJ$6),AR227="有"),$AL$2,VLOOKUP(AR227,'P1'!$B$4:$J$35,9,FALSE)),"")</f>
        <v/>
      </c>
      <c r="AS228" s="253" t="str">
        <f>IFERROR(IF(AND(AND($N227&lt;&gt;$BI$6,$N227&lt;&gt;$BJ$6),AS227="有"),$AL$2,VLOOKUP(AS227,'P1'!$B$4:$J$35,9,FALSE)),"")</f>
        <v/>
      </c>
      <c r="AT228" s="253" t="str">
        <f>IFERROR(IF(AND(AND($N227&lt;&gt;$BI$6,$N227&lt;&gt;$BJ$6),AT227="有"),$AL$2,VLOOKUP(AT227,'P1'!$B$4:$J$35,9,FALSE)),"")</f>
        <v/>
      </c>
      <c r="AU228" s="253" t="str">
        <f>IFERROR(IF(AND(AND($N227&lt;&gt;$BI$6,$N227&lt;&gt;$BJ$6),AU227="有"),$AL$2,VLOOKUP(AU227,'P1'!$B$4:$J$35,9,FALSE)),"")</f>
        <v/>
      </c>
      <c r="AV228" s="254">
        <f>SUM(Q228:AU228)</f>
        <v>0</v>
      </c>
      <c r="AW228" s="711"/>
      <c r="AX228" s="713"/>
      <c r="AY228" s="255"/>
      <c r="AZ228" s="255"/>
    </row>
    <row r="229" spans="2:52" ht="17.100000000000001" customHeight="1" x14ac:dyDescent="0.15">
      <c r="B229" s="690">
        <f t="shared" si="14"/>
        <v>98</v>
      </c>
      <c r="C229" s="721"/>
      <c r="D229" s="722"/>
      <c r="E229" s="722"/>
      <c r="F229" s="722"/>
      <c r="G229" s="722"/>
      <c r="H229" s="723"/>
      <c r="I229" s="727"/>
      <c r="J229" s="728"/>
      <c r="K229" s="728"/>
      <c r="L229" s="728"/>
      <c r="M229" s="729"/>
      <c r="N229" s="733"/>
      <c r="O229" s="734"/>
      <c r="P229" s="723"/>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0">
        <f>COUNTA(Q229:AU229)</f>
        <v>0</v>
      </c>
      <c r="AW229" s="710">
        <f>AV230</f>
        <v>0</v>
      </c>
      <c r="AX229" s="712">
        <f>IFERROR(ROUNDDOWN(AV230/$AT$2,1),"")</f>
        <v>0</v>
      </c>
      <c r="AY229" s="251"/>
      <c r="AZ229" s="251"/>
    </row>
    <row r="230" spans="2:52" ht="17.100000000000001" customHeight="1" x14ac:dyDescent="0.15">
      <c r="B230" s="691"/>
      <c r="C230" s="724"/>
      <c r="D230" s="725"/>
      <c r="E230" s="725"/>
      <c r="F230" s="725"/>
      <c r="G230" s="725"/>
      <c r="H230" s="726"/>
      <c r="I230" s="730"/>
      <c r="J230" s="731"/>
      <c r="K230" s="731"/>
      <c r="L230" s="731"/>
      <c r="M230" s="732"/>
      <c r="N230" s="724"/>
      <c r="O230" s="725"/>
      <c r="P230" s="726"/>
      <c r="Q230" s="253" t="str">
        <f>IFERROR(IF(AND(AND($N229&lt;&gt;$BI$6,$N229&lt;&gt;$BJ$6),Q229="有"),$AL$2,VLOOKUP(Q229,'P1'!$B$4:$J$35,9,FALSE)),"")</f>
        <v/>
      </c>
      <c r="R230" s="253" t="str">
        <f>IFERROR(IF(AND(AND($N229&lt;&gt;$BI$6,$N229&lt;&gt;$BJ$6),R229="有"),$AL$2,VLOOKUP(R229,'P1'!$B$4:$J$35,9,FALSE)),"")</f>
        <v/>
      </c>
      <c r="S230" s="253" t="str">
        <f>IFERROR(IF(AND(AND($N229&lt;&gt;$BI$6,$N229&lt;&gt;$BJ$6),S229="有"),$AL$2,VLOOKUP(S229,'P1'!$B$4:$J$35,9,FALSE)),"")</f>
        <v/>
      </c>
      <c r="T230" s="253" t="str">
        <f>IFERROR(IF(AND(AND($N229&lt;&gt;$BI$6,$N229&lt;&gt;$BJ$6),T229="有"),$AL$2,VLOOKUP(T229,'P1'!$B$4:$J$35,9,FALSE)),"")</f>
        <v/>
      </c>
      <c r="U230" s="253" t="str">
        <f>IFERROR(IF(AND(AND($N229&lt;&gt;$BI$6,$N229&lt;&gt;$BJ$6),U229="有"),$AL$2,VLOOKUP(U229,'P1'!$B$4:$J$35,9,FALSE)),"")</f>
        <v/>
      </c>
      <c r="V230" s="253" t="str">
        <f>IFERROR(IF(AND(AND($N229&lt;&gt;$BI$6,$N229&lt;&gt;$BJ$6),V229="有"),$AL$2,VLOOKUP(V229,'P1'!$B$4:$J$35,9,FALSE)),"")</f>
        <v/>
      </c>
      <c r="W230" s="253" t="str">
        <f>IFERROR(IF(AND(AND($N229&lt;&gt;$BI$6,$N229&lt;&gt;$BJ$6),W229="有"),$AL$2,VLOOKUP(W229,'P1'!$B$4:$J$35,9,FALSE)),"")</f>
        <v/>
      </c>
      <c r="X230" s="253" t="str">
        <f>IFERROR(IF(AND(AND($N229&lt;&gt;$BI$6,$N229&lt;&gt;$BJ$6),X229="有"),$AL$2,VLOOKUP(X229,'P1'!$B$4:$J$35,9,FALSE)),"")</f>
        <v/>
      </c>
      <c r="Y230" s="253" t="str">
        <f>IFERROR(IF(AND(AND($N229&lt;&gt;$BI$6,$N229&lt;&gt;$BJ$6),Y229="有"),$AL$2,VLOOKUP(Y229,'P1'!$B$4:$J$35,9,FALSE)),"")</f>
        <v/>
      </c>
      <c r="Z230" s="253" t="str">
        <f>IFERROR(IF(AND(AND($N229&lt;&gt;$BI$6,$N229&lt;&gt;$BJ$6),Z229="有"),$AL$2,VLOOKUP(Z229,'P1'!$B$4:$J$35,9,FALSE)),"")</f>
        <v/>
      </c>
      <c r="AA230" s="253" t="str">
        <f>IFERROR(IF(AND(AND($N229&lt;&gt;$BI$6,$N229&lt;&gt;$BJ$6),AA229="有"),$AL$2,VLOOKUP(AA229,'P1'!$B$4:$J$35,9,FALSE)),"")</f>
        <v/>
      </c>
      <c r="AB230" s="253" t="str">
        <f>IFERROR(IF(AND(AND($N229&lt;&gt;$BI$6,$N229&lt;&gt;$BJ$6),AB229="有"),$AL$2,VLOOKUP(AB229,'P1'!$B$4:$J$35,9,FALSE)),"")</f>
        <v/>
      </c>
      <c r="AC230" s="253" t="str">
        <f>IFERROR(IF(AND(AND($N229&lt;&gt;$BI$6,$N229&lt;&gt;$BJ$6),AC229="有"),$AL$2,VLOOKUP(AC229,'P1'!$B$4:$J$35,9,FALSE)),"")</f>
        <v/>
      </c>
      <c r="AD230" s="253" t="str">
        <f>IFERROR(IF(AND(AND($N229&lt;&gt;$BI$6,$N229&lt;&gt;$BJ$6),AD229="有"),$AL$2,VLOOKUP(AD229,'P1'!$B$4:$J$35,9,FALSE)),"")</f>
        <v/>
      </c>
      <c r="AE230" s="253" t="str">
        <f>IFERROR(IF(AND(AND($N229&lt;&gt;$BI$6,$N229&lt;&gt;$BJ$6),AE229="有"),$AL$2,VLOOKUP(AE229,'P1'!$B$4:$J$35,9,FALSE)),"")</f>
        <v/>
      </c>
      <c r="AF230" s="253" t="str">
        <f>IFERROR(IF(AND(AND($N229&lt;&gt;$BI$6,$N229&lt;&gt;$BJ$6),AF229="有"),$AL$2,VLOOKUP(AF229,'P1'!$B$4:$J$35,9,FALSE)),"")</f>
        <v/>
      </c>
      <c r="AG230" s="253" t="str">
        <f>IFERROR(IF(AND(AND($N229&lt;&gt;$BI$6,$N229&lt;&gt;$BJ$6),AG229="有"),$AL$2,VLOOKUP(AG229,'P1'!$B$4:$J$35,9,FALSE)),"")</f>
        <v/>
      </c>
      <c r="AH230" s="253" t="str">
        <f>IFERROR(IF(AND(AND($N229&lt;&gt;$BI$6,$N229&lt;&gt;$BJ$6),AH229="有"),$AL$2,VLOOKUP(AH229,'P1'!$B$4:$J$35,9,FALSE)),"")</f>
        <v/>
      </c>
      <c r="AI230" s="253" t="str">
        <f>IFERROR(IF(AND(AND($N229&lt;&gt;$BI$6,$N229&lt;&gt;$BJ$6),AI229="有"),$AL$2,VLOOKUP(AI229,'P1'!$B$4:$J$35,9,FALSE)),"")</f>
        <v/>
      </c>
      <c r="AJ230" s="253" t="str">
        <f>IFERROR(IF(AND(AND($N229&lt;&gt;$BI$6,$N229&lt;&gt;$BJ$6),AJ229="有"),$AL$2,VLOOKUP(AJ229,'P1'!$B$4:$J$35,9,FALSE)),"")</f>
        <v/>
      </c>
      <c r="AK230" s="253" t="str">
        <f>IFERROR(IF(AND(AND($N229&lt;&gt;$BI$6,$N229&lt;&gt;$BJ$6),AK229="有"),$AL$2,VLOOKUP(AK229,'P1'!$B$4:$J$35,9,FALSE)),"")</f>
        <v/>
      </c>
      <c r="AL230" s="253" t="str">
        <f>IFERROR(IF(AND(AND($N229&lt;&gt;$BI$6,$N229&lt;&gt;$BJ$6),AL229="有"),$AL$2,VLOOKUP(AL229,'P1'!$B$4:$J$35,9,FALSE)),"")</f>
        <v/>
      </c>
      <c r="AM230" s="253" t="str">
        <f>IFERROR(IF(AND(AND($N229&lt;&gt;$BI$6,$N229&lt;&gt;$BJ$6),AM229="有"),$AL$2,VLOOKUP(AM229,'P1'!$B$4:$J$35,9,FALSE)),"")</f>
        <v/>
      </c>
      <c r="AN230" s="253" t="str">
        <f>IFERROR(IF(AND(AND($N229&lt;&gt;$BI$6,$N229&lt;&gt;$BJ$6),AN229="有"),$AL$2,VLOOKUP(AN229,'P1'!$B$4:$J$35,9,FALSE)),"")</f>
        <v/>
      </c>
      <c r="AO230" s="253" t="str">
        <f>IFERROR(IF(AND(AND($N229&lt;&gt;$BI$6,$N229&lt;&gt;$BJ$6),AO229="有"),$AL$2,VLOOKUP(AO229,'P1'!$B$4:$J$35,9,FALSE)),"")</f>
        <v/>
      </c>
      <c r="AP230" s="253" t="str">
        <f>IFERROR(IF(AND(AND($N229&lt;&gt;$BI$6,$N229&lt;&gt;$BJ$6),AP229="有"),$AL$2,VLOOKUP(AP229,'P1'!$B$4:$J$35,9,FALSE)),"")</f>
        <v/>
      </c>
      <c r="AQ230" s="253" t="str">
        <f>IFERROR(IF(AND(AND($N229&lt;&gt;$BI$6,$N229&lt;&gt;$BJ$6),AQ229="有"),$AL$2,VLOOKUP(AQ229,'P1'!$B$4:$J$35,9,FALSE)),"")</f>
        <v/>
      </c>
      <c r="AR230" s="253" t="str">
        <f>IFERROR(IF(AND(AND($N229&lt;&gt;$BI$6,$N229&lt;&gt;$BJ$6),AR229="有"),$AL$2,VLOOKUP(AR229,'P1'!$B$4:$J$35,9,FALSE)),"")</f>
        <v/>
      </c>
      <c r="AS230" s="253" t="str">
        <f>IFERROR(IF(AND(AND($N229&lt;&gt;$BI$6,$N229&lt;&gt;$BJ$6),AS229="有"),$AL$2,VLOOKUP(AS229,'P1'!$B$4:$J$35,9,FALSE)),"")</f>
        <v/>
      </c>
      <c r="AT230" s="253" t="str">
        <f>IFERROR(IF(AND(AND($N229&lt;&gt;$BI$6,$N229&lt;&gt;$BJ$6),AT229="有"),$AL$2,VLOOKUP(AT229,'P1'!$B$4:$J$35,9,FALSE)),"")</f>
        <v/>
      </c>
      <c r="AU230" s="253" t="str">
        <f>IFERROR(IF(AND(AND($N229&lt;&gt;$BI$6,$N229&lt;&gt;$BJ$6),AU229="有"),$AL$2,VLOOKUP(AU229,'P1'!$B$4:$J$35,9,FALSE)),"")</f>
        <v/>
      </c>
      <c r="AV230" s="254">
        <f>SUM(Q230:AU230)</f>
        <v>0</v>
      </c>
      <c r="AW230" s="711"/>
      <c r="AX230" s="713"/>
      <c r="AY230" s="255"/>
      <c r="AZ230" s="255"/>
    </row>
    <row r="231" spans="2:52" ht="17.100000000000001" customHeight="1" x14ac:dyDescent="0.15">
      <c r="B231" s="690">
        <f t="shared" si="14"/>
        <v>99</v>
      </c>
      <c r="C231" s="721"/>
      <c r="D231" s="722"/>
      <c r="E231" s="722"/>
      <c r="F231" s="722"/>
      <c r="G231" s="722"/>
      <c r="H231" s="723"/>
      <c r="I231" s="727"/>
      <c r="J231" s="728"/>
      <c r="K231" s="728"/>
      <c r="L231" s="728"/>
      <c r="M231" s="729"/>
      <c r="N231" s="733"/>
      <c r="O231" s="734"/>
      <c r="P231" s="723"/>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250">
        <f>COUNTA(Q231:AU231)</f>
        <v>0</v>
      </c>
      <c r="AW231" s="710">
        <f>AV232</f>
        <v>0</v>
      </c>
      <c r="AX231" s="712">
        <f>IFERROR(ROUNDDOWN(AV232/$AT$2,1),"")</f>
        <v>0</v>
      </c>
      <c r="AY231" s="251"/>
      <c r="AZ231" s="251"/>
    </row>
    <row r="232" spans="2:52" ht="17.100000000000001" customHeight="1" x14ac:dyDescent="0.15">
      <c r="B232" s="691"/>
      <c r="C232" s="724"/>
      <c r="D232" s="725"/>
      <c r="E232" s="725"/>
      <c r="F232" s="725"/>
      <c r="G232" s="725"/>
      <c r="H232" s="726"/>
      <c r="I232" s="730"/>
      <c r="J232" s="731"/>
      <c r="K232" s="731"/>
      <c r="L232" s="731"/>
      <c r="M232" s="732"/>
      <c r="N232" s="724"/>
      <c r="O232" s="725"/>
      <c r="P232" s="726"/>
      <c r="Q232" s="253" t="str">
        <f>IFERROR(IF(AND(AND($N231&lt;&gt;$BI$6,$N231&lt;&gt;$BJ$6),Q231="有"),$AL$2,VLOOKUP(Q231,'P1'!$B$4:$J$35,9,FALSE)),"")</f>
        <v/>
      </c>
      <c r="R232" s="253" t="str">
        <f>IFERROR(IF(AND(AND($N231&lt;&gt;$BI$6,$N231&lt;&gt;$BJ$6),R231="有"),$AL$2,VLOOKUP(R231,'P1'!$B$4:$J$35,9,FALSE)),"")</f>
        <v/>
      </c>
      <c r="S232" s="253" t="str">
        <f>IFERROR(IF(AND(AND($N231&lt;&gt;$BI$6,$N231&lt;&gt;$BJ$6),S231="有"),$AL$2,VLOOKUP(S231,'P1'!$B$4:$J$35,9,FALSE)),"")</f>
        <v/>
      </c>
      <c r="T232" s="253" t="str">
        <f>IFERROR(IF(AND(AND($N231&lt;&gt;$BI$6,$N231&lt;&gt;$BJ$6),T231="有"),$AL$2,VLOOKUP(T231,'P1'!$B$4:$J$35,9,FALSE)),"")</f>
        <v/>
      </c>
      <c r="U232" s="253" t="str">
        <f>IFERROR(IF(AND(AND($N231&lt;&gt;$BI$6,$N231&lt;&gt;$BJ$6),U231="有"),$AL$2,VLOOKUP(U231,'P1'!$B$4:$J$35,9,FALSE)),"")</f>
        <v/>
      </c>
      <c r="V232" s="253" t="str">
        <f>IFERROR(IF(AND(AND($N231&lt;&gt;$BI$6,$N231&lt;&gt;$BJ$6),V231="有"),$AL$2,VLOOKUP(V231,'P1'!$B$4:$J$35,9,FALSE)),"")</f>
        <v/>
      </c>
      <c r="W232" s="253" t="str">
        <f>IFERROR(IF(AND(AND($N231&lt;&gt;$BI$6,$N231&lt;&gt;$BJ$6),W231="有"),$AL$2,VLOOKUP(W231,'P1'!$B$4:$J$35,9,FALSE)),"")</f>
        <v/>
      </c>
      <c r="X232" s="253" t="str">
        <f>IFERROR(IF(AND(AND($N231&lt;&gt;$BI$6,$N231&lt;&gt;$BJ$6),X231="有"),$AL$2,VLOOKUP(X231,'P1'!$B$4:$J$35,9,FALSE)),"")</f>
        <v/>
      </c>
      <c r="Y232" s="253" t="str">
        <f>IFERROR(IF(AND(AND($N231&lt;&gt;$BI$6,$N231&lt;&gt;$BJ$6),Y231="有"),$AL$2,VLOOKUP(Y231,'P1'!$B$4:$J$35,9,FALSE)),"")</f>
        <v/>
      </c>
      <c r="Z232" s="253" t="str">
        <f>IFERROR(IF(AND(AND($N231&lt;&gt;$BI$6,$N231&lt;&gt;$BJ$6),Z231="有"),$AL$2,VLOOKUP(Z231,'P1'!$B$4:$J$35,9,FALSE)),"")</f>
        <v/>
      </c>
      <c r="AA232" s="253" t="str">
        <f>IFERROR(IF(AND(AND($N231&lt;&gt;$BI$6,$N231&lt;&gt;$BJ$6),AA231="有"),$AL$2,VLOOKUP(AA231,'P1'!$B$4:$J$35,9,FALSE)),"")</f>
        <v/>
      </c>
      <c r="AB232" s="253" t="str">
        <f>IFERROR(IF(AND(AND($N231&lt;&gt;$BI$6,$N231&lt;&gt;$BJ$6),AB231="有"),$AL$2,VLOOKUP(AB231,'P1'!$B$4:$J$35,9,FALSE)),"")</f>
        <v/>
      </c>
      <c r="AC232" s="253" t="str">
        <f>IFERROR(IF(AND(AND($N231&lt;&gt;$BI$6,$N231&lt;&gt;$BJ$6),AC231="有"),$AL$2,VLOOKUP(AC231,'P1'!$B$4:$J$35,9,FALSE)),"")</f>
        <v/>
      </c>
      <c r="AD232" s="253" t="str">
        <f>IFERROR(IF(AND(AND($N231&lt;&gt;$BI$6,$N231&lt;&gt;$BJ$6),AD231="有"),$AL$2,VLOOKUP(AD231,'P1'!$B$4:$J$35,9,FALSE)),"")</f>
        <v/>
      </c>
      <c r="AE232" s="253" t="str">
        <f>IFERROR(IF(AND(AND($N231&lt;&gt;$BI$6,$N231&lt;&gt;$BJ$6),AE231="有"),$AL$2,VLOOKUP(AE231,'P1'!$B$4:$J$35,9,FALSE)),"")</f>
        <v/>
      </c>
      <c r="AF232" s="253" t="str">
        <f>IFERROR(IF(AND(AND($N231&lt;&gt;$BI$6,$N231&lt;&gt;$BJ$6),AF231="有"),$AL$2,VLOOKUP(AF231,'P1'!$B$4:$J$35,9,FALSE)),"")</f>
        <v/>
      </c>
      <c r="AG232" s="253" t="str">
        <f>IFERROR(IF(AND(AND($N231&lt;&gt;$BI$6,$N231&lt;&gt;$BJ$6),AG231="有"),$AL$2,VLOOKUP(AG231,'P1'!$B$4:$J$35,9,FALSE)),"")</f>
        <v/>
      </c>
      <c r="AH232" s="253" t="str">
        <f>IFERROR(IF(AND(AND($N231&lt;&gt;$BI$6,$N231&lt;&gt;$BJ$6),AH231="有"),$AL$2,VLOOKUP(AH231,'P1'!$B$4:$J$35,9,FALSE)),"")</f>
        <v/>
      </c>
      <c r="AI232" s="253" t="str">
        <f>IFERROR(IF(AND(AND($N231&lt;&gt;$BI$6,$N231&lt;&gt;$BJ$6),AI231="有"),$AL$2,VLOOKUP(AI231,'P1'!$B$4:$J$35,9,FALSE)),"")</f>
        <v/>
      </c>
      <c r="AJ232" s="253" t="str">
        <f>IFERROR(IF(AND(AND($N231&lt;&gt;$BI$6,$N231&lt;&gt;$BJ$6),AJ231="有"),$AL$2,VLOOKUP(AJ231,'P1'!$B$4:$J$35,9,FALSE)),"")</f>
        <v/>
      </c>
      <c r="AK232" s="253" t="str">
        <f>IFERROR(IF(AND(AND($N231&lt;&gt;$BI$6,$N231&lt;&gt;$BJ$6),AK231="有"),$AL$2,VLOOKUP(AK231,'P1'!$B$4:$J$35,9,FALSE)),"")</f>
        <v/>
      </c>
      <c r="AL232" s="253" t="str">
        <f>IFERROR(IF(AND(AND($N231&lt;&gt;$BI$6,$N231&lt;&gt;$BJ$6),AL231="有"),$AL$2,VLOOKUP(AL231,'P1'!$B$4:$J$35,9,FALSE)),"")</f>
        <v/>
      </c>
      <c r="AM232" s="253" t="str">
        <f>IFERROR(IF(AND(AND($N231&lt;&gt;$BI$6,$N231&lt;&gt;$BJ$6),AM231="有"),$AL$2,VLOOKUP(AM231,'P1'!$B$4:$J$35,9,FALSE)),"")</f>
        <v/>
      </c>
      <c r="AN232" s="253" t="str">
        <f>IFERROR(IF(AND(AND($N231&lt;&gt;$BI$6,$N231&lt;&gt;$BJ$6),AN231="有"),$AL$2,VLOOKUP(AN231,'P1'!$B$4:$J$35,9,FALSE)),"")</f>
        <v/>
      </c>
      <c r="AO232" s="253" t="str">
        <f>IFERROR(IF(AND(AND($N231&lt;&gt;$BI$6,$N231&lt;&gt;$BJ$6),AO231="有"),$AL$2,VLOOKUP(AO231,'P1'!$B$4:$J$35,9,FALSE)),"")</f>
        <v/>
      </c>
      <c r="AP232" s="253" t="str">
        <f>IFERROR(IF(AND(AND($N231&lt;&gt;$BI$6,$N231&lt;&gt;$BJ$6),AP231="有"),$AL$2,VLOOKUP(AP231,'P1'!$B$4:$J$35,9,FALSE)),"")</f>
        <v/>
      </c>
      <c r="AQ232" s="253" t="str">
        <f>IFERROR(IF(AND(AND($N231&lt;&gt;$BI$6,$N231&lt;&gt;$BJ$6),AQ231="有"),$AL$2,VLOOKUP(AQ231,'P1'!$B$4:$J$35,9,FALSE)),"")</f>
        <v/>
      </c>
      <c r="AR232" s="253" t="str">
        <f>IFERROR(IF(AND(AND($N231&lt;&gt;$BI$6,$N231&lt;&gt;$BJ$6),AR231="有"),$AL$2,VLOOKUP(AR231,'P1'!$B$4:$J$35,9,FALSE)),"")</f>
        <v/>
      </c>
      <c r="AS232" s="253" t="str">
        <f>IFERROR(IF(AND(AND($N231&lt;&gt;$BI$6,$N231&lt;&gt;$BJ$6),AS231="有"),$AL$2,VLOOKUP(AS231,'P1'!$B$4:$J$35,9,FALSE)),"")</f>
        <v/>
      </c>
      <c r="AT232" s="253" t="str">
        <f>IFERROR(IF(AND(AND($N231&lt;&gt;$BI$6,$N231&lt;&gt;$BJ$6),AT231="有"),$AL$2,VLOOKUP(AT231,'P1'!$B$4:$J$35,9,FALSE)),"")</f>
        <v/>
      </c>
      <c r="AU232" s="253" t="str">
        <f>IFERROR(IF(AND(AND($N231&lt;&gt;$BI$6,$N231&lt;&gt;$BJ$6),AU231="有"),$AL$2,VLOOKUP(AU231,'P1'!$B$4:$J$35,9,FALSE)),"")</f>
        <v/>
      </c>
      <c r="AV232" s="254">
        <f>SUM(Q232:AU232)</f>
        <v>0</v>
      </c>
      <c r="AW232" s="711"/>
      <c r="AX232" s="713"/>
      <c r="AY232" s="255"/>
      <c r="AZ232" s="255"/>
    </row>
    <row r="233" spans="2:52" ht="17.100000000000001" customHeight="1" x14ac:dyDescent="0.15">
      <c r="B233" s="690">
        <f t="shared" si="14"/>
        <v>100</v>
      </c>
      <c r="C233" s="721"/>
      <c r="D233" s="722"/>
      <c r="E233" s="722"/>
      <c r="F233" s="722"/>
      <c r="G233" s="722"/>
      <c r="H233" s="723"/>
      <c r="I233" s="727"/>
      <c r="J233" s="728"/>
      <c r="K233" s="728"/>
      <c r="L233" s="728"/>
      <c r="M233" s="729"/>
      <c r="N233" s="733"/>
      <c r="O233" s="734"/>
      <c r="P233" s="723"/>
      <c r="Q233" s="256"/>
      <c r="R233" s="256"/>
      <c r="S233" s="256"/>
      <c r="T233" s="256"/>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0">
        <f>COUNTA(Q233:AU233)</f>
        <v>0</v>
      </c>
      <c r="AW233" s="710">
        <f>AV234</f>
        <v>0</v>
      </c>
      <c r="AX233" s="712">
        <f>IFERROR(ROUNDDOWN(AV234/$AT$2,1),"")</f>
        <v>0</v>
      </c>
      <c r="AY233" s="251"/>
      <c r="AZ233" s="251"/>
    </row>
    <row r="234" spans="2:52" ht="17.100000000000001" customHeight="1" x14ac:dyDescent="0.15">
      <c r="B234" s="691"/>
      <c r="C234" s="724"/>
      <c r="D234" s="725"/>
      <c r="E234" s="725"/>
      <c r="F234" s="725"/>
      <c r="G234" s="725"/>
      <c r="H234" s="726"/>
      <c r="I234" s="730"/>
      <c r="J234" s="731"/>
      <c r="K234" s="731"/>
      <c r="L234" s="731"/>
      <c r="M234" s="732"/>
      <c r="N234" s="724"/>
      <c r="O234" s="725"/>
      <c r="P234" s="726"/>
      <c r="Q234" s="253" t="str">
        <f>IFERROR(IF(AND(AND($N233&lt;&gt;$BI$6,$N233&lt;&gt;$BJ$6),Q233="有"),$AL$2,VLOOKUP(Q233,'P1'!$B$4:$J$35,9,FALSE)),"")</f>
        <v/>
      </c>
      <c r="R234" s="253" t="str">
        <f>IFERROR(IF(AND(AND($N233&lt;&gt;$BI$6,$N233&lt;&gt;$BJ$6),R233="有"),$AL$2,VLOOKUP(R233,'P1'!$B$4:$J$35,9,FALSE)),"")</f>
        <v/>
      </c>
      <c r="S234" s="253" t="str">
        <f>IFERROR(IF(AND(AND($N233&lt;&gt;$BI$6,$N233&lt;&gt;$BJ$6),S233="有"),$AL$2,VLOOKUP(S233,'P1'!$B$4:$J$35,9,FALSE)),"")</f>
        <v/>
      </c>
      <c r="T234" s="253" t="str">
        <f>IFERROR(IF(AND(AND($N233&lt;&gt;$BI$6,$N233&lt;&gt;$BJ$6),T233="有"),$AL$2,VLOOKUP(T233,'P1'!$B$4:$J$35,9,FALSE)),"")</f>
        <v/>
      </c>
      <c r="U234" s="253" t="str">
        <f>IFERROR(IF(AND(AND($N233&lt;&gt;$BI$6,$N233&lt;&gt;$BJ$6),U233="有"),$AL$2,VLOOKUP(U233,'P1'!$B$4:$J$35,9,FALSE)),"")</f>
        <v/>
      </c>
      <c r="V234" s="253" t="str">
        <f>IFERROR(IF(AND(AND($N233&lt;&gt;$BI$6,$N233&lt;&gt;$BJ$6),V233="有"),$AL$2,VLOOKUP(V233,'P1'!$B$4:$J$35,9,FALSE)),"")</f>
        <v/>
      </c>
      <c r="W234" s="253" t="str">
        <f>IFERROR(IF(AND(AND($N233&lt;&gt;$BI$6,$N233&lt;&gt;$BJ$6),W233="有"),$AL$2,VLOOKUP(W233,'P1'!$B$4:$J$35,9,FALSE)),"")</f>
        <v/>
      </c>
      <c r="X234" s="253" t="str">
        <f>IFERROR(IF(AND(AND($N233&lt;&gt;$BI$6,$N233&lt;&gt;$BJ$6),X233="有"),$AL$2,VLOOKUP(X233,'P1'!$B$4:$J$35,9,FALSE)),"")</f>
        <v/>
      </c>
      <c r="Y234" s="253" t="str">
        <f>IFERROR(IF(AND(AND($N233&lt;&gt;$BI$6,$N233&lt;&gt;$BJ$6),Y233="有"),$AL$2,VLOOKUP(Y233,'P1'!$B$4:$J$35,9,FALSE)),"")</f>
        <v/>
      </c>
      <c r="Z234" s="253" t="str">
        <f>IFERROR(IF(AND(AND($N233&lt;&gt;$BI$6,$N233&lt;&gt;$BJ$6),Z233="有"),$AL$2,VLOOKUP(Z233,'P1'!$B$4:$J$35,9,FALSE)),"")</f>
        <v/>
      </c>
      <c r="AA234" s="253" t="str">
        <f>IFERROR(IF(AND(AND($N233&lt;&gt;$BI$6,$N233&lt;&gt;$BJ$6),AA233="有"),$AL$2,VLOOKUP(AA233,'P1'!$B$4:$J$35,9,FALSE)),"")</f>
        <v/>
      </c>
      <c r="AB234" s="253" t="str">
        <f>IFERROR(IF(AND(AND($N233&lt;&gt;$BI$6,$N233&lt;&gt;$BJ$6),AB233="有"),$AL$2,VLOOKUP(AB233,'P1'!$B$4:$J$35,9,FALSE)),"")</f>
        <v/>
      </c>
      <c r="AC234" s="253" t="str">
        <f>IFERROR(IF(AND(AND($N233&lt;&gt;$BI$6,$N233&lt;&gt;$BJ$6),AC233="有"),$AL$2,VLOOKUP(AC233,'P1'!$B$4:$J$35,9,FALSE)),"")</f>
        <v/>
      </c>
      <c r="AD234" s="253" t="str">
        <f>IFERROR(IF(AND(AND($N233&lt;&gt;$BI$6,$N233&lt;&gt;$BJ$6),AD233="有"),$AL$2,VLOOKUP(AD233,'P1'!$B$4:$J$35,9,FALSE)),"")</f>
        <v/>
      </c>
      <c r="AE234" s="253" t="str">
        <f>IFERROR(IF(AND(AND($N233&lt;&gt;$BI$6,$N233&lt;&gt;$BJ$6),AE233="有"),$AL$2,VLOOKUP(AE233,'P1'!$B$4:$J$35,9,FALSE)),"")</f>
        <v/>
      </c>
      <c r="AF234" s="253" t="str">
        <f>IFERROR(IF(AND(AND($N233&lt;&gt;$BI$6,$N233&lt;&gt;$BJ$6),AF233="有"),$AL$2,VLOOKUP(AF233,'P1'!$B$4:$J$35,9,FALSE)),"")</f>
        <v/>
      </c>
      <c r="AG234" s="253" t="str">
        <f>IFERROR(IF(AND(AND($N233&lt;&gt;$BI$6,$N233&lt;&gt;$BJ$6),AG233="有"),$AL$2,VLOOKUP(AG233,'P1'!$B$4:$J$35,9,FALSE)),"")</f>
        <v/>
      </c>
      <c r="AH234" s="253" t="str">
        <f>IFERROR(IF(AND(AND($N233&lt;&gt;$BI$6,$N233&lt;&gt;$BJ$6),AH233="有"),$AL$2,VLOOKUP(AH233,'P1'!$B$4:$J$35,9,FALSE)),"")</f>
        <v/>
      </c>
      <c r="AI234" s="253" t="str">
        <f>IFERROR(IF(AND(AND($N233&lt;&gt;$BI$6,$N233&lt;&gt;$BJ$6),AI233="有"),$AL$2,VLOOKUP(AI233,'P1'!$B$4:$J$35,9,FALSE)),"")</f>
        <v/>
      </c>
      <c r="AJ234" s="253" t="str">
        <f>IFERROR(IF(AND(AND($N233&lt;&gt;$BI$6,$N233&lt;&gt;$BJ$6),AJ233="有"),$AL$2,VLOOKUP(AJ233,'P1'!$B$4:$J$35,9,FALSE)),"")</f>
        <v/>
      </c>
      <c r="AK234" s="253" t="str">
        <f>IFERROR(IF(AND(AND($N233&lt;&gt;$BI$6,$N233&lt;&gt;$BJ$6),AK233="有"),$AL$2,VLOOKUP(AK233,'P1'!$B$4:$J$35,9,FALSE)),"")</f>
        <v/>
      </c>
      <c r="AL234" s="253" t="str">
        <f>IFERROR(IF(AND(AND($N233&lt;&gt;$BI$6,$N233&lt;&gt;$BJ$6),AL233="有"),$AL$2,VLOOKUP(AL233,'P1'!$B$4:$J$35,9,FALSE)),"")</f>
        <v/>
      </c>
      <c r="AM234" s="253" t="str">
        <f>IFERROR(IF(AND(AND($N233&lt;&gt;$BI$6,$N233&lt;&gt;$BJ$6),AM233="有"),$AL$2,VLOOKUP(AM233,'P1'!$B$4:$J$35,9,FALSE)),"")</f>
        <v/>
      </c>
      <c r="AN234" s="253" t="str">
        <f>IFERROR(IF(AND(AND($N233&lt;&gt;$BI$6,$N233&lt;&gt;$BJ$6),AN233="有"),$AL$2,VLOOKUP(AN233,'P1'!$B$4:$J$35,9,FALSE)),"")</f>
        <v/>
      </c>
      <c r="AO234" s="253" t="str">
        <f>IFERROR(IF(AND(AND($N233&lt;&gt;$BI$6,$N233&lt;&gt;$BJ$6),AO233="有"),$AL$2,VLOOKUP(AO233,'P1'!$B$4:$J$35,9,FALSE)),"")</f>
        <v/>
      </c>
      <c r="AP234" s="253" t="str">
        <f>IFERROR(IF(AND(AND($N233&lt;&gt;$BI$6,$N233&lt;&gt;$BJ$6),AP233="有"),$AL$2,VLOOKUP(AP233,'P1'!$B$4:$J$35,9,FALSE)),"")</f>
        <v/>
      </c>
      <c r="AQ234" s="253" t="str">
        <f>IFERROR(IF(AND(AND($N233&lt;&gt;$BI$6,$N233&lt;&gt;$BJ$6),AQ233="有"),$AL$2,VLOOKUP(AQ233,'P1'!$B$4:$J$35,9,FALSE)),"")</f>
        <v/>
      </c>
      <c r="AR234" s="253" t="str">
        <f>IFERROR(IF(AND(AND($N233&lt;&gt;$BI$6,$N233&lt;&gt;$BJ$6),AR233="有"),$AL$2,VLOOKUP(AR233,'P1'!$B$4:$J$35,9,FALSE)),"")</f>
        <v/>
      </c>
      <c r="AS234" s="253" t="str">
        <f>IFERROR(IF(AND(AND($N233&lt;&gt;$BI$6,$N233&lt;&gt;$BJ$6),AS233="有"),$AL$2,VLOOKUP(AS233,'P1'!$B$4:$J$35,9,FALSE)),"")</f>
        <v/>
      </c>
      <c r="AT234" s="253" t="str">
        <f>IFERROR(IF(AND(AND($N233&lt;&gt;$BI$6,$N233&lt;&gt;$BJ$6),AT233="有"),$AL$2,VLOOKUP(AT233,'P1'!$B$4:$J$35,9,FALSE)),"")</f>
        <v/>
      </c>
      <c r="AU234" s="253" t="str">
        <f>IFERROR(IF(AND(AND($N233&lt;&gt;$BI$6,$N233&lt;&gt;$BJ$6),AU233="有"),$AL$2,VLOOKUP(AU233,'P1'!$B$4:$J$35,9,FALSE)),"")</f>
        <v/>
      </c>
      <c r="AV234" s="254">
        <f>SUM(Q234:AU234)</f>
        <v>0</v>
      </c>
      <c r="AW234" s="711"/>
      <c r="AX234" s="713"/>
      <c r="AY234" s="255"/>
      <c r="AZ234" s="255"/>
    </row>
    <row r="235" spans="2:52" ht="17.100000000000001" customHeight="1" x14ac:dyDescent="0.15">
      <c r="B235" s="690">
        <f t="shared" si="14"/>
        <v>101</v>
      </c>
      <c r="C235" s="721"/>
      <c r="D235" s="722"/>
      <c r="E235" s="722"/>
      <c r="F235" s="722"/>
      <c r="G235" s="722"/>
      <c r="H235" s="723"/>
      <c r="I235" s="727"/>
      <c r="J235" s="728"/>
      <c r="K235" s="728"/>
      <c r="L235" s="728"/>
      <c r="M235" s="729"/>
      <c r="N235" s="733"/>
      <c r="O235" s="734"/>
      <c r="P235" s="723"/>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56"/>
      <c r="AL235" s="256"/>
      <c r="AM235" s="256"/>
      <c r="AN235" s="256"/>
      <c r="AO235" s="256"/>
      <c r="AP235" s="256"/>
      <c r="AQ235" s="256"/>
      <c r="AR235" s="256"/>
      <c r="AS235" s="256"/>
      <c r="AT235" s="256"/>
      <c r="AU235" s="256"/>
      <c r="AV235" s="250">
        <f>COUNTA(Q235:AU235)</f>
        <v>0</v>
      </c>
      <c r="AW235" s="710">
        <f>AV236</f>
        <v>0</v>
      </c>
      <c r="AX235" s="712">
        <f>IFERROR(ROUNDDOWN(AV236/$AT$2,1),"")</f>
        <v>0</v>
      </c>
      <c r="AY235" s="251"/>
      <c r="AZ235" s="251"/>
    </row>
    <row r="236" spans="2:52" ht="17.100000000000001" customHeight="1" x14ac:dyDescent="0.15">
      <c r="B236" s="691"/>
      <c r="C236" s="724"/>
      <c r="D236" s="725"/>
      <c r="E236" s="725"/>
      <c r="F236" s="725"/>
      <c r="G236" s="725"/>
      <c r="H236" s="726"/>
      <c r="I236" s="730"/>
      <c r="J236" s="731"/>
      <c r="K236" s="731"/>
      <c r="L236" s="731"/>
      <c r="M236" s="732"/>
      <c r="N236" s="724"/>
      <c r="O236" s="725"/>
      <c r="P236" s="726"/>
      <c r="Q236" s="253" t="str">
        <f>IFERROR(IF(AND(AND($N235&lt;&gt;$BI$6,$N235&lt;&gt;$BJ$6),Q235="有"),$AL$2,VLOOKUP(Q235,'P1'!$B$4:$J$35,9,FALSE)),"")</f>
        <v/>
      </c>
      <c r="R236" s="253" t="str">
        <f>IFERROR(IF(AND(AND($N235&lt;&gt;$BI$6,$N235&lt;&gt;$BJ$6),R235="有"),$AL$2,VLOOKUP(R235,'P1'!$B$4:$J$35,9,FALSE)),"")</f>
        <v/>
      </c>
      <c r="S236" s="253" t="str">
        <f>IFERROR(IF(AND(AND($N235&lt;&gt;$BI$6,$N235&lt;&gt;$BJ$6),S235="有"),$AL$2,VLOOKUP(S235,'P1'!$B$4:$J$35,9,FALSE)),"")</f>
        <v/>
      </c>
      <c r="T236" s="253" t="str">
        <f>IFERROR(IF(AND(AND($N235&lt;&gt;$BI$6,$N235&lt;&gt;$BJ$6),T235="有"),$AL$2,VLOOKUP(T235,'P1'!$B$4:$J$35,9,FALSE)),"")</f>
        <v/>
      </c>
      <c r="U236" s="253" t="str">
        <f>IFERROR(IF(AND(AND($N235&lt;&gt;$BI$6,$N235&lt;&gt;$BJ$6),U235="有"),$AL$2,VLOOKUP(U235,'P1'!$B$4:$J$35,9,FALSE)),"")</f>
        <v/>
      </c>
      <c r="V236" s="253" t="str">
        <f>IFERROR(IF(AND(AND($N235&lt;&gt;$BI$6,$N235&lt;&gt;$BJ$6),V235="有"),$AL$2,VLOOKUP(V235,'P1'!$B$4:$J$35,9,FALSE)),"")</f>
        <v/>
      </c>
      <c r="W236" s="253" t="str">
        <f>IFERROR(IF(AND(AND($N235&lt;&gt;$BI$6,$N235&lt;&gt;$BJ$6),W235="有"),$AL$2,VLOOKUP(W235,'P1'!$B$4:$J$35,9,FALSE)),"")</f>
        <v/>
      </c>
      <c r="X236" s="253" t="str">
        <f>IFERROR(IF(AND(AND($N235&lt;&gt;$BI$6,$N235&lt;&gt;$BJ$6),X235="有"),$AL$2,VLOOKUP(X235,'P1'!$B$4:$J$35,9,FALSE)),"")</f>
        <v/>
      </c>
      <c r="Y236" s="253" t="str">
        <f>IFERROR(IF(AND(AND($N235&lt;&gt;$BI$6,$N235&lt;&gt;$BJ$6),Y235="有"),$AL$2,VLOOKUP(Y235,'P1'!$B$4:$J$35,9,FALSE)),"")</f>
        <v/>
      </c>
      <c r="Z236" s="253" t="str">
        <f>IFERROR(IF(AND(AND($N235&lt;&gt;$BI$6,$N235&lt;&gt;$BJ$6),Z235="有"),$AL$2,VLOOKUP(Z235,'P1'!$B$4:$J$35,9,FALSE)),"")</f>
        <v/>
      </c>
      <c r="AA236" s="253" t="str">
        <f>IFERROR(IF(AND(AND($N235&lt;&gt;$BI$6,$N235&lt;&gt;$BJ$6),AA235="有"),$AL$2,VLOOKUP(AA235,'P1'!$B$4:$J$35,9,FALSE)),"")</f>
        <v/>
      </c>
      <c r="AB236" s="253" t="str">
        <f>IFERROR(IF(AND(AND($N235&lt;&gt;$BI$6,$N235&lt;&gt;$BJ$6),AB235="有"),$AL$2,VLOOKUP(AB235,'P1'!$B$4:$J$35,9,FALSE)),"")</f>
        <v/>
      </c>
      <c r="AC236" s="253" t="str">
        <f>IFERROR(IF(AND(AND($N235&lt;&gt;$BI$6,$N235&lt;&gt;$BJ$6),AC235="有"),$AL$2,VLOOKUP(AC235,'P1'!$B$4:$J$35,9,FALSE)),"")</f>
        <v/>
      </c>
      <c r="AD236" s="253" t="str">
        <f>IFERROR(IF(AND(AND($N235&lt;&gt;$BI$6,$N235&lt;&gt;$BJ$6),AD235="有"),$AL$2,VLOOKUP(AD235,'P1'!$B$4:$J$35,9,FALSE)),"")</f>
        <v/>
      </c>
      <c r="AE236" s="253" t="str">
        <f>IFERROR(IF(AND(AND($N235&lt;&gt;$BI$6,$N235&lt;&gt;$BJ$6),AE235="有"),$AL$2,VLOOKUP(AE235,'P1'!$B$4:$J$35,9,FALSE)),"")</f>
        <v/>
      </c>
      <c r="AF236" s="253" t="str">
        <f>IFERROR(IF(AND(AND($N235&lt;&gt;$BI$6,$N235&lt;&gt;$BJ$6),AF235="有"),$AL$2,VLOOKUP(AF235,'P1'!$B$4:$J$35,9,FALSE)),"")</f>
        <v/>
      </c>
      <c r="AG236" s="253" t="str">
        <f>IFERROR(IF(AND(AND($N235&lt;&gt;$BI$6,$N235&lt;&gt;$BJ$6),AG235="有"),$AL$2,VLOOKUP(AG235,'P1'!$B$4:$J$35,9,FALSE)),"")</f>
        <v/>
      </c>
      <c r="AH236" s="253" t="str">
        <f>IFERROR(IF(AND(AND($N235&lt;&gt;$BI$6,$N235&lt;&gt;$BJ$6),AH235="有"),$AL$2,VLOOKUP(AH235,'P1'!$B$4:$J$35,9,FALSE)),"")</f>
        <v/>
      </c>
      <c r="AI236" s="253" t="str">
        <f>IFERROR(IF(AND(AND($N235&lt;&gt;$BI$6,$N235&lt;&gt;$BJ$6),AI235="有"),$AL$2,VLOOKUP(AI235,'P1'!$B$4:$J$35,9,FALSE)),"")</f>
        <v/>
      </c>
      <c r="AJ236" s="253" t="str">
        <f>IFERROR(IF(AND(AND($N235&lt;&gt;$BI$6,$N235&lt;&gt;$BJ$6),AJ235="有"),$AL$2,VLOOKUP(AJ235,'P1'!$B$4:$J$35,9,FALSE)),"")</f>
        <v/>
      </c>
      <c r="AK236" s="253" t="str">
        <f>IFERROR(IF(AND(AND($N235&lt;&gt;$BI$6,$N235&lt;&gt;$BJ$6),AK235="有"),$AL$2,VLOOKUP(AK235,'P1'!$B$4:$J$35,9,FALSE)),"")</f>
        <v/>
      </c>
      <c r="AL236" s="253" t="str">
        <f>IFERROR(IF(AND(AND($N235&lt;&gt;$BI$6,$N235&lt;&gt;$BJ$6),AL235="有"),$AL$2,VLOOKUP(AL235,'P1'!$B$4:$J$35,9,FALSE)),"")</f>
        <v/>
      </c>
      <c r="AM236" s="253" t="str">
        <f>IFERROR(IF(AND(AND($N235&lt;&gt;$BI$6,$N235&lt;&gt;$BJ$6),AM235="有"),$AL$2,VLOOKUP(AM235,'P1'!$B$4:$J$35,9,FALSE)),"")</f>
        <v/>
      </c>
      <c r="AN236" s="253" t="str">
        <f>IFERROR(IF(AND(AND($N235&lt;&gt;$BI$6,$N235&lt;&gt;$BJ$6),AN235="有"),$AL$2,VLOOKUP(AN235,'P1'!$B$4:$J$35,9,FALSE)),"")</f>
        <v/>
      </c>
      <c r="AO236" s="253" t="str">
        <f>IFERROR(IF(AND(AND($N235&lt;&gt;$BI$6,$N235&lt;&gt;$BJ$6),AO235="有"),$AL$2,VLOOKUP(AO235,'P1'!$B$4:$J$35,9,FALSE)),"")</f>
        <v/>
      </c>
      <c r="AP236" s="253" t="str">
        <f>IFERROR(IF(AND(AND($N235&lt;&gt;$BI$6,$N235&lt;&gt;$BJ$6),AP235="有"),$AL$2,VLOOKUP(AP235,'P1'!$B$4:$J$35,9,FALSE)),"")</f>
        <v/>
      </c>
      <c r="AQ236" s="253" t="str">
        <f>IFERROR(IF(AND(AND($N235&lt;&gt;$BI$6,$N235&lt;&gt;$BJ$6),AQ235="有"),$AL$2,VLOOKUP(AQ235,'P1'!$B$4:$J$35,9,FALSE)),"")</f>
        <v/>
      </c>
      <c r="AR236" s="253" t="str">
        <f>IFERROR(IF(AND(AND($N235&lt;&gt;$BI$6,$N235&lt;&gt;$BJ$6),AR235="有"),$AL$2,VLOOKUP(AR235,'P1'!$B$4:$J$35,9,FALSE)),"")</f>
        <v/>
      </c>
      <c r="AS236" s="253" t="str">
        <f>IFERROR(IF(AND(AND($N235&lt;&gt;$BI$6,$N235&lt;&gt;$BJ$6),AS235="有"),$AL$2,VLOOKUP(AS235,'P1'!$B$4:$J$35,9,FALSE)),"")</f>
        <v/>
      </c>
      <c r="AT236" s="253" t="str">
        <f>IFERROR(IF(AND(AND($N235&lt;&gt;$BI$6,$N235&lt;&gt;$BJ$6),AT235="有"),$AL$2,VLOOKUP(AT235,'P1'!$B$4:$J$35,9,FALSE)),"")</f>
        <v/>
      </c>
      <c r="AU236" s="253" t="str">
        <f>IFERROR(IF(AND(AND($N235&lt;&gt;$BI$6,$N235&lt;&gt;$BJ$6),AU235="有"),$AL$2,VLOOKUP(AU235,'P1'!$B$4:$J$35,9,FALSE)),"")</f>
        <v/>
      </c>
      <c r="AV236" s="254">
        <f>SUM(Q236:AU236)</f>
        <v>0</v>
      </c>
      <c r="AW236" s="711"/>
      <c r="AX236" s="713"/>
      <c r="AY236" s="255"/>
      <c r="AZ236" s="255"/>
    </row>
    <row r="237" spans="2:52" ht="17.100000000000001" customHeight="1" x14ac:dyDescent="0.15">
      <c r="B237" s="690">
        <f t="shared" si="14"/>
        <v>102</v>
      </c>
      <c r="C237" s="721"/>
      <c r="D237" s="722"/>
      <c r="E237" s="722"/>
      <c r="F237" s="722"/>
      <c r="G237" s="722"/>
      <c r="H237" s="723"/>
      <c r="I237" s="727"/>
      <c r="J237" s="728"/>
      <c r="K237" s="728"/>
      <c r="L237" s="728"/>
      <c r="M237" s="729"/>
      <c r="N237" s="733"/>
      <c r="O237" s="734"/>
      <c r="P237" s="723"/>
      <c r="Q237" s="256"/>
      <c r="R237" s="256"/>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250">
        <f>COUNTA(Q237:AU237)</f>
        <v>0</v>
      </c>
      <c r="AW237" s="710">
        <f>AV238</f>
        <v>0</v>
      </c>
      <c r="AX237" s="712">
        <f>IFERROR(ROUNDDOWN(AV238/$AT$2,1),"")</f>
        <v>0</v>
      </c>
      <c r="AY237" s="251"/>
      <c r="AZ237" s="251"/>
    </row>
    <row r="238" spans="2:52" ht="17.100000000000001" customHeight="1" x14ac:dyDescent="0.15">
      <c r="B238" s="691"/>
      <c r="C238" s="724"/>
      <c r="D238" s="725"/>
      <c r="E238" s="725"/>
      <c r="F238" s="725"/>
      <c r="G238" s="725"/>
      <c r="H238" s="726"/>
      <c r="I238" s="730"/>
      <c r="J238" s="731"/>
      <c r="K238" s="731"/>
      <c r="L238" s="731"/>
      <c r="M238" s="732"/>
      <c r="N238" s="724"/>
      <c r="O238" s="725"/>
      <c r="P238" s="726"/>
      <c r="Q238" s="253" t="str">
        <f>IFERROR(IF(AND(AND($N237&lt;&gt;$BI$6,$N237&lt;&gt;$BJ$6),Q237="有"),$AL$2,VLOOKUP(Q237,'P1'!$B$4:$J$35,9,FALSE)),"")</f>
        <v/>
      </c>
      <c r="R238" s="253" t="str">
        <f>IFERROR(IF(AND(AND($N237&lt;&gt;$BI$6,$N237&lt;&gt;$BJ$6),R237="有"),$AL$2,VLOOKUP(R237,'P1'!$B$4:$J$35,9,FALSE)),"")</f>
        <v/>
      </c>
      <c r="S238" s="253" t="str">
        <f>IFERROR(IF(AND(AND($N237&lt;&gt;$BI$6,$N237&lt;&gt;$BJ$6),S237="有"),$AL$2,VLOOKUP(S237,'P1'!$B$4:$J$35,9,FALSE)),"")</f>
        <v/>
      </c>
      <c r="T238" s="253" t="str">
        <f>IFERROR(IF(AND(AND($N237&lt;&gt;$BI$6,$N237&lt;&gt;$BJ$6),T237="有"),$AL$2,VLOOKUP(T237,'P1'!$B$4:$J$35,9,FALSE)),"")</f>
        <v/>
      </c>
      <c r="U238" s="253" t="str">
        <f>IFERROR(IF(AND(AND($N237&lt;&gt;$BI$6,$N237&lt;&gt;$BJ$6),U237="有"),$AL$2,VLOOKUP(U237,'P1'!$B$4:$J$35,9,FALSE)),"")</f>
        <v/>
      </c>
      <c r="V238" s="253" t="str">
        <f>IFERROR(IF(AND(AND($N237&lt;&gt;$BI$6,$N237&lt;&gt;$BJ$6),V237="有"),$AL$2,VLOOKUP(V237,'P1'!$B$4:$J$35,9,FALSE)),"")</f>
        <v/>
      </c>
      <c r="W238" s="253" t="str">
        <f>IFERROR(IF(AND(AND($N237&lt;&gt;$BI$6,$N237&lt;&gt;$BJ$6),W237="有"),$AL$2,VLOOKUP(W237,'P1'!$B$4:$J$35,9,FALSE)),"")</f>
        <v/>
      </c>
      <c r="X238" s="253" t="str">
        <f>IFERROR(IF(AND(AND($N237&lt;&gt;$BI$6,$N237&lt;&gt;$BJ$6),X237="有"),$AL$2,VLOOKUP(X237,'P1'!$B$4:$J$35,9,FALSE)),"")</f>
        <v/>
      </c>
      <c r="Y238" s="253" t="str">
        <f>IFERROR(IF(AND(AND($N237&lt;&gt;$BI$6,$N237&lt;&gt;$BJ$6),Y237="有"),$AL$2,VLOOKUP(Y237,'P1'!$B$4:$J$35,9,FALSE)),"")</f>
        <v/>
      </c>
      <c r="Z238" s="253" t="str">
        <f>IFERROR(IF(AND(AND($N237&lt;&gt;$BI$6,$N237&lt;&gt;$BJ$6),Z237="有"),$AL$2,VLOOKUP(Z237,'P1'!$B$4:$J$35,9,FALSE)),"")</f>
        <v/>
      </c>
      <c r="AA238" s="253" t="str">
        <f>IFERROR(IF(AND(AND($N237&lt;&gt;$BI$6,$N237&lt;&gt;$BJ$6),AA237="有"),$AL$2,VLOOKUP(AA237,'P1'!$B$4:$J$35,9,FALSE)),"")</f>
        <v/>
      </c>
      <c r="AB238" s="253" t="str">
        <f>IFERROR(IF(AND(AND($N237&lt;&gt;$BI$6,$N237&lt;&gt;$BJ$6),AB237="有"),$AL$2,VLOOKUP(AB237,'P1'!$B$4:$J$35,9,FALSE)),"")</f>
        <v/>
      </c>
      <c r="AC238" s="253" t="str">
        <f>IFERROR(IF(AND(AND($N237&lt;&gt;$BI$6,$N237&lt;&gt;$BJ$6),AC237="有"),$AL$2,VLOOKUP(AC237,'P1'!$B$4:$J$35,9,FALSE)),"")</f>
        <v/>
      </c>
      <c r="AD238" s="253" t="str">
        <f>IFERROR(IF(AND(AND($N237&lt;&gt;$BI$6,$N237&lt;&gt;$BJ$6),AD237="有"),$AL$2,VLOOKUP(AD237,'P1'!$B$4:$J$35,9,FALSE)),"")</f>
        <v/>
      </c>
      <c r="AE238" s="253" t="str">
        <f>IFERROR(IF(AND(AND($N237&lt;&gt;$BI$6,$N237&lt;&gt;$BJ$6),AE237="有"),$AL$2,VLOOKUP(AE237,'P1'!$B$4:$J$35,9,FALSE)),"")</f>
        <v/>
      </c>
      <c r="AF238" s="253" t="str">
        <f>IFERROR(IF(AND(AND($N237&lt;&gt;$BI$6,$N237&lt;&gt;$BJ$6),AF237="有"),$AL$2,VLOOKUP(AF237,'P1'!$B$4:$J$35,9,FALSE)),"")</f>
        <v/>
      </c>
      <c r="AG238" s="253" t="str">
        <f>IFERROR(IF(AND(AND($N237&lt;&gt;$BI$6,$N237&lt;&gt;$BJ$6),AG237="有"),$AL$2,VLOOKUP(AG237,'P1'!$B$4:$J$35,9,FALSE)),"")</f>
        <v/>
      </c>
      <c r="AH238" s="253" t="str">
        <f>IFERROR(IF(AND(AND($N237&lt;&gt;$BI$6,$N237&lt;&gt;$BJ$6),AH237="有"),$AL$2,VLOOKUP(AH237,'P1'!$B$4:$J$35,9,FALSE)),"")</f>
        <v/>
      </c>
      <c r="AI238" s="253" t="str">
        <f>IFERROR(IF(AND(AND($N237&lt;&gt;$BI$6,$N237&lt;&gt;$BJ$6),AI237="有"),$AL$2,VLOOKUP(AI237,'P1'!$B$4:$J$35,9,FALSE)),"")</f>
        <v/>
      </c>
      <c r="AJ238" s="253" t="str">
        <f>IFERROR(IF(AND(AND($N237&lt;&gt;$BI$6,$N237&lt;&gt;$BJ$6),AJ237="有"),$AL$2,VLOOKUP(AJ237,'P1'!$B$4:$J$35,9,FALSE)),"")</f>
        <v/>
      </c>
      <c r="AK238" s="253" t="str">
        <f>IFERROR(IF(AND(AND($N237&lt;&gt;$BI$6,$N237&lt;&gt;$BJ$6),AK237="有"),$AL$2,VLOOKUP(AK237,'P1'!$B$4:$J$35,9,FALSE)),"")</f>
        <v/>
      </c>
      <c r="AL238" s="253" t="str">
        <f>IFERROR(IF(AND(AND($N237&lt;&gt;$BI$6,$N237&lt;&gt;$BJ$6),AL237="有"),$AL$2,VLOOKUP(AL237,'P1'!$B$4:$J$35,9,FALSE)),"")</f>
        <v/>
      </c>
      <c r="AM238" s="253" t="str">
        <f>IFERROR(IF(AND(AND($N237&lt;&gt;$BI$6,$N237&lt;&gt;$BJ$6),AM237="有"),$AL$2,VLOOKUP(AM237,'P1'!$B$4:$J$35,9,FALSE)),"")</f>
        <v/>
      </c>
      <c r="AN238" s="253" t="str">
        <f>IFERROR(IF(AND(AND($N237&lt;&gt;$BI$6,$N237&lt;&gt;$BJ$6),AN237="有"),$AL$2,VLOOKUP(AN237,'P1'!$B$4:$J$35,9,FALSE)),"")</f>
        <v/>
      </c>
      <c r="AO238" s="253" t="str">
        <f>IFERROR(IF(AND(AND($N237&lt;&gt;$BI$6,$N237&lt;&gt;$BJ$6),AO237="有"),$AL$2,VLOOKUP(AO237,'P1'!$B$4:$J$35,9,FALSE)),"")</f>
        <v/>
      </c>
      <c r="AP238" s="253" t="str">
        <f>IFERROR(IF(AND(AND($N237&lt;&gt;$BI$6,$N237&lt;&gt;$BJ$6),AP237="有"),$AL$2,VLOOKUP(AP237,'P1'!$B$4:$J$35,9,FALSE)),"")</f>
        <v/>
      </c>
      <c r="AQ238" s="253" t="str">
        <f>IFERROR(IF(AND(AND($N237&lt;&gt;$BI$6,$N237&lt;&gt;$BJ$6),AQ237="有"),$AL$2,VLOOKUP(AQ237,'P1'!$B$4:$J$35,9,FALSE)),"")</f>
        <v/>
      </c>
      <c r="AR238" s="253" t="str">
        <f>IFERROR(IF(AND(AND($N237&lt;&gt;$BI$6,$N237&lt;&gt;$BJ$6),AR237="有"),$AL$2,VLOOKUP(AR237,'P1'!$B$4:$J$35,9,FALSE)),"")</f>
        <v/>
      </c>
      <c r="AS238" s="253" t="str">
        <f>IFERROR(IF(AND(AND($N237&lt;&gt;$BI$6,$N237&lt;&gt;$BJ$6),AS237="有"),$AL$2,VLOOKUP(AS237,'P1'!$B$4:$J$35,9,FALSE)),"")</f>
        <v/>
      </c>
      <c r="AT238" s="253" t="str">
        <f>IFERROR(IF(AND(AND($N237&lt;&gt;$BI$6,$N237&lt;&gt;$BJ$6),AT237="有"),$AL$2,VLOOKUP(AT237,'P1'!$B$4:$J$35,9,FALSE)),"")</f>
        <v/>
      </c>
      <c r="AU238" s="253" t="str">
        <f>IFERROR(IF(AND(AND($N237&lt;&gt;$BI$6,$N237&lt;&gt;$BJ$6),AU237="有"),$AL$2,VLOOKUP(AU237,'P1'!$B$4:$J$35,9,FALSE)),"")</f>
        <v/>
      </c>
      <c r="AV238" s="254">
        <f>SUM(Q238:AU238)</f>
        <v>0</v>
      </c>
      <c r="AW238" s="711"/>
      <c r="AX238" s="713"/>
      <c r="AY238" s="255"/>
      <c r="AZ238" s="255"/>
    </row>
    <row r="239" spans="2:52" ht="17.100000000000001" customHeight="1" x14ac:dyDescent="0.15">
      <c r="B239" s="690">
        <f t="shared" si="14"/>
        <v>103</v>
      </c>
      <c r="C239" s="721"/>
      <c r="D239" s="722"/>
      <c r="E239" s="722"/>
      <c r="F239" s="722"/>
      <c r="G239" s="722"/>
      <c r="H239" s="723"/>
      <c r="I239" s="727"/>
      <c r="J239" s="728"/>
      <c r="K239" s="728"/>
      <c r="L239" s="728"/>
      <c r="M239" s="729"/>
      <c r="N239" s="733"/>
      <c r="O239" s="734"/>
      <c r="P239" s="723"/>
      <c r="Q239" s="256"/>
      <c r="R239" s="256"/>
      <c r="S239" s="256"/>
      <c r="T239" s="256"/>
      <c r="U239" s="256"/>
      <c r="V239" s="256"/>
      <c r="W239" s="256"/>
      <c r="X239" s="256"/>
      <c r="Y239" s="256"/>
      <c r="Z239" s="256"/>
      <c r="AA239" s="256"/>
      <c r="AB239" s="256"/>
      <c r="AC239" s="256"/>
      <c r="AD239" s="256"/>
      <c r="AE239" s="256"/>
      <c r="AF239" s="256"/>
      <c r="AG239" s="256"/>
      <c r="AH239" s="256"/>
      <c r="AI239" s="256"/>
      <c r="AJ239" s="256"/>
      <c r="AK239" s="256"/>
      <c r="AL239" s="256"/>
      <c r="AM239" s="256"/>
      <c r="AN239" s="256"/>
      <c r="AO239" s="256"/>
      <c r="AP239" s="256"/>
      <c r="AQ239" s="256"/>
      <c r="AR239" s="256"/>
      <c r="AS239" s="256"/>
      <c r="AT239" s="256"/>
      <c r="AU239" s="256"/>
      <c r="AV239" s="250">
        <f>COUNTA(Q239:AU239)</f>
        <v>0</v>
      </c>
      <c r="AW239" s="710">
        <f>AV240</f>
        <v>0</v>
      </c>
      <c r="AX239" s="712">
        <f>IFERROR(ROUNDDOWN(AV240/$AT$2,1),"")</f>
        <v>0</v>
      </c>
      <c r="AY239" s="251"/>
      <c r="AZ239" s="251"/>
    </row>
    <row r="240" spans="2:52" ht="17.100000000000001" customHeight="1" x14ac:dyDescent="0.15">
      <c r="B240" s="691"/>
      <c r="C240" s="724"/>
      <c r="D240" s="725"/>
      <c r="E240" s="725"/>
      <c r="F240" s="725"/>
      <c r="G240" s="725"/>
      <c r="H240" s="726"/>
      <c r="I240" s="730"/>
      <c r="J240" s="731"/>
      <c r="K240" s="731"/>
      <c r="L240" s="731"/>
      <c r="M240" s="732"/>
      <c r="N240" s="724"/>
      <c r="O240" s="725"/>
      <c r="P240" s="726"/>
      <c r="Q240" s="253" t="str">
        <f>IFERROR(IF(AND(AND($N239&lt;&gt;$BI$6,$N239&lt;&gt;$BJ$6),Q239="有"),$AL$2,VLOOKUP(Q239,'P1'!$B$4:$J$35,9,FALSE)),"")</f>
        <v/>
      </c>
      <c r="R240" s="253" t="str">
        <f>IFERROR(IF(AND(AND($N239&lt;&gt;$BI$6,$N239&lt;&gt;$BJ$6),R239="有"),$AL$2,VLOOKUP(R239,'P1'!$B$4:$J$35,9,FALSE)),"")</f>
        <v/>
      </c>
      <c r="S240" s="253" t="str">
        <f>IFERROR(IF(AND(AND($N239&lt;&gt;$BI$6,$N239&lt;&gt;$BJ$6),S239="有"),$AL$2,VLOOKUP(S239,'P1'!$B$4:$J$35,9,FALSE)),"")</f>
        <v/>
      </c>
      <c r="T240" s="253" t="str">
        <f>IFERROR(IF(AND(AND($N239&lt;&gt;$BI$6,$N239&lt;&gt;$BJ$6),T239="有"),$AL$2,VLOOKUP(T239,'P1'!$B$4:$J$35,9,FALSE)),"")</f>
        <v/>
      </c>
      <c r="U240" s="253" t="str">
        <f>IFERROR(IF(AND(AND($N239&lt;&gt;$BI$6,$N239&lt;&gt;$BJ$6),U239="有"),$AL$2,VLOOKUP(U239,'P1'!$B$4:$J$35,9,FALSE)),"")</f>
        <v/>
      </c>
      <c r="V240" s="253" t="str">
        <f>IFERROR(IF(AND(AND($N239&lt;&gt;$BI$6,$N239&lt;&gt;$BJ$6),V239="有"),$AL$2,VLOOKUP(V239,'P1'!$B$4:$J$35,9,FALSE)),"")</f>
        <v/>
      </c>
      <c r="W240" s="253" t="str">
        <f>IFERROR(IF(AND(AND($N239&lt;&gt;$BI$6,$N239&lt;&gt;$BJ$6),W239="有"),$AL$2,VLOOKUP(W239,'P1'!$B$4:$J$35,9,FALSE)),"")</f>
        <v/>
      </c>
      <c r="X240" s="253" t="str">
        <f>IFERROR(IF(AND(AND($N239&lt;&gt;$BI$6,$N239&lt;&gt;$BJ$6),X239="有"),$AL$2,VLOOKUP(X239,'P1'!$B$4:$J$35,9,FALSE)),"")</f>
        <v/>
      </c>
      <c r="Y240" s="253" t="str">
        <f>IFERROR(IF(AND(AND($N239&lt;&gt;$BI$6,$N239&lt;&gt;$BJ$6),Y239="有"),$AL$2,VLOOKUP(Y239,'P1'!$B$4:$J$35,9,FALSE)),"")</f>
        <v/>
      </c>
      <c r="Z240" s="253" t="str">
        <f>IFERROR(IF(AND(AND($N239&lt;&gt;$BI$6,$N239&lt;&gt;$BJ$6),Z239="有"),$AL$2,VLOOKUP(Z239,'P1'!$B$4:$J$35,9,FALSE)),"")</f>
        <v/>
      </c>
      <c r="AA240" s="253" t="str">
        <f>IFERROR(IF(AND(AND($N239&lt;&gt;$BI$6,$N239&lt;&gt;$BJ$6),AA239="有"),$AL$2,VLOOKUP(AA239,'P1'!$B$4:$J$35,9,FALSE)),"")</f>
        <v/>
      </c>
      <c r="AB240" s="253" t="str">
        <f>IFERROR(IF(AND(AND($N239&lt;&gt;$BI$6,$N239&lt;&gt;$BJ$6),AB239="有"),$AL$2,VLOOKUP(AB239,'P1'!$B$4:$J$35,9,FALSE)),"")</f>
        <v/>
      </c>
      <c r="AC240" s="253" t="str">
        <f>IFERROR(IF(AND(AND($N239&lt;&gt;$BI$6,$N239&lt;&gt;$BJ$6),AC239="有"),$AL$2,VLOOKUP(AC239,'P1'!$B$4:$J$35,9,FALSE)),"")</f>
        <v/>
      </c>
      <c r="AD240" s="253" t="str">
        <f>IFERROR(IF(AND(AND($N239&lt;&gt;$BI$6,$N239&lt;&gt;$BJ$6),AD239="有"),$AL$2,VLOOKUP(AD239,'P1'!$B$4:$J$35,9,FALSE)),"")</f>
        <v/>
      </c>
      <c r="AE240" s="253" t="str">
        <f>IFERROR(IF(AND(AND($N239&lt;&gt;$BI$6,$N239&lt;&gt;$BJ$6),AE239="有"),$AL$2,VLOOKUP(AE239,'P1'!$B$4:$J$35,9,FALSE)),"")</f>
        <v/>
      </c>
      <c r="AF240" s="253" t="str">
        <f>IFERROR(IF(AND(AND($N239&lt;&gt;$BI$6,$N239&lt;&gt;$BJ$6),AF239="有"),$AL$2,VLOOKUP(AF239,'P1'!$B$4:$J$35,9,FALSE)),"")</f>
        <v/>
      </c>
      <c r="AG240" s="253" t="str">
        <f>IFERROR(IF(AND(AND($N239&lt;&gt;$BI$6,$N239&lt;&gt;$BJ$6),AG239="有"),$AL$2,VLOOKUP(AG239,'P1'!$B$4:$J$35,9,FALSE)),"")</f>
        <v/>
      </c>
      <c r="AH240" s="253" t="str">
        <f>IFERROR(IF(AND(AND($N239&lt;&gt;$BI$6,$N239&lt;&gt;$BJ$6),AH239="有"),$AL$2,VLOOKUP(AH239,'P1'!$B$4:$J$35,9,FALSE)),"")</f>
        <v/>
      </c>
      <c r="AI240" s="253" t="str">
        <f>IFERROR(IF(AND(AND($N239&lt;&gt;$BI$6,$N239&lt;&gt;$BJ$6),AI239="有"),$AL$2,VLOOKUP(AI239,'P1'!$B$4:$J$35,9,FALSE)),"")</f>
        <v/>
      </c>
      <c r="AJ240" s="253" t="str">
        <f>IFERROR(IF(AND(AND($N239&lt;&gt;$BI$6,$N239&lt;&gt;$BJ$6),AJ239="有"),$AL$2,VLOOKUP(AJ239,'P1'!$B$4:$J$35,9,FALSE)),"")</f>
        <v/>
      </c>
      <c r="AK240" s="253" t="str">
        <f>IFERROR(IF(AND(AND($N239&lt;&gt;$BI$6,$N239&lt;&gt;$BJ$6),AK239="有"),$AL$2,VLOOKUP(AK239,'P1'!$B$4:$J$35,9,FALSE)),"")</f>
        <v/>
      </c>
      <c r="AL240" s="253" t="str">
        <f>IFERROR(IF(AND(AND($N239&lt;&gt;$BI$6,$N239&lt;&gt;$BJ$6),AL239="有"),$AL$2,VLOOKUP(AL239,'P1'!$B$4:$J$35,9,FALSE)),"")</f>
        <v/>
      </c>
      <c r="AM240" s="253" t="str">
        <f>IFERROR(IF(AND(AND($N239&lt;&gt;$BI$6,$N239&lt;&gt;$BJ$6),AM239="有"),$AL$2,VLOOKUP(AM239,'P1'!$B$4:$J$35,9,FALSE)),"")</f>
        <v/>
      </c>
      <c r="AN240" s="253" t="str">
        <f>IFERROR(IF(AND(AND($N239&lt;&gt;$BI$6,$N239&lt;&gt;$BJ$6),AN239="有"),$AL$2,VLOOKUP(AN239,'P1'!$B$4:$J$35,9,FALSE)),"")</f>
        <v/>
      </c>
      <c r="AO240" s="253" t="str">
        <f>IFERROR(IF(AND(AND($N239&lt;&gt;$BI$6,$N239&lt;&gt;$BJ$6),AO239="有"),$AL$2,VLOOKUP(AO239,'P1'!$B$4:$J$35,9,FALSE)),"")</f>
        <v/>
      </c>
      <c r="AP240" s="253" t="str">
        <f>IFERROR(IF(AND(AND($N239&lt;&gt;$BI$6,$N239&lt;&gt;$BJ$6),AP239="有"),$AL$2,VLOOKUP(AP239,'P1'!$B$4:$J$35,9,FALSE)),"")</f>
        <v/>
      </c>
      <c r="AQ240" s="253" t="str">
        <f>IFERROR(IF(AND(AND($N239&lt;&gt;$BI$6,$N239&lt;&gt;$BJ$6),AQ239="有"),$AL$2,VLOOKUP(AQ239,'P1'!$B$4:$J$35,9,FALSE)),"")</f>
        <v/>
      </c>
      <c r="AR240" s="253" t="str">
        <f>IFERROR(IF(AND(AND($N239&lt;&gt;$BI$6,$N239&lt;&gt;$BJ$6),AR239="有"),$AL$2,VLOOKUP(AR239,'P1'!$B$4:$J$35,9,FALSE)),"")</f>
        <v/>
      </c>
      <c r="AS240" s="253" t="str">
        <f>IFERROR(IF(AND(AND($N239&lt;&gt;$BI$6,$N239&lt;&gt;$BJ$6),AS239="有"),$AL$2,VLOOKUP(AS239,'P1'!$B$4:$J$35,9,FALSE)),"")</f>
        <v/>
      </c>
      <c r="AT240" s="253" t="str">
        <f>IFERROR(IF(AND(AND($N239&lt;&gt;$BI$6,$N239&lt;&gt;$BJ$6),AT239="有"),$AL$2,VLOOKUP(AT239,'P1'!$B$4:$J$35,9,FALSE)),"")</f>
        <v/>
      </c>
      <c r="AU240" s="253" t="str">
        <f>IFERROR(IF(AND(AND($N239&lt;&gt;$BI$6,$N239&lt;&gt;$BJ$6),AU239="有"),$AL$2,VLOOKUP(AU239,'P1'!$B$4:$J$35,9,FALSE)),"")</f>
        <v/>
      </c>
      <c r="AV240" s="254">
        <f>SUM(Q240:AU240)</f>
        <v>0</v>
      </c>
      <c r="AW240" s="711"/>
      <c r="AX240" s="713"/>
      <c r="AY240" s="255"/>
      <c r="AZ240" s="255"/>
    </row>
    <row r="241" spans="2:59" ht="17.100000000000001" customHeight="1" x14ac:dyDescent="0.15">
      <c r="B241" s="690">
        <f t="shared" si="14"/>
        <v>104</v>
      </c>
      <c r="C241" s="721"/>
      <c r="D241" s="722"/>
      <c r="E241" s="722"/>
      <c r="F241" s="722"/>
      <c r="G241" s="722"/>
      <c r="H241" s="723"/>
      <c r="I241" s="727"/>
      <c r="J241" s="728"/>
      <c r="K241" s="728"/>
      <c r="L241" s="728"/>
      <c r="M241" s="729"/>
      <c r="N241" s="733"/>
      <c r="O241" s="734"/>
      <c r="P241" s="723"/>
      <c r="Q241" s="256"/>
      <c r="R241" s="256"/>
      <c r="S241" s="256"/>
      <c r="T241" s="256"/>
      <c r="U241" s="256"/>
      <c r="V241" s="256"/>
      <c r="W241" s="256"/>
      <c r="X241" s="256"/>
      <c r="Y241" s="256"/>
      <c r="Z241" s="256"/>
      <c r="AA241" s="256"/>
      <c r="AB241" s="256"/>
      <c r="AC241" s="256"/>
      <c r="AD241" s="256"/>
      <c r="AE241" s="256"/>
      <c r="AF241" s="256"/>
      <c r="AG241" s="256"/>
      <c r="AH241" s="256"/>
      <c r="AI241" s="256"/>
      <c r="AJ241" s="256"/>
      <c r="AK241" s="256"/>
      <c r="AL241" s="256"/>
      <c r="AM241" s="256"/>
      <c r="AN241" s="256"/>
      <c r="AO241" s="256"/>
      <c r="AP241" s="256"/>
      <c r="AQ241" s="256"/>
      <c r="AR241" s="256"/>
      <c r="AS241" s="256"/>
      <c r="AT241" s="256"/>
      <c r="AU241" s="256"/>
      <c r="AV241" s="250">
        <f>COUNTA(Q241:AU241)</f>
        <v>0</v>
      </c>
      <c r="AW241" s="710">
        <f>AV242</f>
        <v>0</v>
      </c>
      <c r="AX241" s="712">
        <f>IFERROR(ROUNDDOWN(AV242/$AT$2,1),"")</f>
        <v>0</v>
      </c>
      <c r="AY241" s="251"/>
      <c r="AZ241" s="251"/>
    </row>
    <row r="242" spans="2:59" ht="17.100000000000001" customHeight="1" x14ac:dyDescent="0.15">
      <c r="B242" s="691"/>
      <c r="C242" s="724"/>
      <c r="D242" s="725"/>
      <c r="E242" s="725"/>
      <c r="F242" s="725"/>
      <c r="G242" s="725"/>
      <c r="H242" s="726"/>
      <c r="I242" s="730"/>
      <c r="J242" s="731"/>
      <c r="K242" s="731"/>
      <c r="L242" s="731"/>
      <c r="M242" s="732"/>
      <c r="N242" s="724"/>
      <c r="O242" s="725"/>
      <c r="P242" s="726"/>
      <c r="Q242" s="253" t="str">
        <f>IFERROR(IF(AND(AND($N241&lt;&gt;$BI$6,$N241&lt;&gt;$BJ$6),Q241="有"),$AL$2,VLOOKUP(Q241,'P1'!$B$4:$J$35,9,FALSE)),"")</f>
        <v/>
      </c>
      <c r="R242" s="253" t="str">
        <f>IFERROR(IF(AND(AND($N241&lt;&gt;$BI$6,$N241&lt;&gt;$BJ$6),R241="有"),$AL$2,VLOOKUP(R241,'P1'!$B$4:$J$35,9,FALSE)),"")</f>
        <v/>
      </c>
      <c r="S242" s="253" t="str">
        <f>IFERROR(IF(AND(AND($N241&lt;&gt;$BI$6,$N241&lt;&gt;$BJ$6),S241="有"),$AL$2,VLOOKUP(S241,'P1'!$B$4:$J$35,9,FALSE)),"")</f>
        <v/>
      </c>
      <c r="T242" s="253" t="str">
        <f>IFERROR(IF(AND(AND($N241&lt;&gt;$BI$6,$N241&lt;&gt;$BJ$6),T241="有"),$AL$2,VLOOKUP(T241,'P1'!$B$4:$J$35,9,FALSE)),"")</f>
        <v/>
      </c>
      <c r="U242" s="253" t="str">
        <f>IFERROR(IF(AND(AND($N241&lt;&gt;$BI$6,$N241&lt;&gt;$BJ$6),U241="有"),$AL$2,VLOOKUP(U241,'P1'!$B$4:$J$35,9,FALSE)),"")</f>
        <v/>
      </c>
      <c r="V242" s="253" t="str">
        <f>IFERROR(IF(AND(AND($N241&lt;&gt;$BI$6,$N241&lt;&gt;$BJ$6),V241="有"),$AL$2,VLOOKUP(V241,'P1'!$B$4:$J$35,9,FALSE)),"")</f>
        <v/>
      </c>
      <c r="W242" s="253" t="str">
        <f>IFERROR(IF(AND(AND($N241&lt;&gt;$BI$6,$N241&lt;&gt;$BJ$6),W241="有"),$AL$2,VLOOKUP(W241,'P1'!$B$4:$J$35,9,FALSE)),"")</f>
        <v/>
      </c>
      <c r="X242" s="253" t="str">
        <f>IFERROR(IF(AND(AND($N241&lt;&gt;$BI$6,$N241&lt;&gt;$BJ$6),X241="有"),$AL$2,VLOOKUP(X241,'P1'!$B$4:$J$35,9,FALSE)),"")</f>
        <v/>
      </c>
      <c r="Y242" s="253" t="str">
        <f>IFERROR(IF(AND(AND($N241&lt;&gt;$BI$6,$N241&lt;&gt;$BJ$6),Y241="有"),$AL$2,VLOOKUP(Y241,'P1'!$B$4:$J$35,9,FALSE)),"")</f>
        <v/>
      </c>
      <c r="Z242" s="253" t="str">
        <f>IFERROR(IF(AND(AND($N241&lt;&gt;$BI$6,$N241&lt;&gt;$BJ$6),Z241="有"),$AL$2,VLOOKUP(Z241,'P1'!$B$4:$J$35,9,FALSE)),"")</f>
        <v/>
      </c>
      <c r="AA242" s="253" t="str">
        <f>IFERROR(IF(AND(AND($N241&lt;&gt;$BI$6,$N241&lt;&gt;$BJ$6),AA241="有"),$AL$2,VLOOKUP(AA241,'P1'!$B$4:$J$35,9,FALSE)),"")</f>
        <v/>
      </c>
      <c r="AB242" s="253" t="str">
        <f>IFERROR(IF(AND(AND($N241&lt;&gt;$BI$6,$N241&lt;&gt;$BJ$6),AB241="有"),$AL$2,VLOOKUP(AB241,'P1'!$B$4:$J$35,9,FALSE)),"")</f>
        <v/>
      </c>
      <c r="AC242" s="253" t="str">
        <f>IFERROR(IF(AND(AND($N241&lt;&gt;$BI$6,$N241&lt;&gt;$BJ$6),AC241="有"),$AL$2,VLOOKUP(AC241,'P1'!$B$4:$J$35,9,FALSE)),"")</f>
        <v/>
      </c>
      <c r="AD242" s="253" t="str">
        <f>IFERROR(IF(AND(AND($N241&lt;&gt;$BI$6,$N241&lt;&gt;$BJ$6),AD241="有"),$AL$2,VLOOKUP(AD241,'P1'!$B$4:$J$35,9,FALSE)),"")</f>
        <v/>
      </c>
      <c r="AE242" s="253" t="str">
        <f>IFERROR(IF(AND(AND($N241&lt;&gt;$BI$6,$N241&lt;&gt;$BJ$6),AE241="有"),$AL$2,VLOOKUP(AE241,'P1'!$B$4:$J$35,9,FALSE)),"")</f>
        <v/>
      </c>
      <c r="AF242" s="253" t="str">
        <f>IFERROR(IF(AND(AND($N241&lt;&gt;$BI$6,$N241&lt;&gt;$BJ$6),AF241="有"),$AL$2,VLOOKUP(AF241,'P1'!$B$4:$J$35,9,FALSE)),"")</f>
        <v/>
      </c>
      <c r="AG242" s="253" t="str">
        <f>IFERROR(IF(AND(AND($N241&lt;&gt;$BI$6,$N241&lt;&gt;$BJ$6),AG241="有"),$AL$2,VLOOKUP(AG241,'P1'!$B$4:$J$35,9,FALSE)),"")</f>
        <v/>
      </c>
      <c r="AH242" s="253" t="str">
        <f>IFERROR(IF(AND(AND($N241&lt;&gt;$BI$6,$N241&lt;&gt;$BJ$6),AH241="有"),$AL$2,VLOOKUP(AH241,'P1'!$B$4:$J$35,9,FALSE)),"")</f>
        <v/>
      </c>
      <c r="AI242" s="253" t="str">
        <f>IFERROR(IF(AND(AND($N241&lt;&gt;$BI$6,$N241&lt;&gt;$BJ$6),AI241="有"),$AL$2,VLOOKUP(AI241,'P1'!$B$4:$J$35,9,FALSE)),"")</f>
        <v/>
      </c>
      <c r="AJ242" s="253" t="str">
        <f>IFERROR(IF(AND(AND($N241&lt;&gt;$BI$6,$N241&lt;&gt;$BJ$6),AJ241="有"),$AL$2,VLOOKUP(AJ241,'P1'!$B$4:$J$35,9,FALSE)),"")</f>
        <v/>
      </c>
      <c r="AK242" s="253" t="str">
        <f>IFERROR(IF(AND(AND($N241&lt;&gt;$BI$6,$N241&lt;&gt;$BJ$6),AK241="有"),$AL$2,VLOOKUP(AK241,'P1'!$B$4:$J$35,9,FALSE)),"")</f>
        <v/>
      </c>
      <c r="AL242" s="253" t="str">
        <f>IFERROR(IF(AND(AND($N241&lt;&gt;$BI$6,$N241&lt;&gt;$BJ$6),AL241="有"),$AL$2,VLOOKUP(AL241,'P1'!$B$4:$J$35,9,FALSE)),"")</f>
        <v/>
      </c>
      <c r="AM242" s="253" t="str">
        <f>IFERROR(IF(AND(AND($N241&lt;&gt;$BI$6,$N241&lt;&gt;$BJ$6),AM241="有"),$AL$2,VLOOKUP(AM241,'P1'!$B$4:$J$35,9,FALSE)),"")</f>
        <v/>
      </c>
      <c r="AN242" s="253" t="str">
        <f>IFERROR(IF(AND(AND($N241&lt;&gt;$BI$6,$N241&lt;&gt;$BJ$6),AN241="有"),$AL$2,VLOOKUP(AN241,'P1'!$B$4:$J$35,9,FALSE)),"")</f>
        <v/>
      </c>
      <c r="AO242" s="253" t="str">
        <f>IFERROR(IF(AND(AND($N241&lt;&gt;$BI$6,$N241&lt;&gt;$BJ$6),AO241="有"),$AL$2,VLOOKUP(AO241,'P1'!$B$4:$J$35,9,FALSE)),"")</f>
        <v/>
      </c>
      <c r="AP242" s="253" t="str">
        <f>IFERROR(IF(AND(AND($N241&lt;&gt;$BI$6,$N241&lt;&gt;$BJ$6),AP241="有"),$AL$2,VLOOKUP(AP241,'P1'!$B$4:$J$35,9,FALSE)),"")</f>
        <v/>
      </c>
      <c r="AQ242" s="253" t="str">
        <f>IFERROR(IF(AND(AND($N241&lt;&gt;$BI$6,$N241&lt;&gt;$BJ$6),AQ241="有"),$AL$2,VLOOKUP(AQ241,'P1'!$B$4:$J$35,9,FALSE)),"")</f>
        <v/>
      </c>
      <c r="AR242" s="253" t="str">
        <f>IFERROR(IF(AND(AND($N241&lt;&gt;$BI$6,$N241&lt;&gt;$BJ$6),AR241="有"),$AL$2,VLOOKUP(AR241,'P1'!$B$4:$J$35,9,FALSE)),"")</f>
        <v/>
      </c>
      <c r="AS242" s="253" t="str">
        <f>IFERROR(IF(AND(AND($N241&lt;&gt;$BI$6,$N241&lt;&gt;$BJ$6),AS241="有"),$AL$2,VLOOKUP(AS241,'P1'!$B$4:$J$35,9,FALSE)),"")</f>
        <v/>
      </c>
      <c r="AT242" s="253" t="str">
        <f>IFERROR(IF(AND(AND($N241&lt;&gt;$BI$6,$N241&lt;&gt;$BJ$6),AT241="有"),$AL$2,VLOOKUP(AT241,'P1'!$B$4:$J$35,9,FALSE)),"")</f>
        <v/>
      </c>
      <c r="AU242" s="253" t="str">
        <f>IFERROR(IF(AND(AND($N241&lt;&gt;$BI$6,$N241&lt;&gt;$BJ$6),AU241="有"),$AL$2,VLOOKUP(AU241,'P1'!$B$4:$J$35,9,FALSE)),"")</f>
        <v/>
      </c>
      <c r="AV242" s="254">
        <f>SUM(Q242:AU242)</f>
        <v>0</v>
      </c>
      <c r="AW242" s="711"/>
      <c r="AX242" s="713"/>
      <c r="AY242" s="255"/>
      <c r="AZ242" s="255"/>
    </row>
    <row r="243" spans="2:59" ht="17.100000000000001" customHeight="1" x14ac:dyDescent="0.15">
      <c r="B243" s="690">
        <f t="shared" si="14"/>
        <v>105</v>
      </c>
      <c r="C243" s="721"/>
      <c r="D243" s="722"/>
      <c r="E243" s="722"/>
      <c r="F243" s="722"/>
      <c r="G243" s="722"/>
      <c r="H243" s="723"/>
      <c r="I243" s="727"/>
      <c r="J243" s="728"/>
      <c r="K243" s="728"/>
      <c r="L243" s="728"/>
      <c r="M243" s="729"/>
      <c r="N243" s="733"/>
      <c r="O243" s="734"/>
      <c r="P243" s="723"/>
      <c r="Q243" s="256"/>
      <c r="R243" s="256"/>
      <c r="S243" s="256"/>
      <c r="T243" s="256"/>
      <c r="U243" s="256"/>
      <c r="V243" s="256"/>
      <c r="W243" s="256"/>
      <c r="X243" s="256"/>
      <c r="Y243" s="256"/>
      <c r="Z243" s="256"/>
      <c r="AA243" s="256"/>
      <c r="AB243" s="256"/>
      <c r="AC243" s="256"/>
      <c r="AD243" s="256"/>
      <c r="AE243" s="256"/>
      <c r="AF243" s="256"/>
      <c r="AG243" s="256"/>
      <c r="AH243" s="256"/>
      <c r="AI243" s="256"/>
      <c r="AJ243" s="256"/>
      <c r="AK243" s="256"/>
      <c r="AL243" s="256"/>
      <c r="AM243" s="256"/>
      <c r="AN243" s="256"/>
      <c r="AO243" s="256"/>
      <c r="AP243" s="256"/>
      <c r="AQ243" s="256"/>
      <c r="AR243" s="256"/>
      <c r="AS243" s="256"/>
      <c r="AT243" s="256"/>
      <c r="AU243" s="256"/>
      <c r="AV243" s="250">
        <f>COUNTA(Q243:AU243)</f>
        <v>0</v>
      </c>
      <c r="AW243" s="710">
        <f>AV244</f>
        <v>0</v>
      </c>
      <c r="AX243" s="712">
        <f>IFERROR(ROUNDDOWN(AV244/$AT$2,1),"")</f>
        <v>0</v>
      </c>
      <c r="AY243" s="251"/>
      <c r="AZ243" s="251"/>
    </row>
    <row r="244" spans="2:59" ht="17.100000000000001" customHeight="1" x14ac:dyDescent="0.15">
      <c r="B244" s="691"/>
      <c r="C244" s="724"/>
      <c r="D244" s="725"/>
      <c r="E244" s="725"/>
      <c r="F244" s="725"/>
      <c r="G244" s="725"/>
      <c r="H244" s="726"/>
      <c r="I244" s="730"/>
      <c r="J244" s="731"/>
      <c r="K244" s="731"/>
      <c r="L244" s="731"/>
      <c r="M244" s="732"/>
      <c r="N244" s="724"/>
      <c r="O244" s="725"/>
      <c r="P244" s="726"/>
      <c r="Q244" s="253" t="str">
        <f>IFERROR(IF(AND(AND($N243&lt;&gt;$BI$6,$N243&lt;&gt;$BJ$6),Q243="有"),$AL$2,VLOOKUP(Q243,'P1'!$B$4:$J$35,9,FALSE)),"")</f>
        <v/>
      </c>
      <c r="R244" s="253" t="str">
        <f>IFERROR(IF(AND(AND($N243&lt;&gt;$BI$6,$N243&lt;&gt;$BJ$6),R243="有"),$AL$2,VLOOKUP(R243,'P1'!$B$4:$J$35,9,FALSE)),"")</f>
        <v/>
      </c>
      <c r="S244" s="253" t="str">
        <f>IFERROR(IF(AND(AND($N243&lt;&gt;$BI$6,$N243&lt;&gt;$BJ$6),S243="有"),$AL$2,VLOOKUP(S243,'P1'!$B$4:$J$35,9,FALSE)),"")</f>
        <v/>
      </c>
      <c r="T244" s="253" t="str">
        <f>IFERROR(IF(AND(AND($N243&lt;&gt;$BI$6,$N243&lt;&gt;$BJ$6),T243="有"),$AL$2,VLOOKUP(T243,'P1'!$B$4:$J$35,9,FALSE)),"")</f>
        <v/>
      </c>
      <c r="U244" s="253" t="str">
        <f>IFERROR(IF(AND(AND($N243&lt;&gt;$BI$6,$N243&lt;&gt;$BJ$6),U243="有"),$AL$2,VLOOKUP(U243,'P1'!$B$4:$J$35,9,FALSE)),"")</f>
        <v/>
      </c>
      <c r="V244" s="253" t="str">
        <f>IFERROR(IF(AND(AND($N243&lt;&gt;$BI$6,$N243&lt;&gt;$BJ$6),V243="有"),$AL$2,VLOOKUP(V243,'P1'!$B$4:$J$35,9,FALSE)),"")</f>
        <v/>
      </c>
      <c r="W244" s="253" t="str">
        <f>IFERROR(IF(AND(AND($N243&lt;&gt;$BI$6,$N243&lt;&gt;$BJ$6),W243="有"),$AL$2,VLOOKUP(W243,'P1'!$B$4:$J$35,9,FALSE)),"")</f>
        <v/>
      </c>
      <c r="X244" s="253" t="str">
        <f>IFERROR(IF(AND(AND($N243&lt;&gt;$BI$6,$N243&lt;&gt;$BJ$6),X243="有"),$AL$2,VLOOKUP(X243,'P1'!$B$4:$J$35,9,FALSE)),"")</f>
        <v/>
      </c>
      <c r="Y244" s="253" t="str">
        <f>IFERROR(IF(AND(AND($N243&lt;&gt;$BI$6,$N243&lt;&gt;$BJ$6),Y243="有"),$AL$2,VLOOKUP(Y243,'P1'!$B$4:$J$35,9,FALSE)),"")</f>
        <v/>
      </c>
      <c r="Z244" s="253" t="str">
        <f>IFERROR(IF(AND(AND($N243&lt;&gt;$BI$6,$N243&lt;&gt;$BJ$6),Z243="有"),$AL$2,VLOOKUP(Z243,'P1'!$B$4:$J$35,9,FALSE)),"")</f>
        <v/>
      </c>
      <c r="AA244" s="253" t="str">
        <f>IFERROR(IF(AND(AND($N243&lt;&gt;$BI$6,$N243&lt;&gt;$BJ$6),AA243="有"),$AL$2,VLOOKUP(AA243,'P1'!$B$4:$J$35,9,FALSE)),"")</f>
        <v/>
      </c>
      <c r="AB244" s="253" t="str">
        <f>IFERROR(IF(AND(AND($N243&lt;&gt;$BI$6,$N243&lt;&gt;$BJ$6),AB243="有"),$AL$2,VLOOKUP(AB243,'P1'!$B$4:$J$35,9,FALSE)),"")</f>
        <v/>
      </c>
      <c r="AC244" s="253" t="str">
        <f>IFERROR(IF(AND(AND($N243&lt;&gt;$BI$6,$N243&lt;&gt;$BJ$6),AC243="有"),$AL$2,VLOOKUP(AC243,'P1'!$B$4:$J$35,9,FALSE)),"")</f>
        <v/>
      </c>
      <c r="AD244" s="253" t="str">
        <f>IFERROR(IF(AND(AND($N243&lt;&gt;$BI$6,$N243&lt;&gt;$BJ$6),AD243="有"),$AL$2,VLOOKUP(AD243,'P1'!$B$4:$J$35,9,FALSE)),"")</f>
        <v/>
      </c>
      <c r="AE244" s="253" t="str">
        <f>IFERROR(IF(AND(AND($N243&lt;&gt;$BI$6,$N243&lt;&gt;$BJ$6),AE243="有"),$AL$2,VLOOKUP(AE243,'P1'!$B$4:$J$35,9,FALSE)),"")</f>
        <v/>
      </c>
      <c r="AF244" s="253" t="str">
        <f>IFERROR(IF(AND(AND($N243&lt;&gt;$BI$6,$N243&lt;&gt;$BJ$6),AF243="有"),$AL$2,VLOOKUP(AF243,'P1'!$B$4:$J$35,9,FALSE)),"")</f>
        <v/>
      </c>
      <c r="AG244" s="253" t="str">
        <f>IFERROR(IF(AND(AND($N243&lt;&gt;$BI$6,$N243&lt;&gt;$BJ$6),AG243="有"),$AL$2,VLOOKUP(AG243,'P1'!$B$4:$J$35,9,FALSE)),"")</f>
        <v/>
      </c>
      <c r="AH244" s="253" t="str">
        <f>IFERROR(IF(AND(AND($N243&lt;&gt;$BI$6,$N243&lt;&gt;$BJ$6),AH243="有"),$AL$2,VLOOKUP(AH243,'P1'!$B$4:$J$35,9,FALSE)),"")</f>
        <v/>
      </c>
      <c r="AI244" s="253" t="str">
        <f>IFERROR(IF(AND(AND($N243&lt;&gt;$BI$6,$N243&lt;&gt;$BJ$6),AI243="有"),$AL$2,VLOOKUP(AI243,'P1'!$B$4:$J$35,9,FALSE)),"")</f>
        <v/>
      </c>
      <c r="AJ244" s="253" t="str">
        <f>IFERROR(IF(AND(AND($N243&lt;&gt;$BI$6,$N243&lt;&gt;$BJ$6),AJ243="有"),$AL$2,VLOOKUP(AJ243,'P1'!$B$4:$J$35,9,FALSE)),"")</f>
        <v/>
      </c>
      <c r="AK244" s="253" t="str">
        <f>IFERROR(IF(AND(AND($N243&lt;&gt;$BI$6,$N243&lt;&gt;$BJ$6),AK243="有"),$AL$2,VLOOKUP(AK243,'P1'!$B$4:$J$35,9,FALSE)),"")</f>
        <v/>
      </c>
      <c r="AL244" s="253" t="str">
        <f>IFERROR(IF(AND(AND($N243&lt;&gt;$BI$6,$N243&lt;&gt;$BJ$6),AL243="有"),$AL$2,VLOOKUP(AL243,'P1'!$B$4:$J$35,9,FALSE)),"")</f>
        <v/>
      </c>
      <c r="AM244" s="253" t="str">
        <f>IFERROR(IF(AND(AND($N243&lt;&gt;$BI$6,$N243&lt;&gt;$BJ$6),AM243="有"),$AL$2,VLOOKUP(AM243,'P1'!$B$4:$J$35,9,FALSE)),"")</f>
        <v/>
      </c>
      <c r="AN244" s="253" t="str">
        <f>IFERROR(IF(AND(AND($N243&lt;&gt;$BI$6,$N243&lt;&gt;$BJ$6),AN243="有"),$AL$2,VLOOKUP(AN243,'P1'!$B$4:$J$35,9,FALSE)),"")</f>
        <v/>
      </c>
      <c r="AO244" s="253" t="str">
        <f>IFERROR(IF(AND(AND($N243&lt;&gt;$BI$6,$N243&lt;&gt;$BJ$6),AO243="有"),$AL$2,VLOOKUP(AO243,'P1'!$B$4:$J$35,9,FALSE)),"")</f>
        <v/>
      </c>
      <c r="AP244" s="253" t="str">
        <f>IFERROR(IF(AND(AND($N243&lt;&gt;$BI$6,$N243&lt;&gt;$BJ$6),AP243="有"),$AL$2,VLOOKUP(AP243,'P1'!$B$4:$J$35,9,FALSE)),"")</f>
        <v/>
      </c>
      <c r="AQ244" s="253" t="str">
        <f>IFERROR(IF(AND(AND($N243&lt;&gt;$BI$6,$N243&lt;&gt;$BJ$6),AQ243="有"),$AL$2,VLOOKUP(AQ243,'P1'!$B$4:$J$35,9,FALSE)),"")</f>
        <v/>
      </c>
      <c r="AR244" s="253" t="str">
        <f>IFERROR(IF(AND(AND($N243&lt;&gt;$BI$6,$N243&lt;&gt;$BJ$6),AR243="有"),$AL$2,VLOOKUP(AR243,'P1'!$B$4:$J$35,9,FALSE)),"")</f>
        <v/>
      </c>
      <c r="AS244" s="253" t="str">
        <f>IFERROR(IF(AND(AND($N243&lt;&gt;$BI$6,$N243&lt;&gt;$BJ$6),AS243="有"),$AL$2,VLOOKUP(AS243,'P1'!$B$4:$J$35,9,FALSE)),"")</f>
        <v/>
      </c>
      <c r="AT244" s="253" t="str">
        <f>IFERROR(IF(AND(AND($N243&lt;&gt;$BI$6,$N243&lt;&gt;$BJ$6),AT243="有"),$AL$2,VLOOKUP(AT243,'P1'!$B$4:$J$35,9,FALSE)),"")</f>
        <v/>
      </c>
      <c r="AU244" s="253" t="str">
        <f>IFERROR(IF(AND(AND($N243&lt;&gt;$BI$6,$N243&lt;&gt;$BJ$6),AU243="有"),$AL$2,VLOOKUP(AU243,'P1'!$B$4:$J$35,9,FALSE)),"")</f>
        <v/>
      </c>
      <c r="AV244" s="254">
        <f>SUM(Q244:AU244)</f>
        <v>0</v>
      </c>
      <c r="AW244" s="711"/>
      <c r="AX244" s="713"/>
      <c r="AY244" s="255"/>
      <c r="AZ244" s="255"/>
    </row>
    <row r="245" spans="2:59" ht="17.100000000000001" customHeight="1" x14ac:dyDescent="0.15">
      <c r="B245" s="690">
        <f t="shared" si="14"/>
        <v>106</v>
      </c>
      <c r="C245" s="721"/>
      <c r="D245" s="722"/>
      <c r="E245" s="722"/>
      <c r="F245" s="722"/>
      <c r="G245" s="722"/>
      <c r="H245" s="723"/>
      <c r="I245" s="727"/>
      <c r="J245" s="728"/>
      <c r="K245" s="728"/>
      <c r="L245" s="728"/>
      <c r="M245" s="729"/>
      <c r="N245" s="733"/>
      <c r="O245" s="734"/>
      <c r="P245" s="723"/>
      <c r="Q245" s="256"/>
      <c r="R245" s="256"/>
      <c r="S245" s="256"/>
      <c r="T245" s="256"/>
      <c r="U245" s="256"/>
      <c r="V245" s="256"/>
      <c r="W245" s="256"/>
      <c r="X245" s="256"/>
      <c r="Y245" s="256"/>
      <c r="Z245" s="256"/>
      <c r="AA245" s="256"/>
      <c r="AB245" s="256"/>
      <c r="AC245" s="256"/>
      <c r="AD245" s="256"/>
      <c r="AE245" s="256"/>
      <c r="AF245" s="256"/>
      <c r="AG245" s="256"/>
      <c r="AH245" s="256"/>
      <c r="AI245" s="256"/>
      <c r="AJ245" s="256"/>
      <c r="AK245" s="256"/>
      <c r="AL245" s="256"/>
      <c r="AM245" s="256"/>
      <c r="AN245" s="256"/>
      <c r="AO245" s="256"/>
      <c r="AP245" s="256"/>
      <c r="AQ245" s="256"/>
      <c r="AR245" s="256"/>
      <c r="AS245" s="256"/>
      <c r="AT245" s="256"/>
      <c r="AU245" s="256"/>
      <c r="AV245" s="250">
        <f>COUNTA(Q245:AU245)</f>
        <v>0</v>
      </c>
      <c r="AW245" s="710">
        <f>AV246</f>
        <v>0</v>
      </c>
      <c r="AX245" s="712">
        <f>IFERROR(ROUNDDOWN(AV246/$AT$2,1),"")</f>
        <v>0</v>
      </c>
      <c r="AY245" s="251"/>
      <c r="AZ245" s="251"/>
    </row>
    <row r="246" spans="2:59" ht="17.100000000000001" customHeight="1" x14ac:dyDescent="0.15">
      <c r="B246" s="691"/>
      <c r="C246" s="724"/>
      <c r="D246" s="725"/>
      <c r="E246" s="725"/>
      <c r="F246" s="725"/>
      <c r="G246" s="725"/>
      <c r="H246" s="726"/>
      <c r="I246" s="730"/>
      <c r="J246" s="731"/>
      <c r="K246" s="731"/>
      <c r="L246" s="731"/>
      <c r="M246" s="732"/>
      <c r="N246" s="724"/>
      <c r="O246" s="725"/>
      <c r="P246" s="726"/>
      <c r="Q246" s="253" t="str">
        <f>IFERROR(IF(AND(AND($N245&lt;&gt;$BI$6,$N245&lt;&gt;$BJ$6),Q245="有"),$AL$2,VLOOKUP(Q245,'P1'!$B$4:$J$35,9,FALSE)),"")</f>
        <v/>
      </c>
      <c r="R246" s="253" t="str">
        <f>IFERROR(IF(AND(AND($N245&lt;&gt;$BI$6,$N245&lt;&gt;$BJ$6),R245="有"),$AL$2,VLOOKUP(R245,'P1'!$B$4:$J$35,9,FALSE)),"")</f>
        <v/>
      </c>
      <c r="S246" s="253" t="str">
        <f>IFERROR(IF(AND(AND($N245&lt;&gt;$BI$6,$N245&lt;&gt;$BJ$6),S245="有"),$AL$2,VLOOKUP(S245,'P1'!$B$4:$J$35,9,FALSE)),"")</f>
        <v/>
      </c>
      <c r="T246" s="253" t="str">
        <f>IFERROR(IF(AND(AND($N245&lt;&gt;$BI$6,$N245&lt;&gt;$BJ$6),T245="有"),$AL$2,VLOOKUP(T245,'P1'!$B$4:$J$35,9,FALSE)),"")</f>
        <v/>
      </c>
      <c r="U246" s="253" t="str">
        <f>IFERROR(IF(AND(AND($N245&lt;&gt;$BI$6,$N245&lt;&gt;$BJ$6),U245="有"),$AL$2,VLOOKUP(U245,'P1'!$B$4:$J$35,9,FALSE)),"")</f>
        <v/>
      </c>
      <c r="V246" s="253" t="str">
        <f>IFERROR(IF(AND(AND($N245&lt;&gt;$BI$6,$N245&lt;&gt;$BJ$6),V245="有"),$AL$2,VLOOKUP(V245,'P1'!$B$4:$J$35,9,FALSE)),"")</f>
        <v/>
      </c>
      <c r="W246" s="253" t="str">
        <f>IFERROR(IF(AND(AND($N245&lt;&gt;$BI$6,$N245&lt;&gt;$BJ$6),W245="有"),$AL$2,VLOOKUP(W245,'P1'!$B$4:$J$35,9,FALSE)),"")</f>
        <v/>
      </c>
      <c r="X246" s="253" t="str">
        <f>IFERROR(IF(AND(AND($N245&lt;&gt;$BI$6,$N245&lt;&gt;$BJ$6),X245="有"),$AL$2,VLOOKUP(X245,'P1'!$B$4:$J$35,9,FALSE)),"")</f>
        <v/>
      </c>
      <c r="Y246" s="253" t="str">
        <f>IFERROR(IF(AND(AND($N245&lt;&gt;$BI$6,$N245&lt;&gt;$BJ$6),Y245="有"),$AL$2,VLOOKUP(Y245,'P1'!$B$4:$J$35,9,FALSE)),"")</f>
        <v/>
      </c>
      <c r="Z246" s="253" t="str">
        <f>IFERROR(IF(AND(AND($N245&lt;&gt;$BI$6,$N245&lt;&gt;$BJ$6),Z245="有"),$AL$2,VLOOKUP(Z245,'P1'!$B$4:$J$35,9,FALSE)),"")</f>
        <v/>
      </c>
      <c r="AA246" s="253" t="str">
        <f>IFERROR(IF(AND(AND($N245&lt;&gt;$BI$6,$N245&lt;&gt;$BJ$6),AA245="有"),$AL$2,VLOOKUP(AA245,'P1'!$B$4:$J$35,9,FALSE)),"")</f>
        <v/>
      </c>
      <c r="AB246" s="253" t="str">
        <f>IFERROR(IF(AND(AND($N245&lt;&gt;$BI$6,$N245&lt;&gt;$BJ$6),AB245="有"),$AL$2,VLOOKUP(AB245,'P1'!$B$4:$J$35,9,FALSE)),"")</f>
        <v/>
      </c>
      <c r="AC246" s="253" t="str">
        <f>IFERROR(IF(AND(AND($N245&lt;&gt;$BI$6,$N245&lt;&gt;$BJ$6),AC245="有"),$AL$2,VLOOKUP(AC245,'P1'!$B$4:$J$35,9,FALSE)),"")</f>
        <v/>
      </c>
      <c r="AD246" s="253" t="str">
        <f>IFERROR(IF(AND(AND($N245&lt;&gt;$BI$6,$N245&lt;&gt;$BJ$6),AD245="有"),$AL$2,VLOOKUP(AD245,'P1'!$B$4:$J$35,9,FALSE)),"")</f>
        <v/>
      </c>
      <c r="AE246" s="253" t="str">
        <f>IFERROR(IF(AND(AND($N245&lt;&gt;$BI$6,$N245&lt;&gt;$BJ$6),AE245="有"),$AL$2,VLOOKUP(AE245,'P1'!$B$4:$J$35,9,FALSE)),"")</f>
        <v/>
      </c>
      <c r="AF246" s="253" t="str">
        <f>IFERROR(IF(AND(AND($N245&lt;&gt;$BI$6,$N245&lt;&gt;$BJ$6),AF245="有"),$AL$2,VLOOKUP(AF245,'P1'!$B$4:$J$35,9,FALSE)),"")</f>
        <v/>
      </c>
      <c r="AG246" s="253" t="str">
        <f>IFERROR(IF(AND(AND($N245&lt;&gt;$BI$6,$N245&lt;&gt;$BJ$6),AG245="有"),$AL$2,VLOOKUP(AG245,'P1'!$B$4:$J$35,9,FALSE)),"")</f>
        <v/>
      </c>
      <c r="AH246" s="253" t="str">
        <f>IFERROR(IF(AND(AND($N245&lt;&gt;$BI$6,$N245&lt;&gt;$BJ$6),AH245="有"),$AL$2,VLOOKUP(AH245,'P1'!$B$4:$J$35,9,FALSE)),"")</f>
        <v/>
      </c>
      <c r="AI246" s="253" t="str">
        <f>IFERROR(IF(AND(AND($N245&lt;&gt;$BI$6,$N245&lt;&gt;$BJ$6),AI245="有"),$AL$2,VLOOKUP(AI245,'P1'!$B$4:$J$35,9,FALSE)),"")</f>
        <v/>
      </c>
      <c r="AJ246" s="253" t="str">
        <f>IFERROR(IF(AND(AND($N245&lt;&gt;$BI$6,$N245&lt;&gt;$BJ$6),AJ245="有"),$AL$2,VLOOKUP(AJ245,'P1'!$B$4:$J$35,9,FALSE)),"")</f>
        <v/>
      </c>
      <c r="AK246" s="253" t="str">
        <f>IFERROR(IF(AND(AND($N245&lt;&gt;$BI$6,$N245&lt;&gt;$BJ$6),AK245="有"),$AL$2,VLOOKUP(AK245,'P1'!$B$4:$J$35,9,FALSE)),"")</f>
        <v/>
      </c>
      <c r="AL246" s="253" t="str">
        <f>IFERROR(IF(AND(AND($N245&lt;&gt;$BI$6,$N245&lt;&gt;$BJ$6),AL245="有"),$AL$2,VLOOKUP(AL245,'P1'!$B$4:$J$35,9,FALSE)),"")</f>
        <v/>
      </c>
      <c r="AM246" s="253" t="str">
        <f>IFERROR(IF(AND(AND($N245&lt;&gt;$BI$6,$N245&lt;&gt;$BJ$6),AM245="有"),$AL$2,VLOOKUP(AM245,'P1'!$B$4:$J$35,9,FALSE)),"")</f>
        <v/>
      </c>
      <c r="AN246" s="253" t="str">
        <f>IFERROR(IF(AND(AND($N245&lt;&gt;$BI$6,$N245&lt;&gt;$BJ$6),AN245="有"),$AL$2,VLOOKUP(AN245,'P1'!$B$4:$J$35,9,FALSE)),"")</f>
        <v/>
      </c>
      <c r="AO246" s="253" t="str">
        <f>IFERROR(IF(AND(AND($N245&lt;&gt;$BI$6,$N245&lt;&gt;$BJ$6),AO245="有"),$AL$2,VLOOKUP(AO245,'P1'!$B$4:$J$35,9,FALSE)),"")</f>
        <v/>
      </c>
      <c r="AP246" s="253" t="str">
        <f>IFERROR(IF(AND(AND($N245&lt;&gt;$BI$6,$N245&lt;&gt;$BJ$6),AP245="有"),$AL$2,VLOOKUP(AP245,'P1'!$B$4:$J$35,9,FALSE)),"")</f>
        <v/>
      </c>
      <c r="AQ246" s="253" t="str">
        <f>IFERROR(IF(AND(AND($N245&lt;&gt;$BI$6,$N245&lt;&gt;$BJ$6),AQ245="有"),$AL$2,VLOOKUP(AQ245,'P1'!$B$4:$J$35,9,FALSE)),"")</f>
        <v/>
      </c>
      <c r="AR246" s="253" t="str">
        <f>IFERROR(IF(AND(AND($N245&lt;&gt;$BI$6,$N245&lt;&gt;$BJ$6),AR245="有"),$AL$2,VLOOKUP(AR245,'P1'!$B$4:$J$35,9,FALSE)),"")</f>
        <v/>
      </c>
      <c r="AS246" s="253" t="str">
        <f>IFERROR(IF(AND(AND($N245&lt;&gt;$BI$6,$N245&lt;&gt;$BJ$6),AS245="有"),$AL$2,VLOOKUP(AS245,'P1'!$B$4:$J$35,9,FALSE)),"")</f>
        <v/>
      </c>
      <c r="AT246" s="253" t="str">
        <f>IFERROR(IF(AND(AND($N245&lt;&gt;$BI$6,$N245&lt;&gt;$BJ$6),AT245="有"),$AL$2,VLOOKUP(AT245,'P1'!$B$4:$J$35,9,FALSE)),"")</f>
        <v/>
      </c>
      <c r="AU246" s="253" t="str">
        <f>IFERROR(IF(AND(AND($N245&lt;&gt;$BI$6,$N245&lt;&gt;$BJ$6),AU245="有"),$AL$2,VLOOKUP(AU245,'P1'!$B$4:$J$35,9,FALSE)),"")</f>
        <v/>
      </c>
      <c r="AV246" s="254">
        <f>SUM(Q246:AU246)</f>
        <v>0</v>
      </c>
      <c r="AW246" s="711"/>
      <c r="AX246" s="713"/>
      <c r="AY246" s="255"/>
      <c r="AZ246" s="255"/>
    </row>
    <row r="247" spans="2:59" s="232" customFormat="1" ht="5.0999999999999996" customHeight="1" x14ac:dyDescent="0.15">
      <c r="B247" s="257"/>
      <c r="C247" s="258"/>
      <c r="D247" s="259"/>
      <c r="E247" s="259"/>
      <c r="F247" s="259"/>
      <c r="G247" s="259"/>
      <c r="H247" s="259"/>
      <c r="I247" s="258"/>
      <c r="J247" s="258"/>
      <c r="K247" s="258"/>
      <c r="L247" s="258"/>
      <c r="M247" s="258"/>
      <c r="N247" s="258"/>
      <c r="O247" s="258"/>
      <c r="P247" s="258"/>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1"/>
      <c r="BA247" s="238"/>
      <c r="BB247" s="238"/>
      <c r="BC247" s="238"/>
      <c r="BD247" s="238"/>
      <c r="BE247" s="238"/>
      <c r="BF247" s="238"/>
      <c r="BG247" s="238"/>
    </row>
    <row r="248" spans="2:59" s="231" customFormat="1" ht="5.0999999999999996" customHeight="1" x14ac:dyDescent="0.15">
      <c r="B248" s="268"/>
      <c r="AS248" s="245"/>
      <c r="AT248" s="245"/>
      <c r="AU248" s="245"/>
      <c r="AY248" s="238"/>
      <c r="AZ248" s="238"/>
      <c r="BA248" s="238"/>
      <c r="BB248" s="238"/>
      <c r="BC248" s="238"/>
      <c r="BD248" s="238"/>
      <c r="BE248" s="238"/>
      <c r="BF248" s="238"/>
      <c r="BG248" s="238"/>
    </row>
    <row r="249" spans="2:59" s="231" customFormat="1" ht="18" customHeight="1" x14ac:dyDescent="0.15">
      <c r="B249" s="268"/>
      <c r="C249" s="270"/>
      <c r="D249" s="270"/>
      <c r="E249" s="270"/>
      <c r="F249" s="270"/>
      <c r="G249" s="270"/>
      <c r="H249" s="270"/>
      <c r="I249" s="271"/>
      <c r="J249" s="271"/>
      <c r="K249" s="271"/>
      <c r="L249" s="271"/>
      <c r="M249" s="271"/>
      <c r="N249" s="271"/>
      <c r="O249" s="271"/>
      <c r="P249" s="271"/>
      <c r="R249" s="272"/>
      <c r="S249" s="272"/>
      <c r="T249" s="272"/>
      <c r="U249" s="272"/>
      <c r="V249" s="272"/>
      <c r="W249" s="272"/>
      <c r="X249" s="272"/>
      <c r="Y249" s="272"/>
      <c r="Z249" s="272"/>
      <c r="AA249" s="272"/>
      <c r="AD249" s="272"/>
      <c r="AE249" s="272"/>
      <c r="AQ249" s="272"/>
      <c r="AR249" s="272"/>
      <c r="AS249" s="272"/>
      <c r="AT249" s="272"/>
      <c r="AU249" s="272"/>
      <c r="AX249" s="272"/>
      <c r="AY249" s="238"/>
      <c r="AZ249" s="238"/>
      <c r="BA249" s="238"/>
      <c r="BB249" s="238"/>
      <c r="BC249" s="238"/>
      <c r="BD249" s="238"/>
      <c r="BE249" s="238"/>
      <c r="BF249" s="238"/>
      <c r="BG249" s="238"/>
    </row>
    <row r="250" spans="2:59" s="231" customFormat="1" ht="18" customHeight="1" x14ac:dyDescent="0.15">
      <c r="B250" s="268"/>
      <c r="I250" s="266"/>
      <c r="J250" s="266"/>
      <c r="K250" s="266"/>
      <c r="L250" s="266"/>
      <c r="M250" s="266"/>
      <c r="N250" s="266"/>
      <c r="O250" s="266"/>
      <c r="P250" s="266"/>
      <c r="R250" s="245"/>
      <c r="S250" s="245"/>
      <c r="T250" s="245"/>
      <c r="U250" s="245"/>
      <c r="V250" s="245"/>
      <c r="W250" s="245"/>
      <c r="X250" s="245"/>
      <c r="Y250" s="245"/>
      <c r="Z250" s="245"/>
      <c r="AA250" s="245"/>
      <c r="AD250" s="245"/>
      <c r="AE250" s="245"/>
      <c r="AF250" s="245"/>
      <c r="AG250" s="245"/>
      <c r="AH250" s="245"/>
      <c r="AI250" s="245"/>
      <c r="AJ250" s="245"/>
      <c r="AK250" s="245"/>
      <c r="AL250" s="245"/>
      <c r="AM250" s="245"/>
      <c r="AN250" s="245"/>
      <c r="AO250" s="245"/>
      <c r="AP250" s="245"/>
      <c r="AQ250" s="245"/>
      <c r="AR250" s="245"/>
      <c r="AS250" s="245"/>
      <c r="AT250" s="245"/>
      <c r="AU250" s="245"/>
      <c r="AY250" s="238"/>
      <c r="AZ250" s="238"/>
      <c r="BA250" s="238"/>
      <c r="BB250" s="238"/>
      <c r="BC250" s="238"/>
      <c r="BD250" s="238"/>
      <c r="BE250" s="238"/>
      <c r="BF250" s="238"/>
      <c r="BG250" s="238"/>
    </row>
    <row r="251" spans="2:59" ht="18" customHeight="1" x14ac:dyDescent="0.15">
      <c r="Q251" s="238"/>
      <c r="U251" s="238"/>
      <c r="V251" s="238"/>
      <c r="W251" s="238"/>
      <c r="X251" s="238"/>
      <c r="Y251" s="238"/>
      <c r="Z251" s="238"/>
      <c r="AA251" s="238"/>
      <c r="AD251" s="238"/>
      <c r="AE251" s="238"/>
      <c r="AF251" s="238"/>
      <c r="AG251" s="238"/>
      <c r="AH251" s="238"/>
      <c r="AI251" s="238"/>
      <c r="AJ251" s="238"/>
      <c r="AK251" s="238"/>
      <c r="AL251" s="238"/>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7">
    <mergeCell ref="B245:B246"/>
    <mergeCell ref="C245:H246"/>
    <mergeCell ref="I245:M246"/>
    <mergeCell ref="N245:P246"/>
    <mergeCell ref="AW245:AW246"/>
    <mergeCell ref="AX245:AX246"/>
    <mergeCell ref="B241:B242"/>
    <mergeCell ref="C241:H242"/>
    <mergeCell ref="I241:M242"/>
    <mergeCell ref="N241:P242"/>
    <mergeCell ref="AW241:AW242"/>
    <mergeCell ref="AX241:AX242"/>
    <mergeCell ref="B243:B244"/>
    <mergeCell ref="C243:H244"/>
    <mergeCell ref="I243:M244"/>
    <mergeCell ref="N243:P244"/>
    <mergeCell ref="AW243:AW244"/>
    <mergeCell ref="AX243:AX244"/>
    <mergeCell ref="B237:B238"/>
    <mergeCell ref="C237:H238"/>
    <mergeCell ref="I237:M238"/>
    <mergeCell ref="N237:P238"/>
    <mergeCell ref="AW237:AW238"/>
    <mergeCell ref="AX237:AX238"/>
    <mergeCell ref="B239:B240"/>
    <mergeCell ref="C239:H240"/>
    <mergeCell ref="I239:M240"/>
    <mergeCell ref="N239:P240"/>
    <mergeCell ref="AW239:AW240"/>
    <mergeCell ref="AX239:AX240"/>
    <mergeCell ref="B233:B234"/>
    <mergeCell ref="C233:H234"/>
    <mergeCell ref="I233:M234"/>
    <mergeCell ref="N233:P234"/>
    <mergeCell ref="AW233:AW234"/>
    <mergeCell ref="AX233:AX234"/>
    <mergeCell ref="B235:B236"/>
    <mergeCell ref="C235:H236"/>
    <mergeCell ref="I235:M236"/>
    <mergeCell ref="N235:P236"/>
    <mergeCell ref="AW235:AW236"/>
    <mergeCell ref="AX235:AX236"/>
    <mergeCell ref="B229:B230"/>
    <mergeCell ref="C229:H230"/>
    <mergeCell ref="I229:M230"/>
    <mergeCell ref="N229:P230"/>
    <mergeCell ref="AW229:AW230"/>
    <mergeCell ref="AX229:AX230"/>
    <mergeCell ref="B231:B232"/>
    <mergeCell ref="C231:H232"/>
    <mergeCell ref="I231:M232"/>
    <mergeCell ref="N231:P232"/>
    <mergeCell ref="AW231:AW232"/>
    <mergeCell ref="AX231:AX232"/>
    <mergeCell ref="B225:B226"/>
    <mergeCell ref="C225:H226"/>
    <mergeCell ref="I225:M226"/>
    <mergeCell ref="N225:P226"/>
    <mergeCell ref="AW225:AW226"/>
    <mergeCell ref="AX225:AX226"/>
    <mergeCell ref="B227:B228"/>
    <mergeCell ref="C227:H228"/>
    <mergeCell ref="I227:M228"/>
    <mergeCell ref="N227:P228"/>
    <mergeCell ref="AW227:AW228"/>
    <mergeCell ref="AX227:AX228"/>
    <mergeCell ref="B221:B222"/>
    <mergeCell ref="C221:H222"/>
    <mergeCell ref="I221:M222"/>
    <mergeCell ref="N221:P222"/>
    <mergeCell ref="AW221:AW222"/>
    <mergeCell ref="AX221:AX222"/>
    <mergeCell ref="B223:B224"/>
    <mergeCell ref="C223:H224"/>
    <mergeCell ref="I223:M224"/>
    <mergeCell ref="N223:P224"/>
    <mergeCell ref="AW223:AW224"/>
    <mergeCell ref="AX223:AX224"/>
    <mergeCell ref="B217:B218"/>
    <mergeCell ref="C217:H218"/>
    <mergeCell ref="I217:M218"/>
    <mergeCell ref="N217:P218"/>
    <mergeCell ref="AW217:AW218"/>
    <mergeCell ref="AX217:AX218"/>
    <mergeCell ref="B219:B220"/>
    <mergeCell ref="C219:H220"/>
    <mergeCell ref="I219:M220"/>
    <mergeCell ref="N219:P220"/>
    <mergeCell ref="AW219:AW220"/>
    <mergeCell ref="AX219:AX220"/>
    <mergeCell ref="B213:B214"/>
    <mergeCell ref="C213:H214"/>
    <mergeCell ref="I213:M214"/>
    <mergeCell ref="N213:P214"/>
    <mergeCell ref="AW213:AW214"/>
    <mergeCell ref="AX213:AX214"/>
    <mergeCell ref="B215:B216"/>
    <mergeCell ref="C215:H216"/>
    <mergeCell ref="I215:M216"/>
    <mergeCell ref="N215:P216"/>
    <mergeCell ref="AW215:AW216"/>
    <mergeCell ref="AX215:AX216"/>
    <mergeCell ref="B209:B210"/>
    <mergeCell ref="C209:H210"/>
    <mergeCell ref="I209:M210"/>
    <mergeCell ref="N209:P210"/>
    <mergeCell ref="AW209:AW210"/>
    <mergeCell ref="AX209:AX210"/>
    <mergeCell ref="B211:B212"/>
    <mergeCell ref="C211:H212"/>
    <mergeCell ref="I211:M212"/>
    <mergeCell ref="N211:P212"/>
    <mergeCell ref="AW211:AW212"/>
    <mergeCell ref="AX211:AX212"/>
    <mergeCell ref="B205:B206"/>
    <mergeCell ref="C205:H206"/>
    <mergeCell ref="I205:M206"/>
    <mergeCell ref="N205:P206"/>
    <mergeCell ref="AW205:AW206"/>
    <mergeCell ref="AX205:AX206"/>
    <mergeCell ref="B207:B208"/>
    <mergeCell ref="C207:H208"/>
    <mergeCell ref="I207:M208"/>
    <mergeCell ref="N207:P208"/>
    <mergeCell ref="AW207:AW208"/>
    <mergeCell ref="AX207:AX208"/>
    <mergeCell ref="T200:U200"/>
    <mergeCell ref="B201:B202"/>
    <mergeCell ref="C201:H202"/>
    <mergeCell ref="I201:M202"/>
    <mergeCell ref="N201:P202"/>
    <mergeCell ref="AW201:AW202"/>
    <mergeCell ref="AX201:AX202"/>
    <mergeCell ref="B203:B204"/>
    <mergeCell ref="C203:H204"/>
    <mergeCell ref="I203:M204"/>
    <mergeCell ref="N203:P204"/>
    <mergeCell ref="AW203:AW204"/>
    <mergeCell ref="AX203:AX204"/>
    <mergeCell ref="B194:B195"/>
    <mergeCell ref="C194:H195"/>
    <mergeCell ref="I194:M195"/>
    <mergeCell ref="N194:P195"/>
    <mergeCell ref="AW194:AW195"/>
    <mergeCell ref="AX194:AX195"/>
    <mergeCell ref="B196:B197"/>
    <mergeCell ref="C196:H197"/>
    <mergeCell ref="I196:M197"/>
    <mergeCell ref="N196:P197"/>
    <mergeCell ref="AW196:AW197"/>
    <mergeCell ref="AX196:AX197"/>
    <mergeCell ref="B190:B191"/>
    <mergeCell ref="C190:H191"/>
    <mergeCell ref="I190:M191"/>
    <mergeCell ref="N190:P191"/>
    <mergeCell ref="AW190:AW191"/>
    <mergeCell ref="AX190:AX191"/>
    <mergeCell ref="B192:B193"/>
    <mergeCell ref="C192:H193"/>
    <mergeCell ref="I192:M193"/>
    <mergeCell ref="N192:P193"/>
    <mergeCell ref="AW192:AW193"/>
    <mergeCell ref="AX192:AX193"/>
    <mergeCell ref="B186:B187"/>
    <mergeCell ref="C186:H187"/>
    <mergeCell ref="I186:M187"/>
    <mergeCell ref="N186:P187"/>
    <mergeCell ref="AW186:AW187"/>
    <mergeCell ref="AX186:AX187"/>
    <mergeCell ref="B188:B189"/>
    <mergeCell ref="C188:H189"/>
    <mergeCell ref="I188:M189"/>
    <mergeCell ref="N188:P189"/>
    <mergeCell ref="AW188:AW189"/>
    <mergeCell ref="AX188:AX189"/>
    <mergeCell ref="B182:B183"/>
    <mergeCell ref="C182:H183"/>
    <mergeCell ref="I182:M183"/>
    <mergeCell ref="N182:P183"/>
    <mergeCell ref="AW182:AW183"/>
    <mergeCell ref="AX182:AX183"/>
    <mergeCell ref="B184:B185"/>
    <mergeCell ref="C184:H185"/>
    <mergeCell ref="I184:M185"/>
    <mergeCell ref="N184:P185"/>
    <mergeCell ref="AW184:AW185"/>
    <mergeCell ref="AX184:AX185"/>
    <mergeCell ref="B178:B179"/>
    <mergeCell ref="C178:H179"/>
    <mergeCell ref="I178:M179"/>
    <mergeCell ref="N178:P179"/>
    <mergeCell ref="AW178:AW179"/>
    <mergeCell ref="AX178:AX179"/>
    <mergeCell ref="B180:B181"/>
    <mergeCell ref="C180:H181"/>
    <mergeCell ref="I180:M181"/>
    <mergeCell ref="N180:P181"/>
    <mergeCell ref="AW180:AW181"/>
    <mergeCell ref="AX180:AX181"/>
    <mergeCell ref="B174:B175"/>
    <mergeCell ref="C174:H175"/>
    <mergeCell ref="I174:M175"/>
    <mergeCell ref="N174:P175"/>
    <mergeCell ref="AW174:AW175"/>
    <mergeCell ref="AX174:AX175"/>
    <mergeCell ref="B176:B177"/>
    <mergeCell ref="C176:H177"/>
    <mergeCell ref="I176:M177"/>
    <mergeCell ref="N176:P177"/>
    <mergeCell ref="AW176:AW177"/>
    <mergeCell ref="AX176:AX177"/>
    <mergeCell ref="B170:B171"/>
    <mergeCell ref="C170:H171"/>
    <mergeCell ref="I170:M171"/>
    <mergeCell ref="N170:P171"/>
    <mergeCell ref="AW170:AW171"/>
    <mergeCell ref="AX170:AX171"/>
    <mergeCell ref="B172:B173"/>
    <mergeCell ref="C172:H173"/>
    <mergeCell ref="I172:M173"/>
    <mergeCell ref="N172:P173"/>
    <mergeCell ref="AW172:AW173"/>
    <mergeCell ref="AX172:AX173"/>
    <mergeCell ref="B166:B167"/>
    <mergeCell ref="C166:H167"/>
    <mergeCell ref="I166:M167"/>
    <mergeCell ref="N166:P167"/>
    <mergeCell ref="AW166:AW167"/>
    <mergeCell ref="AX166:AX167"/>
    <mergeCell ref="B168:B169"/>
    <mergeCell ref="C168:H169"/>
    <mergeCell ref="I168:M169"/>
    <mergeCell ref="N168:P169"/>
    <mergeCell ref="AW168:AW169"/>
    <mergeCell ref="AX168:AX169"/>
    <mergeCell ref="B162:B163"/>
    <mergeCell ref="C162:H163"/>
    <mergeCell ref="I162:M163"/>
    <mergeCell ref="N162:P163"/>
    <mergeCell ref="AW162:AW163"/>
    <mergeCell ref="AX162:AX163"/>
    <mergeCell ref="B164:B165"/>
    <mergeCell ref="C164:H165"/>
    <mergeCell ref="I164:M165"/>
    <mergeCell ref="N164:P165"/>
    <mergeCell ref="AW164:AW165"/>
    <mergeCell ref="AX164:AX165"/>
    <mergeCell ref="B158:B159"/>
    <mergeCell ref="C158:H159"/>
    <mergeCell ref="I158:M159"/>
    <mergeCell ref="N158:P159"/>
    <mergeCell ref="AW158:AW159"/>
    <mergeCell ref="AX158:AX159"/>
    <mergeCell ref="B160:B161"/>
    <mergeCell ref="C160:H161"/>
    <mergeCell ref="I160:M161"/>
    <mergeCell ref="N160:P161"/>
    <mergeCell ref="AW160:AW161"/>
    <mergeCell ref="AX160:AX161"/>
    <mergeCell ref="B154:B155"/>
    <mergeCell ref="C154:H155"/>
    <mergeCell ref="I154:M155"/>
    <mergeCell ref="N154:P155"/>
    <mergeCell ref="AW154:AW155"/>
    <mergeCell ref="AX154:AX155"/>
    <mergeCell ref="B156:B157"/>
    <mergeCell ref="C156:H157"/>
    <mergeCell ref="I156:M157"/>
    <mergeCell ref="N156:P157"/>
    <mergeCell ref="AW156:AW157"/>
    <mergeCell ref="AX156:AX157"/>
    <mergeCell ref="B147:B148"/>
    <mergeCell ref="C147:H148"/>
    <mergeCell ref="I147:M148"/>
    <mergeCell ref="N147:P148"/>
    <mergeCell ref="AW147:AW148"/>
    <mergeCell ref="AX147:AX148"/>
    <mergeCell ref="T151:U151"/>
    <mergeCell ref="B152:B153"/>
    <mergeCell ref="C152:H153"/>
    <mergeCell ref="I152:M153"/>
    <mergeCell ref="N152:P153"/>
    <mergeCell ref="AW152:AW153"/>
    <mergeCell ref="AX152:AX153"/>
    <mergeCell ref="B143:B144"/>
    <mergeCell ref="C143:H144"/>
    <mergeCell ref="I143:M144"/>
    <mergeCell ref="N143:P144"/>
    <mergeCell ref="AW143:AW144"/>
    <mergeCell ref="AX143:AX144"/>
    <mergeCell ref="B145:B146"/>
    <mergeCell ref="C145:H146"/>
    <mergeCell ref="I145:M146"/>
    <mergeCell ref="N145:P146"/>
    <mergeCell ref="AW145:AW146"/>
    <mergeCell ref="AX145:AX146"/>
    <mergeCell ref="B139:B140"/>
    <mergeCell ref="C139:H140"/>
    <mergeCell ref="I139:M140"/>
    <mergeCell ref="N139:P140"/>
    <mergeCell ref="AW139:AW140"/>
    <mergeCell ref="AX139:AX140"/>
    <mergeCell ref="B141:B142"/>
    <mergeCell ref="C141:H142"/>
    <mergeCell ref="I141:M142"/>
    <mergeCell ref="N141:P142"/>
    <mergeCell ref="AW141:AW142"/>
    <mergeCell ref="AX141:AX142"/>
    <mergeCell ref="B135:B136"/>
    <mergeCell ref="C135:H136"/>
    <mergeCell ref="I135:M136"/>
    <mergeCell ref="N135:P136"/>
    <mergeCell ref="AW135:AW136"/>
    <mergeCell ref="AX135:AX136"/>
    <mergeCell ref="B137:B138"/>
    <mergeCell ref="C137:H138"/>
    <mergeCell ref="I137:M138"/>
    <mergeCell ref="N137:P138"/>
    <mergeCell ref="AW137:AW138"/>
    <mergeCell ref="AX137:AX138"/>
    <mergeCell ref="B131:B132"/>
    <mergeCell ref="C131:H132"/>
    <mergeCell ref="I131:M132"/>
    <mergeCell ref="N131:P132"/>
    <mergeCell ref="AW131:AW132"/>
    <mergeCell ref="AX131:AX132"/>
    <mergeCell ref="B133:B134"/>
    <mergeCell ref="C133:H134"/>
    <mergeCell ref="I133:M134"/>
    <mergeCell ref="N133:P134"/>
    <mergeCell ref="AW133:AW134"/>
    <mergeCell ref="AX133:AX134"/>
    <mergeCell ref="B127:B128"/>
    <mergeCell ref="C127:H128"/>
    <mergeCell ref="I127:M128"/>
    <mergeCell ref="N127:P128"/>
    <mergeCell ref="AW127:AW128"/>
    <mergeCell ref="AX127:AX128"/>
    <mergeCell ref="B129:B130"/>
    <mergeCell ref="C129:H130"/>
    <mergeCell ref="I129:M130"/>
    <mergeCell ref="N129:P130"/>
    <mergeCell ref="AW129:AW130"/>
    <mergeCell ref="AX129:AX130"/>
    <mergeCell ref="B123:B124"/>
    <mergeCell ref="C123:H124"/>
    <mergeCell ref="I123:M124"/>
    <mergeCell ref="N123:P124"/>
    <mergeCell ref="AW123:AW124"/>
    <mergeCell ref="AX123:AX124"/>
    <mergeCell ref="B125:B126"/>
    <mergeCell ref="C125:H126"/>
    <mergeCell ref="I125:M126"/>
    <mergeCell ref="N125:P126"/>
    <mergeCell ref="AW125:AW126"/>
    <mergeCell ref="AX125:AX126"/>
    <mergeCell ref="B119:B120"/>
    <mergeCell ref="C119:H120"/>
    <mergeCell ref="I119:M120"/>
    <mergeCell ref="N119:P120"/>
    <mergeCell ref="AW119:AW120"/>
    <mergeCell ref="AX119:AX120"/>
    <mergeCell ref="B121:B122"/>
    <mergeCell ref="C121:H122"/>
    <mergeCell ref="I121:M122"/>
    <mergeCell ref="N121:P122"/>
    <mergeCell ref="AW121:AW122"/>
    <mergeCell ref="AX121:AX122"/>
    <mergeCell ref="B115:B116"/>
    <mergeCell ref="C115:H116"/>
    <mergeCell ref="I115:M116"/>
    <mergeCell ref="N115:P116"/>
    <mergeCell ref="AW115:AW116"/>
    <mergeCell ref="AX115:AX116"/>
    <mergeCell ref="B117:B118"/>
    <mergeCell ref="C117:H118"/>
    <mergeCell ref="I117:M118"/>
    <mergeCell ref="N117:P118"/>
    <mergeCell ref="AW117:AW118"/>
    <mergeCell ref="AX117:AX118"/>
    <mergeCell ref="B111:B112"/>
    <mergeCell ref="C111:H112"/>
    <mergeCell ref="I111:M112"/>
    <mergeCell ref="N111:P112"/>
    <mergeCell ref="AW111:AW112"/>
    <mergeCell ref="AX111:AX112"/>
    <mergeCell ref="B113:B114"/>
    <mergeCell ref="C113:H114"/>
    <mergeCell ref="I113:M114"/>
    <mergeCell ref="N113:P114"/>
    <mergeCell ref="AW113:AW114"/>
    <mergeCell ref="AX113:AX114"/>
    <mergeCell ref="B107:B108"/>
    <mergeCell ref="C107:H108"/>
    <mergeCell ref="I107:M108"/>
    <mergeCell ref="N107:P108"/>
    <mergeCell ref="AW107:AW108"/>
    <mergeCell ref="AX107:AX108"/>
    <mergeCell ref="B109:B110"/>
    <mergeCell ref="C109:H110"/>
    <mergeCell ref="I109:M110"/>
    <mergeCell ref="N109:P110"/>
    <mergeCell ref="AW109:AW110"/>
    <mergeCell ref="AX109:AX110"/>
    <mergeCell ref="T102:U102"/>
    <mergeCell ref="B103:B104"/>
    <mergeCell ref="C103:H104"/>
    <mergeCell ref="I103:M104"/>
    <mergeCell ref="N103:P104"/>
    <mergeCell ref="AW103:AW104"/>
    <mergeCell ref="AX103:AX104"/>
    <mergeCell ref="B105:B106"/>
    <mergeCell ref="C105:H106"/>
    <mergeCell ref="I105:M106"/>
    <mergeCell ref="N105:P106"/>
    <mergeCell ref="AW105:AW106"/>
    <mergeCell ref="AX105:AX106"/>
    <mergeCell ref="B96:B97"/>
    <mergeCell ref="C96:H97"/>
    <mergeCell ref="I96:M97"/>
    <mergeCell ref="N96:P97"/>
    <mergeCell ref="AW96:AW97"/>
    <mergeCell ref="AX96:AX97"/>
    <mergeCell ref="B98:B99"/>
    <mergeCell ref="C98:H99"/>
    <mergeCell ref="I98:M99"/>
    <mergeCell ref="N98:P99"/>
    <mergeCell ref="AW98:AW99"/>
    <mergeCell ref="AX98:AX99"/>
    <mergeCell ref="B92:B93"/>
    <mergeCell ref="C92:H93"/>
    <mergeCell ref="I92:M93"/>
    <mergeCell ref="N92:P93"/>
    <mergeCell ref="AW92:AW93"/>
    <mergeCell ref="AX92:AX93"/>
    <mergeCell ref="B94:B95"/>
    <mergeCell ref="C94:H95"/>
    <mergeCell ref="I94:M95"/>
    <mergeCell ref="N94:P95"/>
    <mergeCell ref="AW94:AW95"/>
    <mergeCell ref="AX94:AX95"/>
    <mergeCell ref="B88:B89"/>
    <mergeCell ref="C88:H89"/>
    <mergeCell ref="I88:M89"/>
    <mergeCell ref="N88:P89"/>
    <mergeCell ref="AW88:AW89"/>
    <mergeCell ref="AX88:AX89"/>
    <mergeCell ref="B90:B91"/>
    <mergeCell ref="C90:H91"/>
    <mergeCell ref="I90:M91"/>
    <mergeCell ref="N90:P91"/>
    <mergeCell ref="AW90:AW91"/>
    <mergeCell ref="AX90:AX91"/>
    <mergeCell ref="B84:B85"/>
    <mergeCell ref="C84:H85"/>
    <mergeCell ref="I84:M85"/>
    <mergeCell ref="N84:P85"/>
    <mergeCell ref="AW84:AW85"/>
    <mergeCell ref="AX84:AX85"/>
    <mergeCell ref="B86:B87"/>
    <mergeCell ref="C86:H87"/>
    <mergeCell ref="I86:M87"/>
    <mergeCell ref="N86:P87"/>
    <mergeCell ref="AW86:AW87"/>
    <mergeCell ref="AX86:AX87"/>
    <mergeCell ref="B80:B81"/>
    <mergeCell ref="C80:H81"/>
    <mergeCell ref="I80:M81"/>
    <mergeCell ref="N80:P81"/>
    <mergeCell ref="AW80:AW81"/>
    <mergeCell ref="AX80:AX81"/>
    <mergeCell ref="B82:B83"/>
    <mergeCell ref="C82:H83"/>
    <mergeCell ref="I82:M83"/>
    <mergeCell ref="N82:P83"/>
    <mergeCell ref="AW82:AW83"/>
    <mergeCell ref="AX82:AX83"/>
    <mergeCell ref="B76:B77"/>
    <mergeCell ref="C76:H77"/>
    <mergeCell ref="I76:M77"/>
    <mergeCell ref="N76:P77"/>
    <mergeCell ref="AW76:AW77"/>
    <mergeCell ref="AX76:AX77"/>
    <mergeCell ref="B78:B79"/>
    <mergeCell ref="C78:H79"/>
    <mergeCell ref="I78:M79"/>
    <mergeCell ref="N78:P79"/>
    <mergeCell ref="AW78:AW79"/>
    <mergeCell ref="AX78:AX79"/>
    <mergeCell ref="B72:B73"/>
    <mergeCell ref="C72:H73"/>
    <mergeCell ref="I72:M73"/>
    <mergeCell ref="N72:P73"/>
    <mergeCell ref="AW72:AW73"/>
    <mergeCell ref="AX72:AX73"/>
    <mergeCell ref="B74:B75"/>
    <mergeCell ref="C74:H75"/>
    <mergeCell ref="I74:M75"/>
    <mergeCell ref="N74:P75"/>
    <mergeCell ref="AW74:AW75"/>
    <mergeCell ref="AX74:AX75"/>
    <mergeCell ref="B68:B69"/>
    <mergeCell ref="C68:H69"/>
    <mergeCell ref="I68:M69"/>
    <mergeCell ref="N68:P69"/>
    <mergeCell ref="AW68:AW69"/>
    <mergeCell ref="AX68:AX69"/>
    <mergeCell ref="B70:B71"/>
    <mergeCell ref="C70:H71"/>
    <mergeCell ref="I70:M71"/>
    <mergeCell ref="N70:P71"/>
    <mergeCell ref="AW70:AW71"/>
    <mergeCell ref="AX70:AX71"/>
    <mergeCell ref="B64:B65"/>
    <mergeCell ref="C64:H65"/>
    <mergeCell ref="I64:M65"/>
    <mergeCell ref="N64:P65"/>
    <mergeCell ref="AW64:AW65"/>
    <mergeCell ref="AX64:AX65"/>
    <mergeCell ref="B66:B67"/>
    <mergeCell ref="C66:H67"/>
    <mergeCell ref="I66:M67"/>
    <mergeCell ref="N66:P67"/>
    <mergeCell ref="AW66:AW67"/>
    <mergeCell ref="AX66:AX67"/>
    <mergeCell ref="B60:B61"/>
    <mergeCell ref="C60:H61"/>
    <mergeCell ref="I60:M61"/>
    <mergeCell ref="N60:P61"/>
    <mergeCell ref="AW60:AW61"/>
    <mergeCell ref="AX60:AX61"/>
    <mergeCell ref="B62:B63"/>
    <mergeCell ref="C62:H63"/>
    <mergeCell ref="I62:M63"/>
    <mergeCell ref="N62:P63"/>
    <mergeCell ref="AW62:AW63"/>
    <mergeCell ref="AX62:AX63"/>
    <mergeCell ref="B56:B57"/>
    <mergeCell ref="C56:H57"/>
    <mergeCell ref="I56:M57"/>
    <mergeCell ref="N56:P57"/>
    <mergeCell ref="AW56:AW57"/>
    <mergeCell ref="AX56:AX57"/>
    <mergeCell ref="B58:B59"/>
    <mergeCell ref="C58:H59"/>
    <mergeCell ref="I58:M59"/>
    <mergeCell ref="N58:P59"/>
    <mergeCell ref="AW58:AW59"/>
    <mergeCell ref="AX58:AX59"/>
    <mergeCell ref="B46:B47"/>
    <mergeCell ref="C46:H47"/>
    <mergeCell ref="I46:M47"/>
    <mergeCell ref="N46:P47"/>
    <mergeCell ref="AW46:AW47"/>
    <mergeCell ref="AX46:AX47"/>
    <mergeCell ref="T53:U53"/>
    <mergeCell ref="B54:B55"/>
    <mergeCell ref="C54:H55"/>
    <mergeCell ref="I54:M55"/>
    <mergeCell ref="N54:P55"/>
    <mergeCell ref="AW54:AW55"/>
    <mergeCell ref="AX54:AX55"/>
    <mergeCell ref="AN50:AP50"/>
    <mergeCell ref="AQ50:AU50"/>
    <mergeCell ref="B42:B43"/>
    <mergeCell ref="C42:H43"/>
    <mergeCell ref="I42:M43"/>
    <mergeCell ref="N42:P43"/>
    <mergeCell ref="AW42:AW43"/>
    <mergeCell ref="AX42:AX43"/>
    <mergeCell ref="B44:B45"/>
    <mergeCell ref="C44:H45"/>
    <mergeCell ref="I44:M45"/>
    <mergeCell ref="N44:P45"/>
    <mergeCell ref="AW44:AW45"/>
    <mergeCell ref="AX44:AX45"/>
    <mergeCell ref="B38:B39"/>
    <mergeCell ref="C38:H39"/>
    <mergeCell ref="I38:M39"/>
    <mergeCell ref="N38:P39"/>
    <mergeCell ref="AW38:AW39"/>
    <mergeCell ref="AX38:AX39"/>
    <mergeCell ref="B40:B41"/>
    <mergeCell ref="C40:H41"/>
    <mergeCell ref="I40:M41"/>
    <mergeCell ref="N40:P41"/>
    <mergeCell ref="AW40:AW41"/>
    <mergeCell ref="AX40:AX41"/>
    <mergeCell ref="B34:B35"/>
    <mergeCell ref="C34:H35"/>
    <mergeCell ref="I34:M35"/>
    <mergeCell ref="N34:P35"/>
    <mergeCell ref="AW34:AW35"/>
    <mergeCell ref="AX34:AX35"/>
    <mergeCell ref="B36:B37"/>
    <mergeCell ref="C36:H37"/>
    <mergeCell ref="I36:M37"/>
    <mergeCell ref="N36:P37"/>
    <mergeCell ref="AW36:AW37"/>
    <mergeCell ref="AX36:AX37"/>
    <mergeCell ref="B30:B31"/>
    <mergeCell ref="C30:H31"/>
    <mergeCell ref="I30:M31"/>
    <mergeCell ref="N30:P31"/>
    <mergeCell ref="AW30:AW31"/>
    <mergeCell ref="AX30:AX31"/>
    <mergeCell ref="B32:B33"/>
    <mergeCell ref="C32:H33"/>
    <mergeCell ref="I32:M33"/>
    <mergeCell ref="N32:P33"/>
    <mergeCell ref="AW32:AW33"/>
    <mergeCell ref="AX32:AX33"/>
    <mergeCell ref="B26:B27"/>
    <mergeCell ref="C26:H27"/>
    <mergeCell ref="I26:M27"/>
    <mergeCell ref="N26:P27"/>
    <mergeCell ref="AW26:AW27"/>
    <mergeCell ref="AX26:AX27"/>
    <mergeCell ref="B28:B29"/>
    <mergeCell ref="C28:H29"/>
    <mergeCell ref="I28:M29"/>
    <mergeCell ref="N28:P29"/>
    <mergeCell ref="AW28:AW29"/>
    <mergeCell ref="AX28:AX29"/>
    <mergeCell ref="B22:B23"/>
    <mergeCell ref="C22:H23"/>
    <mergeCell ref="I22:M23"/>
    <mergeCell ref="N22:P23"/>
    <mergeCell ref="AW22:AW23"/>
    <mergeCell ref="AX22:AX23"/>
    <mergeCell ref="B24:B25"/>
    <mergeCell ref="C24:H25"/>
    <mergeCell ref="I24:M25"/>
    <mergeCell ref="N24:P25"/>
    <mergeCell ref="AW24:AW25"/>
    <mergeCell ref="AX24:AX25"/>
    <mergeCell ref="B18:B19"/>
    <mergeCell ref="C18:H19"/>
    <mergeCell ref="I18:M19"/>
    <mergeCell ref="N18:P19"/>
    <mergeCell ref="AW18:AW19"/>
    <mergeCell ref="AX18:AX19"/>
    <mergeCell ref="B20:B21"/>
    <mergeCell ref="C20:H21"/>
    <mergeCell ref="I20:M21"/>
    <mergeCell ref="N20:P21"/>
    <mergeCell ref="AW20:AW21"/>
    <mergeCell ref="AX20:AX21"/>
    <mergeCell ref="B14:B15"/>
    <mergeCell ref="C14:H15"/>
    <mergeCell ref="I14:M15"/>
    <mergeCell ref="N14:P15"/>
    <mergeCell ref="AW14:AW15"/>
    <mergeCell ref="AX14:AX15"/>
    <mergeCell ref="B16:B17"/>
    <mergeCell ref="C16:H17"/>
    <mergeCell ref="I16:M17"/>
    <mergeCell ref="N16:P17"/>
    <mergeCell ref="AW16:AW17"/>
    <mergeCell ref="AX16:AX17"/>
    <mergeCell ref="B10:B11"/>
    <mergeCell ref="C10:H11"/>
    <mergeCell ref="I10:M11"/>
    <mergeCell ref="N10:P11"/>
    <mergeCell ref="AW10:AW11"/>
    <mergeCell ref="AX10:AX11"/>
    <mergeCell ref="B12:B13"/>
    <mergeCell ref="C12:H13"/>
    <mergeCell ref="I12:M13"/>
    <mergeCell ref="N12:P13"/>
    <mergeCell ref="AW12:AW13"/>
    <mergeCell ref="AX12:AX13"/>
    <mergeCell ref="AW4:AW5"/>
    <mergeCell ref="AX4:AX5"/>
    <mergeCell ref="B6:B7"/>
    <mergeCell ref="C6:H7"/>
    <mergeCell ref="I6:M7"/>
    <mergeCell ref="N6:P7"/>
    <mergeCell ref="AW6:AW7"/>
    <mergeCell ref="AX6:AX7"/>
    <mergeCell ref="B8:B9"/>
    <mergeCell ref="C8:H9"/>
    <mergeCell ref="I8:M9"/>
    <mergeCell ref="N8:P9"/>
    <mergeCell ref="AW8:AW9"/>
    <mergeCell ref="AX8:AX9"/>
    <mergeCell ref="AN2:AO2"/>
    <mergeCell ref="AP2:AQ2"/>
    <mergeCell ref="AR2:AS2"/>
    <mergeCell ref="AT2:AU2"/>
    <mergeCell ref="B4:B5"/>
    <mergeCell ref="C4:H5"/>
    <mergeCell ref="I4:M5"/>
    <mergeCell ref="N4:P5"/>
    <mergeCell ref="T2:U2"/>
    <mergeCell ref="AA2:AK2"/>
    <mergeCell ref="AL2:AM2"/>
  </mergeCells>
  <phoneticPr fontId="2"/>
  <conditionalFormatting sqref="AV6:AW6 AY6:AZ25 AV7:AV25 AW8 AW10 AW12 AW14 AW16 AW18 AW20 AW22 AW24 AW28 AW30 AW32 AW34 AW36 AW46 AV28:AV33 AY28:AZ33 AY56:AZ69 AV56:AV69">
    <cfRule type="cellIs" dxfId="392" priority="195" stopIfTrue="1" operator="equal">
      <formula>0</formula>
    </cfRule>
  </conditionalFormatting>
  <conditionalFormatting sqref="AV34:AV35 AY34:AZ35">
    <cfRule type="cellIs" dxfId="391" priority="194" stopIfTrue="1" operator="equal">
      <formula>0</formula>
    </cfRule>
  </conditionalFormatting>
  <conditionalFormatting sqref="AV46:AV47 AY46:AZ47">
    <cfRule type="cellIs" dxfId="390" priority="193" stopIfTrue="1" operator="equal">
      <formula>0</formula>
    </cfRule>
  </conditionalFormatting>
  <conditionalFormatting sqref="AV36:AV37 AY36:AZ37">
    <cfRule type="cellIs" dxfId="389" priority="192" stopIfTrue="1" operator="equal">
      <formula>0</formula>
    </cfRule>
  </conditionalFormatting>
  <conditionalFormatting sqref="AX6">
    <cfRule type="cellIs" dxfId="388" priority="191" stopIfTrue="1" operator="equal">
      <formula>0</formula>
    </cfRule>
  </conditionalFormatting>
  <conditionalFormatting sqref="AX8">
    <cfRule type="cellIs" dxfId="387" priority="190" stopIfTrue="1" operator="equal">
      <formula>0</formula>
    </cfRule>
  </conditionalFormatting>
  <conditionalFormatting sqref="AX10">
    <cfRule type="cellIs" dxfId="386" priority="189" stopIfTrue="1" operator="equal">
      <formula>0</formula>
    </cfRule>
  </conditionalFormatting>
  <conditionalFormatting sqref="AX46">
    <cfRule type="cellIs" dxfId="385" priority="176" stopIfTrue="1" operator="equal">
      <formula>0</formula>
    </cfRule>
  </conditionalFormatting>
  <conditionalFormatting sqref="AX12">
    <cfRule type="cellIs" dxfId="384" priority="188" stopIfTrue="1" operator="equal">
      <formula>0</formula>
    </cfRule>
  </conditionalFormatting>
  <conditionalFormatting sqref="AX14">
    <cfRule type="cellIs" dxfId="383" priority="187" stopIfTrue="1" operator="equal">
      <formula>0</formula>
    </cfRule>
  </conditionalFormatting>
  <conditionalFormatting sqref="AX16">
    <cfRule type="cellIs" dxfId="382" priority="186" stopIfTrue="1" operator="equal">
      <formula>0</formula>
    </cfRule>
  </conditionalFormatting>
  <conditionalFormatting sqref="AX18">
    <cfRule type="cellIs" dxfId="381" priority="185" stopIfTrue="1" operator="equal">
      <formula>0</formula>
    </cfRule>
  </conditionalFormatting>
  <conditionalFormatting sqref="AX20">
    <cfRule type="cellIs" dxfId="380" priority="184" stopIfTrue="1" operator="equal">
      <formula>0</formula>
    </cfRule>
  </conditionalFormatting>
  <conditionalFormatting sqref="AX22">
    <cfRule type="cellIs" dxfId="379" priority="183" stopIfTrue="1" operator="equal">
      <formula>0</formula>
    </cfRule>
  </conditionalFormatting>
  <conditionalFormatting sqref="AX24">
    <cfRule type="cellIs" dxfId="378" priority="182" stopIfTrue="1" operator="equal">
      <formula>0</formula>
    </cfRule>
  </conditionalFormatting>
  <conditionalFormatting sqref="AX28">
    <cfRule type="cellIs" dxfId="377" priority="181" stopIfTrue="1" operator="equal">
      <formula>0</formula>
    </cfRule>
  </conditionalFormatting>
  <conditionalFormatting sqref="AX30">
    <cfRule type="cellIs" dxfId="376" priority="180" stopIfTrue="1" operator="equal">
      <formula>0</formula>
    </cfRule>
  </conditionalFormatting>
  <conditionalFormatting sqref="AX32">
    <cfRule type="cellIs" dxfId="375" priority="179" stopIfTrue="1" operator="equal">
      <formula>0</formula>
    </cfRule>
  </conditionalFormatting>
  <conditionalFormatting sqref="AX34">
    <cfRule type="cellIs" dxfId="374" priority="178" stopIfTrue="1" operator="equal">
      <formula>0</formula>
    </cfRule>
  </conditionalFormatting>
  <conditionalFormatting sqref="AV38:AV39 AY38:AZ39">
    <cfRule type="cellIs" dxfId="373" priority="171" stopIfTrue="1" operator="equal">
      <formula>0</formula>
    </cfRule>
  </conditionalFormatting>
  <conditionalFormatting sqref="AX36">
    <cfRule type="cellIs" dxfId="372" priority="177" stopIfTrue="1" operator="equal">
      <formula>0</formula>
    </cfRule>
  </conditionalFormatting>
  <conditionalFormatting sqref="AW42">
    <cfRule type="cellIs" dxfId="371" priority="175" stopIfTrue="1" operator="equal">
      <formula>0</formula>
    </cfRule>
  </conditionalFormatting>
  <conditionalFormatting sqref="AV42:AV43 AY42:AZ43">
    <cfRule type="cellIs" dxfId="370" priority="174" stopIfTrue="1" operator="equal">
      <formula>0</formula>
    </cfRule>
  </conditionalFormatting>
  <conditionalFormatting sqref="AX42">
    <cfRule type="cellIs" dxfId="369" priority="173" stopIfTrue="1" operator="equal">
      <formula>0</formula>
    </cfRule>
  </conditionalFormatting>
  <conditionalFormatting sqref="AW38 AW40">
    <cfRule type="cellIs" dxfId="368" priority="172" stopIfTrue="1" operator="equal">
      <formula>0</formula>
    </cfRule>
  </conditionalFormatting>
  <conditionalFormatting sqref="AX76">
    <cfRule type="cellIs" dxfId="367" priority="149" stopIfTrue="1" operator="equal">
      <formula>0</formula>
    </cfRule>
  </conditionalFormatting>
  <conditionalFormatting sqref="AV40:AV41 AY40:AZ41">
    <cfRule type="cellIs" dxfId="366" priority="170" stopIfTrue="1" operator="equal">
      <formula>0</formula>
    </cfRule>
  </conditionalFormatting>
  <conditionalFormatting sqref="AX38">
    <cfRule type="cellIs" dxfId="365" priority="169" stopIfTrue="1" operator="equal">
      <formula>0</formula>
    </cfRule>
  </conditionalFormatting>
  <conditionalFormatting sqref="AX40">
    <cfRule type="cellIs" dxfId="364" priority="168" stopIfTrue="1" operator="equal">
      <formula>0</formula>
    </cfRule>
  </conditionalFormatting>
  <conditionalFormatting sqref="AW44">
    <cfRule type="cellIs" dxfId="363" priority="167" stopIfTrue="1" operator="equal">
      <formula>0</formula>
    </cfRule>
  </conditionalFormatting>
  <conditionalFormatting sqref="AV44:AV45 AY44:AZ45">
    <cfRule type="cellIs" dxfId="362" priority="166" stopIfTrue="1" operator="equal">
      <formula>0</formula>
    </cfRule>
  </conditionalFormatting>
  <conditionalFormatting sqref="AX44">
    <cfRule type="cellIs" dxfId="361" priority="165" stopIfTrue="1" operator="equal">
      <formula>0</formula>
    </cfRule>
  </conditionalFormatting>
  <conditionalFormatting sqref="AX94">
    <cfRule type="cellIs" dxfId="360" priority="138" stopIfTrue="1" operator="equal">
      <formula>0</formula>
    </cfRule>
  </conditionalFormatting>
  <conditionalFormatting sqref="AV143:AV144 AY143:AZ144">
    <cfRule type="cellIs" dxfId="359" priority="104" stopIfTrue="1" operator="equal">
      <formula>0</formula>
    </cfRule>
  </conditionalFormatting>
  <conditionalFormatting sqref="AX143">
    <cfRule type="cellIs" dxfId="358" priority="102" stopIfTrue="1" operator="equal">
      <formula>0</formula>
    </cfRule>
  </conditionalFormatting>
  <conditionalFormatting sqref="AY26:AZ27 AV26:AV27 AW26">
    <cfRule type="cellIs" dxfId="357" priority="164" stopIfTrue="1" operator="equal">
      <formula>0</formula>
    </cfRule>
  </conditionalFormatting>
  <conditionalFormatting sqref="AX26">
    <cfRule type="cellIs" dxfId="356" priority="163" stopIfTrue="1" operator="equal">
      <formula>0</formula>
    </cfRule>
  </conditionalFormatting>
  <conditionalFormatting sqref="AY70:AZ71 AV70:AV71 AW70">
    <cfRule type="cellIs" dxfId="355" priority="137" stopIfTrue="1" operator="equal">
      <formula>0</formula>
    </cfRule>
  </conditionalFormatting>
  <conditionalFormatting sqref="AX70">
    <cfRule type="cellIs" dxfId="354" priority="136" stopIfTrue="1" operator="equal">
      <formula>0</formula>
    </cfRule>
  </conditionalFormatting>
  <conditionalFormatting sqref="AW56 AW58 AW60 AW62 AW64 AW66 AW68 AW72 AW74 AW76 AW88 AW90 AW98 AV72:AV77 AY72:AZ77">
    <cfRule type="cellIs" dxfId="353" priority="162" stopIfTrue="1" operator="equal">
      <formula>0</formula>
    </cfRule>
  </conditionalFormatting>
  <conditionalFormatting sqref="AV88:AV89 AY88:AZ89">
    <cfRule type="cellIs" dxfId="352" priority="161" stopIfTrue="1" operator="equal">
      <formula>0</formula>
    </cfRule>
  </conditionalFormatting>
  <conditionalFormatting sqref="AV98:AV99 AY98:AZ99">
    <cfRule type="cellIs" dxfId="351" priority="160" stopIfTrue="1" operator="equal">
      <formula>0</formula>
    </cfRule>
  </conditionalFormatting>
  <conditionalFormatting sqref="AV90:AV91 AY90:AZ91">
    <cfRule type="cellIs" dxfId="350" priority="159" stopIfTrue="1" operator="equal">
      <formula>0</formula>
    </cfRule>
  </conditionalFormatting>
  <conditionalFormatting sqref="AX98">
    <cfRule type="cellIs" dxfId="349" priority="146" stopIfTrue="1" operator="equal">
      <formula>0</formula>
    </cfRule>
  </conditionalFormatting>
  <conditionalFormatting sqref="AX56">
    <cfRule type="cellIs" dxfId="348" priority="158" stopIfTrue="1" operator="equal">
      <formula>0</formula>
    </cfRule>
  </conditionalFormatting>
  <conditionalFormatting sqref="AX58">
    <cfRule type="cellIs" dxfId="347" priority="157" stopIfTrue="1" operator="equal">
      <formula>0</formula>
    </cfRule>
  </conditionalFormatting>
  <conditionalFormatting sqref="AX60">
    <cfRule type="cellIs" dxfId="346" priority="156" stopIfTrue="1" operator="equal">
      <formula>0</formula>
    </cfRule>
  </conditionalFormatting>
  <conditionalFormatting sqref="AX62">
    <cfRule type="cellIs" dxfId="345" priority="155" stopIfTrue="1" operator="equal">
      <formula>0</formula>
    </cfRule>
  </conditionalFormatting>
  <conditionalFormatting sqref="AX64">
    <cfRule type="cellIs" dxfId="344" priority="154" stopIfTrue="1" operator="equal">
      <formula>0</formula>
    </cfRule>
  </conditionalFormatting>
  <conditionalFormatting sqref="AX66">
    <cfRule type="cellIs" dxfId="343" priority="153" stopIfTrue="1" operator="equal">
      <formula>0</formula>
    </cfRule>
  </conditionalFormatting>
  <conditionalFormatting sqref="AX68">
    <cfRule type="cellIs" dxfId="342" priority="152" stopIfTrue="1" operator="equal">
      <formula>0</formula>
    </cfRule>
  </conditionalFormatting>
  <conditionalFormatting sqref="AX72">
    <cfRule type="cellIs" dxfId="341" priority="151" stopIfTrue="1" operator="equal">
      <formula>0</formula>
    </cfRule>
  </conditionalFormatting>
  <conditionalFormatting sqref="AX74">
    <cfRule type="cellIs" dxfId="340" priority="150" stopIfTrue="1" operator="equal">
      <formula>0</formula>
    </cfRule>
  </conditionalFormatting>
  <conditionalFormatting sqref="AX88">
    <cfRule type="cellIs" dxfId="339" priority="148" stopIfTrue="1" operator="equal">
      <formula>0</formula>
    </cfRule>
  </conditionalFormatting>
  <conditionalFormatting sqref="AV92:AV93 AY92:AZ93">
    <cfRule type="cellIs" dxfId="338" priority="141" stopIfTrue="1" operator="equal">
      <formula>0</formula>
    </cfRule>
  </conditionalFormatting>
  <conditionalFormatting sqref="AX90">
    <cfRule type="cellIs" dxfId="337" priority="147" stopIfTrue="1" operator="equal">
      <formula>0</formula>
    </cfRule>
  </conditionalFormatting>
  <conditionalFormatting sqref="AW96">
    <cfRule type="cellIs" dxfId="336" priority="145" stopIfTrue="1" operator="equal">
      <formula>0</formula>
    </cfRule>
  </conditionalFormatting>
  <conditionalFormatting sqref="AV96:AV97 AY96:AZ97">
    <cfRule type="cellIs" dxfId="335" priority="144" stopIfTrue="1" operator="equal">
      <formula>0</formula>
    </cfRule>
  </conditionalFormatting>
  <conditionalFormatting sqref="AX96">
    <cfRule type="cellIs" dxfId="334" priority="143" stopIfTrue="1" operator="equal">
      <formula>0</formula>
    </cfRule>
  </conditionalFormatting>
  <conditionalFormatting sqref="AW92 AW94">
    <cfRule type="cellIs" dxfId="333" priority="142" stopIfTrue="1" operator="equal">
      <formula>0</formula>
    </cfRule>
  </conditionalFormatting>
  <conditionalFormatting sqref="AV94:AV95 AY94:AZ95">
    <cfRule type="cellIs" dxfId="332" priority="140" stopIfTrue="1" operator="equal">
      <formula>0</formula>
    </cfRule>
  </conditionalFormatting>
  <conditionalFormatting sqref="AX92">
    <cfRule type="cellIs" dxfId="331" priority="139" stopIfTrue="1" operator="equal">
      <formula>0</formula>
    </cfRule>
  </conditionalFormatting>
  <conditionalFormatting sqref="AY78:AZ79 AV78:AV79">
    <cfRule type="cellIs" dxfId="330" priority="135" stopIfTrue="1" operator="equal">
      <formula>0</formula>
    </cfRule>
  </conditionalFormatting>
  <conditionalFormatting sqref="AX86">
    <cfRule type="cellIs" dxfId="329" priority="130" stopIfTrue="1" operator="equal">
      <formula>0</formula>
    </cfRule>
  </conditionalFormatting>
  <conditionalFormatting sqref="AY80:AZ81 AV80:AV81 AW80">
    <cfRule type="cellIs" dxfId="328" priority="129" stopIfTrue="1" operator="equal">
      <formula>0</formula>
    </cfRule>
  </conditionalFormatting>
  <conditionalFormatting sqref="AX80">
    <cfRule type="cellIs" dxfId="327" priority="128" stopIfTrue="1" operator="equal">
      <formula>0</formula>
    </cfRule>
  </conditionalFormatting>
  <conditionalFormatting sqref="AW78 AW82 AW84 AW86 AV82:AV87 AY82:AZ87">
    <cfRule type="cellIs" dxfId="326" priority="134" stopIfTrue="1" operator="equal">
      <formula>0</formula>
    </cfRule>
  </conditionalFormatting>
  <conditionalFormatting sqref="AX78">
    <cfRule type="cellIs" dxfId="325" priority="133" stopIfTrue="1" operator="equal">
      <formula>0</formula>
    </cfRule>
  </conditionalFormatting>
  <conditionalFormatting sqref="AX82">
    <cfRule type="cellIs" dxfId="324" priority="132" stopIfTrue="1" operator="equal">
      <formula>0</formula>
    </cfRule>
  </conditionalFormatting>
  <conditionalFormatting sqref="AX84">
    <cfRule type="cellIs" dxfId="323" priority="131" stopIfTrue="1" operator="equal">
      <formula>0</formula>
    </cfRule>
  </conditionalFormatting>
  <conditionalFormatting sqref="AY105:AZ118 AV105:AV118">
    <cfRule type="cellIs" dxfId="322" priority="127" stopIfTrue="1" operator="equal">
      <formula>0</formula>
    </cfRule>
  </conditionalFormatting>
  <conditionalFormatting sqref="AX125">
    <cfRule type="cellIs" dxfId="321" priority="113" stopIfTrue="1" operator="equal">
      <formula>0</formula>
    </cfRule>
  </conditionalFormatting>
  <conditionalFormatting sqref="AX192">
    <cfRule type="cellIs" dxfId="320" priority="66" stopIfTrue="1" operator="equal">
      <formula>0</formula>
    </cfRule>
  </conditionalFormatting>
  <conditionalFormatting sqref="AY119:AZ120 AV119:AV120 AW119">
    <cfRule type="cellIs" dxfId="319" priority="101" stopIfTrue="1" operator="equal">
      <formula>0</formula>
    </cfRule>
  </conditionalFormatting>
  <conditionalFormatting sqref="AX119">
    <cfRule type="cellIs" dxfId="318" priority="100" stopIfTrue="1" operator="equal">
      <formula>0</formula>
    </cfRule>
  </conditionalFormatting>
  <conditionalFormatting sqref="AW105 AW107 AW109 AW111 AW113 AW115 AW117 AW121 AW123 AW125 AW137 AW139 AW147 AV121:AV126 AY121:AZ126">
    <cfRule type="cellIs" dxfId="317" priority="126" stopIfTrue="1" operator="equal">
      <formula>0</formula>
    </cfRule>
  </conditionalFormatting>
  <conditionalFormatting sqref="AV137:AV138 AY137:AZ138">
    <cfRule type="cellIs" dxfId="316" priority="125" stopIfTrue="1" operator="equal">
      <formula>0</formula>
    </cfRule>
  </conditionalFormatting>
  <conditionalFormatting sqref="AV147:AV148 AY147:AZ148">
    <cfRule type="cellIs" dxfId="315" priority="124" stopIfTrue="1" operator="equal">
      <formula>0</formula>
    </cfRule>
  </conditionalFormatting>
  <conditionalFormatting sqref="AV139:AV140 AY139:AZ140">
    <cfRule type="cellIs" dxfId="314" priority="123" stopIfTrue="1" operator="equal">
      <formula>0</formula>
    </cfRule>
  </conditionalFormatting>
  <conditionalFormatting sqref="AX147">
    <cfRule type="cellIs" dxfId="313" priority="110" stopIfTrue="1" operator="equal">
      <formula>0</formula>
    </cfRule>
  </conditionalFormatting>
  <conditionalFormatting sqref="AX105">
    <cfRule type="cellIs" dxfId="312" priority="122" stopIfTrue="1" operator="equal">
      <formula>0</formula>
    </cfRule>
  </conditionalFormatting>
  <conditionalFormatting sqref="AX107">
    <cfRule type="cellIs" dxfId="311" priority="121" stopIfTrue="1" operator="equal">
      <formula>0</formula>
    </cfRule>
  </conditionalFormatting>
  <conditionalFormatting sqref="AX109">
    <cfRule type="cellIs" dxfId="310" priority="120" stopIfTrue="1" operator="equal">
      <formula>0</formula>
    </cfRule>
  </conditionalFormatting>
  <conditionalFormatting sqref="AX111">
    <cfRule type="cellIs" dxfId="309" priority="119" stopIfTrue="1" operator="equal">
      <formula>0</formula>
    </cfRule>
  </conditionalFormatting>
  <conditionalFormatting sqref="AX113">
    <cfRule type="cellIs" dxfId="308" priority="118" stopIfTrue="1" operator="equal">
      <formula>0</formula>
    </cfRule>
  </conditionalFormatting>
  <conditionalFormatting sqref="AX115">
    <cfRule type="cellIs" dxfId="307" priority="117" stopIfTrue="1" operator="equal">
      <formula>0</formula>
    </cfRule>
  </conditionalFormatting>
  <conditionalFormatting sqref="AX117">
    <cfRule type="cellIs" dxfId="306" priority="116" stopIfTrue="1" operator="equal">
      <formula>0</formula>
    </cfRule>
  </conditionalFormatting>
  <conditionalFormatting sqref="AX121">
    <cfRule type="cellIs" dxfId="305" priority="115" stopIfTrue="1" operator="equal">
      <formula>0</formula>
    </cfRule>
  </conditionalFormatting>
  <conditionalFormatting sqref="AX123">
    <cfRule type="cellIs" dxfId="304" priority="114" stopIfTrue="1" operator="equal">
      <formula>0</formula>
    </cfRule>
  </conditionalFormatting>
  <conditionalFormatting sqref="AX137">
    <cfRule type="cellIs" dxfId="303" priority="112" stopIfTrue="1" operator="equal">
      <formula>0</formula>
    </cfRule>
  </conditionalFormatting>
  <conditionalFormatting sqref="AV141:AV142 AY141:AZ142">
    <cfRule type="cellIs" dxfId="302" priority="105" stopIfTrue="1" operator="equal">
      <formula>0</formula>
    </cfRule>
  </conditionalFormatting>
  <conditionalFormatting sqref="AX139">
    <cfRule type="cellIs" dxfId="301" priority="111" stopIfTrue="1" operator="equal">
      <formula>0</formula>
    </cfRule>
  </conditionalFormatting>
  <conditionalFormatting sqref="AW145">
    <cfRule type="cellIs" dxfId="300" priority="109" stopIfTrue="1" operator="equal">
      <formula>0</formula>
    </cfRule>
  </conditionalFormatting>
  <conditionalFormatting sqref="AV145:AV146 AY145:AZ146">
    <cfRule type="cellIs" dxfId="299" priority="108" stopIfTrue="1" operator="equal">
      <formula>0</formula>
    </cfRule>
  </conditionalFormatting>
  <conditionalFormatting sqref="AX145">
    <cfRule type="cellIs" dxfId="298" priority="107" stopIfTrue="1" operator="equal">
      <formula>0</formula>
    </cfRule>
  </conditionalFormatting>
  <conditionalFormatting sqref="AW141 AW143">
    <cfRule type="cellIs" dxfId="297" priority="106" stopIfTrue="1" operator="equal">
      <formula>0</formula>
    </cfRule>
  </conditionalFormatting>
  <conditionalFormatting sqref="AV192:AV193 AY192:AZ193">
    <cfRule type="cellIs" dxfId="296" priority="68" stopIfTrue="1" operator="equal">
      <formula>0</formula>
    </cfRule>
  </conditionalFormatting>
  <conditionalFormatting sqref="AX141">
    <cfRule type="cellIs" dxfId="295" priority="103" stopIfTrue="1" operator="equal">
      <formula>0</formula>
    </cfRule>
  </conditionalFormatting>
  <conditionalFormatting sqref="AY127:AZ128 AV127:AV128">
    <cfRule type="cellIs" dxfId="294" priority="99" stopIfTrue="1" operator="equal">
      <formula>0</formula>
    </cfRule>
  </conditionalFormatting>
  <conditionalFormatting sqref="AX135">
    <cfRule type="cellIs" dxfId="293" priority="94" stopIfTrue="1" operator="equal">
      <formula>0</formula>
    </cfRule>
  </conditionalFormatting>
  <conditionalFormatting sqref="AY129:AZ130 AV129:AV130 AW129">
    <cfRule type="cellIs" dxfId="292" priority="93" stopIfTrue="1" operator="equal">
      <formula>0</formula>
    </cfRule>
  </conditionalFormatting>
  <conditionalFormatting sqref="AX129">
    <cfRule type="cellIs" dxfId="291" priority="92" stopIfTrue="1" operator="equal">
      <formula>0</formula>
    </cfRule>
  </conditionalFormatting>
  <conditionalFormatting sqref="AW127 AW131 AW133 AW135 AV131:AV136 AY131:AZ136">
    <cfRule type="cellIs" dxfId="290" priority="98" stopIfTrue="1" operator="equal">
      <formula>0</formula>
    </cfRule>
  </conditionalFormatting>
  <conditionalFormatting sqref="AX127">
    <cfRule type="cellIs" dxfId="289" priority="97" stopIfTrue="1" operator="equal">
      <formula>0</formula>
    </cfRule>
  </conditionalFormatting>
  <conditionalFormatting sqref="AX131">
    <cfRule type="cellIs" dxfId="288" priority="96" stopIfTrue="1" operator="equal">
      <formula>0</formula>
    </cfRule>
  </conditionalFormatting>
  <conditionalFormatting sqref="AX133">
    <cfRule type="cellIs" dxfId="287" priority="95" stopIfTrue="1" operator="equal">
      <formula>0</formula>
    </cfRule>
  </conditionalFormatting>
  <conditionalFormatting sqref="AV241:AV242 AY241:AZ242">
    <cfRule type="cellIs" dxfId="286" priority="32" stopIfTrue="1" operator="equal">
      <formula>0</formula>
    </cfRule>
  </conditionalFormatting>
  <conditionalFormatting sqref="AX241">
    <cfRule type="cellIs" dxfId="285" priority="30" stopIfTrue="1" operator="equal">
      <formula>0</formula>
    </cfRule>
  </conditionalFormatting>
  <conditionalFormatting sqref="AY154:AZ167 AV154:AV167">
    <cfRule type="cellIs" dxfId="284" priority="91" stopIfTrue="1" operator="equal">
      <formula>0</formula>
    </cfRule>
  </conditionalFormatting>
  <conditionalFormatting sqref="AX174">
    <cfRule type="cellIs" dxfId="283" priority="77" stopIfTrue="1" operator="equal">
      <formula>0</formula>
    </cfRule>
  </conditionalFormatting>
  <conditionalFormatting sqref="AY168:AZ169 AV168:AV169 AW168">
    <cfRule type="cellIs" dxfId="282" priority="65" stopIfTrue="1" operator="equal">
      <formula>0</formula>
    </cfRule>
  </conditionalFormatting>
  <conditionalFormatting sqref="AX168">
    <cfRule type="cellIs" dxfId="281" priority="64" stopIfTrue="1" operator="equal">
      <formula>0</formula>
    </cfRule>
  </conditionalFormatting>
  <conditionalFormatting sqref="AW154 AW156 AW158 AW160 AW162 AW164 AW166 AW170 AW172 AW174 AW186 AW188 AW196 AV170:AV175 AY170:AZ175">
    <cfRule type="cellIs" dxfId="280" priority="90" stopIfTrue="1" operator="equal">
      <formula>0</formula>
    </cfRule>
  </conditionalFormatting>
  <conditionalFormatting sqref="AV186:AV187 AY186:AZ187">
    <cfRule type="cellIs" dxfId="279" priority="89" stopIfTrue="1" operator="equal">
      <formula>0</formula>
    </cfRule>
  </conditionalFormatting>
  <conditionalFormatting sqref="AV196:AV197 AY196:AZ197">
    <cfRule type="cellIs" dxfId="278" priority="88" stopIfTrue="1" operator="equal">
      <formula>0</formula>
    </cfRule>
  </conditionalFormatting>
  <conditionalFormatting sqref="AV188:AV189 AY188:AZ189">
    <cfRule type="cellIs" dxfId="277" priority="87" stopIfTrue="1" operator="equal">
      <formula>0</formula>
    </cfRule>
  </conditionalFormatting>
  <conditionalFormatting sqref="AX196">
    <cfRule type="cellIs" dxfId="276" priority="74" stopIfTrue="1" operator="equal">
      <formula>0</formula>
    </cfRule>
  </conditionalFormatting>
  <conditionalFormatting sqref="AX154">
    <cfRule type="cellIs" dxfId="275" priority="86" stopIfTrue="1" operator="equal">
      <formula>0</formula>
    </cfRule>
  </conditionalFormatting>
  <conditionalFormatting sqref="AX156">
    <cfRule type="cellIs" dxfId="274" priority="85" stopIfTrue="1" operator="equal">
      <formula>0</formula>
    </cfRule>
  </conditionalFormatting>
  <conditionalFormatting sqref="AX158">
    <cfRule type="cellIs" dxfId="273" priority="84" stopIfTrue="1" operator="equal">
      <formula>0</formula>
    </cfRule>
  </conditionalFormatting>
  <conditionalFormatting sqref="AX160">
    <cfRule type="cellIs" dxfId="272" priority="83" stopIfTrue="1" operator="equal">
      <formula>0</formula>
    </cfRule>
  </conditionalFormatting>
  <conditionalFormatting sqref="AX162">
    <cfRule type="cellIs" dxfId="271" priority="82" stopIfTrue="1" operator="equal">
      <formula>0</formula>
    </cfRule>
  </conditionalFormatting>
  <conditionalFormatting sqref="AX164">
    <cfRule type="cellIs" dxfId="270" priority="81" stopIfTrue="1" operator="equal">
      <formula>0</formula>
    </cfRule>
  </conditionalFormatting>
  <conditionalFormatting sqref="AX166">
    <cfRule type="cellIs" dxfId="269" priority="80" stopIfTrue="1" operator="equal">
      <formula>0</formula>
    </cfRule>
  </conditionalFormatting>
  <conditionalFormatting sqref="AX170">
    <cfRule type="cellIs" dxfId="268" priority="79" stopIfTrue="1" operator="equal">
      <formula>0</formula>
    </cfRule>
  </conditionalFormatting>
  <conditionalFormatting sqref="AX172">
    <cfRule type="cellIs" dxfId="267" priority="78" stopIfTrue="1" operator="equal">
      <formula>0</formula>
    </cfRule>
  </conditionalFormatting>
  <conditionalFormatting sqref="AX186">
    <cfRule type="cellIs" dxfId="266" priority="76" stopIfTrue="1" operator="equal">
      <formula>0</formula>
    </cfRule>
  </conditionalFormatting>
  <conditionalFormatting sqref="AV190:AV191 AY190:AZ191">
    <cfRule type="cellIs" dxfId="265" priority="69" stopIfTrue="1" operator="equal">
      <formula>0</formula>
    </cfRule>
  </conditionalFormatting>
  <conditionalFormatting sqref="AX188">
    <cfRule type="cellIs" dxfId="264" priority="75" stopIfTrue="1" operator="equal">
      <formula>0</formula>
    </cfRule>
  </conditionalFormatting>
  <conditionalFormatting sqref="AW194">
    <cfRule type="cellIs" dxfId="263" priority="73" stopIfTrue="1" operator="equal">
      <formula>0</formula>
    </cfRule>
  </conditionalFormatting>
  <conditionalFormatting sqref="AV194:AV195 AY194:AZ195">
    <cfRule type="cellIs" dxfId="262" priority="72" stopIfTrue="1" operator="equal">
      <formula>0</formula>
    </cfRule>
  </conditionalFormatting>
  <conditionalFormatting sqref="AX194">
    <cfRule type="cellIs" dxfId="261" priority="71" stopIfTrue="1" operator="equal">
      <formula>0</formula>
    </cfRule>
  </conditionalFormatting>
  <conditionalFormatting sqref="AW190 AW192">
    <cfRule type="cellIs" dxfId="260" priority="70" stopIfTrue="1" operator="equal">
      <formula>0</formula>
    </cfRule>
  </conditionalFormatting>
  <conditionalFormatting sqref="AX190">
    <cfRule type="cellIs" dxfId="259" priority="67" stopIfTrue="1" operator="equal">
      <formula>0</formula>
    </cfRule>
  </conditionalFormatting>
  <conditionalFormatting sqref="AY176:AZ177 AV176:AV177">
    <cfRule type="cellIs" dxfId="258" priority="63" stopIfTrue="1" operator="equal">
      <formula>0</formula>
    </cfRule>
  </conditionalFormatting>
  <conditionalFormatting sqref="AX184">
    <cfRule type="cellIs" dxfId="257" priority="58" stopIfTrue="1" operator="equal">
      <formula>0</formula>
    </cfRule>
  </conditionalFormatting>
  <conditionalFormatting sqref="AY178:AZ179 AV178:AV179 AW178">
    <cfRule type="cellIs" dxfId="256" priority="57" stopIfTrue="1" operator="equal">
      <formula>0</formula>
    </cfRule>
  </conditionalFormatting>
  <conditionalFormatting sqref="AX178">
    <cfRule type="cellIs" dxfId="255" priority="56" stopIfTrue="1" operator="equal">
      <formula>0</formula>
    </cfRule>
  </conditionalFormatting>
  <conditionalFormatting sqref="AW176 AW180 AW182 AW184 AV180:AV185 AY180:AZ185">
    <cfRule type="cellIs" dxfId="254" priority="62" stopIfTrue="1" operator="equal">
      <formula>0</formula>
    </cfRule>
  </conditionalFormatting>
  <conditionalFormatting sqref="AX176">
    <cfRule type="cellIs" dxfId="253" priority="61" stopIfTrue="1" operator="equal">
      <formula>0</formula>
    </cfRule>
  </conditionalFormatting>
  <conditionalFormatting sqref="AX180">
    <cfRule type="cellIs" dxfId="252" priority="60" stopIfTrue="1" operator="equal">
      <formula>0</formula>
    </cfRule>
  </conditionalFormatting>
  <conditionalFormatting sqref="AX182">
    <cfRule type="cellIs" dxfId="251" priority="59" stopIfTrue="1" operator="equal">
      <formula>0</formula>
    </cfRule>
  </conditionalFormatting>
  <conditionalFormatting sqref="AY203:AZ216 AV203:AV216">
    <cfRule type="cellIs" dxfId="250" priority="55" stopIfTrue="1" operator="equal">
      <formula>0</formula>
    </cfRule>
  </conditionalFormatting>
  <conditionalFormatting sqref="AX223">
    <cfRule type="cellIs" dxfId="249" priority="41" stopIfTrue="1" operator="equal">
      <formula>0</formula>
    </cfRule>
  </conditionalFormatting>
  <conditionalFormatting sqref="AY217:AZ218 AV217:AV218 AW217">
    <cfRule type="cellIs" dxfId="248" priority="29" stopIfTrue="1" operator="equal">
      <formula>0</formula>
    </cfRule>
  </conditionalFormatting>
  <conditionalFormatting sqref="AX217">
    <cfRule type="cellIs" dxfId="247" priority="28" stopIfTrue="1" operator="equal">
      <formula>0</formula>
    </cfRule>
  </conditionalFormatting>
  <conditionalFormatting sqref="AW203 AW205 AW207 AW209 AW211 AW213 AW215 AW219 AW221 AW223 AW235 AW237 AW245 AV219:AV224 AY219:AZ224">
    <cfRule type="cellIs" dxfId="246" priority="54" stopIfTrue="1" operator="equal">
      <formula>0</formula>
    </cfRule>
  </conditionalFormatting>
  <conditionalFormatting sqref="AV235:AV236 AY235:AZ236">
    <cfRule type="cellIs" dxfId="245" priority="53" stopIfTrue="1" operator="equal">
      <formula>0</formula>
    </cfRule>
  </conditionalFormatting>
  <conditionalFormatting sqref="AV245:AV246 AY245:AZ246">
    <cfRule type="cellIs" dxfId="244" priority="52" stopIfTrue="1" operator="equal">
      <formula>0</formula>
    </cfRule>
  </conditionalFormatting>
  <conditionalFormatting sqref="AV237:AV238 AY237:AZ238">
    <cfRule type="cellIs" dxfId="243" priority="51" stopIfTrue="1" operator="equal">
      <formula>0</formula>
    </cfRule>
  </conditionalFormatting>
  <conditionalFormatting sqref="AX245">
    <cfRule type="cellIs" dxfId="242" priority="38" stopIfTrue="1" operator="equal">
      <formula>0</formula>
    </cfRule>
  </conditionalFormatting>
  <conditionalFormatting sqref="AX203">
    <cfRule type="cellIs" dxfId="241" priority="50" stopIfTrue="1" operator="equal">
      <formula>0</formula>
    </cfRule>
  </conditionalFormatting>
  <conditionalFormatting sqref="AX205">
    <cfRule type="cellIs" dxfId="240" priority="49" stopIfTrue="1" operator="equal">
      <formula>0</formula>
    </cfRule>
  </conditionalFormatting>
  <conditionalFormatting sqref="AX207">
    <cfRule type="cellIs" dxfId="239" priority="48" stopIfTrue="1" operator="equal">
      <formula>0</formula>
    </cfRule>
  </conditionalFormatting>
  <conditionalFormatting sqref="AX209">
    <cfRule type="cellIs" dxfId="238" priority="47" stopIfTrue="1" operator="equal">
      <formula>0</formula>
    </cfRule>
  </conditionalFormatting>
  <conditionalFormatting sqref="AX211">
    <cfRule type="cellIs" dxfId="237" priority="46" stopIfTrue="1" operator="equal">
      <formula>0</formula>
    </cfRule>
  </conditionalFormatting>
  <conditionalFormatting sqref="AX213">
    <cfRule type="cellIs" dxfId="236" priority="45" stopIfTrue="1" operator="equal">
      <formula>0</formula>
    </cfRule>
  </conditionalFormatting>
  <conditionalFormatting sqref="AX215">
    <cfRule type="cellIs" dxfId="235" priority="44" stopIfTrue="1" operator="equal">
      <formula>0</formula>
    </cfRule>
  </conditionalFormatting>
  <conditionalFormatting sqref="AX219">
    <cfRule type="cellIs" dxfId="234" priority="43" stopIfTrue="1" operator="equal">
      <formula>0</formula>
    </cfRule>
  </conditionalFormatting>
  <conditionalFormatting sqref="AX221">
    <cfRule type="cellIs" dxfId="233" priority="42" stopIfTrue="1" operator="equal">
      <formula>0</formula>
    </cfRule>
  </conditionalFormatting>
  <conditionalFormatting sqref="AX235">
    <cfRule type="cellIs" dxfId="232" priority="40" stopIfTrue="1" operator="equal">
      <formula>0</formula>
    </cfRule>
  </conditionalFormatting>
  <conditionalFormatting sqref="AV239:AV240 AY239:AZ240">
    <cfRule type="cellIs" dxfId="231" priority="33" stopIfTrue="1" operator="equal">
      <formula>0</formula>
    </cfRule>
  </conditionalFormatting>
  <conditionalFormatting sqref="AX237">
    <cfRule type="cellIs" dxfId="230" priority="39" stopIfTrue="1" operator="equal">
      <formula>0</formula>
    </cfRule>
  </conditionalFormatting>
  <conditionalFormatting sqref="AW243">
    <cfRule type="cellIs" dxfId="229" priority="37" stopIfTrue="1" operator="equal">
      <formula>0</formula>
    </cfRule>
  </conditionalFormatting>
  <conditionalFormatting sqref="AV243:AV244 AY243:AZ244">
    <cfRule type="cellIs" dxfId="228" priority="36" stopIfTrue="1" operator="equal">
      <formula>0</formula>
    </cfRule>
  </conditionalFormatting>
  <conditionalFormatting sqref="AX243">
    <cfRule type="cellIs" dxfId="227" priority="35" stopIfTrue="1" operator="equal">
      <formula>0</formula>
    </cfRule>
  </conditionalFormatting>
  <conditionalFormatting sqref="AW239 AW241">
    <cfRule type="cellIs" dxfId="226" priority="34" stopIfTrue="1" operator="equal">
      <formula>0</formula>
    </cfRule>
  </conditionalFormatting>
  <conditionalFormatting sqref="AX239">
    <cfRule type="cellIs" dxfId="225" priority="31" stopIfTrue="1" operator="equal">
      <formula>0</formula>
    </cfRule>
  </conditionalFormatting>
  <conditionalFormatting sqref="AY225:AZ226 AV225:AV226">
    <cfRule type="cellIs" dxfId="224" priority="27" stopIfTrue="1" operator="equal">
      <formula>0</formula>
    </cfRule>
  </conditionalFormatting>
  <conditionalFormatting sqref="AX233">
    <cfRule type="cellIs" dxfId="223" priority="22" stopIfTrue="1" operator="equal">
      <formula>0</formula>
    </cfRule>
  </conditionalFormatting>
  <conditionalFormatting sqref="AY227:AZ228 AV227:AV228 AW227">
    <cfRule type="cellIs" dxfId="222" priority="21" stopIfTrue="1" operator="equal">
      <formula>0</formula>
    </cfRule>
  </conditionalFormatting>
  <conditionalFormatting sqref="AX227">
    <cfRule type="cellIs" dxfId="221" priority="20" stopIfTrue="1" operator="equal">
      <formula>0</formula>
    </cfRule>
  </conditionalFormatting>
  <conditionalFormatting sqref="AW225 AW229 AW231 AW233 AV229:AV234 AY229:AZ234">
    <cfRule type="cellIs" dxfId="220" priority="26" stopIfTrue="1" operator="equal">
      <formula>0</formula>
    </cfRule>
  </conditionalFormatting>
  <conditionalFormatting sqref="AX225">
    <cfRule type="cellIs" dxfId="219" priority="25" stopIfTrue="1" operator="equal">
      <formula>0</formula>
    </cfRule>
  </conditionalFormatting>
  <conditionalFormatting sqref="AX229">
    <cfRule type="cellIs" dxfId="218" priority="24" stopIfTrue="1" operator="equal">
      <formula>0</formula>
    </cfRule>
  </conditionalFormatting>
  <conditionalFormatting sqref="AX231">
    <cfRule type="cellIs" dxfId="217" priority="23" stopIfTrue="1" operator="equal">
      <formula>0</formula>
    </cfRule>
  </conditionalFormatting>
  <conditionalFormatting sqref="AT4:AT11 AT54:AT55 AT103:AT104 AT152:AT153 AT201:AT202">
    <cfRule type="expression" dxfId="216" priority="17" stopIfTrue="1">
      <formula>$AT$4=""</formula>
    </cfRule>
  </conditionalFormatting>
  <conditionalFormatting sqref="AS4:AS11 AS54:AS55 AS103:AS104 AS152:AS153 AS201:AS202">
    <cfRule type="expression" dxfId="215" priority="16" stopIfTrue="1">
      <formula>$AS$4=""</formula>
    </cfRule>
  </conditionalFormatting>
  <conditionalFormatting sqref="Q4:AU5 Q54:AU55 Q103:AU104 Q152:AU153 Q201:AU202">
    <cfRule type="expression" dxfId="214" priority="18" stopIfTrue="1">
      <formula>WEEKDAY(Q$4,2)=7</formula>
    </cfRule>
    <cfRule type="expression" dxfId="213" priority="19" stopIfTrue="1">
      <formula>WEEKDAY(Q$4,2)=6</formula>
    </cfRule>
  </conditionalFormatting>
  <conditionalFormatting sqref="AU4:AU11 AU103:AU104 AU152:AU153 AU201:AU202 AU54:AU99">
    <cfRule type="expression" dxfId="212" priority="15" stopIfTrue="1">
      <formula>$AU$4=""</formula>
    </cfRule>
  </conditionalFormatting>
  <conditionalFormatting sqref="AT13 AT15 AT17 AT19 AT21 AT23 AT25 AT27 AT29 AT31 AT33 AT35 AT37 AT39 AT41 AT43 AT45 AT47">
    <cfRule type="expression" dxfId="211" priority="14" stopIfTrue="1">
      <formula>$AT$4=""</formula>
    </cfRule>
  </conditionalFormatting>
  <conditionalFormatting sqref="AS13 AS15 AS17 AS19 AS21 AS23 AS25 AS27 AS29 AS31 AS33 AS35 AS37 AS39 AS41 AS43 AS45 AS47">
    <cfRule type="expression" dxfId="210" priority="13" stopIfTrue="1">
      <formula>$AS$4=""</formula>
    </cfRule>
  </conditionalFormatting>
  <conditionalFormatting sqref="AU12:AU47">
    <cfRule type="expression" dxfId="209" priority="12" stopIfTrue="1">
      <formula>$AU$4=""</formula>
    </cfRule>
  </conditionalFormatting>
  <conditionalFormatting sqref="AT57 AT59 AT61 AT63 AT65 AT67 AT69 AT71 AT73 AT75 AT77 AT79 AT81 AT83 AT85 AT87 AT89 AT91 AT93 AT95 AT97 AT99">
    <cfRule type="expression" dxfId="208" priority="11" stopIfTrue="1">
      <formula>$AT$4=""</formula>
    </cfRule>
  </conditionalFormatting>
  <conditionalFormatting sqref="AS57 AS59 AS61 AS63 AS65 AS67 AS69 AS71 AS73 AS75 AS77 AS79 AS81 AS83 AS85 AS87 AS89 AS91 AS93 AS95 AS97 AS99">
    <cfRule type="expression" dxfId="207" priority="10" stopIfTrue="1">
      <formula>$AS$4=""</formula>
    </cfRule>
  </conditionalFormatting>
  <conditionalFormatting sqref="AU105:AU148">
    <cfRule type="expression" dxfId="206" priority="9" stopIfTrue="1">
      <formula>$AU$4=""</formula>
    </cfRule>
  </conditionalFormatting>
  <conditionalFormatting sqref="AT106 AT108 AT110 AT112 AT114 AT116 AT118 AT120 AT122 AT124 AT126 AT128 AT130 AT132 AT134 AT136 AT138 AT140 AT142 AT144 AT146 AT148">
    <cfRule type="expression" dxfId="205" priority="8" stopIfTrue="1">
      <formula>$AT$4=""</formula>
    </cfRule>
  </conditionalFormatting>
  <conditionalFormatting sqref="AS106 AS108 AS110 AS112 AS114 AS116 AS118 AS120 AS122 AS124 AS126 AS128 AS130 AS132 AS134 AS136 AS138 AS140 AS142 AS144 AS146 AS148">
    <cfRule type="expression" dxfId="204" priority="7" stopIfTrue="1">
      <formula>$AS$4=""</formula>
    </cfRule>
  </conditionalFormatting>
  <conditionalFormatting sqref="AU154:AU197">
    <cfRule type="expression" dxfId="203" priority="6" stopIfTrue="1">
      <formula>$AU$4=""</formula>
    </cfRule>
  </conditionalFormatting>
  <conditionalFormatting sqref="AT155 AT157 AT159 AT161 AT163 AT165 AT167 AT169 AT171 AT173 AT175 AT177 AT179 AT181 AT183 AT185 AT187 AT189 AT191 AT193 AT195 AT197">
    <cfRule type="expression" dxfId="202" priority="5" stopIfTrue="1">
      <formula>$AT$4=""</formula>
    </cfRule>
  </conditionalFormatting>
  <conditionalFormatting sqref="AS155 AS157 AS159 AS161 AS163 AS165 AS167 AS169 AS171 AS173 AS175 AS177 AS179 AS181 AS183 AS185 AS187 AS189 AS191 AS193 AS195 AS197">
    <cfRule type="expression" dxfId="201" priority="4" stopIfTrue="1">
      <formula>$AS$4=""</formula>
    </cfRule>
  </conditionalFormatting>
  <conditionalFormatting sqref="AU203:AU246">
    <cfRule type="expression" dxfId="200" priority="3" stopIfTrue="1">
      <formula>$AU$4=""</formula>
    </cfRule>
  </conditionalFormatting>
  <conditionalFormatting sqref="AT204 AT206 AT208 AT210 AT212 AT214 AT216 AT218 AT220 AT222 AT224 AT226 AT228 AT230 AT232 AT234 AT236 AT238 AT240 AT242 AT244 AT246">
    <cfRule type="expression" dxfId="199" priority="2" stopIfTrue="1">
      <formula>$AT$4=""</formula>
    </cfRule>
  </conditionalFormatting>
  <conditionalFormatting sqref="AS204 AS206 AS208 AS210 AS212 AS214 AS216 AS218 AS220 AS222 AS224 AS226 AS228 AS230 AS232 AS234 AS236 AS238 AS240 AS242 AS244 AS246">
    <cfRule type="expression" dxfId="198" priority="1" stopIfTrue="1">
      <formula>$AS$4=""</formula>
    </cfRule>
  </conditionalFormatting>
  <dataValidations count="4">
    <dataValidation type="list" allowBlank="1" showInputMessage="1" showErrorMessage="1" sqref="C154:H197 C203:H246 C105:H148 C56:H99 C6:H47">
      <formula1>$BC$6:$BC$14</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T200:U200 W2 T53:U53 W53 T102:U102 W151 W200 W102 T151:U151"/>
    <dataValidation type="list" allowBlank="1" showInputMessage="1" showErrorMessage="1" sqref="N56:P99 N203:P246 N105:P148 N6:P47 N154:P197">
      <formula1>$BG$6:$BL$6</formula1>
    </dataValidation>
  </dataValidations>
  <printOptions horizontalCentered="1"/>
  <pageMargins left="0.39370078740157483" right="0.39370078740157483" top="0.59055118110236227" bottom="0.19685039370078741" header="0.31496062992125984" footer="0.31496062992125984"/>
  <pageSetup paperSize="9" scale="70" orientation="landscape" r:id="rId1"/>
  <headerFooter>
    <oddFooter>&amp;A</oddFooter>
  </headerFooter>
  <rowBreaks count="1" manualBreakCount="1">
    <brk id="248" max="50" man="1"/>
  </rowBreaks>
  <ignoredErrors>
    <ignoredError sqref="S2 U2:V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'P1'!$B$4:$B$29</xm:f>
          </x14:formula1>
          <xm:sqref>Q12:AT12 Q14:AT14 Q16:AT16 Q18:AT18 Q20:AT20 Q22:AT22 Q24:AT24 Q26:AT26 Q28:AT28 Q30:AT30 Q32:AT32 Q34:AT34 Q36:AT36 Q38:AT38 Q40:AT40 Q42:AT42 Q44:AT44 Q46:AT46 Q56:AT56 Q58:AT58 Q60:AT60 Q62:AT62 Q64:AT64 Q66:AT66 Q68:AT68 Q70:AT70 Q72:AT72 Q74:AT74 Q76:AT76 Q78:AT78 Q80:AT80 Q82:AT82 Q84:AT84 Q86:AT86 Q88:AT88 Q90:AT90 Q92:AT92 Q94:AT94 Q96:AT96 Q98:AT98 Q105:AT105 Q107:AT107 Q109:AT109 Q111:AT111 Q113:AT113 Q115:AT115 Q117:AT117 Q119:AT119 Q121:AT121 Q123:AT123 Q125:AT125 Q127:AT127 Q129:AT129 Q131:AT131 Q133:AT133 Q135:AT135 Q137:AT137 Q139:AT139 Q141:AT141 Q143:AT143 Q145:AT145 Q147:AT147 Q154:AT154 Q156:AT156 Q158:AT158 Q160:AT160 Q162:AT162 Q164:AT164 Q166:AT166 Q168:AT168 Q170:AT170 Q172:AT172 Q174:AT174 Q176:AT176 Q178:AT178 Q180:AT180 Q182:AT182 Q184:AT184 Q186:AT186 Q188:AT188 Q190:AT190 Q192:AT192 Q194:AT194 Q196:AT196 Q203:AT203 Q205:AT205 Q207:AT207 Q209:AT209 Q211:AT211 Q213:AT213 Q215:AT215 Q217:AT217 Q219:AT219 Q221:AT221 Q223:AT223 Q225:AT225 Q227:AT227 Q229:AT229 Q231:AT231 Q233:AT233 Q235:AT235 Q237:AT237 Q239:AT239 Q241:AT241 Q243:AT243 Q245:AT245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7" topLeftCell="A18" activePane="bottomLeft" state="frozen"/>
      <selection pane="bottomLeft" activeCell="Q245" sqref="Q245:AU246"/>
    </sheetView>
  </sheetViews>
  <sheetFormatPr defaultRowHeight="13.5" x14ac:dyDescent="0.15"/>
  <cols>
    <col min="1" max="1" width="1.625" style="288" customWidth="1"/>
    <col min="2" max="2" width="3.125" style="240" customWidth="1"/>
    <col min="3" max="13" width="3.125" style="288" customWidth="1"/>
    <col min="14" max="16" width="3.125" style="231" customWidth="1"/>
    <col min="17" max="47" width="4.125" style="474" customWidth="1"/>
    <col min="48" max="48" width="10.625" style="474" customWidth="1"/>
    <col min="49" max="49" width="10.625" style="474" hidden="1" customWidth="1"/>
    <col min="50" max="50" width="10.625" style="474" customWidth="1"/>
    <col min="51" max="51" width="1.625" style="288" customWidth="1"/>
    <col min="52" max="52" width="3.25" style="288" customWidth="1"/>
    <col min="53" max="67" width="4.625" style="288" hidden="1" customWidth="1"/>
    <col min="68" max="76" width="4.625" style="288" customWidth="1"/>
    <col min="77" max="16384" width="9" style="288"/>
  </cols>
  <sheetData>
    <row r="1" spans="2:67" ht="19.5" customHeight="1" x14ac:dyDescent="0.15">
      <c r="T1" s="475" t="s">
        <v>587</v>
      </c>
    </row>
    <row r="2" spans="2:67" ht="18.95" customHeight="1" x14ac:dyDescent="0.15">
      <c r="B2" s="240" t="s">
        <v>593</v>
      </c>
      <c r="M2" s="414"/>
      <c r="N2" s="415">
        <f>YEAR(EOMONTH(DATE(SUM(2018+【共通】!N9),【共通】!P9,【共通】!R9),-4))</f>
        <v>2017</v>
      </c>
      <c r="O2" s="414"/>
      <c r="P2" s="414"/>
      <c r="Q2" s="414"/>
      <c r="R2" s="414"/>
      <c r="S2" s="243" t="s">
        <v>144</v>
      </c>
      <c r="T2" s="720" t="str">
        <f>IFERROR("令和　"&amp;VLOOKUP(N2,BN4:BO11,2,FALSE),"")</f>
        <v/>
      </c>
      <c r="U2" s="720"/>
      <c r="V2" s="474" t="s">
        <v>30</v>
      </c>
      <c r="W2" s="179">
        <f>MONTH(EOMONTH(DATE(2024,【共通】!P9,【共通】!R9),-4))</f>
        <v>7</v>
      </c>
      <c r="X2" s="242" t="s">
        <v>168</v>
      </c>
      <c r="Z2" s="244" t="s">
        <v>145</v>
      </c>
      <c r="AA2" s="715" t="s">
        <v>170</v>
      </c>
      <c r="AB2" s="716"/>
      <c r="AC2" s="716"/>
      <c r="AD2" s="716"/>
      <c r="AE2" s="716"/>
      <c r="AF2" s="716"/>
      <c r="AG2" s="716"/>
      <c r="AH2" s="716"/>
      <c r="AI2" s="716"/>
      <c r="AJ2" s="716"/>
      <c r="AK2" s="717"/>
      <c r="AL2" s="718"/>
      <c r="AM2" s="719"/>
      <c r="AN2" s="689" t="s">
        <v>171</v>
      </c>
      <c r="AO2" s="689"/>
      <c r="AP2" s="688"/>
      <c r="AQ2" s="688"/>
      <c r="AR2" s="689" t="s">
        <v>172</v>
      </c>
      <c r="AS2" s="689"/>
      <c r="AT2" s="688"/>
      <c r="AU2" s="688"/>
      <c r="AV2" s="473" t="s">
        <v>173</v>
      </c>
      <c r="AW2" s="229"/>
      <c r="AX2" s="245" t="str">
        <f>"1 / "&amp;COUNTA(C$6,C$56,C$105,C$154,C$203)</f>
        <v>1 / 1</v>
      </c>
      <c r="AY2" s="242"/>
      <c r="AZ2" s="242"/>
    </row>
    <row r="3" spans="2:67" ht="5.0999999999999996" customHeight="1" x14ac:dyDescent="0.15">
      <c r="AY3" s="242"/>
      <c r="AZ3" s="242"/>
    </row>
    <row r="4" spans="2:67" s="245" customFormat="1" ht="15" customHeight="1" x14ac:dyDescent="0.15">
      <c r="B4" s="690"/>
      <c r="C4" s="698" t="s">
        <v>174</v>
      </c>
      <c r="D4" s="699"/>
      <c r="E4" s="699"/>
      <c r="F4" s="699"/>
      <c r="G4" s="699"/>
      <c r="H4" s="700"/>
      <c r="I4" s="698" t="s">
        <v>175</v>
      </c>
      <c r="J4" s="699"/>
      <c r="K4" s="699"/>
      <c r="L4" s="699"/>
      <c r="M4" s="700"/>
      <c r="N4" s="714" t="s">
        <v>176</v>
      </c>
      <c r="O4" s="699"/>
      <c r="P4" s="700"/>
      <c r="Q4" s="246">
        <f>DATE($N$2,$W$2,1)</f>
        <v>42917</v>
      </c>
      <c r="R4" s="246">
        <f t="shared" ref="R4:AR4" si="0">Q4+1</f>
        <v>42918</v>
      </c>
      <c r="S4" s="246">
        <f t="shared" si="0"/>
        <v>42919</v>
      </c>
      <c r="T4" s="246">
        <f t="shared" si="0"/>
        <v>42920</v>
      </c>
      <c r="U4" s="246">
        <f t="shared" si="0"/>
        <v>42921</v>
      </c>
      <c r="V4" s="246">
        <f t="shared" si="0"/>
        <v>42922</v>
      </c>
      <c r="W4" s="246">
        <f t="shared" si="0"/>
        <v>42923</v>
      </c>
      <c r="X4" s="246">
        <f t="shared" si="0"/>
        <v>42924</v>
      </c>
      <c r="Y4" s="246">
        <f t="shared" si="0"/>
        <v>42925</v>
      </c>
      <c r="Z4" s="246">
        <f t="shared" si="0"/>
        <v>42926</v>
      </c>
      <c r="AA4" s="246">
        <f t="shared" si="0"/>
        <v>42927</v>
      </c>
      <c r="AB4" s="246">
        <f t="shared" si="0"/>
        <v>42928</v>
      </c>
      <c r="AC4" s="246">
        <f t="shared" si="0"/>
        <v>42929</v>
      </c>
      <c r="AD4" s="246">
        <f t="shared" si="0"/>
        <v>42930</v>
      </c>
      <c r="AE4" s="246">
        <f t="shared" si="0"/>
        <v>42931</v>
      </c>
      <c r="AF4" s="246">
        <f t="shared" si="0"/>
        <v>42932</v>
      </c>
      <c r="AG4" s="246">
        <f t="shared" si="0"/>
        <v>42933</v>
      </c>
      <c r="AH4" s="246">
        <f t="shared" si="0"/>
        <v>42934</v>
      </c>
      <c r="AI4" s="246">
        <f t="shared" si="0"/>
        <v>42935</v>
      </c>
      <c r="AJ4" s="246">
        <f t="shared" si="0"/>
        <v>42936</v>
      </c>
      <c r="AK4" s="246">
        <f t="shared" si="0"/>
        <v>42937</v>
      </c>
      <c r="AL4" s="246">
        <f t="shared" si="0"/>
        <v>42938</v>
      </c>
      <c r="AM4" s="246">
        <f t="shared" si="0"/>
        <v>42939</v>
      </c>
      <c r="AN4" s="246">
        <f t="shared" si="0"/>
        <v>42940</v>
      </c>
      <c r="AO4" s="246">
        <f t="shared" si="0"/>
        <v>42941</v>
      </c>
      <c r="AP4" s="246">
        <f t="shared" si="0"/>
        <v>42942</v>
      </c>
      <c r="AQ4" s="246">
        <f t="shared" si="0"/>
        <v>42943</v>
      </c>
      <c r="AR4" s="246">
        <f t="shared" si="0"/>
        <v>42944</v>
      </c>
      <c r="AS4" s="246">
        <f>IF(DAY(DATE($N$2,$W$2,29))=29,AR4+1,"")</f>
        <v>42945</v>
      </c>
      <c r="AT4" s="246">
        <f>IF(DAY(DATE($N$2,$W$2,30))=30,AS4+1,"")</f>
        <v>42946</v>
      </c>
      <c r="AU4" s="246">
        <f>IF(DAY(DATE($N$2,$W$2,31))=31,AT4+1,"")</f>
        <v>42947</v>
      </c>
      <c r="AV4" s="247" t="s">
        <v>177</v>
      </c>
      <c r="AW4" s="686"/>
      <c r="AX4" s="686" t="s">
        <v>178</v>
      </c>
      <c r="AY4" s="248"/>
      <c r="AZ4" s="248"/>
      <c r="BN4" s="247">
        <v>2023</v>
      </c>
      <c r="BO4" s="247">
        <v>5</v>
      </c>
    </row>
    <row r="5" spans="2:67" s="245" customFormat="1" ht="15" customHeight="1" x14ac:dyDescent="0.15">
      <c r="B5" s="691"/>
      <c r="C5" s="701"/>
      <c r="D5" s="702"/>
      <c r="E5" s="702"/>
      <c r="F5" s="702"/>
      <c r="G5" s="702"/>
      <c r="H5" s="703"/>
      <c r="I5" s="701"/>
      <c r="J5" s="702"/>
      <c r="K5" s="702"/>
      <c r="L5" s="702"/>
      <c r="M5" s="703"/>
      <c r="N5" s="701"/>
      <c r="O5" s="702"/>
      <c r="P5" s="703"/>
      <c r="Q5" s="249" t="str">
        <f t="shared" ref="Q5:AR5" si="1">VLOOKUP(WEEKDAY(Q4,2),$BA$6:$BB$13,2,FALSE)</f>
        <v>土</v>
      </c>
      <c r="R5" s="249" t="str">
        <f t="shared" si="1"/>
        <v>日</v>
      </c>
      <c r="S5" s="249" t="str">
        <f t="shared" si="1"/>
        <v>月</v>
      </c>
      <c r="T5" s="249" t="str">
        <f t="shared" si="1"/>
        <v>火</v>
      </c>
      <c r="U5" s="249" t="str">
        <f t="shared" si="1"/>
        <v>水</v>
      </c>
      <c r="V5" s="249" t="str">
        <f t="shared" si="1"/>
        <v>木</v>
      </c>
      <c r="W5" s="249" t="str">
        <f t="shared" si="1"/>
        <v>金</v>
      </c>
      <c r="X5" s="249" t="str">
        <f t="shared" si="1"/>
        <v>土</v>
      </c>
      <c r="Y5" s="249" t="str">
        <f t="shared" si="1"/>
        <v>日</v>
      </c>
      <c r="Z5" s="249" t="str">
        <f t="shared" si="1"/>
        <v>月</v>
      </c>
      <c r="AA5" s="249" t="str">
        <f t="shared" si="1"/>
        <v>火</v>
      </c>
      <c r="AB5" s="249" t="str">
        <f t="shared" si="1"/>
        <v>水</v>
      </c>
      <c r="AC5" s="249" t="str">
        <f t="shared" si="1"/>
        <v>木</v>
      </c>
      <c r="AD5" s="249" t="str">
        <f t="shared" si="1"/>
        <v>金</v>
      </c>
      <c r="AE5" s="249" t="str">
        <f t="shared" si="1"/>
        <v>土</v>
      </c>
      <c r="AF5" s="249" t="str">
        <f t="shared" si="1"/>
        <v>日</v>
      </c>
      <c r="AG5" s="249" t="str">
        <f t="shared" si="1"/>
        <v>月</v>
      </c>
      <c r="AH5" s="249" t="str">
        <f t="shared" si="1"/>
        <v>火</v>
      </c>
      <c r="AI5" s="249" t="str">
        <f t="shared" si="1"/>
        <v>水</v>
      </c>
      <c r="AJ5" s="249" t="str">
        <f t="shared" si="1"/>
        <v>木</v>
      </c>
      <c r="AK5" s="249" t="str">
        <f t="shared" si="1"/>
        <v>金</v>
      </c>
      <c r="AL5" s="249" t="str">
        <f t="shared" si="1"/>
        <v>土</v>
      </c>
      <c r="AM5" s="249" t="str">
        <f t="shared" si="1"/>
        <v>日</v>
      </c>
      <c r="AN5" s="249" t="str">
        <f t="shared" si="1"/>
        <v>月</v>
      </c>
      <c r="AO5" s="249" t="str">
        <f t="shared" si="1"/>
        <v>火</v>
      </c>
      <c r="AP5" s="249" t="str">
        <f t="shared" si="1"/>
        <v>水</v>
      </c>
      <c r="AQ5" s="249" t="str">
        <f t="shared" si="1"/>
        <v>木</v>
      </c>
      <c r="AR5" s="249" t="str">
        <f t="shared" si="1"/>
        <v>金</v>
      </c>
      <c r="AS5" s="249" t="str">
        <f>IF(AS4="","",VLOOKUP(WEEKDAY(AS4,2),$BA$6:$BB$13,2,FALSE))</f>
        <v>土</v>
      </c>
      <c r="AT5" s="249" t="str">
        <f>IF(AT4="","",VLOOKUP(WEEKDAY(AT4,2),$BA$6:$BB$13,2,FALSE))</f>
        <v>日</v>
      </c>
      <c r="AU5" s="249" t="str">
        <f>IF(AU4="","",VLOOKUP(WEEKDAY(AU4,2),$BA$6:$BB$13,2,FALSE))</f>
        <v>月</v>
      </c>
      <c r="AV5" s="247" t="s">
        <v>179</v>
      </c>
      <c r="AW5" s="687"/>
      <c r="AX5" s="687"/>
      <c r="AY5" s="248"/>
      <c r="AZ5" s="248"/>
      <c r="BN5" s="247">
        <f t="shared" ref="BN5:BO11" si="2">BN4+1</f>
        <v>2024</v>
      </c>
      <c r="BO5" s="247">
        <f t="shared" si="2"/>
        <v>6</v>
      </c>
    </row>
    <row r="6" spans="2:67" ht="15" customHeight="1" x14ac:dyDescent="0.15">
      <c r="B6" s="690" t="s">
        <v>8</v>
      </c>
      <c r="C6" s="692" t="s">
        <v>0</v>
      </c>
      <c r="D6" s="693"/>
      <c r="E6" s="693"/>
      <c r="F6" s="693"/>
      <c r="G6" s="693"/>
      <c r="H6" s="694"/>
      <c r="I6" s="698" t="s">
        <v>9</v>
      </c>
      <c r="J6" s="699"/>
      <c r="K6" s="699"/>
      <c r="L6" s="699"/>
      <c r="M6" s="700"/>
      <c r="N6" s="704" t="s">
        <v>181</v>
      </c>
      <c r="O6" s="705"/>
      <c r="P6" s="706"/>
      <c r="Q6" s="273" t="s">
        <v>141</v>
      </c>
      <c r="R6" s="273" t="s">
        <v>141</v>
      </c>
      <c r="S6" s="273"/>
      <c r="T6" s="273"/>
      <c r="U6" s="273" t="s">
        <v>141</v>
      </c>
      <c r="V6" s="273" t="s">
        <v>141</v>
      </c>
      <c r="W6" s="273" t="s">
        <v>141</v>
      </c>
      <c r="X6" s="273" t="s">
        <v>141</v>
      </c>
      <c r="Y6" s="273" t="s">
        <v>141</v>
      </c>
      <c r="Z6" s="273"/>
      <c r="AA6" s="273"/>
      <c r="AB6" s="273" t="s">
        <v>141</v>
      </c>
      <c r="AC6" s="273" t="s">
        <v>141</v>
      </c>
      <c r="AD6" s="273" t="s">
        <v>141</v>
      </c>
      <c r="AE6" s="273" t="s">
        <v>141</v>
      </c>
      <c r="AF6" s="273" t="s">
        <v>141</v>
      </c>
      <c r="AG6" s="273"/>
      <c r="AH6" s="273"/>
      <c r="AI6" s="273" t="s">
        <v>141</v>
      </c>
      <c r="AJ6" s="273" t="s">
        <v>141</v>
      </c>
      <c r="AK6" s="273" t="s">
        <v>141</v>
      </c>
      <c r="AL6" s="273" t="s">
        <v>141</v>
      </c>
      <c r="AM6" s="273" t="s">
        <v>141</v>
      </c>
      <c r="AN6" s="273"/>
      <c r="AO6" s="273"/>
      <c r="AP6" s="273" t="s">
        <v>141</v>
      </c>
      <c r="AQ6" s="273" t="s">
        <v>141</v>
      </c>
      <c r="AR6" s="273" t="s">
        <v>141</v>
      </c>
      <c r="AS6" s="273" t="s">
        <v>141</v>
      </c>
      <c r="AT6" s="273" t="s">
        <v>141</v>
      </c>
      <c r="AU6" s="273"/>
      <c r="AV6" s="250">
        <f>COUNTA(Q6:AU6)</f>
        <v>22</v>
      </c>
      <c r="AW6" s="710">
        <f>AV7</f>
        <v>170.49999999999997</v>
      </c>
      <c r="AX6" s="712" t="str">
        <f>IFERROR(ROUNDDOWN(AV7/$AT$2,1),"")</f>
        <v/>
      </c>
      <c r="AY6" s="251"/>
      <c r="AZ6" s="251"/>
      <c r="BA6" s="252">
        <v>1</v>
      </c>
      <c r="BB6" s="252" t="s">
        <v>183</v>
      </c>
      <c r="BC6" s="289" t="s">
        <v>0</v>
      </c>
      <c r="BG6" s="230" t="s">
        <v>184</v>
      </c>
      <c r="BH6" s="230" t="s">
        <v>181</v>
      </c>
      <c r="BI6" s="230" t="s">
        <v>185</v>
      </c>
      <c r="BJ6" s="230" t="s">
        <v>186</v>
      </c>
      <c r="BK6" s="230" t="s">
        <v>290</v>
      </c>
      <c r="BL6" s="230" t="s">
        <v>291</v>
      </c>
      <c r="BN6" s="247">
        <f t="shared" si="2"/>
        <v>2025</v>
      </c>
      <c r="BO6" s="247">
        <f t="shared" si="2"/>
        <v>7</v>
      </c>
    </row>
    <row r="7" spans="2:67" ht="15" customHeight="1" x14ac:dyDescent="0.15">
      <c r="B7" s="691"/>
      <c r="C7" s="695"/>
      <c r="D7" s="696"/>
      <c r="E7" s="696"/>
      <c r="F7" s="696"/>
      <c r="G7" s="696"/>
      <c r="H7" s="697"/>
      <c r="I7" s="701"/>
      <c r="J7" s="702"/>
      <c r="K7" s="702"/>
      <c r="L7" s="702"/>
      <c r="M7" s="703"/>
      <c r="N7" s="707"/>
      <c r="O7" s="708"/>
      <c r="P7" s="709"/>
      <c r="Q7" s="253">
        <f>IFERROR(VLOOKUP(Q6,'P1'!$B$43:$J$46,9,FALSE),"")</f>
        <v>7.7499999999999991</v>
      </c>
      <c r="R7" s="253">
        <f>IFERROR(VLOOKUP(R6,'P1'!$B$43:$J$46,9,FALSE),"")</f>
        <v>7.7499999999999991</v>
      </c>
      <c r="S7" s="253" t="str">
        <f>IFERROR(VLOOKUP(S6,'P1'!$B$43:$J$46,9,FALSE),"")</f>
        <v/>
      </c>
      <c r="T7" s="253" t="str">
        <f>IFERROR(VLOOKUP(T6,'P1'!$B$43:$J$46,9,FALSE),"")</f>
        <v/>
      </c>
      <c r="U7" s="253">
        <f>IFERROR(VLOOKUP(U6,'P1'!$B$43:$J$46,9,FALSE),"")</f>
        <v>7.7499999999999991</v>
      </c>
      <c r="V7" s="253">
        <f>IFERROR(VLOOKUP(V6,'P1'!$B$43:$J$46,9,FALSE),"")</f>
        <v>7.7499999999999991</v>
      </c>
      <c r="W7" s="253">
        <f>IFERROR(VLOOKUP(W6,'P1'!$B$43:$J$46,9,FALSE),"")</f>
        <v>7.7499999999999991</v>
      </c>
      <c r="X7" s="253">
        <f>IFERROR(VLOOKUP(X6,'P1'!$B$43:$J$46,9,FALSE),"")</f>
        <v>7.7499999999999991</v>
      </c>
      <c r="Y7" s="253">
        <f>IFERROR(VLOOKUP(Y6,'P1'!$B$43:$J$46,9,FALSE),"")</f>
        <v>7.7499999999999991</v>
      </c>
      <c r="Z7" s="253" t="str">
        <f>IFERROR(VLOOKUP(Z6,'P1'!$B$43:$J$46,9,FALSE),"")</f>
        <v/>
      </c>
      <c r="AA7" s="253" t="str">
        <f>IFERROR(VLOOKUP(AA6,'P1'!$B$43:$J$46,9,FALSE),"")</f>
        <v/>
      </c>
      <c r="AB7" s="253">
        <f>IFERROR(VLOOKUP(AB6,'P1'!$B$43:$J$46,9,FALSE),"")</f>
        <v>7.7499999999999991</v>
      </c>
      <c r="AC7" s="253">
        <f>IFERROR(VLOOKUP(AC6,'P1'!$B$43:$J$46,9,FALSE),"")</f>
        <v>7.7499999999999991</v>
      </c>
      <c r="AD7" s="253">
        <f>IFERROR(VLOOKUP(AD6,'P1'!$B$43:$J$46,9,FALSE),"")</f>
        <v>7.7499999999999991</v>
      </c>
      <c r="AE7" s="253">
        <f>IFERROR(VLOOKUP(AE6,'P1'!$B$43:$J$46,9,FALSE),"")</f>
        <v>7.7499999999999991</v>
      </c>
      <c r="AF7" s="253">
        <f>IFERROR(VLOOKUP(AF6,'P1'!$B$43:$J$46,9,FALSE),"")</f>
        <v>7.7499999999999991</v>
      </c>
      <c r="AG7" s="253" t="str">
        <f>IFERROR(VLOOKUP(AG6,'P1'!$B$43:$J$46,9,FALSE),"")</f>
        <v/>
      </c>
      <c r="AH7" s="253" t="str">
        <f>IFERROR(VLOOKUP(AH6,'P1'!$B$43:$J$46,9,FALSE),"")</f>
        <v/>
      </c>
      <c r="AI7" s="253">
        <f>IFERROR(VLOOKUP(AI6,'P1'!$B$43:$J$46,9,FALSE),"")</f>
        <v>7.7499999999999991</v>
      </c>
      <c r="AJ7" s="253">
        <f>IFERROR(VLOOKUP(AJ6,'P1'!$B$43:$J$46,9,FALSE),"")</f>
        <v>7.7499999999999991</v>
      </c>
      <c r="AK7" s="253">
        <f>IFERROR(VLOOKUP(AK6,'P1'!$B$43:$J$46,9,FALSE),"")</f>
        <v>7.7499999999999991</v>
      </c>
      <c r="AL7" s="253">
        <f>IFERROR(VLOOKUP(AL6,'P1'!$B$43:$J$46,9,FALSE),"")</f>
        <v>7.7499999999999991</v>
      </c>
      <c r="AM7" s="253">
        <f>IFERROR(VLOOKUP(AM6,'P1'!$B$43:$J$46,9,FALSE),"")</f>
        <v>7.7499999999999991</v>
      </c>
      <c r="AN7" s="253" t="str">
        <f>IFERROR(VLOOKUP(AN6,'P1'!$B$43:$J$46,9,FALSE),"")</f>
        <v/>
      </c>
      <c r="AO7" s="253" t="str">
        <f>IFERROR(VLOOKUP(AO6,'P1'!$B$43:$J$46,9,FALSE),"")</f>
        <v/>
      </c>
      <c r="AP7" s="253">
        <f>IFERROR(VLOOKUP(AP6,'P1'!$B$43:$J$46,9,FALSE),"")</f>
        <v>7.7499999999999991</v>
      </c>
      <c r="AQ7" s="253">
        <f>IFERROR(VLOOKUP(AQ6,'P1'!$B$43:$J$46,9,FALSE),"")</f>
        <v>7.7499999999999991</v>
      </c>
      <c r="AR7" s="253">
        <f>IFERROR(VLOOKUP(AR6,'P1'!$B$43:$J$46,9,FALSE),"")</f>
        <v>7.7499999999999991</v>
      </c>
      <c r="AS7" s="253">
        <f>IFERROR(VLOOKUP(AS6,'P1'!$B$43:$J$46,9,FALSE),"")</f>
        <v>7.7499999999999991</v>
      </c>
      <c r="AT7" s="253">
        <f>IFERROR(VLOOKUP(AT6,'P1'!$B$43:$J$46,9,FALSE),"")</f>
        <v>7.7499999999999991</v>
      </c>
      <c r="AU7" s="253" t="str">
        <f>IFERROR(VLOOKUP(AU6,'P1'!$B$43:$J$46,9,FALSE),"")</f>
        <v/>
      </c>
      <c r="AV7" s="254">
        <f>SUM(Q7:AU7)</f>
        <v>170.49999999999997</v>
      </c>
      <c r="AW7" s="711"/>
      <c r="AX7" s="713"/>
      <c r="AY7" s="255"/>
      <c r="AZ7" s="255"/>
      <c r="BA7" s="252">
        <v>2</v>
      </c>
      <c r="BB7" s="252" t="s">
        <v>31</v>
      </c>
      <c r="BC7" s="289" t="s">
        <v>272</v>
      </c>
      <c r="BN7" s="247">
        <f t="shared" si="2"/>
        <v>2026</v>
      </c>
      <c r="BO7" s="247">
        <f t="shared" si="2"/>
        <v>8</v>
      </c>
    </row>
    <row r="8" spans="2:67" ht="15" customHeight="1" x14ac:dyDescent="0.15">
      <c r="B8" s="690" t="s">
        <v>8</v>
      </c>
      <c r="C8" s="692" t="s">
        <v>272</v>
      </c>
      <c r="D8" s="693"/>
      <c r="E8" s="693"/>
      <c r="F8" s="693"/>
      <c r="G8" s="693"/>
      <c r="H8" s="694"/>
      <c r="I8" s="698" t="s">
        <v>187</v>
      </c>
      <c r="J8" s="699"/>
      <c r="K8" s="699"/>
      <c r="L8" s="699"/>
      <c r="M8" s="700"/>
      <c r="N8" s="704" t="s">
        <v>184</v>
      </c>
      <c r="O8" s="705"/>
      <c r="P8" s="706"/>
      <c r="Q8" s="273" t="s">
        <v>141</v>
      </c>
      <c r="R8" s="273" t="s">
        <v>141</v>
      </c>
      <c r="S8" s="273"/>
      <c r="T8" s="273"/>
      <c r="U8" s="273" t="s">
        <v>141</v>
      </c>
      <c r="V8" s="273" t="s">
        <v>141</v>
      </c>
      <c r="W8" s="273" t="s">
        <v>141</v>
      </c>
      <c r="X8" s="273" t="s">
        <v>141</v>
      </c>
      <c r="Y8" s="273" t="s">
        <v>152</v>
      </c>
      <c r="Z8" s="273"/>
      <c r="AA8" s="273"/>
      <c r="AB8" s="273" t="s">
        <v>141</v>
      </c>
      <c r="AC8" s="273" t="s">
        <v>141</v>
      </c>
      <c r="AD8" s="273" t="s">
        <v>141</v>
      </c>
      <c r="AE8" s="273" t="s">
        <v>141</v>
      </c>
      <c r="AF8" s="273" t="s">
        <v>141</v>
      </c>
      <c r="AG8" s="273"/>
      <c r="AH8" s="273"/>
      <c r="AI8" s="273" t="s">
        <v>141</v>
      </c>
      <c r="AJ8" s="273" t="s">
        <v>141</v>
      </c>
      <c r="AK8" s="273" t="s">
        <v>141</v>
      </c>
      <c r="AL8" s="273" t="s">
        <v>152</v>
      </c>
      <c r="AM8" s="273" t="s">
        <v>141</v>
      </c>
      <c r="AN8" s="273"/>
      <c r="AO8" s="273"/>
      <c r="AP8" s="273" t="s">
        <v>141</v>
      </c>
      <c r="AQ8" s="273" t="s">
        <v>141</v>
      </c>
      <c r="AR8" s="273" t="s">
        <v>141</v>
      </c>
      <c r="AS8" s="273" t="s">
        <v>141</v>
      </c>
      <c r="AT8" s="273" t="s">
        <v>141</v>
      </c>
      <c r="AU8" s="273"/>
      <c r="AV8" s="250">
        <f>COUNTA(Q8:AU8)</f>
        <v>22</v>
      </c>
      <c r="AW8" s="710">
        <f>AV9</f>
        <v>170.49999999999997</v>
      </c>
      <c r="AX8" s="712" t="str">
        <f>IFERROR(ROUNDDOWN(AV9/$AT$2,1),"")</f>
        <v/>
      </c>
      <c r="AY8" s="251"/>
      <c r="AZ8" s="251"/>
      <c r="BA8" s="252">
        <v>3</v>
      </c>
      <c r="BB8" s="252" t="s">
        <v>32</v>
      </c>
      <c r="BC8" s="11" t="s">
        <v>275</v>
      </c>
      <c r="BN8" s="247">
        <f t="shared" si="2"/>
        <v>2027</v>
      </c>
      <c r="BO8" s="247">
        <f t="shared" si="2"/>
        <v>9</v>
      </c>
    </row>
    <row r="9" spans="2:67" ht="15" customHeight="1" x14ac:dyDescent="0.15">
      <c r="B9" s="691"/>
      <c r="C9" s="695"/>
      <c r="D9" s="696"/>
      <c r="E9" s="696"/>
      <c r="F9" s="696"/>
      <c r="G9" s="696"/>
      <c r="H9" s="697"/>
      <c r="I9" s="701"/>
      <c r="J9" s="702"/>
      <c r="K9" s="702"/>
      <c r="L9" s="702"/>
      <c r="M9" s="703"/>
      <c r="N9" s="707"/>
      <c r="O9" s="708"/>
      <c r="P9" s="709"/>
      <c r="Q9" s="253">
        <f>IFERROR(VLOOKUP(Q8,'P1'!$B$43:$J$46,9,FALSE),"")</f>
        <v>7.7499999999999991</v>
      </c>
      <c r="R9" s="253">
        <f>IFERROR(VLOOKUP(R8,'P1'!$B$43:$J$46,9,FALSE),"")</f>
        <v>7.7499999999999991</v>
      </c>
      <c r="S9" s="253" t="str">
        <f>IFERROR(VLOOKUP(S8,'P1'!$B$43:$J$46,9,FALSE),"")</f>
        <v/>
      </c>
      <c r="T9" s="253" t="str">
        <f>IFERROR(VLOOKUP(T8,'P1'!$B$43:$J$46,9,FALSE),"")</f>
        <v/>
      </c>
      <c r="U9" s="253">
        <f>IFERROR(VLOOKUP(U8,'P1'!$B$43:$J$46,9,FALSE),"")</f>
        <v>7.7499999999999991</v>
      </c>
      <c r="V9" s="253">
        <f>IFERROR(VLOOKUP(V8,'P1'!$B$43:$J$46,9,FALSE),"")</f>
        <v>7.7499999999999991</v>
      </c>
      <c r="W9" s="253">
        <f>IFERROR(VLOOKUP(W8,'P1'!$B$43:$J$46,9,FALSE),"")</f>
        <v>7.7499999999999991</v>
      </c>
      <c r="X9" s="253">
        <f>IFERROR(VLOOKUP(X8,'P1'!$B$43:$J$46,9,FALSE),"")</f>
        <v>7.7499999999999991</v>
      </c>
      <c r="Y9" s="253">
        <f>IFERROR(VLOOKUP(Y8,'P1'!$B$43:$J$46,9,FALSE),"")</f>
        <v>7.7499999999999991</v>
      </c>
      <c r="Z9" s="253" t="str">
        <f>IFERROR(VLOOKUP(Z8,'P1'!$B$43:$J$46,9,FALSE),"")</f>
        <v/>
      </c>
      <c r="AA9" s="253" t="str">
        <f>IFERROR(VLOOKUP(AA8,'P1'!$B$43:$J$46,9,FALSE),"")</f>
        <v/>
      </c>
      <c r="AB9" s="253">
        <f>IFERROR(VLOOKUP(AB8,'P1'!$B$43:$J$46,9,FALSE),"")</f>
        <v>7.7499999999999991</v>
      </c>
      <c r="AC9" s="253">
        <f>IFERROR(VLOOKUP(AC8,'P1'!$B$43:$J$46,9,FALSE),"")</f>
        <v>7.7499999999999991</v>
      </c>
      <c r="AD9" s="253">
        <f>IFERROR(VLOOKUP(AD8,'P1'!$B$43:$J$46,9,FALSE),"")</f>
        <v>7.7499999999999991</v>
      </c>
      <c r="AE9" s="253">
        <f>IFERROR(VLOOKUP(AE8,'P1'!$B$43:$J$46,9,FALSE),"")</f>
        <v>7.7499999999999991</v>
      </c>
      <c r="AF9" s="253">
        <f>IFERROR(VLOOKUP(AF8,'P1'!$B$43:$J$46,9,FALSE),"")</f>
        <v>7.7499999999999991</v>
      </c>
      <c r="AG9" s="253" t="str">
        <f>IFERROR(VLOOKUP(AG8,'P1'!$B$43:$J$46,9,FALSE),"")</f>
        <v/>
      </c>
      <c r="AH9" s="253" t="str">
        <f>IFERROR(VLOOKUP(AH8,'P1'!$B$43:$J$46,9,FALSE),"")</f>
        <v/>
      </c>
      <c r="AI9" s="253">
        <f>IFERROR(VLOOKUP(AI8,'P1'!$B$43:$J$46,9,FALSE),"")</f>
        <v>7.7499999999999991</v>
      </c>
      <c r="AJ9" s="253">
        <f>IFERROR(VLOOKUP(AJ8,'P1'!$B$43:$J$46,9,FALSE),"")</f>
        <v>7.7499999999999991</v>
      </c>
      <c r="AK9" s="253">
        <f>IFERROR(VLOOKUP(AK8,'P1'!$B$43:$J$46,9,FALSE),"")</f>
        <v>7.7499999999999991</v>
      </c>
      <c r="AL9" s="253">
        <f>IFERROR(VLOOKUP(AL8,'P1'!$B$43:$J$46,9,FALSE),"")</f>
        <v>7.7499999999999991</v>
      </c>
      <c r="AM9" s="253">
        <f>IFERROR(VLOOKUP(AM8,'P1'!$B$43:$J$46,9,FALSE),"")</f>
        <v>7.7499999999999991</v>
      </c>
      <c r="AN9" s="253" t="str">
        <f>IFERROR(VLOOKUP(AN8,'P1'!$B$43:$J$46,9,FALSE),"")</f>
        <v/>
      </c>
      <c r="AO9" s="253" t="str">
        <f>IFERROR(VLOOKUP(AO8,'P1'!$B$43:$J$46,9,FALSE),"")</f>
        <v/>
      </c>
      <c r="AP9" s="253">
        <f>IFERROR(VLOOKUP(AP8,'P1'!$B$43:$J$46,9,FALSE),"")</f>
        <v>7.7499999999999991</v>
      </c>
      <c r="AQ9" s="253">
        <f>IFERROR(VLOOKUP(AQ8,'P1'!$B$43:$J$46,9,FALSE),"")</f>
        <v>7.7499999999999991</v>
      </c>
      <c r="AR9" s="253">
        <f>IFERROR(VLOOKUP(AR8,'P1'!$B$43:$J$46,9,FALSE),"")</f>
        <v>7.7499999999999991</v>
      </c>
      <c r="AS9" s="253">
        <f>IFERROR(VLOOKUP(AS8,'P1'!$B$43:$J$46,9,FALSE),"")</f>
        <v>7.7499999999999991</v>
      </c>
      <c r="AT9" s="253">
        <f>IFERROR(VLOOKUP(AT8,'P1'!$B$43:$J$46,9,FALSE),"")</f>
        <v>7.7499999999999991</v>
      </c>
      <c r="AU9" s="253" t="str">
        <f>IFERROR(VLOOKUP(AU8,'P1'!$B$43:$J$46,9,FALSE),"")</f>
        <v/>
      </c>
      <c r="AV9" s="254">
        <f>SUM(Q9:AU9)</f>
        <v>170.49999999999997</v>
      </c>
      <c r="AW9" s="711"/>
      <c r="AX9" s="713"/>
      <c r="AY9" s="255"/>
      <c r="AZ9" s="255"/>
      <c r="BA9" s="252">
        <v>4</v>
      </c>
      <c r="BB9" s="252" t="s">
        <v>33</v>
      </c>
      <c r="BC9" s="289" t="s">
        <v>382</v>
      </c>
      <c r="BN9" s="247">
        <f t="shared" si="2"/>
        <v>2028</v>
      </c>
      <c r="BO9" s="247">
        <f t="shared" si="2"/>
        <v>10</v>
      </c>
    </row>
    <row r="10" spans="2:67" ht="15" customHeight="1" x14ac:dyDescent="0.15">
      <c r="B10" s="690" t="s">
        <v>8</v>
      </c>
      <c r="C10" s="692" t="s">
        <v>273</v>
      </c>
      <c r="D10" s="693"/>
      <c r="E10" s="693"/>
      <c r="F10" s="693"/>
      <c r="G10" s="693"/>
      <c r="H10" s="694"/>
      <c r="I10" s="698" t="s">
        <v>10</v>
      </c>
      <c r="J10" s="699"/>
      <c r="K10" s="699"/>
      <c r="L10" s="699"/>
      <c r="M10" s="700"/>
      <c r="N10" s="704" t="s">
        <v>185</v>
      </c>
      <c r="O10" s="705"/>
      <c r="P10" s="706"/>
      <c r="Q10" s="273" t="s">
        <v>151</v>
      </c>
      <c r="R10" s="273" t="s">
        <v>151</v>
      </c>
      <c r="S10" s="273"/>
      <c r="T10" s="273"/>
      <c r="U10" s="273" t="s">
        <v>151</v>
      </c>
      <c r="V10" s="273" t="s">
        <v>151</v>
      </c>
      <c r="W10" s="273"/>
      <c r="X10" s="273" t="s">
        <v>151</v>
      </c>
      <c r="Y10" s="273" t="s">
        <v>151</v>
      </c>
      <c r="Z10" s="273"/>
      <c r="AA10" s="273"/>
      <c r="AB10" s="273" t="s">
        <v>151</v>
      </c>
      <c r="AC10" s="273" t="s">
        <v>151</v>
      </c>
      <c r="AD10" s="273"/>
      <c r="AE10" s="273" t="s">
        <v>151</v>
      </c>
      <c r="AF10" s="273" t="s">
        <v>151</v>
      </c>
      <c r="AG10" s="273"/>
      <c r="AH10" s="273"/>
      <c r="AI10" s="273" t="s">
        <v>151</v>
      </c>
      <c r="AJ10" s="273" t="s">
        <v>151</v>
      </c>
      <c r="AK10" s="273"/>
      <c r="AL10" s="273" t="s">
        <v>151</v>
      </c>
      <c r="AM10" s="273" t="s">
        <v>151</v>
      </c>
      <c r="AN10" s="273"/>
      <c r="AO10" s="273"/>
      <c r="AP10" s="273" t="s">
        <v>151</v>
      </c>
      <c r="AQ10" s="273" t="s">
        <v>151</v>
      </c>
      <c r="AR10" s="273"/>
      <c r="AS10" s="273" t="s">
        <v>151</v>
      </c>
      <c r="AT10" s="273" t="s">
        <v>151</v>
      </c>
      <c r="AU10" s="273"/>
      <c r="AV10" s="250">
        <f>COUNTA(Q10:AU10)</f>
        <v>18</v>
      </c>
      <c r="AW10" s="710">
        <f>AV11</f>
        <v>98.999999999999986</v>
      </c>
      <c r="AX10" s="712" t="str">
        <f>IFERROR(ROUNDDOWN(AV11/$AT$2,1),"")</f>
        <v/>
      </c>
      <c r="AY10" s="251"/>
      <c r="AZ10" s="251"/>
      <c r="BA10" s="252">
        <v>5</v>
      </c>
      <c r="BB10" s="252" t="s">
        <v>34</v>
      </c>
      <c r="BC10" s="11" t="s">
        <v>383</v>
      </c>
      <c r="BN10" s="247">
        <f t="shared" si="2"/>
        <v>2029</v>
      </c>
      <c r="BO10" s="247">
        <f t="shared" si="2"/>
        <v>11</v>
      </c>
    </row>
    <row r="11" spans="2:67" ht="15" customHeight="1" x14ac:dyDescent="0.15">
      <c r="B11" s="691"/>
      <c r="C11" s="695"/>
      <c r="D11" s="696"/>
      <c r="E11" s="696"/>
      <c r="F11" s="696"/>
      <c r="G11" s="696"/>
      <c r="H11" s="697"/>
      <c r="I11" s="701"/>
      <c r="J11" s="702"/>
      <c r="K11" s="702"/>
      <c r="L11" s="702"/>
      <c r="M11" s="703"/>
      <c r="N11" s="707"/>
      <c r="O11" s="708"/>
      <c r="P11" s="709"/>
      <c r="Q11" s="253">
        <f>IFERROR(VLOOKUP(Q10,'P1'!$B$43:$J$46,9,FALSE),"")</f>
        <v>5.4999999999999991</v>
      </c>
      <c r="R11" s="253">
        <f>IFERROR(VLOOKUP(R10,'P1'!$B$43:$J$46,9,FALSE),"")</f>
        <v>5.4999999999999991</v>
      </c>
      <c r="S11" s="253" t="str">
        <f>IFERROR(VLOOKUP(S10,'P1'!$B$43:$J$46,9,FALSE),"")</f>
        <v/>
      </c>
      <c r="T11" s="253" t="str">
        <f>IFERROR(VLOOKUP(T10,'P1'!$B$43:$J$46,9,FALSE),"")</f>
        <v/>
      </c>
      <c r="U11" s="253">
        <f>IFERROR(VLOOKUP(U10,'P1'!$B$43:$J$46,9,FALSE),"")</f>
        <v>5.4999999999999991</v>
      </c>
      <c r="V11" s="253">
        <f>IFERROR(VLOOKUP(V10,'P1'!$B$43:$J$46,9,FALSE),"")</f>
        <v>5.4999999999999991</v>
      </c>
      <c r="W11" s="253" t="str">
        <f>IFERROR(VLOOKUP(W10,'P1'!$B$43:$J$46,9,FALSE),"")</f>
        <v/>
      </c>
      <c r="X11" s="253">
        <f>IFERROR(VLOOKUP(X10,'P1'!$B$43:$J$46,9,FALSE),"")</f>
        <v>5.4999999999999991</v>
      </c>
      <c r="Y11" s="253">
        <f>IFERROR(VLOOKUP(Y10,'P1'!$B$43:$J$46,9,FALSE),"")</f>
        <v>5.4999999999999991</v>
      </c>
      <c r="Z11" s="253" t="str">
        <f>IFERROR(VLOOKUP(Z10,'P1'!$B$43:$J$46,9,FALSE),"")</f>
        <v/>
      </c>
      <c r="AA11" s="253" t="str">
        <f>IFERROR(VLOOKUP(AA10,'P1'!$B$43:$J$46,9,FALSE),"")</f>
        <v/>
      </c>
      <c r="AB11" s="253">
        <f>IFERROR(VLOOKUP(AB10,'P1'!$B$43:$J$46,9,FALSE),"")</f>
        <v>5.4999999999999991</v>
      </c>
      <c r="AC11" s="253">
        <f>IFERROR(VLOOKUP(AC10,'P1'!$B$43:$J$46,9,FALSE),"")</f>
        <v>5.4999999999999991</v>
      </c>
      <c r="AD11" s="253" t="str">
        <f>IFERROR(VLOOKUP(AD10,'P1'!$B$43:$J$46,9,FALSE),"")</f>
        <v/>
      </c>
      <c r="AE11" s="253">
        <f>IFERROR(VLOOKUP(AE10,'P1'!$B$43:$J$46,9,FALSE),"")</f>
        <v>5.4999999999999991</v>
      </c>
      <c r="AF11" s="253">
        <f>IFERROR(VLOOKUP(AF10,'P1'!$B$43:$J$46,9,FALSE),"")</f>
        <v>5.4999999999999991</v>
      </c>
      <c r="AG11" s="253" t="str">
        <f>IFERROR(VLOOKUP(AG10,'P1'!$B$43:$J$46,9,FALSE),"")</f>
        <v/>
      </c>
      <c r="AH11" s="253" t="str">
        <f>IFERROR(VLOOKUP(AH10,'P1'!$B$43:$J$46,9,FALSE),"")</f>
        <v/>
      </c>
      <c r="AI11" s="253">
        <f>IFERROR(VLOOKUP(AI10,'P1'!$B$43:$J$46,9,FALSE),"")</f>
        <v>5.4999999999999991</v>
      </c>
      <c r="AJ11" s="253">
        <f>IFERROR(VLOOKUP(AJ10,'P1'!$B$43:$J$46,9,FALSE),"")</f>
        <v>5.4999999999999991</v>
      </c>
      <c r="AK11" s="253" t="str">
        <f>IFERROR(VLOOKUP(AK10,'P1'!$B$43:$J$46,9,FALSE),"")</f>
        <v/>
      </c>
      <c r="AL11" s="253">
        <f>IFERROR(VLOOKUP(AL10,'P1'!$B$43:$J$46,9,FALSE),"")</f>
        <v>5.4999999999999991</v>
      </c>
      <c r="AM11" s="253">
        <f>IFERROR(VLOOKUP(AM10,'P1'!$B$43:$J$46,9,FALSE),"")</f>
        <v>5.4999999999999991</v>
      </c>
      <c r="AN11" s="253" t="str">
        <f>IFERROR(VLOOKUP(AN10,'P1'!$B$43:$J$46,9,FALSE),"")</f>
        <v/>
      </c>
      <c r="AO11" s="253" t="str">
        <f>IFERROR(VLOOKUP(AO10,'P1'!$B$43:$J$46,9,FALSE),"")</f>
        <v/>
      </c>
      <c r="AP11" s="253">
        <f>IFERROR(VLOOKUP(AP10,'P1'!$B$43:$J$46,9,FALSE),"")</f>
        <v>5.4999999999999991</v>
      </c>
      <c r="AQ11" s="253">
        <f>IFERROR(VLOOKUP(AQ10,'P1'!$B$43:$J$46,9,FALSE),"")</f>
        <v>5.4999999999999991</v>
      </c>
      <c r="AR11" s="253" t="str">
        <f>IFERROR(VLOOKUP(AR10,'P1'!$B$43:$J$46,9,FALSE),"")</f>
        <v/>
      </c>
      <c r="AS11" s="253">
        <f>IFERROR(VLOOKUP(AS10,'P1'!$B$43:$J$46,9,FALSE),"")</f>
        <v>5.4999999999999991</v>
      </c>
      <c r="AT11" s="253">
        <f>IFERROR(VLOOKUP(AT10,'P1'!$B$43:$J$46,9,FALSE),"")</f>
        <v>5.4999999999999991</v>
      </c>
      <c r="AU11" s="253" t="str">
        <f>IFERROR(VLOOKUP(AU10,'P1'!$B$43:$J$46,9,FALSE),"")</f>
        <v/>
      </c>
      <c r="AV11" s="254">
        <f>SUM(Q11:AU11)</f>
        <v>98.999999999999986</v>
      </c>
      <c r="AW11" s="711"/>
      <c r="AX11" s="713"/>
      <c r="AY11" s="255"/>
      <c r="AZ11" s="255"/>
      <c r="BA11" s="252">
        <v>6</v>
      </c>
      <c r="BB11" s="252" t="s">
        <v>35</v>
      </c>
      <c r="BC11" s="289" t="s">
        <v>481</v>
      </c>
      <c r="BN11" s="247">
        <f t="shared" si="2"/>
        <v>2030</v>
      </c>
      <c r="BO11" s="247">
        <f t="shared" si="2"/>
        <v>12</v>
      </c>
    </row>
    <row r="12" spans="2:67" ht="17.100000000000001" customHeight="1" x14ac:dyDescent="0.15">
      <c r="B12" s="690">
        <f>ROW(B1)</f>
        <v>1</v>
      </c>
      <c r="C12" s="721"/>
      <c r="D12" s="722"/>
      <c r="E12" s="722"/>
      <c r="F12" s="722"/>
      <c r="G12" s="722"/>
      <c r="H12" s="723"/>
      <c r="I12" s="727"/>
      <c r="J12" s="728"/>
      <c r="K12" s="728"/>
      <c r="L12" s="728"/>
      <c r="M12" s="729"/>
      <c r="N12" s="733"/>
      <c r="O12" s="734"/>
      <c r="P12" s="723"/>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0">
        <f>COUNTA(Q12:AU12)</f>
        <v>0</v>
      </c>
      <c r="AW12" s="710">
        <f>AV13</f>
        <v>0</v>
      </c>
      <c r="AX12" s="712" t="str">
        <f>IFERROR(ROUNDDOWN(AV13/$AT$2,1),"")</f>
        <v/>
      </c>
      <c r="AY12" s="251"/>
      <c r="AZ12" s="251"/>
      <c r="BA12" s="252">
        <v>7</v>
      </c>
      <c r="BB12" s="252" t="s">
        <v>36</v>
      </c>
      <c r="BC12" s="289" t="s">
        <v>384</v>
      </c>
    </row>
    <row r="13" spans="2:67" ht="17.100000000000001" customHeight="1" x14ac:dyDescent="0.15">
      <c r="B13" s="691"/>
      <c r="C13" s="724"/>
      <c r="D13" s="725"/>
      <c r="E13" s="725"/>
      <c r="F13" s="725"/>
      <c r="G13" s="725"/>
      <c r="H13" s="726"/>
      <c r="I13" s="730"/>
      <c r="J13" s="731"/>
      <c r="K13" s="731"/>
      <c r="L13" s="731"/>
      <c r="M13" s="732"/>
      <c r="N13" s="724"/>
      <c r="O13" s="725"/>
      <c r="P13" s="726"/>
      <c r="Q13" s="253" t="str">
        <f>IFERROR(IF(AND(AND($N12&lt;&gt;$BI$6,$N12&lt;&gt;$BJ$6),Q12="有"),$AL$2,VLOOKUP(Q12,'P1'!$B$4:$J$35,9,FALSE)),"")</f>
        <v/>
      </c>
      <c r="R13" s="253" t="str">
        <f>IFERROR(IF(AND(AND($N12&lt;&gt;$BI$6,$N12&lt;&gt;$BJ$6),R12="有"),$AL$2,VLOOKUP(R12,'P1'!$B$4:$J$35,9,FALSE)),"")</f>
        <v/>
      </c>
      <c r="S13" s="253" t="str">
        <f>IFERROR(IF(AND(AND($N12&lt;&gt;$BI$6,$N12&lt;&gt;$BJ$6),S12="有"),$AL$2,VLOOKUP(S12,'P1'!$B$4:$J$35,9,FALSE)),"")</f>
        <v/>
      </c>
      <c r="T13" s="253" t="str">
        <f>IFERROR(IF(AND(AND($N12&lt;&gt;$BI$6,$N12&lt;&gt;$BJ$6),T12="有"),$AL$2,VLOOKUP(T12,'P1'!$B$4:$J$35,9,FALSE)),"")</f>
        <v/>
      </c>
      <c r="U13" s="253" t="str">
        <f>IFERROR(IF(AND(AND($N12&lt;&gt;$BI$6,$N12&lt;&gt;$BJ$6),U12="有"),$AL$2,VLOOKUP(U12,'P1'!$B$4:$J$35,9,FALSE)),"")</f>
        <v/>
      </c>
      <c r="V13" s="253" t="str">
        <f>IFERROR(IF(AND(AND($N12&lt;&gt;$BI$6,$N12&lt;&gt;$BJ$6),V12="有"),$AL$2,VLOOKUP(V12,'P1'!$B$4:$J$35,9,FALSE)),"")</f>
        <v/>
      </c>
      <c r="W13" s="253" t="str">
        <f>IFERROR(IF(AND(AND($N12&lt;&gt;$BI$6,$N12&lt;&gt;$BJ$6),W12="有"),$AL$2,VLOOKUP(W12,'P1'!$B$4:$J$35,9,FALSE)),"")</f>
        <v/>
      </c>
      <c r="X13" s="253" t="str">
        <f>IFERROR(IF(AND(AND($N12&lt;&gt;$BI$6,$N12&lt;&gt;$BJ$6),X12="有"),$AL$2,VLOOKUP(X12,'P1'!$B$4:$J$35,9,FALSE)),"")</f>
        <v/>
      </c>
      <c r="Y13" s="253" t="str">
        <f>IFERROR(IF(AND(AND($N12&lt;&gt;$BI$6,$N12&lt;&gt;$BJ$6),Y12="有"),$AL$2,VLOOKUP(Y12,'P1'!$B$4:$J$35,9,FALSE)),"")</f>
        <v/>
      </c>
      <c r="Z13" s="253" t="str">
        <f>IFERROR(IF(AND(AND($N12&lt;&gt;$BI$6,$N12&lt;&gt;$BJ$6),Z12="有"),$AL$2,VLOOKUP(Z12,'P1'!$B$4:$J$35,9,FALSE)),"")</f>
        <v/>
      </c>
      <c r="AA13" s="253" t="str">
        <f>IFERROR(IF(AND(AND($N12&lt;&gt;$BI$6,$N12&lt;&gt;$BJ$6),AA12="有"),$AL$2,VLOOKUP(AA12,'P1'!$B$4:$J$35,9,FALSE)),"")</f>
        <v/>
      </c>
      <c r="AB13" s="253" t="str">
        <f>IFERROR(IF(AND(AND($N12&lt;&gt;$BI$6,$N12&lt;&gt;$BJ$6),AB12="有"),$AL$2,VLOOKUP(AB12,'P1'!$B$4:$J$35,9,FALSE)),"")</f>
        <v/>
      </c>
      <c r="AC13" s="253" t="str">
        <f>IFERROR(IF(AND(AND($N12&lt;&gt;$BI$6,$N12&lt;&gt;$BJ$6),AC12="有"),$AL$2,VLOOKUP(AC12,'P1'!$B$4:$J$35,9,FALSE)),"")</f>
        <v/>
      </c>
      <c r="AD13" s="253" t="str">
        <f>IFERROR(IF(AND(AND($N12&lt;&gt;$BI$6,$N12&lt;&gt;$BJ$6),AD12="有"),$AL$2,VLOOKUP(AD12,'P1'!$B$4:$J$35,9,FALSE)),"")</f>
        <v/>
      </c>
      <c r="AE13" s="253" t="str">
        <f>IFERROR(IF(AND(AND($N12&lt;&gt;$BI$6,$N12&lt;&gt;$BJ$6),AE12="有"),$AL$2,VLOOKUP(AE12,'P1'!$B$4:$J$35,9,FALSE)),"")</f>
        <v/>
      </c>
      <c r="AF13" s="253" t="str">
        <f>IFERROR(IF(AND(AND($N12&lt;&gt;$BI$6,$N12&lt;&gt;$BJ$6),AF12="有"),$AL$2,VLOOKUP(AF12,'P1'!$B$4:$J$35,9,FALSE)),"")</f>
        <v/>
      </c>
      <c r="AG13" s="253" t="str">
        <f>IFERROR(IF(AND(AND($N12&lt;&gt;$BI$6,$N12&lt;&gt;$BJ$6),AG12="有"),$AL$2,VLOOKUP(AG12,'P1'!$B$4:$J$35,9,FALSE)),"")</f>
        <v/>
      </c>
      <c r="AH13" s="253" t="str">
        <f>IFERROR(IF(AND(AND($N12&lt;&gt;$BI$6,$N12&lt;&gt;$BJ$6),AH12="有"),$AL$2,VLOOKUP(AH12,'P1'!$B$4:$J$35,9,FALSE)),"")</f>
        <v/>
      </c>
      <c r="AI13" s="253" t="str">
        <f>IFERROR(IF(AND(AND($N12&lt;&gt;$BI$6,$N12&lt;&gt;$BJ$6),AI12="有"),$AL$2,VLOOKUP(AI12,'P1'!$B$4:$J$35,9,FALSE)),"")</f>
        <v/>
      </c>
      <c r="AJ13" s="253" t="str">
        <f>IFERROR(IF(AND(AND($N12&lt;&gt;$BI$6,$N12&lt;&gt;$BJ$6),AJ12="有"),$AL$2,VLOOKUP(AJ12,'P1'!$B$4:$J$35,9,FALSE)),"")</f>
        <v/>
      </c>
      <c r="AK13" s="253" t="str">
        <f>IFERROR(IF(AND(AND($N12&lt;&gt;$BI$6,$N12&lt;&gt;$BJ$6),AK12="有"),$AL$2,VLOOKUP(AK12,'P1'!$B$4:$J$35,9,FALSE)),"")</f>
        <v/>
      </c>
      <c r="AL13" s="253" t="str">
        <f>IFERROR(IF(AND(AND($N12&lt;&gt;$BI$6,$N12&lt;&gt;$BJ$6),AL12="有"),$AL$2,VLOOKUP(AL12,'P1'!$B$4:$J$35,9,FALSE)),"")</f>
        <v/>
      </c>
      <c r="AM13" s="253" t="str">
        <f>IFERROR(IF(AND(AND($N12&lt;&gt;$BI$6,$N12&lt;&gt;$BJ$6),AM12="有"),$AL$2,VLOOKUP(AM12,'P1'!$B$4:$J$35,9,FALSE)),"")</f>
        <v/>
      </c>
      <c r="AN13" s="253" t="str">
        <f>IFERROR(IF(AND(AND($N12&lt;&gt;$BI$6,$N12&lt;&gt;$BJ$6),AN12="有"),$AL$2,VLOOKUP(AN12,'P1'!$B$4:$J$35,9,FALSE)),"")</f>
        <v/>
      </c>
      <c r="AO13" s="253" t="str">
        <f>IFERROR(IF(AND(AND($N12&lt;&gt;$BI$6,$N12&lt;&gt;$BJ$6),AO12="有"),$AL$2,VLOOKUP(AO12,'P1'!$B$4:$J$35,9,FALSE)),"")</f>
        <v/>
      </c>
      <c r="AP13" s="253" t="str">
        <f>IFERROR(IF(AND(AND($N12&lt;&gt;$BI$6,$N12&lt;&gt;$BJ$6),AP12="有"),$AL$2,VLOOKUP(AP12,'P1'!$B$4:$J$35,9,FALSE)),"")</f>
        <v/>
      </c>
      <c r="AQ13" s="253" t="str">
        <f>IFERROR(IF(AND(AND($N12&lt;&gt;$BI$6,$N12&lt;&gt;$BJ$6),AQ12="有"),$AL$2,VLOOKUP(AQ12,'P1'!$B$4:$J$35,9,FALSE)),"")</f>
        <v/>
      </c>
      <c r="AR13" s="253" t="str">
        <f>IFERROR(IF(AND(AND($N12&lt;&gt;$BI$6,$N12&lt;&gt;$BJ$6),AR12="有"),$AL$2,VLOOKUP(AR12,'P1'!$B$4:$J$35,9,FALSE)),"")</f>
        <v/>
      </c>
      <c r="AS13" s="253" t="str">
        <f>IFERROR(IF(AND(AND($N12&lt;&gt;$BI$6,$N12&lt;&gt;$BJ$6),AS12="有"),$AL$2,VLOOKUP(AS12,'P1'!$B$4:$J$35,9,FALSE)),"")</f>
        <v/>
      </c>
      <c r="AT13" s="253" t="str">
        <f>IFERROR(IF(AND(AND($N12&lt;&gt;$BI$6,$N12&lt;&gt;$BJ$6),AT12="有"),$AL$2,VLOOKUP(AT12,'P1'!$B$4:$J$35,9,FALSE)),"")</f>
        <v/>
      </c>
      <c r="AU13" s="253" t="str">
        <f>IFERROR(IF(AND(AND($N12&lt;&gt;$BI$6,$N12&lt;&gt;$BJ$6),AU12="有"),$AL$2,VLOOKUP(AU12,'P1'!$B$4:$J$35,9,FALSE)),"")</f>
        <v/>
      </c>
      <c r="AV13" s="254">
        <f>SUM(Q13:AU13)</f>
        <v>0</v>
      </c>
      <c r="AW13" s="711"/>
      <c r="AX13" s="713"/>
      <c r="AY13" s="255"/>
      <c r="AZ13" s="255"/>
      <c r="BA13" s="252"/>
      <c r="BB13" s="252"/>
      <c r="BC13" s="289" t="s">
        <v>274</v>
      </c>
    </row>
    <row r="14" spans="2:67" ht="17.100000000000001" customHeight="1" x14ac:dyDescent="0.15">
      <c r="B14" s="690">
        <f>B12+1</f>
        <v>2</v>
      </c>
      <c r="C14" s="721"/>
      <c r="D14" s="722"/>
      <c r="E14" s="722"/>
      <c r="F14" s="722"/>
      <c r="G14" s="722"/>
      <c r="H14" s="723"/>
      <c r="I14" s="727"/>
      <c r="J14" s="728"/>
      <c r="K14" s="728"/>
      <c r="L14" s="728"/>
      <c r="M14" s="729"/>
      <c r="N14" s="733"/>
      <c r="O14" s="734"/>
      <c r="P14" s="723"/>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0">
        <f>COUNTA(Q14:AU14)</f>
        <v>0</v>
      </c>
      <c r="AW14" s="710">
        <f>AV15</f>
        <v>0</v>
      </c>
      <c r="AX14" s="712" t="str">
        <f>IFERROR(ROUNDDOWN(AV15/$AT$2,1),"")</f>
        <v/>
      </c>
      <c r="AY14" s="251"/>
      <c r="AZ14" s="251"/>
      <c r="BC14" s="289" t="s">
        <v>385</v>
      </c>
    </row>
    <row r="15" spans="2:67" ht="17.100000000000001" customHeight="1" x14ac:dyDescent="0.15">
      <c r="B15" s="691"/>
      <c r="C15" s="724"/>
      <c r="D15" s="725"/>
      <c r="E15" s="725"/>
      <c r="F15" s="725"/>
      <c r="G15" s="725"/>
      <c r="H15" s="726"/>
      <c r="I15" s="730"/>
      <c r="J15" s="731"/>
      <c r="K15" s="731"/>
      <c r="L15" s="731"/>
      <c r="M15" s="732"/>
      <c r="N15" s="724"/>
      <c r="O15" s="725"/>
      <c r="P15" s="726"/>
      <c r="Q15" s="253" t="str">
        <f>IFERROR(IF(AND(AND($N14&lt;&gt;$BI$6,$N14&lt;&gt;$BJ$6),Q14="有"),$AL$2,VLOOKUP(Q14,'P1'!$B$4:$J$35,9,FALSE)),"")</f>
        <v/>
      </c>
      <c r="R15" s="253" t="str">
        <f>IFERROR(IF(AND(AND($N14&lt;&gt;$BI$6,$N14&lt;&gt;$BJ$6),R14="有"),$AL$2,VLOOKUP(R14,'P1'!$B$4:$J$35,9,FALSE)),"")</f>
        <v/>
      </c>
      <c r="S15" s="253" t="str">
        <f>IFERROR(IF(AND(AND($N14&lt;&gt;$BI$6,$N14&lt;&gt;$BJ$6),S14="有"),$AL$2,VLOOKUP(S14,'P1'!$B$4:$J$35,9,FALSE)),"")</f>
        <v/>
      </c>
      <c r="T15" s="253" t="str">
        <f>IFERROR(IF(AND(AND($N14&lt;&gt;$BI$6,$N14&lt;&gt;$BJ$6),T14="有"),$AL$2,VLOOKUP(T14,'P1'!$B$4:$J$35,9,FALSE)),"")</f>
        <v/>
      </c>
      <c r="U15" s="253" t="str">
        <f>IFERROR(IF(AND(AND($N14&lt;&gt;$BI$6,$N14&lt;&gt;$BJ$6),U14="有"),$AL$2,VLOOKUP(U14,'P1'!$B$4:$J$35,9,FALSE)),"")</f>
        <v/>
      </c>
      <c r="V15" s="253" t="str">
        <f>IFERROR(IF(AND(AND($N14&lt;&gt;$BI$6,$N14&lt;&gt;$BJ$6),V14="有"),$AL$2,VLOOKUP(V14,'P1'!$B$4:$J$35,9,FALSE)),"")</f>
        <v/>
      </c>
      <c r="W15" s="253" t="str">
        <f>IFERROR(IF(AND(AND($N14&lt;&gt;$BI$6,$N14&lt;&gt;$BJ$6),W14="有"),$AL$2,VLOOKUP(W14,'P1'!$B$4:$J$35,9,FALSE)),"")</f>
        <v/>
      </c>
      <c r="X15" s="253" t="str">
        <f>IFERROR(IF(AND(AND($N14&lt;&gt;$BI$6,$N14&lt;&gt;$BJ$6),X14="有"),$AL$2,VLOOKUP(X14,'P1'!$B$4:$J$35,9,FALSE)),"")</f>
        <v/>
      </c>
      <c r="Y15" s="253" t="str">
        <f>IFERROR(IF(AND(AND($N14&lt;&gt;$BI$6,$N14&lt;&gt;$BJ$6),Y14="有"),$AL$2,VLOOKUP(Y14,'P1'!$B$4:$J$35,9,FALSE)),"")</f>
        <v/>
      </c>
      <c r="Z15" s="253" t="str">
        <f>IFERROR(IF(AND(AND($N14&lt;&gt;$BI$6,$N14&lt;&gt;$BJ$6),Z14="有"),$AL$2,VLOOKUP(Z14,'P1'!$B$4:$J$35,9,FALSE)),"")</f>
        <v/>
      </c>
      <c r="AA15" s="253" t="str">
        <f>IFERROR(IF(AND(AND($N14&lt;&gt;$BI$6,$N14&lt;&gt;$BJ$6),AA14="有"),$AL$2,VLOOKUP(AA14,'P1'!$B$4:$J$35,9,FALSE)),"")</f>
        <v/>
      </c>
      <c r="AB15" s="253" t="str">
        <f>IFERROR(IF(AND(AND($N14&lt;&gt;$BI$6,$N14&lt;&gt;$BJ$6),AB14="有"),$AL$2,VLOOKUP(AB14,'P1'!$B$4:$J$35,9,FALSE)),"")</f>
        <v/>
      </c>
      <c r="AC15" s="253" t="str">
        <f>IFERROR(IF(AND(AND($N14&lt;&gt;$BI$6,$N14&lt;&gt;$BJ$6),AC14="有"),$AL$2,VLOOKUP(AC14,'P1'!$B$4:$J$35,9,FALSE)),"")</f>
        <v/>
      </c>
      <c r="AD15" s="253" t="str">
        <f>IFERROR(IF(AND(AND($N14&lt;&gt;$BI$6,$N14&lt;&gt;$BJ$6),AD14="有"),$AL$2,VLOOKUP(AD14,'P1'!$B$4:$J$35,9,FALSE)),"")</f>
        <v/>
      </c>
      <c r="AE15" s="253" t="str">
        <f>IFERROR(IF(AND(AND($N14&lt;&gt;$BI$6,$N14&lt;&gt;$BJ$6),AE14="有"),$AL$2,VLOOKUP(AE14,'P1'!$B$4:$J$35,9,FALSE)),"")</f>
        <v/>
      </c>
      <c r="AF15" s="253" t="str">
        <f>IFERROR(IF(AND(AND($N14&lt;&gt;$BI$6,$N14&lt;&gt;$BJ$6),AF14="有"),$AL$2,VLOOKUP(AF14,'P1'!$B$4:$J$35,9,FALSE)),"")</f>
        <v/>
      </c>
      <c r="AG15" s="253" t="str">
        <f>IFERROR(IF(AND(AND($N14&lt;&gt;$BI$6,$N14&lt;&gt;$BJ$6),AG14="有"),$AL$2,VLOOKUP(AG14,'P1'!$B$4:$J$35,9,FALSE)),"")</f>
        <v/>
      </c>
      <c r="AH15" s="253" t="str">
        <f>IFERROR(IF(AND(AND($N14&lt;&gt;$BI$6,$N14&lt;&gt;$BJ$6),AH14="有"),$AL$2,VLOOKUP(AH14,'P1'!$B$4:$J$35,9,FALSE)),"")</f>
        <v/>
      </c>
      <c r="AI15" s="253" t="str">
        <f>IFERROR(IF(AND(AND($N14&lt;&gt;$BI$6,$N14&lt;&gt;$BJ$6),AI14="有"),$AL$2,VLOOKUP(AI14,'P1'!$B$4:$J$35,9,FALSE)),"")</f>
        <v/>
      </c>
      <c r="AJ15" s="253" t="str">
        <f>IFERROR(IF(AND(AND($N14&lt;&gt;$BI$6,$N14&lt;&gt;$BJ$6),AJ14="有"),$AL$2,VLOOKUP(AJ14,'P1'!$B$4:$J$35,9,FALSE)),"")</f>
        <v/>
      </c>
      <c r="AK15" s="253" t="str">
        <f>IFERROR(IF(AND(AND($N14&lt;&gt;$BI$6,$N14&lt;&gt;$BJ$6),AK14="有"),$AL$2,VLOOKUP(AK14,'P1'!$B$4:$J$35,9,FALSE)),"")</f>
        <v/>
      </c>
      <c r="AL15" s="253" t="str">
        <f>IFERROR(IF(AND(AND($N14&lt;&gt;$BI$6,$N14&lt;&gt;$BJ$6),AL14="有"),$AL$2,VLOOKUP(AL14,'P1'!$B$4:$J$35,9,FALSE)),"")</f>
        <v/>
      </c>
      <c r="AM15" s="253" t="str">
        <f>IFERROR(IF(AND(AND($N14&lt;&gt;$BI$6,$N14&lt;&gt;$BJ$6),AM14="有"),$AL$2,VLOOKUP(AM14,'P1'!$B$4:$J$35,9,FALSE)),"")</f>
        <v/>
      </c>
      <c r="AN15" s="253" t="str">
        <f>IFERROR(IF(AND(AND($N14&lt;&gt;$BI$6,$N14&lt;&gt;$BJ$6),AN14="有"),$AL$2,VLOOKUP(AN14,'P1'!$B$4:$J$35,9,FALSE)),"")</f>
        <v/>
      </c>
      <c r="AO15" s="253" t="str">
        <f>IFERROR(IF(AND(AND($N14&lt;&gt;$BI$6,$N14&lt;&gt;$BJ$6),AO14="有"),$AL$2,VLOOKUP(AO14,'P1'!$B$4:$J$35,9,FALSE)),"")</f>
        <v/>
      </c>
      <c r="AP15" s="253" t="str">
        <f>IFERROR(IF(AND(AND($N14&lt;&gt;$BI$6,$N14&lt;&gt;$BJ$6),AP14="有"),$AL$2,VLOOKUP(AP14,'P1'!$B$4:$J$35,9,FALSE)),"")</f>
        <v/>
      </c>
      <c r="AQ15" s="253" t="str">
        <f>IFERROR(IF(AND(AND($N14&lt;&gt;$BI$6,$N14&lt;&gt;$BJ$6),AQ14="有"),$AL$2,VLOOKUP(AQ14,'P1'!$B$4:$J$35,9,FALSE)),"")</f>
        <v/>
      </c>
      <c r="AR15" s="253" t="str">
        <f>IFERROR(IF(AND(AND($N14&lt;&gt;$BI$6,$N14&lt;&gt;$BJ$6),AR14="有"),$AL$2,VLOOKUP(AR14,'P1'!$B$4:$J$35,9,FALSE)),"")</f>
        <v/>
      </c>
      <c r="AS15" s="253" t="str">
        <f>IFERROR(IF(AND(AND($N14&lt;&gt;$BI$6,$N14&lt;&gt;$BJ$6),AS14="有"),$AL$2,VLOOKUP(AS14,'P1'!$B$4:$J$35,9,FALSE)),"")</f>
        <v/>
      </c>
      <c r="AT15" s="253" t="str">
        <f>IFERROR(IF(AND(AND($N14&lt;&gt;$BI$6,$N14&lt;&gt;$BJ$6),AT14="有"),$AL$2,VLOOKUP(AT14,'P1'!$B$4:$J$35,9,FALSE)),"")</f>
        <v/>
      </c>
      <c r="AU15" s="253" t="str">
        <f>IFERROR(IF(AND(AND($N14&lt;&gt;$BI$6,$N14&lt;&gt;$BJ$6),AU14="有"),$AL$2,VLOOKUP(AU14,'P1'!$B$4:$J$35,9,FALSE)),"")</f>
        <v/>
      </c>
      <c r="AV15" s="254">
        <f>SUM(Q15:AU15)</f>
        <v>0</v>
      </c>
      <c r="AW15" s="711"/>
      <c r="AX15" s="713"/>
      <c r="AY15" s="255"/>
      <c r="AZ15" s="255"/>
      <c r="BC15" s="289"/>
    </row>
    <row r="16" spans="2:67" ht="17.100000000000001" customHeight="1" x14ac:dyDescent="0.15">
      <c r="B16" s="690">
        <f>B14+1</f>
        <v>3</v>
      </c>
      <c r="C16" s="721"/>
      <c r="D16" s="722"/>
      <c r="E16" s="722"/>
      <c r="F16" s="722"/>
      <c r="G16" s="722"/>
      <c r="H16" s="723"/>
      <c r="I16" s="727"/>
      <c r="J16" s="728"/>
      <c r="K16" s="728"/>
      <c r="L16" s="728"/>
      <c r="M16" s="729"/>
      <c r="N16" s="733"/>
      <c r="O16" s="734"/>
      <c r="P16" s="723"/>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0">
        <f>COUNTA(Q16:AU16)</f>
        <v>0</v>
      </c>
      <c r="AW16" s="710">
        <f>AV17</f>
        <v>0</v>
      </c>
      <c r="AX16" s="712" t="str">
        <f>IFERROR(ROUNDDOWN(AV17/$AT$2,1),"")</f>
        <v/>
      </c>
      <c r="AY16" s="251"/>
      <c r="AZ16" s="251"/>
      <c r="BC16" s="289"/>
    </row>
    <row r="17" spans="2:52" ht="17.100000000000001" customHeight="1" x14ac:dyDescent="0.15">
      <c r="B17" s="691"/>
      <c r="C17" s="724"/>
      <c r="D17" s="725"/>
      <c r="E17" s="725"/>
      <c r="F17" s="725"/>
      <c r="G17" s="725"/>
      <c r="H17" s="726"/>
      <c r="I17" s="730"/>
      <c r="J17" s="731"/>
      <c r="K17" s="731"/>
      <c r="L17" s="731"/>
      <c r="M17" s="732"/>
      <c r="N17" s="724"/>
      <c r="O17" s="725"/>
      <c r="P17" s="726"/>
      <c r="Q17" s="253" t="str">
        <f>IFERROR(IF(AND(AND($N16&lt;&gt;$BI$6,$N16&lt;&gt;$BJ$6),Q16="有"),$AL$2,VLOOKUP(Q16,'P1'!$B$4:$J$35,9,FALSE)),"")</f>
        <v/>
      </c>
      <c r="R17" s="253" t="str">
        <f>IFERROR(IF(AND(AND($N16&lt;&gt;$BI$6,$N16&lt;&gt;$BJ$6),R16="有"),$AL$2,VLOOKUP(R16,'P1'!$B$4:$J$35,9,FALSE)),"")</f>
        <v/>
      </c>
      <c r="S17" s="253" t="str">
        <f>IFERROR(IF(AND(AND($N16&lt;&gt;$BI$6,$N16&lt;&gt;$BJ$6),S16="有"),$AL$2,VLOOKUP(S16,'P1'!$B$4:$J$35,9,FALSE)),"")</f>
        <v/>
      </c>
      <c r="T17" s="253" t="str">
        <f>IFERROR(IF(AND(AND($N16&lt;&gt;$BI$6,$N16&lt;&gt;$BJ$6),T16="有"),$AL$2,VLOOKUP(T16,'P1'!$B$4:$J$35,9,FALSE)),"")</f>
        <v/>
      </c>
      <c r="U17" s="253" t="str">
        <f>IFERROR(IF(AND(AND($N16&lt;&gt;$BI$6,$N16&lt;&gt;$BJ$6),U16="有"),$AL$2,VLOOKUP(U16,'P1'!$B$4:$J$35,9,FALSE)),"")</f>
        <v/>
      </c>
      <c r="V17" s="253" t="str">
        <f>IFERROR(IF(AND(AND($N16&lt;&gt;$BI$6,$N16&lt;&gt;$BJ$6),V16="有"),$AL$2,VLOOKUP(V16,'P1'!$B$4:$J$35,9,FALSE)),"")</f>
        <v/>
      </c>
      <c r="W17" s="253" t="str">
        <f>IFERROR(IF(AND(AND($N16&lt;&gt;$BI$6,$N16&lt;&gt;$BJ$6),W16="有"),$AL$2,VLOOKUP(W16,'P1'!$B$4:$J$35,9,FALSE)),"")</f>
        <v/>
      </c>
      <c r="X17" s="253" t="str">
        <f>IFERROR(IF(AND(AND($N16&lt;&gt;$BI$6,$N16&lt;&gt;$BJ$6),X16="有"),$AL$2,VLOOKUP(X16,'P1'!$B$4:$J$35,9,FALSE)),"")</f>
        <v/>
      </c>
      <c r="Y17" s="253" t="str">
        <f>IFERROR(IF(AND(AND($N16&lt;&gt;$BI$6,$N16&lt;&gt;$BJ$6),Y16="有"),$AL$2,VLOOKUP(Y16,'P1'!$B$4:$J$35,9,FALSE)),"")</f>
        <v/>
      </c>
      <c r="Z17" s="253" t="str">
        <f>IFERROR(IF(AND(AND($N16&lt;&gt;$BI$6,$N16&lt;&gt;$BJ$6),Z16="有"),$AL$2,VLOOKUP(Z16,'P1'!$B$4:$J$35,9,FALSE)),"")</f>
        <v/>
      </c>
      <c r="AA17" s="253" t="str">
        <f>IFERROR(IF(AND(AND($N16&lt;&gt;$BI$6,$N16&lt;&gt;$BJ$6),AA16="有"),$AL$2,VLOOKUP(AA16,'P1'!$B$4:$J$35,9,FALSE)),"")</f>
        <v/>
      </c>
      <c r="AB17" s="253" t="str">
        <f>IFERROR(IF(AND(AND($N16&lt;&gt;$BI$6,$N16&lt;&gt;$BJ$6),AB16="有"),$AL$2,VLOOKUP(AB16,'P1'!$B$4:$J$35,9,FALSE)),"")</f>
        <v/>
      </c>
      <c r="AC17" s="253" t="str">
        <f>IFERROR(IF(AND(AND($N16&lt;&gt;$BI$6,$N16&lt;&gt;$BJ$6),AC16="有"),$AL$2,VLOOKUP(AC16,'P1'!$B$4:$J$35,9,FALSE)),"")</f>
        <v/>
      </c>
      <c r="AD17" s="253" t="str">
        <f>IFERROR(IF(AND(AND($N16&lt;&gt;$BI$6,$N16&lt;&gt;$BJ$6),AD16="有"),$AL$2,VLOOKUP(AD16,'P1'!$B$4:$J$35,9,FALSE)),"")</f>
        <v/>
      </c>
      <c r="AE17" s="253" t="str">
        <f>IFERROR(IF(AND(AND($N16&lt;&gt;$BI$6,$N16&lt;&gt;$BJ$6),AE16="有"),$AL$2,VLOOKUP(AE16,'P1'!$B$4:$J$35,9,FALSE)),"")</f>
        <v/>
      </c>
      <c r="AF17" s="253" t="str">
        <f>IFERROR(IF(AND(AND($N16&lt;&gt;$BI$6,$N16&lt;&gt;$BJ$6),AF16="有"),$AL$2,VLOOKUP(AF16,'P1'!$B$4:$J$35,9,FALSE)),"")</f>
        <v/>
      </c>
      <c r="AG17" s="253" t="str">
        <f>IFERROR(IF(AND(AND($N16&lt;&gt;$BI$6,$N16&lt;&gt;$BJ$6),AG16="有"),$AL$2,VLOOKUP(AG16,'P1'!$B$4:$J$35,9,FALSE)),"")</f>
        <v/>
      </c>
      <c r="AH17" s="253" t="str">
        <f>IFERROR(IF(AND(AND($N16&lt;&gt;$BI$6,$N16&lt;&gt;$BJ$6),AH16="有"),$AL$2,VLOOKUP(AH16,'P1'!$B$4:$J$35,9,FALSE)),"")</f>
        <v/>
      </c>
      <c r="AI17" s="253" t="str">
        <f>IFERROR(IF(AND(AND($N16&lt;&gt;$BI$6,$N16&lt;&gt;$BJ$6),AI16="有"),$AL$2,VLOOKUP(AI16,'P1'!$B$4:$J$35,9,FALSE)),"")</f>
        <v/>
      </c>
      <c r="AJ17" s="253" t="str">
        <f>IFERROR(IF(AND(AND($N16&lt;&gt;$BI$6,$N16&lt;&gt;$BJ$6),AJ16="有"),$AL$2,VLOOKUP(AJ16,'P1'!$B$4:$J$35,9,FALSE)),"")</f>
        <v/>
      </c>
      <c r="AK17" s="253" t="str">
        <f>IFERROR(IF(AND(AND($N16&lt;&gt;$BI$6,$N16&lt;&gt;$BJ$6),AK16="有"),$AL$2,VLOOKUP(AK16,'P1'!$B$4:$J$35,9,FALSE)),"")</f>
        <v/>
      </c>
      <c r="AL17" s="253" t="str">
        <f>IFERROR(IF(AND(AND($N16&lt;&gt;$BI$6,$N16&lt;&gt;$BJ$6),AL16="有"),$AL$2,VLOOKUP(AL16,'P1'!$B$4:$J$35,9,FALSE)),"")</f>
        <v/>
      </c>
      <c r="AM17" s="253" t="str">
        <f>IFERROR(IF(AND(AND($N16&lt;&gt;$BI$6,$N16&lt;&gt;$BJ$6),AM16="有"),$AL$2,VLOOKUP(AM16,'P1'!$B$4:$J$35,9,FALSE)),"")</f>
        <v/>
      </c>
      <c r="AN17" s="253" t="str">
        <f>IFERROR(IF(AND(AND($N16&lt;&gt;$BI$6,$N16&lt;&gt;$BJ$6),AN16="有"),$AL$2,VLOOKUP(AN16,'P1'!$B$4:$J$35,9,FALSE)),"")</f>
        <v/>
      </c>
      <c r="AO17" s="253" t="str">
        <f>IFERROR(IF(AND(AND($N16&lt;&gt;$BI$6,$N16&lt;&gt;$BJ$6),AO16="有"),$AL$2,VLOOKUP(AO16,'P1'!$B$4:$J$35,9,FALSE)),"")</f>
        <v/>
      </c>
      <c r="AP17" s="253" t="str">
        <f>IFERROR(IF(AND(AND($N16&lt;&gt;$BI$6,$N16&lt;&gt;$BJ$6),AP16="有"),$AL$2,VLOOKUP(AP16,'P1'!$B$4:$J$35,9,FALSE)),"")</f>
        <v/>
      </c>
      <c r="AQ17" s="253" t="str">
        <f>IFERROR(IF(AND(AND($N16&lt;&gt;$BI$6,$N16&lt;&gt;$BJ$6),AQ16="有"),$AL$2,VLOOKUP(AQ16,'P1'!$B$4:$J$35,9,FALSE)),"")</f>
        <v/>
      </c>
      <c r="AR17" s="253" t="str">
        <f>IFERROR(IF(AND(AND($N16&lt;&gt;$BI$6,$N16&lt;&gt;$BJ$6),AR16="有"),$AL$2,VLOOKUP(AR16,'P1'!$B$4:$J$35,9,FALSE)),"")</f>
        <v/>
      </c>
      <c r="AS17" s="253" t="str">
        <f>IFERROR(IF(AND(AND($N16&lt;&gt;$BI$6,$N16&lt;&gt;$BJ$6),AS16="有"),$AL$2,VLOOKUP(AS16,'P1'!$B$4:$J$35,9,FALSE)),"")</f>
        <v/>
      </c>
      <c r="AT17" s="253" t="str">
        <f>IFERROR(IF(AND(AND($N16&lt;&gt;$BI$6,$N16&lt;&gt;$BJ$6),AT16="有"),$AL$2,VLOOKUP(AT16,'P1'!$B$4:$J$35,9,FALSE)),"")</f>
        <v/>
      </c>
      <c r="AU17" s="253" t="str">
        <f>IFERROR(IF(AND(AND($N16&lt;&gt;$BI$6,$N16&lt;&gt;$BJ$6),AU16="有"),$AL$2,VLOOKUP(AU16,'P1'!$B$4:$J$35,9,FALSE)),"")</f>
        <v/>
      </c>
      <c r="AV17" s="254">
        <f>SUM(Q17:AU17)</f>
        <v>0</v>
      </c>
      <c r="AW17" s="711"/>
      <c r="AX17" s="713"/>
      <c r="AY17" s="255"/>
      <c r="AZ17" s="255"/>
    </row>
    <row r="18" spans="2:52" ht="17.100000000000001" customHeight="1" x14ac:dyDescent="0.15">
      <c r="B18" s="690">
        <f>B16+1</f>
        <v>4</v>
      </c>
      <c r="C18" s="721"/>
      <c r="D18" s="722"/>
      <c r="E18" s="722"/>
      <c r="F18" s="722"/>
      <c r="G18" s="722"/>
      <c r="H18" s="723"/>
      <c r="I18" s="727"/>
      <c r="J18" s="728"/>
      <c r="K18" s="728"/>
      <c r="L18" s="728"/>
      <c r="M18" s="729"/>
      <c r="N18" s="733"/>
      <c r="O18" s="734"/>
      <c r="P18" s="723"/>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0">
        <f>COUNTA(Q18:AU18)</f>
        <v>0</v>
      </c>
      <c r="AW18" s="710">
        <f>AV19</f>
        <v>0</v>
      </c>
      <c r="AX18" s="712" t="str">
        <f>IFERROR(ROUNDDOWN(AV19/$AT$2,1),"")</f>
        <v/>
      </c>
      <c r="AY18" s="251"/>
      <c r="AZ18" s="251"/>
    </row>
    <row r="19" spans="2:52" ht="17.100000000000001" customHeight="1" x14ac:dyDescent="0.15">
      <c r="B19" s="691"/>
      <c r="C19" s="724"/>
      <c r="D19" s="725"/>
      <c r="E19" s="725"/>
      <c r="F19" s="725"/>
      <c r="G19" s="725"/>
      <c r="H19" s="726"/>
      <c r="I19" s="730"/>
      <c r="J19" s="731"/>
      <c r="K19" s="731"/>
      <c r="L19" s="731"/>
      <c r="M19" s="732"/>
      <c r="N19" s="724"/>
      <c r="O19" s="725"/>
      <c r="P19" s="726"/>
      <c r="Q19" s="253" t="str">
        <f>IFERROR(IF(AND(AND($N18&lt;&gt;$BI$6,$N18&lt;&gt;$BJ$6),Q18="有"),$AL$2,VLOOKUP(Q18,'P1'!$B$4:$J$35,9,FALSE)),"")</f>
        <v/>
      </c>
      <c r="R19" s="253" t="str">
        <f>IFERROR(IF(AND(AND($N18&lt;&gt;$BI$6,$N18&lt;&gt;$BJ$6),R18="有"),$AL$2,VLOOKUP(R18,'P1'!$B$4:$J$35,9,FALSE)),"")</f>
        <v/>
      </c>
      <c r="S19" s="253" t="str">
        <f>IFERROR(IF(AND(AND($N18&lt;&gt;$BI$6,$N18&lt;&gt;$BJ$6),S18="有"),$AL$2,VLOOKUP(S18,'P1'!$B$4:$J$35,9,FALSE)),"")</f>
        <v/>
      </c>
      <c r="T19" s="253" t="str">
        <f>IFERROR(IF(AND(AND($N18&lt;&gt;$BI$6,$N18&lt;&gt;$BJ$6),T18="有"),$AL$2,VLOOKUP(T18,'P1'!$B$4:$J$35,9,FALSE)),"")</f>
        <v/>
      </c>
      <c r="U19" s="253" t="str">
        <f>IFERROR(IF(AND(AND($N18&lt;&gt;$BI$6,$N18&lt;&gt;$BJ$6),U18="有"),$AL$2,VLOOKUP(U18,'P1'!$B$4:$J$35,9,FALSE)),"")</f>
        <v/>
      </c>
      <c r="V19" s="253" t="str">
        <f>IFERROR(IF(AND(AND($N18&lt;&gt;$BI$6,$N18&lt;&gt;$BJ$6),V18="有"),$AL$2,VLOOKUP(V18,'P1'!$B$4:$J$35,9,FALSE)),"")</f>
        <v/>
      </c>
      <c r="W19" s="253" t="str">
        <f>IFERROR(IF(AND(AND($N18&lt;&gt;$BI$6,$N18&lt;&gt;$BJ$6),W18="有"),$AL$2,VLOOKUP(W18,'P1'!$B$4:$J$35,9,FALSE)),"")</f>
        <v/>
      </c>
      <c r="X19" s="253" t="str">
        <f>IFERROR(IF(AND(AND($N18&lt;&gt;$BI$6,$N18&lt;&gt;$BJ$6),X18="有"),$AL$2,VLOOKUP(X18,'P1'!$B$4:$J$35,9,FALSE)),"")</f>
        <v/>
      </c>
      <c r="Y19" s="253" t="str">
        <f>IFERROR(IF(AND(AND($N18&lt;&gt;$BI$6,$N18&lt;&gt;$BJ$6),Y18="有"),$AL$2,VLOOKUP(Y18,'P1'!$B$4:$J$35,9,FALSE)),"")</f>
        <v/>
      </c>
      <c r="Z19" s="253" t="str">
        <f>IFERROR(IF(AND(AND($N18&lt;&gt;$BI$6,$N18&lt;&gt;$BJ$6),Z18="有"),$AL$2,VLOOKUP(Z18,'P1'!$B$4:$J$35,9,FALSE)),"")</f>
        <v/>
      </c>
      <c r="AA19" s="253" t="str">
        <f>IFERROR(IF(AND(AND($N18&lt;&gt;$BI$6,$N18&lt;&gt;$BJ$6),AA18="有"),$AL$2,VLOOKUP(AA18,'P1'!$B$4:$J$35,9,FALSE)),"")</f>
        <v/>
      </c>
      <c r="AB19" s="253" t="str">
        <f>IFERROR(IF(AND(AND($N18&lt;&gt;$BI$6,$N18&lt;&gt;$BJ$6),AB18="有"),$AL$2,VLOOKUP(AB18,'P1'!$B$4:$J$35,9,FALSE)),"")</f>
        <v/>
      </c>
      <c r="AC19" s="253" t="str">
        <f>IFERROR(IF(AND(AND($N18&lt;&gt;$BI$6,$N18&lt;&gt;$BJ$6),AC18="有"),$AL$2,VLOOKUP(AC18,'P1'!$B$4:$J$35,9,FALSE)),"")</f>
        <v/>
      </c>
      <c r="AD19" s="253" t="str">
        <f>IFERROR(IF(AND(AND($N18&lt;&gt;$BI$6,$N18&lt;&gt;$BJ$6),AD18="有"),$AL$2,VLOOKUP(AD18,'P1'!$B$4:$J$35,9,FALSE)),"")</f>
        <v/>
      </c>
      <c r="AE19" s="253" t="str">
        <f>IFERROR(IF(AND(AND($N18&lt;&gt;$BI$6,$N18&lt;&gt;$BJ$6),AE18="有"),$AL$2,VLOOKUP(AE18,'P1'!$B$4:$J$35,9,FALSE)),"")</f>
        <v/>
      </c>
      <c r="AF19" s="253" t="str">
        <f>IFERROR(IF(AND(AND($N18&lt;&gt;$BI$6,$N18&lt;&gt;$BJ$6),AF18="有"),$AL$2,VLOOKUP(AF18,'P1'!$B$4:$J$35,9,FALSE)),"")</f>
        <v/>
      </c>
      <c r="AG19" s="253" t="str">
        <f>IFERROR(IF(AND(AND($N18&lt;&gt;$BI$6,$N18&lt;&gt;$BJ$6),AG18="有"),$AL$2,VLOOKUP(AG18,'P1'!$B$4:$J$35,9,FALSE)),"")</f>
        <v/>
      </c>
      <c r="AH19" s="253" t="str">
        <f>IFERROR(IF(AND(AND($N18&lt;&gt;$BI$6,$N18&lt;&gt;$BJ$6),AH18="有"),$AL$2,VLOOKUP(AH18,'P1'!$B$4:$J$35,9,FALSE)),"")</f>
        <v/>
      </c>
      <c r="AI19" s="253" t="str">
        <f>IFERROR(IF(AND(AND($N18&lt;&gt;$BI$6,$N18&lt;&gt;$BJ$6),AI18="有"),$AL$2,VLOOKUP(AI18,'P1'!$B$4:$J$35,9,FALSE)),"")</f>
        <v/>
      </c>
      <c r="AJ19" s="253" t="str">
        <f>IFERROR(IF(AND(AND($N18&lt;&gt;$BI$6,$N18&lt;&gt;$BJ$6),AJ18="有"),$AL$2,VLOOKUP(AJ18,'P1'!$B$4:$J$35,9,FALSE)),"")</f>
        <v/>
      </c>
      <c r="AK19" s="253" t="str">
        <f>IFERROR(IF(AND(AND($N18&lt;&gt;$BI$6,$N18&lt;&gt;$BJ$6),AK18="有"),$AL$2,VLOOKUP(AK18,'P1'!$B$4:$J$35,9,FALSE)),"")</f>
        <v/>
      </c>
      <c r="AL19" s="253" t="str">
        <f>IFERROR(IF(AND(AND($N18&lt;&gt;$BI$6,$N18&lt;&gt;$BJ$6),AL18="有"),$AL$2,VLOOKUP(AL18,'P1'!$B$4:$J$35,9,FALSE)),"")</f>
        <v/>
      </c>
      <c r="AM19" s="253" t="str">
        <f>IFERROR(IF(AND(AND($N18&lt;&gt;$BI$6,$N18&lt;&gt;$BJ$6),AM18="有"),$AL$2,VLOOKUP(AM18,'P1'!$B$4:$J$35,9,FALSE)),"")</f>
        <v/>
      </c>
      <c r="AN19" s="253" t="str">
        <f>IFERROR(IF(AND(AND($N18&lt;&gt;$BI$6,$N18&lt;&gt;$BJ$6),AN18="有"),$AL$2,VLOOKUP(AN18,'P1'!$B$4:$J$35,9,FALSE)),"")</f>
        <v/>
      </c>
      <c r="AO19" s="253" t="str">
        <f>IFERROR(IF(AND(AND($N18&lt;&gt;$BI$6,$N18&lt;&gt;$BJ$6),AO18="有"),$AL$2,VLOOKUP(AO18,'P1'!$B$4:$J$35,9,FALSE)),"")</f>
        <v/>
      </c>
      <c r="AP19" s="253" t="str">
        <f>IFERROR(IF(AND(AND($N18&lt;&gt;$BI$6,$N18&lt;&gt;$BJ$6),AP18="有"),$AL$2,VLOOKUP(AP18,'P1'!$B$4:$J$35,9,FALSE)),"")</f>
        <v/>
      </c>
      <c r="AQ19" s="253" t="str">
        <f>IFERROR(IF(AND(AND($N18&lt;&gt;$BI$6,$N18&lt;&gt;$BJ$6),AQ18="有"),$AL$2,VLOOKUP(AQ18,'P1'!$B$4:$J$35,9,FALSE)),"")</f>
        <v/>
      </c>
      <c r="AR19" s="253" t="str">
        <f>IFERROR(IF(AND(AND($N18&lt;&gt;$BI$6,$N18&lt;&gt;$BJ$6),AR18="有"),$AL$2,VLOOKUP(AR18,'P1'!$B$4:$J$35,9,FALSE)),"")</f>
        <v/>
      </c>
      <c r="AS19" s="253" t="str">
        <f>IFERROR(IF(AND(AND($N18&lt;&gt;$BI$6,$N18&lt;&gt;$BJ$6),AS18="有"),$AL$2,VLOOKUP(AS18,'P1'!$B$4:$J$35,9,FALSE)),"")</f>
        <v/>
      </c>
      <c r="AT19" s="253" t="str">
        <f>IFERROR(IF(AND(AND($N18&lt;&gt;$BI$6,$N18&lt;&gt;$BJ$6),AT18="有"),$AL$2,VLOOKUP(AT18,'P1'!$B$4:$J$35,9,FALSE)),"")</f>
        <v/>
      </c>
      <c r="AU19" s="253" t="str">
        <f>IFERROR(IF(AND(AND($N18&lt;&gt;$BI$6,$N18&lt;&gt;$BJ$6),AU18="有"),$AL$2,VLOOKUP(AU18,'P1'!$B$4:$J$35,9,FALSE)),"")</f>
        <v/>
      </c>
      <c r="AV19" s="254">
        <f>SUM(Q19:AU19)</f>
        <v>0</v>
      </c>
      <c r="AW19" s="711"/>
      <c r="AX19" s="713"/>
      <c r="AY19" s="255"/>
      <c r="AZ19" s="255"/>
    </row>
    <row r="20" spans="2:52" ht="17.100000000000001" customHeight="1" x14ac:dyDescent="0.15">
      <c r="B20" s="690">
        <f>B18+1</f>
        <v>5</v>
      </c>
      <c r="C20" s="721"/>
      <c r="D20" s="722"/>
      <c r="E20" s="722"/>
      <c r="F20" s="722"/>
      <c r="G20" s="722"/>
      <c r="H20" s="723"/>
      <c r="I20" s="727"/>
      <c r="J20" s="728"/>
      <c r="K20" s="728"/>
      <c r="L20" s="728"/>
      <c r="M20" s="729"/>
      <c r="N20" s="733"/>
      <c r="O20" s="734"/>
      <c r="P20" s="723"/>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0">
        <f>COUNTA(Q20:AU20)</f>
        <v>0</v>
      </c>
      <c r="AW20" s="710">
        <f>AV21</f>
        <v>0</v>
      </c>
      <c r="AX20" s="712" t="str">
        <f>IFERROR(ROUNDDOWN(AV21/$AT$2,1),"")</f>
        <v/>
      </c>
      <c r="AY20" s="251"/>
      <c r="AZ20" s="251"/>
    </row>
    <row r="21" spans="2:52" ht="17.100000000000001" customHeight="1" x14ac:dyDescent="0.15">
      <c r="B21" s="691"/>
      <c r="C21" s="724"/>
      <c r="D21" s="725"/>
      <c r="E21" s="725"/>
      <c r="F21" s="725"/>
      <c r="G21" s="725"/>
      <c r="H21" s="726"/>
      <c r="I21" s="730"/>
      <c r="J21" s="731"/>
      <c r="K21" s="731"/>
      <c r="L21" s="731"/>
      <c r="M21" s="732"/>
      <c r="N21" s="724"/>
      <c r="O21" s="725"/>
      <c r="P21" s="726"/>
      <c r="Q21" s="253" t="str">
        <f>IFERROR(IF(AND(AND($N20&lt;&gt;$BI$6,$N20&lt;&gt;$BJ$6),Q20="有"),$AL$2,VLOOKUP(Q20,'P1'!$B$4:$J$35,9,FALSE)),"")</f>
        <v/>
      </c>
      <c r="R21" s="253" t="str">
        <f>IFERROR(IF(AND(AND($N20&lt;&gt;$BI$6,$N20&lt;&gt;$BJ$6),R20="有"),$AL$2,VLOOKUP(R20,'P1'!$B$4:$J$35,9,FALSE)),"")</f>
        <v/>
      </c>
      <c r="S21" s="253" t="str">
        <f>IFERROR(IF(AND(AND($N20&lt;&gt;$BI$6,$N20&lt;&gt;$BJ$6),S20="有"),$AL$2,VLOOKUP(S20,'P1'!$B$4:$J$35,9,FALSE)),"")</f>
        <v/>
      </c>
      <c r="T21" s="253" t="str">
        <f>IFERROR(IF(AND(AND($N20&lt;&gt;$BI$6,$N20&lt;&gt;$BJ$6),T20="有"),$AL$2,VLOOKUP(T20,'P1'!$B$4:$J$35,9,FALSE)),"")</f>
        <v/>
      </c>
      <c r="U21" s="253" t="str">
        <f>IFERROR(IF(AND(AND($N20&lt;&gt;$BI$6,$N20&lt;&gt;$BJ$6),U20="有"),$AL$2,VLOOKUP(U20,'P1'!$B$4:$J$35,9,FALSE)),"")</f>
        <v/>
      </c>
      <c r="V21" s="253" t="str">
        <f>IFERROR(IF(AND(AND($N20&lt;&gt;$BI$6,$N20&lt;&gt;$BJ$6),V20="有"),$AL$2,VLOOKUP(V20,'P1'!$B$4:$J$35,9,FALSE)),"")</f>
        <v/>
      </c>
      <c r="W21" s="253" t="str">
        <f>IFERROR(IF(AND(AND($N20&lt;&gt;$BI$6,$N20&lt;&gt;$BJ$6),W20="有"),$AL$2,VLOOKUP(W20,'P1'!$B$4:$J$35,9,FALSE)),"")</f>
        <v/>
      </c>
      <c r="X21" s="253" t="str">
        <f>IFERROR(IF(AND(AND($N20&lt;&gt;$BI$6,$N20&lt;&gt;$BJ$6),X20="有"),$AL$2,VLOOKUP(X20,'P1'!$B$4:$J$35,9,FALSE)),"")</f>
        <v/>
      </c>
      <c r="Y21" s="253" t="str">
        <f>IFERROR(IF(AND(AND($N20&lt;&gt;$BI$6,$N20&lt;&gt;$BJ$6),Y20="有"),$AL$2,VLOOKUP(Y20,'P1'!$B$4:$J$35,9,FALSE)),"")</f>
        <v/>
      </c>
      <c r="Z21" s="253" t="str">
        <f>IFERROR(IF(AND(AND($N20&lt;&gt;$BI$6,$N20&lt;&gt;$BJ$6),Z20="有"),$AL$2,VLOOKUP(Z20,'P1'!$B$4:$J$35,9,FALSE)),"")</f>
        <v/>
      </c>
      <c r="AA21" s="253" t="str">
        <f>IFERROR(IF(AND(AND($N20&lt;&gt;$BI$6,$N20&lt;&gt;$BJ$6),AA20="有"),$AL$2,VLOOKUP(AA20,'P1'!$B$4:$J$35,9,FALSE)),"")</f>
        <v/>
      </c>
      <c r="AB21" s="253" t="str">
        <f>IFERROR(IF(AND(AND($N20&lt;&gt;$BI$6,$N20&lt;&gt;$BJ$6),AB20="有"),$AL$2,VLOOKUP(AB20,'P1'!$B$4:$J$35,9,FALSE)),"")</f>
        <v/>
      </c>
      <c r="AC21" s="253" t="str">
        <f>IFERROR(IF(AND(AND($N20&lt;&gt;$BI$6,$N20&lt;&gt;$BJ$6),AC20="有"),$AL$2,VLOOKUP(AC20,'P1'!$B$4:$J$35,9,FALSE)),"")</f>
        <v/>
      </c>
      <c r="AD21" s="253" t="str">
        <f>IFERROR(IF(AND(AND($N20&lt;&gt;$BI$6,$N20&lt;&gt;$BJ$6),AD20="有"),$AL$2,VLOOKUP(AD20,'P1'!$B$4:$J$35,9,FALSE)),"")</f>
        <v/>
      </c>
      <c r="AE21" s="253" t="str">
        <f>IFERROR(IF(AND(AND($N20&lt;&gt;$BI$6,$N20&lt;&gt;$BJ$6),AE20="有"),$AL$2,VLOOKUP(AE20,'P1'!$B$4:$J$35,9,FALSE)),"")</f>
        <v/>
      </c>
      <c r="AF21" s="253" t="str">
        <f>IFERROR(IF(AND(AND($N20&lt;&gt;$BI$6,$N20&lt;&gt;$BJ$6),AF20="有"),$AL$2,VLOOKUP(AF20,'P1'!$B$4:$J$35,9,FALSE)),"")</f>
        <v/>
      </c>
      <c r="AG21" s="253" t="str">
        <f>IFERROR(IF(AND(AND($N20&lt;&gt;$BI$6,$N20&lt;&gt;$BJ$6),AG20="有"),$AL$2,VLOOKUP(AG20,'P1'!$B$4:$J$35,9,FALSE)),"")</f>
        <v/>
      </c>
      <c r="AH21" s="253" t="str">
        <f>IFERROR(IF(AND(AND($N20&lt;&gt;$BI$6,$N20&lt;&gt;$BJ$6),AH20="有"),$AL$2,VLOOKUP(AH20,'P1'!$B$4:$J$35,9,FALSE)),"")</f>
        <v/>
      </c>
      <c r="AI21" s="253" t="str">
        <f>IFERROR(IF(AND(AND($N20&lt;&gt;$BI$6,$N20&lt;&gt;$BJ$6),AI20="有"),$AL$2,VLOOKUP(AI20,'P1'!$B$4:$J$35,9,FALSE)),"")</f>
        <v/>
      </c>
      <c r="AJ21" s="253" t="str">
        <f>IFERROR(IF(AND(AND($N20&lt;&gt;$BI$6,$N20&lt;&gt;$BJ$6),AJ20="有"),$AL$2,VLOOKUP(AJ20,'P1'!$B$4:$J$35,9,FALSE)),"")</f>
        <v/>
      </c>
      <c r="AK21" s="253" t="str">
        <f>IFERROR(IF(AND(AND($N20&lt;&gt;$BI$6,$N20&lt;&gt;$BJ$6),AK20="有"),$AL$2,VLOOKUP(AK20,'P1'!$B$4:$J$35,9,FALSE)),"")</f>
        <v/>
      </c>
      <c r="AL21" s="253" t="str">
        <f>IFERROR(IF(AND(AND($N20&lt;&gt;$BI$6,$N20&lt;&gt;$BJ$6),AL20="有"),$AL$2,VLOOKUP(AL20,'P1'!$B$4:$J$35,9,FALSE)),"")</f>
        <v/>
      </c>
      <c r="AM21" s="253" t="str">
        <f>IFERROR(IF(AND(AND($N20&lt;&gt;$BI$6,$N20&lt;&gt;$BJ$6),AM20="有"),$AL$2,VLOOKUP(AM20,'P1'!$B$4:$J$35,9,FALSE)),"")</f>
        <v/>
      </c>
      <c r="AN21" s="253" t="str">
        <f>IFERROR(IF(AND(AND($N20&lt;&gt;$BI$6,$N20&lt;&gt;$BJ$6),AN20="有"),$AL$2,VLOOKUP(AN20,'P1'!$B$4:$J$35,9,FALSE)),"")</f>
        <v/>
      </c>
      <c r="AO21" s="253" t="str">
        <f>IFERROR(IF(AND(AND($N20&lt;&gt;$BI$6,$N20&lt;&gt;$BJ$6),AO20="有"),$AL$2,VLOOKUP(AO20,'P1'!$B$4:$J$35,9,FALSE)),"")</f>
        <v/>
      </c>
      <c r="AP21" s="253" t="str">
        <f>IFERROR(IF(AND(AND($N20&lt;&gt;$BI$6,$N20&lt;&gt;$BJ$6),AP20="有"),$AL$2,VLOOKUP(AP20,'P1'!$B$4:$J$35,9,FALSE)),"")</f>
        <v/>
      </c>
      <c r="AQ21" s="253" t="str">
        <f>IFERROR(IF(AND(AND($N20&lt;&gt;$BI$6,$N20&lt;&gt;$BJ$6),AQ20="有"),$AL$2,VLOOKUP(AQ20,'P1'!$B$4:$J$35,9,FALSE)),"")</f>
        <v/>
      </c>
      <c r="AR21" s="253" t="str">
        <f>IFERROR(IF(AND(AND($N20&lt;&gt;$BI$6,$N20&lt;&gt;$BJ$6),AR20="有"),$AL$2,VLOOKUP(AR20,'P1'!$B$4:$J$35,9,FALSE)),"")</f>
        <v/>
      </c>
      <c r="AS21" s="253" t="str">
        <f>IFERROR(IF(AND(AND($N20&lt;&gt;$BI$6,$N20&lt;&gt;$BJ$6),AS20="有"),$AL$2,VLOOKUP(AS20,'P1'!$B$4:$J$35,9,FALSE)),"")</f>
        <v/>
      </c>
      <c r="AT21" s="253" t="str">
        <f>IFERROR(IF(AND(AND($N20&lt;&gt;$BI$6,$N20&lt;&gt;$BJ$6),AT20="有"),$AL$2,VLOOKUP(AT20,'P1'!$B$4:$J$35,9,FALSE)),"")</f>
        <v/>
      </c>
      <c r="AU21" s="253" t="str">
        <f>IFERROR(IF(AND(AND($N20&lt;&gt;$BI$6,$N20&lt;&gt;$BJ$6),AU20="有"),$AL$2,VLOOKUP(AU20,'P1'!$B$4:$J$35,9,FALSE)),"")</f>
        <v/>
      </c>
      <c r="AV21" s="254">
        <f>SUM(Q21:AU21)</f>
        <v>0</v>
      </c>
      <c r="AW21" s="711"/>
      <c r="AX21" s="713"/>
      <c r="AY21" s="255"/>
      <c r="AZ21" s="255"/>
    </row>
    <row r="22" spans="2:52" ht="17.100000000000001" customHeight="1" x14ac:dyDescent="0.15">
      <c r="B22" s="690">
        <f>B20+1</f>
        <v>6</v>
      </c>
      <c r="C22" s="721"/>
      <c r="D22" s="722"/>
      <c r="E22" s="722"/>
      <c r="F22" s="722"/>
      <c r="G22" s="722"/>
      <c r="H22" s="723"/>
      <c r="I22" s="727"/>
      <c r="J22" s="728"/>
      <c r="K22" s="728"/>
      <c r="L22" s="728"/>
      <c r="M22" s="729"/>
      <c r="N22" s="733"/>
      <c r="O22" s="734"/>
      <c r="P22" s="723"/>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0">
        <f>COUNTA(Q22:AU22)</f>
        <v>0</v>
      </c>
      <c r="AW22" s="710">
        <f>AV23</f>
        <v>0</v>
      </c>
      <c r="AX22" s="712" t="str">
        <f>IFERROR(ROUNDDOWN(AV23/$AT$2,1),"")</f>
        <v/>
      </c>
      <c r="AY22" s="251"/>
      <c r="AZ22" s="251"/>
    </row>
    <row r="23" spans="2:52" ht="17.100000000000001" customHeight="1" x14ac:dyDescent="0.15">
      <c r="B23" s="691"/>
      <c r="C23" s="724"/>
      <c r="D23" s="725"/>
      <c r="E23" s="725"/>
      <c r="F23" s="725"/>
      <c r="G23" s="725"/>
      <c r="H23" s="726"/>
      <c r="I23" s="730"/>
      <c r="J23" s="731"/>
      <c r="K23" s="731"/>
      <c r="L23" s="731"/>
      <c r="M23" s="732"/>
      <c r="N23" s="724"/>
      <c r="O23" s="725"/>
      <c r="P23" s="726"/>
      <c r="Q23" s="253" t="str">
        <f>IFERROR(IF(AND(AND($N22&lt;&gt;$BI$6,$N22&lt;&gt;$BJ$6),Q22="有"),$AL$2,VLOOKUP(Q22,'P1'!$B$4:$J$35,9,FALSE)),"")</f>
        <v/>
      </c>
      <c r="R23" s="253" t="str">
        <f>IFERROR(IF(AND(AND($N22&lt;&gt;$BI$6,$N22&lt;&gt;$BJ$6),R22="有"),$AL$2,VLOOKUP(R22,'P1'!$B$4:$J$35,9,FALSE)),"")</f>
        <v/>
      </c>
      <c r="S23" s="253" t="str">
        <f>IFERROR(IF(AND(AND($N22&lt;&gt;$BI$6,$N22&lt;&gt;$BJ$6),S22="有"),$AL$2,VLOOKUP(S22,'P1'!$B$4:$J$35,9,FALSE)),"")</f>
        <v/>
      </c>
      <c r="T23" s="253" t="str">
        <f>IFERROR(IF(AND(AND($N22&lt;&gt;$BI$6,$N22&lt;&gt;$BJ$6),T22="有"),$AL$2,VLOOKUP(T22,'P1'!$B$4:$J$35,9,FALSE)),"")</f>
        <v/>
      </c>
      <c r="U23" s="253" t="str">
        <f>IFERROR(IF(AND(AND($N22&lt;&gt;$BI$6,$N22&lt;&gt;$BJ$6),U22="有"),$AL$2,VLOOKUP(U22,'P1'!$B$4:$J$35,9,FALSE)),"")</f>
        <v/>
      </c>
      <c r="V23" s="253" t="str">
        <f>IFERROR(IF(AND(AND($N22&lt;&gt;$BI$6,$N22&lt;&gt;$BJ$6),V22="有"),$AL$2,VLOOKUP(V22,'P1'!$B$4:$J$35,9,FALSE)),"")</f>
        <v/>
      </c>
      <c r="W23" s="253" t="str">
        <f>IFERROR(IF(AND(AND($N22&lt;&gt;$BI$6,$N22&lt;&gt;$BJ$6),W22="有"),$AL$2,VLOOKUP(W22,'P1'!$B$4:$J$35,9,FALSE)),"")</f>
        <v/>
      </c>
      <c r="X23" s="253" t="str">
        <f>IFERROR(IF(AND(AND($N22&lt;&gt;$BI$6,$N22&lt;&gt;$BJ$6),X22="有"),$AL$2,VLOOKUP(X22,'P1'!$B$4:$J$35,9,FALSE)),"")</f>
        <v/>
      </c>
      <c r="Y23" s="253" t="str">
        <f>IFERROR(IF(AND(AND($N22&lt;&gt;$BI$6,$N22&lt;&gt;$BJ$6),Y22="有"),$AL$2,VLOOKUP(Y22,'P1'!$B$4:$J$35,9,FALSE)),"")</f>
        <v/>
      </c>
      <c r="Z23" s="253" t="str">
        <f>IFERROR(IF(AND(AND($N22&lt;&gt;$BI$6,$N22&lt;&gt;$BJ$6),Z22="有"),$AL$2,VLOOKUP(Z22,'P1'!$B$4:$J$35,9,FALSE)),"")</f>
        <v/>
      </c>
      <c r="AA23" s="253" t="str">
        <f>IFERROR(IF(AND(AND($N22&lt;&gt;$BI$6,$N22&lt;&gt;$BJ$6),AA22="有"),$AL$2,VLOOKUP(AA22,'P1'!$B$4:$J$35,9,FALSE)),"")</f>
        <v/>
      </c>
      <c r="AB23" s="253" t="str">
        <f>IFERROR(IF(AND(AND($N22&lt;&gt;$BI$6,$N22&lt;&gt;$BJ$6),AB22="有"),$AL$2,VLOOKUP(AB22,'P1'!$B$4:$J$35,9,FALSE)),"")</f>
        <v/>
      </c>
      <c r="AC23" s="253" t="str">
        <f>IFERROR(IF(AND(AND($N22&lt;&gt;$BI$6,$N22&lt;&gt;$BJ$6),AC22="有"),$AL$2,VLOOKUP(AC22,'P1'!$B$4:$J$35,9,FALSE)),"")</f>
        <v/>
      </c>
      <c r="AD23" s="253" t="str">
        <f>IFERROR(IF(AND(AND($N22&lt;&gt;$BI$6,$N22&lt;&gt;$BJ$6),AD22="有"),$AL$2,VLOOKUP(AD22,'P1'!$B$4:$J$35,9,FALSE)),"")</f>
        <v/>
      </c>
      <c r="AE23" s="253" t="str">
        <f>IFERROR(IF(AND(AND($N22&lt;&gt;$BI$6,$N22&lt;&gt;$BJ$6),AE22="有"),$AL$2,VLOOKUP(AE22,'P1'!$B$4:$J$35,9,FALSE)),"")</f>
        <v/>
      </c>
      <c r="AF23" s="253" t="str">
        <f>IFERROR(IF(AND(AND($N22&lt;&gt;$BI$6,$N22&lt;&gt;$BJ$6),AF22="有"),$AL$2,VLOOKUP(AF22,'P1'!$B$4:$J$35,9,FALSE)),"")</f>
        <v/>
      </c>
      <c r="AG23" s="253" t="str">
        <f>IFERROR(IF(AND(AND($N22&lt;&gt;$BI$6,$N22&lt;&gt;$BJ$6),AG22="有"),$AL$2,VLOOKUP(AG22,'P1'!$B$4:$J$35,9,FALSE)),"")</f>
        <v/>
      </c>
      <c r="AH23" s="253" t="str">
        <f>IFERROR(IF(AND(AND($N22&lt;&gt;$BI$6,$N22&lt;&gt;$BJ$6),AH22="有"),$AL$2,VLOOKUP(AH22,'P1'!$B$4:$J$35,9,FALSE)),"")</f>
        <v/>
      </c>
      <c r="AI23" s="253" t="str">
        <f>IFERROR(IF(AND(AND($N22&lt;&gt;$BI$6,$N22&lt;&gt;$BJ$6),AI22="有"),$AL$2,VLOOKUP(AI22,'P1'!$B$4:$J$35,9,FALSE)),"")</f>
        <v/>
      </c>
      <c r="AJ23" s="253" t="str">
        <f>IFERROR(IF(AND(AND($N22&lt;&gt;$BI$6,$N22&lt;&gt;$BJ$6),AJ22="有"),$AL$2,VLOOKUP(AJ22,'P1'!$B$4:$J$35,9,FALSE)),"")</f>
        <v/>
      </c>
      <c r="AK23" s="253" t="str">
        <f>IFERROR(IF(AND(AND($N22&lt;&gt;$BI$6,$N22&lt;&gt;$BJ$6),AK22="有"),$AL$2,VLOOKUP(AK22,'P1'!$B$4:$J$35,9,FALSE)),"")</f>
        <v/>
      </c>
      <c r="AL23" s="253" t="str">
        <f>IFERROR(IF(AND(AND($N22&lt;&gt;$BI$6,$N22&lt;&gt;$BJ$6),AL22="有"),$AL$2,VLOOKUP(AL22,'P1'!$B$4:$J$35,9,FALSE)),"")</f>
        <v/>
      </c>
      <c r="AM23" s="253" t="str">
        <f>IFERROR(IF(AND(AND($N22&lt;&gt;$BI$6,$N22&lt;&gt;$BJ$6),AM22="有"),$AL$2,VLOOKUP(AM22,'P1'!$B$4:$J$35,9,FALSE)),"")</f>
        <v/>
      </c>
      <c r="AN23" s="253" t="str">
        <f>IFERROR(IF(AND(AND($N22&lt;&gt;$BI$6,$N22&lt;&gt;$BJ$6),AN22="有"),$AL$2,VLOOKUP(AN22,'P1'!$B$4:$J$35,9,FALSE)),"")</f>
        <v/>
      </c>
      <c r="AO23" s="253" t="str">
        <f>IFERROR(IF(AND(AND($N22&lt;&gt;$BI$6,$N22&lt;&gt;$BJ$6),AO22="有"),$AL$2,VLOOKUP(AO22,'P1'!$B$4:$J$35,9,FALSE)),"")</f>
        <v/>
      </c>
      <c r="AP23" s="253" t="str">
        <f>IFERROR(IF(AND(AND($N22&lt;&gt;$BI$6,$N22&lt;&gt;$BJ$6),AP22="有"),$AL$2,VLOOKUP(AP22,'P1'!$B$4:$J$35,9,FALSE)),"")</f>
        <v/>
      </c>
      <c r="AQ23" s="253" t="str">
        <f>IFERROR(IF(AND(AND($N22&lt;&gt;$BI$6,$N22&lt;&gt;$BJ$6),AQ22="有"),$AL$2,VLOOKUP(AQ22,'P1'!$B$4:$J$35,9,FALSE)),"")</f>
        <v/>
      </c>
      <c r="AR23" s="253" t="str">
        <f>IFERROR(IF(AND(AND($N22&lt;&gt;$BI$6,$N22&lt;&gt;$BJ$6),AR22="有"),$AL$2,VLOOKUP(AR22,'P1'!$B$4:$J$35,9,FALSE)),"")</f>
        <v/>
      </c>
      <c r="AS23" s="253" t="str">
        <f>IFERROR(IF(AND(AND($N22&lt;&gt;$BI$6,$N22&lt;&gt;$BJ$6),AS22="有"),$AL$2,VLOOKUP(AS22,'P1'!$B$4:$J$35,9,FALSE)),"")</f>
        <v/>
      </c>
      <c r="AT23" s="253" t="str">
        <f>IFERROR(IF(AND(AND($N22&lt;&gt;$BI$6,$N22&lt;&gt;$BJ$6),AT22="有"),$AL$2,VLOOKUP(AT22,'P1'!$B$4:$J$35,9,FALSE)),"")</f>
        <v/>
      </c>
      <c r="AU23" s="253" t="str">
        <f>IFERROR(IF(AND(AND($N22&lt;&gt;$BI$6,$N22&lt;&gt;$BJ$6),AU22="有"),$AL$2,VLOOKUP(AU22,'P1'!$B$4:$J$35,9,FALSE)),"")</f>
        <v/>
      </c>
      <c r="AV23" s="254">
        <f>SUM(Q23:AU23)</f>
        <v>0</v>
      </c>
      <c r="AW23" s="711"/>
      <c r="AX23" s="713"/>
      <c r="AY23" s="255"/>
      <c r="AZ23" s="255"/>
    </row>
    <row r="24" spans="2:52" ht="17.100000000000001" customHeight="1" x14ac:dyDescent="0.15">
      <c r="B24" s="690">
        <f>B22+1</f>
        <v>7</v>
      </c>
      <c r="C24" s="721"/>
      <c r="D24" s="722"/>
      <c r="E24" s="722"/>
      <c r="F24" s="722"/>
      <c r="G24" s="722"/>
      <c r="H24" s="723"/>
      <c r="I24" s="727"/>
      <c r="J24" s="728"/>
      <c r="K24" s="728"/>
      <c r="L24" s="728"/>
      <c r="M24" s="729"/>
      <c r="N24" s="733"/>
      <c r="O24" s="734"/>
      <c r="P24" s="723"/>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0">
        <f>COUNTA(Q24:AU24)</f>
        <v>0</v>
      </c>
      <c r="AW24" s="710">
        <f>AV25</f>
        <v>0</v>
      </c>
      <c r="AX24" s="712" t="str">
        <f>IFERROR(ROUNDDOWN(AV25/$AT$2,1),"")</f>
        <v/>
      </c>
      <c r="AY24" s="251"/>
      <c r="AZ24" s="251"/>
    </row>
    <row r="25" spans="2:52" ht="17.100000000000001" customHeight="1" x14ac:dyDescent="0.15">
      <c r="B25" s="691"/>
      <c r="C25" s="724"/>
      <c r="D25" s="725"/>
      <c r="E25" s="725"/>
      <c r="F25" s="725"/>
      <c r="G25" s="725"/>
      <c r="H25" s="726"/>
      <c r="I25" s="730"/>
      <c r="J25" s="731"/>
      <c r="K25" s="731"/>
      <c r="L25" s="731"/>
      <c r="M25" s="732"/>
      <c r="N25" s="724"/>
      <c r="O25" s="725"/>
      <c r="P25" s="726"/>
      <c r="Q25" s="253" t="str">
        <f>IFERROR(IF(AND(AND($N24&lt;&gt;$BI$6,$N24&lt;&gt;$BJ$6),Q24="有"),$AL$2,VLOOKUP(Q24,'P1'!$B$4:$J$35,9,FALSE)),"")</f>
        <v/>
      </c>
      <c r="R25" s="253" t="str">
        <f>IFERROR(IF(AND(AND($N24&lt;&gt;$BI$6,$N24&lt;&gt;$BJ$6),R24="有"),$AL$2,VLOOKUP(R24,'P1'!$B$4:$J$35,9,FALSE)),"")</f>
        <v/>
      </c>
      <c r="S25" s="253" t="str">
        <f>IFERROR(IF(AND(AND($N24&lt;&gt;$BI$6,$N24&lt;&gt;$BJ$6),S24="有"),$AL$2,VLOOKUP(S24,'P1'!$B$4:$J$35,9,FALSE)),"")</f>
        <v/>
      </c>
      <c r="T25" s="253" t="str">
        <f>IFERROR(IF(AND(AND($N24&lt;&gt;$BI$6,$N24&lt;&gt;$BJ$6),T24="有"),$AL$2,VLOOKUP(T24,'P1'!$B$4:$J$35,9,FALSE)),"")</f>
        <v/>
      </c>
      <c r="U25" s="253" t="str">
        <f>IFERROR(IF(AND(AND($N24&lt;&gt;$BI$6,$N24&lt;&gt;$BJ$6),U24="有"),$AL$2,VLOOKUP(U24,'P1'!$B$4:$J$35,9,FALSE)),"")</f>
        <v/>
      </c>
      <c r="V25" s="253" t="str">
        <f>IFERROR(IF(AND(AND($N24&lt;&gt;$BI$6,$N24&lt;&gt;$BJ$6),V24="有"),$AL$2,VLOOKUP(V24,'P1'!$B$4:$J$35,9,FALSE)),"")</f>
        <v/>
      </c>
      <c r="W25" s="253" t="str">
        <f>IFERROR(IF(AND(AND($N24&lt;&gt;$BI$6,$N24&lt;&gt;$BJ$6),W24="有"),$AL$2,VLOOKUP(W24,'P1'!$B$4:$J$35,9,FALSE)),"")</f>
        <v/>
      </c>
      <c r="X25" s="253" t="str">
        <f>IFERROR(IF(AND(AND($N24&lt;&gt;$BI$6,$N24&lt;&gt;$BJ$6),X24="有"),$AL$2,VLOOKUP(X24,'P1'!$B$4:$J$35,9,FALSE)),"")</f>
        <v/>
      </c>
      <c r="Y25" s="253" t="str">
        <f>IFERROR(IF(AND(AND($N24&lt;&gt;$BI$6,$N24&lt;&gt;$BJ$6),Y24="有"),$AL$2,VLOOKUP(Y24,'P1'!$B$4:$J$35,9,FALSE)),"")</f>
        <v/>
      </c>
      <c r="Z25" s="253" t="str">
        <f>IFERROR(IF(AND(AND($N24&lt;&gt;$BI$6,$N24&lt;&gt;$BJ$6),Z24="有"),$AL$2,VLOOKUP(Z24,'P1'!$B$4:$J$35,9,FALSE)),"")</f>
        <v/>
      </c>
      <c r="AA25" s="253" t="str">
        <f>IFERROR(IF(AND(AND($N24&lt;&gt;$BI$6,$N24&lt;&gt;$BJ$6),AA24="有"),$AL$2,VLOOKUP(AA24,'P1'!$B$4:$J$35,9,FALSE)),"")</f>
        <v/>
      </c>
      <c r="AB25" s="253" t="str">
        <f>IFERROR(IF(AND(AND($N24&lt;&gt;$BI$6,$N24&lt;&gt;$BJ$6),AB24="有"),$AL$2,VLOOKUP(AB24,'P1'!$B$4:$J$35,9,FALSE)),"")</f>
        <v/>
      </c>
      <c r="AC25" s="253" t="str">
        <f>IFERROR(IF(AND(AND($N24&lt;&gt;$BI$6,$N24&lt;&gt;$BJ$6),AC24="有"),$AL$2,VLOOKUP(AC24,'P1'!$B$4:$J$35,9,FALSE)),"")</f>
        <v/>
      </c>
      <c r="AD25" s="253" t="str">
        <f>IFERROR(IF(AND(AND($N24&lt;&gt;$BI$6,$N24&lt;&gt;$BJ$6),AD24="有"),$AL$2,VLOOKUP(AD24,'P1'!$B$4:$J$35,9,FALSE)),"")</f>
        <v/>
      </c>
      <c r="AE25" s="253" t="str">
        <f>IFERROR(IF(AND(AND($N24&lt;&gt;$BI$6,$N24&lt;&gt;$BJ$6),AE24="有"),$AL$2,VLOOKUP(AE24,'P1'!$B$4:$J$35,9,FALSE)),"")</f>
        <v/>
      </c>
      <c r="AF25" s="253" t="str">
        <f>IFERROR(IF(AND(AND($N24&lt;&gt;$BI$6,$N24&lt;&gt;$BJ$6),AF24="有"),$AL$2,VLOOKUP(AF24,'P1'!$B$4:$J$35,9,FALSE)),"")</f>
        <v/>
      </c>
      <c r="AG25" s="253" t="str">
        <f>IFERROR(IF(AND(AND($N24&lt;&gt;$BI$6,$N24&lt;&gt;$BJ$6),AG24="有"),$AL$2,VLOOKUP(AG24,'P1'!$B$4:$J$35,9,FALSE)),"")</f>
        <v/>
      </c>
      <c r="AH25" s="253" t="str">
        <f>IFERROR(IF(AND(AND($N24&lt;&gt;$BI$6,$N24&lt;&gt;$BJ$6),AH24="有"),$AL$2,VLOOKUP(AH24,'P1'!$B$4:$J$35,9,FALSE)),"")</f>
        <v/>
      </c>
      <c r="AI25" s="253" t="str">
        <f>IFERROR(IF(AND(AND($N24&lt;&gt;$BI$6,$N24&lt;&gt;$BJ$6),AI24="有"),$AL$2,VLOOKUP(AI24,'P1'!$B$4:$J$35,9,FALSE)),"")</f>
        <v/>
      </c>
      <c r="AJ25" s="253" t="str">
        <f>IFERROR(IF(AND(AND($N24&lt;&gt;$BI$6,$N24&lt;&gt;$BJ$6),AJ24="有"),$AL$2,VLOOKUP(AJ24,'P1'!$B$4:$J$35,9,FALSE)),"")</f>
        <v/>
      </c>
      <c r="AK25" s="253" t="str">
        <f>IFERROR(IF(AND(AND($N24&lt;&gt;$BI$6,$N24&lt;&gt;$BJ$6),AK24="有"),$AL$2,VLOOKUP(AK24,'P1'!$B$4:$J$35,9,FALSE)),"")</f>
        <v/>
      </c>
      <c r="AL25" s="253" t="str">
        <f>IFERROR(IF(AND(AND($N24&lt;&gt;$BI$6,$N24&lt;&gt;$BJ$6),AL24="有"),$AL$2,VLOOKUP(AL24,'P1'!$B$4:$J$35,9,FALSE)),"")</f>
        <v/>
      </c>
      <c r="AM25" s="253" t="str">
        <f>IFERROR(IF(AND(AND($N24&lt;&gt;$BI$6,$N24&lt;&gt;$BJ$6),AM24="有"),$AL$2,VLOOKUP(AM24,'P1'!$B$4:$J$35,9,FALSE)),"")</f>
        <v/>
      </c>
      <c r="AN25" s="253" t="str">
        <f>IFERROR(IF(AND(AND($N24&lt;&gt;$BI$6,$N24&lt;&gt;$BJ$6),AN24="有"),$AL$2,VLOOKUP(AN24,'P1'!$B$4:$J$35,9,FALSE)),"")</f>
        <v/>
      </c>
      <c r="AO25" s="253" t="str">
        <f>IFERROR(IF(AND(AND($N24&lt;&gt;$BI$6,$N24&lt;&gt;$BJ$6),AO24="有"),$AL$2,VLOOKUP(AO24,'P1'!$B$4:$J$35,9,FALSE)),"")</f>
        <v/>
      </c>
      <c r="AP25" s="253" t="str">
        <f>IFERROR(IF(AND(AND($N24&lt;&gt;$BI$6,$N24&lt;&gt;$BJ$6),AP24="有"),$AL$2,VLOOKUP(AP24,'P1'!$B$4:$J$35,9,FALSE)),"")</f>
        <v/>
      </c>
      <c r="AQ25" s="253" t="str">
        <f>IFERROR(IF(AND(AND($N24&lt;&gt;$BI$6,$N24&lt;&gt;$BJ$6),AQ24="有"),$AL$2,VLOOKUP(AQ24,'P1'!$B$4:$J$35,9,FALSE)),"")</f>
        <v/>
      </c>
      <c r="AR25" s="253" t="str">
        <f>IFERROR(IF(AND(AND($N24&lt;&gt;$BI$6,$N24&lt;&gt;$BJ$6),AR24="有"),$AL$2,VLOOKUP(AR24,'P1'!$B$4:$J$35,9,FALSE)),"")</f>
        <v/>
      </c>
      <c r="AS25" s="253" t="str">
        <f>IFERROR(IF(AND(AND($N24&lt;&gt;$BI$6,$N24&lt;&gt;$BJ$6),AS24="有"),$AL$2,VLOOKUP(AS24,'P1'!$B$4:$J$35,9,FALSE)),"")</f>
        <v/>
      </c>
      <c r="AT25" s="253" t="str">
        <f>IFERROR(IF(AND(AND($N24&lt;&gt;$BI$6,$N24&lt;&gt;$BJ$6),AT24="有"),$AL$2,VLOOKUP(AT24,'P1'!$B$4:$J$35,9,FALSE)),"")</f>
        <v/>
      </c>
      <c r="AU25" s="253" t="str">
        <f>IFERROR(IF(AND(AND($N24&lt;&gt;$BI$6,$N24&lt;&gt;$BJ$6),AU24="有"),$AL$2,VLOOKUP(AU24,'P1'!$B$4:$J$35,9,FALSE)),"")</f>
        <v/>
      </c>
      <c r="AV25" s="254">
        <f>SUM(Q25:AU25)</f>
        <v>0</v>
      </c>
      <c r="AW25" s="711"/>
      <c r="AX25" s="713"/>
      <c r="AY25" s="255"/>
      <c r="AZ25" s="255"/>
    </row>
    <row r="26" spans="2:52" ht="17.100000000000001" customHeight="1" x14ac:dyDescent="0.15">
      <c r="B26" s="690">
        <f>B24+1</f>
        <v>8</v>
      </c>
      <c r="C26" s="721"/>
      <c r="D26" s="722"/>
      <c r="E26" s="722"/>
      <c r="F26" s="722"/>
      <c r="G26" s="722"/>
      <c r="H26" s="723"/>
      <c r="I26" s="727"/>
      <c r="J26" s="728"/>
      <c r="K26" s="728"/>
      <c r="L26" s="728"/>
      <c r="M26" s="729"/>
      <c r="N26" s="733"/>
      <c r="O26" s="734"/>
      <c r="P26" s="723"/>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0">
        <f>COUNTA(Q26:AU26)</f>
        <v>0</v>
      </c>
      <c r="AW26" s="710">
        <f>AV27</f>
        <v>0</v>
      </c>
      <c r="AX26" s="712" t="str">
        <f>IFERROR(ROUNDDOWN(AV27/$AT$2,1),"")</f>
        <v/>
      </c>
      <c r="AY26" s="251"/>
      <c r="AZ26" s="251"/>
    </row>
    <row r="27" spans="2:52" ht="17.100000000000001" customHeight="1" x14ac:dyDescent="0.15">
      <c r="B27" s="691"/>
      <c r="C27" s="724"/>
      <c r="D27" s="725"/>
      <c r="E27" s="725"/>
      <c r="F27" s="725"/>
      <c r="G27" s="725"/>
      <c r="H27" s="726"/>
      <c r="I27" s="730"/>
      <c r="J27" s="731"/>
      <c r="K27" s="731"/>
      <c r="L27" s="731"/>
      <c r="M27" s="732"/>
      <c r="N27" s="724"/>
      <c r="O27" s="725"/>
      <c r="P27" s="726"/>
      <c r="Q27" s="253" t="str">
        <f>IFERROR(IF(AND(AND($N26&lt;&gt;$BI$6,$N26&lt;&gt;$BJ$6),Q26="有"),$AL$2,VLOOKUP(Q26,'P1'!$B$4:$J$35,9,FALSE)),"")</f>
        <v/>
      </c>
      <c r="R27" s="253" t="str">
        <f>IFERROR(IF(AND(AND($N26&lt;&gt;$BI$6,$N26&lt;&gt;$BJ$6),R26="有"),$AL$2,VLOOKUP(R26,'P1'!$B$4:$J$35,9,FALSE)),"")</f>
        <v/>
      </c>
      <c r="S27" s="253" t="str">
        <f>IFERROR(IF(AND(AND($N26&lt;&gt;$BI$6,$N26&lt;&gt;$BJ$6),S26="有"),$AL$2,VLOOKUP(S26,'P1'!$B$4:$J$35,9,FALSE)),"")</f>
        <v/>
      </c>
      <c r="T27" s="253" t="str">
        <f>IFERROR(IF(AND(AND($N26&lt;&gt;$BI$6,$N26&lt;&gt;$BJ$6),T26="有"),$AL$2,VLOOKUP(T26,'P1'!$B$4:$J$35,9,FALSE)),"")</f>
        <v/>
      </c>
      <c r="U27" s="253" t="str">
        <f>IFERROR(IF(AND(AND($N26&lt;&gt;$BI$6,$N26&lt;&gt;$BJ$6),U26="有"),$AL$2,VLOOKUP(U26,'P1'!$B$4:$J$35,9,FALSE)),"")</f>
        <v/>
      </c>
      <c r="V27" s="253" t="str">
        <f>IFERROR(IF(AND(AND($N26&lt;&gt;$BI$6,$N26&lt;&gt;$BJ$6),V26="有"),$AL$2,VLOOKUP(V26,'P1'!$B$4:$J$35,9,FALSE)),"")</f>
        <v/>
      </c>
      <c r="W27" s="253" t="str">
        <f>IFERROR(IF(AND(AND($N26&lt;&gt;$BI$6,$N26&lt;&gt;$BJ$6),W26="有"),$AL$2,VLOOKUP(W26,'P1'!$B$4:$J$35,9,FALSE)),"")</f>
        <v/>
      </c>
      <c r="X27" s="253" t="str">
        <f>IFERROR(IF(AND(AND($N26&lt;&gt;$BI$6,$N26&lt;&gt;$BJ$6),X26="有"),$AL$2,VLOOKUP(X26,'P1'!$B$4:$J$35,9,FALSE)),"")</f>
        <v/>
      </c>
      <c r="Y27" s="253" t="str">
        <f>IFERROR(IF(AND(AND($N26&lt;&gt;$BI$6,$N26&lt;&gt;$BJ$6),Y26="有"),$AL$2,VLOOKUP(Y26,'P1'!$B$4:$J$35,9,FALSE)),"")</f>
        <v/>
      </c>
      <c r="Z27" s="253" t="str">
        <f>IFERROR(IF(AND(AND($N26&lt;&gt;$BI$6,$N26&lt;&gt;$BJ$6),Z26="有"),$AL$2,VLOOKUP(Z26,'P1'!$B$4:$J$35,9,FALSE)),"")</f>
        <v/>
      </c>
      <c r="AA27" s="253" t="str">
        <f>IFERROR(IF(AND(AND($N26&lt;&gt;$BI$6,$N26&lt;&gt;$BJ$6),AA26="有"),$AL$2,VLOOKUP(AA26,'P1'!$B$4:$J$35,9,FALSE)),"")</f>
        <v/>
      </c>
      <c r="AB27" s="253" t="str">
        <f>IFERROR(IF(AND(AND($N26&lt;&gt;$BI$6,$N26&lt;&gt;$BJ$6),AB26="有"),$AL$2,VLOOKUP(AB26,'P1'!$B$4:$J$35,9,FALSE)),"")</f>
        <v/>
      </c>
      <c r="AC27" s="253" t="str">
        <f>IFERROR(IF(AND(AND($N26&lt;&gt;$BI$6,$N26&lt;&gt;$BJ$6),AC26="有"),$AL$2,VLOOKUP(AC26,'P1'!$B$4:$J$35,9,FALSE)),"")</f>
        <v/>
      </c>
      <c r="AD27" s="253" t="str">
        <f>IFERROR(IF(AND(AND($N26&lt;&gt;$BI$6,$N26&lt;&gt;$BJ$6),AD26="有"),$AL$2,VLOOKUP(AD26,'P1'!$B$4:$J$35,9,FALSE)),"")</f>
        <v/>
      </c>
      <c r="AE27" s="253" t="str">
        <f>IFERROR(IF(AND(AND($N26&lt;&gt;$BI$6,$N26&lt;&gt;$BJ$6),AE26="有"),$AL$2,VLOOKUP(AE26,'P1'!$B$4:$J$35,9,FALSE)),"")</f>
        <v/>
      </c>
      <c r="AF27" s="253" t="str">
        <f>IFERROR(IF(AND(AND($N26&lt;&gt;$BI$6,$N26&lt;&gt;$BJ$6),AF26="有"),$AL$2,VLOOKUP(AF26,'P1'!$B$4:$J$35,9,FALSE)),"")</f>
        <v/>
      </c>
      <c r="AG27" s="253" t="str">
        <f>IFERROR(IF(AND(AND($N26&lt;&gt;$BI$6,$N26&lt;&gt;$BJ$6),AG26="有"),$AL$2,VLOOKUP(AG26,'P1'!$B$4:$J$35,9,FALSE)),"")</f>
        <v/>
      </c>
      <c r="AH27" s="253" t="str">
        <f>IFERROR(IF(AND(AND($N26&lt;&gt;$BI$6,$N26&lt;&gt;$BJ$6),AH26="有"),$AL$2,VLOOKUP(AH26,'P1'!$B$4:$J$35,9,FALSE)),"")</f>
        <v/>
      </c>
      <c r="AI27" s="253" t="str">
        <f>IFERROR(IF(AND(AND($N26&lt;&gt;$BI$6,$N26&lt;&gt;$BJ$6),AI26="有"),$AL$2,VLOOKUP(AI26,'P1'!$B$4:$J$35,9,FALSE)),"")</f>
        <v/>
      </c>
      <c r="AJ27" s="253" t="str">
        <f>IFERROR(IF(AND(AND($N26&lt;&gt;$BI$6,$N26&lt;&gt;$BJ$6),AJ26="有"),$AL$2,VLOOKUP(AJ26,'P1'!$B$4:$J$35,9,FALSE)),"")</f>
        <v/>
      </c>
      <c r="AK27" s="253" t="str">
        <f>IFERROR(IF(AND(AND($N26&lt;&gt;$BI$6,$N26&lt;&gt;$BJ$6),AK26="有"),$AL$2,VLOOKUP(AK26,'P1'!$B$4:$J$35,9,FALSE)),"")</f>
        <v/>
      </c>
      <c r="AL27" s="253" t="str">
        <f>IFERROR(IF(AND(AND($N26&lt;&gt;$BI$6,$N26&lt;&gt;$BJ$6),AL26="有"),$AL$2,VLOOKUP(AL26,'P1'!$B$4:$J$35,9,FALSE)),"")</f>
        <v/>
      </c>
      <c r="AM27" s="253" t="str">
        <f>IFERROR(IF(AND(AND($N26&lt;&gt;$BI$6,$N26&lt;&gt;$BJ$6),AM26="有"),$AL$2,VLOOKUP(AM26,'P1'!$B$4:$J$35,9,FALSE)),"")</f>
        <v/>
      </c>
      <c r="AN27" s="253" t="str">
        <f>IFERROR(IF(AND(AND($N26&lt;&gt;$BI$6,$N26&lt;&gt;$BJ$6),AN26="有"),$AL$2,VLOOKUP(AN26,'P1'!$B$4:$J$35,9,FALSE)),"")</f>
        <v/>
      </c>
      <c r="AO27" s="253" t="str">
        <f>IFERROR(IF(AND(AND($N26&lt;&gt;$BI$6,$N26&lt;&gt;$BJ$6),AO26="有"),$AL$2,VLOOKUP(AO26,'P1'!$B$4:$J$35,9,FALSE)),"")</f>
        <v/>
      </c>
      <c r="AP27" s="253" t="str">
        <f>IFERROR(IF(AND(AND($N26&lt;&gt;$BI$6,$N26&lt;&gt;$BJ$6),AP26="有"),$AL$2,VLOOKUP(AP26,'P1'!$B$4:$J$35,9,FALSE)),"")</f>
        <v/>
      </c>
      <c r="AQ27" s="253" t="str">
        <f>IFERROR(IF(AND(AND($N26&lt;&gt;$BI$6,$N26&lt;&gt;$BJ$6),AQ26="有"),$AL$2,VLOOKUP(AQ26,'P1'!$B$4:$J$35,9,FALSE)),"")</f>
        <v/>
      </c>
      <c r="AR27" s="253" t="str">
        <f>IFERROR(IF(AND(AND($N26&lt;&gt;$BI$6,$N26&lt;&gt;$BJ$6),AR26="有"),$AL$2,VLOOKUP(AR26,'P1'!$B$4:$J$35,9,FALSE)),"")</f>
        <v/>
      </c>
      <c r="AS27" s="253" t="str">
        <f>IFERROR(IF(AND(AND($N26&lt;&gt;$BI$6,$N26&lt;&gt;$BJ$6),AS26="有"),$AL$2,VLOOKUP(AS26,'P1'!$B$4:$J$35,9,FALSE)),"")</f>
        <v/>
      </c>
      <c r="AT27" s="253" t="str">
        <f>IFERROR(IF(AND(AND($N26&lt;&gt;$BI$6,$N26&lt;&gt;$BJ$6),AT26="有"),$AL$2,VLOOKUP(AT26,'P1'!$B$4:$J$35,9,FALSE)),"")</f>
        <v/>
      </c>
      <c r="AU27" s="253" t="str">
        <f>IFERROR(IF(AND(AND($N26&lt;&gt;$BI$6,$N26&lt;&gt;$BJ$6),AU26="有"),$AL$2,VLOOKUP(AU26,'P1'!$B$4:$J$35,9,FALSE)),"")</f>
        <v/>
      </c>
      <c r="AV27" s="254">
        <f>SUM(Q27:AU27)</f>
        <v>0</v>
      </c>
      <c r="AW27" s="711"/>
      <c r="AX27" s="713"/>
      <c r="AY27" s="255"/>
      <c r="AZ27" s="255"/>
    </row>
    <row r="28" spans="2:52" ht="17.100000000000001" customHeight="1" x14ac:dyDescent="0.15">
      <c r="B28" s="690">
        <f>B26+1</f>
        <v>9</v>
      </c>
      <c r="C28" s="721"/>
      <c r="D28" s="722"/>
      <c r="E28" s="722"/>
      <c r="F28" s="722"/>
      <c r="G28" s="722"/>
      <c r="H28" s="723"/>
      <c r="I28" s="727"/>
      <c r="J28" s="728"/>
      <c r="K28" s="728"/>
      <c r="L28" s="728"/>
      <c r="M28" s="729"/>
      <c r="N28" s="733"/>
      <c r="O28" s="734"/>
      <c r="P28" s="723"/>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0">
        <f>COUNTA(Q28:AU28)</f>
        <v>0</v>
      </c>
      <c r="AW28" s="710">
        <f>AV29</f>
        <v>0</v>
      </c>
      <c r="AX28" s="712" t="str">
        <f>IFERROR(ROUNDDOWN(AV29/$AT$2,1),"")</f>
        <v/>
      </c>
      <c r="AY28" s="251"/>
      <c r="AZ28" s="251"/>
    </row>
    <row r="29" spans="2:52" ht="17.100000000000001" customHeight="1" x14ac:dyDescent="0.15">
      <c r="B29" s="691"/>
      <c r="C29" s="724"/>
      <c r="D29" s="725"/>
      <c r="E29" s="725"/>
      <c r="F29" s="725"/>
      <c r="G29" s="725"/>
      <c r="H29" s="726"/>
      <c r="I29" s="730"/>
      <c r="J29" s="731"/>
      <c r="K29" s="731"/>
      <c r="L29" s="731"/>
      <c r="M29" s="732"/>
      <c r="N29" s="724"/>
      <c r="O29" s="725"/>
      <c r="P29" s="726"/>
      <c r="Q29" s="253" t="str">
        <f>IFERROR(IF(AND(AND($N28&lt;&gt;$BI$6,$N28&lt;&gt;$BJ$6),Q28="有"),$AL$2,VLOOKUP(Q28,'P1'!$B$4:$J$35,9,FALSE)),"")</f>
        <v/>
      </c>
      <c r="R29" s="253" t="str">
        <f>IFERROR(IF(AND(AND($N28&lt;&gt;$BI$6,$N28&lt;&gt;$BJ$6),R28="有"),$AL$2,VLOOKUP(R28,'P1'!$B$4:$J$35,9,FALSE)),"")</f>
        <v/>
      </c>
      <c r="S29" s="253" t="str">
        <f>IFERROR(IF(AND(AND($N28&lt;&gt;$BI$6,$N28&lt;&gt;$BJ$6),S28="有"),$AL$2,VLOOKUP(S28,'P1'!$B$4:$J$35,9,FALSE)),"")</f>
        <v/>
      </c>
      <c r="T29" s="253" t="str">
        <f>IFERROR(IF(AND(AND($N28&lt;&gt;$BI$6,$N28&lt;&gt;$BJ$6),T28="有"),$AL$2,VLOOKUP(T28,'P1'!$B$4:$J$35,9,FALSE)),"")</f>
        <v/>
      </c>
      <c r="U29" s="253" t="str">
        <f>IFERROR(IF(AND(AND($N28&lt;&gt;$BI$6,$N28&lt;&gt;$BJ$6),U28="有"),$AL$2,VLOOKUP(U28,'P1'!$B$4:$J$35,9,FALSE)),"")</f>
        <v/>
      </c>
      <c r="V29" s="253" t="str">
        <f>IFERROR(IF(AND(AND($N28&lt;&gt;$BI$6,$N28&lt;&gt;$BJ$6),V28="有"),$AL$2,VLOOKUP(V28,'P1'!$B$4:$J$35,9,FALSE)),"")</f>
        <v/>
      </c>
      <c r="W29" s="253" t="str">
        <f>IFERROR(IF(AND(AND($N28&lt;&gt;$BI$6,$N28&lt;&gt;$BJ$6),W28="有"),$AL$2,VLOOKUP(W28,'P1'!$B$4:$J$35,9,FALSE)),"")</f>
        <v/>
      </c>
      <c r="X29" s="253" t="str">
        <f>IFERROR(IF(AND(AND($N28&lt;&gt;$BI$6,$N28&lt;&gt;$BJ$6),X28="有"),$AL$2,VLOOKUP(X28,'P1'!$B$4:$J$35,9,FALSE)),"")</f>
        <v/>
      </c>
      <c r="Y29" s="253" t="str">
        <f>IFERROR(IF(AND(AND($N28&lt;&gt;$BI$6,$N28&lt;&gt;$BJ$6),Y28="有"),$AL$2,VLOOKUP(Y28,'P1'!$B$4:$J$35,9,FALSE)),"")</f>
        <v/>
      </c>
      <c r="Z29" s="253" t="str">
        <f>IFERROR(IF(AND(AND($N28&lt;&gt;$BI$6,$N28&lt;&gt;$BJ$6),Z28="有"),$AL$2,VLOOKUP(Z28,'P1'!$B$4:$J$35,9,FALSE)),"")</f>
        <v/>
      </c>
      <c r="AA29" s="253" t="str">
        <f>IFERROR(IF(AND(AND($N28&lt;&gt;$BI$6,$N28&lt;&gt;$BJ$6),AA28="有"),$AL$2,VLOOKUP(AA28,'P1'!$B$4:$J$35,9,FALSE)),"")</f>
        <v/>
      </c>
      <c r="AB29" s="253" t="str">
        <f>IFERROR(IF(AND(AND($N28&lt;&gt;$BI$6,$N28&lt;&gt;$BJ$6),AB28="有"),$AL$2,VLOOKUP(AB28,'P1'!$B$4:$J$35,9,FALSE)),"")</f>
        <v/>
      </c>
      <c r="AC29" s="253" t="str">
        <f>IFERROR(IF(AND(AND($N28&lt;&gt;$BI$6,$N28&lt;&gt;$BJ$6),AC28="有"),$AL$2,VLOOKUP(AC28,'P1'!$B$4:$J$35,9,FALSE)),"")</f>
        <v/>
      </c>
      <c r="AD29" s="253" t="str">
        <f>IFERROR(IF(AND(AND($N28&lt;&gt;$BI$6,$N28&lt;&gt;$BJ$6),AD28="有"),$AL$2,VLOOKUP(AD28,'P1'!$B$4:$J$35,9,FALSE)),"")</f>
        <v/>
      </c>
      <c r="AE29" s="253" t="str">
        <f>IFERROR(IF(AND(AND($N28&lt;&gt;$BI$6,$N28&lt;&gt;$BJ$6),AE28="有"),$AL$2,VLOOKUP(AE28,'P1'!$B$4:$J$35,9,FALSE)),"")</f>
        <v/>
      </c>
      <c r="AF29" s="253" t="str">
        <f>IFERROR(IF(AND(AND($N28&lt;&gt;$BI$6,$N28&lt;&gt;$BJ$6),AF28="有"),$AL$2,VLOOKUP(AF28,'P1'!$B$4:$J$35,9,FALSE)),"")</f>
        <v/>
      </c>
      <c r="AG29" s="253" t="str">
        <f>IFERROR(IF(AND(AND($N28&lt;&gt;$BI$6,$N28&lt;&gt;$BJ$6),AG28="有"),$AL$2,VLOOKUP(AG28,'P1'!$B$4:$J$35,9,FALSE)),"")</f>
        <v/>
      </c>
      <c r="AH29" s="253" t="str">
        <f>IFERROR(IF(AND(AND($N28&lt;&gt;$BI$6,$N28&lt;&gt;$BJ$6),AH28="有"),$AL$2,VLOOKUP(AH28,'P1'!$B$4:$J$35,9,FALSE)),"")</f>
        <v/>
      </c>
      <c r="AI29" s="253" t="str">
        <f>IFERROR(IF(AND(AND($N28&lt;&gt;$BI$6,$N28&lt;&gt;$BJ$6),AI28="有"),$AL$2,VLOOKUP(AI28,'P1'!$B$4:$J$35,9,FALSE)),"")</f>
        <v/>
      </c>
      <c r="AJ29" s="253" t="str">
        <f>IFERROR(IF(AND(AND($N28&lt;&gt;$BI$6,$N28&lt;&gt;$BJ$6),AJ28="有"),$AL$2,VLOOKUP(AJ28,'P1'!$B$4:$J$35,9,FALSE)),"")</f>
        <v/>
      </c>
      <c r="AK29" s="253" t="str">
        <f>IFERROR(IF(AND(AND($N28&lt;&gt;$BI$6,$N28&lt;&gt;$BJ$6),AK28="有"),$AL$2,VLOOKUP(AK28,'P1'!$B$4:$J$35,9,FALSE)),"")</f>
        <v/>
      </c>
      <c r="AL29" s="253" t="str">
        <f>IFERROR(IF(AND(AND($N28&lt;&gt;$BI$6,$N28&lt;&gt;$BJ$6),AL28="有"),$AL$2,VLOOKUP(AL28,'P1'!$B$4:$J$35,9,FALSE)),"")</f>
        <v/>
      </c>
      <c r="AM29" s="253" t="str">
        <f>IFERROR(IF(AND(AND($N28&lt;&gt;$BI$6,$N28&lt;&gt;$BJ$6),AM28="有"),$AL$2,VLOOKUP(AM28,'P1'!$B$4:$J$35,9,FALSE)),"")</f>
        <v/>
      </c>
      <c r="AN29" s="253" t="str">
        <f>IFERROR(IF(AND(AND($N28&lt;&gt;$BI$6,$N28&lt;&gt;$BJ$6),AN28="有"),$AL$2,VLOOKUP(AN28,'P1'!$B$4:$J$35,9,FALSE)),"")</f>
        <v/>
      </c>
      <c r="AO29" s="253" t="str">
        <f>IFERROR(IF(AND(AND($N28&lt;&gt;$BI$6,$N28&lt;&gt;$BJ$6),AO28="有"),$AL$2,VLOOKUP(AO28,'P1'!$B$4:$J$35,9,FALSE)),"")</f>
        <v/>
      </c>
      <c r="AP29" s="253" t="str">
        <f>IFERROR(IF(AND(AND($N28&lt;&gt;$BI$6,$N28&lt;&gt;$BJ$6),AP28="有"),$AL$2,VLOOKUP(AP28,'P1'!$B$4:$J$35,9,FALSE)),"")</f>
        <v/>
      </c>
      <c r="AQ29" s="253" t="str">
        <f>IFERROR(IF(AND(AND($N28&lt;&gt;$BI$6,$N28&lt;&gt;$BJ$6),AQ28="有"),$AL$2,VLOOKUP(AQ28,'P1'!$B$4:$J$35,9,FALSE)),"")</f>
        <v/>
      </c>
      <c r="AR29" s="253" t="str">
        <f>IFERROR(IF(AND(AND($N28&lt;&gt;$BI$6,$N28&lt;&gt;$BJ$6),AR28="有"),$AL$2,VLOOKUP(AR28,'P1'!$B$4:$J$35,9,FALSE)),"")</f>
        <v/>
      </c>
      <c r="AS29" s="253" t="str">
        <f>IFERROR(IF(AND(AND($N28&lt;&gt;$BI$6,$N28&lt;&gt;$BJ$6),AS28="有"),$AL$2,VLOOKUP(AS28,'P1'!$B$4:$J$35,9,FALSE)),"")</f>
        <v/>
      </c>
      <c r="AT29" s="253" t="str">
        <f>IFERROR(IF(AND(AND($N28&lt;&gt;$BI$6,$N28&lt;&gt;$BJ$6),AT28="有"),$AL$2,VLOOKUP(AT28,'P1'!$B$4:$J$35,9,FALSE)),"")</f>
        <v/>
      </c>
      <c r="AU29" s="253" t="str">
        <f>IFERROR(IF(AND(AND($N28&lt;&gt;$BI$6,$N28&lt;&gt;$BJ$6),AU28="有"),$AL$2,VLOOKUP(AU28,'P1'!$B$4:$J$35,9,FALSE)),"")</f>
        <v/>
      </c>
      <c r="AV29" s="254">
        <f>SUM(Q29:AU29)</f>
        <v>0</v>
      </c>
      <c r="AW29" s="711"/>
      <c r="AX29" s="713"/>
      <c r="AY29" s="255"/>
      <c r="AZ29" s="255"/>
    </row>
    <row r="30" spans="2:52" ht="17.100000000000001" customHeight="1" x14ac:dyDescent="0.15">
      <c r="B30" s="690">
        <f>B28+1</f>
        <v>10</v>
      </c>
      <c r="C30" s="721"/>
      <c r="D30" s="722"/>
      <c r="E30" s="722"/>
      <c r="F30" s="722"/>
      <c r="G30" s="722"/>
      <c r="H30" s="723"/>
      <c r="I30" s="727"/>
      <c r="J30" s="728"/>
      <c r="K30" s="728"/>
      <c r="L30" s="728"/>
      <c r="M30" s="729"/>
      <c r="N30" s="733"/>
      <c r="O30" s="734"/>
      <c r="P30" s="723"/>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0">
        <f>COUNTA(Q30:AU30)</f>
        <v>0</v>
      </c>
      <c r="AW30" s="710">
        <f>AV31</f>
        <v>0</v>
      </c>
      <c r="AX30" s="712" t="str">
        <f>IFERROR(ROUNDDOWN(AV31/$AT$2,1),"")</f>
        <v/>
      </c>
      <c r="AY30" s="251"/>
      <c r="AZ30" s="251"/>
    </row>
    <row r="31" spans="2:52" ht="17.100000000000001" customHeight="1" x14ac:dyDescent="0.15">
      <c r="B31" s="691"/>
      <c r="C31" s="724"/>
      <c r="D31" s="725"/>
      <c r="E31" s="725"/>
      <c r="F31" s="725"/>
      <c r="G31" s="725"/>
      <c r="H31" s="726"/>
      <c r="I31" s="730"/>
      <c r="J31" s="731"/>
      <c r="K31" s="731"/>
      <c r="L31" s="731"/>
      <c r="M31" s="732"/>
      <c r="N31" s="724"/>
      <c r="O31" s="725"/>
      <c r="P31" s="726"/>
      <c r="Q31" s="253" t="str">
        <f>IFERROR(IF(AND(AND($N30&lt;&gt;$BI$6,$N30&lt;&gt;$BJ$6),Q30="有"),$AL$2,VLOOKUP(Q30,'P1'!$B$4:$J$35,9,FALSE)),"")</f>
        <v/>
      </c>
      <c r="R31" s="253" t="str">
        <f>IFERROR(IF(AND(AND($N30&lt;&gt;$BI$6,$N30&lt;&gt;$BJ$6),R30="有"),$AL$2,VLOOKUP(R30,'P1'!$B$4:$J$35,9,FALSE)),"")</f>
        <v/>
      </c>
      <c r="S31" s="253" t="str">
        <f>IFERROR(IF(AND(AND($N30&lt;&gt;$BI$6,$N30&lt;&gt;$BJ$6),S30="有"),$AL$2,VLOOKUP(S30,'P1'!$B$4:$J$35,9,FALSE)),"")</f>
        <v/>
      </c>
      <c r="T31" s="253" t="str">
        <f>IFERROR(IF(AND(AND($N30&lt;&gt;$BI$6,$N30&lt;&gt;$BJ$6),T30="有"),$AL$2,VLOOKUP(T30,'P1'!$B$4:$J$35,9,FALSE)),"")</f>
        <v/>
      </c>
      <c r="U31" s="253" t="str">
        <f>IFERROR(IF(AND(AND($N30&lt;&gt;$BI$6,$N30&lt;&gt;$BJ$6),U30="有"),$AL$2,VLOOKUP(U30,'P1'!$B$4:$J$35,9,FALSE)),"")</f>
        <v/>
      </c>
      <c r="V31" s="253" t="str">
        <f>IFERROR(IF(AND(AND($N30&lt;&gt;$BI$6,$N30&lt;&gt;$BJ$6),V30="有"),$AL$2,VLOOKUP(V30,'P1'!$B$4:$J$35,9,FALSE)),"")</f>
        <v/>
      </c>
      <c r="W31" s="253" t="str">
        <f>IFERROR(IF(AND(AND($N30&lt;&gt;$BI$6,$N30&lt;&gt;$BJ$6),W30="有"),$AL$2,VLOOKUP(W30,'P1'!$B$4:$J$35,9,FALSE)),"")</f>
        <v/>
      </c>
      <c r="X31" s="253" t="str">
        <f>IFERROR(IF(AND(AND($N30&lt;&gt;$BI$6,$N30&lt;&gt;$BJ$6),X30="有"),$AL$2,VLOOKUP(X30,'P1'!$B$4:$J$35,9,FALSE)),"")</f>
        <v/>
      </c>
      <c r="Y31" s="253" t="str">
        <f>IFERROR(IF(AND(AND($N30&lt;&gt;$BI$6,$N30&lt;&gt;$BJ$6),Y30="有"),$AL$2,VLOOKUP(Y30,'P1'!$B$4:$J$35,9,FALSE)),"")</f>
        <v/>
      </c>
      <c r="Z31" s="253" t="str">
        <f>IFERROR(IF(AND(AND($N30&lt;&gt;$BI$6,$N30&lt;&gt;$BJ$6),Z30="有"),$AL$2,VLOOKUP(Z30,'P1'!$B$4:$J$35,9,FALSE)),"")</f>
        <v/>
      </c>
      <c r="AA31" s="253" t="str">
        <f>IFERROR(IF(AND(AND($N30&lt;&gt;$BI$6,$N30&lt;&gt;$BJ$6),AA30="有"),$AL$2,VLOOKUP(AA30,'P1'!$B$4:$J$35,9,FALSE)),"")</f>
        <v/>
      </c>
      <c r="AB31" s="253" t="str">
        <f>IFERROR(IF(AND(AND($N30&lt;&gt;$BI$6,$N30&lt;&gt;$BJ$6),AB30="有"),$AL$2,VLOOKUP(AB30,'P1'!$B$4:$J$35,9,FALSE)),"")</f>
        <v/>
      </c>
      <c r="AC31" s="253" t="str">
        <f>IFERROR(IF(AND(AND($N30&lt;&gt;$BI$6,$N30&lt;&gt;$BJ$6),AC30="有"),$AL$2,VLOOKUP(AC30,'P1'!$B$4:$J$35,9,FALSE)),"")</f>
        <v/>
      </c>
      <c r="AD31" s="253" t="str">
        <f>IFERROR(IF(AND(AND($N30&lt;&gt;$BI$6,$N30&lt;&gt;$BJ$6),AD30="有"),$AL$2,VLOOKUP(AD30,'P1'!$B$4:$J$35,9,FALSE)),"")</f>
        <v/>
      </c>
      <c r="AE31" s="253" t="str">
        <f>IFERROR(IF(AND(AND($N30&lt;&gt;$BI$6,$N30&lt;&gt;$BJ$6),AE30="有"),$AL$2,VLOOKUP(AE30,'P1'!$B$4:$J$35,9,FALSE)),"")</f>
        <v/>
      </c>
      <c r="AF31" s="253" t="str">
        <f>IFERROR(IF(AND(AND($N30&lt;&gt;$BI$6,$N30&lt;&gt;$BJ$6),AF30="有"),$AL$2,VLOOKUP(AF30,'P1'!$B$4:$J$35,9,FALSE)),"")</f>
        <v/>
      </c>
      <c r="AG31" s="253" t="str">
        <f>IFERROR(IF(AND(AND($N30&lt;&gt;$BI$6,$N30&lt;&gt;$BJ$6),AG30="有"),$AL$2,VLOOKUP(AG30,'P1'!$B$4:$J$35,9,FALSE)),"")</f>
        <v/>
      </c>
      <c r="AH31" s="253" t="str">
        <f>IFERROR(IF(AND(AND($N30&lt;&gt;$BI$6,$N30&lt;&gt;$BJ$6),AH30="有"),$AL$2,VLOOKUP(AH30,'P1'!$B$4:$J$35,9,FALSE)),"")</f>
        <v/>
      </c>
      <c r="AI31" s="253" t="str">
        <f>IFERROR(IF(AND(AND($N30&lt;&gt;$BI$6,$N30&lt;&gt;$BJ$6),AI30="有"),$AL$2,VLOOKUP(AI30,'P1'!$B$4:$J$35,9,FALSE)),"")</f>
        <v/>
      </c>
      <c r="AJ31" s="253" t="str">
        <f>IFERROR(IF(AND(AND($N30&lt;&gt;$BI$6,$N30&lt;&gt;$BJ$6),AJ30="有"),$AL$2,VLOOKUP(AJ30,'P1'!$B$4:$J$35,9,FALSE)),"")</f>
        <v/>
      </c>
      <c r="AK31" s="253" t="str">
        <f>IFERROR(IF(AND(AND($N30&lt;&gt;$BI$6,$N30&lt;&gt;$BJ$6),AK30="有"),$AL$2,VLOOKUP(AK30,'P1'!$B$4:$J$35,9,FALSE)),"")</f>
        <v/>
      </c>
      <c r="AL31" s="253" t="str">
        <f>IFERROR(IF(AND(AND($N30&lt;&gt;$BI$6,$N30&lt;&gt;$BJ$6),AL30="有"),$AL$2,VLOOKUP(AL30,'P1'!$B$4:$J$35,9,FALSE)),"")</f>
        <v/>
      </c>
      <c r="AM31" s="253" t="str">
        <f>IFERROR(IF(AND(AND($N30&lt;&gt;$BI$6,$N30&lt;&gt;$BJ$6),AM30="有"),$AL$2,VLOOKUP(AM30,'P1'!$B$4:$J$35,9,FALSE)),"")</f>
        <v/>
      </c>
      <c r="AN31" s="253" t="str">
        <f>IFERROR(IF(AND(AND($N30&lt;&gt;$BI$6,$N30&lt;&gt;$BJ$6),AN30="有"),$AL$2,VLOOKUP(AN30,'P1'!$B$4:$J$35,9,FALSE)),"")</f>
        <v/>
      </c>
      <c r="AO31" s="253" t="str">
        <f>IFERROR(IF(AND(AND($N30&lt;&gt;$BI$6,$N30&lt;&gt;$BJ$6),AO30="有"),$AL$2,VLOOKUP(AO30,'P1'!$B$4:$J$35,9,FALSE)),"")</f>
        <v/>
      </c>
      <c r="AP31" s="253" t="str">
        <f>IFERROR(IF(AND(AND($N30&lt;&gt;$BI$6,$N30&lt;&gt;$BJ$6),AP30="有"),$AL$2,VLOOKUP(AP30,'P1'!$B$4:$J$35,9,FALSE)),"")</f>
        <v/>
      </c>
      <c r="AQ31" s="253" t="str">
        <f>IFERROR(IF(AND(AND($N30&lt;&gt;$BI$6,$N30&lt;&gt;$BJ$6),AQ30="有"),$AL$2,VLOOKUP(AQ30,'P1'!$B$4:$J$35,9,FALSE)),"")</f>
        <v/>
      </c>
      <c r="AR31" s="253" t="str">
        <f>IFERROR(IF(AND(AND($N30&lt;&gt;$BI$6,$N30&lt;&gt;$BJ$6),AR30="有"),$AL$2,VLOOKUP(AR30,'P1'!$B$4:$J$35,9,FALSE)),"")</f>
        <v/>
      </c>
      <c r="AS31" s="253" t="str">
        <f>IFERROR(IF(AND(AND($N30&lt;&gt;$BI$6,$N30&lt;&gt;$BJ$6),AS30="有"),$AL$2,VLOOKUP(AS30,'P1'!$B$4:$J$35,9,FALSE)),"")</f>
        <v/>
      </c>
      <c r="AT31" s="253" t="str">
        <f>IFERROR(IF(AND(AND($N30&lt;&gt;$BI$6,$N30&lt;&gt;$BJ$6),AT30="有"),$AL$2,VLOOKUP(AT30,'P1'!$B$4:$J$35,9,FALSE)),"")</f>
        <v/>
      </c>
      <c r="AU31" s="253" t="str">
        <f>IFERROR(IF(AND(AND($N30&lt;&gt;$BI$6,$N30&lt;&gt;$BJ$6),AU30="有"),$AL$2,VLOOKUP(AU30,'P1'!$B$4:$J$35,9,FALSE)),"")</f>
        <v/>
      </c>
      <c r="AV31" s="254">
        <f>SUM(Q31:AU31)</f>
        <v>0</v>
      </c>
      <c r="AW31" s="711"/>
      <c r="AX31" s="713"/>
      <c r="AY31" s="255"/>
      <c r="AZ31" s="255"/>
    </row>
    <row r="32" spans="2:52" ht="17.100000000000001" customHeight="1" x14ac:dyDescent="0.15">
      <c r="B32" s="690">
        <f>B30+1</f>
        <v>11</v>
      </c>
      <c r="C32" s="721"/>
      <c r="D32" s="722"/>
      <c r="E32" s="722"/>
      <c r="F32" s="722"/>
      <c r="G32" s="722"/>
      <c r="H32" s="723"/>
      <c r="I32" s="727"/>
      <c r="J32" s="728"/>
      <c r="K32" s="728"/>
      <c r="L32" s="728"/>
      <c r="M32" s="729"/>
      <c r="N32" s="733"/>
      <c r="O32" s="734"/>
      <c r="P32" s="723"/>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0">
        <f>COUNTA(Q32:AU32)</f>
        <v>0</v>
      </c>
      <c r="AW32" s="710">
        <f>AV33</f>
        <v>0</v>
      </c>
      <c r="AX32" s="712" t="str">
        <f>IFERROR(ROUNDDOWN(AV33/$AT$2,1),"")</f>
        <v/>
      </c>
      <c r="AY32" s="251"/>
      <c r="AZ32" s="251"/>
    </row>
    <row r="33" spans="2:59" ht="17.100000000000001" customHeight="1" x14ac:dyDescent="0.15">
      <c r="B33" s="691"/>
      <c r="C33" s="724"/>
      <c r="D33" s="725"/>
      <c r="E33" s="725"/>
      <c r="F33" s="725"/>
      <c r="G33" s="725"/>
      <c r="H33" s="726"/>
      <c r="I33" s="730"/>
      <c r="J33" s="731"/>
      <c r="K33" s="731"/>
      <c r="L33" s="731"/>
      <c r="M33" s="732"/>
      <c r="N33" s="724"/>
      <c r="O33" s="725"/>
      <c r="P33" s="726"/>
      <c r="Q33" s="253" t="str">
        <f>IFERROR(IF(AND(AND($N32&lt;&gt;$BI$6,$N32&lt;&gt;$BJ$6),Q32="有"),$AL$2,VLOOKUP(Q32,'P1'!$B$4:$J$35,9,FALSE)),"")</f>
        <v/>
      </c>
      <c r="R33" s="253" t="str">
        <f>IFERROR(IF(AND(AND($N32&lt;&gt;$BI$6,$N32&lt;&gt;$BJ$6),R32="有"),$AL$2,VLOOKUP(R32,'P1'!$B$4:$J$35,9,FALSE)),"")</f>
        <v/>
      </c>
      <c r="S33" s="253" t="str">
        <f>IFERROR(IF(AND(AND($N32&lt;&gt;$BI$6,$N32&lt;&gt;$BJ$6),S32="有"),$AL$2,VLOOKUP(S32,'P1'!$B$4:$J$35,9,FALSE)),"")</f>
        <v/>
      </c>
      <c r="T33" s="253" t="str">
        <f>IFERROR(IF(AND(AND($N32&lt;&gt;$BI$6,$N32&lt;&gt;$BJ$6),T32="有"),$AL$2,VLOOKUP(T32,'P1'!$B$4:$J$35,9,FALSE)),"")</f>
        <v/>
      </c>
      <c r="U33" s="253" t="str">
        <f>IFERROR(IF(AND(AND($N32&lt;&gt;$BI$6,$N32&lt;&gt;$BJ$6),U32="有"),$AL$2,VLOOKUP(U32,'P1'!$B$4:$J$35,9,FALSE)),"")</f>
        <v/>
      </c>
      <c r="V33" s="253" t="str">
        <f>IFERROR(IF(AND(AND($N32&lt;&gt;$BI$6,$N32&lt;&gt;$BJ$6),V32="有"),$AL$2,VLOOKUP(V32,'P1'!$B$4:$J$35,9,FALSE)),"")</f>
        <v/>
      </c>
      <c r="W33" s="253" t="str">
        <f>IFERROR(IF(AND(AND($N32&lt;&gt;$BI$6,$N32&lt;&gt;$BJ$6),W32="有"),$AL$2,VLOOKUP(W32,'P1'!$B$4:$J$35,9,FALSE)),"")</f>
        <v/>
      </c>
      <c r="X33" s="253" t="str">
        <f>IFERROR(IF(AND(AND($N32&lt;&gt;$BI$6,$N32&lt;&gt;$BJ$6),X32="有"),$AL$2,VLOOKUP(X32,'P1'!$B$4:$J$35,9,FALSE)),"")</f>
        <v/>
      </c>
      <c r="Y33" s="253" t="str">
        <f>IFERROR(IF(AND(AND($N32&lt;&gt;$BI$6,$N32&lt;&gt;$BJ$6),Y32="有"),$AL$2,VLOOKUP(Y32,'P1'!$B$4:$J$35,9,FALSE)),"")</f>
        <v/>
      </c>
      <c r="Z33" s="253" t="str">
        <f>IFERROR(IF(AND(AND($N32&lt;&gt;$BI$6,$N32&lt;&gt;$BJ$6),Z32="有"),$AL$2,VLOOKUP(Z32,'P1'!$B$4:$J$35,9,FALSE)),"")</f>
        <v/>
      </c>
      <c r="AA33" s="253" t="str">
        <f>IFERROR(IF(AND(AND($N32&lt;&gt;$BI$6,$N32&lt;&gt;$BJ$6),AA32="有"),$AL$2,VLOOKUP(AA32,'P1'!$B$4:$J$35,9,FALSE)),"")</f>
        <v/>
      </c>
      <c r="AB33" s="253" t="str">
        <f>IFERROR(IF(AND(AND($N32&lt;&gt;$BI$6,$N32&lt;&gt;$BJ$6),AB32="有"),$AL$2,VLOOKUP(AB32,'P1'!$B$4:$J$35,9,FALSE)),"")</f>
        <v/>
      </c>
      <c r="AC33" s="253" t="str">
        <f>IFERROR(IF(AND(AND($N32&lt;&gt;$BI$6,$N32&lt;&gt;$BJ$6),AC32="有"),$AL$2,VLOOKUP(AC32,'P1'!$B$4:$J$35,9,FALSE)),"")</f>
        <v/>
      </c>
      <c r="AD33" s="253" t="str">
        <f>IFERROR(IF(AND(AND($N32&lt;&gt;$BI$6,$N32&lt;&gt;$BJ$6),AD32="有"),$AL$2,VLOOKUP(AD32,'P1'!$B$4:$J$35,9,FALSE)),"")</f>
        <v/>
      </c>
      <c r="AE33" s="253" t="str">
        <f>IFERROR(IF(AND(AND($N32&lt;&gt;$BI$6,$N32&lt;&gt;$BJ$6),AE32="有"),$AL$2,VLOOKUP(AE32,'P1'!$B$4:$J$35,9,FALSE)),"")</f>
        <v/>
      </c>
      <c r="AF33" s="253" t="str">
        <f>IFERROR(IF(AND(AND($N32&lt;&gt;$BI$6,$N32&lt;&gt;$BJ$6),AF32="有"),$AL$2,VLOOKUP(AF32,'P1'!$B$4:$J$35,9,FALSE)),"")</f>
        <v/>
      </c>
      <c r="AG33" s="253" t="str">
        <f>IFERROR(IF(AND(AND($N32&lt;&gt;$BI$6,$N32&lt;&gt;$BJ$6),AG32="有"),$AL$2,VLOOKUP(AG32,'P1'!$B$4:$J$35,9,FALSE)),"")</f>
        <v/>
      </c>
      <c r="AH33" s="253" t="str">
        <f>IFERROR(IF(AND(AND($N32&lt;&gt;$BI$6,$N32&lt;&gt;$BJ$6),AH32="有"),$AL$2,VLOOKUP(AH32,'P1'!$B$4:$J$35,9,FALSE)),"")</f>
        <v/>
      </c>
      <c r="AI33" s="253" t="str">
        <f>IFERROR(IF(AND(AND($N32&lt;&gt;$BI$6,$N32&lt;&gt;$BJ$6),AI32="有"),$AL$2,VLOOKUP(AI32,'P1'!$B$4:$J$35,9,FALSE)),"")</f>
        <v/>
      </c>
      <c r="AJ33" s="253" t="str">
        <f>IFERROR(IF(AND(AND($N32&lt;&gt;$BI$6,$N32&lt;&gt;$BJ$6),AJ32="有"),$AL$2,VLOOKUP(AJ32,'P1'!$B$4:$J$35,9,FALSE)),"")</f>
        <v/>
      </c>
      <c r="AK33" s="253" t="str">
        <f>IFERROR(IF(AND(AND($N32&lt;&gt;$BI$6,$N32&lt;&gt;$BJ$6),AK32="有"),$AL$2,VLOOKUP(AK32,'P1'!$B$4:$J$35,9,FALSE)),"")</f>
        <v/>
      </c>
      <c r="AL33" s="253" t="str">
        <f>IFERROR(IF(AND(AND($N32&lt;&gt;$BI$6,$N32&lt;&gt;$BJ$6),AL32="有"),$AL$2,VLOOKUP(AL32,'P1'!$B$4:$J$35,9,FALSE)),"")</f>
        <v/>
      </c>
      <c r="AM33" s="253" t="str">
        <f>IFERROR(IF(AND(AND($N32&lt;&gt;$BI$6,$N32&lt;&gt;$BJ$6),AM32="有"),$AL$2,VLOOKUP(AM32,'P1'!$B$4:$J$35,9,FALSE)),"")</f>
        <v/>
      </c>
      <c r="AN33" s="253" t="str">
        <f>IFERROR(IF(AND(AND($N32&lt;&gt;$BI$6,$N32&lt;&gt;$BJ$6),AN32="有"),$AL$2,VLOOKUP(AN32,'P1'!$B$4:$J$35,9,FALSE)),"")</f>
        <v/>
      </c>
      <c r="AO33" s="253" t="str">
        <f>IFERROR(IF(AND(AND($N32&lt;&gt;$BI$6,$N32&lt;&gt;$BJ$6),AO32="有"),$AL$2,VLOOKUP(AO32,'P1'!$B$4:$J$35,9,FALSE)),"")</f>
        <v/>
      </c>
      <c r="AP33" s="253" t="str">
        <f>IFERROR(IF(AND(AND($N32&lt;&gt;$BI$6,$N32&lt;&gt;$BJ$6),AP32="有"),$AL$2,VLOOKUP(AP32,'P1'!$B$4:$J$35,9,FALSE)),"")</f>
        <v/>
      </c>
      <c r="AQ33" s="253" t="str">
        <f>IFERROR(IF(AND(AND($N32&lt;&gt;$BI$6,$N32&lt;&gt;$BJ$6),AQ32="有"),$AL$2,VLOOKUP(AQ32,'P1'!$B$4:$J$35,9,FALSE)),"")</f>
        <v/>
      </c>
      <c r="AR33" s="253" t="str">
        <f>IFERROR(IF(AND(AND($N32&lt;&gt;$BI$6,$N32&lt;&gt;$BJ$6),AR32="有"),$AL$2,VLOOKUP(AR32,'P1'!$B$4:$J$35,9,FALSE)),"")</f>
        <v/>
      </c>
      <c r="AS33" s="253" t="str">
        <f>IFERROR(IF(AND(AND($N32&lt;&gt;$BI$6,$N32&lt;&gt;$BJ$6),AS32="有"),$AL$2,VLOOKUP(AS32,'P1'!$B$4:$J$35,9,FALSE)),"")</f>
        <v/>
      </c>
      <c r="AT33" s="253" t="str">
        <f>IFERROR(IF(AND(AND($N32&lt;&gt;$BI$6,$N32&lt;&gt;$BJ$6),AT32="有"),$AL$2,VLOOKUP(AT32,'P1'!$B$4:$J$35,9,FALSE)),"")</f>
        <v/>
      </c>
      <c r="AU33" s="253" t="str">
        <f>IFERROR(IF(AND(AND($N32&lt;&gt;$BI$6,$N32&lt;&gt;$BJ$6),AU32="有"),$AL$2,VLOOKUP(AU32,'P1'!$B$4:$J$35,9,FALSE)),"")</f>
        <v/>
      </c>
      <c r="AV33" s="254">
        <f>SUM(Q33:AU33)</f>
        <v>0</v>
      </c>
      <c r="AW33" s="711"/>
      <c r="AX33" s="713"/>
      <c r="AY33" s="255"/>
      <c r="AZ33" s="255"/>
    </row>
    <row r="34" spans="2:59" ht="17.100000000000001" customHeight="1" x14ac:dyDescent="0.15">
      <c r="B34" s="690">
        <f>B32+1</f>
        <v>12</v>
      </c>
      <c r="C34" s="721"/>
      <c r="D34" s="722"/>
      <c r="E34" s="722"/>
      <c r="F34" s="722"/>
      <c r="G34" s="722"/>
      <c r="H34" s="723"/>
      <c r="I34" s="727"/>
      <c r="J34" s="728"/>
      <c r="K34" s="728"/>
      <c r="L34" s="728"/>
      <c r="M34" s="729"/>
      <c r="N34" s="733"/>
      <c r="O34" s="734"/>
      <c r="P34" s="723"/>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0">
        <f>COUNTA(Q34:AU34)</f>
        <v>0</v>
      </c>
      <c r="AW34" s="710">
        <f>AV35</f>
        <v>0</v>
      </c>
      <c r="AX34" s="712" t="str">
        <f>IFERROR(ROUNDDOWN(AV35/$AT$2,1),"")</f>
        <v/>
      </c>
      <c r="AY34" s="251"/>
      <c r="AZ34" s="251"/>
    </row>
    <row r="35" spans="2:59" ht="17.100000000000001" customHeight="1" x14ac:dyDescent="0.15">
      <c r="B35" s="691"/>
      <c r="C35" s="724"/>
      <c r="D35" s="725"/>
      <c r="E35" s="725"/>
      <c r="F35" s="725"/>
      <c r="G35" s="725"/>
      <c r="H35" s="726"/>
      <c r="I35" s="730"/>
      <c r="J35" s="731"/>
      <c r="K35" s="731"/>
      <c r="L35" s="731"/>
      <c r="M35" s="732"/>
      <c r="N35" s="724"/>
      <c r="O35" s="725"/>
      <c r="P35" s="726"/>
      <c r="Q35" s="253" t="str">
        <f>IFERROR(IF(AND(AND($N34&lt;&gt;$BI$6,$N34&lt;&gt;$BJ$6),Q34="有"),$AL$2,VLOOKUP(Q34,'P1'!$B$4:$J$35,9,FALSE)),"")</f>
        <v/>
      </c>
      <c r="R35" s="253" t="str">
        <f>IFERROR(IF(AND(AND($N34&lt;&gt;$BI$6,$N34&lt;&gt;$BJ$6),R34="有"),$AL$2,VLOOKUP(R34,'P1'!$B$4:$J$35,9,FALSE)),"")</f>
        <v/>
      </c>
      <c r="S35" s="253" t="str">
        <f>IFERROR(IF(AND(AND($N34&lt;&gt;$BI$6,$N34&lt;&gt;$BJ$6),S34="有"),$AL$2,VLOOKUP(S34,'P1'!$B$4:$J$35,9,FALSE)),"")</f>
        <v/>
      </c>
      <c r="T35" s="253" t="str">
        <f>IFERROR(IF(AND(AND($N34&lt;&gt;$BI$6,$N34&lt;&gt;$BJ$6),T34="有"),$AL$2,VLOOKUP(T34,'P1'!$B$4:$J$35,9,FALSE)),"")</f>
        <v/>
      </c>
      <c r="U35" s="253" t="str">
        <f>IFERROR(IF(AND(AND($N34&lt;&gt;$BI$6,$N34&lt;&gt;$BJ$6),U34="有"),$AL$2,VLOOKUP(U34,'P1'!$B$4:$J$35,9,FALSE)),"")</f>
        <v/>
      </c>
      <c r="V35" s="253" t="str">
        <f>IFERROR(IF(AND(AND($N34&lt;&gt;$BI$6,$N34&lt;&gt;$BJ$6),V34="有"),$AL$2,VLOOKUP(V34,'P1'!$B$4:$J$35,9,FALSE)),"")</f>
        <v/>
      </c>
      <c r="W35" s="253" t="str">
        <f>IFERROR(IF(AND(AND($N34&lt;&gt;$BI$6,$N34&lt;&gt;$BJ$6),W34="有"),$AL$2,VLOOKUP(W34,'P1'!$B$4:$J$35,9,FALSE)),"")</f>
        <v/>
      </c>
      <c r="X35" s="253" t="str">
        <f>IFERROR(IF(AND(AND($N34&lt;&gt;$BI$6,$N34&lt;&gt;$BJ$6),X34="有"),$AL$2,VLOOKUP(X34,'P1'!$B$4:$J$35,9,FALSE)),"")</f>
        <v/>
      </c>
      <c r="Y35" s="253" t="str">
        <f>IFERROR(IF(AND(AND($N34&lt;&gt;$BI$6,$N34&lt;&gt;$BJ$6),Y34="有"),$AL$2,VLOOKUP(Y34,'P1'!$B$4:$J$35,9,FALSE)),"")</f>
        <v/>
      </c>
      <c r="Z35" s="253" t="str">
        <f>IFERROR(IF(AND(AND($N34&lt;&gt;$BI$6,$N34&lt;&gt;$BJ$6),Z34="有"),$AL$2,VLOOKUP(Z34,'P1'!$B$4:$J$35,9,FALSE)),"")</f>
        <v/>
      </c>
      <c r="AA35" s="253" t="str">
        <f>IFERROR(IF(AND(AND($N34&lt;&gt;$BI$6,$N34&lt;&gt;$BJ$6),AA34="有"),$AL$2,VLOOKUP(AA34,'P1'!$B$4:$J$35,9,FALSE)),"")</f>
        <v/>
      </c>
      <c r="AB35" s="253" t="str">
        <f>IFERROR(IF(AND(AND($N34&lt;&gt;$BI$6,$N34&lt;&gt;$BJ$6),AB34="有"),$AL$2,VLOOKUP(AB34,'P1'!$B$4:$J$35,9,FALSE)),"")</f>
        <v/>
      </c>
      <c r="AC35" s="253" t="str">
        <f>IFERROR(IF(AND(AND($N34&lt;&gt;$BI$6,$N34&lt;&gt;$BJ$6),AC34="有"),$AL$2,VLOOKUP(AC34,'P1'!$B$4:$J$35,9,FALSE)),"")</f>
        <v/>
      </c>
      <c r="AD35" s="253" t="str">
        <f>IFERROR(IF(AND(AND($N34&lt;&gt;$BI$6,$N34&lt;&gt;$BJ$6),AD34="有"),$AL$2,VLOOKUP(AD34,'P1'!$B$4:$J$35,9,FALSE)),"")</f>
        <v/>
      </c>
      <c r="AE35" s="253" t="str">
        <f>IFERROR(IF(AND(AND($N34&lt;&gt;$BI$6,$N34&lt;&gt;$BJ$6),AE34="有"),$AL$2,VLOOKUP(AE34,'P1'!$B$4:$J$35,9,FALSE)),"")</f>
        <v/>
      </c>
      <c r="AF35" s="253" t="str">
        <f>IFERROR(IF(AND(AND($N34&lt;&gt;$BI$6,$N34&lt;&gt;$BJ$6),AF34="有"),$AL$2,VLOOKUP(AF34,'P1'!$B$4:$J$35,9,FALSE)),"")</f>
        <v/>
      </c>
      <c r="AG35" s="253" t="str">
        <f>IFERROR(IF(AND(AND($N34&lt;&gt;$BI$6,$N34&lt;&gt;$BJ$6),AG34="有"),$AL$2,VLOOKUP(AG34,'P1'!$B$4:$J$35,9,FALSE)),"")</f>
        <v/>
      </c>
      <c r="AH35" s="253" t="str">
        <f>IFERROR(IF(AND(AND($N34&lt;&gt;$BI$6,$N34&lt;&gt;$BJ$6),AH34="有"),$AL$2,VLOOKUP(AH34,'P1'!$B$4:$J$35,9,FALSE)),"")</f>
        <v/>
      </c>
      <c r="AI35" s="253" t="str">
        <f>IFERROR(IF(AND(AND($N34&lt;&gt;$BI$6,$N34&lt;&gt;$BJ$6),AI34="有"),$AL$2,VLOOKUP(AI34,'P1'!$B$4:$J$35,9,FALSE)),"")</f>
        <v/>
      </c>
      <c r="AJ35" s="253" t="str">
        <f>IFERROR(IF(AND(AND($N34&lt;&gt;$BI$6,$N34&lt;&gt;$BJ$6),AJ34="有"),$AL$2,VLOOKUP(AJ34,'P1'!$B$4:$J$35,9,FALSE)),"")</f>
        <v/>
      </c>
      <c r="AK35" s="253" t="str">
        <f>IFERROR(IF(AND(AND($N34&lt;&gt;$BI$6,$N34&lt;&gt;$BJ$6),AK34="有"),$AL$2,VLOOKUP(AK34,'P1'!$B$4:$J$35,9,FALSE)),"")</f>
        <v/>
      </c>
      <c r="AL35" s="253" t="str">
        <f>IFERROR(IF(AND(AND($N34&lt;&gt;$BI$6,$N34&lt;&gt;$BJ$6),AL34="有"),$AL$2,VLOOKUP(AL34,'P1'!$B$4:$J$35,9,FALSE)),"")</f>
        <v/>
      </c>
      <c r="AM35" s="253" t="str">
        <f>IFERROR(IF(AND(AND($N34&lt;&gt;$BI$6,$N34&lt;&gt;$BJ$6),AM34="有"),$AL$2,VLOOKUP(AM34,'P1'!$B$4:$J$35,9,FALSE)),"")</f>
        <v/>
      </c>
      <c r="AN35" s="253" t="str">
        <f>IFERROR(IF(AND(AND($N34&lt;&gt;$BI$6,$N34&lt;&gt;$BJ$6),AN34="有"),$AL$2,VLOOKUP(AN34,'P1'!$B$4:$J$35,9,FALSE)),"")</f>
        <v/>
      </c>
      <c r="AO35" s="253" t="str">
        <f>IFERROR(IF(AND(AND($N34&lt;&gt;$BI$6,$N34&lt;&gt;$BJ$6),AO34="有"),$AL$2,VLOOKUP(AO34,'P1'!$B$4:$J$35,9,FALSE)),"")</f>
        <v/>
      </c>
      <c r="AP35" s="253" t="str">
        <f>IFERROR(IF(AND(AND($N34&lt;&gt;$BI$6,$N34&lt;&gt;$BJ$6),AP34="有"),$AL$2,VLOOKUP(AP34,'P1'!$B$4:$J$35,9,FALSE)),"")</f>
        <v/>
      </c>
      <c r="AQ35" s="253" t="str">
        <f>IFERROR(IF(AND(AND($N34&lt;&gt;$BI$6,$N34&lt;&gt;$BJ$6),AQ34="有"),$AL$2,VLOOKUP(AQ34,'P1'!$B$4:$J$35,9,FALSE)),"")</f>
        <v/>
      </c>
      <c r="AR35" s="253" t="str">
        <f>IFERROR(IF(AND(AND($N34&lt;&gt;$BI$6,$N34&lt;&gt;$BJ$6),AR34="有"),$AL$2,VLOOKUP(AR34,'P1'!$B$4:$J$35,9,FALSE)),"")</f>
        <v/>
      </c>
      <c r="AS35" s="253" t="str">
        <f>IFERROR(IF(AND(AND($N34&lt;&gt;$BI$6,$N34&lt;&gt;$BJ$6),AS34="有"),$AL$2,VLOOKUP(AS34,'P1'!$B$4:$J$35,9,FALSE)),"")</f>
        <v/>
      </c>
      <c r="AT35" s="253" t="str">
        <f>IFERROR(IF(AND(AND($N34&lt;&gt;$BI$6,$N34&lt;&gt;$BJ$6),AT34="有"),$AL$2,VLOOKUP(AT34,'P1'!$B$4:$J$35,9,FALSE)),"")</f>
        <v/>
      </c>
      <c r="AU35" s="253" t="str">
        <f>IFERROR(IF(AND(AND($N34&lt;&gt;$BI$6,$N34&lt;&gt;$BJ$6),AU34="有"),$AL$2,VLOOKUP(AU34,'P1'!$B$4:$J$35,9,FALSE)),"")</f>
        <v/>
      </c>
      <c r="AV35" s="254">
        <f>SUM(Q35:AU35)</f>
        <v>0</v>
      </c>
      <c r="AW35" s="711"/>
      <c r="AX35" s="713"/>
      <c r="AY35" s="255"/>
      <c r="AZ35" s="255"/>
    </row>
    <row r="36" spans="2:59" ht="17.100000000000001" customHeight="1" x14ac:dyDescent="0.15">
      <c r="B36" s="690">
        <f>B34+1</f>
        <v>13</v>
      </c>
      <c r="C36" s="721"/>
      <c r="D36" s="722"/>
      <c r="E36" s="722"/>
      <c r="F36" s="722"/>
      <c r="G36" s="722"/>
      <c r="H36" s="723"/>
      <c r="I36" s="727"/>
      <c r="J36" s="728"/>
      <c r="K36" s="728"/>
      <c r="L36" s="728"/>
      <c r="M36" s="729"/>
      <c r="N36" s="733"/>
      <c r="O36" s="734"/>
      <c r="P36" s="723"/>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0">
        <f>COUNTA(Q36:AU36)</f>
        <v>0</v>
      </c>
      <c r="AW36" s="710">
        <f>AV37</f>
        <v>0</v>
      </c>
      <c r="AX36" s="712" t="str">
        <f>IFERROR(ROUNDDOWN(AV37/$AT$2,1),"")</f>
        <v/>
      </c>
      <c r="AY36" s="251"/>
      <c r="AZ36" s="251"/>
      <c r="BA36" s="231"/>
      <c r="BB36" s="231"/>
    </row>
    <row r="37" spans="2:59" ht="17.100000000000001" customHeight="1" x14ac:dyDescent="0.15">
      <c r="B37" s="691"/>
      <c r="C37" s="724"/>
      <c r="D37" s="725"/>
      <c r="E37" s="725"/>
      <c r="F37" s="725"/>
      <c r="G37" s="725"/>
      <c r="H37" s="726"/>
      <c r="I37" s="730"/>
      <c r="J37" s="731"/>
      <c r="K37" s="731"/>
      <c r="L37" s="731"/>
      <c r="M37" s="732"/>
      <c r="N37" s="724"/>
      <c r="O37" s="725"/>
      <c r="P37" s="726"/>
      <c r="Q37" s="253" t="str">
        <f>IFERROR(IF(AND(AND($N36&lt;&gt;$BI$6,$N36&lt;&gt;$BJ$6),Q36="有"),$AL$2,VLOOKUP(Q36,'P1'!$B$4:$J$35,9,FALSE)),"")</f>
        <v/>
      </c>
      <c r="R37" s="253" t="str">
        <f>IFERROR(IF(AND(AND($N36&lt;&gt;$BI$6,$N36&lt;&gt;$BJ$6),R36="有"),$AL$2,VLOOKUP(R36,'P1'!$B$4:$J$35,9,FALSE)),"")</f>
        <v/>
      </c>
      <c r="S37" s="253" t="str">
        <f>IFERROR(IF(AND(AND($N36&lt;&gt;$BI$6,$N36&lt;&gt;$BJ$6),S36="有"),$AL$2,VLOOKUP(S36,'P1'!$B$4:$J$35,9,FALSE)),"")</f>
        <v/>
      </c>
      <c r="T37" s="253" t="str">
        <f>IFERROR(IF(AND(AND($N36&lt;&gt;$BI$6,$N36&lt;&gt;$BJ$6),T36="有"),$AL$2,VLOOKUP(T36,'P1'!$B$4:$J$35,9,FALSE)),"")</f>
        <v/>
      </c>
      <c r="U37" s="253" t="str">
        <f>IFERROR(IF(AND(AND($N36&lt;&gt;$BI$6,$N36&lt;&gt;$BJ$6),U36="有"),$AL$2,VLOOKUP(U36,'P1'!$B$4:$J$35,9,FALSE)),"")</f>
        <v/>
      </c>
      <c r="V37" s="253" t="str">
        <f>IFERROR(IF(AND(AND($N36&lt;&gt;$BI$6,$N36&lt;&gt;$BJ$6),V36="有"),$AL$2,VLOOKUP(V36,'P1'!$B$4:$J$35,9,FALSE)),"")</f>
        <v/>
      </c>
      <c r="W37" s="253" t="str">
        <f>IFERROR(IF(AND(AND($N36&lt;&gt;$BI$6,$N36&lt;&gt;$BJ$6),W36="有"),$AL$2,VLOOKUP(W36,'P1'!$B$4:$J$35,9,FALSE)),"")</f>
        <v/>
      </c>
      <c r="X37" s="253" t="str">
        <f>IFERROR(IF(AND(AND($N36&lt;&gt;$BI$6,$N36&lt;&gt;$BJ$6),X36="有"),$AL$2,VLOOKUP(X36,'P1'!$B$4:$J$35,9,FALSE)),"")</f>
        <v/>
      </c>
      <c r="Y37" s="253" t="str">
        <f>IFERROR(IF(AND(AND($N36&lt;&gt;$BI$6,$N36&lt;&gt;$BJ$6),Y36="有"),$AL$2,VLOOKUP(Y36,'P1'!$B$4:$J$35,9,FALSE)),"")</f>
        <v/>
      </c>
      <c r="Z37" s="253" t="str">
        <f>IFERROR(IF(AND(AND($N36&lt;&gt;$BI$6,$N36&lt;&gt;$BJ$6),Z36="有"),$AL$2,VLOOKUP(Z36,'P1'!$B$4:$J$35,9,FALSE)),"")</f>
        <v/>
      </c>
      <c r="AA37" s="253" t="str">
        <f>IFERROR(IF(AND(AND($N36&lt;&gt;$BI$6,$N36&lt;&gt;$BJ$6),AA36="有"),$AL$2,VLOOKUP(AA36,'P1'!$B$4:$J$35,9,FALSE)),"")</f>
        <v/>
      </c>
      <c r="AB37" s="253" t="str">
        <f>IFERROR(IF(AND(AND($N36&lt;&gt;$BI$6,$N36&lt;&gt;$BJ$6),AB36="有"),$AL$2,VLOOKUP(AB36,'P1'!$B$4:$J$35,9,FALSE)),"")</f>
        <v/>
      </c>
      <c r="AC37" s="253" t="str">
        <f>IFERROR(IF(AND(AND($N36&lt;&gt;$BI$6,$N36&lt;&gt;$BJ$6),AC36="有"),$AL$2,VLOOKUP(AC36,'P1'!$B$4:$J$35,9,FALSE)),"")</f>
        <v/>
      </c>
      <c r="AD37" s="253" t="str">
        <f>IFERROR(IF(AND(AND($N36&lt;&gt;$BI$6,$N36&lt;&gt;$BJ$6),AD36="有"),$AL$2,VLOOKUP(AD36,'P1'!$B$4:$J$35,9,FALSE)),"")</f>
        <v/>
      </c>
      <c r="AE37" s="253" t="str">
        <f>IFERROR(IF(AND(AND($N36&lt;&gt;$BI$6,$N36&lt;&gt;$BJ$6),AE36="有"),$AL$2,VLOOKUP(AE36,'P1'!$B$4:$J$35,9,FALSE)),"")</f>
        <v/>
      </c>
      <c r="AF37" s="253" t="str">
        <f>IFERROR(IF(AND(AND($N36&lt;&gt;$BI$6,$N36&lt;&gt;$BJ$6),AF36="有"),$AL$2,VLOOKUP(AF36,'P1'!$B$4:$J$35,9,FALSE)),"")</f>
        <v/>
      </c>
      <c r="AG37" s="253" t="str">
        <f>IFERROR(IF(AND(AND($N36&lt;&gt;$BI$6,$N36&lt;&gt;$BJ$6),AG36="有"),$AL$2,VLOOKUP(AG36,'P1'!$B$4:$J$35,9,FALSE)),"")</f>
        <v/>
      </c>
      <c r="AH37" s="253" t="str">
        <f>IFERROR(IF(AND(AND($N36&lt;&gt;$BI$6,$N36&lt;&gt;$BJ$6),AH36="有"),$AL$2,VLOOKUP(AH36,'P1'!$B$4:$J$35,9,FALSE)),"")</f>
        <v/>
      </c>
      <c r="AI37" s="253" t="str">
        <f>IFERROR(IF(AND(AND($N36&lt;&gt;$BI$6,$N36&lt;&gt;$BJ$6),AI36="有"),$AL$2,VLOOKUP(AI36,'P1'!$B$4:$J$35,9,FALSE)),"")</f>
        <v/>
      </c>
      <c r="AJ37" s="253" t="str">
        <f>IFERROR(IF(AND(AND($N36&lt;&gt;$BI$6,$N36&lt;&gt;$BJ$6),AJ36="有"),$AL$2,VLOOKUP(AJ36,'P1'!$B$4:$J$35,9,FALSE)),"")</f>
        <v/>
      </c>
      <c r="AK37" s="253" t="str">
        <f>IFERROR(IF(AND(AND($N36&lt;&gt;$BI$6,$N36&lt;&gt;$BJ$6),AK36="有"),$AL$2,VLOOKUP(AK36,'P1'!$B$4:$J$35,9,FALSE)),"")</f>
        <v/>
      </c>
      <c r="AL37" s="253" t="str">
        <f>IFERROR(IF(AND(AND($N36&lt;&gt;$BI$6,$N36&lt;&gt;$BJ$6),AL36="有"),$AL$2,VLOOKUP(AL36,'P1'!$B$4:$J$35,9,FALSE)),"")</f>
        <v/>
      </c>
      <c r="AM37" s="253" t="str">
        <f>IFERROR(IF(AND(AND($N36&lt;&gt;$BI$6,$N36&lt;&gt;$BJ$6),AM36="有"),$AL$2,VLOOKUP(AM36,'P1'!$B$4:$J$35,9,FALSE)),"")</f>
        <v/>
      </c>
      <c r="AN37" s="253" t="str">
        <f>IFERROR(IF(AND(AND($N36&lt;&gt;$BI$6,$N36&lt;&gt;$BJ$6),AN36="有"),$AL$2,VLOOKUP(AN36,'P1'!$B$4:$J$35,9,FALSE)),"")</f>
        <v/>
      </c>
      <c r="AO37" s="253" t="str">
        <f>IFERROR(IF(AND(AND($N36&lt;&gt;$BI$6,$N36&lt;&gt;$BJ$6),AO36="有"),$AL$2,VLOOKUP(AO36,'P1'!$B$4:$J$35,9,FALSE)),"")</f>
        <v/>
      </c>
      <c r="AP37" s="253" t="str">
        <f>IFERROR(IF(AND(AND($N36&lt;&gt;$BI$6,$N36&lt;&gt;$BJ$6),AP36="有"),$AL$2,VLOOKUP(AP36,'P1'!$B$4:$J$35,9,FALSE)),"")</f>
        <v/>
      </c>
      <c r="AQ37" s="253" t="str">
        <f>IFERROR(IF(AND(AND($N36&lt;&gt;$BI$6,$N36&lt;&gt;$BJ$6),AQ36="有"),$AL$2,VLOOKUP(AQ36,'P1'!$B$4:$J$35,9,FALSE)),"")</f>
        <v/>
      </c>
      <c r="AR37" s="253" t="str">
        <f>IFERROR(IF(AND(AND($N36&lt;&gt;$BI$6,$N36&lt;&gt;$BJ$6),AR36="有"),$AL$2,VLOOKUP(AR36,'P1'!$B$4:$J$35,9,FALSE)),"")</f>
        <v/>
      </c>
      <c r="AS37" s="253" t="str">
        <f>IFERROR(IF(AND(AND($N36&lt;&gt;$BI$6,$N36&lt;&gt;$BJ$6),AS36="有"),$AL$2,VLOOKUP(AS36,'P1'!$B$4:$J$35,9,FALSE)),"")</f>
        <v/>
      </c>
      <c r="AT37" s="253" t="str">
        <f>IFERROR(IF(AND(AND($N36&lt;&gt;$BI$6,$N36&lt;&gt;$BJ$6),AT36="有"),$AL$2,VLOOKUP(AT36,'P1'!$B$4:$J$35,9,FALSE)),"")</f>
        <v/>
      </c>
      <c r="AU37" s="253" t="str">
        <f>IFERROR(IF(AND(AND($N36&lt;&gt;$BI$6,$N36&lt;&gt;$BJ$6),AU36="有"),$AL$2,VLOOKUP(AU36,'P1'!$B$4:$J$35,9,FALSE)),"")</f>
        <v/>
      </c>
      <c r="AV37" s="254">
        <f>SUM(Q37:AU37)</f>
        <v>0</v>
      </c>
      <c r="AW37" s="711"/>
      <c r="AX37" s="713"/>
      <c r="AY37" s="255"/>
      <c r="AZ37" s="255"/>
      <c r="BA37" s="231"/>
      <c r="BB37" s="231"/>
    </row>
    <row r="38" spans="2:59" ht="17.100000000000001" customHeight="1" x14ac:dyDescent="0.15">
      <c r="B38" s="690">
        <f>B36+1</f>
        <v>14</v>
      </c>
      <c r="C38" s="721"/>
      <c r="D38" s="722"/>
      <c r="E38" s="722"/>
      <c r="F38" s="722"/>
      <c r="G38" s="722"/>
      <c r="H38" s="723"/>
      <c r="I38" s="727"/>
      <c r="J38" s="728"/>
      <c r="K38" s="728"/>
      <c r="L38" s="728"/>
      <c r="M38" s="729"/>
      <c r="N38" s="733"/>
      <c r="O38" s="734"/>
      <c r="P38" s="723"/>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0">
        <f>COUNTA(Q38:AU38)</f>
        <v>0</v>
      </c>
      <c r="AW38" s="710">
        <f>AV39</f>
        <v>0</v>
      </c>
      <c r="AX38" s="712" t="str">
        <f>IFERROR(ROUNDDOWN(AV39/$AT$2,1),"")</f>
        <v/>
      </c>
      <c r="AY38" s="251"/>
      <c r="AZ38" s="251"/>
      <c r="BA38" s="232"/>
      <c r="BB38" s="232"/>
    </row>
    <row r="39" spans="2:59" ht="17.100000000000001" customHeight="1" x14ac:dyDescent="0.15">
      <c r="B39" s="691"/>
      <c r="C39" s="724"/>
      <c r="D39" s="725"/>
      <c r="E39" s="725"/>
      <c r="F39" s="725"/>
      <c r="G39" s="725"/>
      <c r="H39" s="726"/>
      <c r="I39" s="730"/>
      <c r="J39" s="731"/>
      <c r="K39" s="731"/>
      <c r="L39" s="731"/>
      <c r="M39" s="732"/>
      <c r="N39" s="724"/>
      <c r="O39" s="725"/>
      <c r="P39" s="726"/>
      <c r="Q39" s="253" t="str">
        <f>IFERROR(IF(AND(AND($N38&lt;&gt;$BI$6,$N38&lt;&gt;$BJ$6),Q38="有"),$AL$2,VLOOKUP(Q38,'P1'!$B$4:$J$35,9,FALSE)),"")</f>
        <v/>
      </c>
      <c r="R39" s="253" t="str">
        <f>IFERROR(IF(AND(AND($N38&lt;&gt;$BI$6,$N38&lt;&gt;$BJ$6),R38="有"),$AL$2,VLOOKUP(R38,'P1'!$B$4:$J$35,9,FALSE)),"")</f>
        <v/>
      </c>
      <c r="S39" s="253" t="str">
        <f>IFERROR(IF(AND(AND($N38&lt;&gt;$BI$6,$N38&lt;&gt;$BJ$6),S38="有"),$AL$2,VLOOKUP(S38,'P1'!$B$4:$J$35,9,FALSE)),"")</f>
        <v/>
      </c>
      <c r="T39" s="253" t="str">
        <f>IFERROR(IF(AND(AND($N38&lt;&gt;$BI$6,$N38&lt;&gt;$BJ$6),T38="有"),$AL$2,VLOOKUP(T38,'P1'!$B$4:$J$35,9,FALSE)),"")</f>
        <v/>
      </c>
      <c r="U39" s="253" t="str">
        <f>IFERROR(IF(AND(AND($N38&lt;&gt;$BI$6,$N38&lt;&gt;$BJ$6),U38="有"),$AL$2,VLOOKUP(U38,'P1'!$B$4:$J$35,9,FALSE)),"")</f>
        <v/>
      </c>
      <c r="V39" s="253" t="str">
        <f>IFERROR(IF(AND(AND($N38&lt;&gt;$BI$6,$N38&lt;&gt;$BJ$6),V38="有"),$AL$2,VLOOKUP(V38,'P1'!$B$4:$J$35,9,FALSE)),"")</f>
        <v/>
      </c>
      <c r="W39" s="253" t="str">
        <f>IFERROR(IF(AND(AND($N38&lt;&gt;$BI$6,$N38&lt;&gt;$BJ$6),W38="有"),$AL$2,VLOOKUP(W38,'P1'!$B$4:$J$35,9,FALSE)),"")</f>
        <v/>
      </c>
      <c r="X39" s="253" t="str">
        <f>IFERROR(IF(AND(AND($N38&lt;&gt;$BI$6,$N38&lt;&gt;$BJ$6),X38="有"),$AL$2,VLOOKUP(X38,'P1'!$B$4:$J$35,9,FALSE)),"")</f>
        <v/>
      </c>
      <c r="Y39" s="253" t="str">
        <f>IFERROR(IF(AND(AND($N38&lt;&gt;$BI$6,$N38&lt;&gt;$BJ$6),Y38="有"),$AL$2,VLOOKUP(Y38,'P1'!$B$4:$J$35,9,FALSE)),"")</f>
        <v/>
      </c>
      <c r="Z39" s="253" t="str">
        <f>IFERROR(IF(AND(AND($N38&lt;&gt;$BI$6,$N38&lt;&gt;$BJ$6),Z38="有"),$AL$2,VLOOKUP(Z38,'P1'!$B$4:$J$35,9,FALSE)),"")</f>
        <v/>
      </c>
      <c r="AA39" s="253" t="str">
        <f>IFERROR(IF(AND(AND($N38&lt;&gt;$BI$6,$N38&lt;&gt;$BJ$6),AA38="有"),$AL$2,VLOOKUP(AA38,'P1'!$B$4:$J$35,9,FALSE)),"")</f>
        <v/>
      </c>
      <c r="AB39" s="253" t="str">
        <f>IFERROR(IF(AND(AND($N38&lt;&gt;$BI$6,$N38&lt;&gt;$BJ$6),AB38="有"),$AL$2,VLOOKUP(AB38,'P1'!$B$4:$J$35,9,FALSE)),"")</f>
        <v/>
      </c>
      <c r="AC39" s="253" t="str">
        <f>IFERROR(IF(AND(AND($N38&lt;&gt;$BI$6,$N38&lt;&gt;$BJ$6),AC38="有"),$AL$2,VLOOKUP(AC38,'P1'!$B$4:$J$35,9,FALSE)),"")</f>
        <v/>
      </c>
      <c r="AD39" s="253" t="str">
        <f>IFERROR(IF(AND(AND($N38&lt;&gt;$BI$6,$N38&lt;&gt;$BJ$6),AD38="有"),$AL$2,VLOOKUP(AD38,'P1'!$B$4:$J$35,9,FALSE)),"")</f>
        <v/>
      </c>
      <c r="AE39" s="253" t="str">
        <f>IFERROR(IF(AND(AND($N38&lt;&gt;$BI$6,$N38&lt;&gt;$BJ$6),AE38="有"),$AL$2,VLOOKUP(AE38,'P1'!$B$4:$J$35,9,FALSE)),"")</f>
        <v/>
      </c>
      <c r="AF39" s="253" t="str">
        <f>IFERROR(IF(AND(AND($N38&lt;&gt;$BI$6,$N38&lt;&gt;$BJ$6),AF38="有"),$AL$2,VLOOKUP(AF38,'P1'!$B$4:$J$35,9,FALSE)),"")</f>
        <v/>
      </c>
      <c r="AG39" s="253" t="str">
        <f>IFERROR(IF(AND(AND($N38&lt;&gt;$BI$6,$N38&lt;&gt;$BJ$6),AG38="有"),$AL$2,VLOOKUP(AG38,'P1'!$B$4:$J$35,9,FALSE)),"")</f>
        <v/>
      </c>
      <c r="AH39" s="253" t="str">
        <f>IFERROR(IF(AND(AND($N38&lt;&gt;$BI$6,$N38&lt;&gt;$BJ$6),AH38="有"),$AL$2,VLOOKUP(AH38,'P1'!$B$4:$J$35,9,FALSE)),"")</f>
        <v/>
      </c>
      <c r="AI39" s="253" t="str">
        <f>IFERROR(IF(AND(AND($N38&lt;&gt;$BI$6,$N38&lt;&gt;$BJ$6),AI38="有"),$AL$2,VLOOKUP(AI38,'P1'!$B$4:$J$35,9,FALSE)),"")</f>
        <v/>
      </c>
      <c r="AJ39" s="253" t="str">
        <f>IFERROR(IF(AND(AND($N38&lt;&gt;$BI$6,$N38&lt;&gt;$BJ$6),AJ38="有"),$AL$2,VLOOKUP(AJ38,'P1'!$B$4:$J$35,9,FALSE)),"")</f>
        <v/>
      </c>
      <c r="AK39" s="253" t="str">
        <f>IFERROR(IF(AND(AND($N38&lt;&gt;$BI$6,$N38&lt;&gt;$BJ$6),AK38="有"),$AL$2,VLOOKUP(AK38,'P1'!$B$4:$J$35,9,FALSE)),"")</f>
        <v/>
      </c>
      <c r="AL39" s="253" t="str">
        <f>IFERROR(IF(AND(AND($N38&lt;&gt;$BI$6,$N38&lt;&gt;$BJ$6),AL38="有"),$AL$2,VLOOKUP(AL38,'P1'!$B$4:$J$35,9,FALSE)),"")</f>
        <v/>
      </c>
      <c r="AM39" s="253" t="str">
        <f>IFERROR(IF(AND(AND($N38&lt;&gt;$BI$6,$N38&lt;&gt;$BJ$6),AM38="有"),$AL$2,VLOOKUP(AM38,'P1'!$B$4:$J$35,9,FALSE)),"")</f>
        <v/>
      </c>
      <c r="AN39" s="253" t="str">
        <f>IFERROR(IF(AND(AND($N38&lt;&gt;$BI$6,$N38&lt;&gt;$BJ$6),AN38="有"),$AL$2,VLOOKUP(AN38,'P1'!$B$4:$J$35,9,FALSE)),"")</f>
        <v/>
      </c>
      <c r="AO39" s="253" t="str">
        <f>IFERROR(IF(AND(AND($N38&lt;&gt;$BI$6,$N38&lt;&gt;$BJ$6),AO38="有"),$AL$2,VLOOKUP(AO38,'P1'!$B$4:$J$35,9,FALSE)),"")</f>
        <v/>
      </c>
      <c r="AP39" s="253" t="str">
        <f>IFERROR(IF(AND(AND($N38&lt;&gt;$BI$6,$N38&lt;&gt;$BJ$6),AP38="有"),$AL$2,VLOOKUP(AP38,'P1'!$B$4:$J$35,9,FALSE)),"")</f>
        <v/>
      </c>
      <c r="AQ39" s="253" t="str">
        <f>IFERROR(IF(AND(AND($N38&lt;&gt;$BI$6,$N38&lt;&gt;$BJ$6),AQ38="有"),$AL$2,VLOOKUP(AQ38,'P1'!$B$4:$J$35,9,FALSE)),"")</f>
        <v/>
      </c>
      <c r="AR39" s="253" t="str">
        <f>IFERROR(IF(AND(AND($N38&lt;&gt;$BI$6,$N38&lt;&gt;$BJ$6),AR38="有"),$AL$2,VLOOKUP(AR38,'P1'!$B$4:$J$35,9,FALSE)),"")</f>
        <v/>
      </c>
      <c r="AS39" s="253" t="str">
        <f>IFERROR(IF(AND(AND($N38&lt;&gt;$BI$6,$N38&lt;&gt;$BJ$6),AS38="有"),$AL$2,VLOOKUP(AS38,'P1'!$B$4:$J$35,9,FALSE)),"")</f>
        <v/>
      </c>
      <c r="AT39" s="253" t="str">
        <f>IFERROR(IF(AND(AND($N38&lt;&gt;$BI$6,$N38&lt;&gt;$BJ$6),AT38="有"),$AL$2,VLOOKUP(AT38,'P1'!$B$4:$J$35,9,FALSE)),"")</f>
        <v/>
      </c>
      <c r="AU39" s="253" t="str">
        <f>IFERROR(IF(AND(AND($N38&lt;&gt;$BI$6,$N38&lt;&gt;$BJ$6),AU38="有"),$AL$2,VLOOKUP(AU38,'P1'!$B$4:$J$35,9,FALSE)),"")</f>
        <v/>
      </c>
      <c r="AV39" s="254">
        <f>SUM(Q39:AU39)</f>
        <v>0</v>
      </c>
      <c r="AW39" s="711"/>
      <c r="AX39" s="713"/>
      <c r="AY39" s="255"/>
      <c r="AZ39" s="255"/>
      <c r="BA39" s="231"/>
      <c r="BB39" s="231"/>
    </row>
    <row r="40" spans="2:59" ht="17.100000000000001" customHeight="1" x14ac:dyDescent="0.15">
      <c r="B40" s="690">
        <f>B38+1</f>
        <v>15</v>
      </c>
      <c r="C40" s="721"/>
      <c r="D40" s="722"/>
      <c r="E40" s="722"/>
      <c r="F40" s="722"/>
      <c r="G40" s="722"/>
      <c r="H40" s="723"/>
      <c r="I40" s="727"/>
      <c r="J40" s="728"/>
      <c r="K40" s="728"/>
      <c r="L40" s="728"/>
      <c r="M40" s="729"/>
      <c r="N40" s="733"/>
      <c r="O40" s="734"/>
      <c r="P40" s="723"/>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0">
        <f>COUNTA(Q40:AU40)</f>
        <v>0</v>
      </c>
      <c r="AW40" s="710">
        <f>AV41</f>
        <v>0</v>
      </c>
      <c r="AX40" s="712" t="str">
        <f>IFERROR(ROUNDDOWN(AV41/$AT$2,1),"")</f>
        <v/>
      </c>
      <c r="AY40" s="251"/>
      <c r="AZ40" s="251"/>
      <c r="BA40" s="231"/>
      <c r="BB40" s="231"/>
    </row>
    <row r="41" spans="2:59" ht="17.100000000000001" customHeight="1" x14ac:dyDescent="0.15">
      <c r="B41" s="691"/>
      <c r="C41" s="724"/>
      <c r="D41" s="725"/>
      <c r="E41" s="725"/>
      <c r="F41" s="725"/>
      <c r="G41" s="725"/>
      <c r="H41" s="726"/>
      <c r="I41" s="730"/>
      <c r="J41" s="731"/>
      <c r="K41" s="731"/>
      <c r="L41" s="731"/>
      <c r="M41" s="732"/>
      <c r="N41" s="724"/>
      <c r="O41" s="725"/>
      <c r="P41" s="726"/>
      <c r="Q41" s="253" t="str">
        <f>IFERROR(IF(AND(AND($N40&lt;&gt;$BI$6,$N40&lt;&gt;$BJ$6),Q40="有"),$AL$2,VLOOKUP(Q40,'P1'!$B$4:$J$35,9,FALSE)),"")</f>
        <v/>
      </c>
      <c r="R41" s="253" t="str">
        <f>IFERROR(IF(AND(AND($N40&lt;&gt;$BI$6,$N40&lt;&gt;$BJ$6),R40="有"),$AL$2,VLOOKUP(R40,'P1'!$B$4:$J$35,9,FALSE)),"")</f>
        <v/>
      </c>
      <c r="S41" s="253" t="str">
        <f>IFERROR(IF(AND(AND($N40&lt;&gt;$BI$6,$N40&lt;&gt;$BJ$6),S40="有"),$AL$2,VLOOKUP(S40,'P1'!$B$4:$J$35,9,FALSE)),"")</f>
        <v/>
      </c>
      <c r="T41" s="253" t="str">
        <f>IFERROR(IF(AND(AND($N40&lt;&gt;$BI$6,$N40&lt;&gt;$BJ$6),T40="有"),$AL$2,VLOOKUP(T40,'P1'!$B$4:$J$35,9,FALSE)),"")</f>
        <v/>
      </c>
      <c r="U41" s="253" t="str">
        <f>IFERROR(IF(AND(AND($N40&lt;&gt;$BI$6,$N40&lt;&gt;$BJ$6),U40="有"),$AL$2,VLOOKUP(U40,'P1'!$B$4:$J$35,9,FALSE)),"")</f>
        <v/>
      </c>
      <c r="V41" s="253" t="str">
        <f>IFERROR(IF(AND(AND($N40&lt;&gt;$BI$6,$N40&lt;&gt;$BJ$6),V40="有"),$AL$2,VLOOKUP(V40,'P1'!$B$4:$J$35,9,FALSE)),"")</f>
        <v/>
      </c>
      <c r="W41" s="253" t="str">
        <f>IFERROR(IF(AND(AND($N40&lt;&gt;$BI$6,$N40&lt;&gt;$BJ$6),W40="有"),$AL$2,VLOOKUP(W40,'P1'!$B$4:$J$35,9,FALSE)),"")</f>
        <v/>
      </c>
      <c r="X41" s="253" t="str">
        <f>IFERROR(IF(AND(AND($N40&lt;&gt;$BI$6,$N40&lt;&gt;$BJ$6),X40="有"),$AL$2,VLOOKUP(X40,'P1'!$B$4:$J$35,9,FALSE)),"")</f>
        <v/>
      </c>
      <c r="Y41" s="253" t="str">
        <f>IFERROR(IF(AND(AND($N40&lt;&gt;$BI$6,$N40&lt;&gt;$BJ$6),Y40="有"),$AL$2,VLOOKUP(Y40,'P1'!$B$4:$J$35,9,FALSE)),"")</f>
        <v/>
      </c>
      <c r="Z41" s="253" t="str">
        <f>IFERROR(IF(AND(AND($N40&lt;&gt;$BI$6,$N40&lt;&gt;$BJ$6),Z40="有"),$AL$2,VLOOKUP(Z40,'P1'!$B$4:$J$35,9,FALSE)),"")</f>
        <v/>
      </c>
      <c r="AA41" s="253" t="str">
        <f>IFERROR(IF(AND(AND($N40&lt;&gt;$BI$6,$N40&lt;&gt;$BJ$6),AA40="有"),$AL$2,VLOOKUP(AA40,'P1'!$B$4:$J$35,9,FALSE)),"")</f>
        <v/>
      </c>
      <c r="AB41" s="253" t="str">
        <f>IFERROR(IF(AND(AND($N40&lt;&gt;$BI$6,$N40&lt;&gt;$BJ$6),AB40="有"),$AL$2,VLOOKUP(AB40,'P1'!$B$4:$J$35,9,FALSE)),"")</f>
        <v/>
      </c>
      <c r="AC41" s="253" t="str">
        <f>IFERROR(IF(AND(AND($N40&lt;&gt;$BI$6,$N40&lt;&gt;$BJ$6),AC40="有"),$AL$2,VLOOKUP(AC40,'P1'!$B$4:$J$35,9,FALSE)),"")</f>
        <v/>
      </c>
      <c r="AD41" s="253" t="str">
        <f>IFERROR(IF(AND(AND($N40&lt;&gt;$BI$6,$N40&lt;&gt;$BJ$6),AD40="有"),$AL$2,VLOOKUP(AD40,'P1'!$B$4:$J$35,9,FALSE)),"")</f>
        <v/>
      </c>
      <c r="AE41" s="253" t="str">
        <f>IFERROR(IF(AND(AND($N40&lt;&gt;$BI$6,$N40&lt;&gt;$BJ$6),AE40="有"),$AL$2,VLOOKUP(AE40,'P1'!$B$4:$J$35,9,FALSE)),"")</f>
        <v/>
      </c>
      <c r="AF41" s="253" t="str">
        <f>IFERROR(IF(AND(AND($N40&lt;&gt;$BI$6,$N40&lt;&gt;$BJ$6),AF40="有"),$AL$2,VLOOKUP(AF40,'P1'!$B$4:$J$35,9,FALSE)),"")</f>
        <v/>
      </c>
      <c r="AG41" s="253" t="str">
        <f>IFERROR(IF(AND(AND($N40&lt;&gt;$BI$6,$N40&lt;&gt;$BJ$6),AG40="有"),$AL$2,VLOOKUP(AG40,'P1'!$B$4:$J$35,9,FALSE)),"")</f>
        <v/>
      </c>
      <c r="AH41" s="253" t="str">
        <f>IFERROR(IF(AND(AND($N40&lt;&gt;$BI$6,$N40&lt;&gt;$BJ$6),AH40="有"),$AL$2,VLOOKUP(AH40,'P1'!$B$4:$J$35,9,FALSE)),"")</f>
        <v/>
      </c>
      <c r="AI41" s="253" t="str">
        <f>IFERROR(IF(AND(AND($N40&lt;&gt;$BI$6,$N40&lt;&gt;$BJ$6),AI40="有"),$AL$2,VLOOKUP(AI40,'P1'!$B$4:$J$35,9,FALSE)),"")</f>
        <v/>
      </c>
      <c r="AJ41" s="253" t="str">
        <f>IFERROR(IF(AND(AND($N40&lt;&gt;$BI$6,$N40&lt;&gt;$BJ$6),AJ40="有"),$AL$2,VLOOKUP(AJ40,'P1'!$B$4:$J$35,9,FALSE)),"")</f>
        <v/>
      </c>
      <c r="AK41" s="253" t="str">
        <f>IFERROR(IF(AND(AND($N40&lt;&gt;$BI$6,$N40&lt;&gt;$BJ$6),AK40="有"),$AL$2,VLOOKUP(AK40,'P1'!$B$4:$J$35,9,FALSE)),"")</f>
        <v/>
      </c>
      <c r="AL41" s="253" t="str">
        <f>IFERROR(IF(AND(AND($N40&lt;&gt;$BI$6,$N40&lt;&gt;$BJ$6),AL40="有"),$AL$2,VLOOKUP(AL40,'P1'!$B$4:$J$35,9,FALSE)),"")</f>
        <v/>
      </c>
      <c r="AM41" s="253" t="str">
        <f>IFERROR(IF(AND(AND($N40&lt;&gt;$BI$6,$N40&lt;&gt;$BJ$6),AM40="有"),$AL$2,VLOOKUP(AM40,'P1'!$B$4:$J$35,9,FALSE)),"")</f>
        <v/>
      </c>
      <c r="AN41" s="253" t="str">
        <f>IFERROR(IF(AND(AND($N40&lt;&gt;$BI$6,$N40&lt;&gt;$BJ$6),AN40="有"),$AL$2,VLOOKUP(AN40,'P1'!$B$4:$J$35,9,FALSE)),"")</f>
        <v/>
      </c>
      <c r="AO41" s="253" t="str">
        <f>IFERROR(IF(AND(AND($N40&lt;&gt;$BI$6,$N40&lt;&gt;$BJ$6),AO40="有"),$AL$2,VLOOKUP(AO40,'P1'!$B$4:$J$35,9,FALSE)),"")</f>
        <v/>
      </c>
      <c r="AP41" s="253" t="str">
        <f>IFERROR(IF(AND(AND($N40&lt;&gt;$BI$6,$N40&lt;&gt;$BJ$6),AP40="有"),$AL$2,VLOOKUP(AP40,'P1'!$B$4:$J$35,9,FALSE)),"")</f>
        <v/>
      </c>
      <c r="AQ41" s="253" t="str">
        <f>IFERROR(IF(AND(AND($N40&lt;&gt;$BI$6,$N40&lt;&gt;$BJ$6),AQ40="有"),$AL$2,VLOOKUP(AQ40,'P1'!$B$4:$J$35,9,FALSE)),"")</f>
        <v/>
      </c>
      <c r="AR41" s="253" t="str">
        <f>IFERROR(IF(AND(AND($N40&lt;&gt;$BI$6,$N40&lt;&gt;$BJ$6),AR40="有"),$AL$2,VLOOKUP(AR40,'P1'!$B$4:$J$35,9,FALSE)),"")</f>
        <v/>
      </c>
      <c r="AS41" s="253" t="str">
        <f>IFERROR(IF(AND(AND($N40&lt;&gt;$BI$6,$N40&lt;&gt;$BJ$6),AS40="有"),$AL$2,VLOOKUP(AS40,'P1'!$B$4:$J$35,9,FALSE)),"")</f>
        <v/>
      </c>
      <c r="AT41" s="253" t="str">
        <f>IFERROR(IF(AND(AND($N40&lt;&gt;$BI$6,$N40&lt;&gt;$BJ$6),AT40="有"),$AL$2,VLOOKUP(AT40,'P1'!$B$4:$J$35,9,FALSE)),"")</f>
        <v/>
      </c>
      <c r="AU41" s="253" t="str">
        <f>IFERROR(IF(AND(AND($N40&lt;&gt;$BI$6,$N40&lt;&gt;$BJ$6),AU40="有"),$AL$2,VLOOKUP(AU40,'P1'!$B$4:$J$35,9,FALSE)),"")</f>
        <v/>
      </c>
      <c r="AV41" s="254">
        <f>SUM(Q41:AU41)</f>
        <v>0</v>
      </c>
      <c r="AW41" s="711"/>
      <c r="AX41" s="713"/>
      <c r="AY41" s="255"/>
      <c r="AZ41" s="255"/>
      <c r="BA41" s="231"/>
      <c r="BB41" s="231"/>
    </row>
    <row r="42" spans="2:59" ht="17.100000000000001" customHeight="1" x14ac:dyDescent="0.15">
      <c r="B42" s="690">
        <f>B40+1</f>
        <v>16</v>
      </c>
      <c r="C42" s="721"/>
      <c r="D42" s="722"/>
      <c r="E42" s="722"/>
      <c r="F42" s="722"/>
      <c r="G42" s="722"/>
      <c r="H42" s="723"/>
      <c r="I42" s="727"/>
      <c r="J42" s="728"/>
      <c r="K42" s="728"/>
      <c r="L42" s="728"/>
      <c r="M42" s="729"/>
      <c r="N42" s="733"/>
      <c r="O42" s="734"/>
      <c r="P42" s="723"/>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0">
        <f>COUNTA(Q42:AU42)</f>
        <v>0</v>
      </c>
      <c r="AW42" s="710">
        <f>AV43</f>
        <v>0</v>
      </c>
      <c r="AX42" s="712" t="str">
        <f>IFERROR(ROUNDDOWN(AV43/$AT$2,1),"")</f>
        <v/>
      </c>
      <c r="AY42" s="251"/>
      <c r="AZ42" s="251"/>
      <c r="BA42" s="231"/>
      <c r="BB42" s="231"/>
    </row>
    <row r="43" spans="2:59" ht="17.100000000000001" customHeight="1" x14ac:dyDescent="0.15">
      <c r="B43" s="691"/>
      <c r="C43" s="724"/>
      <c r="D43" s="725"/>
      <c r="E43" s="725"/>
      <c r="F43" s="725"/>
      <c r="G43" s="725"/>
      <c r="H43" s="726"/>
      <c r="I43" s="730"/>
      <c r="J43" s="731"/>
      <c r="K43" s="731"/>
      <c r="L43" s="731"/>
      <c r="M43" s="732"/>
      <c r="N43" s="724"/>
      <c r="O43" s="725"/>
      <c r="P43" s="726"/>
      <c r="Q43" s="253" t="str">
        <f>IFERROR(IF(AND(AND($N42&lt;&gt;$BI$6,$N42&lt;&gt;$BJ$6),Q42="有"),$AL$2,VLOOKUP(Q42,'P1'!$B$4:$J$35,9,FALSE)),"")</f>
        <v/>
      </c>
      <c r="R43" s="253" t="str">
        <f>IFERROR(IF(AND(AND($N42&lt;&gt;$BI$6,$N42&lt;&gt;$BJ$6),R42="有"),$AL$2,VLOOKUP(R42,'P1'!$B$4:$J$35,9,FALSE)),"")</f>
        <v/>
      </c>
      <c r="S43" s="253" t="str">
        <f>IFERROR(IF(AND(AND($N42&lt;&gt;$BI$6,$N42&lt;&gt;$BJ$6),S42="有"),$AL$2,VLOOKUP(S42,'P1'!$B$4:$J$35,9,FALSE)),"")</f>
        <v/>
      </c>
      <c r="T43" s="253" t="str">
        <f>IFERROR(IF(AND(AND($N42&lt;&gt;$BI$6,$N42&lt;&gt;$BJ$6),T42="有"),$AL$2,VLOOKUP(T42,'P1'!$B$4:$J$35,9,FALSE)),"")</f>
        <v/>
      </c>
      <c r="U43" s="253" t="str">
        <f>IFERROR(IF(AND(AND($N42&lt;&gt;$BI$6,$N42&lt;&gt;$BJ$6),U42="有"),$AL$2,VLOOKUP(U42,'P1'!$B$4:$J$35,9,FALSE)),"")</f>
        <v/>
      </c>
      <c r="V43" s="253" t="str">
        <f>IFERROR(IF(AND(AND($N42&lt;&gt;$BI$6,$N42&lt;&gt;$BJ$6),V42="有"),$AL$2,VLOOKUP(V42,'P1'!$B$4:$J$35,9,FALSE)),"")</f>
        <v/>
      </c>
      <c r="W43" s="253" t="str">
        <f>IFERROR(IF(AND(AND($N42&lt;&gt;$BI$6,$N42&lt;&gt;$BJ$6),W42="有"),$AL$2,VLOOKUP(W42,'P1'!$B$4:$J$35,9,FALSE)),"")</f>
        <v/>
      </c>
      <c r="X43" s="253" t="str">
        <f>IFERROR(IF(AND(AND($N42&lt;&gt;$BI$6,$N42&lt;&gt;$BJ$6),X42="有"),$AL$2,VLOOKUP(X42,'P1'!$B$4:$J$35,9,FALSE)),"")</f>
        <v/>
      </c>
      <c r="Y43" s="253" t="str">
        <f>IFERROR(IF(AND(AND($N42&lt;&gt;$BI$6,$N42&lt;&gt;$BJ$6),Y42="有"),$AL$2,VLOOKUP(Y42,'P1'!$B$4:$J$35,9,FALSE)),"")</f>
        <v/>
      </c>
      <c r="Z43" s="253" t="str">
        <f>IFERROR(IF(AND(AND($N42&lt;&gt;$BI$6,$N42&lt;&gt;$BJ$6),Z42="有"),$AL$2,VLOOKUP(Z42,'P1'!$B$4:$J$35,9,FALSE)),"")</f>
        <v/>
      </c>
      <c r="AA43" s="253" t="str">
        <f>IFERROR(IF(AND(AND($N42&lt;&gt;$BI$6,$N42&lt;&gt;$BJ$6),AA42="有"),$AL$2,VLOOKUP(AA42,'P1'!$B$4:$J$35,9,FALSE)),"")</f>
        <v/>
      </c>
      <c r="AB43" s="253" t="str">
        <f>IFERROR(IF(AND(AND($N42&lt;&gt;$BI$6,$N42&lt;&gt;$BJ$6),AB42="有"),$AL$2,VLOOKUP(AB42,'P1'!$B$4:$J$35,9,FALSE)),"")</f>
        <v/>
      </c>
      <c r="AC43" s="253" t="str">
        <f>IFERROR(IF(AND(AND($N42&lt;&gt;$BI$6,$N42&lt;&gt;$BJ$6),AC42="有"),$AL$2,VLOOKUP(AC42,'P1'!$B$4:$J$35,9,FALSE)),"")</f>
        <v/>
      </c>
      <c r="AD43" s="253" t="str">
        <f>IFERROR(IF(AND(AND($N42&lt;&gt;$BI$6,$N42&lt;&gt;$BJ$6),AD42="有"),$AL$2,VLOOKUP(AD42,'P1'!$B$4:$J$35,9,FALSE)),"")</f>
        <v/>
      </c>
      <c r="AE43" s="253" t="str">
        <f>IFERROR(IF(AND(AND($N42&lt;&gt;$BI$6,$N42&lt;&gt;$BJ$6),AE42="有"),$AL$2,VLOOKUP(AE42,'P1'!$B$4:$J$35,9,FALSE)),"")</f>
        <v/>
      </c>
      <c r="AF43" s="253" t="str">
        <f>IFERROR(IF(AND(AND($N42&lt;&gt;$BI$6,$N42&lt;&gt;$BJ$6),AF42="有"),$AL$2,VLOOKUP(AF42,'P1'!$B$4:$J$35,9,FALSE)),"")</f>
        <v/>
      </c>
      <c r="AG43" s="253" t="str">
        <f>IFERROR(IF(AND(AND($N42&lt;&gt;$BI$6,$N42&lt;&gt;$BJ$6),AG42="有"),$AL$2,VLOOKUP(AG42,'P1'!$B$4:$J$35,9,FALSE)),"")</f>
        <v/>
      </c>
      <c r="AH43" s="253" t="str">
        <f>IFERROR(IF(AND(AND($N42&lt;&gt;$BI$6,$N42&lt;&gt;$BJ$6),AH42="有"),$AL$2,VLOOKUP(AH42,'P1'!$B$4:$J$35,9,FALSE)),"")</f>
        <v/>
      </c>
      <c r="AI43" s="253" t="str">
        <f>IFERROR(IF(AND(AND($N42&lt;&gt;$BI$6,$N42&lt;&gt;$BJ$6),AI42="有"),$AL$2,VLOOKUP(AI42,'P1'!$B$4:$J$35,9,FALSE)),"")</f>
        <v/>
      </c>
      <c r="AJ43" s="253" t="str">
        <f>IFERROR(IF(AND(AND($N42&lt;&gt;$BI$6,$N42&lt;&gt;$BJ$6),AJ42="有"),$AL$2,VLOOKUP(AJ42,'P1'!$B$4:$J$35,9,FALSE)),"")</f>
        <v/>
      </c>
      <c r="AK43" s="253" t="str">
        <f>IFERROR(IF(AND(AND($N42&lt;&gt;$BI$6,$N42&lt;&gt;$BJ$6),AK42="有"),$AL$2,VLOOKUP(AK42,'P1'!$B$4:$J$35,9,FALSE)),"")</f>
        <v/>
      </c>
      <c r="AL43" s="253" t="str">
        <f>IFERROR(IF(AND(AND($N42&lt;&gt;$BI$6,$N42&lt;&gt;$BJ$6),AL42="有"),$AL$2,VLOOKUP(AL42,'P1'!$B$4:$J$35,9,FALSE)),"")</f>
        <v/>
      </c>
      <c r="AM43" s="253" t="str">
        <f>IFERROR(IF(AND(AND($N42&lt;&gt;$BI$6,$N42&lt;&gt;$BJ$6),AM42="有"),$AL$2,VLOOKUP(AM42,'P1'!$B$4:$J$35,9,FALSE)),"")</f>
        <v/>
      </c>
      <c r="AN43" s="253" t="str">
        <f>IFERROR(IF(AND(AND($N42&lt;&gt;$BI$6,$N42&lt;&gt;$BJ$6),AN42="有"),$AL$2,VLOOKUP(AN42,'P1'!$B$4:$J$35,9,FALSE)),"")</f>
        <v/>
      </c>
      <c r="AO43" s="253" t="str">
        <f>IFERROR(IF(AND(AND($N42&lt;&gt;$BI$6,$N42&lt;&gt;$BJ$6),AO42="有"),$AL$2,VLOOKUP(AO42,'P1'!$B$4:$J$35,9,FALSE)),"")</f>
        <v/>
      </c>
      <c r="AP43" s="253" t="str">
        <f>IFERROR(IF(AND(AND($N42&lt;&gt;$BI$6,$N42&lt;&gt;$BJ$6),AP42="有"),$AL$2,VLOOKUP(AP42,'P1'!$B$4:$J$35,9,FALSE)),"")</f>
        <v/>
      </c>
      <c r="AQ43" s="253" t="str">
        <f>IFERROR(IF(AND(AND($N42&lt;&gt;$BI$6,$N42&lt;&gt;$BJ$6),AQ42="有"),$AL$2,VLOOKUP(AQ42,'P1'!$B$4:$J$35,9,FALSE)),"")</f>
        <v/>
      </c>
      <c r="AR43" s="253" t="str">
        <f>IFERROR(IF(AND(AND($N42&lt;&gt;$BI$6,$N42&lt;&gt;$BJ$6),AR42="有"),$AL$2,VLOOKUP(AR42,'P1'!$B$4:$J$35,9,FALSE)),"")</f>
        <v/>
      </c>
      <c r="AS43" s="253" t="str">
        <f>IFERROR(IF(AND(AND($N42&lt;&gt;$BI$6,$N42&lt;&gt;$BJ$6),AS42="有"),$AL$2,VLOOKUP(AS42,'P1'!$B$4:$J$35,9,FALSE)),"")</f>
        <v/>
      </c>
      <c r="AT43" s="253" t="str">
        <f>IFERROR(IF(AND(AND($N42&lt;&gt;$BI$6,$N42&lt;&gt;$BJ$6),AT42="有"),$AL$2,VLOOKUP(AT42,'P1'!$B$4:$J$35,9,FALSE)),"")</f>
        <v/>
      </c>
      <c r="AU43" s="253" t="str">
        <f>IFERROR(IF(AND(AND($N42&lt;&gt;$BI$6,$N42&lt;&gt;$BJ$6),AU42="有"),$AL$2,VLOOKUP(AU42,'P1'!$B$4:$J$35,9,FALSE)),"")</f>
        <v/>
      </c>
      <c r="AV43" s="254">
        <f>SUM(Q43:AU43)</f>
        <v>0</v>
      </c>
      <c r="AW43" s="711"/>
      <c r="AX43" s="713"/>
      <c r="AY43" s="255"/>
      <c r="AZ43" s="255"/>
      <c r="BA43" s="231"/>
      <c r="BB43" s="231"/>
    </row>
    <row r="44" spans="2:59" ht="17.100000000000001" customHeight="1" x14ac:dyDescent="0.15">
      <c r="B44" s="690">
        <f>B42+1</f>
        <v>17</v>
      </c>
      <c r="C44" s="721"/>
      <c r="D44" s="722"/>
      <c r="E44" s="722"/>
      <c r="F44" s="722"/>
      <c r="G44" s="722"/>
      <c r="H44" s="723"/>
      <c r="I44" s="727"/>
      <c r="J44" s="728"/>
      <c r="K44" s="728"/>
      <c r="L44" s="728"/>
      <c r="M44" s="729"/>
      <c r="N44" s="733"/>
      <c r="O44" s="734"/>
      <c r="P44" s="723"/>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0">
        <f>COUNTA(Q44:AU44)</f>
        <v>0</v>
      </c>
      <c r="AW44" s="710">
        <f>AV45</f>
        <v>0</v>
      </c>
      <c r="AX44" s="712" t="str">
        <f>IFERROR(ROUNDDOWN(AV45/$AT$2,1),"")</f>
        <v/>
      </c>
      <c r="AY44" s="251"/>
      <c r="AZ44" s="251"/>
      <c r="BB44" s="231"/>
      <c r="BC44" s="231"/>
      <c r="BD44" s="231"/>
      <c r="BE44" s="231"/>
      <c r="BF44" s="231"/>
      <c r="BG44" s="231"/>
    </row>
    <row r="45" spans="2:59" ht="17.100000000000001" customHeight="1" x14ac:dyDescent="0.15">
      <c r="B45" s="691"/>
      <c r="C45" s="724"/>
      <c r="D45" s="725"/>
      <c r="E45" s="725"/>
      <c r="F45" s="725"/>
      <c r="G45" s="725"/>
      <c r="H45" s="726"/>
      <c r="I45" s="730"/>
      <c r="J45" s="731"/>
      <c r="K45" s="731"/>
      <c r="L45" s="731"/>
      <c r="M45" s="732"/>
      <c r="N45" s="724"/>
      <c r="O45" s="725"/>
      <c r="P45" s="726"/>
      <c r="Q45" s="253" t="str">
        <f>IFERROR(IF(AND(AND($N44&lt;&gt;$BI$6,$N44&lt;&gt;$BJ$6),Q44="有"),$AL$2,VLOOKUP(Q44,'P1'!$B$4:$J$35,9,FALSE)),"")</f>
        <v/>
      </c>
      <c r="R45" s="253" t="str">
        <f>IFERROR(IF(AND(AND($N44&lt;&gt;$BI$6,$N44&lt;&gt;$BJ$6),R44="有"),$AL$2,VLOOKUP(R44,'P1'!$B$4:$J$35,9,FALSE)),"")</f>
        <v/>
      </c>
      <c r="S45" s="253" t="str">
        <f>IFERROR(IF(AND(AND($N44&lt;&gt;$BI$6,$N44&lt;&gt;$BJ$6),S44="有"),$AL$2,VLOOKUP(S44,'P1'!$B$4:$J$35,9,FALSE)),"")</f>
        <v/>
      </c>
      <c r="T45" s="253" t="str">
        <f>IFERROR(IF(AND(AND($N44&lt;&gt;$BI$6,$N44&lt;&gt;$BJ$6),T44="有"),$AL$2,VLOOKUP(T44,'P1'!$B$4:$J$35,9,FALSE)),"")</f>
        <v/>
      </c>
      <c r="U45" s="253" t="str">
        <f>IFERROR(IF(AND(AND($N44&lt;&gt;$BI$6,$N44&lt;&gt;$BJ$6),U44="有"),$AL$2,VLOOKUP(U44,'P1'!$B$4:$J$35,9,FALSE)),"")</f>
        <v/>
      </c>
      <c r="V45" s="253" t="str">
        <f>IFERROR(IF(AND(AND($N44&lt;&gt;$BI$6,$N44&lt;&gt;$BJ$6),V44="有"),$AL$2,VLOOKUP(V44,'P1'!$B$4:$J$35,9,FALSE)),"")</f>
        <v/>
      </c>
      <c r="W45" s="253" t="str">
        <f>IFERROR(IF(AND(AND($N44&lt;&gt;$BI$6,$N44&lt;&gt;$BJ$6),W44="有"),$AL$2,VLOOKUP(W44,'P1'!$B$4:$J$35,9,FALSE)),"")</f>
        <v/>
      </c>
      <c r="X45" s="253" t="str">
        <f>IFERROR(IF(AND(AND($N44&lt;&gt;$BI$6,$N44&lt;&gt;$BJ$6),X44="有"),$AL$2,VLOOKUP(X44,'P1'!$B$4:$J$35,9,FALSE)),"")</f>
        <v/>
      </c>
      <c r="Y45" s="253" t="str">
        <f>IFERROR(IF(AND(AND($N44&lt;&gt;$BI$6,$N44&lt;&gt;$BJ$6),Y44="有"),$AL$2,VLOOKUP(Y44,'P1'!$B$4:$J$35,9,FALSE)),"")</f>
        <v/>
      </c>
      <c r="Z45" s="253" t="str">
        <f>IFERROR(IF(AND(AND($N44&lt;&gt;$BI$6,$N44&lt;&gt;$BJ$6),Z44="有"),$AL$2,VLOOKUP(Z44,'P1'!$B$4:$J$35,9,FALSE)),"")</f>
        <v/>
      </c>
      <c r="AA45" s="253" t="str">
        <f>IFERROR(IF(AND(AND($N44&lt;&gt;$BI$6,$N44&lt;&gt;$BJ$6),AA44="有"),$AL$2,VLOOKUP(AA44,'P1'!$B$4:$J$35,9,FALSE)),"")</f>
        <v/>
      </c>
      <c r="AB45" s="253" t="str">
        <f>IFERROR(IF(AND(AND($N44&lt;&gt;$BI$6,$N44&lt;&gt;$BJ$6),AB44="有"),$AL$2,VLOOKUP(AB44,'P1'!$B$4:$J$35,9,FALSE)),"")</f>
        <v/>
      </c>
      <c r="AC45" s="253" t="str">
        <f>IFERROR(IF(AND(AND($N44&lt;&gt;$BI$6,$N44&lt;&gt;$BJ$6),AC44="有"),$AL$2,VLOOKUP(AC44,'P1'!$B$4:$J$35,9,FALSE)),"")</f>
        <v/>
      </c>
      <c r="AD45" s="253" t="str">
        <f>IFERROR(IF(AND(AND($N44&lt;&gt;$BI$6,$N44&lt;&gt;$BJ$6),AD44="有"),$AL$2,VLOOKUP(AD44,'P1'!$B$4:$J$35,9,FALSE)),"")</f>
        <v/>
      </c>
      <c r="AE45" s="253" t="str">
        <f>IFERROR(IF(AND(AND($N44&lt;&gt;$BI$6,$N44&lt;&gt;$BJ$6),AE44="有"),$AL$2,VLOOKUP(AE44,'P1'!$B$4:$J$35,9,FALSE)),"")</f>
        <v/>
      </c>
      <c r="AF45" s="253" t="str">
        <f>IFERROR(IF(AND(AND($N44&lt;&gt;$BI$6,$N44&lt;&gt;$BJ$6),AF44="有"),$AL$2,VLOOKUP(AF44,'P1'!$B$4:$J$35,9,FALSE)),"")</f>
        <v/>
      </c>
      <c r="AG45" s="253" t="str">
        <f>IFERROR(IF(AND(AND($N44&lt;&gt;$BI$6,$N44&lt;&gt;$BJ$6),AG44="有"),$AL$2,VLOOKUP(AG44,'P1'!$B$4:$J$35,9,FALSE)),"")</f>
        <v/>
      </c>
      <c r="AH45" s="253" t="str">
        <f>IFERROR(IF(AND(AND($N44&lt;&gt;$BI$6,$N44&lt;&gt;$BJ$6),AH44="有"),$AL$2,VLOOKUP(AH44,'P1'!$B$4:$J$35,9,FALSE)),"")</f>
        <v/>
      </c>
      <c r="AI45" s="253" t="str">
        <f>IFERROR(IF(AND(AND($N44&lt;&gt;$BI$6,$N44&lt;&gt;$BJ$6),AI44="有"),$AL$2,VLOOKUP(AI44,'P1'!$B$4:$J$35,9,FALSE)),"")</f>
        <v/>
      </c>
      <c r="AJ45" s="253" t="str">
        <f>IFERROR(IF(AND(AND($N44&lt;&gt;$BI$6,$N44&lt;&gt;$BJ$6),AJ44="有"),$AL$2,VLOOKUP(AJ44,'P1'!$B$4:$J$35,9,FALSE)),"")</f>
        <v/>
      </c>
      <c r="AK45" s="253" t="str">
        <f>IFERROR(IF(AND(AND($N44&lt;&gt;$BI$6,$N44&lt;&gt;$BJ$6),AK44="有"),$AL$2,VLOOKUP(AK44,'P1'!$B$4:$J$35,9,FALSE)),"")</f>
        <v/>
      </c>
      <c r="AL45" s="253" t="str">
        <f>IFERROR(IF(AND(AND($N44&lt;&gt;$BI$6,$N44&lt;&gt;$BJ$6),AL44="有"),$AL$2,VLOOKUP(AL44,'P1'!$B$4:$J$35,9,FALSE)),"")</f>
        <v/>
      </c>
      <c r="AM45" s="253" t="str">
        <f>IFERROR(IF(AND(AND($N44&lt;&gt;$BI$6,$N44&lt;&gt;$BJ$6),AM44="有"),$AL$2,VLOOKUP(AM44,'P1'!$B$4:$J$35,9,FALSE)),"")</f>
        <v/>
      </c>
      <c r="AN45" s="253" t="str">
        <f>IFERROR(IF(AND(AND($N44&lt;&gt;$BI$6,$N44&lt;&gt;$BJ$6),AN44="有"),$AL$2,VLOOKUP(AN44,'P1'!$B$4:$J$35,9,FALSE)),"")</f>
        <v/>
      </c>
      <c r="AO45" s="253" t="str">
        <f>IFERROR(IF(AND(AND($N44&lt;&gt;$BI$6,$N44&lt;&gt;$BJ$6),AO44="有"),$AL$2,VLOOKUP(AO44,'P1'!$B$4:$J$35,9,FALSE)),"")</f>
        <v/>
      </c>
      <c r="AP45" s="253" t="str">
        <f>IFERROR(IF(AND(AND($N44&lt;&gt;$BI$6,$N44&lt;&gt;$BJ$6),AP44="有"),$AL$2,VLOOKUP(AP44,'P1'!$B$4:$J$35,9,FALSE)),"")</f>
        <v/>
      </c>
      <c r="AQ45" s="253" t="str">
        <f>IFERROR(IF(AND(AND($N44&lt;&gt;$BI$6,$N44&lt;&gt;$BJ$6),AQ44="有"),$AL$2,VLOOKUP(AQ44,'P1'!$B$4:$J$35,9,FALSE)),"")</f>
        <v/>
      </c>
      <c r="AR45" s="253" t="str">
        <f>IFERROR(IF(AND(AND($N44&lt;&gt;$BI$6,$N44&lt;&gt;$BJ$6),AR44="有"),$AL$2,VLOOKUP(AR44,'P1'!$B$4:$J$35,9,FALSE)),"")</f>
        <v/>
      </c>
      <c r="AS45" s="253" t="str">
        <f>IFERROR(IF(AND(AND($N44&lt;&gt;$BI$6,$N44&lt;&gt;$BJ$6),AS44="有"),$AL$2,VLOOKUP(AS44,'P1'!$B$4:$J$35,9,FALSE)),"")</f>
        <v/>
      </c>
      <c r="AT45" s="253" t="str">
        <f>IFERROR(IF(AND(AND($N44&lt;&gt;$BI$6,$N44&lt;&gt;$BJ$6),AT44="有"),$AL$2,VLOOKUP(AT44,'P1'!$B$4:$J$35,9,FALSE)),"")</f>
        <v/>
      </c>
      <c r="AU45" s="253" t="str">
        <f>IFERROR(IF(AND(AND($N44&lt;&gt;$BI$6,$N44&lt;&gt;$BJ$6),AU44="有"),$AL$2,VLOOKUP(AU44,'P1'!$B$4:$J$35,9,FALSE)),"")</f>
        <v/>
      </c>
      <c r="AV45" s="254">
        <f>SUM(Q45:AU45)</f>
        <v>0</v>
      </c>
      <c r="AW45" s="711"/>
      <c r="AX45" s="713"/>
      <c r="AY45" s="255"/>
      <c r="AZ45" s="255"/>
    </row>
    <row r="46" spans="2:59" ht="17.100000000000001" customHeight="1" x14ac:dyDescent="0.15">
      <c r="B46" s="690">
        <f>B44+1</f>
        <v>18</v>
      </c>
      <c r="C46" s="721"/>
      <c r="D46" s="722"/>
      <c r="E46" s="722"/>
      <c r="F46" s="722"/>
      <c r="G46" s="722"/>
      <c r="H46" s="723"/>
      <c r="I46" s="727"/>
      <c r="J46" s="728"/>
      <c r="K46" s="728"/>
      <c r="L46" s="728"/>
      <c r="M46" s="729"/>
      <c r="N46" s="733"/>
      <c r="O46" s="734"/>
      <c r="P46" s="723"/>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0">
        <f>COUNTA(Q46:AU46)</f>
        <v>0</v>
      </c>
      <c r="AW46" s="710">
        <f>AV47</f>
        <v>0</v>
      </c>
      <c r="AX46" s="712" t="str">
        <f>IFERROR(ROUNDDOWN(AV47/$AT$2,1),"")</f>
        <v/>
      </c>
      <c r="AY46" s="251"/>
      <c r="AZ46" s="251"/>
    </row>
    <row r="47" spans="2:59" ht="16.5" customHeight="1" x14ac:dyDescent="0.15">
      <c r="B47" s="691"/>
      <c r="C47" s="724"/>
      <c r="D47" s="725"/>
      <c r="E47" s="725"/>
      <c r="F47" s="725"/>
      <c r="G47" s="725"/>
      <c r="H47" s="726"/>
      <c r="I47" s="730"/>
      <c r="J47" s="731"/>
      <c r="K47" s="731"/>
      <c r="L47" s="731"/>
      <c r="M47" s="732"/>
      <c r="N47" s="724"/>
      <c r="O47" s="725"/>
      <c r="P47" s="726"/>
      <c r="Q47" s="253" t="str">
        <f>IFERROR(IF(AND(AND($N46&lt;&gt;$BI$6,$N46&lt;&gt;$BJ$6),Q46="有"),$AL$2,VLOOKUP(Q46,'P1'!$B$4:$J$35,9,FALSE)),"")</f>
        <v/>
      </c>
      <c r="R47" s="253" t="str">
        <f>IFERROR(IF(AND(AND($N46&lt;&gt;$BI$6,$N46&lt;&gt;$BJ$6),R46="有"),$AL$2,VLOOKUP(R46,'P1'!$B$4:$J$35,9,FALSE)),"")</f>
        <v/>
      </c>
      <c r="S47" s="253" t="str">
        <f>IFERROR(IF(AND(AND($N46&lt;&gt;$BI$6,$N46&lt;&gt;$BJ$6),S46="有"),$AL$2,VLOOKUP(S46,'P1'!$B$4:$J$35,9,FALSE)),"")</f>
        <v/>
      </c>
      <c r="T47" s="253" t="str">
        <f>IFERROR(IF(AND(AND($N46&lt;&gt;$BI$6,$N46&lt;&gt;$BJ$6),T46="有"),$AL$2,VLOOKUP(T46,'P1'!$B$4:$J$35,9,FALSE)),"")</f>
        <v/>
      </c>
      <c r="U47" s="253" t="str">
        <f>IFERROR(IF(AND(AND($N46&lt;&gt;$BI$6,$N46&lt;&gt;$BJ$6),U46="有"),$AL$2,VLOOKUP(U46,'P1'!$B$4:$J$35,9,FALSE)),"")</f>
        <v/>
      </c>
      <c r="V47" s="253" t="str">
        <f>IFERROR(IF(AND(AND($N46&lt;&gt;$BI$6,$N46&lt;&gt;$BJ$6),V46="有"),$AL$2,VLOOKUP(V46,'P1'!$B$4:$J$35,9,FALSE)),"")</f>
        <v/>
      </c>
      <c r="W47" s="253" t="str">
        <f>IFERROR(IF(AND(AND($N46&lt;&gt;$BI$6,$N46&lt;&gt;$BJ$6),W46="有"),$AL$2,VLOOKUP(W46,'P1'!$B$4:$J$35,9,FALSE)),"")</f>
        <v/>
      </c>
      <c r="X47" s="253" t="str">
        <f>IFERROR(IF(AND(AND($N46&lt;&gt;$BI$6,$N46&lt;&gt;$BJ$6),X46="有"),$AL$2,VLOOKUP(X46,'P1'!$B$4:$J$35,9,FALSE)),"")</f>
        <v/>
      </c>
      <c r="Y47" s="253" t="str">
        <f>IFERROR(IF(AND(AND($N46&lt;&gt;$BI$6,$N46&lt;&gt;$BJ$6),Y46="有"),$AL$2,VLOOKUP(Y46,'P1'!$B$4:$J$35,9,FALSE)),"")</f>
        <v/>
      </c>
      <c r="Z47" s="253" t="str">
        <f>IFERROR(IF(AND(AND($N46&lt;&gt;$BI$6,$N46&lt;&gt;$BJ$6),Z46="有"),$AL$2,VLOOKUP(Z46,'P1'!$B$4:$J$35,9,FALSE)),"")</f>
        <v/>
      </c>
      <c r="AA47" s="253" t="str">
        <f>IFERROR(IF(AND(AND($N46&lt;&gt;$BI$6,$N46&lt;&gt;$BJ$6),AA46="有"),$AL$2,VLOOKUP(AA46,'P1'!$B$4:$J$35,9,FALSE)),"")</f>
        <v/>
      </c>
      <c r="AB47" s="253" t="str">
        <f>IFERROR(IF(AND(AND($N46&lt;&gt;$BI$6,$N46&lt;&gt;$BJ$6),AB46="有"),$AL$2,VLOOKUP(AB46,'P1'!$B$4:$J$35,9,FALSE)),"")</f>
        <v/>
      </c>
      <c r="AC47" s="253" t="str">
        <f>IFERROR(IF(AND(AND($N46&lt;&gt;$BI$6,$N46&lt;&gt;$BJ$6),AC46="有"),$AL$2,VLOOKUP(AC46,'P1'!$B$4:$J$35,9,FALSE)),"")</f>
        <v/>
      </c>
      <c r="AD47" s="253" t="str">
        <f>IFERROR(IF(AND(AND($N46&lt;&gt;$BI$6,$N46&lt;&gt;$BJ$6),AD46="有"),$AL$2,VLOOKUP(AD46,'P1'!$B$4:$J$35,9,FALSE)),"")</f>
        <v/>
      </c>
      <c r="AE47" s="253" t="str">
        <f>IFERROR(IF(AND(AND($N46&lt;&gt;$BI$6,$N46&lt;&gt;$BJ$6),AE46="有"),$AL$2,VLOOKUP(AE46,'P1'!$B$4:$J$35,9,FALSE)),"")</f>
        <v/>
      </c>
      <c r="AF47" s="253" t="str">
        <f>IFERROR(IF(AND(AND($N46&lt;&gt;$BI$6,$N46&lt;&gt;$BJ$6),AF46="有"),$AL$2,VLOOKUP(AF46,'P1'!$B$4:$J$35,9,FALSE)),"")</f>
        <v/>
      </c>
      <c r="AG47" s="253" t="str">
        <f>IFERROR(IF(AND(AND($N46&lt;&gt;$BI$6,$N46&lt;&gt;$BJ$6),AG46="有"),$AL$2,VLOOKUP(AG46,'P1'!$B$4:$J$35,9,FALSE)),"")</f>
        <v/>
      </c>
      <c r="AH47" s="253" t="str">
        <f>IFERROR(IF(AND(AND($N46&lt;&gt;$BI$6,$N46&lt;&gt;$BJ$6),AH46="有"),$AL$2,VLOOKUP(AH46,'P1'!$B$4:$J$35,9,FALSE)),"")</f>
        <v/>
      </c>
      <c r="AI47" s="253" t="str">
        <f>IFERROR(IF(AND(AND($N46&lt;&gt;$BI$6,$N46&lt;&gt;$BJ$6),AI46="有"),$AL$2,VLOOKUP(AI46,'P1'!$B$4:$J$35,9,FALSE)),"")</f>
        <v/>
      </c>
      <c r="AJ47" s="253" t="str">
        <f>IFERROR(IF(AND(AND($N46&lt;&gt;$BI$6,$N46&lt;&gt;$BJ$6),AJ46="有"),$AL$2,VLOOKUP(AJ46,'P1'!$B$4:$J$35,9,FALSE)),"")</f>
        <v/>
      </c>
      <c r="AK47" s="253" t="str">
        <f>IFERROR(IF(AND(AND($N46&lt;&gt;$BI$6,$N46&lt;&gt;$BJ$6),AK46="有"),$AL$2,VLOOKUP(AK46,'P1'!$B$4:$J$35,9,FALSE)),"")</f>
        <v/>
      </c>
      <c r="AL47" s="253" t="str">
        <f>IFERROR(IF(AND(AND($N46&lt;&gt;$BI$6,$N46&lt;&gt;$BJ$6),AL46="有"),$AL$2,VLOOKUP(AL46,'P1'!$B$4:$J$35,9,FALSE)),"")</f>
        <v/>
      </c>
      <c r="AM47" s="253" t="str">
        <f>IFERROR(IF(AND(AND($N46&lt;&gt;$BI$6,$N46&lt;&gt;$BJ$6),AM46="有"),$AL$2,VLOOKUP(AM46,'P1'!$B$4:$J$35,9,FALSE)),"")</f>
        <v/>
      </c>
      <c r="AN47" s="253" t="str">
        <f>IFERROR(IF(AND(AND($N46&lt;&gt;$BI$6,$N46&lt;&gt;$BJ$6),AN46="有"),$AL$2,VLOOKUP(AN46,'P1'!$B$4:$J$35,9,FALSE)),"")</f>
        <v/>
      </c>
      <c r="AO47" s="253" t="str">
        <f>IFERROR(IF(AND(AND($N46&lt;&gt;$BI$6,$N46&lt;&gt;$BJ$6),AO46="有"),$AL$2,VLOOKUP(AO46,'P1'!$B$4:$J$35,9,FALSE)),"")</f>
        <v/>
      </c>
      <c r="AP47" s="253" t="str">
        <f>IFERROR(IF(AND(AND($N46&lt;&gt;$BI$6,$N46&lt;&gt;$BJ$6),AP46="有"),$AL$2,VLOOKUP(AP46,'P1'!$B$4:$J$35,9,FALSE)),"")</f>
        <v/>
      </c>
      <c r="AQ47" s="253" t="str">
        <f>IFERROR(IF(AND(AND($N46&lt;&gt;$BI$6,$N46&lt;&gt;$BJ$6),AQ46="有"),$AL$2,VLOOKUP(AQ46,'P1'!$B$4:$J$35,9,FALSE)),"")</f>
        <v/>
      </c>
      <c r="AR47" s="253" t="str">
        <f>IFERROR(IF(AND(AND($N46&lt;&gt;$BI$6,$N46&lt;&gt;$BJ$6),AR46="有"),$AL$2,VLOOKUP(AR46,'P1'!$B$4:$J$35,9,FALSE)),"")</f>
        <v/>
      </c>
      <c r="AS47" s="253" t="str">
        <f>IFERROR(IF(AND(AND($N46&lt;&gt;$BI$6,$N46&lt;&gt;$BJ$6),AS46="有"),$AL$2,VLOOKUP(AS46,'P1'!$B$4:$J$35,9,FALSE)),"")</f>
        <v/>
      </c>
      <c r="AT47" s="253" t="str">
        <f>IFERROR(IF(AND(AND($N46&lt;&gt;$BI$6,$N46&lt;&gt;$BJ$6),AT46="有"),$AL$2,VLOOKUP(AT46,'P1'!$B$4:$J$35,9,FALSE)),"")</f>
        <v/>
      </c>
      <c r="AU47" s="253" t="str">
        <f>IFERROR(IF(AND(AND($N46&lt;&gt;$BI$6,$N46&lt;&gt;$BJ$6),AU46="有"),$AL$2,VLOOKUP(AU46,'P1'!$B$4:$J$35,9,FALSE)),"")</f>
        <v/>
      </c>
      <c r="AV47" s="254">
        <f>SUM(Q47:AU47)</f>
        <v>0</v>
      </c>
      <c r="AW47" s="711"/>
      <c r="AX47" s="713"/>
      <c r="AY47" s="255"/>
      <c r="AZ47" s="255"/>
    </row>
    <row r="48" spans="2:59" s="232" customFormat="1" ht="4.5" customHeight="1" x14ac:dyDescent="0.15">
      <c r="B48" s="257"/>
      <c r="C48" s="258"/>
      <c r="D48" s="259"/>
      <c r="E48" s="259"/>
      <c r="F48" s="259"/>
      <c r="G48" s="259"/>
      <c r="H48" s="259"/>
      <c r="I48" s="258"/>
      <c r="J48" s="258"/>
      <c r="K48" s="258"/>
      <c r="L48" s="258"/>
      <c r="M48" s="258"/>
      <c r="N48" s="258"/>
      <c r="O48" s="258"/>
      <c r="P48" s="258"/>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1"/>
      <c r="BA48" s="288"/>
      <c r="BB48" s="288"/>
      <c r="BC48" s="288"/>
      <c r="BD48" s="288"/>
      <c r="BE48" s="288"/>
      <c r="BF48" s="288"/>
      <c r="BG48" s="288"/>
    </row>
    <row r="49" spans="2:59" s="232" customFormat="1" ht="9.9499999999999993" customHeight="1" thickBot="1" x14ac:dyDescent="0.2">
      <c r="D49" s="262"/>
      <c r="E49" s="262"/>
      <c r="F49" s="262"/>
      <c r="G49" s="262"/>
      <c r="H49" s="262"/>
      <c r="I49" s="263"/>
      <c r="J49" s="263"/>
      <c r="K49" s="263"/>
      <c r="L49" s="263"/>
      <c r="M49" s="263"/>
      <c r="N49" s="263"/>
      <c r="O49" s="263"/>
      <c r="P49" s="263"/>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BA49" s="288"/>
      <c r="BB49" s="288"/>
      <c r="BC49" s="288"/>
      <c r="BD49" s="288"/>
      <c r="BE49" s="288"/>
      <c r="BF49" s="288"/>
      <c r="BG49" s="288"/>
    </row>
    <row r="50" spans="2:59" s="231" customFormat="1" ht="18" customHeight="1" thickBot="1" x14ac:dyDescent="0.2">
      <c r="B50" s="471" t="s">
        <v>296</v>
      </c>
      <c r="I50" s="266"/>
      <c r="J50" s="266"/>
      <c r="K50" s="266"/>
      <c r="L50" s="266"/>
      <c r="M50" s="266"/>
      <c r="N50" s="266"/>
      <c r="O50" s="266"/>
      <c r="P50" s="266"/>
      <c r="Q50" s="245"/>
      <c r="R50" s="245"/>
      <c r="S50" s="245"/>
      <c r="T50" s="245"/>
      <c r="U50" s="245"/>
      <c r="X50" s="288"/>
      <c r="Y50" s="288"/>
      <c r="Z50" s="288"/>
      <c r="AA50" s="288"/>
      <c r="AB50" s="288"/>
      <c r="AC50" s="288"/>
      <c r="AD50" s="288"/>
      <c r="AE50" s="288"/>
      <c r="AN50" s="736" t="s">
        <v>192</v>
      </c>
      <c r="AO50" s="736"/>
      <c r="AP50" s="737"/>
      <c r="AQ50" s="738" t="s">
        <v>480</v>
      </c>
      <c r="AR50" s="739"/>
      <c r="AS50" s="739"/>
      <c r="AT50" s="739"/>
      <c r="AU50" s="740"/>
    </row>
    <row r="51" spans="2:59" s="231" customFormat="1" ht="20.100000000000001" customHeight="1" x14ac:dyDescent="0.15">
      <c r="B51" s="471" t="s">
        <v>221</v>
      </c>
      <c r="C51" s="265"/>
      <c r="D51" s="265"/>
      <c r="E51" s="265"/>
      <c r="F51" s="265"/>
      <c r="G51" s="265"/>
      <c r="H51" s="265"/>
      <c r="I51" s="266"/>
      <c r="J51" s="266"/>
      <c r="K51" s="266"/>
      <c r="L51" s="266"/>
      <c r="M51" s="266"/>
      <c r="N51" s="266"/>
      <c r="O51" s="266"/>
      <c r="P51" s="266"/>
      <c r="Q51" s="245"/>
      <c r="R51" s="245"/>
      <c r="S51" s="245"/>
      <c r="T51" s="245"/>
      <c r="U51" s="245"/>
      <c r="X51" s="288"/>
      <c r="Y51" s="288"/>
      <c r="Z51" s="288"/>
      <c r="AA51" s="288"/>
      <c r="AB51" s="288"/>
      <c r="AC51" s="288"/>
      <c r="AD51" s="288"/>
      <c r="AE51" s="288"/>
    </row>
    <row r="52" spans="2:59" s="231" customFormat="1" ht="15" customHeight="1" x14ac:dyDescent="0.15">
      <c r="B52" s="240" t="s">
        <v>740</v>
      </c>
      <c r="AS52" s="245"/>
      <c r="AT52" s="245"/>
      <c r="AU52" s="245"/>
      <c r="AY52" s="288"/>
      <c r="AZ52" s="288"/>
      <c r="BA52" s="288"/>
      <c r="BB52" s="288"/>
      <c r="BC52" s="288"/>
      <c r="BD52" s="288"/>
      <c r="BE52" s="288"/>
      <c r="BF52" s="288"/>
      <c r="BG52" s="288"/>
    </row>
    <row r="53" spans="2:59" ht="21.95" customHeight="1" x14ac:dyDescent="0.15">
      <c r="B53" s="240" t="s">
        <v>366</v>
      </c>
      <c r="S53" s="274" t="s">
        <v>144</v>
      </c>
      <c r="T53" s="735" t="str">
        <f>$T$2</f>
        <v/>
      </c>
      <c r="U53" s="735"/>
      <c r="V53" s="269" t="s">
        <v>30</v>
      </c>
      <c r="W53" s="269">
        <f>$W$2</f>
        <v>7</v>
      </c>
      <c r="X53" s="275" t="s">
        <v>168</v>
      </c>
      <c r="Y53" s="269"/>
      <c r="Z53" s="276" t="s">
        <v>145</v>
      </c>
      <c r="AA53" s="229"/>
      <c r="AB53" s="242"/>
      <c r="AC53" s="242"/>
      <c r="AD53" s="288"/>
      <c r="AE53" s="288"/>
      <c r="AF53" s="288"/>
      <c r="AG53" s="288"/>
      <c r="AH53" s="288"/>
      <c r="AI53" s="288"/>
      <c r="AJ53" s="288"/>
      <c r="AK53" s="288"/>
      <c r="AL53" s="288"/>
      <c r="AM53" s="288"/>
      <c r="AN53" s="288"/>
      <c r="AO53" s="288"/>
      <c r="AP53" s="288"/>
      <c r="AQ53" s="288"/>
      <c r="AR53" s="288"/>
      <c r="AS53" s="288"/>
      <c r="AT53" s="288"/>
      <c r="AU53" s="288"/>
      <c r="AV53" s="288"/>
      <c r="AW53" s="288"/>
      <c r="AX53" s="245" t="str">
        <f>"2 / "&amp;COUNTA(C$6,C$56,C$105,C$154,C$203)</f>
        <v>2 / 1</v>
      </c>
    </row>
    <row r="54" spans="2:59" s="245" customFormat="1" ht="15" customHeight="1" x14ac:dyDescent="0.15">
      <c r="B54" s="690"/>
      <c r="C54" s="698" t="s">
        <v>174</v>
      </c>
      <c r="D54" s="699"/>
      <c r="E54" s="699"/>
      <c r="F54" s="699"/>
      <c r="G54" s="699"/>
      <c r="H54" s="700"/>
      <c r="I54" s="698" t="s">
        <v>175</v>
      </c>
      <c r="J54" s="699"/>
      <c r="K54" s="699"/>
      <c r="L54" s="699"/>
      <c r="M54" s="700"/>
      <c r="N54" s="714" t="s">
        <v>176</v>
      </c>
      <c r="O54" s="699"/>
      <c r="P54" s="700"/>
      <c r="Q54" s="246">
        <f t="shared" ref="Q54:AU54" si="3">Q$4</f>
        <v>42917</v>
      </c>
      <c r="R54" s="246">
        <f t="shared" si="3"/>
        <v>42918</v>
      </c>
      <c r="S54" s="246">
        <f t="shared" si="3"/>
        <v>42919</v>
      </c>
      <c r="T54" s="246">
        <f t="shared" si="3"/>
        <v>42920</v>
      </c>
      <c r="U54" s="246">
        <f t="shared" si="3"/>
        <v>42921</v>
      </c>
      <c r="V54" s="246">
        <f t="shared" si="3"/>
        <v>42922</v>
      </c>
      <c r="W54" s="246">
        <f t="shared" si="3"/>
        <v>42923</v>
      </c>
      <c r="X54" s="246">
        <f t="shared" si="3"/>
        <v>42924</v>
      </c>
      <c r="Y54" s="246">
        <f t="shared" si="3"/>
        <v>42925</v>
      </c>
      <c r="Z54" s="246">
        <f t="shared" si="3"/>
        <v>42926</v>
      </c>
      <c r="AA54" s="246">
        <f t="shared" si="3"/>
        <v>42927</v>
      </c>
      <c r="AB54" s="246">
        <f t="shared" si="3"/>
        <v>42928</v>
      </c>
      <c r="AC54" s="246">
        <f t="shared" si="3"/>
        <v>42929</v>
      </c>
      <c r="AD54" s="246">
        <f t="shared" si="3"/>
        <v>42930</v>
      </c>
      <c r="AE54" s="246">
        <f t="shared" si="3"/>
        <v>42931</v>
      </c>
      <c r="AF54" s="246">
        <f t="shared" si="3"/>
        <v>42932</v>
      </c>
      <c r="AG54" s="246">
        <f t="shared" si="3"/>
        <v>42933</v>
      </c>
      <c r="AH54" s="246">
        <f t="shared" si="3"/>
        <v>42934</v>
      </c>
      <c r="AI54" s="246">
        <f t="shared" si="3"/>
        <v>42935</v>
      </c>
      <c r="AJ54" s="246">
        <f t="shared" si="3"/>
        <v>42936</v>
      </c>
      <c r="AK54" s="246">
        <f t="shared" si="3"/>
        <v>42937</v>
      </c>
      <c r="AL54" s="246">
        <f t="shared" si="3"/>
        <v>42938</v>
      </c>
      <c r="AM54" s="246">
        <f t="shared" si="3"/>
        <v>42939</v>
      </c>
      <c r="AN54" s="246">
        <f t="shared" si="3"/>
        <v>42940</v>
      </c>
      <c r="AO54" s="246">
        <f t="shared" si="3"/>
        <v>42941</v>
      </c>
      <c r="AP54" s="246">
        <f t="shared" si="3"/>
        <v>42942</v>
      </c>
      <c r="AQ54" s="246">
        <f t="shared" si="3"/>
        <v>42943</v>
      </c>
      <c r="AR54" s="246">
        <f t="shared" si="3"/>
        <v>42944</v>
      </c>
      <c r="AS54" s="246">
        <f t="shared" si="3"/>
        <v>42945</v>
      </c>
      <c r="AT54" s="246">
        <f t="shared" si="3"/>
        <v>42946</v>
      </c>
      <c r="AU54" s="246">
        <f t="shared" si="3"/>
        <v>42947</v>
      </c>
      <c r="AV54" s="247" t="s">
        <v>177</v>
      </c>
      <c r="AW54" s="686"/>
      <c r="AX54" s="686" t="s">
        <v>178</v>
      </c>
      <c r="AY54" s="248"/>
      <c r="AZ54" s="248"/>
      <c r="BA54" s="288"/>
      <c r="BB54" s="288"/>
      <c r="BC54" s="288"/>
      <c r="BD54" s="288"/>
      <c r="BE54" s="288"/>
      <c r="BF54" s="288"/>
      <c r="BG54" s="288"/>
    </row>
    <row r="55" spans="2:59" s="245" customFormat="1" ht="15" customHeight="1" x14ac:dyDescent="0.15">
      <c r="B55" s="691"/>
      <c r="C55" s="701"/>
      <c r="D55" s="702"/>
      <c r="E55" s="702"/>
      <c r="F55" s="702"/>
      <c r="G55" s="702"/>
      <c r="H55" s="703"/>
      <c r="I55" s="701"/>
      <c r="J55" s="702"/>
      <c r="K55" s="702"/>
      <c r="L55" s="702"/>
      <c r="M55" s="703"/>
      <c r="N55" s="701"/>
      <c r="O55" s="702"/>
      <c r="P55" s="703"/>
      <c r="Q55" s="249" t="str">
        <f t="shared" ref="Q55:AU55" si="4">Q$5</f>
        <v>土</v>
      </c>
      <c r="R55" s="249" t="str">
        <f t="shared" si="4"/>
        <v>日</v>
      </c>
      <c r="S55" s="249" t="str">
        <f t="shared" si="4"/>
        <v>月</v>
      </c>
      <c r="T55" s="249" t="str">
        <f t="shared" si="4"/>
        <v>火</v>
      </c>
      <c r="U55" s="249" t="str">
        <f t="shared" si="4"/>
        <v>水</v>
      </c>
      <c r="V55" s="249" t="str">
        <f t="shared" si="4"/>
        <v>木</v>
      </c>
      <c r="W55" s="249" t="str">
        <f t="shared" si="4"/>
        <v>金</v>
      </c>
      <c r="X55" s="249" t="str">
        <f t="shared" si="4"/>
        <v>土</v>
      </c>
      <c r="Y55" s="249" t="str">
        <f t="shared" si="4"/>
        <v>日</v>
      </c>
      <c r="Z55" s="249" t="str">
        <f t="shared" si="4"/>
        <v>月</v>
      </c>
      <c r="AA55" s="249" t="str">
        <f t="shared" si="4"/>
        <v>火</v>
      </c>
      <c r="AB55" s="249" t="str">
        <f t="shared" si="4"/>
        <v>水</v>
      </c>
      <c r="AC55" s="249" t="str">
        <f t="shared" si="4"/>
        <v>木</v>
      </c>
      <c r="AD55" s="249" t="str">
        <f t="shared" si="4"/>
        <v>金</v>
      </c>
      <c r="AE55" s="249" t="str">
        <f t="shared" si="4"/>
        <v>土</v>
      </c>
      <c r="AF55" s="249" t="str">
        <f t="shared" si="4"/>
        <v>日</v>
      </c>
      <c r="AG55" s="249" t="str">
        <f t="shared" si="4"/>
        <v>月</v>
      </c>
      <c r="AH55" s="249" t="str">
        <f t="shared" si="4"/>
        <v>火</v>
      </c>
      <c r="AI55" s="249" t="str">
        <f t="shared" si="4"/>
        <v>水</v>
      </c>
      <c r="AJ55" s="249" t="str">
        <f t="shared" si="4"/>
        <v>木</v>
      </c>
      <c r="AK55" s="249" t="str">
        <f t="shared" si="4"/>
        <v>金</v>
      </c>
      <c r="AL55" s="249" t="str">
        <f t="shared" si="4"/>
        <v>土</v>
      </c>
      <c r="AM55" s="249" t="str">
        <f t="shared" si="4"/>
        <v>日</v>
      </c>
      <c r="AN55" s="249" t="str">
        <f t="shared" si="4"/>
        <v>月</v>
      </c>
      <c r="AO55" s="249" t="str">
        <f t="shared" si="4"/>
        <v>火</v>
      </c>
      <c r="AP55" s="249" t="str">
        <f t="shared" si="4"/>
        <v>水</v>
      </c>
      <c r="AQ55" s="249" t="str">
        <f t="shared" si="4"/>
        <v>木</v>
      </c>
      <c r="AR55" s="249" t="str">
        <f t="shared" si="4"/>
        <v>金</v>
      </c>
      <c r="AS55" s="249" t="str">
        <f t="shared" si="4"/>
        <v>土</v>
      </c>
      <c r="AT55" s="249" t="str">
        <f t="shared" si="4"/>
        <v>日</v>
      </c>
      <c r="AU55" s="249" t="str">
        <f t="shared" si="4"/>
        <v>月</v>
      </c>
      <c r="AV55" s="247" t="s">
        <v>179</v>
      </c>
      <c r="AW55" s="687"/>
      <c r="AX55" s="687"/>
      <c r="AY55" s="248"/>
      <c r="AZ55" s="248"/>
      <c r="BA55" s="288"/>
      <c r="BB55" s="288"/>
      <c r="BC55" s="288"/>
      <c r="BD55" s="288"/>
      <c r="BE55" s="288"/>
      <c r="BF55" s="288"/>
      <c r="BG55" s="288"/>
    </row>
    <row r="56" spans="2:59" ht="17.100000000000001" customHeight="1" x14ac:dyDescent="0.15">
      <c r="B56" s="690">
        <f>B46+1</f>
        <v>19</v>
      </c>
      <c r="C56" s="721"/>
      <c r="D56" s="722"/>
      <c r="E56" s="722"/>
      <c r="F56" s="722"/>
      <c r="G56" s="722"/>
      <c r="H56" s="723"/>
      <c r="I56" s="727"/>
      <c r="J56" s="728"/>
      <c r="K56" s="728"/>
      <c r="L56" s="728"/>
      <c r="M56" s="729"/>
      <c r="N56" s="733"/>
      <c r="O56" s="734"/>
      <c r="P56" s="741"/>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0">
        <f>COUNTA(Q56:AU56)</f>
        <v>0</v>
      </c>
      <c r="AW56" s="710">
        <f>AV57</f>
        <v>0</v>
      </c>
      <c r="AX56" s="712" t="str">
        <f>IFERROR(ROUNDDOWN(AV57/$AT$2,1),"")</f>
        <v/>
      </c>
      <c r="AY56" s="251"/>
      <c r="AZ56" s="251"/>
    </row>
    <row r="57" spans="2:59" ht="17.100000000000001" customHeight="1" x14ac:dyDescent="0.15">
      <c r="B57" s="691"/>
      <c r="C57" s="724"/>
      <c r="D57" s="725"/>
      <c r="E57" s="725"/>
      <c r="F57" s="725"/>
      <c r="G57" s="725"/>
      <c r="H57" s="726"/>
      <c r="I57" s="730"/>
      <c r="J57" s="731"/>
      <c r="K57" s="731"/>
      <c r="L57" s="731"/>
      <c r="M57" s="732"/>
      <c r="N57" s="742"/>
      <c r="O57" s="743"/>
      <c r="P57" s="744"/>
      <c r="Q57" s="253" t="str">
        <f>IFERROR(IF(AND(AND($N56&lt;&gt;$BI$6,$N56&lt;&gt;$BJ$6),Q56="有"),$AL$2,VLOOKUP(Q56,'P1'!$B$4:$J$35,9,FALSE)),"")</f>
        <v/>
      </c>
      <c r="R57" s="253" t="str">
        <f>IFERROR(IF(AND(AND($N56&lt;&gt;$BI$6,$N56&lt;&gt;$BJ$6),R56="有"),$AL$2,VLOOKUP(R56,'P1'!$B$4:$J$35,9,FALSE)),"")</f>
        <v/>
      </c>
      <c r="S57" s="253" t="str">
        <f>IFERROR(IF(AND(AND($N56&lt;&gt;$BI$6,$N56&lt;&gt;$BJ$6),S56="有"),$AL$2,VLOOKUP(S56,'P1'!$B$4:$J$35,9,FALSE)),"")</f>
        <v/>
      </c>
      <c r="T57" s="253" t="str">
        <f>IFERROR(IF(AND(AND($N56&lt;&gt;$BI$6,$N56&lt;&gt;$BJ$6),T56="有"),$AL$2,VLOOKUP(T56,'P1'!$B$4:$J$35,9,FALSE)),"")</f>
        <v/>
      </c>
      <c r="U57" s="253" t="str">
        <f>IFERROR(IF(AND(AND($N56&lt;&gt;$BI$6,$N56&lt;&gt;$BJ$6),U56="有"),$AL$2,VLOOKUP(U56,'P1'!$B$4:$J$35,9,FALSE)),"")</f>
        <v/>
      </c>
      <c r="V57" s="253" t="str">
        <f>IFERROR(IF(AND(AND($N56&lt;&gt;$BI$6,$N56&lt;&gt;$BJ$6),V56="有"),$AL$2,VLOOKUP(V56,'P1'!$B$4:$J$35,9,FALSE)),"")</f>
        <v/>
      </c>
      <c r="W57" s="253" t="str">
        <f>IFERROR(IF(AND(AND($N56&lt;&gt;$BI$6,$N56&lt;&gt;$BJ$6),W56="有"),$AL$2,VLOOKUP(W56,'P1'!$B$4:$J$35,9,FALSE)),"")</f>
        <v/>
      </c>
      <c r="X57" s="253" t="str">
        <f>IFERROR(IF(AND(AND($N56&lt;&gt;$BI$6,$N56&lt;&gt;$BJ$6),X56="有"),$AL$2,VLOOKUP(X56,'P1'!$B$4:$J$35,9,FALSE)),"")</f>
        <v/>
      </c>
      <c r="Y57" s="253" t="str">
        <f>IFERROR(IF(AND(AND($N56&lt;&gt;$BI$6,$N56&lt;&gt;$BJ$6),Y56="有"),$AL$2,VLOOKUP(Y56,'P1'!$B$4:$J$35,9,FALSE)),"")</f>
        <v/>
      </c>
      <c r="Z57" s="253" t="str">
        <f>IFERROR(IF(AND(AND($N56&lt;&gt;$BI$6,$N56&lt;&gt;$BJ$6),Z56="有"),$AL$2,VLOOKUP(Z56,'P1'!$B$4:$J$35,9,FALSE)),"")</f>
        <v/>
      </c>
      <c r="AA57" s="253" t="str">
        <f>IFERROR(IF(AND(AND($N56&lt;&gt;$BI$6,$N56&lt;&gt;$BJ$6),AA56="有"),$AL$2,VLOOKUP(AA56,'P1'!$B$4:$J$35,9,FALSE)),"")</f>
        <v/>
      </c>
      <c r="AB57" s="253" t="str">
        <f>IFERROR(IF(AND(AND($N56&lt;&gt;$BI$6,$N56&lt;&gt;$BJ$6),AB56="有"),$AL$2,VLOOKUP(AB56,'P1'!$B$4:$J$35,9,FALSE)),"")</f>
        <v/>
      </c>
      <c r="AC57" s="253" t="str">
        <f>IFERROR(IF(AND(AND($N56&lt;&gt;$BI$6,$N56&lt;&gt;$BJ$6),AC56="有"),$AL$2,VLOOKUP(AC56,'P1'!$B$4:$J$35,9,FALSE)),"")</f>
        <v/>
      </c>
      <c r="AD57" s="253" t="str">
        <f>IFERROR(IF(AND(AND($N56&lt;&gt;$BI$6,$N56&lt;&gt;$BJ$6),AD56="有"),$AL$2,VLOOKUP(AD56,'P1'!$B$4:$J$35,9,FALSE)),"")</f>
        <v/>
      </c>
      <c r="AE57" s="253" t="str">
        <f>IFERROR(IF(AND(AND($N56&lt;&gt;$BI$6,$N56&lt;&gt;$BJ$6),AE56="有"),$AL$2,VLOOKUP(AE56,'P1'!$B$4:$J$35,9,FALSE)),"")</f>
        <v/>
      </c>
      <c r="AF57" s="253" t="str">
        <f>IFERROR(IF(AND(AND($N56&lt;&gt;$BI$6,$N56&lt;&gt;$BJ$6),AF56="有"),$AL$2,VLOOKUP(AF56,'P1'!$B$4:$J$35,9,FALSE)),"")</f>
        <v/>
      </c>
      <c r="AG57" s="253" t="str">
        <f>IFERROR(IF(AND(AND($N56&lt;&gt;$BI$6,$N56&lt;&gt;$BJ$6),AG56="有"),$AL$2,VLOOKUP(AG56,'P1'!$B$4:$J$35,9,FALSE)),"")</f>
        <v/>
      </c>
      <c r="AH57" s="253" t="str">
        <f>IFERROR(IF(AND(AND($N56&lt;&gt;$BI$6,$N56&lt;&gt;$BJ$6),AH56="有"),$AL$2,VLOOKUP(AH56,'P1'!$B$4:$J$35,9,FALSE)),"")</f>
        <v/>
      </c>
      <c r="AI57" s="253" t="str">
        <f>IFERROR(IF(AND(AND($N56&lt;&gt;$BI$6,$N56&lt;&gt;$BJ$6),AI56="有"),$AL$2,VLOOKUP(AI56,'P1'!$B$4:$J$35,9,FALSE)),"")</f>
        <v/>
      </c>
      <c r="AJ57" s="253" t="str">
        <f>IFERROR(IF(AND(AND($N56&lt;&gt;$BI$6,$N56&lt;&gt;$BJ$6),AJ56="有"),$AL$2,VLOOKUP(AJ56,'P1'!$B$4:$J$35,9,FALSE)),"")</f>
        <v/>
      </c>
      <c r="AK57" s="253" t="str">
        <f>IFERROR(IF(AND(AND($N56&lt;&gt;$BI$6,$N56&lt;&gt;$BJ$6),AK56="有"),$AL$2,VLOOKUP(AK56,'P1'!$B$4:$J$35,9,FALSE)),"")</f>
        <v/>
      </c>
      <c r="AL57" s="253" t="str">
        <f>IFERROR(IF(AND(AND($N56&lt;&gt;$BI$6,$N56&lt;&gt;$BJ$6),AL56="有"),$AL$2,VLOOKUP(AL56,'P1'!$B$4:$J$35,9,FALSE)),"")</f>
        <v/>
      </c>
      <c r="AM57" s="253" t="str">
        <f>IFERROR(IF(AND(AND($N56&lt;&gt;$BI$6,$N56&lt;&gt;$BJ$6),AM56="有"),$AL$2,VLOOKUP(AM56,'P1'!$B$4:$J$35,9,FALSE)),"")</f>
        <v/>
      </c>
      <c r="AN57" s="253" t="str">
        <f>IFERROR(IF(AND(AND($N56&lt;&gt;$BI$6,$N56&lt;&gt;$BJ$6),AN56="有"),$AL$2,VLOOKUP(AN56,'P1'!$B$4:$J$35,9,FALSE)),"")</f>
        <v/>
      </c>
      <c r="AO57" s="253" t="str">
        <f>IFERROR(IF(AND(AND($N56&lt;&gt;$BI$6,$N56&lt;&gt;$BJ$6),AO56="有"),$AL$2,VLOOKUP(AO56,'P1'!$B$4:$J$35,9,FALSE)),"")</f>
        <v/>
      </c>
      <c r="AP57" s="253" t="str">
        <f>IFERROR(IF(AND(AND($N56&lt;&gt;$BI$6,$N56&lt;&gt;$BJ$6),AP56="有"),$AL$2,VLOOKUP(AP56,'P1'!$B$4:$J$35,9,FALSE)),"")</f>
        <v/>
      </c>
      <c r="AQ57" s="253" t="str">
        <f>IFERROR(IF(AND(AND($N56&lt;&gt;$BI$6,$N56&lt;&gt;$BJ$6),AQ56="有"),$AL$2,VLOOKUP(AQ56,'P1'!$B$4:$J$35,9,FALSE)),"")</f>
        <v/>
      </c>
      <c r="AR57" s="253" t="str">
        <f>IFERROR(IF(AND(AND($N56&lt;&gt;$BI$6,$N56&lt;&gt;$BJ$6),AR56="有"),$AL$2,VLOOKUP(AR56,'P1'!$B$4:$J$35,9,FALSE)),"")</f>
        <v/>
      </c>
      <c r="AS57" s="253" t="str">
        <f>IFERROR(IF(AND(AND($N56&lt;&gt;$BI$6,$N56&lt;&gt;$BJ$6),AS56="有"),$AL$2,VLOOKUP(AS56,'P1'!$B$4:$J$35,9,FALSE)),"")</f>
        <v/>
      </c>
      <c r="AT57" s="253" t="str">
        <f>IFERROR(IF(AND(AND($N56&lt;&gt;$BI$6,$N56&lt;&gt;$BJ$6),AT56="有"),$AL$2,VLOOKUP(AT56,'P1'!$B$4:$J$35,9,FALSE)),"")</f>
        <v/>
      </c>
      <c r="AU57" s="253" t="str">
        <f>IFERROR(IF(AND(AND($N56&lt;&gt;$BI$6,$N56&lt;&gt;$BJ$6),AU56="有"),$AL$2,VLOOKUP(AU56,'P1'!$B$4:$J$35,9,FALSE)),"")</f>
        <v/>
      </c>
      <c r="AV57" s="254">
        <f>SUM(Q57:AU57)</f>
        <v>0</v>
      </c>
      <c r="AW57" s="711"/>
      <c r="AX57" s="713"/>
      <c r="AY57" s="255"/>
      <c r="AZ57" s="255"/>
    </row>
    <row r="58" spans="2:59" ht="17.100000000000001" customHeight="1" x14ac:dyDescent="0.15">
      <c r="B58" s="690">
        <f>B56+1</f>
        <v>20</v>
      </c>
      <c r="C58" s="721"/>
      <c r="D58" s="722"/>
      <c r="E58" s="722"/>
      <c r="F58" s="722"/>
      <c r="G58" s="722"/>
      <c r="H58" s="723"/>
      <c r="I58" s="727"/>
      <c r="J58" s="728"/>
      <c r="K58" s="728"/>
      <c r="L58" s="728"/>
      <c r="M58" s="729"/>
      <c r="N58" s="733"/>
      <c r="O58" s="734"/>
      <c r="P58" s="741"/>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0">
        <f>COUNTA(Q58:AU58)</f>
        <v>0</v>
      </c>
      <c r="AW58" s="710">
        <f>AV59</f>
        <v>0</v>
      </c>
      <c r="AX58" s="712" t="str">
        <f>IFERROR(ROUNDDOWN(AV59/$AT$2,1),"")</f>
        <v/>
      </c>
      <c r="AY58" s="251"/>
      <c r="AZ58" s="251"/>
    </row>
    <row r="59" spans="2:59" ht="17.100000000000001" customHeight="1" x14ac:dyDescent="0.15">
      <c r="B59" s="691"/>
      <c r="C59" s="724"/>
      <c r="D59" s="725"/>
      <c r="E59" s="725"/>
      <c r="F59" s="725"/>
      <c r="G59" s="725"/>
      <c r="H59" s="726"/>
      <c r="I59" s="730"/>
      <c r="J59" s="731"/>
      <c r="K59" s="731"/>
      <c r="L59" s="731"/>
      <c r="M59" s="732"/>
      <c r="N59" s="742"/>
      <c r="O59" s="743"/>
      <c r="P59" s="744"/>
      <c r="Q59" s="253" t="str">
        <f>IFERROR(IF(AND(AND($N58&lt;&gt;$BI$6,$N58&lt;&gt;$BJ$6),Q58="有"),$AL$2,VLOOKUP(Q58,'P1'!$B$4:$J$35,9,FALSE)),"")</f>
        <v/>
      </c>
      <c r="R59" s="253" t="str">
        <f>IFERROR(IF(AND(AND($N58&lt;&gt;$BI$6,$N58&lt;&gt;$BJ$6),R58="有"),$AL$2,VLOOKUP(R58,'P1'!$B$4:$J$35,9,FALSE)),"")</f>
        <v/>
      </c>
      <c r="S59" s="253" t="str">
        <f>IFERROR(IF(AND(AND($N58&lt;&gt;$BI$6,$N58&lt;&gt;$BJ$6),S58="有"),$AL$2,VLOOKUP(S58,'P1'!$B$4:$J$35,9,FALSE)),"")</f>
        <v/>
      </c>
      <c r="T59" s="253" t="str">
        <f>IFERROR(IF(AND(AND($N58&lt;&gt;$BI$6,$N58&lt;&gt;$BJ$6),T58="有"),$AL$2,VLOOKUP(T58,'P1'!$B$4:$J$35,9,FALSE)),"")</f>
        <v/>
      </c>
      <c r="U59" s="253" t="str">
        <f>IFERROR(IF(AND(AND($N58&lt;&gt;$BI$6,$N58&lt;&gt;$BJ$6),U58="有"),$AL$2,VLOOKUP(U58,'P1'!$B$4:$J$35,9,FALSE)),"")</f>
        <v/>
      </c>
      <c r="V59" s="253" t="str">
        <f>IFERROR(IF(AND(AND($N58&lt;&gt;$BI$6,$N58&lt;&gt;$BJ$6),V58="有"),$AL$2,VLOOKUP(V58,'P1'!$B$4:$J$35,9,FALSE)),"")</f>
        <v/>
      </c>
      <c r="W59" s="253" t="str">
        <f>IFERROR(IF(AND(AND($N58&lt;&gt;$BI$6,$N58&lt;&gt;$BJ$6),W58="有"),$AL$2,VLOOKUP(W58,'P1'!$B$4:$J$35,9,FALSE)),"")</f>
        <v/>
      </c>
      <c r="X59" s="253" t="str">
        <f>IFERROR(IF(AND(AND($N58&lt;&gt;$BI$6,$N58&lt;&gt;$BJ$6),X58="有"),$AL$2,VLOOKUP(X58,'P1'!$B$4:$J$35,9,FALSE)),"")</f>
        <v/>
      </c>
      <c r="Y59" s="253" t="str">
        <f>IFERROR(IF(AND(AND($N58&lt;&gt;$BI$6,$N58&lt;&gt;$BJ$6),Y58="有"),$AL$2,VLOOKUP(Y58,'P1'!$B$4:$J$35,9,FALSE)),"")</f>
        <v/>
      </c>
      <c r="Z59" s="253" t="str">
        <f>IFERROR(IF(AND(AND($N58&lt;&gt;$BI$6,$N58&lt;&gt;$BJ$6),Z58="有"),$AL$2,VLOOKUP(Z58,'P1'!$B$4:$J$35,9,FALSE)),"")</f>
        <v/>
      </c>
      <c r="AA59" s="253" t="str">
        <f>IFERROR(IF(AND(AND($N58&lt;&gt;$BI$6,$N58&lt;&gt;$BJ$6),AA58="有"),$AL$2,VLOOKUP(AA58,'P1'!$B$4:$J$35,9,FALSE)),"")</f>
        <v/>
      </c>
      <c r="AB59" s="253" t="str">
        <f>IFERROR(IF(AND(AND($N58&lt;&gt;$BI$6,$N58&lt;&gt;$BJ$6),AB58="有"),$AL$2,VLOOKUP(AB58,'P1'!$B$4:$J$35,9,FALSE)),"")</f>
        <v/>
      </c>
      <c r="AC59" s="253" t="str">
        <f>IFERROR(IF(AND(AND($N58&lt;&gt;$BI$6,$N58&lt;&gt;$BJ$6),AC58="有"),$AL$2,VLOOKUP(AC58,'P1'!$B$4:$J$35,9,FALSE)),"")</f>
        <v/>
      </c>
      <c r="AD59" s="253" t="str">
        <f>IFERROR(IF(AND(AND($N58&lt;&gt;$BI$6,$N58&lt;&gt;$BJ$6),AD58="有"),$AL$2,VLOOKUP(AD58,'P1'!$B$4:$J$35,9,FALSE)),"")</f>
        <v/>
      </c>
      <c r="AE59" s="253" t="str">
        <f>IFERROR(IF(AND(AND($N58&lt;&gt;$BI$6,$N58&lt;&gt;$BJ$6),AE58="有"),$AL$2,VLOOKUP(AE58,'P1'!$B$4:$J$35,9,FALSE)),"")</f>
        <v/>
      </c>
      <c r="AF59" s="253" t="str">
        <f>IFERROR(IF(AND(AND($N58&lt;&gt;$BI$6,$N58&lt;&gt;$BJ$6),AF58="有"),$AL$2,VLOOKUP(AF58,'P1'!$B$4:$J$35,9,FALSE)),"")</f>
        <v/>
      </c>
      <c r="AG59" s="253" t="str">
        <f>IFERROR(IF(AND(AND($N58&lt;&gt;$BI$6,$N58&lt;&gt;$BJ$6),AG58="有"),$AL$2,VLOOKUP(AG58,'P1'!$B$4:$J$35,9,FALSE)),"")</f>
        <v/>
      </c>
      <c r="AH59" s="253" t="str">
        <f>IFERROR(IF(AND(AND($N58&lt;&gt;$BI$6,$N58&lt;&gt;$BJ$6),AH58="有"),$AL$2,VLOOKUP(AH58,'P1'!$B$4:$J$35,9,FALSE)),"")</f>
        <v/>
      </c>
      <c r="AI59" s="253" t="str">
        <f>IFERROR(IF(AND(AND($N58&lt;&gt;$BI$6,$N58&lt;&gt;$BJ$6),AI58="有"),$AL$2,VLOOKUP(AI58,'P1'!$B$4:$J$35,9,FALSE)),"")</f>
        <v/>
      </c>
      <c r="AJ59" s="253" t="str">
        <f>IFERROR(IF(AND(AND($N58&lt;&gt;$BI$6,$N58&lt;&gt;$BJ$6),AJ58="有"),$AL$2,VLOOKUP(AJ58,'P1'!$B$4:$J$35,9,FALSE)),"")</f>
        <v/>
      </c>
      <c r="AK59" s="253" t="str">
        <f>IFERROR(IF(AND(AND($N58&lt;&gt;$BI$6,$N58&lt;&gt;$BJ$6),AK58="有"),$AL$2,VLOOKUP(AK58,'P1'!$B$4:$J$35,9,FALSE)),"")</f>
        <v/>
      </c>
      <c r="AL59" s="253" t="str">
        <f>IFERROR(IF(AND(AND($N58&lt;&gt;$BI$6,$N58&lt;&gt;$BJ$6),AL58="有"),$AL$2,VLOOKUP(AL58,'P1'!$B$4:$J$35,9,FALSE)),"")</f>
        <v/>
      </c>
      <c r="AM59" s="253" t="str">
        <f>IFERROR(IF(AND(AND($N58&lt;&gt;$BI$6,$N58&lt;&gt;$BJ$6),AM58="有"),$AL$2,VLOOKUP(AM58,'P1'!$B$4:$J$35,9,FALSE)),"")</f>
        <v/>
      </c>
      <c r="AN59" s="253" t="str">
        <f>IFERROR(IF(AND(AND($N58&lt;&gt;$BI$6,$N58&lt;&gt;$BJ$6),AN58="有"),$AL$2,VLOOKUP(AN58,'P1'!$B$4:$J$35,9,FALSE)),"")</f>
        <v/>
      </c>
      <c r="AO59" s="253" t="str">
        <f>IFERROR(IF(AND(AND($N58&lt;&gt;$BI$6,$N58&lt;&gt;$BJ$6),AO58="有"),$AL$2,VLOOKUP(AO58,'P1'!$B$4:$J$35,9,FALSE)),"")</f>
        <v/>
      </c>
      <c r="AP59" s="253" t="str">
        <f>IFERROR(IF(AND(AND($N58&lt;&gt;$BI$6,$N58&lt;&gt;$BJ$6),AP58="有"),$AL$2,VLOOKUP(AP58,'P1'!$B$4:$J$35,9,FALSE)),"")</f>
        <v/>
      </c>
      <c r="AQ59" s="253" t="str">
        <f>IFERROR(IF(AND(AND($N58&lt;&gt;$BI$6,$N58&lt;&gt;$BJ$6),AQ58="有"),$AL$2,VLOOKUP(AQ58,'P1'!$B$4:$J$35,9,FALSE)),"")</f>
        <v/>
      </c>
      <c r="AR59" s="253" t="str">
        <f>IFERROR(IF(AND(AND($N58&lt;&gt;$BI$6,$N58&lt;&gt;$BJ$6),AR58="有"),$AL$2,VLOOKUP(AR58,'P1'!$B$4:$J$35,9,FALSE)),"")</f>
        <v/>
      </c>
      <c r="AS59" s="253" t="str">
        <f>IFERROR(IF(AND(AND($N58&lt;&gt;$BI$6,$N58&lt;&gt;$BJ$6),AS58="有"),$AL$2,VLOOKUP(AS58,'P1'!$B$4:$J$35,9,FALSE)),"")</f>
        <v/>
      </c>
      <c r="AT59" s="253" t="str">
        <f>IFERROR(IF(AND(AND($N58&lt;&gt;$BI$6,$N58&lt;&gt;$BJ$6),AT58="有"),$AL$2,VLOOKUP(AT58,'P1'!$B$4:$J$35,9,FALSE)),"")</f>
        <v/>
      </c>
      <c r="AU59" s="253" t="str">
        <f>IFERROR(IF(AND(AND($N58&lt;&gt;$BI$6,$N58&lt;&gt;$BJ$6),AU58="有"),$AL$2,VLOOKUP(AU58,'P1'!$B$4:$J$35,9,FALSE)),"")</f>
        <v/>
      </c>
      <c r="AV59" s="254">
        <f>SUM(Q59:AU59)</f>
        <v>0</v>
      </c>
      <c r="AW59" s="711"/>
      <c r="AX59" s="713"/>
      <c r="AY59" s="255"/>
      <c r="AZ59" s="255"/>
    </row>
    <row r="60" spans="2:59" ht="17.100000000000001" customHeight="1" x14ac:dyDescent="0.15">
      <c r="B60" s="690">
        <f>B58+1</f>
        <v>21</v>
      </c>
      <c r="C60" s="721"/>
      <c r="D60" s="722"/>
      <c r="E60" s="722"/>
      <c r="F60" s="722"/>
      <c r="G60" s="722"/>
      <c r="H60" s="723"/>
      <c r="I60" s="727"/>
      <c r="J60" s="728"/>
      <c r="K60" s="728"/>
      <c r="L60" s="728"/>
      <c r="M60" s="729"/>
      <c r="N60" s="733"/>
      <c r="O60" s="734"/>
      <c r="P60" s="741"/>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0">
        <f>COUNTA(Q60:AU60)</f>
        <v>0</v>
      </c>
      <c r="AW60" s="710">
        <f>AV61</f>
        <v>0</v>
      </c>
      <c r="AX60" s="712" t="str">
        <f>IFERROR(ROUNDDOWN(AV61/$AT$2,1),"")</f>
        <v/>
      </c>
      <c r="AY60" s="251"/>
      <c r="AZ60" s="251"/>
    </row>
    <row r="61" spans="2:59" ht="17.100000000000001" customHeight="1" x14ac:dyDescent="0.15">
      <c r="B61" s="691"/>
      <c r="C61" s="724"/>
      <c r="D61" s="725"/>
      <c r="E61" s="725"/>
      <c r="F61" s="725"/>
      <c r="G61" s="725"/>
      <c r="H61" s="726"/>
      <c r="I61" s="730"/>
      <c r="J61" s="731"/>
      <c r="K61" s="731"/>
      <c r="L61" s="731"/>
      <c r="M61" s="732"/>
      <c r="N61" s="742"/>
      <c r="O61" s="743"/>
      <c r="P61" s="744"/>
      <c r="Q61" s="253" t="str">
        <f>IFERROR(IF(AND(AND($N60&lt;&gt;$BI$6,$N60&lt;&gt;$BJ$6),Q60="有"),$AL$2,VLOOKUP(Q60,'P1'!$B$4:$J$35,9,FALSE)),"")</f>
        <v/>
      </c>
      <c r="R61" s="253" t="str">
        <f>IFERROR(IF(AND(AND($N60&lt;&gt;$BI$6,$N60&lt;&gt;$BJ$6),R60="有"),$AL$2,VLOOKUP(R60,'P1'!$B$4:$J$35,9,FALSE)),"")</f>
        <v/>
      </c>
      <c r="S61" s="253" t="str">
        <f>IFERROR(IF(AND(AND($N60&lt;&gt;$BI$6,$N60&lt;&gt;$BJ$6),S60="有"),$AL$2,VLOOKUP(S60,'P1'!$B$4:$J$35,9,FALSE)),"")</f>
        <v/>
      </c>
      <c r="T61" s="253" t="str">
        <f>IFERROR(IF(AND(AND($N60&lt;&gt;$BI$6,$N60&lt;&gt;$BJ$6),T60="有"),$AL$2,VLOOKUP(T60,'P1'!$B$4:$J$35,9,FALSE)),"")</f>
        <v/>
      </c>
      <c r="U61" s="253" t="str">
        <f>IFERROR(IF(AND(AND($N60&lt;&gt;$BI$6,$N60&lt;&gt;$BJ$6),U60="有"),$AL$2,VLOOKUP(U60,'P1'!$B$4:$J$35,9,FALSE)),"")</f>
        <v/>
      </c>
      <c r="V61" s="253" t="str">
        <f>IFERROR(IF(AND(AND($N60&lt;&gt;$BI$6,$N60&lt;&gt;$BJ$6),V60="有"),$AL$2,VLOOKUP(V60,'P1'!$B$4:$J$35,9,FALSE)),"")</f>
        <v/>
      </c>
      <c r="W61" s="253" t="str">
        <f>IFERROR(IF(AND(AND($N60&lt;&gt;$BI$6,$N60&lt;&gt;$BJ$6),W60="有"),$AL$2,VLOOKUP(W60,'P1'!$B$4:$J$35,9,FALSE)),"")</f>
        <v/>
      </c>
      <c r="X61" s="253" t="str">
        <f>IFERROR(IF(AND(AND($N60&lt;&gt;$BI$6,$N60&lt;&gt;$BJ$6),X60="有"),$AL$2,VLOOKUP(X60,'P1'!$B$4:$J$35,9,FALSE)),"")</f>
        <v/>
      </c>
      <c r="Y61" s="253" t="str">
        <f>IFERROR(IF(AND(AND($N60&lt;&gt;$BI$6,$N60&lt;&gt;$BJ$6),Y60="有"),$AL$2,VLOOKUP(Y60,'P1'!$B$4:$J$35,9,FALSE)),"")</f>
        <v/>
      </c>
      <c r="Z61" s="253" t="str">
        <f>IFERROR(IF(AND(AND($N60&lt;&gt;$BI$6,$N60&lt;&gt;$BJ$6),Z60="有"),$AL$2,VLOOKUP(Z60,'P1'!$B$4:$J$35,9,FALSE)),"")</f>
        <v/>
      </c>
      <c r="AA61" s="253" t="str">
        <f>IFERROR(IF(AND(AND($N60&lt;&gt;$BI$6,$N60&lt;&gt;$BJ$6),AA60="有"),$AL$2,VLOOKUP(AA60,'P1'!$B$4:$J$35,9,FALSE)),"")</f>
        <v/>
      </c>
      <c r="AB61" s="253" t="str">
        <f>IFERROR(IF(AND(AND($N60&lt;&gt;$BI$6,$N60&lt;&gt;$BJ$6),AB60="有"),$AL$2,VLOOKUP(AB60,'P1'!$B$4:$J$35,9,FALSE)),"")</f>
        <v/>
      </c>
      <c r="AC61" s="253" t="str">
        <f>IFERROR(IF(AND(AND($N60&lt;&gt;$BI$6,$N60&lt;&gt;$BJ$6),AC60="有"),$AL$2,VLOOKUP(AC60,'P1'!$B$4:$J$35,9,FALSE)),"")</f>
        <v/>
      </c>
      <c r="AD61" s="253" t="str">
        <f>IFERROR(IF(AND(AND($N60&lt;&gt;$BI$6,$N60&lt;&gt;$BJ$6),AD60="有"),$AL$2,VLOOKUP(AD60,'P1'!$B$4:$J$35,9,FALSE)),"")</f>
        <v/>
      </c>
      <c r="AE61" s="253" t="str">
        <f>IFERROR(IF(AND(AND($N60&lt;&gt;$BI$6,$N60&lt;&gt;$BJ$6),AE60="有"),$AL$2,VLOOKUP(AE60,'P1'!$B$4:$J$35,9,FALSE)),"")</f>
        <v/>
      </c>
      <c r="AF61" s="253" t="str">
        <f>IFERROR(IF(AND(AND($N60&lt;&gt;$BI$6,$N60&lt;&gt;$BJ$6),AF60="有"),$AL$2,VLOOKUP(AF60,'P1'!$B$4:$J$35,9,FALSE)),"")</f>
        <v/>
      </c>
      <c r="AG61" s="253" t="str">
        <f>IFERROR(IF(AND(AND($N60&lt;&gt;$BI$6,$N60&lt;&gt;$BJ$6),AG60="有"),$AL$2,VLOOKUP(AG60,'P1'!$B$4:$J$35,9,FALSE)),"")</f>
        <v/>
      </c>
      <c r="AH61" s="253" t="str">
        <f>IFERROR(IF(AND(AND($N60&lt;&gt;$BI$6,$N60&lt;&gt;$BJ$6),AH60="有"),$AL$2,VLOOKUP(AH60,'P1'!$B$4:$J$35,9,FALSE)),"")</f>
        <v/>
      </c>
      <c r="AI61" s="253" t="str">
        <f>IFERROR(IF(AND(AND($N60&lt;&gt;$BI$6,$N60&lt;&gt;$BJ$6),AI60="有"),$AL$2,VLOOKUP(AI60,'P1'!$B$4:$J$35,9,FALSE)),"")</f>
        <v/>
      </c>
      <c r="AJ61" s="253" t="str">
        <f>IFERROR(IF(AND(AND($N60&lt;&gt;$BI$6,$N60&lt;&gt;$BJ$6),AJ60="有"),$AL$2,VLOOKUP(AJ60,'P1'!$B$4:$J$35,9,FALSE)),"")</f>
        <v/>
      </c>
      <c r="AK61" s="253" t="str">
        <f>IFERROR(IF(AND(AND($N60&lt;&gt;$BI$6,$N60&lt;&gt;$BJ$6),AK60="有"),$AL$2,VLOOKUP(AK60,'P1'!$B$4:$J$35,9,FALSE)),"")</f>
        <v/>
      </c>
      <c r="AL61" s="253" t="str">
        <f>IFERROR(IF(AND(AND($N60&lt;&gt;$BI$6,$N60&lt;&gt;$BJ$6),AL60="有"),$AL$2,VLOOKUP(AL60,'P1'!$B$4:$J$35,9,FALSE)),"")</f>
        <v/>
      </c>
      <c r="AM61" s="253" t="str">
        <f>IFERROR(IF(AND(AND($N60&lt;&gt;$BI$6,$N60&lt;&gt;$BJ$6),AM60="有"),$AL$2,VLOOKUP(AM60,'P1'!$B$4:$J$35,9,FALSE)),"")</f>
        <v/>
      </c>
      <c r="AN61" s="253" t="str">
        <f>IFERROR(IF(AND(AND($N60&lt;&gt;$BI$6,$N60&lt;&gt;$BJ$6),AN60="有"),$AL$2,VLOOKUP(AN60,'P1'!$B$4:$J$35,9,FALSE)),"")</f>
        <v/>
      </c>
      <c r="AO61" s="253" t="str">
        <f>IFERROR(IF(AND(AND($N60&lt;&gt;$BI$6,$N60&lt;&gt;$BJ$6),AO60="有"),$AL$2,VLOOKUP(AO60,'P1'!$B$4:$J$35,9,FALSE)),"")</f>
        <v/>
      </c>
      <c r="AP61" s="253" t="str">
        <f>IFERROR(IF(AND(AND($N60&lt;&gt;$BI$6,$N60&lt;&gt;$BJ$6),AP60="有"),$AL$2,VLOOKUP(AP60,'P1'!$B$4:$J$35,9,FALSE)),"")</f>
        <v/>
      </c>
      <c r="AQ61" s="253" t="str">
        <f>IFERROR(IF(AND(AND($N60&lt;&gt;$BI$6,$N60&lt;&gt;$BJ$6),AQ60="有"),$AL$2,VLOOKUP(AQ60,'P1'!$B$4:$J$35,9,FALSE)),"")</f>
        <v/>
      </c>
      <c r="AR61" s="253" t="str">
        <f>IFERROR(IF(AND(AND($N60&lt;&gt;$BI$6,$N60&lt;&gt;$BJ$6),AR60="有"),$AL$2,VLOOKUP(AR60,'P1'!$B$4:$J$35,9,FALSE)),"")</f>
        <v/>
      </c>
      <c r="AS61" s="253" t="str">
        <f>IFERROR(IF(AND(AND($N60&lt;&gt;$BI$6,$N60&lt;&gt;$BJ$6),AS60="有"),$AL$2,VLOOKUP(AS60,'P1'!$B$4:$J$35,9,FALSE)),"")</f>
        <v/>
      </c>
      <c r="AT61" s="253" t="str">
        <f>IFERROR(IF(AND(AND($N60&lt;&gt;$BI$6,$N60&lt;&gt;$BJ$6),AT60="有"),$AL$2,VLOOKUP(AT60,'P1'!$B$4:$J$35,9,FALSE)),"")</f>
        <v/>
      </c>
      <c r="AU61" s="253" t="str">
        <f>IFERROR(IF(AND(AND($N60&lt;&gt;$BI$6,$N60&lt;&gt;$BJ$6),AU60="有"),$AL$2,VLOOKUP(AU60,'P1'!$B$4:$J$35,9,FALSE)),"")</f>
        <v/>
      </c>
      <c r="AV61" s="254">
        <f>SUM(Q61:AU61)</f>
        <v>0</v>
      </c>
      <c r="AW61" s="711"/>
      <c r="AX61" s="713"/>
      <c r="AY61" s="255"/>
      <c r="AZ61" s="255"/>
    </row>
    <row r="62" spans="2:59" ht="17.100000000000001" customHeight="1" x14ac:dyDescent="0.15">
      <c r="B62" s="690">
        <f>B60+1</f>
        <v>22</v>
      </c>
      <c r="C62" s="721"/>
      <c r="D62" s="722"/>
      <c r="E62" s="722"/>
      <c r="F62" s="722"/>
      <c r="G62" s="722"/>
      <c r="H62" s="723"/>
      <c r="I62" s="727"/>
      <c r="J62" s="728"/>
      <c r="K62" s="728"/>
      <c r="L62" s="728"/>
      <c r="M62" s="729"/>
      <c r="N62" s="733"/>
      <c r="O62" s="734"/>
      <c r="P62" s="741"/>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0">
        <f>COUNTA(Q62:AU62)</f>
        <v>0</v>
      </c>
      <c r="AW62" s="710">
        <f>AV63</f>
        <v>0</v>
      </c>
      <c r="AX62" s="712" t="str">
        <f>IFERROR(ROUNDDOWN(AV63/$AT$2,1),"")</f>
        <v/>
      </c>
      <c r="AY62" s="251"/>
      <c r="AZ62" s="251"/>
    </row>
    <row r="63" spans="2:59" ht="17.100000000000001" customHeight="1" x14ac:dyDescent="0.15">
      <c r="B63" s="691"/>
      <c r="C63" s="724"/>
      <c r="D63" s="725"/>
      <c r="E63" s="725"/>
      <c r="F63" s="725"/>
      <c r="G63" s="725"/>
      <c r="H63" s="726"/>
      <c r="I63" s="730"/>
      <c r="J63" s="731"/>
      <c r="K63" s="731"/>
      <c r="L63" s="731"/>
      <c r="M63" s="732"/>
      <c r="N63" s="742"/>
      <c r="O63" s="743"/>
      <c r="P63" s="744"/>
      <c r="Q63" s="253" t="str">
        <f>IFERROR(IF(AND(AND($N62&lt;&gt;$BI$6,$N62&lt;&gt;$BJ$6),Q62="有"),$AL$2,VLOOKUP(Q62,'P1'!$B$4:$J$35,9,FALSE)),"")</f>
        <v/>
      </c>
      <c r="R63" s="253" t="str">
        <f>IFERROR(IF(AND(AND($N62&lt;&gt;$BI$6,$N62&lt;&gt;$BJ$6),R62="有"),$AL$2,VLOOKUP(R62,'P1'!$B$4:$J$35,9,FALSE)),"")</f>
        <v/>
      </c>
      <c r="S63" s="253" t="str">
        <f>IFERROR(IF(AND(AND($N62&lt;&gt;$BI$6,$N62&lt;&gt;$BJ$6),S62="有"),$AL$2,VLOOKUP(S62,'P1'!$B$4:$J$35,9,FALSE)),"")</f>
        <v/>
      </c>
      <c r="T63" s="253" t="str">
        <f>IFERROR(IF(AND(AND($N62&lt;&gt;$BI$6,$N62&lt;&gt;$BJ$6),T62="有"),$AL$2,VLOOKUP(T62,'P1'!$B$4:$J$35,9,FALSE)),"")</f>
        <v/>
      </c>
      <c r="U63" s="253" t="str">
        <f>IFERROR(IF(AND(AND($N62&lt;&gt;$BI$6,$N62&lt;&gt;$BJ$6),U62="有"),$AL$2,VLOOKUP(U62,'P1'!$B$4:$J$35,9,FALSE)),"")</f>
        <v/>
      </c>
      <c r="V63" s="253" t="str">
        <f>IFERROR(IF(AND(AND($N62&lt;&gt;$BI$6,$N62&lt;&gt;$BJ$6),V62="有"),$AL$2,VLOOKUP(V62,'P1'!$B$4:$J$35,9,FALSE)),"")</f>
        <v/>
      </c>
      <c r="W63" s="253" t="str">
        <f>IFERROR(IF(AND(AND($N62&lt;&gt;$BI$6,$N62&lt;&gt;$BJ$6),W62="有"),$AL$2,VLOOKUP(W62,'P1'!$B$4:$J$35,9,FALSE)),"")</f>
        <v/>
      </c>
      <c r="X63" s="253" t="str">
        <f>IFERROR(IF(AND(AND($N62&lt;&gt;$BI$6,$N62&lt;&gt;$BJ$6),X62="有"),$AL$2,VLOOKUP(X62,'P1'!$B$4:$J$35,9,FALSE)),"")</f>
        <v/>
      </c>
      <c r="Y63" s="253" t="str">
        <f>IFERROR(IF(AND(AND($N62&lt;&gt;$BI$6,$N62&lt;&gt;$BJ$6),Y62="有"),$AL$2,VLOOKUP(Y62,'P1'!$B$4:$J$35,9,FALSE)),"")</f>
        <v/>
      </c>
      <c r="Z63" s="253" t="str">
        <f>IFERROR(IF(AND(AND($N62&lt;&gt;$BI$6,$N62&lt;&gt;$BJ$6),Z62="有"),$AL$2,VLOOKUP(Z62,'P1'!$B$4:$J$35,9,FALSE)),"")</f>
        <v/>
      </c>
      <c r="AA63" s="253" t="str">
        <f>IFERROR(IF(AND(AND($N62&lt;&gt;$BI$6,$N62&lt;&gt;$BJ$6),AA62="有"),$AL$2,VLOOKUP(AA62,'P1'!$B$4:$J$35,9,FALSE)),"")</f>
        <v/>
      </c>
      <c r="AB63" s="253" t="str">
        <f>IFERROR(IF(AND(AND($N62&lt;&gt;$BI$6,$N62&lt;&gt;$BJ$6),AB62="有"),$AL$2,VLOOKUP(AB62,'P1'!$B$4:$J$35,9,FALSE)),"")</f>
        <v/>
      </c>
      <c r="AC63" s="253" t="str">
        <f>IFERROR(IF(AND(AND($N62&lt;&gt;$BI$6,$N62&lt;&gt;$BJ$6),AC62="有"),$AL$2,VLOOKUP(AC62,'P1'!$B$4:$J$35,9,FALSE)),"")</f>
        <v/>
      </c>
      <c r="AD63" s="253" t="str">
        <f>IFERROR(IF(AND(AND($N62&lt;&gt;$BI$6,$N62&lt;&gt;$BJ$6),AD62="有"),$AL$2,VLOOKUP(AD62,'P1'!$B$4:$J$35,9,FALSE)),"")</f>
        <v/>
      </c>
      <c r="AE63" s="253" t="str">
        <f>IFERROR(IF(AND(AND($N62&lt;&gt;$BI$6,$N62&lt;&gt;$BJ$6),AE62="有"),$AL$2,VLOOKUP(AE62,'P1'!$B$4:$J$35,9,FALSE)),"")</f>
        <v/>
      </c>
      <c r="AF63" s="253" t="str">
        <f>IFERROR(IF(AND(AND($N62&lt;&gt;$BI$6,$N62&lt;&gt;$BJ$6),AF62="有"),$AL$2,VLOOKUP(AF62,'P1'!$B$4:$J$35,9,FALSE)),"")</f>
        <v/>
      </c>
      <c r="AG63" s="253" t="str">
        <f>IFERROR(IF(AND(AND($N62&lt;&gt;$BI$6,$N62&lt;&gt;$BJ$6),AG62="有"),$AL$2,VLOOKUP(AG62,'P1'!$B$4:$J$35,9,FALSE)),"")</f>
        <v/>
      </c>
      <c r="AH63" s="253" t="str">
        <f>IFERROR(IF(AND(AND($N62&lt;&gt;$BI$6,$N62&lt;&gt;$BJ$6),AH62="有"),$AL$2,VLOOKUP(AH62,'P1'!$B$4:$J$35,9,FALSE)),"")</f>
        <v/>
      </c>
      <c r="AI63" s="253" t="str">
        <f>IFERROR(IF(AND(AND($N62&lt;&gt;$BI$6,$N62&lt;&gt;$BJ$6),AI62="有"),$AL$2,VLOOKUP(AI62,'P1'!$B$4:$J$35,9,FALSE)),"")</f>
        <v/>
      </c>
      <c r="AJ63" s="253" t="str">
        <f>IFERROR(IF(AND(AND($N62&lt;&gt;$BI$6,$N62&lt;&gt;$BJ$6),AJ62="有"),$AL$2,VLOOKUP(AJ62,'P1'!$B$4:$J$35,9,FALSE)),"")</f>
        <v/>
      </c>
      <c r="AK63" s="253" t="str">
        <f>IFERROR(IF(AND(AND($N62&lt;&gt;$BI$6,$N62&lt;&gt;$BJ$6),AK62="有"),$AL$2,VLOOKUP(AK62,'P1'!$B$4:$J$35,9,FALSE)),"")</f>
        <v/>
      </c>
      <c r="AL63" s="253" t="str">
        <f>IFERROR(IF(AND(AND($N62&lt;&gt;$BI$6,$N62&lt;&gt;$BJ$6),AL62="有"),$AL$2,VLOOKUP(AL62,'P1'!$B$4:$J$35,9,FALSE)),"")</f>
        <v/>
      </c>
      <c r="AM63" s="253" t="str">
        <f>IFERROR(IF(AND(AND($N62&lt;&gt;$BI$6,$N62&lt;&gt;$BJ$6),AM62="有"),$AL$2,VLOOKUP(AM62,'P1'!$B$4:$J$35,9,FALSE)),"")</f>
        <v/>
      </c>
      <c r="AN63" s="253" t="str">
        <f>IFERROR(IF(AND(AND($N62&lt;&gt;$BI$6,$N62&lt;&gt;$BJ$6),AN62="有"),$AL$2,VLOOKUP(AN62,'P1'!$B$4:$J$35,9,FALSE)),"")</f>
        <v/>
      </c>
      <c r="AO63" s="253" t="str">
        <f>IFERROR(IF(AND(AND($N62&lt;&gt;$BI$6,$N62&lt;&gt;$BJ$6),AO62="有"),$AL$2,VLOOKUP(AO62,'P1'!$B$4:$J$35,9,FALSE)),"")</f>
        <v/>
      </c>
      <c r="AP63" s="253" t="str">
        <f>IFERROR(IF(AND(AND($N62&lt;&gt;$BI$6,$N62&lt;&gt;$BJ$6),AP62="有"),$AL$2,VLOOKUP(AP62,'P1'!$B$4:$J$35,9,FALSE)),"")</f>
        <v/>
      </c>
      <c r="AQ63" s="253" t="str">
        <f>IFERROR(IF(AND(AND($N62&lt;&gt;$BI$6,$N62&lt;&gt;$BJ$6),AQ62="有"),$AL$2,VLOOKUP(AQ62,'P1'!$B$4:$J$35,9,FALSE)),"")</f>
        <v/>
      </c>
      <c r="AR63" s="253" t="str">
        <f>IFERROR(IF(AND(AND($N62&lt;&gt;$BI$6,$N62&lt;&gt;$BJ$6),AR62="有"),$AL$2,VLOOKUP(AR62,'P1'!$B$4:$J$35,9,FALSE)),"")</f>
        <v/>
      </c>
      <c r="AS63" s="253" t="str">
        <f>IFERROR(IF(AND(AND($N62&lt;&gt;$BI$6,$N62&lt;&gt;$BJ$6),AS62="有"),$AL$2,VLOOKUP(AS62,'P1'!$B$4:$J$35,9,FALSE)),"")</f>
        <v/>
      </c>
      <c r="AT63" s="253" t="str">
        <f>IFERROR(IF(AND(AND($N62&lt;&gt;$BI$6,$N62&lt;&gt;$BJ$6),AT62="有"),$AL$2,VLOOKUP(AT62,'P1'!$B$4:$J$35,9,FALSE)),"")</f>
        <v/>
      </c>
      <c r="AU63" s="253" t="str">
        <f>IFERROR(IF(AND(AND($N62&lt;&gt;$BI$6,$N62&lt;&gt;$BJ$6),AU62="有"),$AL$2,VLOOKUP(AU62,'P1'!$B$4:$J$35,9,FALSE)),"")</f>
        <v/>
      </c>
      <c r="AV63" s="254">
        <f>SUM(Q63:AU63)</f>
        <v>0</v>
      </c>
      <c r="AW63" s="711"/>
      <c r="AX63" s="713"/>
      <c r="AY63" s="255"/>
      <c r="AZ63" s="255"/>
    </row>
    <row r="64" spans="2:59" ht="17.100000000000001" customHeight="1" x14ac:dyDescent="0.15">
      <c r="B64" s="690">
        <f>B62+1</f>
        <v>23</v>
      </c>
      <c r="C64" s="721"/>
      <c r="D64" s="722"/>
      <c r="E64" s="722"/>
      <c r="F64" s="722"/>
      <c r="G64" s="722"/>
      <c r="H64" s="723"/>
      <c r="I64" s="727"/>
      <c r="J64" s="728"/>
      <c r="K64" s="728"/>
      <c r="L64" s="728"/>
      <c r="M64" s="729"/>
      <c r="N64" s="733"/>
      <c r="O64" s="734"/>
      <c r="P64" s="741"/>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0">
        <f>COUNTA(Q64:AU64)</f>
        <v>0</v>
      </c>
      <c r="AW64" s="710">
        <f>AV65</f>
        <v>0</v>
      </c>
      <c r="AX64" s="712" t="str">
        <f>IFERROR(ROUNDDOWN(AV65/$AT$2,1),"")</f>
        <v/>
      </c>
      <c r="AY64" s="251"/>
      <c r="AZ64" s="251"/>
    </row>
    <row r="65" spans="2:52" ht="17.100000000000001" customHeight="1" x14ac:dyDescent="0.15">
      <c r="B65" s="691"/>
      <c r="C65" s="724"/>
      <c r="D65" s="725"/>
      <c r="E65" s="725"/>
      <c r="F65" s="725"/>
      <c r="G65" s="725"/>
      <c r="H65" s="726"/>
      <c r="I65" s="730"/>
      <c r="J65" s="731"/>
      <c r="K65" s="731"/>
      <c r="L65" s="731"/>
      <c r="M65" s="732"/>
      <c r="N65" s="742"/>
      <c r="O65" s="743"/>
      <c r="P65" s="744"/>
      <c r="Q65" s="253" t="str">
        <f>IFERROR(IF(AND(AND($N64&lt;&gt;$BI$6,$N64&lt;&gt;$BJ$6),Q64="有"),$AL$2,VLOOKUP(Q64,'P1'!$B$4:$J$35,9,FALSE)),"")</f>
        <v/>
      </c>
      <c r="R65" s="253" t="str">
        <f>IFERROR(IF(AND(AND($N64&lt;&gt;$BI$6,$N64&lt;&gt;$BJ$6),R64="有"),$AL$2,VLOOKUP(R64,'P1'!$B$4:$J$35,9,FALSE)),"")</f>
        <v/>
      </c>
      <c r="S65" s="253" t="str">
        <f>IFERROR(IF(AND(AND($N64&lt;&gt;$BI$6,$N64&lt;&gt;$BJ$6),S64="有"),$AL$2,VLOOKUP(S64,'P1'!$B$4:$J$35,9,FALSE)),"")</f>
        <v/>
      </c>
      <c r="T65" s="253" t="str">
        <f>IFERROR(IF(AND(AND($N64&lt;&gt;$BI$6,$N64&lt;&gt;$BJ$6),T64="有"),$AL$2,VLOOKUP(T64,'P1'!$B$4:$J$35,9,FALSE)),"")</f>
        <v/>
      </c>
      <c r="U65" s="253" t="str">
        <f>IFERROR(IF(AND(AND($N64&lt;&gt;$BI$6,$N64&lt;&gt;$BJ$6),U64="有"),$AL$2,VLOOKUP(U64,'P1'!$B$4:$J$35,9,FALSE)),"")</f>
        <v/>
      </c>
      <c r="V65" s="253" t="str">
        <f>IFERROR(IF(AND(AND($N64&lt;&gt;$BI$6,$N64&lt;&gt;$BJ$6),V64="有"),$AL$2,VLOOKUP(V64,'P1'!$B$4:$J$35,9,FALSE)),"")</f>
        <v/>
      </c>
      <c r="W65" s="253" t="str">
        <f>IFERROR(IF(AND(AND($N64&lt;&gt;$BI$6,$N64&lt;&gt;$BJ$6),W64="有"),$AL$2,VLOOKUP(W64,'P1'!$B$4:$J$35,9,FALSE)),"")</f>
        <v/>
      </c>
      <c r="X65" s="253" t="str">
        <f>IFERROR(IF(AND(AND($N64&lt;&gt;$BI$6,$N64&lt;&gt;$BJ$6),X64="有"),$AL$2,VLOOKUP(X64,'P1'!$B$4:$J$35,9,FALSE)),"")</f>
        <v/>
      </c>
      <c r="Y65" s="253" t="str">
        <f>IFERROR(IF(AND(AND($N64&lt;&gt;$BI$6,$N64&lt;&gt;$BJ$6),Y64="有"),$AL$2,VLOOKUP(Y64,'P1'!$B$4:$J$35,9,FALSE)),"")</f>
        <v/>
      </c>
      <c r="Z65" s="253" t="str">
        <f>IFERROR(IF(AND(AND($N64&lt;&gt;$BI$6,$N64&lt;&gt;$BJ$6),Z64="有"),$AL$2,VLOOKUP(Z64,'P1'!$B$4:$J$35,9,FALSE)),"")</f>
        <v/>
      </c>
      <c r="AA65" s="253" t="str">
        <f>IFERROR(IF(AND(AND($N64&lt;&gt;$BI$6,$N64&lt;&gt;$BJ$6),AA64="有"),$AL$2,VLOOKUP(AA64,'P1'!$B$4:$J$35,9,FALSE)),"")</f>
        <v/>
      </c>
      <c r="AB65" s="253" t="str">
        <f>IFERROR(IF(AND(AND($N64&lt;&gt;$BI$6,$N64&lt;&gt;$BJ$6),AB64="有"),$AL$2,VLOOKUP(AB64,'P1'!$B$4:$J$35,9,FALSE)),"")</f>
        <v/>
      </c>
      <c r="AC65" s="253" t="str">
        <f>IFERROR(IF(AND(AND($N64&lt;&gt;$BI$6,$N64&lt;&gt;$BJ$6),AC64="有"),$AL$2,VLOOKUP(AC64,'P1'!$B$4:$J$35,9,FALSE)),"")</f>
        <v/>
      </c>
      <c r="AD65" s="253" t="str">
        <f>IFERROR(IF(AND(AND($N64&lt;&gt;$BI$6,$N64&lt;&gt;$BJ$6),AD64="有"),$AL$2,VLOOKUP(AD64,'P1'!$B$4:$J$35,9,FALSE)),"")</f>
        <v/>
      </c>
      <c r="AE65" s="253" t="str">
        <f>IFERROR(IF(AND(AND($N64&lt;&gt;$BI$6,$N64&lt;&gt;$BJ$6),AE64="有"),$AL$2,VLOOKUP(AE64,'P1'!$B$4:$J$35,9,FALSE)),"")</f>
        <v/>
      </c>
      <c r="AF65" s="253" t="str">
        <f>IFERROR(IF(AND(AND($N64&lt;&gt;$BI$6,$N64&lt;&gt;$BJ$6),AF64="有"),$AL$2,VLOOKUP(AF64,'P1'!$B$4:$J$35,9,FALSE)),"")</f>
        <v/>
      </c>
      <c r="AG65" s="253" t="str">
        <f>IFERROR(IF(AND(AND($N64&lt;&gt;$BI$6,$N64&lt;&gt;$BJ$6),AG64="有"),$AL$2,VLOOKUP(AG64,'P1'!$B$4:$J$35,9,FALSE)),"")</f>
        <v/>
      </c>
      <c r="AH65" s="253" t="str">
        <f>IFERROR(IF(AND(AND($N64&lt;&gt;$BI$6,$N64&lt;&gt;$BJ$6),AH64="有"),$AL$2,VLOOKUP(AH64,'P1'!$B$4:$J$35,9,FALSE)),"")</f>
        <v/>
      </c>
      <c r="AI65" s="253" t="str">
        <f>IFERROR(IF(AND(AND($N64&lt;&gt;$BI$6,$N64&lt;&gt;$BJ$6),AI64="有"),$AL$2,VLOOKUP(AI64,'P1'!$B$4:$J$35,9,FALSE)),"")</f>
        <v/>
      </c>
      <c r="AJ65" s="253" t="str">
        <f>IFERROR(IF(AND(AND($N64&lt;&gt;$BI$6,$N64&lt;&gt;$BJ$6),AJ64="有"),$AL$2,VLOOKUP(AJ64,'P1'!$B$4:$J$35,9,FALSE)),"")</f>
        <v/>
      </c>
      <c r="AK65" s="253" t="str">
        <f>IFERROR(IF(AND(AND($N64&lt;&gt;$BI$6,$N64&lt;&gt;$BJ$6),AK64="有"),$AL$2,VLOOKUP(AK64,'P1'!$B$4:$J$35,9,FALSE)),"")</f>
        <v/>
      </c>
      <c r="AL65" s="253" t="str">
        <f>IFERROR(IF(AND(AND($N64&lt;&gt;$BI$6,$N64&lt;&gt;$BJ$6),AL64="有"),$AL$2,VLOOKUP(AL64,'P1'!$B$4:$J$35,9,FALSE)),"")</f>
        <v/>
      </c>
      <c r="AM65" s="253" t="str">
        <f>IFERROR(IF(AND(AND($N64&lt;&gt;$BI$6,$N64&lt;&gt;$BJ$6),AM64="有"),$AL$2,VLOOKUP(AM64,'P1'!$B$4:$J$35,9,FALSE)),"")</f>
        <v/>
      </c>
      <c r="AN65" s="253" t="str">
        <f>IFERROR(IF(AND(AND($N64&lt;&gt;$BI$6,$N64&lt;&gt;$BJ$6),AN64="有"),$AL$2,VLOOKUP(AN64,'P1'!$B$4:$J$35,9,FALSE)),"")</f>
        <v/>
      </c>
      <c r="AO65" s="253" t="str">
        <f>IFERROR(IF(AND(AND($N64&lt;&gt;$BI$6,$N64&lt;&gt;$BJ$6),AO64="有"),$AL$2,VLOOKUP(AO64,'P1'!$B$4:$J$35,9,FALSE)),"")</f>
        <v/>
      </c>
      <c r="AP65" s="253" t="str">
        <f>IFERROR(IF(AND(AND($N64&lt;&gt;$BI$6,$N64&lt;&gt;$BJ$6),AP64="有"),$AL$2,VLOOKUP(AP64,'P1'!$B$4:$J$35,9,FALSE)),"")</f>
        <v/>
      </c>
      <c r="AQ65" s="253" t="str">
        <f>IFERROR(IF(AND(AND($N64&lt;&gt;$BI$6,$N64&lt;&gt;$BJ$6),AQ64="有"),$AL$2,VLOOKUP(AQ64,'P1'!$B$4:$J$35,9,FALSE)),"")</f>
        <v/>
      </c>
      <c r="AR65" s="253" t="str">
        <f>IFERROR(IF(AND(AND($N64&lt;&gt;$BI$6,$N64&lt;&gt;$BJ$6),AR64="有"),$AL$2,VLOOKUP(AR64,'P1'!$B$4:$J$35,9,FALSE)),"")</f>
        <v/>
      </c>
      <c r="AS65" s="253" t="str">
        <f>IFERROR(IF(AND(AND($N64&lt;&gt;$BI$6,$N64&lt;&gt;$BJ$6),AS64="有"),$AL$2,VLOOKUP(AS64,'P1'!$B$4:$J$35,9,FALSE)),"")</f>
        <v/>
      </c>
      <c r="AT65" s="253" t="str">
        <f>IFERROR(IF(AND(AND($N64&lt;&gt;$BI$6,$N64&lt;&gt;$BJ$6),AT64="有"),$AL$2,VLOOKUP(AT64,'P1'!$B$4:$J$35,9,FALSE)),"")</f>
        <v/>
      </c>
      <c r="AU65" s="253" t="str">
        <f>IFERROR(IF(AND(AND($N64&lt;&gt;$BI$6,$N64&lt;&gt;$BJ$6),AU64="有"),$AL$2,VLOOKUP(AU64,'P1'!$B$4:$J$35,9,FALSE)),"")</f>
        <v/>
      </c>
      <c r="AV65" s="254">
        <f>SUM(Q65:AU65)</f>
        <v>0</v>
      </c>
      <c r="AW65" s="711"/>
      <c r="AX65" s="713"/>
      <c r="AY65" s="255"/>
      <c r="AZ65" s="255"/>
    </row>
    <row r="66" spans="2:52" ht="17.100000000000001" customHeight="1" x14ac:dyDescent="0.15">
      <c r="B66" s="690">
        <f>B64+1</f>
        <v>24</v>
      </c>
      <c r="C66" s="721"/>
      <c r="D66" s="722"/>
      <c r="E66" s="722"/>
      <c r="F66" s="722"/>
      <c r="G66" s="722"/>
      <c r="H66" s="723"/>
      <c r="I66" s="727"/>
      <c r="J66" s="728"/>
      <c r="K66" s="728"/>
      <c r="L66" s="728"/>
      <c r="M66" s="729"/>
      <c r="N66" s="733"/>
      <c r="O66" s="734"/>
      <c r="P66" s="741"/>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0">
        <f>COUNTA(Q66:AU66)</f>
        <v>0</v>
      </c>
      <c r="AW66" s="710">
        <f>AV67</f>
        <v>0</v>
      </c>
      <c r="AX66" s="712" t="str">
        <f>IFERROR(ROUNDDOWN(AV67/$AT$2,1),"")</f>
        <v/>
      </c>
      <c r="AY66" s="251"/>
      <c r="AZ66" s="251"/>
    </row>
    <row r="67" spans="2:52" ht="17.100000000000001" customHeight="1" x14ac:dyDescent="0.15">
      <c r="B67" s="691"/>
      <c r="C67" s="724"/>
      <c r="D67" s="725"/>
      <c r="E67" s="725"/>
      <c r="F67" s="725"/>
      <c r="G67" s="725"/>
      <c r="H67" s="726"/>
      <c r="I67" s="730"/>
      <c r="J67" s="731"/>
      <c r="K67" s="731"/>
      <c r="L67" s="731"/>
      <c r="M67" s="732"/>
      <c r="N67" s="742"/>
      <c r="O67" s="743"/>
      <c r="P67" s="744"/>
      <c r="Q67" s="253" t="str">
        <f>IFERROR(IF(AND(AND($N66&lt;&gt;$BI$6,$N66&lt;&gt;$BJ$6),Q66="有"),$AL$2,VLOOKUP(Q66,'P1'!$B$4:$J$35,9,FALSE)),"")</f>
        <v/>
      </c>
      <c r="R67" s="253" t="str">
        <f>IFERROR(IF(AND(AND($N66&lt;&gt;$BI$6,$N66&lt;&gt;$BJ$6),R66="有"),$AL$2,VLOOKUP(R66,'P1'!$B$4:$J$35,9,FALSE)),"")</f>
        <v/>
      </c>
      <c r="S67" s="253" t="str">
        <f>IFERROR(IF(AND(AND($N66&lt;&gt;$BI$6,$N66&lt;&gt;$BJ$6),S66="有"),$AL$2,VLOOKUP(S66,'P1'!$B$4:$J$35,9,FALSE)),"")</f>
        <v/>
      </c>
      <c r="T67" s="253" t="str">
        <f>IFERROR(IF(AND(AND($N66&lt;&gt;$BI$6,$N66&lt;&gt;$BJ$6),T66="有"),$AL$2,VLOOKUP(T66,'P1'!$B$4:$J$35,9,FALSE)),"")</f>
        <v/>
      </c>
      <c r="U67" s="253" t="str">
        <f>IFERROR(IF(AND(AND($N66&lt;&gt;$BI$6,$N66&lt;&gt;$BJ$6),U66="有"),$AL$2,VLOOKUP(U66,'P1'!$B$4:$J$35,9,FALSE)),"")</f>
        <v/>
      </c>
      <c r="V67" s="253" t="str">
        <f>IFERROR(IF(AND(AND($N66&lt;&gt;$BI$6,$N66&lt;&gt;$BJ$6),V66="有"),$AL$2,VLOOKUP(V66,'P1'!$B$4:$J$35,9,FALSE)),"")</f>
        <v/>
      </c>
      <c r="W67" s="253" t="str">
        <f>IFERROR(IF(AND(AND($N66&lt;&gt;$BI$6,$N66&lt;&gt;$BJ$6),W66="有"),$AL$2,VLOOKUP(W66,'P1'!$B$4:$J$35,9,FALSE)),"")</f>
        <v/>
      </c>
      <c r="X67" s="253" t="str">
        <f>IFERROR(IF(AND(AND($N66&lt;&gt;$BI$6,$N66&lt;&gt;$BJ$6),X66="有"),$AL$2,VLOOKUP(X66,'P1'!$B$4:$J$35,9,FALSE)),"")</f>
        <v/>
      </c>
      <c r="Y67" s="253" t="str">
        <f>IFERROR(IF(AND(AND($N66&lt;&gt;$BI$6,$N66&lt;&gt;$BJ$6),Y66="有"),$AL$2,VLOOKUP(Y66,'P1'!$B$4:$J$35,9,FALSE)),"")</f>
        <v/>
      </c>
      <c r="Z67" s="253" t="str">
        <f>IFERROR(IF(AND(AND($N66&lt;&gt;$BI$6,$N66&lt;&gt;$BJ$6),Z66="有"),$AL$2,VLOOKUP(Z66,'P1'!$B$4:$J$35,9,FALSE)),"")</f>
        <v/>
      </c>
      <c r="AA67" s="253" t="str">
        <f>IFERROR(IF(AND(AND($N66&lt;&gt;$BI$6,$N66&lt;&gt;$BJ$6),AA66="有"),$AL$2,VLOOKUP(AA66,'P1'!$B$4:$J$35,9,FALSE)),"")</f>
        <v/>
      </c>
      <c r="AB67" s="253" t="str">
        <f>IFERROR(IF(AND(AND($N66&lt;&gt;$BI$6,$N66&lt;&gt;$BJ$6),AB66="有"),$AL$2,VLOOKUP(AB66,'P1'!$B$4:$J$35,9,FALSE)),"")</f>
        <v/>
      </c>
      <c r="AC67" s="253" t="str">
        <f>IFERROR(IF(AND(AND($N66&lt;&gt;$BI$6,$N66&lt;&gt;$BJ$6),AC66="有"),$AL$2,VLOOKUP(AC66,'P1'!$B$4:$J$35,9,FALSE)),"")</f>
        <v/>
      </c>
      <c r="AD67" s="253" t="str">
        <f>IFERROR(IF(AND(AND($N66&lt;&gt;$BI$6,$N66&lt;&gt;$BJ$6),AD66="有"),$AL$2,VLOOKUP(AD66,'P1'!$B$4:$J$35,9,FALSE)),"")</f>
        <v/>
      </c>
      <c r="AE67" s="253" t="str">
        <f>IFERROR(IF(AND(AND($N66&lt;&gt;$BI$6,$N66&lt;&gt;$BJ$6),AE66="有"),$AL$2,VLOOKUP(AE66,'P1'!$B$4:$J$35,9,FALSE)),"")</f>
        <v/>
      </c>
      <c r="AF67" s="253" t="str">
        <f>IFERROR(IF(AND(AND($N66&lt;&gt;$BI$6,$N66&lt;&gt;$BJ$6),AF66="有"),$AL$2,VLOOKUP(AF66,'P1'!$B$4:$J$35,9,FALSE)),"")</f>
        <v/>
      </c>
      <c r="AG67" s="253" t="str">
        <f>IFERROR(IF(AND(AND($N66&lt;&gt;$BI$6,$N66&lt;&gt;$BJ$6),AG66="有"),$AL$2,VLOOKUP(AG66,'P1'!$B$4:$J$35,9,FALSE)),"")</f>
        <v/>
      </c>
      <c r="AH67" s="253" t="str">
        <f>IFERROR(IF(AND(AND($N66&lt;&gt;$BI$6,$N66&lt;&gt;$BJ$6),AH66="有"),$AL$2,VLOOKUP(AH66,'P1'!$B$4:$J$35,9,FALSE)),"")</f>
        <v/>
      </c>
      <c r="AI67" s="253" t="str">
        <f>IFERROR(IF(AND(AND($N66&lt;&gt;$BI$6,$N66&lt;&gt;$BJ$6),AI66="有"),$AL$2,VLOOKUP(AI66,'P1'!$B$4:$J$35,9,FALSE)),"")</f>
        <v/>
      </c>
      <c r="AJ67" s="253" t="str">
        <f>IFERROR(IF(AND(AND($N66&lt;&gt;$BI$6,$N66&lt;&gt;$BJ$6),AJ66="有"),$AL$2,VLOOKUP(AJ66,'P1'!$B$4:$J$35,9,FALSE)),"")</f>
        <v/>
      </c>
      <c r="AK67" s="253" t="str">
        <f>IFERROR(IF(AND(AND($N66&lt;&gt;$BI$6,$N66&lt;&gt;$BJ$6),AK66="有"),$AL$2,VLOOKUP(AK66,'P1'!$B$4:$J$35,9,FALSE)),"")</f>
        <v/>
      </c>
      <c r="AL67" s="253" t="str">
        <f>IFERROR(IF(AND(AND($N66&lt;&gt;$BI$6,$N66&lt;&gt;$BJ$6),AL66="有"),$AL$2,VLOOKUP(AL66,'P1'!$B$4:$J$35,9,FALSE)),"")</f>
        <v/>
      </c>
      <c r="AM67" s="253" t="str">
        <f>IFERROR(IF(AND(AND($N66&lt;&gt;$BI$6,$N66&lt;&gt;$BJ$6),AM66="有"),$AL$2,VLOOKUP(AM66,'P1'!$B$4:$J$35,9,FALSE)),"")</f>
        <v/>
      </c>
      <c r="AN67" s="253" t="str">
        <f>IFERROR(IF(AND(AND($N66&lt;&gt;$BI$6,$N66&lt;&gt;$BJ$6),AN66="有"),$AL$2,VLOOKUP(AN66,'P1'!$B$4:$J$35,9,FALSE)),"")</f>
        <v/>
      </c>
      <c r="AO67" s="253" t="str">
        <f>IFERROR(IF(AND(AND($N66&lt;&gt;$BI$6,$N66&lt;&gt;$BJ$6),AO66="有"),$AL$2,VLOOKUP(AO66,'P1'!$B$4:$J$35,9,FALSE)),"")</f>
        <v/>
      </c>
      <c r="AP67" s="253" t="str">
        <f>IFERROR(IF(AND(AND($N66&lt;&gt;$BI$6,$N66&lt;&gt;$BJ$6),AP66="有"),$AL$2,VLOOKUP(AP66,'P1'!$B$4:$J$35,9,FALSE)),"")</f>
        <v/>
      </c>
      <c r="AQ67" s="253" t="str">
        <f>IFERROR(IF(AND(AND($N66&lt;&gt;$BI$6,$N66&lt;&gt;$BJ$6),AQ66="有"),$AL$2,VLOOKUP(AQ66,'P1'!$B$4:$J$35,9,FALSE)),"")</f>
        <v/>
      </c>
      <c r="AR67" s="253" t="str">
        <f>IFERROR(IF(AND(AND($N66&lt;&gt;$BI$6,$N66&lt;&gt;$BJ$6),AR66="有"),$AL$2,VLOOKUP(AR66,'P1'!$B$4:$J$35,9,FALSE)),"")</f>
        <v/>
      </c>
      <c r="AS67" s="253" t="str">
        <f>IFERROR(IF(AND(AND($N66&lt;&gt;$BI$6,$N66&lt;&gt;$BJ$6),AS66="有"),$AL$2,VLOOKUP(AS66,'P1'!$B$4:$J$35,9,FALSE)),"")</f>
        <v/>
      </c>
      <c r="AT67" s="253" t="str">
        <f>IFERROR(IF(AND(AND($N66&lt;&gt;$BI$6,$N66&lt;&gt;$BJ$6),AT66="有"),$AL$2,VLOOKUP(AT66,'P1'!$B$4:$J$35,9,FALSE)),"")</f>
        <v/>
      </c>
      <c r="AU67" s="253" t="str">
        <f>IFERROR(IF(AND(AND($N66&lt;&gt;$BI$6,$N66&lt;&gt;$BJ$6),AU66="有"),$AL$2,VLOOKUP(AU66,'P1'!$B$4:$J$35,9,FALSE)),"")</f>
        <v/>
      </c>
      <c r="AV67" s="254">
        <f>SUM(Q67:AU67)</f>
        <v>0</v>
      </c>
      <c r="AW67" s="711"/>
      <c r="AX67" s="713"/>
      <c r="AY67" s="255"/>
      <c r="AZ67" s="255"/>
    </row>
    <row r="68" spans="2:52" ht="17.100000000000001" customHeight="1" x14ac:dyDescent="0.15">
      <c r="B68" s="690">
        <f>B66+1</f>
        <v>25</v>
      </c>
      <c r="C68" s="721"/>
      <c r="D68" s="722"/>
      <c r="E68" s="722"/>
      <c r="F68" s="722"/>
      <c r="G68" s="722"/>
      <c r="H68" s="723"/>
      <c r="I68" s="727"/>
      <c r="J68" s="728"/>
      <c r="K68" s="728"/>
      <c r="L68" s="728"/>
      <c r="M68" s="729"/>
      <c r="N68" s="733"/>
      <c r="O68" s="734"/>
      <c r="P68" s="741"/>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0">
        <f>COUNTA(Q68:AU68)</f>
        <v>0</v>
      </c>
      <c r="AW68" s="710">
        <f>AV69</f>
        <v>0</v>
      </c>
      <c r="AX68" s="712" t="str">
        <f>IFERROR(ROUNDDOWN(AV69/$AT$2,1),"")</f>
        <v/>
      </c>
      <c r="AY68" s="251"/>
      <c r="AZ68" s="251"/>
    </row>
    <row r="69" spans="2:52" ht="17.100000000000001" customHeight="1" x14ac:dyDescent="0.15">
      <c r="B69" s="691"/>
      <c r="C69" s="724"/>
      <c r="D69" s="725"/>
      <c r="E69" s="725"/>
      <c r="F69" s="725"/>
      <c r="G69" s="725"/>
      <c r="H69" s="726"/>
      <c r="I69" s="730"/>
      <c r="J69" s="731"/>
      <c r="K69" s="731"/>
      <c r="L69" s="731"/>
      <c r="M69" s="732"/>
      <c r="N69" s="742"/>
      <c r="O69" s="743"/>
      <c r="P69" s="744"/>
      <c r="Q69" s="253" t="str">
        <f>IFERROR(IF(AND(AND($N68&lt;&gt;$BI$6,$N68&lt;&gt;$BJ$6),Q68="有"),$AL$2,VLOOKUP(Q68,'P1'!$B$4:$J$35,9,FALSE)),"")</f>
        <v/>
      </c>
      <c r="R69" s="253" t="str">
        <f>IFERROR(IF(AND(AND($N68&lt;&gt;$BI$6,$N68&lt;&gt;$BJ$6),R68="有"),$AL$2,VLOOKUP(R68,'P1'!$B$4:$J$35,9,FALSE)),"")</f>
        <v/>
      </c>
      <c r="S69" s="253" t="str">
        <f>IFERROR(IF(AND(AND($N68&lt;&gt;$BI$6,$N68&lt;&gt;$BJ$6),S68="有"),$AL$2,VLOOKUP(S68,'P1'!$B$4:$J$35,9,FALSE)),"")</f>
        <v/>
      </c>
      <c r="T69" s="253" t="str">
        <f>IFERROR(IF(AND(AND($N68&lt;&gt;$BI$6,$N68&lt;&gt;$BJ$6),T68="有"),$AL$2,VLOOKUP(T68,'P1'!$B$4:$J$35,9,FALSE)),"")</f>
        <v/>
      </c>
      <c r="U69" s="253" t="str">
        <f>IFERROR(IF(AND(AND($N68&lt;&gt;$BI$6,$N68&lt;&gt;$BJ$6),U68="有"),$AL$2,VLOOKUP(U68,'P1'!$B$4:$J$35,9,FALSE)),"")</f>
        <v/>
      </c>
      <c r="V69" s="253" t="str">
        <f>IFERROR(IF(AND(AND($N68&lt;&gt;$BI$6,$N68&lt;&gt;$BJ$6),V68="有"),$AL$2,VLOOKUP(V68,'P1'!$B$4:$J$35,9,FALSE)),"")</f>
        <v/>
      </c>
      <c r="W69" s="253" t="str">
        <f>IFERROR(IF(AND(AND($N68&lt;&gt;$BI$6,$N68&lt;&gt;$BJ$6),W68="有"),$AL$2,VLOOKUP(W68,'P1'!$B$4:$J$35,9,FALSE)),"")</f>
        <v/>
      </c>
      <c r="X69" s="253" t="str">
        <f>IFERROR(IF(AND(AND($N68&lt;&gt;$BI$6,$N68&lt;&gt;$BJ$6),X68="有"),$AL$2,VLOOKUP(X68,'P1'!$B$4:$J$35,9,FALSE)),"")</f>
        <v/>
      </c>
      <c r="Y69" s="253" t="str">
        <f>IFERROR(IF(AND(AND($N68&lt;&gt;$BI$6,$N68&lt;&gt;$BJ$6),Y68="有"),$AL$2,VLOOKUP(Y68,'P1'!$B$4:$J$35,9,FALSE)),"")</f>
        <v/>
      </c>
      <c r="Z69" s="253" t="str">
        <f>IFERROR(IF(AND(AND($N68&lt;&gt;$BI$6,$N68&lt;&gt;$BJ$6),Z68="有"),$AL$2,VLOOKUP(Z68,'P1'!$B$4:$J$35,9,FALSE)),"")</f>
        <v/>
      </c>
      <c r="AA69" s="253" t="str">
        <f>IFERROR(IF(AND(AND($N68&lt;&gt;$BI$6,$N68&lt;&gt;$BJ$6),AA68="有"),$AL$2,VLOOKUP(AA68,'P1'!$B$4:$J$35,9,FALSE)),"")</f>
        <v/>
      </c>
      <c r="AB69" s="253" t="str">
        <f>IFERROR(IF(AND(AND($N68&lt;&gt;$BI$6,$N68&lt;&gt;$BJ$6),AB68="有"),$AL$2,VLOOKUP(AB68,'P1'!$B$4:$J$35,9,FALSE)),"")</f>
        <v/>
      </c>
      <c r="AC69" s="253" t="str">
        <f>IFERROR(IF(AND(AND($N68&lt;&gt;$BI$6,$N68&lt;&gt;$BJ$6),AC68="有"),$AL$2,VLOOKUP(AC68,'P1'!$B$4:$J$35,9,FALSE)),"")</f>
        <v/>
      </c>
      <c r="AD69" s="253" t="str">
        <f>IFERROR(IF(AND(AND($N68&lt;&gt;$BI$6,$N68&lt;&gt;$BJ$6),AD68="有"),$AL$2,VLOOKUP(AD68,'P1'!$B$4:$J$35,9,FALSE)),"")</f>
        <v/>
      </c>
      <c r="AE69" s="253" t="str">
        <f>IFERROR(IF(AND(AND($N68&lt;&gt;$BI$6,$N68&lt;&gt;$BJ$6),AE68="有"),$AL$2,VLOOKUP(AE68,'P1'!$B$4:$J$35,9,FALSE)),"")</f>
        <v/>
      </c>
      <c r="AF69" s="253" t="str">
        <f>IFERROR(IF(AND(AND($N68&lt;&gt;$BI$6,$N68&lt;&gt;$BJ$6),AF68="有"),$AL$2,VLOOKUP(AF68,'P1'!$B$4:$J$35,9,FALSE)),"")</f>
        <v/>
      </c>
      <c r="AG69" s="253" t="str">
        <f>IFERROR(IF(AND(AND($N68&lt;&gt;$BI$6,$N68&lt;&gt;$BJ$6),AG68="有"),$AL$2,VLOOKUP(AG68,'P1'!$B$4:$J$35,9,FALSE)),"")</f>
        <v/>
      </c>
      <c r="AH69" s="253" t="str">
        <f>IFERROR(IF(AND(AND($N68&lt;&gt;$BI$6,$N68&lt;&gt;$BJ$6),AH68="有"),$AL$2,VLOOKUP(AH68,'P1'!$B$4:$J$35,9,FALSE)),"")</f>
        <v/>
      </c>
      <c r="AI69" s="253" t="str">
        <f>IFERROR(IF(AND(AND($N68&lt;&gt;$BI$6,$N68&lt;&gt;$BJ$6),AI68="有"),$AL$2,VLOOKUP(AI68,'P1'!$B$4:$J$35,9,FALSE)),"")</f>
        <v/>
      </c>
      <c r="AJ69" s="253" t="str">
        <f>IFERROR(IF(AND(AND($N68&lt;&gt;$BI$6,$N68&lt;&gt;$BJ$6),AJ68="有"),$AL$2,VLOOKUP(AJ68,'P1'!$B$4:$J$35,9,FALSE)),"")</f>
        <v/>
      </c>
      <c r="AK69" s="253" t="str">
        <f>IFERROR(IF(AND(AND($N68&lt;&gt;$BI$6,$N68&lt;&gt;$BJ$6),AK68="有"),$AL$2,VLOOKUP(AK68,'P1'!$B$4:$J$35,9,FALSE)),"")</f>
        <v/>
      </c>
      <c r="AL69" s="253" t="str">
        <f>IFERROR(IF(AND(AND($N68&lt;&gt;$BI$6,$N68&lt;&gt;$BJ$6),AL68="有"),$AL$2,VLOOKUP(AL68,'P1'!$B$4:$J$35,9,FALSE)),"")</f>
        <v/>
      </c>
      <c r="AM69" s="253" t="str">
        <f>IFERROR(IF(AND(AND($N68&lt;&gt;$BI$6,$N68&lt;&gt;$BJ$6),AM68="有"),$AL$2,VLOOKUP(AM68,'P1'!$B$4:$J$35,9,FALSE)),"")</f>
        <v/>
      </c>
      <c r="AN69" s="253" t="str">
        <f>IFERROR(IF(AND(AND($N68&lt;&gt;$BI$6,$N68&lt;&gt;$BJ$6),AN68="有"),$AL$2,VLOOKUP(AN68,'P1'!$B$4:$J$35,9,FALSE)),"")</f>
        <v/>
      </c>
      <c r="AO69" s="253" t="str">
        <f>IFERROR(IF(AND(AND($N68&lt;&gt;$BI$6,$N68&lt;&gt;$BJ$6),AO68="有"),$AL$2,VLOOKUP(AO68,'P1'!$B$4:$J$35,9,FALSE)),"")</f>
        <v/>
      </c>
      <c r="AP69" s="253" t="str">
        <f>IFERROR(IF(AND(AND($N68&lt;&gt;$BI$6,$N68&lt;&gt;$BJ$6),AP68="有"),$AL$2,VLOOKUP(AP68,'P1'!$B$4:$J$35,9,FALSE)),"")</f>
        <v/>
      </c>
      <c r="AQ69" s="253" t="str">
        <f>IFERROR(IF(AND(AND($N68&lt;&gt;$BI$6,$N68&lt;&gt;$BJ$6),AQ68="有"),$AL$2,VLOOKUP(AQ68,'P1'!$B$4:$J$35,9,FALSE)),"")</f>
        <v/>
      </c>
      <c r="AR69" s="253" t="str">
        <f>IFERROR(IF(AND(AND($N68&lt;&gt;$BI$6,$N68&lt;&gt;$BJ$6),AR68="有"),$AL$2,VLOOKUP(AR68,'P1'!$B$4:$J$35,9,FALSE)),"")</f>
        <v/>
      </c>
      <c r="AS69" s="253" t="str">
        <f>IFERROR(IF(AND(AND($N68&lt;&gt;$BI$6,$N68&lt;&gt;$BJ$6),AS68="有"),$AL$2,VLOOKUP(AS68,'P1'!$B$4:$J$35,9,FALSE)),"")</f>
        <v/>
      </c>
      <c r="AT69" s="253" t="str">
        <f>IFERROR(IF(AND(AND($N68&lt;&gt;$BI$6,$N68&lt;&gt;$BJ$6),AT68="有"),$AL$2,VLOOKUP(AT68,'P1'!$B$4:$J$35,9,FALSE)),"")</f>
        <v/>
      </c>
      <c r="AU69" s="253" t="str">
        <f>IFERROR(IF(AND(AND($N68&lt;&gt;$BI$6,$N68&lt;&gt;$BJ$6),AU68="有"),$AL$2,VLOOKUP(AU68,'P1'!$B$4:$J$35,9,FALSE)),"")</f>
        <v/>
      </c>
      <c r="AV69" s="254">
        <f>SUM(Q69:AU69)</f>
        <v>0</v>
      </c>
      <c r="AW69" s="711"/>
      <c r="AX69" s="713"/>
      <c r="AY69" s="255"/>
      <c r="AZ69" s="255"/>
    </row>
    <row r="70" spans="2:52" ht="17.100000000000001" customHeight="1" x14ac:dyDescent="0.15">
      <c r="B70" s="690">
        <f>B68+1</f>
        <v>26</v>
      </c>
      <c r="C70" s="721"/>
      <c r="D70" s="722"/>
      <c r="E70" s="722"/>
      <c r="F70" s="722"/>
      <c r="G70" s="722"/>
      <c r="H70" s="723"/>
      <c r="I70" s="727"/>
      <c r="J70" s="728"/>
      <c r="K70" s="728"/>
      <c r="L70" s="728"/>
      <c r="M70" s="729"/>
      <c r="N70" s="733"/>
      <c r="O70" s="734"/>
      <c r="P70" s="723"/>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0">
        <f>COUNTA(Q70:AU70)</f>
        <v>0</v>
      </c>
      <c r="AW70" s="710">
        <f>AV71</f>
        <v>0</v>
      </c>
      <c r="AX70" s="712" t="str">
        <f>IFERROR(ROUNDDOWN(AV71/$AT$2,1),"")</f>
        <v/>
      </c>
      <c r="AY70" s="251"/>
      <c r="AZ70" s="251"/>
    </row>
    <row r="71" spans="2:52" ht="17.100000000000001" customHeight="1" x14ac:dyDescent="0.15">
      <c r="B71" s="691"/>
      <c r="C71" s="724"/>
      <c r="D71" s="725"/>
      <c r="E71" s="725"/>
      <c r="F71" s="725"/>
      <c r="G71" s="725"/>
      <c r="H71" s="726"/>
      <c r="I71" s="730"/>
      <c r="J71" s="731"/>
      <c r="K71" s="731"/>
      <c r="L71" s="731"/>
      <c r="M71" s="732"/>
      <c r="N71" s="724"/>
      <c r="O71" s="725"/>
      <c r="P71" s="726"/>
      <c r="Q71" s="253" t="str">
        <f>IFERROR(IF(AND(AND($N70&lt;&gt;$BI$6,$N70&lt;&gt;$BJ$6),Q70="有"),$AL$2,VLOOKUP(Q70,'P1'!$B$4:$J$35,9,FALSE)),"")</f>
        <v/>
      </c>
      <c r="R71" s="253" t="str">
        <f>IFERROR(IF(AND(AND($N70&lt;&gt;$BI$6,$N70&lt;&gt;$BJ$6),R70="有"),$AL$2,VLOOKUP(R70,'P1'!$B$4:$J$35,9,FALSE)),"")</f>
        <v/>
      </c>
      <c r="S71" s="253" t="str">
        <f>IFERROR(IF(AND(AND($N70&lt;&gt;$BI$6,$N70&lt;&gt;$BJ$6),S70="有"),$AL$2,VLOOKUP(S70,'P1'!$B$4:$J$35,9,FALSE)),"")</f>
        <v/>
      </c>
      <c r="T71" s="253" t="str">
        <f>IFERROR(IF(AND(AND($N70&lt;&gt;$BI$6,$N70&lt;&gt;$BJ$6),T70="有"),$AL$2,VLOOKUP(T70,'P1'!$B$4:$J$35,9,FALSE)),"")</f>
        <v/>
      </c>
      <c r="U71" s="253" t="str">
        <f>IFERROR(IF(AND(AND($N70&lt;&gt;$BI$6,$N70&lt;&gt;$BJ$6),U70="有"),$AL$2,VLOOKUP(U70,'P1'!$B$4:$J$35,9,FALSE)),"")</f>
        <v/>
      </c>
      <c r="V71" s="253" t="str">
        <f>IFERROR(IF(AND(AND($N70&lt;&gt;$BI$6,$N70&lt;&gt;$BJ$6),V70="有"),$AL$2,VLOOKUP(V70,'P1'!$B$4:$J$35,9,FALSE)),"")</f>
        <v/>
      </c>
      <c r="W71" s="253" t="str">
        <f>IFERROR(IF(AND(AND($N70&lt;&gt;$BI$6,$N70&lt;&gt;$BJ$6),W70="有"),$AL$2,VLOOKUP(W70,'P1'!$B$4:$J$35,9,FALSE)),"")</f>
        <v/>
      </c>
      <c r="X71" s="253" t="str">
        <f>IFERROR(IF(AND(AND($N70&lt;&gt;$BI$6,$N70&lt;&gt;$BJ$6),X70="有"),$AL$2,VLOOKUP(X70,'P1'!$B$4:$J$35,9,FALSE)),"")</f>
        <v/>
      </c>
      <c r="Y71" s="253" t="str">
        <f>IFERROR(IF(AND(AND($N70&lt;&gt;$BI$6,$N70&lt;&gt;$BJ$6),Y70="有"),$AL$2,VLOOKUP(Y70,'P1'!$B$4:$J$35,9,FALSE)),"")</f>
        <v/>
      </c>
      <c r="Z71" s="253" t="str">
        <f>IFERROR(IF(AND(AND($N70&lt;&gt;$BI$6,$N70&lt;&gt;$BJ$6),Z70="有"),$AL$2,VLOOKUP(Z70,'P1'!$B$4:$J$35,9,FALSE)),"")</f>
        <v/>
      </c>
      <c r="AA71" s="253" t="str">
        <f>IFERROR(IF(AND(AND($N70&lt;&gt;$BI$6,$N70&lt;&gt;$BJ$6),AA70="有"),$AL$2,VLOOKUP(AA70,'P1'!$B$4:$J$35,9,FALSE)),"")</f>
        <v/>
      </c>
      <c r="AB71" s="253" t="str">
        <f>IFERROR(IF(AND(AND($N70&lt;&gt;$BI$6,$N70&lt;&gt;$BJ$6),AB70="有"),$AL$2,VLOOKUP(AB70,'P1'!$B$4:$J$35,9,FALSE)),"")</f>
        <v/>
      </c>
      <c r="AC71" s="253" t="str">
        <f>IFERROR(IF(AND(AND($N70&lt;&gt;$BI$6,$N70&lt;&gt;$BJ$6),AC70="有"),$AL$2,VLOOKUP(AC70,'P1'!$B$4:$J$35,9,FALSE)),"")</f>
        <v/>
      </c>
      <c r="AD71" s="253" t="str">
        <f>IFERROR(IF(AND(AND($N70&lt;&gt;$BI$6,$N70&lt;&gt;$BJ$6),AD70="有"),$AL$2,VLOOKUP(AD70,'P1'!$B$4:$J$35,9,FALSE)),"")</f>
        <v/>
      </c>
      <c r="AE71" s="253" t="str">
        <f>IFERROR(IF(AND(AND($N70&lt;&gt;$BI$6,$N70&lt;&gt;$BJ$6),AE70="有"),$AL$2,VLOOKUP(AE70,'P1'!$B$4:$J$35,9,FALSE)),"")</f>
        <v/>
      </c>
      <c r="AF71" s="253" t="str">
        <f>IFERROR(IF(AND(AND($N70&lt;&gt;$BI$6,$N70&lt;&gt;$BJ$6),AF70="有"),$AL$2,VLOOKUP(AF70,'P1'!$B$4:$J$35,9,FALSE)),"")</f>
        <v/>
      </c>
      <c r="AG71" s="253" t="str">
        <f>IFERROR(IF(AND(AND($N70&lt;&gt;$BI$6,$N70&lt;&gt;$BJ$6),AG70="有"),$AL$2,VLOOKUP(AG70,'P1'!$B$4:$J$35,9,FALSE)),"")</f>
        <v/>
      </c>
      <c r="AH71" s="253" t="str">
        <f>IFERROR(IF(AND(AND($N70&lt;&gt;$BI$6,$N70&lt;&gt;$BJ$6),AH70="有"),$AL$2,VLOOKUP(AH70,'P1'!$B$4:$J$35,9,FALSE)),"")</f>
        <v/>
      </c>
      <c r="AI71" s="253" t="str">
        <f>IFERROR(IF(AND(AND($N70&lt;&gt;$BI$6,$N70&lt;&gt;$BJ$6),AI70="有"),$AL$2,VLOOKUP(AI70,'P1'!$B$4:$J$35,9,FALSE)),"")</f>
        <v/>
      </c>
      <c r="AJ71" s="253" t="str">
        <f>IFERROR(IF(AND(AND($N70&lt;&gt;$BI$6,$N70&lt;&gt;$BJ$6),AJ70="有"),$AL$2,VLOOKUP(AJ70,'P1'!$B$4:$J$35,9,FALSE)),"")</f>
        <v/>
      </c>
      <c r="AK71" s="253" t="str">
        <f>IFERROR(IF(AND(AND($N70&lt;&gt;$BI$6,$N70&lt;&gt;$BJ$6),AK70="有"),$AL$2,VLOOKUP(AK70,'P1'!$B$4:$J$35,9,FALSE)),"")</f>
        <v/>
      </c>
      <c r="AL71" s="253" t="str">
        <f>IFERROR(IF(AND(AND($N70&lt;&gt;$BI$6,$N70&lt;&gt;$BJ$6),AL70="有"),$AL$2,VLOOKUP(AL70,'P1'!$B$4:$J$35,9,FALSE)),"")</f>
        <v/>
      </c>
      <c r="AM71" s="253" t="str">
        <f>IFERROR(IF(AND(AND($N70&lt;&gt;$BI$6,$N70&lt;&gt;$BJ$6),AM70="有"),$AL$2,VLOOKUP(AM70,'P1'!$B$4:$J$35,9,FALSE)),"")</f>
        <v/>
      </c>
      <c r="AN71" s="253" t="str">
        <f>IFERROR(IF(AND(AND($N70&lt;&gt;$BI$6,$N70&lt;&gt;$BJ$6),AN70="有"),$AL$2,VLOOKUP(AN70,'P1'!$B$4:$J$35,9,FALSE)),"")</f>
        <v/>
      </c>
      <c r="AO71" s="253" t="str">
        <f>IFERROR(IF(AND(AND($N70&lt;&gt;$BI$6,$N70&lt;&gt;$BJ$6),AO70="有"),$AL$2,VLOOKUP(AO70,'P1'!$B$4:$J$35,9,FALSE)),"")</f>
        <v/>
      </c>
      <c r="AP71" s="253" t="str">
        <f>IFERROR(IF(AND(AND($N70&lt;&gt;$BI$6,$N70&lt;&gt;$BJ$6),AP70="有"),$AL$2,VLOOKUP(AP70,'P1'!$B$4:$J$35,9,FALSE)),"")</f>
        <v/>
      </c>
      <c r="AQ71" s="253" t="str">
        <f>IFERROR(IF(AND(AND($N70&lt;&gt;$BI$6,$N70&lt;&gt;$BJ$6),AQ70="有"),$AL$2,VLOOKUP(AQ70,'P1'!$B$4:$J$35,9,FALSE)),"")</f>
        <v/>
      </c>
      <c r="AR71" s="253" t="str">
        <f>IFERROR(IF(AND(AND($N70&lt;&gt;$BI$6,$N70&lt;&gt;$BJ$6),AR70="有"),$AL$2,VLOOKUP(AR70,'P1'!$B$4:$J$35,9,FALSE)),"")</f>
        <v/>
      </c>
      <c r="AS71" s="253" t="str">
        <f>IFERROR(IF(AND(AND($N70&lt;&gt;$BI$6,$N70&lt;&gt;$BJ$6),AS70="有"),$AL$2,VLOOKUP(AS70,'P1'!$B$4:$J$35,9,FALSE)),"")</f>
        <v/>
      </c>
      <c r="AT71" s="253" t="str">
        <f>IFERROR(IF(AND(AND($N70&lt;&gt;$BI$6,$N70&lt;&gt;$BJ$6),AT70="有"),$AL$2,VLOOKUP(AT70,'P1'!$B$4:$J$35,9,FALSE)),"")</f>
        <v/>
      </c>
      <c r="AU71" s="253" t="str">
        <f>IFERROR(IF(AND(AND($N70&lt;&gt;$BI$6,$N70&lt;&gt;$BJ$6),AU70="有"),$AL$2,VLOOKUP(AU70,'P1'!$B$4:$J$35,9,FALSE)),"")</f>
        <v/>
      </c>
      <c r="AV71" s="254">
        <f>SUM(Q71:AU71)</f>
        <v>0</v>
      </c>
      <c r="AW71" s="711"/>
      <c r="AX71" s="713"/>
      <c r="AY71" s="255"/>
      <c r="AZ71" s="255"/>
    </row>
    <row r="72" spans="2:52" ht="17.100000000000001" customHeight="1" x14ac:dyDescent="0.15">
      <c r="B72" s="690">
        <f>B70+1</f>
        <v>27</v>
      </c>
      <c r="C72" s="721"/>
      <c r="D72" s="722"/>
      <c r="E72" s="722"/>
      <c r="F72" s="722"/>
      <c r="G72" s="722"/>
      <c r="H72" s="723"/>
      <c r="I72" s="727"/>
      <c r="J72" s="728"/>
      <c r="K72" s="728"/>
      <c r="L72" s="728"/>
      <c r="M72" s="729"/>
      <c r="N72" s="733"/>
      <c r="O72" s="734"/>
      <c r="P72" s="723"/>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0">
        <f>COUNTA(Q72:AU72)</f>
        <v>0</v>
      </c>
      <c r="AW72" s="710">
        <f>AV73</f>
        <v>0</v>
      </c>
      <c r="AX72" s="712" t="str">
        <f>IFERROR(ROUNDDOWN(AV73/$AT$2,1),"")</f>
        <v/>
      </c>
      <c r="AY72" s="251"/>
      <c r="AZ72" s="251"/>
    </row>
    <row r="73" spans="2:52" ht="17.100000000000001" customHeight="1" x14ac:dyDescent="0.15">
      <c r="B73" s="691"/>
      <c r="C73" s="724"/>
      <c r="D73" s="725"/>
      <c r="E73" s="725"/>
      <c r="F73" s="725"/>
      <c r="G73" s="725"/>
      <c r="H73" s="726"/>
      <c r="I73" s="730"/>
      <c r="J73" s="731"/>
      <c r="K73" s="731"/>
      <c r="L73" s="731"/>
      <c r="M73" s="732"/>
      <c r="N73" s="724"/>
      <c r="O73" s="725"/>
      <c r="P73" s="726"/>
      <c r="Q73" s="253" t="str">
        <f>IFERROR(IF(AND(AND($N72&lt;&gt;$BI$6,$N72&lt;&gt;$BJ$6),Q72="有"),$AL$2,VLOOKUP(Q72,'P1'!$B$4:$J$35,9,FALSE)),"")</f>
        <v/>
      </c>
      <c r="R73" s="253" t="str">
        <f>IFERROR(IF(AND(AND($N72&lt;&gt;$BI$6,$N72&lt;&gt;$BJ$6),R72="有"),$AL$2,VLOOKUP(R72,'P1'!$B$4:$J$35,9,FALSE)),"")</f>
        <v/>
      </c>
      <c r="S73" s="253" t="str">
        <f>IFERROR(IF(AND(AND($N72&lt;&gt;$BI$6,$N72&lt;&gt;$BJ$6),S72="有"),$AL$2,VLOOKUP(S72,'P1'!$B$4:$J$35,9,FALSE)),"")</f>
        <v/>
      </c>
      <c r="T73" s="253" t="str">
        <f>IFERROR(IF(AND(AND($N72&lt;&gt;$BI$6,$N72&lt;&gt;$BJ$6),T72="有"),$AL$2,VLOOKUP(T72,'P1'!$B$4:$J$35,9,FALSE)),"")</f>
        <v/>
      </c>
      <c r="U73" s="253" t="str">
        <f>IFERROR(IF(AND(AND($N72&lt;&gt;$BI$6,$N72&lt;&gt;$BJ$6),U72="有"),$AL$2,VLOOKUP(U72,'P1'!$B$4:$J$35,9,FALSE)),"")</f>
        <v/>
      </c>
      <c r="V73" s="253" t="str">
        <f>IFERROR(IF(AND(AND($N72&lt;&gt;$BI$6,$N72&lt;&gt;$BJ$6),V72="有"),$AL$2,VLOOKUP(V72,'P1'!$B$4:$J$35,9,FALSE)),"")</f>
        <v/>
      </c>
      <c r="W73" s="253" t="str">
        <f>IFERROR(IF(AND(AND($N72&lt;&gt;$BI$6,$N72&lt;&gt;$BJ$6),W72="有"),$AL$2,VLOOKUP(W72,'P1'!$B$4:$J$35,9,FALSE)),"")</f>
        <v/>
      </c>
      <c r="X73" s="253" t="str">
        <f>IFERROR(IF(AND(AND($N72&lt;&gt;$BI$6,$N72&lt;&gt;$BJ$6),X72="有"),$AL$2,VLOOKUP(X72,'P1'!$B$4:$J$35,9,FALSE)),"")</f>
        <v/>
      </c>
      <c r="Y73" s="253" t="str">
        <f>IFERROR(IF(AND(AND($N72&lt;&gt;$BI$6,$N72&lt;&gt;$BJ$6),Y72="有"),$AL$2,VLOOKUP(Y72,'P1'!$B$4:$J$35,9,FALSE)),"")</f>
        <v/>
      </c>
      <c r="Z73" s="253" t="str">
        <f>IFERROR(IF(AND(AND($N72&lt;&gt;$BI$6,$N72&lt;&gt;$BJ$6),Z72="有"),$AL$2,VLOOKUP(Z72,'P1'!$B$4:$J$35,9,FALSE)),"")</f>
        <v/>
      </c>
      <c r="AA73" s="253" t="str">
        <f>IFERROR(IF(AND(AND($N72&lt;&gt;$BI$6,$N72&lt;&gt;$BJ$6),AA72="有"),$AL$2,VLOOKUP(AA72,'P1'!$B$4:$J$35,9,FALSE)),"")</f>
        <v/>
      </c>
      <c r="AB73" s="253" t="str">
        <f>IFERROR(IF(AND(AND($N72&lt;&gt;$BI$6,$N72&lt;&gt;$BJ$6),AB72="有"),$AL$2,VLOOKUP(AB72,'P1'!$B$4:$J$35,9,FALSE)),"")</f>
        <v/>
      </c>
      <c r="AC73" s="253" t="str">
        <f>IFERROR(IF(AND(AND($N72&lt;&gt;$BI$6,$N72&lt;&gt;$BJ$6),AC72="有"),$AL$2,VLOOKUP(AC72,'P1'!$B$4:$J$35,9,FALSE)),"")</f>
        <v/>
      </c>
      <c r="AD73" s="253" t="str">
        <f>IFERROR(IF(AND(AND($N72&lt;&gt;$BI$6,$N72&lt;&gt;$BJ$6),AD72="有"),$AL$2,VLOOKUP(AD72,'P1'!$B$4:$J$35,9,FALSE)),"")</f>
        <v/>
      </c>
      <c r="AE73" s="253" t="str">
        <f>IFERROR(IF(AND(AND($N72&lt;&gt;$BI$6,$N72&lt;&gt;$BJ$6),AE72="有"),$AL$2,VLOOKUP(AE72,'P1'!$B$4:$J$35,9,FALSE)),"")</f>
        <v/>
      </c>
      <c r="AF73" s="253" t="str">
        <f>IFERROR(IF(AND(AND($N72&lt;&gt;$BI$6,$N72&lt;&gt;$BJ$6),AF72="有"),$AL$2,VLOOKUP(AF72,'P1'!$B$4:$J$35,9,FALSE)),"")</f>
        <v/>
      </c>
      <c r="AG73" s="253" t="str">
        <f>IFERROR(IF(AND(AND($N72&lt;&gt;$BI$6,$N72&lt;&gt;$BJ$6),AG72="有"),$AL$2,VLOOKUP(AG72,'P1'!$B$4:$J$35,9,FALSE)),"")</f>
        <v/>
      </c>
      <c r="AH73" s="253" t="str">
        <f>IFERROR(IF(AND(AND($N72&lt;&gt;$BI$6,$N72&lt;&gt;$BJ$6),AH72="有"),$AL$2,VLOOKUP(AH72,'P1'!$B$4:$J$35,9,FALSE)),"")</f>
        <v/>
      </c>
      <c r="AI73" s="253" t="str">
        <f>IFERROR(IF(AND(AND($N72&lt;&gt;$BI$6,$N72&lt;&gt;$BJ$6),AI72="有"),$AL$2,VLOOKUP(AI72,'P1'!$B$4:$J$35,9,FALSE)),"")</f>
        <v/>
      </c>
      <c r="AJ73" s="253" t="str">
        <f>IFERROR(IF(AND(AND($N72&lt;&gt;$BI$6,$N72&lt;&gt;$BJ$6),AJ72="有"),$AL$2,VLOOKUP(AJ72,'P1'!$B$4:$J$35,9,FALSE)),"")</f>
        <v/>
      </c>
      <c r="AK73" s="253" t="str">
        <f>IFERROR(IF(AND(AND($N72&lt;&gt;$BI$6,$N72&lt;&gt;$BJ$6),AK72="有"),$AL$2,VLOOKUP(AK72,'P1'!$B$4:$J$35,9,FALSE)),"")</f>
        <v/>
      </c>
      <c r="AL73" s="253" t="str">
        <f>IFERROR(IF(AND(AND($N72&lt;&gt;$BI$6,$N72&lt;&gt;$BJ$6),AL72="有"),$AL$2,VLOOKUP(AL72,'P1'!$B$4:$J$35,9,FALSE)),"")</f>
        <v/>
      </c>
      <c r="AM73" s="253" t="str">
        <f>IFERROR(IF(AND(AND($N72&lt;&gt;$BI$6,$N72&lt;&gt;$BJ$6),AM72="有"),$AL$2,VLOOKUP(AM72,'P1'!$B$4:$J$35,9,FALSE)),"")</f>
        <v/>
      </c>
      <c r="AN73" s="253" t="str">
        <f>IFERROR(IF(AND(AND($N72&lt;&gt;$BI$6,$N72&lt;&gt;$BJ$6),AN72="有"),$AL$2,VLOOKUP(AN72,'P1'!$B$4:$J$35,9,FALSE)),"")</f>
        <v/>
      </c>
      <c r="AO73" s="253" t="str">
        <f>IFERROR(IF(AND(AND($N72&lt;&gt;$BI$6,$N72&lt;&gt;$BJ$6),AO72="有"),$AL$2,VLOOKUP(AO72,'P1'!$B$4:$J$35,9,FALSE)),"")</f>
        <v/>
      </c>
      <c r="AP73" s="253" t="str">
        <f>IFERROR(IF(AND(AND($N72&lt;&gt;$BI$6,$N72&lt;&gt;$BJ$6),AP72="有"),$AL$2,VLOOKUP(AP72,'P1'!$B$4:$J$35,9,FALSE)),"")</f>
        <v/>
      </c>
      <c r="AQ73" s="253" t="str">
        <f>IFERROR(IF(AND(AND($N72&lt;&gt;$BI$6,$N72&lt;&gt;$BJ$6),AQ72="有"),$AL$2,VLOOKUP(AQ72,'P1'!$B$4:$J$35,9,FALSE)),"")</f>
        <v/>
      </c>
      <c r="AR73" s="253" t="str">
        <f>IFERROR(IF(AND(AND($N72&lt;&gt;$BI$6,$N72&lt;&gt;$BJ$6),AR72="有"),$AL$2,VLOOKUP(AR72,'P1'!$B$4:$J$35,9,FALSE)),"")</f>
        <v/>
      </c>
      <c r="AS73" s="253" t="str">
        <f>IFERROR(IF(AND(AND($N72&lt;&gt;$BI$6,$N72&lt;&gt;$BJ$6),AS72="有"),$AL$2,VLOOKUP(AS72,'P1'!$B$4:$J$35,9,FALSE)),"")</f>
        <v/>
      </c>
      <c r="AT73" s="253" t="str">
        <f>IFERROR(IF(AND(AND($N72&lt;&gt;$BI$6,$N72&lt;&gt;$BJ$6),AT72="有"),$AL$2,VLOOKUP(AT72,'P1'!$B$4:$J$35,9,FALSE)),"")</f>
        <v/>
      </c>
      <c r="AU73" s="253" t="str">
        <f>IFERROR(IF(AND(AND($N72&lt;&gt;$BI$6,$N72&lt;&gt;$BJ$6),AU72="有"),$AL$2,VLOOKUP(AU72,'P1'!$B$4:$J$35,9,FALSE)),"")</f>
        <v/>
      </c>
      <c r="AV73" s="254">
        <f>SUM(Q73:AU73)</f>
        <v>0</v>
      </c>
      <c r="AW73" s="711"/>
      <c r="AX73" s="713"/>
      <c r="AY73" s="255"/>
      <c r="AZ73" s="255"/>
    </row>
    <row r="74" spans="2:52" ht="17.100000000000001" customHeight="1" x14ac:dyDescent="0.15">
      <c r="B74" s="690">
        <f>B72+1</f>
        <v>28</v>
      </c>
      <c r="C74" s="721"/>
      <c r="D74" s="722"/>
      <c r="E74" s="722"/>
      <c r="F74" s="722"/>
      <c r="G74" s="722"/>
      <c r="H74" s="723"/>
      <c r="I74" s="727"/>
      <c r="J74" s="728"/>
      <c r="K74" s="728"/>
      <c r="L74" s="728"/>
      <c r="M74" s="729"/>
      <c r="N74" s="733"/>
      <c r="O74" s="734"/>
      <c r="P74" s="723"/>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250">
        <f>COUNTA(Q74:AU74)</f>
        <v>0</v>
      </c>
      <c r="AW74" s="710">
        <f>AV75</f>
        <v>0</v>
      </c>
      <c r="AX74" s="712" t="str">
        <f>IFERROR(ROUNDDOWN(AV75/$AT$2,1),"")</f>
        <v/>
      </c>
      <c r="AY74" s="251"/>
      <c r="AZ74" s="251"/>
    </row>
    <row r="75" spans="2:52" ht="17.100000000000001" customHeight="1" x14ac:dyDescent="0.15">
      <c r="B75" s="691"/>
      <c r="C75" s="724"/>
      <c r="D75" s="725"/>
      <c r="E75" s="725"/>
      <c r="F75" s="725"/>
      <c r="G75" s="725"/>
      <c r="H75" s="726"/>
      <c r="I75" s="730"/>
      <c r="J75" s="731"/>
      <c r="K75" s="731"/>
      <c r="L75" s="731"/>
      <c r="M75" s="732"/>
      <c r="N75" s="724"/>
      <c r="O75" s="725"/>
      <c r="P75" s="726"/>
      <c r="Q75" s="253" t="str">
        <f>IFERROR(IF(AND(AND($N74&lt;&gt;$BI$6,$N74&lt;&gt;$BJ$6),Q74="有"),$AL$2,VLOOKUP(Q74,'P1'!$B$4:$J$35,9,FALSE)),"")</f>
        <v/>
      </c>
      <c r="R75" s="253" t="str">
        <f>IFERROR(IF(AND(AND($N74&lt;&gt;$BI$6,$N74&lt;&gt;$BJ$6),R74="有"),$AL$2,VLOOKUP(R74,'P1'!$B$4:$J$35,9,FALSE)),"")</f>
        <v/>
      </c>
      <c r="S75" s="253" t="str">
        <f>IFERROR(IF(AND(AND($N74&lt;&gt;$BI$6,$N74&lt;&gt;$BJ$6),S74="有"),$AL$2,VLOOKUP(S74,'P1'!$B$4:$J$35,9,FALSE)),"")</f>
        <v/>
      </c>
      <c r="T75" s="253" t="str">
        <f>IFERROR(IF(AND(AND($N74&lt;&gt;$BI$6,$N74&lt;&gt;$BJ$6),T74="有"),$AL$2,VLOOKUP(T74,'P1'!$B$4:$J$35,9,FALSE)),"")</f>
        <v/>
      </c>
      <c r="U75" s="253" t="str">
        <f>IFERROR(IF(AND(AND($N74&lt;&gt;$BI$6,$N74&lt;&gt;$BJ$6),U74="有"),$AL$2,VLOOKUP(U74,'P1'!$B$4:$J$35,9,FALSE)),"")</f>
        <v/>
      </c>
      <c r="V75" s="253" t="str">
        <f>IFERROR(IF(AND(AND($N74&lt;&gt;$BI$6,$N74&lt;&gt;$BJ$6),V74="有"),$AL$2,VLOOKUP(V74,'P1'!$B$4:$J$35,9,FALSE)),"")</f>
        <v/>
      </c>
      <c r="W75" s="253" t="str">
        <f>IFERROR(IF(AND(AND($N74&lt;&gt;$BI$6,$N74&lt;&gt;$BJ$6),W74="有"),$AL$2,VLOOKUP(W74,'P1'!$B$4:$J$35,9,FALSE)),"")</f>
        <v/>
      </c>
      <c r="X75" s="253" t="str">
        <f>IFERROR(IF(AND(AND($N74&lt;&gt;$BI$6,$N74&lt;&gt;$BJ$6),X74="有"),$AL$2,VLOOKUP(X74,'P1'!$B$4:$J$35,9,FALSE)),"")</f>
        <v/>
      </c>
      <c r="Y75" s="253" t="str">
        <f>IFERROR(IF(AND(AND($N74&lt;&gt;$BI$6,$N74&lt;&gt;$BJ$6),Y74="有"),$AL$2,VLOOKUP(Y74,'P1'!$B$4:$J$35,9,FALSE)),"")</f>
        <v/>
      </c>
      <c r="Z75" s="253" t="str">
        <f>IFERROR(IF(AND(AND($N74&lt;&gt;$BI$6,$N74&lt;&gt;$BJ$6),Z74="有"),$AL$2,VLOOKUP(Z74,'P1'!$B$4:$J$35,9,FALSE)),"")</f>
        <v/>
      </c>
      <c r="AA75" s="253" t="str">
        <f>IFERROR(IF(AND(AND($N74&lt;&gt;$BI$6,$N74&lt;&gt;$BJ$6),AA74="有"),$AL$2,VLOOKUP(AA74,'P1'!$B$4:$J$35,9,FALSE)),"")</f>
        <v/>
      </c>
      <c r="AB75" s="253" t="str">
        <f>IFERROR(IF(AND(AND($N74&lt;&gt;$BI$6,$N74&lt;&gt;$BJ$6),AB74="有"),$AL$2,VLOOKUP(AB74,'P1'!$B$4:$J$35,9,FALSE)),"")</f>
        <v/>
      </c>
      <c r="AC75" s="253" t="str">
        <f>IFERROR(IF(AND(AND($N74&lt;&gt;$BI$6,$N74&lt;&gt;$BJ$6),AC74="有"),$AL$2,VLOOKUP(AC74,'P1'!$B$4:$J$35,9,FALSE)),"")</f>
        <v/>
      </c>
      <c r="AD75" s="253" t="str">
        <f>IFERROR(IF(AND(AND($N74&lt;&gt;$BI$6,$N74&lt;&gt;$BJ$6),AD74="有"),$AL$2,VLOOKUP(AD74,'P1'!$B$4:$J$35,9,FALSE)),"")</f>
        <v/>
      </c>
      <c r="AE75" s="253" t="str">
        <f>IFERROR(IF(AND(AND($N74&lt;&gt;$BI$6,$N74&lt;&gt;$BJ$6),AE74="有"),$AL$2,VLOOKUP(AE74,'P1'!$B$4:$J$35,9,FALSE)),"")</f>
        <v/>
      </c>
      <c r="AF75" s="253" t="str">
        <f>IFERROR(IF(AND(AND($N74&lt;&gt;$BI$6,$N74&lt;&gt;$BJ$6),AF74="有"),$AL$2,VLOOKUP(AF74,'P1'!$B$4:$J$35,9,FALSE)),"")</f>
        <v/>
      </c>
      <c r="AG75" s="253" t="str">
        <f>IFERROR(IF(AND(AND($N74&lt;&gt;$BI$6,$N74&lt;&gt;$BJ$6),AG74="有"),$AL$2,VLOOKUP(AG74,'P1'!$B$4:$J$35,9,FALSE)),"")</f>
        <v/>
      </c>
      <c r="AH75" s="253" t="str">
        <f>IFERROR(IF(AND(AND($N74&lt;&gt;$BI$6,$N74&lt;&gt;$BJ$6),AH74="有"),$AL$2,VLOOKUP(AH74,'P1'!$B$4:$J$35,9,FALSE)),"")</f>
        <v/>
      </c>
      <c r="AI75" s="253" t="str">
        <f>IFERROR(IF(AND(AND($N74&lt;&gt;$BI$6,$N74&lt;&gt;$BJ$6),AI74="有"),$AL$2,VLOOKUP(AI74,'P1'!$B$4:$J$35,9,FALSE)),"")</f>
        <v/>
      </c>
      <c r="AJ75" s="253" t="str">
        <f>IFERROR(IF(AND(AND($N74&lt;&gt;$BI$6,$N74&lt;&gt;$BJ$6),AJ74="有"),$AL$2,VLOOKUP(AJ74,'P1'!$B$4:$J$35,9,FALSE)),"")</f>
        <v/>
      </c>
      <c r="AK75" s="253" t="str">
        <f>IFERROR(IF(AND(AND($N74&lt;&gt;$BI$6,$N74&lt;&gt;$BJ$6),AK74="有"),$AL$2,VLOOKUP(AK74,'P1'!$B$4:$J$35,9,FALSE)),"")</f>
        <v/>
      </c>
      <c r="AL75" s="253" t="str">
        <f>IFERROR(IF(AND(AND($N74&lt;&gt;$BI$6,$N74&lt;&gt;$BJ$6),AL74="有"),$AL$2,VLOOKUP(AL74,'P1'!$B$4:$J$35,9,FALSE)),"")</f>
        <v/>
      </c>
      <c r="AM75" s="253" t="str">
        <f>IFERROR(IF(AND(AND($N74&lt;&gt;$BI$6,$N74&lt;&gt;$BJ$6),AM74="有"),$AL$2,VLOOKUP(AM74,'P1'!$B$4:$J$35,9,FALSE)),"")</f>
        <v/>
      </c>
      <c r="AN75" s="253" t="str">
        <f>IFERROR(IF(AND(AND($N74&lt;&gt;$BI$6,$N74&lt;&gt;$BJ$6),AN74="有"),$AL$2,VLOOKUP(AN74,'P1'!$B$4:$J$35,9,FALSE)),"")</f>
        <v/>
      </c>
      <c r="AO75" s="253" t="str">
        <f>IFERROR(IF(AND(AND($N74&lt;&gt;$BI$6,$N74&lt;&gt;$BJ$6),AO74="有"),$AL$2,VLOOKUP(AO74,'P1'!$B$4:$J$35,9,FALSE)),"")</f>
        <v/>
      </c>
      <c r="AP75" s="253" t="str">
        <f>IFERROR(IF(AND(AND($N74&lt;&gt;$BI$6,$N74&lt;&gt;$BJ$6),AP74="有"),$AL$2,VLOOKUP(AP74,'P1'!$B$4:$J$35,9,FALSE)),"")</f>
        <v/>
      </c>
      <c r="AQ75" s="253" t="str">
        <f>IFERROR(IF(AND(AND($N74&lt;&gt;$BI$6,$N74&lt;&gt;$BJ$6),AQ74="有"),$AL$2,VLOOKUP(AQ74,'P1'!$B$4:$J$35,9,FALSE)),"")</f>
        <v/>
      </c>
      <c r="AR75" s="253" t="str">
        <f>IFERROR(IF(AND(AND($N74&lt;&gt;$BI$6,$N74&lt;&gt;$BJ$6),AR74="有"),$AL$2,VLOOKUP(AR74,'P1'!$B$4:$J$35,9,FALSE)),"")</f>
        <v/>
      </c>
      <c r="AS75" s="253" t="str">
        <f>IFERROR(IF(AND(AND($N74&lt;&gt;$BI$6,$N74&lt;&gt;$BJ$6),AS74="有"),$AL$2,VLOOKUP(AS74,'P1'!$B$4:$J$35,9,FALSE)),"")</f>
        <v/>
      </c>
      <c r="AT75" s="253" t="str">
        <f>IFERROR(IF(AND(AND($N74&lt;&gt;$BI$6,$N74&lt;&gt;$BJ$6),AT74="有"),$AL$2,VLOOKUP(AT74,'P1'!$B$4:$J$35,9,FALSE)),"")</f>
        <v/>
      </c>
      <c r="AU75" s="253" t="str">
        <f>IFERROR(IF(AND(AND($N74&lt;&gt;$BI$6,$N74&lt;&gt;$BJ$6),AU74="有"),$AL$2,VLOOKUP(AU74,'P1'!$B$4:$J$35,9,FALSE)),"")</f>
        <v/>
      </c>
      <c r="AV75" s="254">
        <f>SUM(Q75:AU75)</f>
        <v>0</v>
      </c>
      <c r="AW75" s="711"/>
      <c r="AX75" s="713"/>
      <c r="AY75" s="255"/>
      <c r="AZ75" s="255"/>
    </row>
    <row r="76" spans="2:52" ht="17.100000000000001" customHeight="1" x14ac:dyDescent="0.15">
      <c r="B76" s="690">
        <f>B74+1</f>
        <v>29</v>
      </c>
      <c r="C76" s="721"/>
      <c r="D76" s="722"/>
      <c r="E76" s="722"/>
      <c r="F76" s="722"/>
      <c r="G76" s="722"/>
      <c r="H76" s="723"/>
      <c r="I76" s="727"/>
      <c r="J76" s="728"/>
      <c r="K76" s="728"/>
      <c r="L76" s="728"/>
      <c r="M76" s="729"/>
      <c r="N76" s="733"/>
      <c r="O76" s="734"/>
      <c r="P76" s="723"/>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0">
        <f>COUNTA(Q76:AU76)</f>
        <v>0</v>
      </c>
      <c r="AW76" s="710">
        <f>AV77</f>
        <v>0</v>
      </c>
      <c r="AX76" s="712" t="str">
        <f>IFERROR(ROUNDDOWN(AV77/$AT$2,1),"")</f>
        <v/>
      </c>
      <c r="AY76" s="251"/>
      <c r="AZ76" s="251"/>
    </row>
    <row r="77" spans="2:52" ht="17.100000000000001" customHeight="1" x14ac:dyDescent="0.15">
      <c r="B77" s="691"/>
      <c r="C77" s="724"/>
      <c r="D77" s="725"/>
      <c r="E77" s="725"/>
      <c r="F77" s="725"/>
      <c r="G77" s="725"/>
      <c r="H77" s="726"/>
      <c r="I77" s="730"/>
      <c r="J77" s="731"/>
      <c r="K77" s="731"/>
      <c r="L77" s="731"/>
      <c r="M77" s="732"/>
      <c r="N77" s="724"/>
      <c r="O77" s="725"/>
      <c r="P77" s="726"/>
      <c r="Q77" s="253" t="str">
        <f>IFERROR(IF(AND(AND($N76&lt;&gt;$BI$6,$N76&lt;&gt;$BJ$6),Q76="有"),$AL$2,VLOOKUP(Q76,'P1'!$B$4:$J$35,9,FALSE)),"")</f>
        <v/>
      </c>
      <c r="R77" s="253" t="str">
        <f>IFERROR(IF(AND(AND($N76&lt;&gt;$BI$6,$N76&lt;&gt;$BJ$6),R76="有"),$AL$2,VLOOKUP(R76,'P1'!$B$4:$J$35,9,FALSE)),"")</f>
        <v/>
      </c>
      <c r="S77" s="253" t="str">
        <f>IFERROR(IF(AND(AND($N76&lt;&gt;$BI$6,$N76&lt;&gt;$BJ$6),S76="有"),$AL$2,VLOOKUP(S76,'P1'!$B$4:$J$35,9,FALSE)),"")</f>
        <v/>
      </c>
      <c r="T77" s="253" t="str">
        <f>IFERROR(IF(AND(AND($N76&lt;&gt;$BI$6,$N76&lt;&gt;$BJ$6),T76="有"),$AL$2,VLOOKUP(T76,'P1'!$B$4:$J$35,9,FALSE)),"")</f>
        <v/>
      </c>
      <c r="U77" s="253" t="str">
        <f>IFERROR(IF(AND(AND($N76&lt;&gt;$BI$6,$N76&lt;&gt;$BJ$6),U76="有"),$AL$2,VLOOKUP(U76,'P1'!$B$4:$J$35,9,FALSE)),"")</f>
        <v/>
      </c>
      <c r="V77" s="253" t="str">
        <f>IFERROR(IF(AND(AND($N76&lt;&gt;$BI$6,$N76&lt;&gt;$BJ$6),V76="有"),$AL$2,VLOOKUP(V76,'P1'!$B$4:$J$35,9,FALSE)),"")</f>
        <v/>
      </c>
      <c r="W77" s="253" t="str">
        <f>IFERROR(IF(AND(AND($N76&lt;&gt;$BI$6,$N76&lt;&gt;$BJ$6),W76="有"),$AL$2,VLOOKUP(W76,'P1'!$B$4:$J$35,9,FALSE)),"")</f>
        <v/>
      </c>
      <c r="X77" s="253" t="str">
        <f>IFERROR(IF(AND(AND($N76&lt;&gt;$BI$6,$N76&lt;&gt;$BJ$6),X76="有"),$AL$2,VLOOKUP(X76,'P1'!$B$4:$J$35,9,FALSE)),"")</f>
        <v/>
      </c>
      <c r="Y77" s="253" t="str">
        <f>IFERROR(IF(AND(AND($N76&lt;&gt;$BI$6,$N76&lt;&gt;$BJ$6),Y76="有"),$AL$2,VLOOKUP(Y76,'P1'!$B$4:$J$35,9,FALSE)),"")</f>
        <v/>
      </c>
      <c r="Z77" s="253" t="str">
        <f>IFERROR(IF(AND(AND($N76&lt;&gt;$BI$6,$N76&lt;&gt;$BJ$6),Z76="有"),$AL$2,VLOOKUP(Z76,'P1'!$B$4:$J$35,9,FALSE)),"")</f>
        <v/>
      </c>
      <c r="AA77" s="253" t="str">
        <f>IFERROR(IF(AND(AND($N76&lt;&gt;$BI$6,$N76&lt;&gt;$BJ$6),AA76="有"),$AL$2,VLOOKUP(AA76,'P1'!$B$4:$J$35,9,FALSE)),"")</f>
        <v/>
      </c>
      <c r="AB77" s="253" t="str">
        <f>IFERROR(IF(AND(AND($N76&lt;&gt;$BI$6,$N76&lt;&gt;$BJ$6),AB76="有"),$AL$2,VLOOKUP(AB76,'P1'!$B$4:$J$35,9,FALSE)),"")</f>
        <v/>
      </c>
      <c r="AC77" s="253" t="str">
        <f>IFERROR(IF(AND(AND($N76&lt;&gt;$BI$6,$N76&lt;&gt;$BJ$6),AC76="有"),$AL$2,VLOOKUP(AC76,'P1'!$B$4:$J$35,9,FALSE)),"")</f>
        <v/>
      </c>
      <c r="AD77" s="253" t="str">
        <f>IFERROR(IF(AND(AND($N76&lt;&gt;$BI$6,$N76&lt;&gt;$BJ$6),AD76="有"),$AL$2,VLOOKUP(AD76,'P1'!$B$4:$J$35,9,FALSE)),"")</f>
        <v/>
      </c>
      <c r="AE77" s="253" t="str">
        <f>IFERROR(IF(AND(AND($N76&lt;&gt;$BI$6,$N76&lt;&gt;$BJ$6),AE76="有"),$AL$2,VLOOKUP(AE76,'P1'!$B$4:$J$35,9,FALSE)),"")</f>
        <v/>
      </c>
      <c r="AF77" s="253" t="str">
        <f>IFERROR(IF(AND(AND($N76&lt;&gt;$BI$6,$N76&lt;&gt;$BJ$6),AF76="有"),$AL$2,VLOOKUP(AF76,'P1'!$B$4:$J$35,9,FALSE)),"")</f>
        <v/>
      </c>
      <c r="AG77" s="253" t="str">
        <f>IFERROR(IF(AND(AND($N76&lt;&gt;$BI$6,$N76&lt;&gt;$BJ$6),AG76="有"),$AL$2,VLOOKUP(AG76,'P1'!$B$4:$J$35,9,FALSE)),"")</f>
        <v/>
      </c>
      <c r="AH77" s="253" t="str">
        <f>IFERROR(IF(AND(AND($N76&lt;&gt;$BI$6,$N76&lt;&gt;$BJ$6),AH76="有"),$AL$2,VLOOKUP(AH76,'P1'!$B$4:$J$35,9,FALSE)),"")</f>
        <v/>
      </c>
      <c r="AI77" s="253" t="str">
        <f>IFERROR(IF(AND(AND($N76&lt;&gt;$BI$6,$N76&lt;&gt;$BJ$6),AI76="有"),$AL$2,VLOOKUP(AI76,'P1'!$B$4:$J$35,9,FALSE)),"")</f>
        <v/>
      </c>
      <c r="AJ77" s="253" t="str">
        <f>IFERROR(IF(AND(AND($N76&lt;&gt;$BI$6,$N76&lt;&gt;$BJ$6),AJ76="有"),$AL$2,VLOOKUP(AJ76,'P1'!$B$4:$J$35,9,FALSE)),"")</f>
        <v/>
      </c>
      <c r="AK77" s="253" t="str">
        <f>IFERROR(IF(AND(AND($N76&lt;&gt;$BI$6,$N76&lt;&gt;$BJ$6),AK76="有"),$AL$2,VLOOKUP(AK76,'P1'!$B$4:$J$35,9,FALSE)),"")</f>
        <v/>
      </c>
      <c r="AL77" s="253" t="str">
        <f>IFERROR(IF(AND(AND($N76&lt;&gt;$BI$6,$N76&lt;&gt;$BJ$6),AL76="有"),$AL$2,VLOOKUP(AL76,'P1'!$B$4:$J$35,9,FALSE)),"")</f>
        <v/>
      </c>
      <c r="AM77" s="253" t="str">
        <f>IFERROR(IF(AND(AND($N76&lt;&gt;$BI$6,$N76&lt;&gt;$BJ$6),AM76="有"),$AL$2,VLOOKUP(AM76,'P1'!$B$4:$J$35,9,FALSE)),"")</f>
        <v/>
      </c>
      <c r="AN77" s="253" t="str">
        <f>IFERROR(IF(AND(AND($N76&lt;&gt;$BI$6,$N76&lt;&gt;$BJ$6),AN76="有"),$AL$2,VLOOKUP(AN76,'P1'!$B$4:$J$35,9,FALSE)),"")</f>
        <v/>
      </c>
      <c r="AO77" s="253" t="str">
        <f>IFERROR(IF(AND(AND($N76&lt;&gt;$BI$6,$N76&lt;&gt;$BJ$6),AO76="有"),$AL$2,VLOOKUP(AO76,'P1'!$B$4:$J$35,9,FALSE)),"")</f>
        <v/>
      </c>
      <c r="AP77" s="253" t="str">
        <f>IFERROR(IF(AND(AND($N76&lt;&gt;$BI$6,$N76&lt;&gt;$BJ$6),AP76="有"),$AL$2,VLOOKUP(AP76,'P1'!$B$4:$J$35,9,FALSE)),"")</f>
        <v/>
      </c>
      <c r="AQ77" s="253" t="str">
        <f>IFERROR(IF(AND(AND($N76&lt;&gt;$BI$6,$N76&lt;&gt;$BJ$6),AQ76="有"),$AL$2,VLOOKUP(AQ76,'P1'!$B$4:$J$35,9,FALSE)),"")</f>
        <v/>
      </c>
      <c r="AR77" s="253" t="str">
        <f>IFERROR(IF(AND(AND($N76&lt;&gt;$BI$6,$N76&lt;&gt;$BJ$6),AR76="有"),$AL$2,VLOOKUP(AR76,'P1'!$B$4:$J$35,9,FALSE)),"")</f>
        <v/>
      </c>
      <c r="AS77" s="253" t="str">
        <f>IFERROR(IF(AND(AND($N76&lt;&gt;$BI$6,$N76&lt;&gt;$BJ$6),AS76="有"),$AL$2,VLOOKUP(AS76,'P1'!$B$4:$J$35,9,FALSE)),"")</f>
        <v/>
      </c>
      <c r="AT77" s="253" t="str">
        <f>IFERROR(IF(AND(AND($N76&lt;&gt;$BI$6,$N76&lt;&gt;$BJ$6),AT76="有"),$AL$2,VLOOKUP(AT76,'P1'!$B$4:$J$35,9,FALSE)),"")</f>
        <v/>
      </c>
      <c r="AU77" s="253" t="str">
        <f>IFERROR(IF(AND(AND($N76&lt;&gt;$BI$6,$N76&lt;&gt;$BJ$6),AU76="有"),$AL$2,VLOOKUP(AU76,'P1'!$B$4:$J$35,9,FALSE)),"")</f>
        <v/>
      </c>
      <c r="AV77" s="254">
        <f>SUM(Q77:AU77)</f>
        <v>0</v>
      </c>
      <c r="AW77" s="711"/>
      <c r="AX77" s="713"/>
      <c r="AY77" s="255"/>
      <c r="AZ77" s="255"/>
    </row>
    <row r="78" spans="2:52" ht="17.100000000000001" customHeight="1" x14ac:dyDescent="0.15">
      <c r="B78" s="690">
        <f>B76+1</f>
        <v>30</v>
      </c>
      <c r="C78" s="721"/>
      <c r="D78" s="722"/>
      <c r="E78" s="722"/>
      <c r="F78" s="722"/>
      <c r="G78" s="722"/>
      <c r="H78" s="723"/>
      <c r="I78" s="727"/>
      <c r="J78" s="728"/>
      <c r="K78" s="728"/>
      <c r="L78" s="728"/>
      <c r="M78" s="729"/>
      <c r="N78" s="733"/>
      <c r="O78" s="734"/>
      <c r="P78" s="723"/>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0">
        <f>COUNTA(Q78:AU78)</f>
        <v>0</v>
      </c>
      <c r="AW78" s="710">
        <f>AV79</f>
        <v>0</v>
      </c>
      <c r="AX78" s="712" t="str">
        <f>IFERROR(ROUNDDOWN(AV79/$AT$2,1),"")</f>
        <v/>
      </c>
      <c r="AY78" s="251"/>
      <c r="AZ78" s="251"/>
    </row>
    <row r="79" spans="2:52" ht="17.100000000000001" customHeight="1" x14ac:dyDescent="0.15">
      <c r="B79" s="691"/>
      <c r="C79" s="724"/>
      <c r="D79" s="725"/>
      <c r="E79" s="725"/>
      <c r="F79" s="725"/>
      <c r="G79" s="725"/>
      <c r="H79" s="726"/>
      <c r="I79" s="730"/>
      <c r="J79" s="731"/>
      <c r="K79" s="731"/>
      <c r="L79" s="731"/>
      <c r="M79" s="732"/>
      <c r="N79" s="724"/>
      <c r="O79" s="725"/>
      <c r="P79" s="726"/>
      <c r="Q79" s="253" t="str">
        <f>IFERROR(IF(AND(AND($N78&lt;&gt;$BI$6,$N78&lt;&gt;$BJ$6),Q78="有"),$AL$2,VLOOKUP(Q78,'P1'!$B$4:$J$35,9,FALSE)),"")</f>
        <v/>
      </c>
      <c r="R79" s="253" t="str">
        <f>IFERROR(IF(AND(AND($N78&lt;&gt;$BI$6,$N78&lt;&gt;$BJ$6),R78="有"),$AL$2,VLOOKUP(R78,'P1'!$B$4:$J$35,9,FALSE)),"")</f>
        <v/>
      </c>
      <c r="S79" s="253" t="str">
        <f>IFERROR(IF(AND(AND($N78&lt;&gt;$BI$6,$N78&lt;&gt;$BJ$6),S78="有"),$AL$2,VLOOKUP(S78,'P1'!$B$4:$J$35,9,FALSE)),"")</f>
        <v/>
      </c>
      <c r="T79" s="253" t="str">
        <f>IFERROR(IF(AND(AND($N78&lt;&gt;$BI$6,$N78&lt;&gt;$BJ$6),T78="有"),$AL$2,VLOOKUP(T78,'P1'!$B$4:$J$35,9,FALSE)),"")</f>
        <v/>
      </c>
      <c r="U79" s="253" t="str">
        <f>IFERROR(IF(AND(AND($N78&lt;&gt;$BI$6,$N78&lt;&gt;$BJ$6),U78="有"),$AL$2,VLOOKUP(U78,'P1'!$B$4:$J$35,9,FALSE)),"")</f>
        <v/>
      </c>
      <c r="V79" s="253" t="str">
        <f>IFERROR(IF(AND(AND($N78&lt;&gt;$BI$6,$N78&lt;&gt;$BJ$6),V78="有"),$AL$2,VLOOKUP(V78,'P1'!$B$4:$J$35,9,FALSE)),"")</f>
        <v/>
      </c>
      <c r="W79" s="253" t="str">
        <f>IFERROR(IF(AND(AND($N78&lt;&gt;$BI$6,$N78&lt;&gt;$BJ$6),W78="有"),$AL$2,VLOOKUP(W78,'P1'!$B$4:$J$35,9,FALSE)),"")</f>
        <v/>
      </c>
      <c r="X79" s="253" t="str">
        <f>IFERROR(IF(AND(AND($N78&lt;&gt;$BI$6,$N78&lt;&gt;$BJ$6),X78="有"),$AL$2,VLOOKUP(X78,'P1'!$B$4:$J$35,9,FALSE)),"")</f>
        <v/>
      </c>
      <c r="Y79" s="253" t="str">
        <f>IFERROR(IF(AND(AND($N78&lt;&gt;$BI$6,$N78&lt;&gt;$BJ$6),Y78="有"),$AL$2,VLOOKUP(Y78,'P1'!$B$4:$J$35,9,FALSE)),"")</f>
        <v/>
      </c>
      <c r="Z79" s="253" t="str">
        <f>IFERROR(IF(AND(AND($N78&lt;&gt;$BI$6,$N78&lt;&gt;$BJ$6),Z78="有"),$AL$2,VLOOKUP(Z78,'P1'!$B$4:$J$35,9,FALSE)),"")</f>
        <v/>
      </c>
      <c r="AA79" s="253" t="str">
        <f>IFERROR(IF(AND(AND($N78&lt;&gt;$BI$6,$N78&lt;&gt;$BJ$6),AA78="有"),$AL$2,VLOOKUP(AA78,'P1'!$B$4:$J$35,9,FALSE)),"")</f>
        <v/>
      </c>
      <c r="AB79" s="253" t="str">
        <f>IFERROR(IF(AND(AND($N78&lt;&gt;$BI$6,$N78&lt;&gt;$BJ$6),AB78="有"),$AL$2,VLOOKUP(AB78,'P1'!$B$4:$J$35,9,FALSE)),"")</f>
        <v/>
      </c>
      <c r="AC79" s="253" t="str">
        <f>IFERROR(IF(AND(AND($N78&lt;&gt;$BI$6,$N78&lt;&gt;$BJ$6),AC78="有"),$AL$2,VLOOKUP(AC78,'P1'!$B$4:$J$35,9,FALSE)),"")</f>
        <v/>
      </c>
      <c r="AD79" s="253" t="str">
        <f>IFERROR(IF(AND(AND($N78&lt;&gt;$BI$6,$N78&lt;&gt;$BJ$6),AD78="有"),$AL$2,VLOOKUP(AD78,'P1'!$B$4:$J$35,9,FALSE)),"")</f>
        <v/>
      </c>
      <c r="AE79" s="253" t="str">
        <f>IFERROR(IF(AND(AND($N78&lt;&gt;$BI$6,$N78&lt;&gt;$BJ$6),AE78="有"),$AL$2,VLOOKUP(AE78,'P1'!$B$4:$J$35,9,FALSE)),"")</f>
        <v/>
      </c>
      <c r="AF79" s="253" t="str">
        <f>IFERROR(IF(AND(AND($N78&lt;&gt;$BI$6,$N78&lt;&gt;$BJ$6),AF78="有"),$AL$2,VLOOKUP(AF78,'P1'!$B$4:$J$35,9,FALSE)),"")</f>
        <v/>
      </c>
      <c r="AG79" s="253" t="str">
        <f>IFERROR(IF(AND(AND($N78&lt;&gt;$BI$6,$N78&lt;&gt;$BJ$6),AG78="有"),$AL$2,VLOOKUP(AG78,'P1'!$B$4:$J$35,9,FALSE)),"")</f>
        <v/>
      </c>
      <c r="AH79" s="253" t="str">
        <f>IFERROR(IF(AND(AND($N78&lt;&gt;$BI$6,$N78&lt;&gt;$BJ$6),AH78="有"),$AL$2,VLOOKUP(AH78,'P1'!$B$4:$J$35,9,FALSE)),"")</f>
        <v/>
      </c>
      <c r="AI79" s="253" t="str">
        <f>IFERROR(IF(AND(AND($N78&lt;&gt;$BI$6,$N78&lt;&gt;$BJ$6),AI78="有"),$AL$2,VLOOKUP(AI78,'P1'!$B$4:$J$35,9,FALSE)),"")</f>
        <v/>
      </c>
      <c r="AJ79" s="253" t="str">
        <f>IFERROR(IF(AND(AND($N78&lt;&gt;$BI$6,$N78&lt;&gt;$BJ$6),AJ78="有"),$AL$2,VLOOKUP(AJ78,'P1'!$B$4:$J$35,9,FALSE)),"")</f>
        <v/>
      </c>
      <c r="AK79" s="253" t="str">
        <f>IFERROR(IF(AND(AND($N78&lt;&gt;$BI$6,$N78&lt;&gt;$BJ$6),AK78="有"),$AL$2,VLOOKUP(AK78,'P1'!$B$4:$J$35,9,FALSE)),"")</f>
        <v/>
      </c>
      <c r="AL79" s="253" t="str">
        <f>IFERROR(IF(AND(AND($N78&lt;&gt;$BI$6,$N78&lt;&gt;$BJ$6),AL78="有"),$AL$2,VLOOKUP(AL78,'P1'!$B$4:$J$35,9,FALSE)),"")</f>
        <v/>
      </c>
      <c r="AM79" s="253" t="str">
        <f>IFERROR(IF(AND(AND($N78&lt;&gt;$BI$6,$N78&lt;&gt;$BJ$6),AM78="有"),$AL$2,VLOOKUP(AM78,'P1'!$B$4:$J$35,9,FALSE)),"")</f>
        <v/>
      </c>
      <c r="AN79" s="253" t="str">
        <f>IFERROR(IF(AND(AND($N78&lt;&gt;$BI$6,$N78&lt;&gt;$BJ$6),AN78="有"),$AL$2,VLOOKUP(AN78,'P1'!$B$4:$J$35,9,FALSE)),"")</f>
        <v/>
      </c>
      <c r="AO79" s="253" t="str">
        <f>IFERROR(IF(AND(AND($N78&lt;&gt;$BI$6,$N78&lt;&gt;$BJ$6),AO78="有"),$AL$2,VLOOKUP(AO78,'P1'!$B$4:$J$35,9,FALSE)),"")</f>
        <v/>
      </c>
      <c r="AP79" s="253" t="str">
        <f>IFERROR(IF(AND(AND($N78&lt;&gt;$BI$6,$N78&lt;&gt;$BJ$6),AP78="有"),$AL$2,VLOOKUP(AP78,'P1'!$B$4:$J$35,9,FALSE)),"")</f>
        <v/>
      </c>
      <c r="AQ79" s="253" t="str">
        <f>IFERROR(IF(AND(AND($N78&lt;&gt;$BI$6,$N78&lt;&gt;$BJ$6),AQ78="有"),$AL$2,VLOOKUP(AQ78,'P1'!$B$4:$J$35,9,FALSE)),"")</f>
        <v/>
      </c>
      <c r="AR79" s="253" t="str">
        <f>IFERROR(IF(AND(AND($N78&lt;&gt;$BI$6,$N78&lt;&gt;$BJ$6),AR78="有"),$AL$2,VLOOKUP(AR78,'P1'!$B$4:$J$35,9,FALSE)),"")</f>
        <v/>
      </c>
      <c r="AS79" s="253" t="str">
        <f>IFERROR(IF(AND(AND($N78&lt;&gt;$BI$6,$N78&lt;&gt;$BJ$6),AS78="有"),$AL$2,VLOOKUP(AS78,'P1'!$B$4:$J$35,9,FALSE)),"")</f>
        <v/>
      </c>
      <c r="AT79" s="253" t="str">
        <f>IFERROR(IF(AND(AND($N78&lt;&gt;$BI$6,$N78&lt;&gt;$BJ$6),AT78="有"),$AL$2,VLOOKUP(AT78,'P1'!$B$4:$J$35,9,FALSE)),"")</f>
        <v/>
      </c>
      <c r="AU79" s="253" t="str">
        <f>IFERROR(IF(AND(AND($N78&lt;&gt;$BI$6,$N78&lt;&gt;$BJ$6),AU78="有"),$AL$2,VLOOKUP(AU78,'P1'!$B$4:$J$35,9,FALSE)),"")</f>
        <v/>
      </c>
      <c r="AV79" s="254">
        <f>SUM(Q79:AU79)</f>
        <v>0</v>
      </c>
      <c r="AW79" s="711"/>
      <c r="AX79" s="713"/>
      <c r="AY79" s="255"/>
      <c r="AZ79" s="255"/>
    </row>
    <row r="80" spans="2:52" ht="17.100000000000001" customHeight="1" x14ac:dyDescent="0.15">
      <c r="B80" s="690">
        <f>B78+1</f>
        <v>31</v>
      </c>
      <c r="C80" s="721"/>
      <c r="D80" s="722"/>
      <c r="E80" s="722"/>
      <c r="F80" s="722"/>
      <c r="G80" s="722"/>
      <c r="H80" s="723"/>
      <c r="I80" s="727"/>
      <c r="J80" s="728"/>
      <c r="K80" s="728"/>
      <c r="L80" s="728"/>
      <c r="M80" s="729"/>
      <c r="N80" s="733"/>
      <c r="O80" s="734"/>
      <c r="P80" s="723"/>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0">
        <f>COUNTA(Q80:AU80)</f>
        <v>0</v>
      </c>
      <c r="AW80" s="710">
        <f>AV81</f>
        <v>0</v>
      </c>
      <c r="AX80" s="712" t="str">
        <f>IFERROR(ROUNDDOWN(AV81/$AT$2,1),"")</f>
        <v/>
      </c>
      <c r="AY80" s="251"/>
      <c r="AZ80" s="251"/>
    </row>
    <row r="81" spans="2:52" ht="17.100000000000001" customHeight="1" x14ac:dyDescent="0.15">
      <c r="B81" s="691"/>
      <c r="C81" s="724"/>
      <c r="D81" s="725"/>
      <c r="E81" s="725"/>
      <c r="F81" s="725"/>
      <c r="G81" s="725"/>
      <c r="H81" s="726"/>
      <c r="I81" s="730"/>
      <c r="J81" s="731"/>
      <c r="K81" s="731"/>
      <c r="L81" s="731"/>
      <c r="M81" s="732"/>
      <c r="N81" s="724"/>
      <c r="O81" s="725"/>
      <c r="P81" s="726"/>
      <c r="Q81" s="253" t="str">
        <f>IFERROR(IF(AND(AND($N80&lt;&gt;$BI$6,$N80&lt;&gt;$BJ$6),Q80="有"),$AL$2,VLOOKUP(Q80,'P1'!$B$4:$J$35,9,FALSE)),"")</f>
        <v/>
      </c>
      <c r="R81" s="253" t="str">
        <f>IFERROR(IF(AND(AND($N80&lt;&gt;$BI$6,$N80&lt;&gt;$BJ$6),R80="有"),$AL$2,VLOOKUP(R80,'P1'!$B$4:$J$35,9,FALSE)),"")</f>
        <v/>
      </c>
      <c r="S81" s="253" t="str">
        <f>IFERROR(IF(AND(AND($N80&lt;&gt;$BI$6,$N80&lt;&gt;$BJ$6),S80="有"),$AL$2,VLOOKUP(S80,'P1'!$B$4:$J$35,9,FALSE)),"")</f>
        <v/>
      </c>
      <c r="T81" s="253" t="str">
        <f>IFERROR(IF(AND(AND($N80&lt;&gt;$BI$6,$N80&lt;&gt;$BJ$6),T80="有"),$AL$2,VLOOKUP(T80,'P1'!$B$4:$J$35,9,FALSE)),"")</f>
        <v/>
      </c>
      <c r="U81" s="253" t="str">
        <f>IFERROR(IF(AND(AND($N80&lt;&gt;$BI$6,$N80&lt;&gt;$BJ$6),U80="有"),$AL$2,VLOOKUP(U80,'P1'!$B$4:$J$35,9,FALSE)),"")</f>
        <v/>
      </c>
      <c r="V81" s="253" t="str">
        <f>IFERROR(IF(AND(AND($N80&lt;&gt;$BI$6,$N80&lt;&gt;$BJ$6),V80="有"),$AL$2,VLOOKUP(V80,'P1'!$B$4:$J$35,9,FALSE)),"")</f>
        <v/>
      </c>
      <c r="W81" s="253" t="str">
        <f>IFERROR(IF(AND(AND($N80&lt;&gt;$BI$6,$N80&lt;&gt;$BJ$6),W80="有"),$AL$2,VLOOKUP(W80,'P1'!$B$4:$J$35,9,FALSE)),"")</f>
        <v/>
      </c>
      <c r="X81" s="253" t="str">
        <f>IFERROR(IF(AND(AND($N80&lt;&gt;$BI$6,$N80&lt;&gt;$BJ$6),X80="有"),$AL$2,VLOOKUP(X80,'P1'!$B$4:$J$35,9,FALSE)),"")</f>
        <v/>
      </c>
      <c r="Y81" s="253" t="str">
        <f>IFERROR(IF(AND(AND($N80&lt;&gt;$BI$6,$N80&lt;&gt;$BJ$6),Y80="有"),$AL$2,VLOOKUP(Y80,'P1'!$B$4:$J$35,9,FALSE)),"")</f>
        <v/>
      </c>
      <c r="Z81" s="253" t="str">
        <f>IFERROR(IF(AND(AND($N80&lt;&gt;$BI$6,$N80&lt;&gt;$BJ$6),Z80="有"),$AL$2,VLOOKUP(Z80,'P1'!$B$4:$J$35,9,FALSE)),"")</f>
        <v/>
      </c>
      <c r="AA81" s="253" t="str">
        <f>IFERROR(IF(AND(AND($N80&lt;&gt;$BI$6,$N80&lt;&gt;$BJ$6),AA80="有"),$AL$2,VLOOKUP(AA80,'P1'!$B$4:$J$35,9,FALSE)),"")</f>
        <v/>
      </c>
      <c r="AB81" s="253" t="str">
        <f>IFERROR(IF(AND(AND($N80&lt;&gt;$BI$6,$N80&lt;&gt;$BJ$6),AB80="有"),$AL$2,VLOOKUP(AB80,'P1'!$B$4:$J$35,9,FALSE)),"")</f>
        <v/>
      </c>
      <c r="AC81" s="253" t="str">
        <f>IFERROR(IF(AND(AND($N80&lt;&gt;$BI$6,$N80&lt;&gt;$BJ$6),AC80="有"),$AL$2,VLOOKUP(AC80,'P1'!$B$4:$J$35,9,FALSE)),"")</f>
        <v/>
      </c>
      <c r="AD81" s="253" t="str">
        <f>IFERROR(IF(AND(AND($N80&lt;&gt;$BI$6,$N80&lt;&gt;$BJ$6),AD80="有"),$AL$2,VLOOKUP(AD80,'P1'!$B$4:$J$35,9,FALSE)),"")</f>
        <v/>
      </c>
      <c r="AE81" s="253" t="str">
        <f>IFERROR(IF(AND(AND($N80&lt;&gt;$BI$6,$N80&lt;&gt;$BJ$6),AE80="有"),$AL$2,VLOOKUP(AE80,'P1'!$B$4:$J$35,9,FALSE)),"")</f>
        <v/>
      </c>
      <c r="AF81" s="253" t="str">
        <f>IFERROR(IF(AND(AND($N80&lt;&gt;$BI$6,$N80&lt;&gt;$BJ$6),AF80="有"),$AL$2,VLOOKUP(AF80,'P1'!$B$4:$J$35,9,FALSE)),"")</f>
        <v/>
      </c>
      <c r="AG81" s="253" t="str">
        <f>IFERROR(IF(AND(AND($N80&lt;&gt;$BI$6,$N80&lt;&gt;$BJ$6),AG80="有"),$AL$2,VLOOKUP(AG80,'P1'!$B$4:$J$35,9,FALSE)),"")</f>
        <v/>
      </c>
      <c r="AH81" s="253" t="str">
        <f>IFERROR(IF(AND(AND($N80&lt;&gt;$BI$6,$N80&lt;&gt;$BJ$6),AH80="有"),$AL$2,VLOOKUP(AH80,'P1'!$B$4:$J$35,9,FALSE)),"")</f>
        <v/>
      </c>
      <c r="AI81" s="253" t="str">
        <f>IFERROR(IF(AND(AND($N80&lt;&gt;$BI$6,$N80&lt;&gt;$BJ$6),AI80="有"),$AL$2,VLOOKUP(AI80,'P1'!$B$4:$J$35,9,FALSE)),"")</f>
        <v/>
      </c>
      <c r="AJ81" s="253" t="str">
        <f>IFERROR(IF(AND(AND($N80&lt;&gt;$BI$6,$N80&lt;&gt;$BJ$6),AJ80="有"),$AL$2,VLOOKUP(AJ80,'P1'!$B$4:$J$35,9,FALSE)),"")</f>
        <v/>
      </c>
      <c r="AK81" s="253" t="str">
        <f>IFERROR(IF(AND(AND($N80&lt;&gt;$BI$6,$N80&lt;&gt;$BJ$6),AK80="有"),$AL$2,VLOOKUP(AK80,'P1'!$B$4:$J$35,9,FALSE)),"")</f>
        <v/>
      </c>
      <c r="AL81" s="253" t="str">
        <f>IFERROR(IF(AND(AND($N80&lt;&gt;$BI$6,$N80&lt;&gt;$BJ$6),AL80="有"),$AL$2,VLOOKUP(AL80,'P1'!$B$4:$J$35,9,FALSE)),"")</f>
        <v/>
      </c>
      <c r="AM81" s="253" t="str">
        <f>IFERROR(IF(AND(AND($N80&lt;&gt;$BI$6,$N80&lt;&gt;$BJ$6),AM80="有"),$AL$2,VLOOKUP(AM80,'P1'!$B$4:$J$35,9,FALSE)),"")</f>
        <v/>
      </c>
      <c r="AN81" s="253" t="str">
        <f>IFERROR(IF(AND(AND($N80&lt;&gt;$BI$6,$N80&lt;&gt;$BJ$6),AN80="有"),$AL$2,VLOOKUP(AN80,'P1'!$B$4:$J$35,9,FALSE)),"")</f>
        <v/>
      </c>
      <c r="AO81" s="253" t="str">
        <f>IFERROR(IF(AND(AND($N80&lt;&gt;$BI$6,$N80&lt;&gt;$BJ$6),AO80="有"),$AL$2,VLOOKUP(AO80,'P1'!$B$4:$J$35,9,FALSE)),"")</f>
        <v/>
      </c>
      <c r="AP81" s="253" t="str">
        <f>IFERROR(IF(AND(AND($N80&lt;&gt;$BI$6,$N80&lt;&gt;$BJ$6),AP80="有"),$AL$2,VLOOKUP(AP80,'P1'!$B$4:$J$35,9,FALSE)),"")</f>
        <v/>
      </c>
      <c r="AQ81" s="253" t="str">
        <f>IFERROR(IF(AND(AND($N80&lt;&gt;$BI$6,$N80&lt;&gt;$BJ$6),AQ80="有"),$AL$2,VLOOKUP(AQ80,'P1'!$B$4:$J$35,9,FALSE)),"")</f>
        <v/>
      </c>
      <c r="AR81" s="253" t="str">
        <f>IFERROR(IF(AND(AND($N80&lt;&gt;$BI$6,$N80&lt;&gt;$BJ$6),AR80="有"),$AL$2,VLOOKUP(AR80,'P1'!$B$4:$J$35,9,FALSE)),"")</f>
        <v/>
      </c>
      <c r="AS81" s="253" t="str">
        <f>IFERROR(IF(AND(AND($N80&lt;&gt;$BI$6,$N80&lt;&gt;$BJ$6),AS80="有"),$AL$2,VLOOKUP(AS80,'P1'!$B$4:$J$35,9,FALSE)),"")</f>
        <v/>
      </c>
      <c r="AT81" s="253" t="str">
        <f>IFERROR(IF(AND(AND($N80&lt;&gt;$BI$6,$N80&lt;&gt;$BJ$6),AT80="有"),$AL$2,VLOOKUP(AT80,'P1'!$B$4:$J$35,9,FALSE)),"")</f>
        <v/>
      </c>
      <c r="AU81" s="253" t="str">
        <f>IFERROR(IF(AND(AND($N80&lt;&gt;$BI$6,$N80&lt;&gt;$BJ$6),AU80="有"),$AL$2,VLOOKUP(AU80,'P1'!$B$4:$J$35,9,FALSE)),"")</f>
        <v/>
      </c>
      <c r="AV81" s="254">
        <f>SUM(Q81:AU81)</f>
        <v>0</v>
      </c>
      <c r="AW81" s="711"/>
      <c r="AX81" s="713"/>
      <c r="AY81" s="255"/>
      <c r="AZ81" s="255"/>
    </row>
    <row r="82" spans="2:52" ht="17.100000000000001" customHeight="1" x14ac:dyDescent="0.15">
      <c r="B82" s="690">
        <f>B80+1</f>
        <v>32</v>
      </c>
      <c r="C82" s="721"/>
      <c r="D82" s="722"/>
      <c r="E82" s="722"/>
      <c r="F82" s="722"/>
      <c r="G82" s="722"/>
      <c r="H82" s="723"/>
      <c r="I82" s="727"/>
      <c r="J82" s="728"/>
      <c r="K82" s="728"/>
      <c r="L82" s="728"/>
      <c r="M82" s="729"/>
      <c r="N82" s="733"/>
      <c r="O82" s="734"/>
      <c r="P82" s="723"/>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0">
        <f>COUNTA(Q82:AU82)</f>
        <v>0</v>
      </c>
      <c r="AW82" s="710">
        <f>AV83</f>
        <v>0</v>
      </c>
      <c r="AX82" s="712" t="str">
        <f>IFERROR(ROUNDDOWN(AV83/$AT$2,1),"")</f>
        <v/>
      </c>
      <c r="AY82" s="251"/>
      <c r="AZ82" s="251"/>
    </row>
    <row r="83" spans="2:52" ht="17.100000000000001" customHeight="1" x14ac:dyDescent="0.15">
      <c r="B83" s="691"/>
      <c r="C83" s="724"/>
      <c r="D83" s="725"/>
      <c r="E83" s="725"/>
      <c r="F83" s="725"/>
      <c r="G83" s="725"/>
      <c r="H83" s="726"/>
      <c r="I83" s="730"/>
      <c r="J83" s="731"/>
      <c r="K83" s="731"/>
      <c r="L83" s="731"/>
      <c r="M83" s="732"/>
      <c r="N83" s="724"/>
      <c r="O83" s="725"/>
      <c r="P83" s="726"/>
      <c r="Q83" s="253" t="str">
        <f>IFERROR(IF(AND(AND($N82&lt;&gt;$BI$6,$N82&lt;&gt;$BJ$6),Q82="有"),$AL$2,VLOOKUP(Q82,'P1'!$B$4:$J$35,9,FALSE)),"")</f>
        <v/>
      </c>
      <c r="R83" s="253" t="str">
        <f>IFERROR(IF(AND(AND($N82&lt;&gt;$BI$6,$N82&lt;&gt;$BJ$6),R82="有"),$AL$2,VLOOKUP(R82,'P1'!$B$4:$J$35,9,FALSE)),"")</f>
        <v/>
      </c>
      <c r="S83" s="253" t="str">
        <f>IFERROR(IF(AND(AND($N82&lt;&gt;$BI$6,$N82&lt;&gt;$BJ$6),S82="有"),$AL$2,VLOOKUP(S82,'P1'!$B$4:$J$35,9,FALSE)),"")</f>
        <v/>
      </c>
      <c r="T83" s="253" t="str">
        <f>IFERROR(IF(AND(AND($N82&lt;&gt;$BI$6,$N82&lt;&gt;$BJ$6),T82="有"),$AL$2,VLOOKUP(T82,'P1'!$B$4:$J$35,9,FALSE)),"")</f>
        <v/>
      </c>
      <c r="U83" s="253" t="str">
        <f>IFERROR(IF(AND(AND($N82&lt;&gt;$BI$6,$N82&lt;&gt;$BJ$6),U82="有"),$AL$2,VLOOKUP(U82,'P1'!$B$4:$J$35,9,FALSE)),"")</f>
        <v/>
      </c>
      <c r="V83" s="253" t="str">
        <f>IFERROR(IF(AND(AND($N82&lt;&gt;$BI$6,$N82&lt;&gt;$BJ$6),V82="有"),$AL$2,VLOOKUP(V82,'P1'!$B$4:$J$35,9,FALSE)),"")</f>
        <v/>
      </c>
      <c r="W83" s="253" t="str">
        <f>IFERROR(IF(AND(AND($N82&lt;&gt;$BI$6,$N82&lt;&gt;$BJ$6),W82="有"),$AL$2,VLOOKUP(W82,'P1'!$B$4:$J$35,9,FALSE)),"")</f>
        <v/>
      </c>
      <c r="X83" s="253" t="str">
        <f>IFERROR(IF(AND(AND($N82&lt;&gt;$BI$6,$N82&lt;&gt;$BJ$6),X82="有"),$AL$2,VLOOKUP(X82,'P1'!$B$4:$J$35,9,FALSE)),"")</f>
        <v/>
      </c>
      <c r="Y83" s="253" t="str">
        <f>IFERROR(IF(AND(AND($N82&lt;&gt;$BI$6,$N82&lt;&gt;$BJ$6),Y82="有"),$AL$2,VLOOKUP(Y82,'P1'!$B$4:$J$35,9,FALSE)),"")</f>
        <v/>
      </c>
      <c r="Z83" s="253" t="str">
        <f>IFERROR(IF(AND(AND($N82&lt;&gt;$BI$6,$N82&lt;&gt;$BJ$6),Z82="有"),$AL$2,VLOOKUP(Z82,'P1'!$B$4:$J$35,9,FALSE)),"")</f>
        <v/>
      </c>
      <c r="AA83" s="253" t="str">
        <f>IFERROR(IF(AND(AND($N82&lt;&gt;$BI$6,$N82&lt;&gt;$BJ$6),AA82="有"),$AL$2,VLOOKUP(AA82,'P1'!$B$4:$J$35,9,FALSE)),"")</f>
        <v/>
      </c>
      <c r="AB83" s="253" t="str">
        <f>IFERROR(IF(AND(AND($N82&lt;&gt;$BI$6,$N82&lt;&gt;$BJ$6),AB82="有"),$AL$2,VLOOKUP(AB82,'P1'!$B$4:$J$35,9,FALSE)),"")</f>
        <v/>
      </c>
      <c r="AC83" s="253" t="str">
        <f>IFERROR(IF(AND(AND($N82&lt;&gt;$BI$6,$N82&lt;&gt;$BJ$6),AC82="有"),$AL$2,VLOOKUP(AC82,'P1'!$B$4:$J$35,9,FALSE)),"")</f>
        <v/>
      </c>
      <c r="AD83" s="253" t="str">
        <f>IFERROR(IF(AND(AND($N82&lt;&gt;$BI$6,$N82&lt;&gt;$BJ$6),AD82="有"),$AL$2,VLOOKUP(AD82,'P1'!$B$4:$J$35,9,FALSE)),"")</f>
        <v/>
      </c>
      <c r="AE83" s="253" t="str">
        <f>IFERROR(IF(AND(AND($N82&lt;&gt;$BI$6,$N82&lt;&gt;$BJ$6),AE82="有"),$AL$2,VLOOKUP(AE82,'P1'!$B$4:$J$35,9,FALSE)),"")</f>
        <v/>
      </c>
      <c r="AF83" s="253" t="str">
        <f>IFERROR(IF(AND(AND($N82&lt;&gt;$BI$6,$N82&lt;&gt;$BJ$6),AF82="有"),$AL$2,VLOOKUP(AF82,'P1'!$B$4:$J$35,9,FALSE)),"")</f>
        <v/>
      </c>
      <c r="AG83" s="253" t="str">
        <f>IFERROR(IF(AND(AND($N82&lt;&gt;$BI$6,$N82&lt;&gt;$BJ$6),AG82="有"),$AL$2,VLOOKUP(AG82,'P1'!$B$4:$J$35,9,FALSE)),"")</f>
        <v/>
      </c>
      <c r="AH83" s="253" t="str">
        <f>IFERROR(IF(AND(AND($N82&lt;&gt;$BI$6,$N82&lt;&gt;$BJ$6),AH82="有"),$AL$2,VLOOKUP(AH82,'P1'!$B$4:$J$35,9,FALSE)),"")</f>
        <v/>
      </c>
      <c r="AI83" s="253" t="str">
        <f>IFERROR(IF(AND(AND($N82&lt;&gt;$BI$6,$N82&lt;&gt;$BJ$6),AI82="有"),$AL$2,VLOOKUP(AI82,'P1'!$B$4:$J$35,9,FALSE)),"")</f>
        <v/>
      </c>
      <c r="AJ83" s="253" t="str">
        <f>IFERROR(IF(AND(AND($N82&lt;&gt;$BI$6,$N82&lt;&gt;$BJ$6),AJ82="有"),$AL$2,VLOOKUP(AJ82,'P1'!$B$4:$J$35,9,FALSE)),"")</f>
        <v/>
      </c>
      <c r="AK83" s="253" t="str">
        <f>IFERROR(IF(AND(AND($N82&lt;&gt;$BI$6,$N82&lt;&gt;$BJ$6),AK82="有"),$AL$2,VLOOKUP(AK82,'P1'!$B$4:$J$35,9,FALSE)),"")</f>
        <v/>
      </c>
      <c r="AL83" s="253" t="str">
        <f>IFERROR(IF(AND(AND($N82&lt;&gt;$BI$6,$N82&lt;&gt;$BJ$6),AL82="有"),$AL$2,VLOOKUP(AL82,'P1'!$B$4:$J$35,9,FALSE)),"")</f>
        <v/>
      </c>
      <c r="AM83" s="253" t="str">
        <f>IFERROR(IF(AND(AND($N82&lt;&gt;$BI$6,$N82&lt;&gt;$BJ$6),AM82="有"),$AL$2,VLOOKUP(AM82,'P1'!$B$4:$J$35,9,FALSE)),"")</f>
        <v/>
      </c>
      <c r="AN83" s="253" t="str">
        <f>IFERROR(IF(AND(AND($N82&lt;&gt;$BI$6,$N82&lt;&gt;$BJ$6),AN82="有"),$AL$2,VLOOKUP(AN82,'P1'!$B$4:$J$35,9,FALSE)),"")</f>
        <v/>
      </c>
      <c r="AO83" s="253" t="str">
        <f>IFERROR(IF(AND(AND($N82&lt;&gt;$BI$6,$N82&lt;&gt;$BJ$6),AO82="有"),$AL$2,VLOOKUP(AO82,'P1'!$B$4:$J$35,9,FALSE)),"")</f>
        <v/>
      </c>
      <c r="AP83" s="253" t="str">
        <f>IFERROR(IF(AND(AND($N82&lt;&gt;$BI$6,$N82&lt;&gt;$BJ$6),AP82="有"),$AL$2,VLOOKUP(AP82,'P1'!$B$4:$J$35,9,FALSE)),"")</f>
        <v/>
      </c>
      <c r="AQ83" s="253" t="str">
        <f>IFERROR(IF(AND(AND($N82&lt;&gt;$BI$6,$N82&lt;&gt;$BJ$6),AQ82="有"),$AL$2,VLOOKUP(AQ82,'P1'!$B$4:$J$35,9,FALSE)),"")</f>
        <v/>
      </c>
      <c r="AR83" s="253" t="str">
        <f>IFERROR(IF(AND(AND($N82&lt;&gt;$BI$6,$N82&lt;&gt;$BJ$6),AR82="有"),$AL$2,VLOOKUP(AR82,'P1'!$B$4:$J$35,9,FALSE)),"")</f>
        <v/>
      </c>
      <c r="AS83" s="253" t="str">
        <f>IFERROR(IF(AND(AND($N82&lt;&gt;$BI$6,$N82&lt;&gt;$BJ$6),AS82="有"),$AL$2,VLOOKUP(AS82,'P1'!$B$4:$J$35,9,FALSE)),"")</f>
        <v/>
      </c>
      <c r="AT83" s="253" t="str">
        <f>IFERROR(IF(AND(AND($N82&lt;&gt;$BI$6,$N82&lt;&gt;$BJ$6),AT82="有"),$AL$2,VLOOKUP(AT82,'P1'!$B$4:$J$35,9,FALSE)),"")</f>
        <v/>
      </c>
      <c r="AU83" s="253" t="str">
        <f>IFERROR(IF(AND(AND($N82&lt;&gt;$BI$6,$N82&lt;&gt;$BJ$6),AU82="有"),$AL$2,VLOOKUP(AU82,'P1'!$B$4:$J$35,9,FALSE)),"")</f>
        <v/>
      </c>
      <c r="AV83" s="254">
        <f>SUM(Q83:AU83)</f>
        <v>0</v>
      </c>
      <c r="AW83" s="711"/>
      <c r="AX83" s="713"/>
      <c r="AY83" s="255"/>
      <c r="AZ83" s="255"/>
    </row>
    <row r="84" spans="2:52" ht="17.100000000000001" customHeight="1" x14ac:dyDescent="0.15">
      <c r="B84" s="690">
        <f>B82+1</f>
        <v>33</v>
      </c>
      <c r="C84" s="721"/>
      <c r="D84" s="722"/>
      <c r="E84" s="722"/>
      <c r="F84" s="722"/>
      <c r="G84" s="722"/>
      <c r="H84" s="723"/>
      <c r="I84" s="727"/>
      <c r="J84" s="728"/>
      <c r="K84" s="728"/>
      <c r="L84" s="728"/>
      <c r="M84" s="729"/>
      <c r="N84" s="733"/>
      <c r="O84" s="734"/>
      <c r="P84" s="723"/>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0">
        <f>COUNTA(Q84:AU84)</f>
        <v>0</v>
      </c>
      <c r="AW84" s="710">
        <f>AV85</f>
        <v>0</v>
      </c>
      <c r="AX84" s="712" t="str">
        <f>IFERROR(ROUNDDOWN(AV85/$AT$2,1),"")</f>
        <v/>
      </c>
      <c r="AY84" s="251"/>
      <c r="AZ84" s="251"/>
    </row>
    <row r="85" spans="2:52" ht="17.100000000000001" customHeight="1" x14ac:dyDescent="0.15">
      <c r="B85" s="691"/>
      <c r="C85" s="724"/>
      <c r="D85" s="725"/>
      <c r="E85" s="725"/>
      <c r="F85" s="725"/>
      <c r="G85" s="725"/>
      <c r="H85" s="726"/>
      <c r="I85" s="730"/>
      <c r="J85" s="731"/>
      <c r="K85" s="731"/>
      <c r="L85" s="731"/>
      <c r="M85" s="732"/>
      <c r="N85" s="724"/>
      <c r="O85" s="725"/>
      <c r="P85" s="726"/>
      <c r="Q85" s="253" t="str">
        <f>IFERROR(IF(AND(AND($N84&lt;&gt;$BI$6,$N84&lt;&gt;$BJ$6),Q84="有"),$AL$2,VLOOKUP(Q84,'P1'!$B$4:$J$35,9,FALSE)),"")</f>
        <v/>
      </c>
      <c r="R85" s="253" t="str">
        <f>IFERROR(IF(AND(AND($N84&lt;&gt;$BI$6,$N84&lt;&gt;$BJ$6),R84="有"),$AL$2,VLOOKUP(R84,'P1'!$B$4:$J$35,9,FALSE)),"")</f>
        <v/>
      </c>
      <c r="S85" s="253" t="str">
        <f>IFERROR(IF(AND(AND($N84&lt;&gt;$BI$6,$N84&lt;&gt;$BJ$6),S84="有"),$AL$2,VLOOKUP(S84,'P1'!$B$4:$J$35,9,FALSE)),"")</f>
        <v/>
      </c>
      <c r="T85" s="253" t="str">
        <f>IFERROR(IF(AND(AND($N84&lt;&gt;$BI$6,$N84&lt;&gt;$BJ$6),T84="有"),$AL$2,VLOOKUP(T84,'P1'!$B$4:$J$35,9,FALSE)),"")</f>
        <v/>
      </c>
      <c r="U85" s="253" t="str">
        <f>IFERROR(IF(AND(AND($N84&lt;&gt;$BI$6,$N84&lt;&gt;$BJ$6),U84="有"),$AL$2,VLOOKUP(U84,'P1'!$B$4:$J$35,9,FALSE)),"")</f>
        <v/>
      </c>
      <c r="V85" s="253" t="str">
        <f>IFERROR(IF(AND(AND($N84&lt;&gt;$BI$6,$N84&lt;&gt;$BJ$6),V84="有"),$AL$2,VLOOKUP(V84,'P1'!$B$4:$J$35,9,FALSE)),"")</f>
        <v/>
      </c>
      <c r="W85" s="253" t="str">
        <f>IFERROR(IF(AND(AND($N84&lt;&gt;$BI$6,$N84&lt;&gt;$BJ$6),W84="有"),$AL$2,VLOOKUP(W84,'P1'!$B$4:$J$35,9,FALSE)),"")</f>
        <v/>
      </c>
      <c r="X85" s="253" t="str">
        <f>IFERROR(IF(AND(AND($N84&lt;&gt;$BI$6,$N84&lt;&gt;$BJ$6),X84="有"),$AL$2,VLOOKUP(X84,'P1'!$B$4:$J$35,9,FALSE)),"")</f>
        <v/>
      </c>
      <c r="Y85" s="253" t="str">
        <f>IFERROR(IF(AND(AND($N84&lt;&gt;$BI$6,$N84&lt;&gt;$BJ$6),Y84="有"),$AL$2,VLOOKUP(Y84,'P1'!$B$4:$J$35,9,FALSE)),"")</f>
        <v/>
      </c>
      <c r="Z85" s="253" t="str">
        <f>IFERROR(IF(AND(AND($N84&lt;&gt;$BI$6,$N84&lt;&gt;$BJ$6),Z84="有"),$AL$2,VLOOKUP(Z84,'P1'!$B$4:$J$35,9,FALSE)),"")</f>
        <v/>
      </c>
      <c r="AA85" s="253" t="str">
        <f>IFERROR(IF(AND(AND($N84&lt;&gt;$BI$6,$N84&lt;&gt;$BJ$6),AA84="有"),$AL$2,VLOOKUP(AA84,'P1'!$B$4:$J$35,9,FALSE)),"")</f>
        <v/>
      </c>
      <c r="AB85" s="253" t="str">
        <f>IFERROR(IF(AND(AND($N84&lt;&gt;$BI$6,$N84&lt;&gt;$BJ$6),AB84="有"),$AL$2,VLOOKUP(AB84,'P1'!$B$4:$J$35,9,FALSE)),"")</f>
        <v/>
      </c>
      <c r="AC85" s="253" t="str">
        <f>IFERROR(IF(AND(AND($N84&lt;&gt;$BI$6,$N84&lt;&gt;$BJ$6),AC84="有"),$AL$2,VLOOKUP(AC84,'P1'!$B$4:$J$35,9,FALSE)),"")</f>
        <v/>
      </c>
      <c r="AD85" s="253" t="str">
        <f>IFERROR(IF(AND(AND($N84&lt;&gt;$BI$6,$N84&lt;&gt;$BJ$6),AD84="有"),$AL$2,VLOOKUP(AD84,'P1'!$B$4:$J$35,9,FALSE)),"")</f>
        <v/>
      </c>
      <c r="AE85" s="253" t="str">
        <f>IFERROR(IF(AND(AND($N84&lt;&gt;$BI$6,$N84&lt;&gt;$BJ$6),AE84="有"),$AL$2,VLOOKUP(AE84,'P1'!$B$4:$J$35,9,FALSE)),"")</f>
        <v/>
      </c>
      <c r="AF85" s="253" t="str">
        <f>IFERROR(IF(AND(AND($N84&lt;&gt;$BI$6,$N84&lt;&gt;$BJ$6),AF84="有"),$AL$2,VLOOKUP(AF84,'P1'!$B$4:$J$35,9,FALSE)),"")</f>
        <v/>
      </c>
      <c r="AG85" s="253" t="str">
        <f>IFERROR(IF(AND(AND($N84&lt;&gt;$BI$6,$N84&lt;&gt;$BJ$6),AG84="有"),$AL$2,VLOOKUP(AG84,'P1'!$B$4:$J$35,9,FALSE)),"")</f>
        <v/>
      </c>
      <c r="AH85" s="253" t="str">
        <f>IFERROR(IF(AND(AND($N84&lt;&gt;$BI$6,$N84&lt;&gt;$BJ$6),AH84="有"),$AL$2,VLOOKUP(AH84,'P1'!$B$4:$J$35,9,FALSE)),"")</f>
        <v/>
      </c>
      <c r="AI85" s="253" t="str">
        <f>IFERROR(IF(AND(AND($N84&lt;&gt;$BI$6,$N84&lt;&gt;$BJ$6),AI84="有"),$AL$2,VLOOKUP(AI84,'P1'!$B$4:$J$35,9,FALSE)),"")</f>
        <v/>
      </c>
      <c r="AJ85" s="253" t="str">
        <f>IFERROR(IF(AND(AND($N84&lt;&gt;$BI$6,$N84&lt;&gt;$BJ$6),AJ84="有"),$AL$2,VLOOKUP(AJ84,'P1'!$B$4:$J$35,9,FALSE)),"")</f>
        <v/>
      </c>
      <c r="AK85" s="253" t="str">
        <f>IFERROR(IF(AND(AND($N84&lt;&gt;$BI$6,$N84&lt;&gt;$BJ$6),AK84="有"),$AL$2,VLOOKUP(AK84,'P1'!$B$4:$J$35,9,FALSE)),"")</f>
        <v/>
      </c>
      <c r="AL85" s="253" t="str">
        <f>IFERROR(IF(AND(AND($N84&lt;&gt;$BI$6,$N84&lt;&gt;$BJ$6),AL84="有"),$AL$2,VLOOKUP(AL84,'P1'!$B$4:$J$35,9,FALSE)),"")</f>
        <v/>
      </c>
      <c r="AM85" s="253" t="str">
        <f>IFERROR(IF(AND(AND($N84&lt;&gt;$BI$6,$N84&lt;&gt;$BJ$6),AM84="有"),$AL$2,VLOOKUP(AM84,'P1'!$B$4:$J$35,9,FALSE)),"")</f>
        <v/>
      </c>
      <c r="AN85" s="253" t="str">
        <f>IFERROR(IF(AND(AND($N84&lt;&gt;$BI$6,$N84&lt;&gt;$BJ$6),AN84="有"),$AL$2,VLOOKUP(AN84,'P1'!$B$4:$J$35,9,FALSE)),"")</f>
        <v/>
      </c>
      <c r="AO85" s="253" t="str">
        <f>IFERROR(IF(AND(AND($N84&lt;&gt;$BI$6,$N84&lt;&gt;$BJ$6),AO84="有"),$AL$2,VLOOKUP(AO84,'P1'!$B$4:$J$35,9,FALSE)),"")</f>
        <v/>
      </c>
      <c r="AP85" s="253" t="str">
        <f>IFERROR(IF(AND(AND($N84&lt;&gt;$BI$6,$N84&lt;&gt;$BJ$6),AP84="有"),$AL$2,VLOOKUP(AP84,'P1'!$B$4:$J$35,9,FALSE)),"")</f>
        <v/>
      </c>
      <c r="AQ85" s="253" t="str">
        <f>IFERROR(IF(AND(AND($N84&lt;&gt;$BI$6,$N84&lt;&gt;$BJ$6),AQ84="有"),$AL$2,VLOOKUP(AQ84,'P1'!$B$4:$J$35,9,FALSE)),"")</f>
        <v/>
      </c>
      <c r="AR85" s="253" t="str">
        <f>IFERROR(IF(AND(AND($N84&lt;&gt;$BI$6,$N84&lt;&gt;$BJ$6),AR84="有"),$AL$2,VLOOKUP(AR84,'P1'!$B$4:$J$35,9,FALSE)),"")</f>
        <v/>
      </c>
      <c r="AS85" s="253" t="str">
        <f>IFERROR(IF(AND(AND($N84&lt;&gt;$BI$6,$N84&lt;&gt;$BJ$6),AS84="有"),$AL$2,VLOOKUP(AS84,'P1'!$B$4:$J$35,9,FALSE)),"")</f>
        <v/>
      </c>
      <c r="AT85" s="253" t="str">
        <f>IFERROR(IF(AND(AND($N84&lt;&gt;$BI$6,$N84&lt;&gt;$BJ$6),AT84="有"),$AL$2,VLOOKUP(AT84,'P1'!$B$4:$J$35,9,FALSE)),"")</f>
        <v/>
      </c>
      <c r="AU85" s="253" t="str">
        <f>IFERROR(IF(AND(AND($N84&lt;&gt;$BI$6,$N84&lt;&gt;$BJ$6),AU84="有"),$AL$2,VLOOKUP(AU84,'P1'!$B$4:$J$35,9,FALSE)),"")</f>
        <v/>
      </c>
      <c r="AV85" s="254">
        <f>SUM(Q85:AU85)</f>
        <v>0</v>
      </c>
      <c r="AW85" s="711"/>
      <c r="AX85" s="713"/>
      <c r="AY85" s="255"/>
      <c r="AZ85" s="255"/>
    </row>
    <row r="86" spans="2:52" ht="17.100000000000001" customHeight="1" x14ac:dyDescent="0.15">
      <c r="B86" s="690">
        <f>B84+1</f>
        <v>34</v>
      </c>
      <c r="C86" s="721"/>
      <c r="D86" s="722"/>
      <c r="E86" s="722"/>
      <c r="F86" s="722"/>
      <c r="G86" s="722"/>
      <c r="H86" s="723"/>
      <c r="I86" s="727"/>
      <c r="J86" s="728"/>
      <c r="K86" s="728"/>
      <c r="L86" s="728"/>
      <c r="M86" s="729"/>
      <c r="N86" s="733"/>
      <c r="O86" s="734"/>
      <c r="P86" s="723"/>
      <c r="Q86" s="256"/>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250">
        <f>COUNTA(Q86:AU86)</f>
        <v>0</v>
      </c>
      <c r="AW86" s="710">
        <f>AV87</f>
        <v>0</v>
      </c>
      <c r="AX86" s="712" t="str">
        <f>IFERROR(ROUNDDOWN(AV87/$AT$2,1),"")</f>
        <v/>
      </c>
      <c r="AY86" s="251"/>
      <c r="AZ86" s="251"/>
    </row>
    <row r="87" spans="2:52" ht="17.100000000000001" customHeight="1" x14ac:dyDescent="0.15">
      <c r="B87" s="691"/>
      <c r="C87" s="724"/>
      <c r="D87" s="725"/>
      <c r="E87" s="725"/>
      <c r="F87" s="725"/>
      <c r="G87" s="725"/>
      <c r="H87" s="726"/>
      <c r="I87" s="730"/>
      <c r="J87" s="731"/>
      <c r="K87" s="731"/>
      <c r="L87" s="731"/>
      <c r="M87" s="732"/>
      <c r="N87" s="724"/>
      <c r="O87" s="725"/>
      <c r="P87" s="726"/>
      <c r="Q87" s="253" t="str">
        <f>IFERROR(IF(AND(AND($N86&lt;&gt;$BI$6,$N86&lt;&gt;$BJ$6),Q86="有"),$AL$2,VLOOKUP(Q86,'P1'!$B$4:$J$35,9,FALSE)),"")</f>
        <v/>
      </c>
      <c r="R87" s="253" t="str">
        <f>IFERROR(IF(AND(AND($N86&lt;&gt;$BI$6,$N86&lt;&gt;$BJ$6),R86="有"),$AL$2,VLOOKUP(R86,'P1'!$B$4:$J$35,9,FALSE)),"")</f>
        <v/>
      </c>
      <c r="S87" s="253" t="str">
        <f>IFERROR(IF(AND(AND($N86&lt;&gt;$BI$6,$N86&lt;&gt;$BJ$6),S86="有"),$AL$2,VLOOKUP(S86,'P1'!$B$4:$J$35,9,FALSE)),"")</f>
        <v/>
      </c>
      <c r="T87" s="253" t="str">
        <f>IFERROR(IF(AND(AND($N86&lt;&gt;$BI$6,$N86&lt;&gt;$BJ$6),T86="有"),$AL$2,VLOOKUP(T86,'P1'!$B$4:$J$35,9,FALSE)),"")</f>
        <v/>
      </c>
      <c r="U87" s="253" t="str">
        <f>IFERROR(IF(AND(AND($N86&lt;&gt;$BI$6,$N86&lt;&gt;$BJ$6),U86="有"),$AL$2,VLOOKUP(U86,'P1'!$B$4:$J$35,9,FALSE)),"")</f>
        <v/>
      </c>
      <c r="V87" s="253" t="str">
        <f>IFERROR(IF(AND(AND($N86&lt;&gt;$BI$6,$N86&lt;&gt;$BJ$6),V86="有"),$AL$2,VLOOKUP(V86,'P1'!$B$4:$J$35,9,FALSE)),"")</f>
        <v/>
      </c>
      <c r="W87" s="253" t="str">
        <f>IFERROR(IF(AND(AND($N86&lt;&gt;$BI$6,$N86&lt;&gt;$BJ$6),W86="有"),$AL$2,VLOOKUP(W86,'P1'!$B$4:$J$35,9,FALSE)),"")</f>
        <v/>
      </c>
      <c r="X87" s="253" t="str">
        <f>IFERROR(IF(AND(AND($N86&lt;&gt;$BI$6,$N86&lt;&gt;$BJ$6),X86="有"),$AL$2,VLOOKUP(X86,'P1'!$B$4:$J$35,9,FALSE)),"")</f>
        <v/>
      </c>
      <c r="Y87" s="253" t="str">
        <f>IFERROR(IF(AND(AND($N86&lt;&gt;$BI$6,$N86&lt;&gt;$BJ$6),Y86="有"),$AL$2,VLOOKUP(Y86,'P1'!$B$4:$J$35,9,FALSE)),"")</f>
        <v/>
      </c>
      <c r="Z87" s="253" t="str">
        <f>IFERROR(IF(AND(AND($N86&lt;&gt;$BI$6,$N86&lt;&gt;$BJ$6),Z86="有"),$AL$2,VLOOKUP(Z86,'P1'!$B$4:$J$35,9,FALSE)),"")</f>
        <v/>
      </c>
      <c r="AA87" s="253" t="str">
        <f>IFERROR(IF(AND(AND($N86&lt;&gt;$BI$6,$N86&lt;&gt;$BJ$6),AA86="有"),$AL$2,VLOOKUP(AA86,'P1'!$B$4:$J$35,9,FALSE)),"")</f>
        <v/>
      </c>
      <c r="AB87" s="253" t="str">
        <f>IFERROR(IF(AND(AND($N86&lt;&gt;$BI$6,$N86&lt;&gt;$BJ$6),AB86="有"),$AL$2,VLOOKUP(AB86,'P1'!$B$4:$J$35,9,FALSE)),"")</f>
        <v/>
      </c>
      <c r="AC87" s="253" t="str">
        <f>IFERROR(IF(AND(AND($N86&lt;&gt;$BI$6,$N86&lt;&gt;$BJ$6),AC86="有"),$AL$2,VLOOKUP(AC86,'P1'!$B$4:$J$35,9,FALSE)),"")</f>
        <v/>
      </c>
      <c r="AD87" s="253" t="str">
        <f>IFERROR(IF(AND(AND($N86&lt;&gt;$BI$6,$N86&lt;&gt;$BJ$6),AD86="有"),$AL$2,VLOOKUP(AD86,'P1'!$B$4:$J$35,9,FALSE)),"")</f>
        <v/>
      </c>
      <c r="AE87" s="253" t="str">
        <f>IFERROR(IF(AND(AND($N86&lt;&gt;$BI$6,$N86&lt;&gt;$BJ$6),AE86="有"),$AL$2,VLOOKUP(AE86,'P1'!$B$4:$J$35,9,FALSE)),"")</f>
        <v/>
      </c>
      <c r="AF87" s="253" t="str">
        <f>IFERROR(IF(AND(AND($N86&lt;&gt;$BI$6,$N86&lt;&gt;$BJ$6),AF86="有"),$AL$2,VLOOKUP(AF86,'P1'!$B$4:$J$35,9,FALSE)),"")</f>
        <v/>
      </c>
      <c r="AG87" s="253" t="str">
        <f>IFERROR(IF(AND(AND($N86&lt;&gt;$BI$6,$N86&lt;&gt;$BJ$6),AG86="有"),$AL$2,VLOOKUP(AG86,'P1'!$B$4:$J$35,9,FALSE)),"")</f>
        <v/>
      </c>
      <c r="AH87" s="253" t="str">
        <f>IFERROR(IF(AND(AND($N86&lt;&gt;$BI$6,$N86&lt;&gt;$BJ$6),AH86="有"),$AL$2,VLOOKUP(AH86,'P1'!$B$4:$J$35,9,FALSE)),"")</f>
        <v/>
      </c>
      <c r="AI87" s="253" t="str">
        <f>IFERROR(IF(AND(AND($N86&lt;&gt;$BI$6,$N86&lt;&gt;$BJ$6),AI86="有"),$AL$2,VLOOKUP(AI86,'P1'!$B$4:$J$35,9,FALSE)),"")</f>
        <v/>
      </c>
      <c r="AJ87" s="253" t="str">
        <f>IFERROR(IF(AND(AND($N86&lt;&gt;$BI$6,$N86&lt;&gt;$BJ$6),AJ86="有"),$AL$2,VLOOKUP(AJ86,'P1'!$B$4:$J$35,9,FALSE)),"")</f>
        <v/>
      </c>
      <c r="AK87" s="253" t="str">
        <f>IFERROR(IF(AND(AND($N86&lt;&gt;$BI$6,$N86&lt;&gt;$BJ$6),AK86="有"),$AL$2,VLOOKUP(AK86,'P1'!$B$4:$J$35,9,FALSE)),"")</f>
        <v/>
      </c>
      <c r="AL87" s="253" t="str">
        <f>IFERROR(IF(AND(AND($N86&lt;&gt;$BI$6,$N86&lt;&gt;$BJ$6),AL86="有"),$AL$2,VLOOKUP(AL86,'P1'!$B$4:$J$35,9,FALSE)),"")</f>
        <v/>
      </c>
      <c r="AM87" s="253" t="str">
        <f>IFERROR(IF(AND(AND($N86&lt;&gt;$BI$6,$N86&lt;&gt;$BJ$6),AM86="有"),$AL$2,VLOOKUP(AM86,'P1'!$B$4:$J$35,9,FALSE)),"")</f>
        <v/>
      </c>
      <c r="AN87" s="253" t="str">
        <f>IFERROR(IF(AND(AND($N86&lt;&gt;$BI$6,$N86&lt;&gt;$BJ$6),AN86="有"),$AL$2,VLOOKUP(AN86,'P1'!$B$4:$J$35,9,FALSE)),"")</f>
        <v/>
      </c>
      <c r="AO87" s="253" t="str">
        <f>IFERROR(IF(AND(AND($N86&lt;&gt;$BI$6,$N86&lt;&gt;$BJ$6),AO86="有"),$AL$2,VLOOKUP(AO86,'P1'!$B$4:$J$35,9,FALSE)),"")</f>
        <v/>
      </c>
      <c r="AP87" s="253" t="str">
        <f>IFERROR(IF(AND(AND($N86&lt;&gt;$BI$6,$N86&lt;&gt;$BJ$6),AP86="有"),$AL$2,VLOOKUP(AP86,'P1'!$B$4:$J$35,9,FALSE)),"")</f>
        <v/>
      </c>
      <c r="AQ87" s="253" t="str">
        <f>IFERROR(IF(AND(AND($N86&lt;&gt;$BI$6,$N86&lt;&gt;$BJ$6),AQ86="有"),$AL$2,VLOOKUP(AQ86,'P1'!$B$4:$J$35,9,FALSE)),"")</f>
        <v/>
      </c>
      <c r="AR87" s="253" t="str">
        <f>IFERROR(IF(AND(AND($N86&lt;&gt;$BI$6,$N86&lt;&gt;$BJ$6),AR86="有"),$AL$2,VLOOKUP(AR86,'P1'!$B$4:$J$35,9,FALSE)),"")</f>
        <v/>
      </c>
      <c r="AS87" s="253" t="str">
        <f>IFERROR(IF(AND(AND($N86&lt;&gt;$BI$6,$N86&lt;&gt;$BJ$6),AS86="有"),$AL$2,VLOOKUP(AS86,'P1'!$B$4:$J$35,9,FALSE)),"")</f>
        <v/>
      </c>
      <c r="AT87" s="253" t="str">
        <f>IFERROR(IF(AND(AND($N86&lt;&gt;$BI$6,$N86&lt;&gt;$BJ$6),AT86="有"),$AL$2,VLOOKUP(AT86,'P1'!$B$4:$J$35,9,FALSE)),"")</f>
        <v/>
      </c>
      <c r="AU87" s="253" t="str">
        <f>IFERROR(IF(AND(AND($N86&lt;&gt;$BI$6,$N86&lt;&gt;$BJ$6),AU86="有"),$AL$2,VLOOKUP(AU86,'P1'!$B$4:$J$35,9,FALSE)),"")</f>
        <v/>
      </c>
      <c r="AV87" s="254">
        <f>SUM(Q87:AU87)</f>
        <v>0</v>
      </c>
      <c r="AW87" s="711"/>
      <c r="AX87" s="713"/>
      <c r="AY87" s="255"/>
      <c r="AZ87" s="255"/>
    </row>
    <row r="88" spans="2:52" ht="17.100000000000001" customHeight="1" x14ac:dyDescent="0.15">
      <c r="B88" s="690">
        <f>B86+1</f>
        <v>35</v>
      </c>
      <c r="C88" s="721"/>
      <c r="D88" s="722"/>
      <c r="E88" s="722"/>
      <c r="F88" s="722"/>
      <c r="G88" s="722"/>
      <c r="H88" s="723"/>
      <c r="I88" s="727"/>
      <c r="J88" s="728"/>
      <c r="K88" s="728"/>
      <c r="L88" s="728"/>
      <c r="M88" s="729"/>
      <c r="N88" s="733"/>
      <c r="O88" s="734"/>
      <c r="P88" s="723"/>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0">
        <f>COUNTA(Q88:AU88)</f>
        <v>0</v>
      </c>
      <c r="AW88" s="710">
        <f>AV89</f>
        <v>0</v>
      </c>
      <c r="AX88" s="712" t="str">
        <f>IFERROR(ROUNDDOWN(AV89/$AT$2,1),"")</f>
        <v/>
      </c>
      <c r="AY88" s="251"/>
      <c r="AZ88" s="251"/>
    </row>
    <row r="89" spans="2:52" ht="17.100000000000001" customHeight="1" x14ac:dyDescent="0.15">
      <c r="B89" s="691"/>
      <c r="C89" s="724"/>
      <c r="D89" s="725"/>
      <c r="E89" s="725"/>
      <c r="F89" s="725"/>
      <c r="G89" s="725"/>
      <c r="H89" s="726"/>
      <c r="I89" s="730"/>
      <c r="J89" s="731"/>
      <c r="K89" s="731"/>
      <c r="L89" s="731"/>
      <c r="M89" s="732"/>
      <c r="N89" s="724"/>
      <c r="O89" s="725"/>
      <c r="P89" s="726"/>
      <c r="Q89" s="253" t="str">
        <f>IFERROR(IF(AND(AND($N88&lt;&gt;$BI$6,$N88&lt;&gt;$BJ$6),Q88="有"),$AL$2,VLOOKUP(Q88,'P1'!$B$4:$J$35,9,FALSE)),"")</f>
        <v/>
      </c>
      <c r="R89" s="253" t="str">
        <f>IFERROR(IF(AND(AND($N88&lt;&gt;$BI$6,$N88&lt;&gt;$BJ$6),R88="有"),$AL$2,VLOOKUP(R88,'P1'!$B$4:$J$35,9,FALSE)),"")</f>
        <v/>
      </c>
      <c r="S89" s="253" t="str">
        <f>IFERROR(IF(AND(AND($N88&lt;&gt;$BI$6,$N88&lt;&gt;$BJ$6),S88="有"),$AL$2,VLOOKUP(S88,'P1'!$B$4:$J$35,9,FALSE)),"")</f>
        <v/>
      </c>
      <c r="T89" s="253" t="str">
        <f>IFERROR(IF(AND(AND($N88&lt;&gt;$BI$6,$N88&lt;&gt;$BJ$6),T88="有"),$AL$2,VLOOKUP(T88,'P1'!$B$4:$J$35,9,FALSE)),"")</f>
        <v/>
      </c>
      <c r="U89" s="253" t="str">
        <f>IFERROR(IF(AND(AND($N88&lt;&gt;$BI$6,$N88&lt;&gt;$BJ$6),U88="有"),$AL$2,VLOOKUP(U88,'P1'!$B$4:$J$35,9,FALSE)),"")</f>
        <v/>
      </c>
      <c r="V89" s="253" t="str">
        <f>IFERROR(IF(AND(AND($N88&lt;&gt;$BI$6,$N88&lt;&gt;$BJ$6),V88="有"),$AL$2,VLOOKUP(V88,'P1'!$B$4:$J$35,9,FALSE)),"")</f>
        <v/>
      </c>
      <c r="W89" s="253" t="str">
        <f>IFERROR(IF(AND(AND($N88&lt;&gt;$BI$6,$N88&lt;&gt;$BJ$6),W88="有"),$AL$2,VLOOKUP(W88,'P1'!$B$4:$J$35,9,FALSE)),"")</f>
        <v/>
      </c>
      <c r="X89" s="253" t="str">
        <f>IFERROR(IF(AND(AND($N88&lt;&gt;$BI$6,$N88&lt;&gt;$BJ$6),X88="有"),$AL$2,VLOOKUP(X88,'P1'!$B$4:$J$35,9,FALSE)),"")</f>
        <v/>
      </c>
      <c r="Y89" s="253" t="str">
        <f>IFERROR(IF(AND(AND($N88&lt;&gt;$BI$6,$N88&lt;&gt;$BJ$6),Y88="有"),$AL$2,VLOOKUP(Y88,'P1'!$B$4:$J$35,9,FALSE)),"")</f>
        <v/>
      </c>
      <c r="Z89" s="253" t="str">
        <f>IFERROR(IF(AND(AND($N88&lt;&gt;$BI$6,$N88&lt;&gt;$BJ$6),Z88="有"),$AL$2,VLOOKUP(Z88,'P1'!$B$4:$J$35,9,FALSE)),"")</f>
        <v/>
      </c>
      <c r="AA89" s="253" t="str">
        <f>IFERROR(IF(AND(AND($N88&lt;&gt;$BI$6,$N88&lt;&gt;$BJ$6),AA88="有"),$AL$2,VLOOKUP(AA88,'P1'!$B$4:$J$35,9,FALSE)),"")</f>
        <v/>
      </c>
      <c r="AB89" s="253" t="str">
        <f>IFERROR(IF(AND(AND($N88&lt;&gt;$BI$6,$N88&lt;&gt;$BJ$6),AB88="有"),$AL$2,VLOOKUP(AB88,'P1'!$B$4:$J$35,9,FALSE)),"")</f>
        <v/>
      </c>
      <c r="AC89" s="253" t="str">
        <f>IFERROR(IF(AND(AND($N88&lt;&gt;$BI$6,$N88&lt;&gt;$BJ$6),AC88="有"),$AL$2,VLOOKUP(AC88,'P1'!$B$4:$J$35,9,FALSE)),"")</f>
        <v/>
      </c>
      <c r="AD89" s="253" t="str">
        <f>IFERROR(IF(AND(AND($N88&lt;&gt;$BI$6,$N88&lt;&gt;$BJ$6),AD88="有"),$AL$2,VLOOKUP(AD88,'P1'!$B$4:$J$35,9,FALSE)),"")</f>
        <v/>
      </c>
      <c r="AE89" s="253" t="str">
        <f>IFERROR(IF(AND(AND($N88&lt;&gt;$BI$6,$N88&lt;&gt;$BJ$6),AE88="有"),$AL$2,VLOOKUP(AE88,'P1'!$B$4:$J$35,9,FALSE)),"")</f>
        <v/>
      </c>
      <c r="AF89" s="253" t="str">
        <f>IFERROR(IF(AND(AND($N88&lt;&gt;$BI$6,$N88&lt;&gt;$BJ$6),AF88="有"),$AL$2,VLOOKUP(AF88,'P1'!$B$4:$J$35,9,FALSE)),"")</f>
        <v/>
      </c>
      <c r="AG89" s="253" t="str">
        <f>IFERROR(IF(AND(AND($N88&lt;&gt;$BI$6,$N88&lt;&gt;$BJ$6),AG88="有"),$AL$2,VLOOKUP(AG88,'P1'!$B$4:$J$35,9,FALSE)),"")</f>
        <v/>
      </c>
      <c r="AH89" s="253" t="str">
        <f>IFERROR(IF(AND(AND($N88&lt;&gt;$BI$6,$N88&lt;&gt;$BJ$6),AH88="有"),$AL$2,VLOOKUP(AH88,'P1'!$B$4:$J$35,9,FALSE)),"")</f>
        <v/>
      </c>
      <c r="AI89" s="253" t="str">
        <f>IFERROR(IF(AND(AND($N88&lt;&gt;$BI$6,$N88&lt;&gt;$BJ$6),AI88="有"),$AL$2,VLOOKUP(AI88,'P1'!$B$4:$J$35,9,FALSE)),"")</f>
        <v/>
      </c>
      <c r="AJ89" s="253" t="str">
        <f>IFERROR(IF(AND(AND($N88&lt;&gt;$BI$6,$N88&lt;&gt;$BJ$6),AJ88="有"),$AL$2,VLOOKUP(AJ88,'P1'!$B$4:$J$35,9,FALSE)),"")</f>
        <v/>
      </c>
      <c r="AK89" s="253" t="str">
        <f>IFERROR(IF(AND(AND($N88&lt;&gt;$BI$6,$N88&lt;&gt;$BJ$6),AK88="有"),$AL$2,VLOOKUP(AK88,'P1'!$B$4:$J$35,9,FALSE)),"")</f>
        <v/>
      </c>
      <c r="AL89" s="253" t="str">
        <f>IFERROR(IF(AND(AND($N88&lt;&gt;$BI$6,$N88&lt;&gt;$BJ$6),AL88="有"),$AL$2,VLOOKUP(AL88,'P1'!$B$4:$J$35,9,FALSE)),"")</f>
        <v/>
      </c>
      <c r="AM89" s="253" t="str">
        <f>IFERROR(IF(AND(AND($N88&lt;&gt;$BI$6,$N88&lt;&gt;$BJ$6),AM88="有"),$AL$2,VLOOKUP(AM88,'P1'!$B$4:$J$35,9,FALSE)),"")</f>
        <v/>
      </c>
      <c r="AN89" s="253" t="str">
        <f>IFERROR(IF(AND(AND($N88&lt;&gt;$BI$6,$N88&lt;&gt;$BJ$6),AN88="有"),$AL$2,VLOOKUP(AN88,'P1'!$B$4:$J$35,9,FALSE)),"")</f>
        <v/>
      </c>
      <c r="AO89" s="253" t="str">
        <f>IFERROR(IF(AND(AND($N88&lt;&gt;$BI$6,$N88&lt;&gt;$BJ$6),AO88="有"),$AL$2,VLOOKUP(AO88,'P1'!$B$4:$J$35,9,FALSE)),"")</f>
        <v/>
      </c>
      <c r="AP89" s="253" t="str">
        <f>IFERROR(IF(AND(AND($N88&lt;&gt;$BI$6,$N88&lt;&gt;$BJ$6),AP88="有"),$AL$2,VLOOKUP(AP88,'P1'!$B$4:$J$35,9,FALSE)),"")</f>
        <v/>
      </c>
      <c r="AQ89" s="253" t="str">
        <f>IFERROR(IF(AND(AND($N88&lt;&gt;$BI$6,$N88&lt;&gt;$BJ$6),AQ88="有"),$AL$2,VLOOKUP(AQ88,'P1'!$B$4:$J$35,9,FALSE)),"")</f>
        <v/>
      </c>
      <c r="AR89" s="253" t="str">
        <f>IFERROR(IF(AND(AND($N88&lt;&gt;$BI$6,$N88&lt;&gt;$BJ$6),AR88="有"),$AL$2,VLOOKUP(AR88,'P1'!$B$4:$J$35,9,FALSE)),"")</f>
        <v/>
      </c>
      <c r="AS89" s="253" t="str">
        <f>IFERROR(IF(AND(AND($N88&lt;&gt;$BI$6,$N88&lt;&gt;$BJ$6),AS88="有"),$AL$2,VLOOKUP(AS88,'P1'!$B$4:$J$35,9,FALSE)),"")</f>
        <v/>
      </c>
      <c r="AT89" s="253" t="str">
        <f>IFERROR(IF(AND(AND($N88&lt;&gt;$BI$6,$N88&lt;&gt;$BJ$6),AT88="有"),$AL$2,VLOOKUP(AT88,'P1'!$B$4:$J$35,9,FALSE)),"")</f>
        <v/>
      </c>
      <c r="AU89" s="253" t="str">
        <f>IFERROR(IF(AND(AND($N88&lt;&gt;$BI$6,$N88&lt;&gt;$BJ$6),AU88="有"),$AL$2,VLOOKUP(AU88,'P1'!$B$4:$J$35,9,FALSE)),"")</f>
        <v/>
      </c>
      <c r="AV89" s="254">
        <f>SUM(Q89:AU89)</f>
        <v>0</v>
      </c>
      <c r="AW89" s="711"/>
      <c r="AX89" s="713"/>
      <c r="AY89" s="255"/>
      <c r="AZ89" s="255"/>
    </row>
    <row r="90" spans="2:52" ht="17.100000000000001" customHeight="1" x14ac:dyDescent="0.15">
      <c r="B90" s="690">
        <f>B88+1</f>
        <v>36</v>
      </c>
      <c r="C90" s="721"/>
      <c r="D90" s="722"/>
      <c r="E90" s="722"/>
      <c r="F90" s="722"/>
      <c r="G90" s="722"/>
      <c r="H90" s="723"/>
      <c r="I90" s="727"/>
      <c r="J90" s="728"/>
      <c r="K90" s="728"/>
      <c r="L90" s="728"/>
      <c r="M90" s="729"/>
      <c r="N90" s="733"/>
      <c r="O90" s="734"/>
      <c r="P90" s="723"/>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0">
        <f>COUNTA(Q90:AU90)</f>
        <v>0</v>
      </c>
      <c r="AW90" s="710">
        <f>AV91</f>
        <v>0</v>
      </c>
      <c r="AX90" s="712" t="str">
        <f>IFERROR(ROUNDDOWN(AV91/$AT$2,1),"")</f>
        <v/>
      </c>
      <c r="AY90" s="251"/>
      <c r="AZ90" s="251"/>
    </row>
    <row r="91" spans="2:52" ht="17.100000000000001" customHeight="1" x14ac:dyDescent="0.15">
      <c r="B91" s="691"/>
      <c r="C91" s="724"/>
      <c r="D91" s="725"/>
      <c r="E91" s="725"/>
      <c r="F91" s="725"/>
      <c r="G91" s="725"/>
      <c r="H91" s="726"/>
      <c r="I91" s="730"/>
      <c r="J91" s="731"/>
      <c r="K91" s="731"/>
      <c r="L91" s="731"/>
      <c r="M91" s="732"/>
      <c r="N91" s="724"/>
      <c r="O91" s="725"/>
      <c r="P91" s="726"/>
      <c r="Q91" s="253" t="str">
        <f>IFERROR(IF(AND(AND($N90&lt;&gt;$BI$6,$N90&lt;&gt;$BJ$6),Q90="有"),$AL$2,VLOOKUP(Q90,'P1'!$B$4:$J$35,9,FALSE)),"")</f>
        <v/>
      </c>
      <c r="R91" s="253" t="str">
        <f>IFERROR(IF(AND(AND($N90&lt;&gt;$BI$6,$N90&lt;&gt;$BJ$6),R90="有"),$AL$2,VLOOKUP(R90,'P1'!$B$4:$J$35,9,FALSE)),"")</f>
        <v/>
      </c>
      <c r="S91" s="253" t="str">
        <f>IFERROR(IF(AND(AND($N90&lt;&gt;$BI$6,$N90&lt;&gt;$BJ$6),S90="有"),$AL$2,VLOOKUP(S90,'P1'!$B$4:$J$35,9,FALSE)),"")</f>
        <v/>
      </c>
      <c r="T91" s="253" t="str">
        <f>IFERROR(IF(AND(AND($N90&lt;&gt;$BI$6,$N90&lt;&gt;$BJ$6),T90="有"),$AL$2,VLOOKUP(T90,'P1'!$B$4:$J$35,9,FALSE)),"")</f>
        <v/>
      </c>
      <c r="U91" s="253" t="str">
        <f>IFERROR(IF(AND(AND($N90&lt;&gt;$BI$6,$N90&lt;&gt;$BJ$6),U90="有"),$AL$2,VLOOKUP(U90,'P1'!$B$4:$J$35,9,FALSE)),"")</f>
        <v/>
      </c>
      <c r="V91" s="253" t="str">
        <f>IFERROR(IF(AND(AND($N90&lt;&gt;$BI$6,$N90&lt;&gt;$BJ$6),V90="有"),$AL$2,VLOOKUP(V90,'P1'!$B$4:$J$35,9,FALSE)),"")</f>
        <v/>
      </c>
      <c r="W91" s="253" t="str">
        <f>IFERROR(IF(AND(AND($N90&lt;&gt;$BI$6,$N90&lt;&gt;$BJ$6),W90="有"),$AL$2,VLOOKUP(W90,'P1'!$B$4:$J$35,9,FALSE)),"")</f>
        <v/>
      </c>
      <c r="X91" s="253" t="str">
        <f>IFERROR(IF(AND(AND($N90&lt;&gt;$BI$6,$N90&lt;&gt;$BJ$6),X90="有"),$AL$2,VLOOKUP(X90,'P1'!$B$4:$J$35,9,FALSE)),"")</f>
        <v/>
      </c>
      <c r="Y91" s="253" t="str">
        <f>IFERROR(IF(AND(AND($N90&lt;&gt;$BI$6,$N90&lt;&gt;$BJ$6),Y90="有"),$AL$2,VLOOKUP(Y90,'P1'!$B$4:$J$35,9,FALSE)),"")</f>
        <v/>
      </c>
      <c r="Z91" s="253" t="str">
        <f>IFERROR(IF(AND(AND($N90&lt;&gt;$BI$6,$N90&lt;&gt;$BJ$6),Z90="有"),$AL$2,VLOOKUP(Z90,'P1'!$B$4:$J$35,9,FALSE)),"")</f>
        <v/>
      </c>
      <c r="AA91" s="253" t="str">
        <f>IFERROR(IF(AND(AND($N90&lt;&gt;$BI$6,$N90&lt;&gt;$BJ$6),AA90="有"),$AL$2,VLOOKUP(AA90,'P1'!$B$4:$J$35,9,FALSE)),"")</f>
        <v/>
      </c>
      <c r="AB91" s="253" t="str">
        <f>IFERROR(IF(AND(AND($N90&lt;&gt;$BI$6,$N90&lt;&gt;$BJ$6),AB90="有"),$AL$2,VLOOKUP(AB90,'P1'!$B$4:$J$35,9,FALSE)),"")</f>
        <v/>
      </c>
      <c r="AC91" s="253" t="str">
        <f>IFERROR(IF(AND(AND($N90&lt;&gt;$BI$6,$N90&lt;&gt;$BJ$6),AC90="有"),$AL$2,VLOOKUP(AC90,'P1'!$B$4:$J$35,9,FALSE)),"")</f>
        <v/>
      </c>
      <c r="AD91" s="253" t="str">
        <f>IFERROR(IF(AND(AND($N90&lt;&gt;$BI$6,$N90&lt;&gt;$BJ$6),AD90="有"),$AL$2,VLOOKUP(AD90,'P1'!$B$4:$J$35,9,FALSE)),"")</f>
        <v/>
      </c>
      <c r="AE91" s="253" t="str">
        <f>IFERROR(IF(AND(AND($N90&lt;&gt;$BI$6,$N90&lt;&gt;$BJ$6),AE90="有"),$AL$2,VLOOKUP(AE90,'P1'!$B$4:$J$35,9,FALSE)),"")</f>
        <v/>
      </c>
      <c r="AF91" s="253" t="str">
        <f>IFERROR(IF(AND(AND($N90&lt;&gt;$BI$6,$N90&lt;&gt;$BJ$6),AF90="有"),$AL$2,VLOOKUP(AF90,'P1'!$B$4:$J$35,9,FALSE)),"")</f>
        <v/>
      </c>
      <c r="AG91" s="253" t="str">
        <f>IFERROR(IF(AND(AND($N90&lt;&gt;$BI$6,$N90&lt;&gt;$BJ$6),AG90="有"),$AL$2,VLOOKUP(AG90,'P1'!$B$4:$J$35,9,FALSE)),"")</f>
        <v/>
      </c>
      <c r="AH91" s="253" t="str">
        <f>IFERROR(IF(AND(AND($N90&lt;&gt;$BI$6,$N90&lt;&gt;$BJ$6),AH90="有"),$AL$2,VLOOKUP(AH90,'P1'!$B$4:$J$35,9,FALSE)),"")</f>
        <v/>
      </c>
      <c r="AI91" s="253" t="str">
        <f>IFERROR(IF(AND(AND($N90&lt;&gt;$BI$6,$N90&lt;&gt;$BJ$6),AI90="有"),$AL$2,VLOOKUP(AI90,'P1'!$B$4:$J$35,9,FALSE)),"")</f>
        <v/>
      </c>
      <c r="AJ91" s="253" t="str">
        <f>IFERROR(IF(AND(AND($N90&lt;&gt;$BI$6,$N90&lt;&gt;$BJ$6),AJ90="有"),$AL$2,VLOOKUP(AJ90,'P1'!$B$4:$J$35,9,FALSE)),"")</f>
        <v/>
      </c>
      <c r="AK91" s="253" t="str">
        <f>IFERROR(IF(AND(AND($N90&lt;&gt;$BI$6,$N90&lt;&gt;$BJ$6),AK90="有"),$AL$2,VLOOKUP(AK90,'P1'!$B$4:$J$35,9,FALSE)),"")</f>
        <v/>
      </c>
      <c r="AL91" s="253" t="str">
        <f>IFERROR(IF(AND(AND($N90&lt;&gt;$BI$6,$N90&lt;&gt;$BJ$6),AL90="有"),$AL$2,VLOOKUP(AL90,'P1'!$B$4:$J$35,9,FALSE)),"")</f>
        <v/>
      </c>
      <c r="AM91" s="253" t="str">
        <f>IFERROR(IF(AND(AND($N90&lt;&gt;$BI$6,$N90&lt;&gt;$BJ$6),AM90="有"),$AL$2,VLOOKUP(AM90,'P1'!$B$4:$J$35,9,FALSE)),"")</f>
        <v/>
      </c>
      <c r="AN91" s="253" t="str">
        <f>IFERROR(IF(AND(AND($N90&lt;&gt;$BI$6,$N90&lt;&gt;$BJ$6),AN90="有"),$AL$2,VLOOKUP(AN90,'P1'!$B$4:$J$35,9,FALSE)),"")</f>
        <v/>
      </c>
      <c r="AO91" s="253" t="str">
        <f>IFERROR(IF(AND(AND($N90&lt;&gt;$BI$6,$N90&lt;&gt;$BJ$6),AO90="有"),$AL$2,VLOOKUP(AO90,'P1'!$B$4:$J$35,9,FALSE)),"")</f>
        <v/>
      </c>
      <c r="AP91" s="253" t="str">
        <f>IFERROR(IF(AND(AND($N90&lt;&gt;$BI$6,$N90&lt;&gt;$BJ$6),AP90="有"),$AL$2,VLOOKUP(AP90,'P1'!$B$4:$J$35,9,FALSE)),"")</f>
        <v/>
      </c>
      <c r="AQ91" s="253" t="str">
        <f>IFERROR(IF(AND(AND($N90&lt;&gt;$BI$6,$N90&lt;&gt;$BJ$6),AQ90="有"),$AL$2,VLOOKUP(AQ90,'P1'!$B$4:$J$35,9,FALSE)),"")</f>
        <v/>
      </c>
      <c r="AR91" s="253" t="str">
        <f>IFERROR(IF(AND(AND($N90&lt;&gt;$BI$6,$N90&lt;&gt;$BJ$6),AR90="有"),$AL$2,VLOOKUP(AR90,'P1'!$B$4:$J$35,9,FALSE)),"")</f>
        <v/>
      </c>
      <c r="AS91" s="253" t="str">
        <f>IFERROR(IF(AND(AND($N90&lt;&gt;$BI$6,$N90&lt;&gt;$BJ$6),AS90="有"),$AL$2,VLOOKUP(AS90,'P1'!$B$4:$J$35,9,FALSE)),"")</f>
        <v/>
      </c>
      <c r="AT91" s="253" t="str">
        <f>IFERROR(IF(AND(AND($N90&lt;&gt;$BI$6,$N90&lt;&gt;$BJ$6),AT90="有"),$AL$2,VLOOKUP(AT90,'P1'!$B$4:$J$35,9,FALSE)),"")</f>
        <v/>
      </c>
      <c r="AU91" s="253" t="str">
        <f>IFERROR(IF(AND(AND($N90&lt;&gt;$BI$6,$N90&lt;&gt;$BJ$6),AU90="有"),$AL$2,VLOOKUP(AU90,'P1'!$B$4:$J$35,9,FALSE)),"")</f>
        <v/>
      </c>
      <c r="AV91" s="254">
        <f>SUM(Q91:AU91)</f>
        <v>0</v>
      </c>
      <c r="AW91" s="711"/>
      <c r="AX91" s="713"/>
      <c r="AY91" s="255"/>
      <c r="AZ91" s="255"/>
    </row>
    <row r="92" spans="2:52" ht="17.100000000000001" customHeight="1" x14ac:dyDescent="0.15">
      <c r="B92" s="690">
        <f>B90+1</f>
        <v>37</v>
      </c>
      <c r="C92" s="721"/>
      <c r="D92" s="722"/>
      <c r="E92" s="722"/>
      <c r="F92" s="722"/>
      <c r="G92" s="722"/>
      <c r="H92" s="723"/>
      <c r="I92" s="727"/>
      <c r="J92" s="728"/>
      <c r="K92" s="728"/>
      <c r="L92" s="728"/>
      <c r="M92" s="729"/>
      <c r="N92" s="733"/>
      <c r="O92" s="734"/>
      <c r="P92" s="723"/>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0">
        <f>COUNTA(Q92:AU92)</f>
        <v>0</v>
      </c>
      <c r="AW92" s="710">
        <f>AV93</f>
        <v>0</v>
      </c>
      <c r="AX92" s="712" t="str">
        <f>IFERROR(ROUNDDOWN(AV93/$AT$2,1),"")</f>
        <v/>
      </c>
      <c r="AY92" s="251"/>
      <c r="AZ92" s="251"/>
    </row>
    <row r="93" spans="2:52" ht="17.100000000000001" customHeight="1" x14ac:dyDescent="0.15">
      <c r="B93" s="691"/>
      <c r="C93" s="724"/>
      <c r="D93" s="725"/>
      <c r="E93" s="725"/>
      <c r="F93" s="725"/>
      <c r="G93" s="725"/>
      <c r="H93" s="726"/>
      <c r="I93" s="730"/>
      <c r="J93" s="731"/>
      <c r="K93" s="731"/>
      <c r="L93" s="731"/>
      <c r="M93" s="732"/>
      <c r="N93" s="724"/>
      <c r="O93" s="725"/>
      <c r="P93" s="726"/>
      <c r="Q93" s="253" t="str">
        <f>IFERROR(IF(AND(AND($N92&lt;&gt;$BI$6,$N92&lt;&gt;$BJ$6),Q92="有"),$AL$2,VLOOKUP(Q92,'P1'!$B$4:$J$35,9,FALSE)),"")</f>
        <v/>
      </c>
      <c r="R93" s="253" t="str">
        <f>IFERROR(IF(AND(AND($N92&lt;&gt;$BI$6,$N92&lt;&gt;$BJ$6),R92="有"),$AL$2,VLOOKUP(R92,'P1'!$B$4:$J$35,9,FALSE)),"")</f>
        <v/>
      </c>
      <c r="S93" s="253" t="str">
        <f>IFERROR(IF(AND(AND($N92&lt;&gt;$BI$6,$N92&lt;&gt;$BJ$6),S92="有"),$AL$2,VLOOKUP(S92,'P1'!$B$4:$J$35,9,FALSE)),"")</f>
        <v/>
      </c>
      <c r="T93" s="253" t="str">
        <f>IFERROR(IF(AND(AND($N92&lt;&gt;$BI$6,$N92&lt;&gt;$BJ$6),T92="有"),$AL$2,VLOOKUP(T92,'P1'!$B$4:$J$35,9,FALSE)),"")</f>
        <v/>
      </c>
      <c r="U93" s="253" t="str">
        <f>IFERROR(IF(AND(AND($N92&lt;&gt;$BI$6,$N92&lt;&gt;$BJ$6),U92="有"),$AL$2,VLOOKUP(U92,'P1'!$B$4:$J$35,9,FALSE)),"")</f>
        <v/>
      </c>
      <c r="V93" s="253" t="str">
        <f>IFERROR(IF(AND(AND($N92&lt;&gt;$BI$6,$N92&lt;&gt;$BJ$6),V92="有"),$AL$2,VLOOKUP(V92,'P1'!$B$4:$J$35,9,FALSE)),"")</f>
        <v/>
      </c>
      <c r="W93" s="253" t="str">
        <f>IFERROR(IF(AND(AND($N92&lt;&gt;$BI$6,$N92&lt;&gt;$BJ$6),W92="有"),$AL$2,VLOOKUP(W92,'P1'!$B$4:$J$35,9,FALSE)),"")</f>
        <v/>
      </c>
      <c r="X93" s="253" t="str">
        <f>IFERROR(IF(AND(AND($N92&lt;&gt;$BI$6,$N92&lt;&gt;$BJ$6),X92="有"),$AL$2,VLOOKUP(X92,'P1'!$B$4:$J$35,9,FALSE)),"")</f>
        <v/>
      </c>
      <c r="Y93" s="253" t="str">
        <f>IFERROR(IF(AND(AND($N92&lt;&gt;$BI$6,$N92&lt;&gt;$BJ$6),Y92="有"),$AL$2,VLOOKUP(Y92,'P1'!$B$4:$J$35,9,FALSE)),"")</f>
        <v/>
      </c>
      <c r="Z93" s="253" t="str">
        <f>IFERROR(IF(AND(AND($N92&lt;&gt;$BI$6,$N92&lt;&gt;$BJ$6),Z92="有"),$AL$2,VLOOKUP(Z92,'P1'!$B$4:$J$35,9,FALSE)),"")</f>
        <v/>
      </c>
      <c r="AA93" s="253" t="str">
        <f>IFERROR(IF(AND(AND($N92&lt;&gt;$BI$6,$N92&lt;&gt;$BJ$6),AA92="有"),$AL$2,VLOOKUP(AA92,'P1'!$B$4:$J$35,9,FALSE)),"")</f>
        <v/>
      </c>
      <c r="AB93" s="253" t="str">
        <f>IFERROR(IF(AND(AND($N92&lt;&gt;$BI$6,$N92&lt;&gt;$BJ$6),AB92="有"),$AL$2,VLOOKUP(AB92,'P1'!$B$4:$J$35,9,FALSE)),"")</f>
        <v/>
      </c>
      <c r="AC93" s="253" t="str">
        <f>IFERROR(IF(AND(AND($N92&lt;&gt;$BI$6,$N92&lt;&gt;$BJ$6),AC92="有"),$AL$2,VLOOKUP(AC92,'P1'!$B$4:$J$35,9,FALSE)),"")</f>
        <v/>
      </c>
      <c r="AD93" s="253" t="str">
        <f>IFERROR(IF(AND(AND($N92&lt;&gt;$BI$6,$N92&lt;&gt;$BJ$6),AD92="有"),$AL$2,VLOOKUP(AD92,'P1'!$B$4:$J$35,9,FALSE)),"")</f>
        <v/>
      </c>
      <c r="AE93" s="253" t="str">
        <f>IFERROR(IF(AND(AND($N92&lt;&gt;$BI$6,$N92&lt;&gt;$BJ$6),AE92="有"),$AL$2,VLOOKUP(AE92,'P1'!$B$4:$J$35,9,FALSE)),"")</f>
        <v/>
      </c>
      <c r="AF93" s="253" t="str">
        <f>IFERROR(IF(AND(AND($N92&lt;&gt;$BI$6,$N92&lt;&gt;$BJ$6),AF92="有"),$AL$2,VLOOKUP(AF92,'P1'!$B$4:$J$35,9,FALSE)),"")</f>
        <v/>
      </c>
      <c r="AG93" s="253" t="str">
        <f>IFERROR(IF(AND(AND($N92&lt;&gt;$BI$6,$N92&lt;&gt;$BJ$6),AG92="有"),$AL$2,VLOOKUP(AG92,'P1'!$B$4:$J$35,9,FALSE)),"")</f>
        <v/>
      </c>
      <c r="AH93" s="253" t="str">
        <f>IFERROR(IF(AND(AND($N92&lt;&gt;$BI$6,$N92&lt;&gt;$BJ$6),AH92="有"),$AL$2,VLOOKUP(AH92,'P1'!$B$4:$J$35,9,FALSE)),"")</f>
        <v/>
      </c>
      <c r="AI93" s="253" t="str">
        <f>IFERROR(IF(AND(AND($N92&lt;&gt;$BI$6,$N92&lt;&gt;$BJ$6),AI92="有"),$AL$2,VLOOKUP(AI92,'P1'!$B$4:$J$35,9,FALSE)),"")</f>
        <v/>
      </c>
      <c r="AJ93" s="253" t="str">
        <f>IFERROR(IF(AND(AND($N92&lt;&gt;$BI$6,$N92&lt;&gt;$BJ$6),AJ92="有"),$AL$2,VLOOKUP(AJ92,'P1'!$B$4:$J$35,9,FALSE)),"")</f>
        <v/>
      </c>
      <c r="AK93" s="253" t="str">
        <f>IFERROR(IF(AND(AND($N92&lt;&gt;$BI$6,$N92&lt;&gt;$BJ$6),AK92="有"),$AL$2,VLOOKUP(AK92,'P1'!$B$4:$J$35,9,FALSE)),"")</f>
        <v/>
      </c>
      <c r="AL93" s="253" t="str">
        <f>IFERROR(IF(AND(AND($N92&lt;&gt;$BI$6,$N92&lt;&gt;$BJ$6),AL92="有"),$AL$2,VLOOKUP(AL92,'P1'!$B$4:$J$35,9,FALSE)),"")</f>
        <v/>
      </c>
      <c r="AM93" s="253" t="str">
        <f>IFERROR(IF(AND(AND($N92&lt;&gt;$BI$6,$N92&lt;&gt;$BJ$6),AM92="有"),$AL$2,VLOOKUP(AM92,'P1'!$B$4:$J$35,9,FALSE)),"")</f>
        <v/>
      </c>
      <c r="AN93" s="253" t="str">
        <f>IFERROR(IF(AND(AND($N92&lt;&gt;$BI$6,$N92&lt;&gt;$BJ$6),AN92="有"),$AL$2,VLOOKUP(AN92,'P1'!$B$4:$J$35,9,FALSE)),"")</f>
        <v/>
      </c>
      <c r="AO93" s="253" t="str">
        <f>IFERROR(IF(AND(AND($N92&lt;&gt;$BI$6,$N92&lt;&gt;$BJ$6),AO92="有"),$AL$2,VLOOKUP(AO92,'P1'!$B$4:$J$35,9,FALSE)),"")</f>
        <v/>
      </c>
      <c r="AP93" s="253" t="str">
        <f>IFERROR(IF(AND(AND($N92&lt;&gt;$BI$6,$N92&lt;&gt;$BJ$6),AP92="有"),$AL$2,VLOOKUP(AP92,'P1'!$B$4:$J$35,9,FALSE)),"")</f>
        <v/>
      </c>
      <c r="AQ93" s="253" t="str">
        <f>IFERROR(IF(AND(AND($N92&lt;&gt;$BI$6,$N92&lt;&gt;$BJ$6),AQ92="有"),$AL$2,VLOOKUP(AQ92,'P1'!$B$4:$J$35,9,FALSE)),"")</f>
        <v/>
      </c>
      <c r="AR93" s="253" t="str">
        <f>IFERROR(IF(AND(AND($N92&lt;&gt;$BI$6,$N92&lt;&gt;$BJ$6),AR92="有"),$AL$2,VLOOKUP(AR92,'P1'!$B$4:$J$35,9,FALSE)),"")</f>
        <v/>
      </c>
      <c r="AS93" s="253" t="str">
        <f>IFERROR(IF(AND(AND($N92&lt;&gt;$BI$6,$N92&lt;&gt;$BJ$6),AS92="有"),$AL$2,VLOOKUP(AS92,'P1'!$B$4:$J$35,9,FALSE)),"")</f>
        <v/>
      </c>
      <c r="AT93" s="253" t="str">
        <f>IFERROR(IF(AND(AND($N92&lt;&gt;$BI$6,$N92&lt;&gt;$BJ$6),AT92="有"),$AL$2,VLOOKUP(AT92,'P1'!$B$4:$J$35,9,FALSE)),"")</f>
        <v/>
      </c>
      <c r="AU93" s="253" t="str">
        <f>IFERROR(IF(AND(AND($N92&lt;&gt;$BI$6,$N92&lt;&gt;$BJ$6),AU92="有"),$AL$2,VLOOKUP(AU92,'P1'!$B$4:$J$35,9,FALSE)),"")</f>
        <v/>
      </c>
      <c r="AV93" s="254">
        <f>SUM(Q93:AU93)</f>
        <v>0</v>
      </c>
      <c r="AW93" s="711"/>
      <c r="AX93" s="713"/>
      <c r="AY93" s="255"/>
      <c r="AZ93" s="255"/>
    </row>
    <row r="94" spans="2:52" ht="17.100000000000001" customHeight="1" x14ac:dyDescent="0.15">
      <c r="B94" s="690">
        <f>B92+1</f>
        <v>38</v>
      </c>
      <c r="C94" s="721"/>
      <c r="D94" s="722"/>
      <c r="E94" s="722"/>
      <c r="F94" s="722"/>
      <c r="G94" s="722"/>
      <c r="H94" s="723"/>
      <c r="I94" s="727"/>
      <c r="J94" s="728"/>
      <c r="K94" s="728"/>
      <c r="L94" s="728"/>
      <c r="M94" s="729"/>
      <c r="N94" s="733"/>
      <c r="O94" s="734"/>
      <c r="P94" s="723"/>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0">
        <f>COUNTA(Q94:AU94)</f>
        <v>0</v>
      </c>
      <c r="AW94" s="710">
        <f>AV95</f>
        <v>0</v>
      </c>
      <c r="AX94" s="712" t="str">
        <f>IFERROR(ROUNDDOWN(AV95/$AT$2,1),"")</f>
        <v/>
      </c>
      <c r="AY94" s="251"/>
      <c r="AZ94" s="251"/>
    </row>
    <row r="95" spans="2:52" ht="17.100000000000001" customHeight="1" x14ac:dyDescent="0.15">
      <c r="B95" s="691"/>
      <c r="C95" s="724"/>
      <c r="D95" s="725"/>
      <c r="E95" s="725"/>
      <c r="F95" s="725"/>
      <c r="G95" s="725"/>
      <c r="H95" s="726"/>
      <c r="I95" s="730"/>
      <c r="J95" s="731"/>
      <c r="K95" s="731"/>
      <c r="L95" s="731"/>
      <c r="M95" s="732"/>
      <c r="N95" s="724"/>
      <c r="O95" s="725"/>
      <c r="P95" s="726"/>
      <c r="Q95" s="253" t="str">
        <f>IFERROR(IF(AND(AND($N94&lt;&gt;$BI$6,$N94&lt;&gt;$BJ$6),Q94="有"),$AL$2,VLOOKUP(Q94,'P1'!$B$4:$J$35,9,FALSE)),"")</f>
        <v/>
      </c>
      <c r="R95" s="253" t="str">
        <f>IFERROR(IF(AND(AND($N94&lt;&gt;$BI$6,$N94&lt;&gt;$BJ$6),R94="有"),$AL$2,VLOOKUP(R94,'P1'!$B$4:$J$35,9,FALSE)),"")</f>
        <v/>
      </c>
      <c r="S95" s="253" t="str">
        <f>IFERROR(IF(AND(AND($N94&lt;&gt;$BI$6,$N94&lt;&gt;$BJ$6),S94="有"),$AL$2,VLOOKUP(S94,'P1'!$B$4:$J$35,9,FALSE)),"")</f>
        <v/>
      </c>
      <c r="T95" s="253" t="str">
        <f>IFERROR(IF(AND(AND($N94&lt;&gt;$BI$6,$N94&lt;&gt;$BJ$6),T94="有"),$AL$2,VLOOKUP(T94,'P1'!$B$4:$J$35,9,FALSE)),"")</f>
        <v/>
      </c>
      <c r="U95" s="253" t="str">
        <f>IFERROR(IF(AND(AND($N94&lt;&gt;$BI$6,$N94&lt;&gt;$BJ$6),U94="有"),$AL$2,VLOOKUP(U94,'P1'!$B$4:$J$35,9,FALSE)),"")</f>
        <v/>
      </c>
      <c r="V95" s="253" t="str">
        <f>IFERROR(IF(AND(AND($N94&lt;&gt;$BI$6,$N94&lt;&gt;$BJ$6),V94="有"),$AL$2,VLOOKUP(V94,'P1'!$B$4:$J$35,9,FALSE)),"")</f>
        <v/>
      </c>
      <c r="W95" s="253" t="str">
        <f>IFERROR(IF(AND(AND($N94&lt;&gt;$BI$6,$N94&lt;&gt;$BJ$6),W94="有"),$AL$2,VLOOKUP(W94,'P1'!$B$4:$J$35,9,FALSE)),"")</f>
        <v/>
      </c>
      <c r="X95" s="253" t="str">
        <f>IFERROR(IF(AND(AND($N94&lt;&gt;$BI$6,$N94&lt;&gt;$BJ$6),X94="有"),$AL$2,VLOOKUP(X94,'P1'!$B$4:$J$35,9,FALSE)),"")</f>
        <v/>
      </c>
      <c r="Y95" s="253" t="str">
        <f>IFERROR(IF(AND(AND($N94&lt;&gt;$BI$6,$N94&lt;&gt;$BJ$6),Y94="有"),$AL$2,VLOOKUP(Y94,'P1'!$B$4:$J$35,9,FALSE)),"")</f>
        <v/>
      </c>
      <c r="Z95" s="253" t="str">
        <f>IFERROR(IF(AND(AND($N94&lt;&gt;$BI$6,$N94&lt;&gt;$BJ$6),Z94="有"),$AL$2,VLOOKUP(Z94,'P1'!$B$4:$J$35,9,FALSE)),"")</f>
        <v/>
      </c>
      <c r="AA95" s="253" t="str">
        <f>IFERROR(IF(AND(AND($N94&lt;&gt;$BI$6,$N94&lt;&gt;$BJ$6),AA94="有"),$AL$2,VLOOKUP(AA94,'P1'!$B$4:$J$35,9,FALSE)),"")</f>
        <v/>
      </c>
      <c r="AB95" s="253" t="str">
        <f>IFERROR(IF(AND(AND($N94&lt;&gt;$BI$6,$N94&lt;&gt;$BJ$6),AB94="有"),$AL$2,VLOOKUP(AB94,'P1'!$B$4:$J$35,9,FALSE)),"")</f>
        <v/>
      </c>
      <c r="AC95" s="253" t="str">
        <f>IFERROR(IF(AND(AND($N94&lt;&gt;$BI$6,$N94&lt;&gt;$BJ$6),AC94="有"),$AL$2,VLOOKUP(AC94,'P1'!$B$4:$J$35,9,FALSE)),"")</f>
        <v/>
      </c>
      <c r="AD95" s="253" t="str">
        <f>IFERROR(IF(AND(AND($N94&lt;&gt;$BI$6,$N94&lt;&gt;$BJ$6),AD94="有"),$AL$2,VLOOKUP(AD94,'P1'!$B$4:$J$35,9,FALSE)),"")</f>
        <v/>
      </c>
      <c r="AE95" s="253" t="str">
        <f>IFERROR(IF(AND(AND($N94&lt;&gt;$BI$6,$N94&lt;&gt;$BJ$6),AE94="有"),$AL$2,VLOOKUP(AE94,'P1'!$B$4:$J$35,9,FALSE)),"")</f>
        <v/>
      </c>
      <c r="AF95" s="253" t="str">
        <f>IFERROR(IF(AND(AND($N94&lt;&gt;$BI$6,$N94&lt;&gt;$BJ$6),AF94="有"),$AL$2,VLOOKUP(AF94,'P1'!$B$4:$J$35,9,FALSE)),"")</f>
        <v/>
      </c>
      <c r="AG95" s="253" t="str">
        <f>IFERROR(IF(AND(AND($N94&lt;&gt;$BI$6,$N94&lt;&gt;$BJ$6),AG94="有"),$AL$2,VLOOKUP(AG94,'P1'!$B$4:$J$35,9,FALSE)),"")</f>
        <v/>
      </c>
      <c r="AH95" s="253" t="str">
        <f>IFERROR(IF(AND(AND($N94&lt;&gt;$BI$6,$N94&lt;&gt;$BJ$6),AH94="有"),$AL$2,VLOOKUP(AH94,'P1'!$B$4:$J$35,9,FALSE)),"")</f>
        <v/>
      </c>
      <c r="AI95" s="253" t="str">
        <f>IFERROR(IF(AND(AND($N94&lt;&gt;$BI$6,$N94&lt;&gt;$BJ$6),AI94="有"),$AL$2,VLOOKUP(AI94,'P1'!$B$4:$J$35,9,FALSE)),"")</f>
        <v/>
      </c>
      <c r="AJ95" s="253" t="str">
        <f>IFERROR(IF(AND(AND($N94&lt;&gt;$BI$6,$N94&lt;&gt;$BJ$6),AJ94="有"),$AL$2,VLOOKUP(AJ94,'P1'!$B$4:$J$35,9,FALSE)),"")</f>
        <v/>
      </c>
      <c r="AK95" s="253" t="str">
        <f>IFERROR(IF(AND(AND($N94&lt;&gt;$BI$6,$N94&lt;&gt;$BJ$6),AK94="有"),$AL$2,VLOOKUP(AK94,'P1'!$B$4:$J$35,9,FALSE)),"")</f>
        <v/>
      </c>
      <c r="AL95" s="253" t="str">
        <f>IFERROR(IF(AND(AND($N94&lt;&gt;$BI$6,$N94&lt;&gt;$BJ$6),AL94="有"),$AL$2,VLOOKUP(AL94,'P1'!$B$4:$J$35,9,FALSE)),"")</f>
        <v/>
      </c>
      <c r="AM95" s="253" t="str">
        <f>IFERROR(IF(AND(AND($N94&lt;&gt;$BI$6,$N94&lt;&gt;$BJ$6),AM94="有"),$AL$2,VLOOKUP(AM94,'P1'!$B$4:$J$35,9,FALSE)),"")</f>
        <v/>
      </c>
      <c r="AN95" s="253" t="str">
        <f>IFERROR(IF(AND(AND($N94&lt;&gt;$BI$6,$N94&lt;&gt;$BJ$6),AN94="有"),$AL$2,VLOOKUP(AN94,'P1'!$B$4:$J$35,9,FALSE)),"")</f>
        <v/>
      </c>
      <c r="AO95" s="253" t="str">
        <f>IFERROR(IF(AND(AND($N94&lt;&gt;$BI$6,$N94&lt;&gt;$BJ$6),AO94="有"),$AL$2,VLOOKUP(AO94,'P1'!$B$4:$J$35,9,FALSE)),"")</f>
        <v/>
      </c>
      <c r="AP95" s="253" t="str">
        <f>IFERROR(IF(AND(AND($N94&lt;&gt;$BI$6,$N94&lt;&gt;$BJ$6),AP94="有"),$AL$2,VLOOKUP(AP94,'P1'!$B$4:$J$35,9,FALSE)),"")</f>
        <v/>
      </c>
      <c r="AQ95" s="253" t="str">
        <f>IFERROR(IF(AND(AND($N94&lt;&gt;$BI$6,$N94&lt;&gt;$BJ$6),AQ94="有"),$AL$2,VLOOKUP(AQ94,'P1'!$B$4:$J$35,9,FALSE)),"")</f>
        <v/>
      </c>
      <c r="AR95" s="253" t="str">
        <f>IFERROR(IF(AND(AND($N94&lt;&gt;$BI$6,$N94&lt;&gt;$BJ$6),AR94="有"),$AL$2,VLOOKUP(AR94,'P1'!$B$4:$J$35,9,FALSE)),"")</f>
        <v/>
      </c>
      <c r="AS95" s="253" t="str">
        <f>IFERROR(IF(AND(AND($N94&lt;&gt;$BI$6,$N94&lt;&gt;$BJ$6),AS94="有"),$AL$2,VLOOKUP(AS94,'P1'!$B$4:$J$35,9,FALSE)),"")</f>
        <v/>
      </c>
      <c r="AT95" s="253" t="str">
        <f>IFERROR(IF(AND(AND($N94&lt;&gt;$BI$6,$N94&lt;&gt;$BJ$6),AT94="有"),$AL$2,VLOOKUP(AT94,'P1'!$B$4:$J$35,9,FALSE)),"")</f>
        <v/>
      </c>
      <c r="AU95" s="253" t="str">
        <f>IFERROR(IF(AND(AND($N94&lt;&gt;$BI$6,$N94&lt;&gt;$BJ$6),AU94="有"),$AL$2,VLOOKUP(AU94,'P1'!$B$4:$J$35,9,FALSE)),"")</f>
        <v/>
      </c>
      <c r="AV95" s="254">
        <f>SUM(Q95:AU95)</f>
        <v>0</v>
      </c>
      <c r="AW95" s="711"/>
      <c r="AX95" s="713"/>
      <c r="AY95" s="255"/>
      <c r="AZ95" s="255"/>
    </row>
    <row r="96" spans="2:52" ht="17.100000000000001" customHeight="1" x14ac:dyDescent="0.15">
      <c r="B96" s="690">
        <f>B94+1</f>
        <v>39</v>
      </c>
      <c r="C96" s="721"/>
      <c r="D96" s="722"/>
      <c r="E96" s="722"/>
      <c r="F96" s="722"/>
      <c r="G96" s="722"/>
      <c r="H96" s="723"/>
      <c r="I96" s="727"/>
      <c r="J96" s="728"/>
      <c r="K96" s="728"/>
      <c r="L96" s="728"/>
      <c r="M96" s="729"/>
      <c r="N96" s="733"/>
      <c r="O96" s="734"/>
      <c r="P96" s="723"/>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0">
        <f>COUNTA(Q96:AU96)</f>
        <v>0</v>
      </c>
      <c r="AW96" s="710">
        <f>AV97</f>
        <v>0</v>
      </c>
      <c r="AX96" s="712" t="str">
        <f>IFERROR(ROUNDDOWN(AV97/$AT$2,1),"")</f>
        <v/>
      </c>
      <c r="AY96" s="251"/>
      <c r="AZ96" s="251"/>
    </row>
    <row r="97" spans="2:59" ht="17.100000000000001" customHeight="1" x14ac:dyDescent="0.15">
      <c r="B97" s="691"/>
      <c r="C97" s="724"/>
      <c r="D97" s="725"/>
      <c r="E97" s="725"/>
      <c r="F97" s="725"/>
      <c r="G97" s="725"/>
      <c r="H97" s="726"/>
      <c r="I97" s="730"/>
      <c r="J97" s="731"/>
      <c r="K97" s="731"/>
      <c r="L97" s="731"/>
      <c r="M97" s="732"/>
      <c r="N97" s="724"/>
      <c r="O97" s="725"/>
      <c r="P97" s="726"/>
      <c r="Q97" s="253" t="str">
        <f>IFERROR(IF(AND(AND($N96&lt;&gt;$BI$6,$N96&lt;&gt;$BJ$6),Q96="有"),$AL$2,VLOOKUP(Q96,'P1'!$B$4:$J$35,9,FALSE)),"")</f>
        <v/>
      </c>
      <c r="R97" s="253" t="str">
        <f>IFERROR(IF(AND(AND($N96&lt;&gt;$BI$6,$N96&lt;&gt;$BJ$6),R96="有"),$AL$2,VLOOKUP(R96,'P1'!$B$4:$J$35,9,FALSE)),"")</f>
        <v/>
      </c>
      <c r="S97" s="253" t="str">
        <f>IFERROR(IF(AND(AND($N96&lt;&gt;$BI$6,$N96&lt;&gt;$BJ$6),S96="有"),$AL$2,VLOOKUP(S96,'P1'!$B$4:$J$35,9,FALSE)),"")</f>
        <v/>
      </c>
      <c r="T97" s="253" t="str">
        <f>IFERROR(IF(AND(AND($N96&lt;&gt;$BI$6,$N96&lt;&gt;$BJ$6),T96="有"),$AL$2,VLOOKUP(T96,'P1'!$B$4:$J$35,9,FALSE)),"")</f>
        <v/>
      </c>
      <c r="U97" s="253" t="str">
        <f>IFERROR(IF(AND(AND($N96&lt;&gt;$BI$6,$N96&lt;&gt;$BJ$6),U96="有"),$AL$2,VLOOKUP(U96,'P1'!$B$4:$J$35,9,FALSE)),"")</f>
        <v/>
      </c>
      <c r="V97" s="253" t="str">
        <f>IFERROR(IF(AND(AND($N96&lt;&gt;$BI$6,$N96&lt;&gt;$BJ$6),V96="有"),$AL$2,VLOOKUP(V96,'P1'!$B$4:$J$35,9,FALSE)),"")</f>
        <v/>
      </c>
      <c r="W97" s="253" t="str">
        <f>IFERROR(IF(AND(AND($N96&lt;&gt;$BI$6,$N96&lt;&gt;$BJ$6),W96="有"),$AL$2,VLOOKUP(W96,'P1'!$B$4:$J$35,9,FALSE)),"")</f>
        <v/>
      </c>
      <c r="X97" s="253" t="str">
        <f>IFERROR(IF(AND(AND($N96&lt;&gt;$BI$6,$N96&lt;&gt;$BJ$6),X96="有"),$AL$2,VLOOKUP(X96,'P1'!$B$4:$J$35,9,FALSE)),"")</f>
        <v/>
      </c>
      <c r="Y97" s="253" t="str">
        <f>IFERROR(IF(AND(AND($N96&lt;&gt;$BI$6,$N96&lt;&gt;$BJ$6),Y96="有"),$AL$2,VLOOKUP(Y96,'P1'!$B$4:$J$35,9,FALSE)),"")</f>
        <v/>
      </c>
      <c r="Z97" s="253" t="str">
        <f>IFERROR(IF(AND(AND($N96&lt;&gt;$BI$6,$N96&lt;&gt;$BJ$6),Z96="有"),$AL$2,VLOOKUP(Z96,'P1'!$B$4:$J$35,9,FALSE)),"")</f>
        <v/>
      </c>
      <c r="AA97" s="253" t="str">
        <f>IFERROR(IF(AND(AND($N96&lt;&gt;$BI$6,$N96&lt;&gt;$BJ$6),AA96="有"),$AL$2,VLOOKUP(AA96,'P1'!$B$4:$J$35,9,FALSE)),"")</f>
        <v/>
      </c>
      <c r="AB97" s="253" t="str">
        <f>IFERROR(IF(AND(AND($N96&lt;&gt;$BI$6,$N96&lt;&gt;$BJ$6),AB96="有"),$AL$2,VLOOKUP(AB96,'P1'!$B$4:$J$35,9,FALSE)),"")</f>
        <v/>
      </c>
      <c r="AC97" s="253" t="str">
        <f>IFERROR(IF(AND(AND($N96&lt;&gt;$BI$6,$N96&lt;&gt;$BJ$6),AC96="有"),$AL$2,VLOOKUP(AC96,'P1'!$B$4:$J$35,9,FALSE)),"")</f>
        <v/>
      </c>
      <c r="AD97" s="253" t="str">
        <f>IFERROR(IF(AND(AND($N96&lt;&gt;$BI$6,$N96&lt;&gt;$BJ$6),AD96="有"),$AL$2,VLOOKUP(AD96,'P1'!$B$4:$J$35,9,FALSE)),"")</f>
        <v/>
      </c>
      <c r="AE97" s="253" t="str">
        <f>IFERROR(IF(AND(AND($N96&lt;&gt;$BI$6,$N96&lt;&gt;$BJ$6),AE96="有"),$AL$2,VLOOKUP(AE96,'P1'!$B$4:$J$35,9,FALSE)),"")</f>
        <v/>
      </c>
      <c r="AF97" s="253" t="str">
        <f>IFERROR(IF(AND(AND($N96&lt;&gt;$BI$6,$N96&lt;&gt;$BJ$6),AF96="有"),$AL$2,VLOOKUP(AF96,'P1'!$B$4:$J$35,9,FALSE)),"")</f>
        <v/>
      </c>
      <c r="AG97" s="253" t="str">
        <f>IFERROR(IF(AND(AND($N96&lt;&gt;$BI$6,$N96&lt;&gt;$BJ$6),AG96="有"),$AL$2,VLOOKUP(AG96,'P1'!$B$4:$J$35,9,FALSE)),"")</f>
        <v/>
      </c>
      <c r="AH97" s="253" t="str">
        <f>IFERROR(IF(AND(AND($N96&lt;&gt;$BI$6,$N96&lt;&gt;$BJ$6),AH96="有"),$AL$2,VLOOKUP(AH96,'P1'!$B$4:$J$35,9,FALSE)),"")</f>
        <v/>
      </c>
      <c r="AI97" s="253" t="str">
        <f>IFERROR(IF(AND(AND($N96&lt;&gt;$BI$6,$N96&lt;&gt;$BJ$6),AI96="有"),$AL$2,VLOOKUP(AI96,'P1'!$B$4:$J$35,9,FALSE)),"")</f>
        <v/>
      </c>
      <c r="AJ97" s="253" t="str">
        <f>IFERROR(IF(AND(AND($N96&lt;&gt;$BI$6,$N96&lt;&gt;$BJ$6),AJ96="有"),$AL$2,VLOOKUP(AJ96,'P1'!$B$4:$J$35,9,FALSE)),"")</f>
        <v/>
      </c>
      <c r="AK97" s="253" t="str">
        <f>IFERROR(IF(AND(AND($N96&lt;&gt;$BI$6,$N96&lt;&gt;$BJ$6),AK96="有"),$AL$2,VLOOKUP(AK96,'P1'!$B$4:$J$35,9,FALSE)),"")</f>
        <v/>
      </c>
      <c r="AL97" s="253" t="str">
        <f>IFERROR(IF(AND(AND($N96&lt;&gt;$BI$6,$N96&lt;&gt;$BJ$6),AL96="有"),$AL$2,VLOOKUP(AL96,'P1'!$B$4:$J$35,9,FALSE)),"")</f>
        <v/>
      </c>
      <c r="AM97" s="253" t="str">
        <f>IFERROR(IF(AND(AND($N96&lt;&gt;$BI$6,$N96&lt;&gt;$BJ$6),AM96="有"),$AL$2,VLOOKUP(AM96,'P1'!$B$4:$J$35,9,FALSE)),"")</f>
        <v/>
      </c>
      <c r="AN97" s="253" t="str">
        <f>IFERROR(IF(AND(AND($N96&lt;&gt;$BI$6,$N96&lt;&gt;$BJ$6),AN96="有"),$AL$2,VLOOKUP(AN96,'P1'!$B$4:$J$35,9,FALSE)),"")</f>
        <v/>
      </c>
      <c r="AO97" s="253" t="str">
        <f>IFERROR(IF(AND(AND($N96&lt;&gt;$BI$6,$N96&lt;&gt;$BJ$6),AO96="有"),$AL$2,VLOOKUP(AO96,'P1'!$B$4:$J$35,9,FALSE)),"")</f>
        <v/>
      </c>
      <c r="AP97" s="253" t="str">
        <f>IFERROR(IF(AND(AND($N96&lt;&gt;$BI$6,$N96&lt;&gt;$BJ$6),AP96="有"),$AL$2,VLOOKUP(AP96,'P1'!$B$4:$J$35,9,FALSE)),"")</f>
        <v/>
      </c>
      <c r="AQ97" s="253" t="str">
        <f>IFERROR(IF(AND(AND($N96&lt;&gt;$BI$6,$N96&lt;&gt;$BJ$6),AQ96="有"),$AL$2,VLOOKUP(AQ96,'P1'!$B$4:$J$35,9,FALSE)),"")</f>
        <v/>
      </c>
      <c r="AR97" s="253" t="str">
        <f>IFERROR(IF(AND(AND($N96&lt;&gt;$BI$6,$N96&lt;&gt;$BJ$6),AR96="有"),$AL$2,VLOOKUP(AR96,'P1'!$B$4:$J$35,9,FALSE)),"")</f>
        <v/>
      </c>
      <c r="AS97" s="253" t="str">
        <f>IFERROR(IF(AND(AND($N96&lt;&gt;$BI$6,$N96&lt;&gt;$BJ$6),AS96="有"),$AL$2,VLOOKUP(AS96,'P1'!$B$4:$J$35,9,FALSE)),"")</f>
        <v/>
      </c>
      <c r="AT97" s="253" t="str">
        <f>IFERROR(IF(AND(AND($N96&lt;&gt;$BI$6,$N96&lt;&gt;$BJ$6),AT96="有"),$AL$2,VLOOKUP(AT96,'P1'!$B$4:$J$35,9,FALSE)),"")</f>
        <v/>
      </c>
      <c r="AU97" s="253" t="str">
        <f>IFERROR(IF(AND(AND($N96&lt;&gt;$BI$6,$N96&lt;&gt;$BJ$6),AU96="有"),$AL$2,VLOOKUP(AU96,'P1'!$B$4:$J$35,9,FALSE)),"")</f>
        <v/>
      </c>
      <c r="AV97" s="254">
        <f>SUM(Q97:AU97)</f>
        <v>0</v>
      </c>
      <c r="AW97" s="711"/>
      <c r="AX97" s="713"/>
      <c r="AY97" s="255"/>
      <c r="AZ97" s="255"/>
    </row>
    <row r="98" spans="2:59" ht="17.100000000000001" customHeight="1" x14ac:dyDescent="0.15">
      <c r="B98" s="690">
        <f>B96+1</f>
        <v>40</v>
      </c>
      <c r="C98" s="721"/>
      <c r="D98" s="722"/>
      <c r="E98" s="722"/>
      <c r="F98" s="722"/>
      <c r="G98" s="722"/>
      <c r="H98" s="723"/>
      <c r="I98" s="727"/>
      <c r="J98" s="728"/>
      <c r="K98" s="728"/>
      <c r="L98" s="728"/>
      <c r="M98" s="729"/>
      <c r="N98" s="733"/>
      <c r="O98" s="734"/>
      <c r="P98" s="723"/>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0">
        <f>COUNTA(Q98:AU98)</f>
        <v>0</v>
      </c>
      <c r="AW98" s="710">
        <f>AV99</f>
        <v>0</v>
      </c>
      <c r="AX98" s="712" t="str">
        <f>IFERROR(ROUNDDOWN(AV99/$AT$2,1),"")</f>
        <v/>
      </c>
      <c r="AY98" s="251"/>
      <c r="AZ98" s="251"/>
    </row>
    <row r="99" spans="2:59" ht="17.100000000000001" customHeight="1" x14ac:dyDescent="0.15">
      <c r="B99" s="691"/>
      <c r="C99" s="724"/>
      <c r="D99" s="725"/>
      <c r="E99" s="725"/>
      <c r="F99" s="725"/>
      <c r="G99" s="725"/>
      <c r="H99" s="726"/>
      <c r="I99" s="730"/>
      <c r="J99" s="731"/>
      <c r="K99" s="731"/>
      <c r="L99" s="731"/>
      <c r="M99" s="732"/>
      <c r="N99" s="724"/>
      <c r="O99" s="725"/>
      <c r="P99" s="726"/>
      <c r="Q99" s="253" t="str">
        <f>IFERROR(IF(AND(AND($N98&lt;&gt;$BI$6,$N98&lt;&gt;$BJ$6),Q98="有"),$AL$2,VLOOKUP(Q98,'P1'!$B$4:$J$35,9,FALSE)),"")</f>
        <v/>
      </c>
      <c r="R99" s="253" t="str">
        <f>IFERROR(IF(AND(AND($N98&lt;&gt;$BI$6,$N98&lt;&gt;$BJ$6),R98="有"),$AL$2,VLOOKUP(R98,'P1'!$B$4:$J$35,9,FALSE)),"")</f>
        <v/>
      </c>
      <c r="S99" s="253" t="str">
        <f>IFERROR(IF(AND(AND($N98&lt;&gt;$BI$6,$N98&lt;&gt;$BJ$6),S98="有"),$AL$2,VLOOKUP(S98,'P1'!$B$4:$J$35,9,FALSE)),"")</f>
        <v/>
      </c>
      <c r="T99" s="253" t="str">
        <f>IFERROR(IF(AND(AND($N98&lt;&gt;$BI$6,$N98&lt;&gt;$BJ$6),T98="有"),$AL$2,VLOOKUP(T98,'P1'!$B$4:$J$35,9,FALSE)),"")</f>
        <v/>
      </c>
      <c r="U99" s="253" t="str">
        <f>IFERROR(IF(AND(AND($N98&lt;&gt;$BI$6,$N98&lt;&gt;$BJ$6),U98="有"),$AL$2,VLOOKUP(U98,'P1'!$B$4:$J$35,9,FALSE)),"")</f>
        <v/>
      </c>
      <c r="V99" s="253" t="str">
        <f>IFERROR(IF(AND(AND($N98&lt;&gt;$BI$6,$N98&lt;&gt;$BJ$6),V98="有"),$AL$2,VLOOKUP(V98,'P1'!$B$4:$J$35,9,FALSE)),"")</f>
        <v/>
      </c>
      <c r="W99" s="253" t="str">
        <f>IFERROR(IF(AND(AND($N98&lt;&gt;$BI$6,$N98&lt;&gt;$BJ$6),W98="有"),$AL$2,VLOOKUP(W98,'P1'!$B$4:$J$35,9,FALSE)),"")</f>
        <v/>
      </c>
      <c r="X99" s="253" t="str">
        <f>IFERROR(IF(AND(AND($N98&lt;&gt;$BI$6,$N98&lt;&gt;$BJ$6),X98="有"),$AL$2,VLOOKUP(X98,'P1'!$B$4:$J$35,9,FALSE)),"")</f>
        <v/>
      </c>
      <c r="Y99" s="253" t="str">
        <f>IFERROR(IF(AND(AND($N98&lt;&gt;$BI$6,$N98&lt;&gt;$BJ$6),Y98="有"),$AL$2,VLOOKUP(Y98,'P1'!$B$4:$J$35,9,FALSE)),"")</f>
        <v/>
      </c>
      <c r="Z99" s="253" t="str">
        <f>IFERROR(IF(AND(AND($N98&lt;&gt;$BI$6,$N98&lt;&gt;$BJ$6),Z98="有"),$AL$2,VLOOKUP(Z98,'P1'!$B$4:$J$35,9,FALSE)),"")</f>
        <v/>
      </c>
      <c r="AA99" s="253" t="str">
        <f>IFERROR(IF(AND(AND($N98&lt;&gt;$BI$6,$N98&lt;&gt;$BJ$6),AA98="有"),$AL$2,VLOOKUP(AA98,'P1'!$B$4:$J$35,9,FALSE)),"")</f>
        <v/>
      </c>
      <c r="AB99" s="253" t="str">
        <f>IFERROR(IF(AND(AND($N98&lt;&gt;$BI$6,$N98&lt;&gt;$BJ$6),AB98="有"),$AL$2,VLOOKUP(AB98,'P1'!$B$4:$J$35,9,FALSE)),"")</f>
        <v/>
      </c>
      <c r="AC99" s="253" t="str">
        <f>IFERROR(IF(AND(AND($N98&lt;&gt;$BI$6,$N98&lt;&gt;$BJ$6),AC98="有"),$AL$2,VLOOKUP(AC98,'P1'!$B$4:$J$35,9,FALSE)),"")</f>
        <v/>
      </c>
      <c r="AD99" s="253" t="str">
        <f>IFERROR(IF(AND(AND($N98&lt;&gt;$BI$6,$N98&lt;&gt;$BJ$6),AD98="有"),$AL$2,VLOOKUP(AD98,'P1'!$B$4:$J$35,9,FALSE)),"")</f>
        <v/>
      </c>
      <c r="AE99" s="253" t="str">
        <f>IFERROR(IF(AND(AND($N98&lt;&gt;$BI$6,$N98&lt;&gt;$BJ$6),AE98="有"),$AL$2,VLOOKUP(AE98,'P1'!$B$4:$J$35,9,FALSE)),"")</f>
        <v/>
      </c>
      <c r="AF99" s="253" t="str">
        <f>IFERROR(IF(AND(AND($N98&lt;&gt;$BI$6,$N98&lt;&gt;$BJ$6),AF98="有"),$AL$2,VLOOKUP(AF98,'P1'!$B$4:$J$35,9,FALSE)),"")</f>
        <v/>
      </c>
      <c r="AG99" s="253" t="str">
        <f>IFERROR(IF(AND(AND($N98&lt;&gt;$BI$6,$N98&lt;&gt;$BJ$6),AG98="有"),$AL$2,VLOOKUP(AG98,'P1'!$B$4:$J$35,9,FALSE)),"")</f>
        <v/>
      </c>
      <c r="AH99" s="253" t="str">
        <f>IFERROR(IF(AND(AND($N98&lt;&gt;$BI$6,$N98&lt;&gt;$BJ$6),AH98="有"),$AL$2,VLOOKUP(AH98,'P1'!$B$4:$J$35,9,FALSE)),"")</f>
        <v/>
      </c>
      <c r="AI99" s="253" t="str">
        <f>IFERROR(IF(AND(AND($N98&lt;&gt;$BI$6,$N98&lt;&gt;$BJ$6),AI98="有"),$AL$2,VLOOKUP(AI98,'P1'!$B$4:$J$35,9,FALSE)),"")</f>
        <v/>
      </c>
      <c r="AJ99" s="253" t="str">
        <f>IFERROR(IF(AND(AND($N98&lt;&gt;$BI$6,$N98&lt;&gt;$BJ$6),AJ98="有"),$AL$2,VLOOKUP(AJ98,'P1'!$B$4:$J$35,9,FALSE)),"")</f>
        <v/>
      </c>
      <c r="AK99" s="253" t="str">
        <f>IFERROR(IF(AND(AND($N98&lt;&gt;$BI$6,$N98&lt;&gt;$BJ$6),AK98="有"),$AL$2,VLOOKUP(AK98,'P1'!$B$4:$J$35,9,FALSE)),"")</f>
        <v/>
      </c>
      <c r="AL99" s="253" t="str">
        <f>IFERROR(IF(AND(AND($N98&lt;&gt;$BI$6,$N98&lt;&gt;$BJ$6),AL98="有"),$AL$2,VLOOKUP(AL98,'P1'!$B$4:$J$35,9,FALSE)),"")</f>
        <v/>
      </c>
      <c r="AM99" s="253" t="str">
        <f>IFERROR(IF(AND(AND($N98&lt;&gt;$BI$6,$N98&lt;&gt;$BJ$6),AM98="有"),$AL$2,VLOOKUP(AM98,'P1'!$B$4:$J$35,9,FALSE)),"")</f>
        <v/>
      </c>
      <c r="AN99" s="253" t="str">
        <f>IFERROR(IF(AND(AND($N98&lt;&gt;$BI$6,$N98&lt;&gt;$BJ$6),AN98="有"),$AL$2,VLOOKUP(AN98,'P1'!$B$4:$J$35,9,FALSE)),"")</f>
        <v/>
      </c>
      <c r="AO99" s="253" t="str">
        <f>IFERROR(IF(AND(AND($N98&lt;&gt;$BI$6,$N98&lt;&gt;$BJ$6),AO98="有"),$AL$2,VLOOKUP(AO98,'P1'!$B$4:$J$35,9,FALSE)),"")</f>
        <v/>
      </c>
      <c r="AP99" s="253" t="str">
        <f>IFERROR(IF(AND(AND($N98&lt;&gt;$BI$6,$N98&lt;&gt;$BJ$6),AP98="有"),$AL$2,VLOOKUP(AP98,'P1'!$B$4:$J$35,9,FALSE)),"")</f>
        <v/>
      </c>
      <c r="AQ99" s="253" t="str">
        <f>IFERROR(IF(AND(AND($N98&lt;&gt;$BI$6,$N98&lt;&gt;$BJ$6),AQ98="有"),$AL$2,VLOOKUP(AQ98,'P1'!$B$4:$J$35,9,FALSE)),"")</f>
        <v/>
      </c>
      <c r="AR99" s="253" t="str">
        <f>IFERROR(IF(AND(AND($N98&lt;&gt;$BI$6,$N98&lt;&gt;$BJ$6),AR98="有"),$AL$2,VLOOKUP(AR98,'P1'!$B$4:$J$35,9,FALSE)),"")</f>
        <v/>
      </c>
      <c r="AS99" s="253" t="str">
        <f>IFERROR(IF(AND(AND($N98&lt;&gt;$BI$6,$N98&lt;&gt;$BJ$6),AS98="有"),$AL$2,VLOOKUP(AS98,'P1'!$B$4:$J$35,9,FALSE)),"")</f>
        <v/>
      </c>
      <c r="AT99" s="253" t="str">
        <f>IFERROR(IF(AND(AND($N98&lt;&gt;$BI$6,$N98&lt;&gt;$BJ$6),AT98="有"),$AL$2,VLOOKUP(AT98,'P1'!$B$4:$J$35,9,FALSE)),"")</f>
        <v/>
      </c>
      <c r="AU99" s="253" t="str">
        <f>IFERROR(IF(AND(AND($N98&lt;&gt;$BI$6,$N98&lt;&gt;$BJ$6),AU98="有"),$AL$2,VLOOKUP(AU98,'P1'!$B$4:$J$35,9,FALSE)),"")</f>
        <v/>
      </c>
      <c r="AV99" s="254">
        <f>SUM(Q99:AU99)</f>
        <v>0</v>
      </c>
      <c r="AW99" s="711"/>
      <c r="AX99" s="713"/>
      <c r="AY99" s="255"/>
      <c r="AZ99" s="255"/>
    </row>
    <row r="100" spans="2:59" s="232" customFormat="1" ht="5.0999999999999996" customHeight="1" x14ac:dyDescent="0.15">
      <c r="B100" s="257"/>
      <c r="C100" s="258"/>
      <c r="D100" s="259"/>
      <c r="E100" s="259"/>
      <c r="F100" s="259"/>
      <c r="G100" s="259"/>
      <c r="H100" s="259"/>
      <c r="I100" s="258"/>
      <c r="J100" s="258"/>
      <c r="K100" s="258"/>
      <c r="L100" s="258"/>
      <c r="M100" s="258"/>
      <c r="N100" s="258"/>
      <c r="O100" s="258"/>
      <c r="P100" s="258"/>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1"/>
      <c r="BA100" s="288"/>
      <c r="BB100" s="288"/>
      <c r="BC100" s="288"/>
      <c r="BD100" s="288"/>
      <c r="BE100" s="288"/>
      <c r="BF100" s="288"/>
      <c r="BG100" s="288"/>
    </row>
    <row r="101" spans="2:59" s="231" customFormat="1" ht="5.0999999999999996" customHeight="1" x14ac:dyDescent="0.15">
      <c r="B101" s="268"/>
      <c r="AS101" s="245"/>
      <c r="AT101" s="245"/>
      <c r="AU101" s="245"/>
      <c r="AY101" s="288"/>
      <c r="AZ101" s="288"/>
      <c r="BA101" s="288"/>
      <c r="BB101" s="288"/>
      <c r="BC101" s="288"/>
      <c r="BD101" s="288"/>
      <c r="BE101" s="288"/>
      <c r="BF101" s="288"/>
      <c r="BG101" s="288"/>
    </row>
    <row r="102" spans="2:59" ht="21.95" customHeight="1" x14ac:dyDescent="0.15">
      <c r="B102" s="240" t="s">
        <v>366</v>
      </c>
      <c r="S102" s="274" t="s">
        <v>144</v>
      </c>
      <c r="T102" s="735" t="str">
        <f>$T$2</f>
        <v/>
      </c>
      <c r="U102" s="735"/>
      <c r="V102" s="269" t="s">
        <v>30</v>
      </c>
      <c r="W102" s="269">
        <f>$W$2</f>
        <v>7</v>
      </c>
      <c r="X102" s="275" t="s">
        <v>168</v>
      </c>
      <c r="Y102" s="269"/>
      <c r="Z102" s="276" t="s">
        <v>145</v>
      </c>
      <c r="AA102" s="229"/>
      <c r="AB102" s="242"/>
      <c r="AC102" s="242"/>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45" t="str">
        <f>"3 / "&amp;COUNTA(C$6,C$56,C$105,C$154,C$203)</f>
        <v>3 / 1</v>
      </c>
    </row>
    <row r="103" spans="2:59" s="245" customFormat="1" ht="15" customHeight="1" x14ac:dyDescent="0.15">
      <c r="B103" s="690"/>
      <c r="C103" s="698" t="s">
        <v>174</v>
      </c>
      <c r="D103" s="699"/>
      <c r="E103" s="699"/>
      <c r="F103" s="699"/>
      <c r="G103" s="699"/>
      <c r="H103" s="700"/>
      <c r="I103" s="698" t="s">
        <v>175</v>
      </c>
      <c r="J103" s="699"/>
      <c r="K103" s="699"/>
      <c r="L103" s="699"/>
      <c r="M103" s="700"/>
      <c r="N103" s="714" t="s">
        <v>176</v>
      </c>
      <c r="O103" s="699"/>
      <c r="P103" s="700"/>
      <c r="Q103" s="246">
        <f t="shared" ref="Q103:AU103" si="5">Q$4</f>
        <v>42917</v>
      </c>
      <c r="R103" s="246">
        <f t="shared" si="5"/>
        <v>42918</v>
      </c>
      <c r="S103" s="246">
        <f t="shared" si="5"/>
        <v>42919</v>
      </c>
      <c r="T103" s="246">
        <f t="shared" si="5"/>
        <v>42920</v>
      </c>
      <c r="U103" s="246">
        <f t="shared" si="5"/>
        <v>42921</v>
      </c>
      <c r="V103" s="246">
        <f t="shared" si="5"/>
        <v>42922</v>
      </c>
      <c r="W103" s="246">
        <f t="shared" si="5"/>
        <v>42923</v>
      </c>
      <c r="X103" s="246">
        <f t="shared" si="5"/>
        <v>42924</v>
      </c>
      <c r="Y103" s="246">
        <f t="shared" si="5"/>
        <v>42925</v>
      </c>
      <c r="Z103" s="246">
        <f t="shared" si="5"/>
        <v>42926</v>
      </c>
      <c r="AA103" s="246">
        <f t="shared" si="5"/>
        <v>42927</v>
      </c>
      <c r="AB103" s="246">
        <f t="shared" si="5"/>
        <v>42928</v>
      </c>
      <c r="AC103" s="246">
        <f t="shared" si="5"/>
        <v>42929</v>
      </c>
      <c r="AD103" s="246">
        <f t="shared" si="5"/>
        <v>42930</v>
      </c>
      <c r="AE103" s="246">
        <f t="shared" si="5"/>
        <v>42931</v>
      </c>
      <c r="AF103" s="246">
        <f t="shared" si="5"/>
        <v>42932</v>
      </c>
      <c r="AG103" s="246">
        <f t="shared" si="5"/>
        <v>42933</v>
      </c>
      <c r="AH103" s="246">
        <f t="shared" si="5"/>
        <v>42934</v>
      </c>
      <c r="AI103" s="246">
        <f t="shared" si="5"/>
        <v>42935</v>
      </c>
      <c r="AJ103" s="246">
        <f t="shared" si="5"/>
        <v>42936</v>
      </c>
      <c r="AK103" s="246">
        <f t="shared" si="5"/>
        <v>42937</v>
      </c>
      <c r="AL103" s="246">
        <f t="shared" si="5"/>
        <v>42938</v>
      </c>
      <c r="AM103" s="246">
        <f t="shared" si="5"/>
        <v>42939</v>
      </c>
      <c r="AN103" s="246">
        <f t="shared" si="5"/>
        <v>42940</v>
      </c>
      <c r="AO103" s="246">
        <f t="shared" si="5"/>
        <v>42941</v>
      </c>
      <c r="AP103" s="246">
        <f t="shared" si="5"/>
        <v>42942</v>
      </c>
      <c r="AQ103" s="246">
        <f t="shared" si="5"/>
        <v>42943</v>
      </c>
      <c r="AR103" s="246">
        <f t="shared" si="5"/>
        <v>42944</v>
      </c>
      <c r="AS103" s="246">
        <f t="shared" si="5"/>
        <v>42945</v>
      </c>
      <c r="AT103" s="246">
        <f t="shared" si="5"/>
        <v>42946</v>
      </c>
      <c r="AU103" s="246">
        <f t="shared" si="5"/>
        <v>42947</v>
      </c>
      <c r="AV103" s="247" t="s">
        <v>177</v>
      </c>
      <c r="AW103" s="686"/>
      <c r="AX103" s="686" t="s">
        <v>178</v>
      </c>
      <c r="AY103" s="248"/>
      <c r="AZ103" s="248"/>
      <c r="BA103" s="288"/>
      <c r="BB103" s="288"/>
      <c r="BC103" s="288"/>
      <c r="BD103" s="288"/>
      <c r="BE103" s="288"/>
      <c r="BF103" s="288"/>
      <c r="BG103" s="288"/>
    </row>
    <row r="104" spans="2:59" s="245" customFormat="1" ht="15" customHeight="1" x14ac:dyDescent="0.15">
      <c r="B104" s="691"/>
      <c r="C104" s="701"/>
      <c r="D104" s="702"/>
      <c r="E104" s="702"/>
      <c r="F104" s="702"/>
      <c r="G104" s="702"/>
      <c r="H104" s="703"/>
      <c r="I104" s="701"/>
      <c r="J104" s="702"/>
      <c r="K104" s="702"/>
      <c r="L104" s="702"/>
      <c r="M104" s="703"/>
      <c r="N104" s="701"/>
      <c r="O104" s="702"/>
      <c r="P104" s="703"/>
      <c r="Q104" s="249" t="str">
        <f t="shared" ref="Q104:AU104" si="6">Q$5</f>
        <v>土</v>
      </c>
      <c r="R104" s="249" t="str">
        <f t="shared" si="6"/>
        <v>日</v>
      </c>
      <c r="S104" s="249" t="str">
        <f t="shared" si="6"/>
        <v>月</v>
      </c>
      <c r="T104" s="249" t="str">
        <f t="shared" si="6"/>
        <v>火</v>
      </c>
      <c r="U104" s="249" t="str">
        <f t="shared" si="6"/>
        <v>水</v>
      </c>
      <c r="V104" s="249" t="str">
        <f t="shared" si="6"/>
        <v>木</v>
      </c>
      <c r="W104" s="249" t="str">
        <f t="shared" si="6"/>
        <v>金</v>
      </c>
      <c r="X104" s="249" t="str">
        <f t="shared" si="6"/>
        <v>土</v>
      </c>
      <c r="Y104" s="249" t="str">
        <f t="shared" si="6"/>
        <v>日</v>
      </c>
      <c r="Z104" s="249" t="str">
        <f t="shared" si="6"/>
        <v>月</v>
      </c>
      <c r="AA104" s="249" t="str">
        <f t="shared" si="6"/>
        <v>火</v>
      </c>
      <c r="AB104" s="249" t="str">
        <f t="shared" si="6"/>
        <v>水</v>
      </c>
      <c r="AC104" s="249" t="str">
        <f t="shared" si="6"/>
        <v>木</v>
      </c>
      <c r="AD104" s="249" t="str">
        <f t="shared" si="6"/>
        <v>金</v>
      </c>
      <c r="AE104" s="249" t="str">
        <f t="shared" si="6"/>
        <v>土</v>
      </c>
      <c r="AF104" s="249" t="str">
        <f t="shared" si="6"/>
        <v>日</v>
      </c>
      <c r="AG104" s="249" t="str">
        <f t="shared" si="6"/>
        <v>月</v>
      </c>
      <c r="AH104" s="249" t="str">
        <f t="shared" si="6"/>
        <v>火</v>
      </c>
      <c r="AI104" s="249" t="str">
        <f t="shared" si="6"/>
        <v>水</v>
      </c>
      <c r="AJ104" s="249" t="str">
        <f t="shared" si="6"/>
        <v>木</v>
      </c>
      <c r="AK104" s="249" t="str">
        <f t="shared" si="6"/>
        <v>金</v>
      </c>
      <c r="AL104" s="249" t="str">
        <f t="shared" si="6"/>
        <v>土</v>
      </c>
      <c r="AM104" s="249" t="str">
        <f t="shared" si="6"/>
        <v>日</v>
      </c>
      <c r="AN104" s="249" t="str">
        <f t="shared" si="6"/>
        <v>月</v>
      </c>
      <c r="AO104" s="249" t="str">
        <f t="shared" si="6"/>
        <v>火</v>
      </c>
      <c r="AP104" s="249" t="str">
        <f t="shared" si="6"/>
        <v>水</v>
      </c>
      <c r="AQ104" s="249" t="str">
        <f t="shared" si="6"/>
        <v>木</v>
      </c>
      <c r="AR104" s="249" t="str">
        <f t="shared" si="6"/>
        <v>金</v>
      </c>
      <c r="AS104" s="249" t="str">
        <f t="shared" si="6"/>
        <v>土</v>
      </c>
      <c r="AT104" s="249" t="str">
        <f t="shared" si="6"/>
        <v>日</v>
      </c>
      <c r="AU104" s="249" t="str">
        <f t="shared" si="6"/>
        <v>月</v>
      </c>
      <c r="AV104" s="247" t="s">
        <v>179</v>
      </c>
      <c r="AW104" s="687"/>
      <c r="AX104" s="687"/>
      <c r="AY104" s="248"/>
      <c r="AZ104" s="248"/>
      <c r="BA104" s="288"/>
      <c r="BB104" s="288"/>
      <c r="BC104" s="288"/>
      <c r="BD104" s="288"/>
      <c r="BE104" s="288"/>
      <c r="BF104" s="288"/>
      <c r="BG104" s="288"/>
    </row>
    <row r="105" spans="2:59" ht="17.100000000000001" customHeight="1" x14ac:dyDescent="0.15">
      <c r="B105" s="690">
        <f>B98+1</f>
        <v>41</v>
      </c>
      <c r="C105" s="721"/>
      <c r="D105" s="722"/>
      <c r="E105" s="722"/>
      <c r="F105" s="722"/>
      <c r="G105" s="722"/>
      <c r="H105" s="723"/>
      <c r="I105" s="727"/>
      <c r="J105" s="728"/>
      <c r="K105" s="728"/>
      <c r="L105" s="728"/>
      <c r="M105" s="729"/>
      <c r="N105" s="733"/>
      <c r="O105" s="734"/>
      <c r="P105" s="741"/>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0">
        <f>COUNTA(Q105:AU105)</f>
        <v>0</v>
      </c>
      <c r="AW105" s="710">
        <f>AV106</f>
        <v>0</v>
      </c>
      <c r="AX105" s="712" t="str">
        <f>IFERROR(ROUNDDOWN(AV106/$AT$2,1),"")</f>
        <v/>
      </c>
      <c r="AY105" s="251"/>
      <c r="AZ105" s="251"/>
    </row>
    <row r="106" spans="2:59" ht="17.100000000000001" customHeight="1" x14ac:dyDescent="0.15">
      <c r="B106" s="691"/>
      <c r="C106" s="724"/>
      <c r="D106" s="725"/>
      <c r="E106" s="725"/>
      <c r="F106" s="725"/>
      <c r="G106" s="725"/>
      <c r="H106" s="726"/>
      <c r="I106" s="730"/>
      <c r="J106" s="731"/>
      <c r="K106" s="731"/>
      <c r="L106" s="731"/>
      <c r="M106" s="732"/>
      <c r="N106" s="742"/>
      <c r="O106" s="743"/>
      <c r="P106" s="744"/>
      <c r="Q106" s="253" t="str">
        <f>IFERROR(IF(AND(AND($N105&lt;&gt;$BI$6,$N105&lt;&gt;$BJ$6),Q105="有"),$AL$2,VLOOKUP(Q105,'P1'!$B$4:$J$35,9,FALSE)),"")</f>
        <v/>
      </c>
      <c r="R106" s="253" t="str">
        <f>IFERROR(IF(AND(AND($N105&lt;&gt;$BI$6,$N105&lt;&gt;$BJ$6),R105="有"),$AL$2,VLOOKUP(R105,'P1'!$B$4:$J$35,9,FALSE)),"")</f>
        <v/>
      </c>
      <c r="S106" s="253" t="str">
        <f>IFERROR(IF(AND(AND($N105&lt;&gt;$BI$6,$N105&lt;&gt;$BJ$6),S105="有"),$AL$2,VLOOKUP(S105,'P1'!$B$4:$J$35,9,FALSE)),"")</f>
        <v/>
      </c>
      <c r="T106" s="253" t="str">
        <f>IFERROR(IF(AND(AND($N105&lt;&gt;$BI$6,$N105&lt;&gt;$BJ$6),T105="有"),$AL$2,VLOOKUP(T105,'P1'!$B$4:$J$35,9,FALSE)),"")</f>
        <v/>
      </c>
      <c r="U106" s="253" t="str">
        <f>IFERROR(IF(AND(AND($N105&lt;&gt;$BI$6,$N105&lt;&gt;$BJ$6),U105="有"),$AL$2,VLOOKUP(U105,'P1'!$B$4:$J$35,9,FALSE)),"")</f>
        <v/>
      </c>
      <c r="V106" s="253" t="str">
        <f>IFERROR(IF(AND(AND($N105&lt;&gt;$BI$6,$N105&lt;&gt;$BJ$6),V105="有"),$AL$2,VLOOKUP(V105,'P1'!$B$4:$J$35,9,FALSE)),"")</f>
        <v/>
      </c>
      <c r="W106" s="253" t="str">
        <f>IFERROR(IF(AND(AND($N105&lt;&gt;$BI$6,$N105&lt;&gt;$BJ$6),W105="有"),$AL$2,VLOOKUP(W105,'P1'!$B$4:$J$35,9,FALSE)),"")</f>
        <v/>
      </c>
      <c r="X106" s="253" t="str">
        <f>IFERROR(IF(AND(AND($N105&lt;&gt;$BI$6,$N105&lt;&gt;$BJ$6),X105="有"),$AL$2,VLOOKUP(X105,'P1'!$B$4:$J$35,9,FALSE)),"")</f>
        <v/>
      </c>
      <c r="Y106" s="253" t="str">
        <f>IFERROR(IF(AND(AND($N105&lt;&gt;$BI$6,$N105&lt;&gt;$BJ$6),Y105="有"),$AL$2,VLOOKUP(Y105,'P1'!$B$4:$J$35,9,FALSE)),"")</f>
        <v/>
      </c>
      <c r="Z106" s="253" t="str">
        <f>IFERROR(IF(AND(AND($N105&lt;&gt;$BI$6,$N105&lt;&gt;$BJ$6),Z105="有"),$AL$2,VLOOKUP(Z105,'P1'!$B$4:$J$35,9,FALSE)),"")</f>
        <v/>
      </c>
      <c r="AA106" s="253" t="str">
        <f>IFERROR(IF(AND(AND($N105&lt;&gt;$BI$6,$N105&lt;&gt;$BJ$6),AA105="有"),$AL$2,VLOOKUP(AA105,'P1'!$B$4:$J$35,9,FALSE)),"")</f>
        <v/>
      </c>
      <c r="AB106" s="253" t="str">
        <f>IFERROR(IF(AND(AND($N105&lt;&gt;$BI$6,$N105&lt;&gt;$BJ$6),AB105="有"),$AL$2,VLOOKUP(AB105,'P1'!$B$4:$J$35,9,FALSE)),"")</f>
        <v/>
      </c>
      <c r="AC106" s="253" t="str">
        <f>IFERROR(IF(AND(AND($N105&lt;&gt;$BI$6,$N105&lt;&gt;$BJ$6),AC105="有"),$AL$2,VLOOKUP(AC105,'P1'!$B$4:$J$35,9,FALSE)),"")</f>
        <v/>
      </c>
      <c r="AD106" s="253" t="str">
        <f>IFERROR(IF(AND(AND($N105&lt;&gt;$BI$6,$N105&lt;&gt;$BJ$6),AD105="有"),$AL$2,VLOOKUP(AD105,'P1'!$B$4:$J$35,9,FALSE)),"")</f>
        <v/>
      </c>
      <c r="AE106" s="253" t="str">
        <f>IFERROR(IF(AND(AND($N105&lt;&gt;$BI$6,$N105&lt;&gt;$BJ$6),AE105="有"),$AL$2,VLOOKUP(AE105,'P1'!$B$4:$J$35,9,FALSE)),"")</f>
        <v/>
      </c>
      <c r="AF106" s="253" t="str">
        <f>IFERROR(IF(AND(AND($N105&lt;&gt;$BI$6,$N105&lt;&gt;$BJ$6),AF105="有"),$AL$2,VLOOKUP(AF105,'P1'!$B$4:$J$35,9,FALSE)),"")</f>
        <v/>
      </c>
      <c r="AG106" s="253" t="str">
        <f>IFERROR(IF(AND(AND($N105&lt;&gt;$BI$6,$N105&lt;&gt;$BJ$6),AG105="有"),$AL$2,VLOOKUP(AG105,'P1'!$B$4:$J$35,9,FALSE)),"")</f>
        <v/>
      </c>
      <c r="AH106" s="253" t="str">
        <f>IFERROR(IF(AND(AND($N105&lt;&gt;$BI$6,$N105&lt;&gt;$BJ$6),AH105="有"),$AL$2,VLOOKUP(AH105,'P1'!$B$4:$J$35,9,FALSE)),"")</f>
        <v/>
      </c>
      <c r="AI106" s="253" t="str">
        <f>IFERROR(IF(AND(AND($N105&lt;&gt;$BI$6,$N105&lt;&gt;$BJ$6),AI105="有"),$AL$2,VLOOKUP(AI105,'P1'!$B$4:$J$35,9,FALSE)),"")</f>
        <v/>
      </c>
      <c r="AJ106" s="253" t="str">
        <f>IFERROR(IF(AND(AND($N105&lt;&gt;$BI$6,$N105&lt;&gt;$BJ$6),AJ105="有"),$AL$2,VLOOKUP(AJ105,'P1'!$B$4:$J$35,9,FALSE)),"")</f>
        <v/>
      </c>
      <c r="AK106" s="253" t="str">
        <f>IFERROR(IF(AND(AND($N105&lt;&gt;$BI$6,$N105&lt;&gt;$BJ$6),AK105="有"),$AL$2,VLOOKUP(AK105,'P1'!$B$4:$J$35,9,FALSE)),"")</f>
        <v/>
      </c>
      <c r="AL106" s="253" t="str">
        <f>IFERROR(IF(AND(AND($N105&lt;&gt;$BI$6,$N105&lt;&gt;$BJ$6),AL105="有"),$AL$2,VLOOKUP(AL105,'P1'!$B$4:$J$35,9,FALSE)),"")</f>
        <v/>
      </c>
      <c r="AM106" s="253" t="str">
        <f>IFERROR(IF(AND(AND($N105&lt;&gt;$BI$6,$N105&lt;&gt;$BJ$6),AM105="有"),$AL$2,VLOOKUP(AM105,'P1'!$B$4:$J$35,9,FALSE)),"")</f>
        <v/>
      </c>
      <c r="AN106" s="253" t="str">
        <f>IFERROR(IF(AND(AND($N105&lt;&gt;$BI$6,$N105&lt;&gt;$BJ$6),AN105="有"),$AL$2,VLOOKUP(AN105,'P1'!$B$4:$J$35,9,FALSE)),"")</f>
        <v/>
      </c>
      <c r="AO106" s="253" t="str">
        <f>IFERROR(IF(AND(AND($N105&lt;&gt;$BI$6,$N105&lt;&gt;$BJ$6),AO105="有"),$AL$2,VLOOKUP(AO105,'P1'!$B$4:$J$35,9,FALSE)),"")</f>
        <v/>
      </c>
      <c r="AP106" s="253" t="str">
        <f>IFERROR(IF(AND(AND($N105&lt;&gt;$BI$6,$N105&lt;&gt;$BJ$6),AP105="有"),$AL$2,VLOOKUP(AP105,'P1'!$B$4:$J$35,9,FALSE)),"")</f>
        <v/>
      </c>
      <c r="AQ106" s="253" t="str">
        <f>IFERROR(IF(AND(AND($N105&lt;&gt;$BI$6,$N105&lt;&gt;$BJ$6),AQ105="有"),$AL$2,VLOOKUP(AQ105,'P1'!$B$4:$J$35,9,FALSE)),"")</f>
        <v/>
      </c>
      <c r="AR106" s="253" t="str">
        <f>IFERROR(IF(AND(AND($N105&lt;&gt;$BI$6,$N105&lt;&gt;$BJ$6),AR105="有"),$AL$2,VLOOKUP(AR105,'P1'!$B$4:$J$35,9,FALSE)),"")</f>
        <v/>
      </c>
      <c r="AS106" s="253" t="str">
        <f>IFERROR(IF(AND(AND($N105&lt;&gt;$BI$6,$N105&lt;&gt;$BJ$6),AS105="有"),$AL$2,VLOOKUP(AS105,'P1'!$B$4:$J$35,9,FALSE)),"")</f>
        <v/>
      </c>
      <c r="AT106" s="253" t="str">
        <f>IFERROR(IF(AND(AND($N105&lt;&gt;$BI$6,$N105&lt;&gt;$BJ$6),AT105="有"),$AL$2,VLOOKUP(AT105,'P1'!$B$4:$J$35,9,FALSE)),"")</f>
        <v/>
      </c>
      <c r="AU106" s="253" t="str">
        <f>IFERROR(IF(AND(AND($N105&lt;&gt;$BI$6,$N105&lt;&gt;$BJ$6),AU105="有"),$AL$2,VLOOKUP(AU105,'P1'!$B$4:$J$35,9,FALSE)),"")</f>
        <v/>
      </c>
      <c r="AV106" s="254">
        <f>SUM(Q106:AU106)</f>
        <v>0</v>
      </c>
      <c r="AW106" s="711"/>
      <c r="AX106" s="713"/>
      <c r="AY106" s="255"/>
      <c r="AZ106" s="255"/>
    </row>
    <row r="107" spans="2:59" ht="17.100000000000001" customHeight="1" x14ac:dyDescent="0.15">
      <c r="B107" s="690">
        <f>B105+1</f>
        <v>42</v>
      </c>
      <c r="C107" s="721"/>
      <c r="D107" s="722"/>
      <c r="E107" s="722"/>
      <c r="F107" s="722"/>
      <c r="G107" s="722"/>
      <c r="H107" s="723"/>
      <c r="I107" s="727"/>
      <c r="J107" s="728"/>
      <c r="K107" s="728"/>
      <c r="L107" s="728"/>
      <c r="M107" s="729"/>
      <c r="N107" s="733"/>
      <c r="O107" s="734"/>
      <c r="P107" s="741"/>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0">
        <f>COUNTA(Q107:AU107)</f>
        <v>0</v>
      </c>
      <c r="AW107" s="710">
        <f>AV108</f>
        <v>0</v>
      </c>
      <c r="AX107" s="712" t="str">
        <f>IFERROR(ROUNDDOWN(AV108/$AT$2,1),"")</f>
        <v/>
      </c>
      <c r="AY107" s="251"/>
      <c r="AZ107" s="251"/>
    </row>
    <row r="108" spans="2:59" ht="17.100000000000001" customHeight="1" x14ac:dyDescent="0.15">
      <c r="B108" s="691"/>
      <c r="C108" s="724"/>
      <c r="D108" s="725"/>
      <c r="E108" s="725"/>
      <c r="F108" s="725"/>
      <c r="G108" s="725"/>
      <c r="H108" s="726"/>
      <c r="I108" s="730"/>
      <c r="J108" s="731"/>
      <c r="K108" s="731"/>
      <c r="L108" s="731"/>
      <c r="M108" s="732"/>
      <c r="N108" s="742"/>
      <c r="O108" s="743"/>
      <c r="P108" s="744"/>
      <c r="Q108" s="253" t="str">
        <f>IFERROR(IF(AND(AND($N107&lt;&gt;$BI$6,$N107&lt;&gt;$BJ$6),Q107="有"),$AL$2,VLOOKUP(Q107,'P1'!$B$4:$J$35,9,FALSE)),"")</f>
        <v/>
      </c>
      <c r="R108" s="253" t="str">
        <f>IFERROR(IF(AND(AND($N107&lt;&gt;$BI$6,$N107&lt;&gt;$BJ$6),R107="有"),$AL$2,VLOOKUP(R107,'P1'!$B$4:$J$35,9,FALSE)),"")</f>
        <v/>
      </c>
      <c r="S108" s="253" t="str">
        <f>IFERROR(IF(AND(AND($N107&lt;&gt;$BI$6,$N107&lt;&gt;$BJ$6),S107="有"),$AL$2,VLOOKUP(S107,'P1'!$B$4:$J$35,9,FALSE)),"")</f>
        <v/>
      </c>
      <c r="T108" s="253" t="str">
        <f>IFERROR(IF(AND(AND($N107&lt;&gt;$BI$6,$N107&lt;&gt;$BJ$6),T107="有"),$AL$2,VLOOKUP(T107,'P1'!$B$4:$J$35,9,FALSE)),"")</f>
        <v/>
      </c>
      <c r="U108" s="253" t="str">
        <f>IFERROR(IF(AND(AND($N107&lt;&gt;$BI$6,$N107&lt;&gt;$BJ$6),U107="有"),$AL$2,VLOOKUP(U107,'P1'!$B$4:$J$35,9,FALSE)),"")</f>
        <v/>
      </c>
      <c r="V108" s="253" t="str">
        <f>IFERROR(IF(AND(AND($N107&lt;&gt;$BI$6,$N107&lt;&gt;$BJ$6),V107="有"),$AL$2,VLOOKUP(V107,'P1'!$B$4:$J$35,9,FALSE)),"")</f>
        <v/>
      </c>
      <c r="W108" s="253" t="str">
        <f>IFERROR(IF(AND(AND($N107&lt;&gt;$BI$6,$N107&lt;&gt;$BJ$6),W107="有"),$AL$2,VLOOKUP(W107,'P1'!$B$4:$J$35,9,FALSE)),"")</f>
        <v/>
      </c>
      <c r="X108" s="253" t="str">
        <f>IFERROR(IF(AND(AND($N107&lt;&gt;$BI$6,$N107&lt;&gt;$BJ$6),X107="有"),$AL$2,VLOOKUP(X107,'P1'!$B$4:$J$35,9,FALSE)),"")</f>
        <v/>
      </c>
      <c r="Y108" s="253" t="str">
        <f>IFERROR(IF(AND(AND($N107&lt;&gt;$BI$6,$N107&lt;&gt;$BJ$6),Y107="有"),$AL$2,VLOOKUP(Y107,'P1'!$B$4:$J$35,9,FALSE)),"")</f>
        <v/>
      </c>
      <c r="Z108" s="253" t="str">
        <f>IFERROR(IF(AND(AND($N107&lt;&gt;$BI$6,$N107&lt;&gt;$BJ$6),Z107="有"),$AL$2,VLOOKUP(Z107,'P1'!$B$4:$J$35,9,FALSE)),"")</f>
        <v/>
      </c>
      <c r="AA108" s="253" t="str">
        <f>IFERROR(IF(AND(AND($N107&lt;&gt;$BI$6,$N107&lt;&gt;$BJ$6),AA107="有"),$AL$2,VLOOKUP(AA107,'P1'!$B$4:$J$35,9,FALSE)),"")</f>
        <v/>
      </c>
      <c r="AB108" s="253" t="str">
        <f>IFERROR(IF(AND(AND($N107&lt;&gt;$BI$6,$N107&lt;&gt;$BJ$6),AB107="有"),$AL$2,VLOOKUP(AB107,'P1'!$B$4:$J$35,9,FALSE)),"")</f>
        <v/>
      </c>
      <c r="AC108" s="253" t="str">
        <f>IFERROR(IF(AND(AND($N107&lt;&gt;$BI$6,$N107&lt;&gt;$BJ$6),AC107="有"),$AL$2,VLOOKUP(AC107,'P1'!$B$4:$J$35,9,FALSE)),"")</f>
        <v/>
      </c>
      <c r="AD108" s="253" t="str">
        <f>IFERROR(IF(AND(AND($N107&lt;&gt;$BI$6,$N107&lt;&gt;$BJ$6),AD107="有"),$AL$2,VLOOKUP(AD107,'P1'!$B$4:$J$35,9,FALSE)),"")</f>
        <v/>
      </c>
      <c r="AE108" s="253" t="str">
        <f>IFERROR(IF(AND(AND($N107&lt;&gt;$BI$6,$N107&lt;&gt;$BJ$6),AE107="有"),$AL$2,VLOOKUP(AE107,'P1'!$B$4:$J$35,9,FALSE)),"")</f>
        <v/>
      </c>
      <c r="AF108" s="253" t="str">
        <f>IFERROR(IF(AND(AND($N107&lt;&gt;$BI$6,$N107&lt;&gt;$BJ$6),AF107="有"),$AL$2,VLOOKUP(AF107,'P1'!$B$4:$J$35,9,FALSE)),"")</f>
        <v/>
      </c>
      <c r="AG108" s="253" t="str">
        <f>IFERROR(IF(AND(AND($N107&lt;&gt;$BI$6,$N107&lt;&gt;$BJ$6),AG107="有"),$AL$2,VLOOKUP(AG107,'P1'!$B$4:$J$35,9,FALSE)),"")</f>
        <v/>
      </c>
      <c r="AH108" s="253" t="str">
        <f>IFERROR(IF(AND(AND($N107&lt;&gt;$BI$6,$N107&lt;&gt;$BJ$6),AH107="有"),$AL$2,VLOOKUP(AH107,'P1'!$B$4:$J$35,9,FALSE)),"")</f>
        <v/>
      </c>
      <c r="AI108" s="253" t="str">
        <f>IFERROR(IF(AND(AND($N107&lt;&gt;$BI$6,$N107&lt;&gt;$BJ$6),AI107="有"),$AL$2,VLOOKUP(AI107,'P1'!$B$4:$J$35,9,FALSE)),"")</f>
        <v/>
      </c>
      <c r="AJ108" s="253" t="str">
        <f>IFERROR(IF(AND(AND($N107&lt;&gt;$BI$6,$N107&lt;&gt;$BJ$6),AJ107="有"),$AL$2,VLOOKUP(AJ107,'P1'!$B$4:$J$35,9,FALSE)),"")</f>
        <v/>
      </c>
      <c r="AK108" s="253" t="str">
        <f>IFERROR(IF(AND(AND($N107&lt;&gt;$BI$6,$N107&lt;&gt;$BJ$6),AK107="有"),$AL$2,VLOOKUP(AK107,'P1'!$B$4:$J$35,9,FALSE)),"")</f>
        <v/>
      </c>
      <c r="AL108" s="253" t="str">
        <f>IFERROR(IF(AND(AND($N107&lt;&gt;$BI$6,$N107&lt;&gt;$BJ$6),AL107="有"),$AL$2,VLOOKUP(AL107,'P1'!$B$4:$J$35,9,FALSE)),"")</f>
        <v/>
      </c>
      <c r="AM108" s="253" t="str">
        <f>IFERROR(IF(AND(AND($N107&lt;&gt;$BI$6,$N107&lt;&gt;$BJ$6),AM107="有"),$AL$2,VLOOKUP(AM107,'P1'!$B$4:$J$35,9,FALSE)),"")</f>
        <v/>
      </c>
      <c r="AN108" s="253" t="str">
        <f>IFERROR(IF(AND(AND($N107&lt;&gt;$BI$6,$N107&lt;&gt;$BJ$6),AN107="有"),$AL$2,VLOOKUP(AN107,'P1'!$B$4:$J$35,9,FALSE)),"")</f>
        <v/>
      </c>
      <c r="AO108" s="253" t="str">
        <f>IFERROR(IF(AND(AND($N107&lt;&gt;$BI$6,$N107&lt;&gt;$BJ$6),AO107="有"),$AL$2,VLOOKUP(AO107,'P1'!$B$4:$J$35,9,FALSE)),"")</f>
        <v/>
      </c>
      <c r="AP108" s="253" t="str">
        <f>IFERROR(IF(AND(AND($N107&lt;&gt;$BI$6,$N107&lt;&gt;$BJ$6),AP107="有"),$AL$2,VLOOKUP(AP107,'P1'!$B$4:$J$35,9,FALSE)),"")</f>
        <v/>
      </c>
      <c r="AQ108" s="253" t="str">
        <f>IFERROR(IF(AND(AND($N107&lt;&gt;$BI$6,$N107&lt;&gt;$BJ$6),AQ107="有"),$AL$2,VLOOKUP(AQ107,'P1'!$B$4:$J$35,9,FALSE)),"")</f>
        <v/>
      </c>
      <c r="AR108" s="253" t="str">
        <f>IFERROR(IF(AND(AND($N107&lt;&gt;$BI$6,$N107&lt;&gt;$BJ$6),AR107="有"),$AL$2,VLOOKUP(AR107,'P1'!$B$4:$J$35,9,FALSE)),"")</f>
        <v/>
      </c>
      <c r="AS108" s="253" t="str">
        <f>IFERROR(IF(AND(AND($N107&lt;&gt;$BI$6,$N107&lt;&gt;$BJ$6),AS107="有"),$AL$2,VLOOKUP(AS107,'P1'!$B$4:$J$35,9,FALSE)),"")</f>
        <v/>
      </c>
      <c r="AT108" s="253" t="str">
        <f>IFERROR(IF(AND(AND($N107&lt;&gt;$BI$6,$N107&lt;&gt;$BJ$6),AT107="有"),$AL$2,VLOOKUP(AT107,'P1'!$B$4:$J$35,9,FALSE)),"")</f>
        <v/>
      </c>
      <c r="AU108" s="253" t="str">
        <f>IFERROR(IF(AND(AND($N107&lt;&gt;$BI$6,$N107&lt;&gt;$BJ$6),AU107="有"),$AL$2,VLOOKUP(AU107,'P1'!$B$4:$J$35,9,FALSE)),"")</f>
        <v/>
      </c>
      <c r="AV108" s="254">
        <f>SUM(Q108:AU108)</f>
        <v>0</v>
      </c>
      <c r="AW108" s="711"/>
      <c r="AX108" s="713"/>
      <c r="AY108" s="255"/>
      <c r="AZ108" s="255"/>
    </row>
    <row r="109" spans="2:59" ht="17.100000000000001" customHeight="1" x14ac:dyDescent="0.15">
      <c r="B109" s="690">
        <f>B107+1</f>
        <v>43</v>
      </c>
      <c r="C109" s="721"/>
      <c r="D109" s="722"/>
      <c r="E109" s="722"/>
      <c r="F109" s="722"/>
      <c r="G109" s="722"/>
      <c r="H109" s="723"/>
      <c r="I109" s="727"/>
      <c r="J109" s="728"/>
      <c r="K109" s="728"/>
      <c r="L109" s="728"/>
      <c r="M109" s="729"/>
      <c r="N109" s="733"/>
      <c r="O109" s="734"/>
      <c r="P109" s="741"/>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0">
        <f>COUNTA(Q109:AU109)</f>
        <v>0</v>
      </c>
      <c r="AW109" s="710">
        <f>AV110</f>
        <v>0</v>
      </c>
      <c r="AX109" s="712" t="str">
        <f>IFERROR(ROUNDDOWN(AV110/$AT$2,1),"")</f>
        <v/>
      </c>
      <c r="AY109" s="251"/>
      <c r="AZ109" s="251"/>
    </row>
    <row r="110" spans="2:59" ht="17.100000000000001" customHeight="1" x14ac:dyDescent="0.15">
      <c r="B110" s="691"/>
      <c r="C110" s="724"/>
      <c r="D110" s="725"/>
      <c r="E110" s="725"/>
      <c r="F110" s="725"/>
      <c r="G110" s="725"/>
      <c r="H110" s="726"/>
      <c r="I110" s="730"/>
      <c r="J110" s="731"/>
      <c r="K110" s="731"/>
      <c r="L110" s="731"/>
      <c r="M110" s="732"/>
      <c r="N110" s="742"/>
      <c r="O110" s="743"/>
      <c r="P110" s="744"/>
      <c r="Q110" s="253" t="str">
        <f>IFERROR(IF(AND(AND($N109&lt;&gt;$BI$6,$N109&lt;&gt;$BJ$6),Q109="有"),$AL$2,VLOOKUP(Q109,'P1'!$B$4:$J$35,9,FALSE)),"")</f>
        <v/>
      </c>
      <c r="R110" s="253" t="str">
        <f>IFERROR(IF(AND(AND($N109&lt;&gt;$BI$6,$N109&lt;&gt;$BJ$6),R109="有"),$AL$2,VLOOKUP(R109,'P1'!$B$4:$J$35,9,FALSE)),"")</f>
        <v/>
      </c>
      <c r="S110" s="253" t="str">
        <f>IFERROR(IF(AND(AND($N109&lt;&gt;$BI$6,$N109&lt;&gt;$BJ$6),S109="有"),$AL$2,VLOOKUP(S109,'P1'!$B$4:$J$35,9,FALSE)),"")</f>
        <v/>
      </c>
      <c r="T110" s="253" t="str">
        <f>IFERROR(IF(AND(AND($N109&lt;&gt;$BI$6,$N109&lt;&gt;$BJ$6),T109="有"),$AL$2,VLOOKUP(T109,'P1'!$B$4:$J$35,9,FALSE)),"")</f>
        <v/>
      </c>
      <c r="U110" s="253" t="str">
        <f>IFERROR(IF(AND(AND($N109&lt;&gt;$BI$6,$N109&lt;&gt;$BJ$6),U109="有"),$AL$2,VLOOKUP(U109,'P1'!$B$4:$J$35,9,FALSE)),"")</f>
        <v/>
      </c>
      <c r="V110" s="253" t="str">
        <f>IFERROR(IF(AND(AND($N109&lt;&gt;$BI$6,$N109&lt;&gt;$BJ$6),V109="有"),$AL$2,VLOOKUP(V109,'P1'!$B$4:$J$35,9,FALSE)),"")</f>
        <v/>
      </c>
      <c r="W110" s="253" t="str">
        <f>IFERROR(IF(AND(AND($N109&lt;&gt;$BI$6,$N109&lt;&gt;$BJ$6),W109="有"),$AL$2,VLOOKUP(W109,'P1'!$B$4:$J$35,9,FALSE)),"")</f>
        <v/>
      </c>
      <c r="X110" s="253" t="str">
        <f>IFERROR(IF(AND(AND($N109&lt;&gt;$BI$6,$N109&lt;&gt;$BJ$6),X109="有"),$AL$2,VLOOKUP(X109,'P1'!$B$4:$J$35,9,FALSE)),"")</f>
        <v/>
      </c>
      <c r="Y110" s="253" t="str">
        <f>IFERROR(IF(AND(AND($N109&lt;&gt;$BI$6,$N109&lt;&gt;$BJ$6),Y109="有"),$AL$2,VLOOKUP(Y109,'P1'!$B$4:$J$35,9,FALSE)),"")</f>
        <v/>
      </c>
      <c r="Z110" s="253" t="str">
        <f>IFERROR(IF(AND(AND($N109&lt;&gt;$BI$6,$N109&lt;&gt;$BJ$6),Z109="有"),$AL$2,VLOOKUP(Z109,'P1'!$B$4:$J$35,9,FALSE)),"")</f>
        <v/>
      </c>
      <c r="AA110" s="253" t="str">
        <f>IFERROR(IF(AND(AND($N109&lt;&gt;$BI$6,$N109&lt;&gt;$BJ$6),AA109="有"),$AL$2,VLOOKUP(AA109,'P1'!$B$4:$J$35,9,FALSE)),"")</f>
        <v/>
      </c>
      <c r="AB110" s="253" t="str">
        <f>IFERROR(IF(AND(AND($N109&lt;&gt;$BI$6,$N109&lt;&gt;$BJ$6),AB109="有"),$AL$2,VLOOKUP(AB109,'P1'!$B$4:$J$35,9,FALSE)),"")</f>
        <v/>
      </c>
      <c r="AC110" s="253" t="str">
        <f>IFERROR(IF(AND(AND($N109&lt;&gt;$BI$6,$N109&lt;&gt;$BJ$6),AC109="有"),$AL$2,VLOOKUP(AC109,'P1'!$B$4:$J$35,9,FALSE)),"")</f>
        <v/>
      </c>
      <c r="AD110" s="253" t="str">
        <f>IFERROR(IF(AND(AND($N109&lt;&gt;$BI$6,$N109&lt;&gt;$BJ$6),AD109="有"),$AL$2,VLOOKUP(AD109,'P1'!$B$4:$J$35,9,FALSE)),"")</f>
        <v/>
      </c>
      <c r="AE110" s="253" t="str">
        <f>IFERROR(IF(AND(AND($N109&lt;&gt;$BI$6,$N109&lt;&gt;$BJ$6),AE109="有"),$AL$2,VLOOKUP(AE109,'P1'!$B$4:$J$35,9,FALSE)),"")</f>
        <v/>
      </c>
      <c r="AF110" s="253" t="str">
        <f>IFERROR(IF(AND(AND($N109&lt;&gt;$BI$6,$N109&lt;&gt;$BJ$6),AF109="有"),$AL$2,VLOOKUP(AF109,'P1'!$B$4:$J$35,9,FALSE)),"")</f>
        <v/>
      </c>
      <c r="AG110" s="253" t="str">
        <f>IFERROR(IF(AND(AND($N109&lt;&gt;$BI$6,$N109&lt;&gt;$BJ$6),AG109="有"),$AL$2,VLOOKUP(AG109,'P1'!$B$4:$J$35,9,FALSE)),"")</f>
        <v/>
      </c>
      <c r="AH110" s="253" t="str">
        <f>IFERROR(IF(AND(AND($N109&lt;&gt;$BI$6,$N109&lt;&gt;$BJ$6),AH109="有"),$AL$2,VLOOKUP(AH109,'P1'!$B$4:$J$35,9,FALSE)),"")</f>
        <v/>
      </c>
      <c r="AI110" s="253" t="str">
        <f>IFERROR(IF(AND(AND($N109&lt;&gt;$BI$6,$N109&lt;&gt;$BJ$6),AI109="有"),$AL$2,VLOOKUP(AI109,'P1'!$B$4:$J$35,9,FALSE)),"")</f>
        <v/>
      </c>
      <c r="AJ110" s="253" t="str">
        <f>IFERROR(IF(AND(AND($N109&lt;&gt;$BI$6,$N109&lt;&gt;$BJ$6),AJ109="有"),$AL$2,VLOOKUP(AJ109,'P1'!$B$4:$J$35,9,FALSE)),"")</f>
        <v/>
      </c>
      <c r="AK110" s="253" t="str">
        <f>IFERROR(IF(AND(AND($N109&lt;&gt;$BI$6,$N109&lt;&gt;$BJ$6),AK109="有"),$AL$2,VLOOKUP(AK109,'P1'!$B$4:$J$35,9,FALSE)),"")</f>
        <v/>
      </c>
      <c r="AL110" s="253" t="str">
        <f>IFERROR(IF(AND(AND($N109&lt;&gt;$BI$6,$N109&lt;&gt;$BJ$6),AL109="有"),$AL$2,VLOOKUP(AL109,'P1'!$B$4:$J$35,9,FALSE)),"")</f>
        <v/>
      </c>
      <c r="AM110" s="253" t="str">
        <f>IFERROR(IF(AND(AND($N109&lt;&gt;$BI$6,$N109&lt;&gt;$BJ$6),AM109="有"),$AL$2,VLOOKUP(AM109,'P1'!$B$4:$J$35,9,FALSE)),"")</f>
        <v/>
      </c>
      <c r="AN110" s="253" t="str">
        <f>IFERROR(IF(AND(AND($N109&lt;&gt;$BI$6,$N109&lt;&gt;$BJ$6),AN109="有"),$AL$2,VLOOKUP(AN109,'P1'!$B$4:$J$35,9,FALSE)),"")</f>
        <v/>
      </c>
      <c r="AO110" s="253" t="str">
        <f>IFERROR(IF(AND(AND($N109&lt;&gt;$BI$6,$N109&lt;&gt;$BJ$6),AO109="有"),$AL$2,VLOOKUP(AO109,'P1'!$B$4:$J$35,9,FALSE)),"")</f>
        <v/>
      </c>
      <c r="AP110" s="253" t="str">
        <f>IFERROR(IF(AND(AND($N109&lt;&gt;$BI$6,$N109&lt;&gt;$BJ$6),AP109="有"),$AL$2,VLOOKUP(AP109,'P1'!$B$4:$J$35,9,FALSE)),"")</f>
        <v/>
      </c>
      <c r="AQ110" s="253" t="str">
        <f>IFERROR(IF(AND(AND($N109&lt;&gt;$BI$6,$N109&lt;&gt;$BJ$6),AQ109="有"),$AL$2,VLOOKUP(AQ109,'P1'!$B$4:$J$35,9,FALSE)),"")</f>
        <v/>
      </c>
      <c r="AR110" s="253" t="str">
        <f>IFERROR(IF(AND(AND($N109&lt;&gt;$BI$6,$N109&lt;&gt;$BJ$6),AR109="有"),$AL$2,VLOOKUP(AR109,'P1'!$B$4:$J$35,9,FALSE)),"")</f>
        <v/>
      </c>
      <c r="AS110" s="253" t="str">
        <f>IFERROR(IF(AND(AND($N109&lt;&gt;$BI$6,$N109&lt;&gt;$BJ$6),AS109="有"),$AL$2,VLOOKUP(AS109,'P1'!$B$4:$J$35,9,FALSE)),"")</f>
        <v/>
      </c>
      <c r="AT110" s="253" t="str">
        <f>IFERROR(IF(AND(AND($N109&lt;&gt;$BI$6,$N109&lt;&gt;$BJ$6),AT109="有"),$AL$2,VLOOKUP(AT109,'P1'!$B$4:$J$35,9,FALSE)),"")</f>
        <v/>
      </c>
      <c r="AU110" s="253" t="str">
        <f>IFERROR(IF(AND(AND($N109&lt;&gt;$BI$6,$N109&lt;&gt;$BJ$6),AU109="有"),$AL$2,VLOOKUP(AU109,'P1'!$B$4:$J$35,9,FALSE)),"")</f>
        <v/>
      </c>
      <c r="AV110" s="254">
        <f>SUM(Q110:AU110)</f>
        <v>0</v>
      </c>
      <c r="AW110" s="711"/>
      <c r="AX110" s="713"/>
      <c r="AY110" s="255"/>
      <c r="AZ110" s="255"/>
    </row>
    <row r="111" spans="2:59" ht="17.100000000000001" customHeight="1" x14ac:dyDescent="0.15">
      <c r="B111" s="690">
        <f>B109+1</f>
        <v>44</v>
      </c>
      <c r="C111" s="721"/>
      <c r="D111" s="722"/>
      <c r="E111" s="722"/>
      <c r="F111" s="722"/>
      <c r="G111" s="722"/>
      <c r="H111" s="723"/>
      <c r="I111" s="727"/>
      <c r="J111" s="728"/>
      <c r="K111" s="728"/>
      <c r="L111" s="728"/>
      <c r="M111" s="729"/>
      <c r="N111" s="733"/>
      <c r="O111" s="734"/>
      <c r="P111" s="741"/>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0">
        <f>COUNTA(Q111:AU111)</f>
        <v>0</v>
      </c>
      <c r="AW111" s="710">
        <f>AV112</f>
        <v>0</v>
      </c>
      <c r="AX111" s="712" t="str">
        <f>IFERROR(ROUNDDOWN(AV112/$AT$2,1),"")</f>
        <v/>
      </c>
      <c r="AY111" s="251"/>
      <c r="AZ111" s="251"/>
    </row>
    <row r="112" spans="2:59" ht="17.100000000000001" customHeight="1" x14ac:dyDescent="0.15">
      <c r="B112" s="691"/>
      <c r="C112" s="724"/>
      <c r="D112" s="725"/>
      <c r="E112" s="725"/>
      <c r="F112" s="725"/>
      <c r="G112" s="725"/>
      <c r="H112" s="726"/>
      <c r="I112" s="730"/>
      <c r="J112" s="731"/>
      <c r="K112" s="731"/>
      <c r="L112" s="731"/>
      <c r="M112" s="732"/>
      <c r="N112" s="742"/>
      <c r="O112" s="743"/>
      <c r="P112" s="744"/>
      <c r="Q112" s="253" t="str">
        <f>IFERROR(IF(AND(AND($N111&lt;&gt;$BI$6,$N111&lt;&gt;$BJ$6),Q111="有"),$AL$2,VLOOKUP(Q111,'P1'!$B$4:$J$35,9,FALSE)),"")</f>
        <v/>
      </c>
      <c r="R112" s="253" t="str">
        <f>IFERROR(IF(AND(AND($N111&lt;&gt;$BI$6,$N111&lt;&gt;$BJ$6),R111="有"),$AL$2,VLOOKUP(R111,'P1'!$B$4:$J$35,9,FALSE)),"")</f>
        <v/>
      </c>
      <c r="S112" s="253" t="str">
        <f>IFERROR(IF(AND(AND($N111&lt;&gt;$BI$6,$N111&lt;&gt;$BJ$6),S111="有"),$AL$2,VLOOKUP(S111,'P1'!$B$4:$J$35,9,FALSE)),"")</f>
        <v/>
      </c>
      <c r="T112" s="253" t="str">
        <f>IFERROR(IF(AND(AND($N111&lt;&gt;$BI$6,$N111&lt;&gt;$BJ$6),T111="有"),$AL$2,VLOOKUP(T111,'P1'!$B$4:$J$35,9,FALSE)),"")</f>
        <v/>
      </c>
      <c r="U112" s="253" t="str">
        <f>IFERROR(IF(AND(AND($N111&lt;&gt;$BI$6,$N111&lt;&gt;$BJ$6),U111="有"),$AL$2,VLOOKUP(U111,'P1'!$B$4:$J$35,9,FALSE)),"")</f>
        <v/>
      </c>
      <c r="V112" s="253" t="str">
        <f>IFERROR(IF(AND(AND($N111&lt;&gt;$BI$6,$N111&lt;&gt;$BJ$6),V111="有"),$AL$2,VLOOKUP(V111,'P1'!$B$4:$J$35,9,FALSE)),"")</f>
        <v/>
      </c>
      <c r="W112" s="253" t="str">
        <f>IFERROR(IF(AND(AND($N111&lt;&gt;$BI$6,$N111&lt;&gt;$BJ$6),W111="有"),$AL$2,VLOOKUP(W111,'P1'!$B$4:$J$35,9,FALSE)),"")</f>
        <v/>
      </c>
      <c r="X112" s="253" t="str">
        <f>IFERROR(IF(AND(AND($N111&lt;&gt;$BI$6,$N111&lt;&gt;$BJ$6),X111="有"),$AL$2,VLOOKUP(X111,'P1'!$B$4:$J$35,9,FALSE)),"")</f>
        <v/>
      </c>
      <c r="Y112" s="253" t="str">
        <f>IFERROR(IF(AND(AND($N111&lt;&gt;$BI$6,$N111&lt;&gt;$BJ$6),Y111="有"),$AL$2,VLOOKUP(Y111,'P1'!$B$4:$J$35,9,FALSE)),"")</f>
        <v/>
      </c>
      <c r="Z112" s="253" t="str">
        <f>IFERROR(IF(AND(AND($N111&lt;&gt;$BI$6,$N111&lt;&gt;$BJ$6),Z111="有"),$AL$2,VLOOKUP(Z111,'P1'!$B$4:$J$35,9,FALSE)),"")</f>
        <v/>
      </c>
      <c r="AA112" s="253" t="str">
        <f>IFERROR(IF(AND(AND($N111&lt;&gt;$BI$6,$N111&lt;&gt;$BJ$6),AA111="有"),$AL$2,VLOOKUP(AA111,'P1'!$B$4:$J$35,9,FALSE)),"")</f>
        <v/>
      </c>
      <c r="AB112" s="253" t="str">
        <f>IFERROR(IF(AND(AND($N111&lt;&gt;$BI$6,$N111&lt;&gt;$BJ$6),AB111="有"),$AL$2,VLOOKUP(AB111,'P1'!$B$4:$J$35,9,FALSE)),"")</f>
        <v/>
      </c>
      <c r="AC112" s="253" t="str">
        <f>IFERROR(IF(AND(AND($N111&lt;&gt;$BI$6,$N111&lt;&gt;$BJ$6),AC111="有"),$AL$2,VLOOKUP(AC111,'P1'!$B$4:$J$35,9,FALSE)),"")</f>
        <v/>
      </c>
      <c r="AD112" s="253" t="str">
        <f>IFERROR(IF(AND(AND($N111&lt;&gt;$BI$6,$N111&lt;&gt;$BJ$6),AD111="有"),$AL$2,VLOOKUP(AD111,'P1'!$B$4:$J$35,9,FALSE)),"")</f>
        <v/>
      </c>
      <c r="AE112" s="253" t="str">
        <f>IFERROR(IF(AND(AND($N111&lt;&gt;$BI$6,$N111&lt;&gt;$BJ$6),AE111="有"),$AL$2,VLOOKUP(AE111,'P1'!$B$4:$J$35,9,FALSE)),"")</f>
        <v/>
      </c>
      <c r="AF112" s="253" t="str">
        <f>IFERROR(IF(AND(AND($N111&lt;&gt;$BI$6,$N111&lt;&gt;$BJ$6),AF111="有"),$AL$2,VLOOKUP(AF111,'P1'!$B$4:$J$35,9,FALSE)),"")</f>
        <v/>
      </c>
      <c r="AG112" s="253" t="str">
        <f>IFERROR(IF(AND(AND($N111&lt;&gt;$BI$6,$N111&lt;&gt;$BJ$6),AG111="有"),$AL$2,VLOOKUP(AG111,'P1'!$B$4:$J$35,9,FALSE)),"")</f>
        <v/>
      </c>
      <c r="AH112" s="253" t="str">
        <f>IFERROR(IF(AND(AND($N111&lt;&gt;$BI$6,$N111&lt;&gt;$BJ$6),AH111="有"),$AL$2,VLOOKUP(AH111,'P1'!$B$4:$J$35,9,FALSE)),"")</f>
        <v/>
      </c>
      <c r="AI112" s="253" t="str">
        <f>IFERROR(IF(AND(AND($N111&lt;&gt;$BI$6,$N111&lt;&gt;$BJ$6),AI111="有"),$AL$2,VLOOKUP(AI111,'P1'!$B$4:$J$35,9,FALSE)),"")</f>
        <v/>
      </c>
      <c r="AJ112" s="253" t="str">
        <f>IFERROR(IF(AND(AND($N111&lt;&gt;$BI$6,$N111&lt;&gt;$BJ$6),AJ111="有"),$AL$2,VLOOKUP(AJ111,'P1'!$B$4:$J$35,9,FALSE)),"")</f>
        <v/>
      </c>
      <c r="AK112" s="253" t="str">
        <f>IFERROR(IF(AND(AND($N111&lt;&gt;$BI$6,$N111&lt;&gt;$BJ$6),AK111="有"),$AL$2,VLOOKUP(AK111,'P1'!$B$4:$J$35,9,FALSE)),"")</f>
        <v/>
      </c>
      <c r="AL112" s="253" t="str">
        <f>IFERROR(IF(AND(AND($N111&lt;&gt;$BI$6,$N111&lt;&gt;$BJ$6),AL111="有"),$AL$2,VLOOKUP(AL111,'P1'!$B$4:$J$35,9,FALSE)),"")</f>
        <v/>
      </c>
      <c r="AM112" s="253" t="str">
        <f>IFERROR(IF(AND(AND($N111&lt;&gt;$BI$6,$N111&lt;&gt;$BJ$6),AM111="有"),$AL$2,VLOOKUP(AM111,'P1'!$B$4:$J$35,9,FALSE)),"")</f>
        <v/>
      </c>
      <c r="AN112" s="253" t="str">
        <f>IFERROR(IF(AND(AND($N111&lt;&gt;$BI$6,$N111&lt;&gt;$BJ$6),AN111="有"),$AL$2,VLOOKUP(AN111,'P1'!$B$4:$J$35,9,FALSE)),"")</f>
        <v/>
      </c>
      <c r="AO112" s="253" t="str">
        <f>IFERROR(IF(AND(AND($N111&lt;&gt;$BI$6,$N111&lt;&gt;$BJ$6),AO111="有"),$AL$2,VLOOKUP(AO111,'P1'!$B$4:$J$35,9,FALSE)),"")</f>
        <v/>
      </c>
      <c r="AP112" s="253" t="str">
        <f>IFERROR(IF(AND(AND($N111&lt;&gt;$BI$6,$N111&lt;&gt;$BJ$6),AP111="有"),$AL$2,VLOOKUP(AP111,'P1'!$B$4:$J$35,9,FALSE)),"")</f>
        <v/>
      </c>
      <c r="AQ112" s="253" t="str">
        <f>IFERROR(IF(AND(AND($N111&lt;&gt;$BI$6,$N111&lt;&gt;$BJ$6),AQ111="有"),$AL$2,VLOOKUP(AQ111,'P1'!$B$4:$J$35,9,FALSE)),"")</f>
        <v/>
      </c>
      <c r="AR112" s="253" t="str">
        <f>IFERROR(IF(AND(AND($N111&lt;&gt;$BI$6,$N111&lt;&gt;$BJ$6),AR111="有"),$AL$2,VLOOKUP(AR111,'P1'!$B$4:$J$35,9,FALSE)),"")</f>
        <v/>
      </c>
      <c r="AS112" s="253" t="str">
        <f>IFERROR(IF(AND(AND($N111&lt;&gt;$BI$6,$N111&lt;&gt;$BJ$6),AS111="有"),$AL$2,VLOOKUP(AS111,'P1'!$B$4:$J$35,9,FALSE)),"")</f>
        <v/>
      </c>
      <c r="AT112" s="253" t="str">
        <f>IFERROR(IF(AND(AND($N111&lt;&gt;$BI$6,$N111&lt;&gt;$BJ$6),AT111="有"),$AL$2,VLOOKUP(AT111,'P1'!$B$4:$J$35,9,FALSE)),"")</f>
        <v/>
      </c>
      <c r="AU112" s="253" t="str">
        <f>IFERROR(IF(AND(AND($N111&lt;&gt;$BI$6,$N111&lt;&gt;$BJ$6),AU111="有"),$AL$2,VLOOKUP(AU111,'P1'!$B$4:$J$35,9,FALSE)),"")</f>
        <v/>
      </c>
      <c r="AV112" s="254">
        <f>SUM(Q112:AU112)</f>
        <v>0</v>
      </c>
      <c r="AW112" s="711"/>
      <c r="AX112" s="713"/>
      <c r="AY112" s="255"/>
      <c r="AZ112" s="255"/>
    </row>
    <row r="113" spans="2:52" ht="17.100000000000001" customHeight="1" x14ac:dyDescent="0.15">
      <c r="B113" s="690">
        <f>B111+1</f>
        <v>45</v>
      </c>
      <c r="C113" s="721"/>
      <c r="D113" s="722"/>
      <c r="E113" s="722"/>
      <c r="F113" s="722"/>
      <c r="G113" s="722"/>
      <c r="H113" s="723"/>
      <c r="I113" s="727"/>
      <c r="J113" s="728"/>
      <c r="K113" s="728"/>
      <c r="L113" s="728"/>
      <c r="M113" s="729"/>
      <c r="N113" s="733"/>
      <c r="O113" s="734"/>
      <c r="P113" s="741"/>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0">
        <f>COUNTA(Q113:AU113)</f>
        <v>0</v>
      </c>
      <c r="AW113" s="710">
        <f>AV114</f>
        <v>0</v>
      </c>
      <c r="AX113" s="712" t="str">
        <f>IFERROR(ROUNDDOWN(AV114/$AT$2,1),"")</f>
        <v/>
      </c>
      <c r="AY113" s="251"/>
      <c r="AZ113" s="251"/>
    </row>
    <row r="114" spans="2:52" ht="17.100000000000001" customHeight="1" x14ac:dyDescent="0.15">
      <c r="B114" s="691"/>
      <c r="C114" s="724"/>
      <c r="D114" s="725"/>
      <c r="E114" s="725"/>
      <c r="F114" s="725"/>
      <c r="G114" s="725"/>
      <c r="H114" s="726"/>
      <c r="I114" s="730"/>
      <c r="J114" s="731"/>
      <c r="K114" s="731"/>
      <c r="L114" s="731"/>
      <c r="M114" s="732"/>
      <c r="N114" s="742"/>
      <c r="O114" s="743"/>
      <c r="P114" s="744"/>
      <c r="Q114" s="253" t="str">
        <f>IFERROR(IF(AND(AND($N113&lt;&gt;$BI$6,$N113&lt;&gt;$BJ$6),Q113="有"),$AL$2,VLOOKUP(Q113,'P1'!$B$4:$J$35,9,FALSE)),"")</f>
        <v/>
      </c>
      <c r="R114" s="253" t="str">
        <f>IFERROR(IF(AND(AND($N113&lt;&gt;$BI$6,$N113&lt;&gt;$BJ$6),R113="有"),$AL$2,VLOOKUP(R113,'P1'!$B$4:$J$35,9,FALSE)),"")</f>
        <v/>
      </c>
      <c r="S114" s="253" t="str">
        <f>IFERROR(IF(AND(AND($N113&lt;&gt;$BI$6,$N113&lt;&gt;$BJ$6),S113="有"),$AL$2,VLOOKUP(S113,'P1'!$B$4:$J$35,9,FALSE)),"")</f>
        <v/>
      </c>
      <c r="T114" s="253" t="str">
        <f>IFERROR(IF(AND(AND($N113&lt;&gt;$BI$6,$N113&lt;&gt;$BJ$6),T113="有"),$AL$2,VLOOKUP(T113,'P1'!$B$4:$J$35,9,FALSE)),"")</f>
        <v/>
      </c>
      <c r="U114" s="253" t="str">
        <f>IFERROR(IF(AND(AND($N113&lt;&gt;$BI$6,$N113&lt;&gt;$BJ$6),U113="有"),$AL$2,VLOOKUP(U113,'P1'!$B$4:$J$35,9,FALSE)),"")</f>
        <v/>
      </c>
      <c r="V114" s="253" t="str">
        <f>IFERROR(IF(AND(AND($N113&lt;&gt;$BI$6,$N113&lt;&gt;$BJ$6),V113="有"),$AL$2,VLOOKUP(V113,'P1'!$B$4:$J$35,9,FALSE)),"")</f>
        <v/>
      </c>
      <c r="W114" s="253" t="str">
        <f>IFERROR(IF(AND(AND($N113&lt;&gt;$BI$6,$N113&lt;&gt;$BJ$6),W113="有"),$AL$2,VLOOKUP(W113,'P1'!$B$4:$J$35,9,FALSE)),"")</f>
        <v/>
      </c>
      <c r="X114" s="253" t="str">
        <f>IFERROR(IF(AND(AND($N113&lt;&gt;$BI$6,$N113&lt;&gt;$BJ$6),X113="有"),$AL$2,VLOOKUP(X113,'P1'!$B$4:$J$35,9,FALSE)),"")</f>
        <v/>
      </c>
      <c r="Y114" s="253" t="str">
        <f>IFERROR(IF(AND(AND($N113&lt;&gt;$BI$6,$N113&lt;&gt;$BJ$6),Y113="有"),$AL$2,VLOOKUP(Y113,'P1'!$B$4:$J$35,9,FALSE)),"")</f>
        <v/>
      </c>
      <c r="Z114" s="253" t="str">
        <f>IFERROR(IF(AND(AND($N113&lt;&gt;$BI$6,$N113&lt;&gt;$BJ$6),Z113="有"),$AL$2,VLOOKUP(Z113,'P1'!$B$4:$J$35,9,FALSE)),"")</f>
        <v/>
      </c>
      <c r="AA114" s="253" t="str">
        <f>IFERROR(IF(AND(AND($N113&lt;&gt;$BI$6,$N113&lt;&gt;$BJ$6),AA113="有"),$AL$2,VLOOKUP(AA113,'P1'!$B$4:$J$35,9,FALSE)),"")</f>
        <v/>
      </c>
      <c r="AB114" s="253" t="str">
        <f>IFERROR(IF(AND(AND($N113&lt;&gt;$BI$6,$N113&lt;&gt;$BJ$6),AB113="有"),$AL$2,VLOOKUP(AB113,'P1'!$B$4:$J$35,9,FALSE)),"")</f>
        <v/>
      </c>
      <c r="AC114" s="253" t="str">
        <f>IFERROR(IF(AND(AND($N113&lt;&gt;$BI$6,$N113&lt;&gt;$BJ$6),AC113="有"),$AL$2,VLOOKUP(AC113,'P1'!$B$4:$J$35,9,FALSE)),"")</f>
        <v/>
      </c>
      <c r="AD114" s="253" t="str">
        <f>IFERROR(IF(AND(AND($N113&lt;&gt;$BI$6,$N113&lt;&gt;$BJ$6),AD113="有"),$AL$2,VLOOKUP(AD113,'P1'!$B$4:$J$35,9,FALSE)),"")</f>
        <v/>
      </c>
      <c r="AE114" s="253" t="str">
        <f>IFERROR(IF(AND(AND($N113&lt;&gt;$BI$6,$N113&lt;&gt;$BJ$6),AE113="有"),$AL$2,VLOOKUP(AE113,'P1'!$B$4:$J$35,9,FALSE)),"")</f>
        <v/>
      </c>
      <c r="AF114" s="253" t="str">
        <f>IFERROR(IF(AND(AND($N113&lt;&gt;$BI$6,$N113&lt;&gt;$BJ$6),AF113="有"),$AL$2,VLOOKUP(AF113,'P1'!$B$4:$J$35,9,FALSE)),"")</f>
        <v/>
      </c>
      <c r="AG114" s="253" t="str">
        <f>IFERROR(IF(AND(AND($N113&lt;&gt;$BI$6,$N113&lt;&gt;$BJ$6),AG113="有"),$AL$2,VLOOKUP(AG113,'P1'!$B$4:$J$35,9,FALSE)),"")</f>
        <v/>
      </c>
      <c r="AH114" s="253" t="str">
        <f>IFERROR(IF(AND(AND($N113&lt;&gt;$BI$6,$N113&lt;&gt;$BJ$6),AH113="有"),$AL$2,VLOOKUP(AH113,'P1'!$B$4:$J$35,9,FALSE)),"")</f>
        <v/>
      </c>
      <c r="AI114" s="253" t="str">
        <f>IFERROR(IF(AND(AND($N113&lt;&gt;$BI$6,$N113&lt;&gt;$BJ$6),AI113="有"),$AL$2,VLOOKUP(AI113,'P1'!$B$4:$J$35,9,FALSE)),"")</f>
        <v/>
      </c>
      <c r="AJ114" s="253" t="str">
        <f>IFERROR(IF(AND(AND($N113&lt;&gt;$BI$6,$N113&lt;&gt;$BJ$6),AJ113="有"),$AL$2,VLOOKUP(AJ113,'P1'!$B$4:$J$35,9,FALSE)),"")</f>
        <v/>
      </c>
      <c r="AK114" s="253" t="str">
        <f>IFERROR(IF(AND(AND($N113&lt;&gt;$BI$6,$N113&lt;&gt;$BJ$6),AK113="有"),$AL$2,VLOOKUP(AK113,'P1'!$B$4:$J$35,9,FALSE)),"")</f>
        <v/>
      </c>
      <c r="AL114" s="253" t="str">
        <f>IFERROR(IF(AND(AND($N113&lt;&gt;$BI$6,$N113&lt;&gt;$BJ$6),AL113="有"),$AL$2,VLOOKUP(AL113,'P1'!$B$4:$J$35,9,FALSE)),"")</f>
        <v/>
      </c>
      <c r="AM114" s="253" t="str">
        <f>IFERROR(IF(AND(AND($N113&lt;&gt;$BI$6,$N113&lt;&gt;$BJ$6),AM113="有"),$AL$2,VLOOKUP(AM113,'P1'!$B$4:$J$35,9,FALSE)),"")</f>
        <v/>
      </c>
      <c r="AN114" s="253" t="str">
        <f>IFERROR(IF(AND(AND($N113&lt;&gt;$BI$6,$N113&lt;&gt;$BJ$6),AN113="有"),$AL$2,VLOOKUP(AN113,'P1'!$B$4:$J$35,9,FALSE)),"")</f>
        <v/>
      </c>
      <c r="AO114" s="253" t="str">
        <f>IFERROR(IF(AND(AND($N113&lt;&gt;$BI$6,$N113&lt;&gt;$BJ$6),AO113="有"),$AL$2,VLOOKUP(AO113,'P1'!$B$4:$J$35,9,FALSE)),"")</f>
        <v/>
      </c>
      <c r="AP114" s="253" t="str">
        <f>IFERROR(IF(AND(AND($N113&lt;&gt;$BI$6,$N113&lt;&gt;$BJ$6),AP113="有"),$AL$2,VLOOKUP(AP113,'P1'!$B$4:$J$35,9,FALSE)),"")</f>
        <v/>
      </c>
      <c r="AQ114" s="253" t="str">
        <f>IFERROR(IF(AND(AND($N113&lt;&gt;$BI$6,$N113&lt;&gt;$BJ$6),AQ113="有"),$AL$2,VLOOKUP(AQ113,'P1'!$B$4:$J$35,9,FALSE)),"")</f>
        <v/>
      </c>
      <c r="AR114" s="253" t="str">
        <f>IFERROR(IF(AND(AND($N113&lt;&gt;$BI$6,$N113&lt;&gt;$BJ$6),AR113="有"),$AL$2,VLOOKUP(AR113,'P1'!$B$4:$J$35,9,FALSE)),"")</f>
        <v/>
      </c>
      <c r="AS114" s="253" t="str">
        <f>IFERROR(IF(AND(AND($N113&lt;&gt;$BI$6,$N113&lt;&gt;$BJ$6),AS113="有"),$AL$2,VLOOKUP(AS113,'P1'!$B$4:$J$35,9,FALSE)),"")</f>
        <v/>
      </c>
      <c r="AT114" s="253" t="str">
        <f>IFERROR(IF(AND(AND($N113&lt;&gt;$BI$6,$N113&lt;&gt;$BJ$6),AT113="有"),$AL$2,VLOOKUP(AT113,'P1'!$B$4:$J$35,9,FALSE)),"")</f>
        <v/>
      </c>
      <c r="AU114" s="253" t="str">
        <f>IFERROR(IF(AND(AND($N113&lt;&gt;$BI$6,$N113&lt;&gt;$BJ$6),AU113="有"),$AL$2,VLOOKUP(AU113,'P1'!$B$4:$J$35,9,FALSE)),"")</f>
        <v/>
      </c>
      <c r="AV114" s="254">
        <f>SUM(Q114:AU114)</f>
        <v>0</v>
      </c>
      <c r="AW114" s="711"/>
      <c r="AX114" s="713"/>
      <c r="AY114" s="255"/>
      <c r="AZ114" s="255"/>
    </row>
    <row r="115" spans="2:52" ht="17.100000000000001" customHeight="1" x14ac:dyDescent="0.15">
      <c r="B115" s="690">
        <f>B113+1</f>
        <v>46</v>
      </c>
      <c r="C115" s="721"/>
      <c r="D115" s="722"/>
      <c r="E115" s="722"/>
      <c r="F115" s="722"/>
      <c r="G115" s="722"/>
      <c r="H115" s="723"/>
      <c r="I115" s="727"/>
      <c r="J115" s="728"/>
      <c r="K115" s="728"/>
      <c r="L115" s="728"/>
      <c r="M115" s="729"/>
      <c r="N115" s="733"/>
      <c r="O115" s="734"/>
      <c r="P115" s="741"/>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0">
        <f>COUNTA(Q115:AU115)</f>
        <v>0</v>
      </c>
      <c r="AW115" s="710">
        <f>AV116</f>
        <v>0</v>
      </c>
      <c r="AX115" s="712" t="str">
        <f>IFERROR(ROUNDDOWN(AV116/$AT$2,1),"")</f>
        <v/>
      </c>
      <c r="AY115" s="251"/>
      <c r="AZ115" s="251"/>
    </row>
    <row r="116" spans="2:52" ht="17.100000000000001" customHeight="1" x14ac:dyDescent="0.15">
      <c r="B116" s="691"/>
      <c r="C116" s="724"/>
      <c r="D116" s="725"/>
      <c r="E116" s="725"/>
      <c r="F116" s="725"/>
      <c r="G116" s="725"/>
      <c r="H116" s="726"/>
      <c r="I116" s="730"/>
      <c r="J116" s="731"/>
      <c r="K116" s="731"/>
      <c r="L116" s="731"/>
      <c r="M116" s="732"/>
      <c r="N116" s="742"/>
      <c r="O116" s="743"/>
      <c r="P116" s="744"/>
      <c r="Q116" s="253" t="str">
        <f>IFERROR(IF(AND(AND($N115&lt;&gt;$BI$6,$N115&lt;&gt;$BJ$6),Q115="有"),$AL$2,VLOOKUP(Q115,'P1'!$B$4:$J$35,9,FALSE)),"")</f>
        <v/>
      </c>
      <c r="R116" s="253" t="str">
        <f>IFERROR(IF(AND(AND($N115&lt;&gt;$BI$6,$N115&lt;&gt;$BJ$6),R115="有"),$AL$2,VLOOKUP(R115,'P1'!$B$4:$J$35,9,FALSE)),"")</f>
        <v/>
      </c>
      <c r="S116" s="253" t="str">
        <f>IFERROR(IF(AND(AND($N115&lt;&gt;$BI$6,$N115&lt;&gt;$BJ$6),S115="有"),$AL$2,VLOOKUP(S115,'P1'!$B$4:$J$35,9,FALSE)),"")</f>
        <v/>
      </c>
      <c r="T116" s="253" t="str">
        <f>IFERROR(IF(AND(AND($N115&lt;&gt;$BI$6,$N115&lt;&gt;$BJ$6),T115="有"),$AL$2,VLOOKUP(T115,'P1'!$B$4:$J$35,9,FALSE)),"")</f>
        <v/>
      </c>
      <c r="U116" s="253" t="str">
        <f>IFERROR(IF(AND(AND($N115&lt;&gt;$BI$6,$N115&lt;&gt;$BJ$6),U115="有"),$AL$2,VLOOKUP(U115,'P1'!$B$4:$J$35,9,FALSE)),"")</f>
        <v/>
      </c>
      <c r="V116" s="253" t="str">
        <f>IFERROR(IF(AND(AND($N115&lt;&gt;$BI$6,$N115&lt;&gt;$BJ$6),V115="有"),$AL$2,VLOOKUP(V115,'P1'!$B$4:$J$35,9,FALSE)),"")</f>
        <v/>
      </c>
      <c r="W116" s="253" t="str">
        <f>IFERROR(IF(AND(AND($N115&lt;&gt;$BI$6,$N115&lt;&gt;$BJ$6),W115="有"),$AL$2,VLOOKUP(W115,'P1'!$B$4:$J$35,9,FALSE)),"")</f>
        <v/>
      </c>
      <c r="X116" s="253" t="str">
        <f>IFERROR(IF(AND(AND($N115&lt;&gt;$BI$6,$N115&lt;&gt;$BJ$6),X115="有"),$AL$2,VLOOKUP(X115,'P1'!$B$4:$J$35,9,FALSE)),"")</f>
        <v/>
      </c>
      <c r="Y116" s="253" t="str">
        <f>IFERROR(IF(AND(AND($N115&lt;&gt;$BI$6,$N115&lt;&gt;$BJ$6),Y115="有"),$AL$2,VLOOKUP(Y115,'P1'!$B$4:$J$35,9,FALSE)),"")</f>
        <v/>
      </c>
      <c r="Z116" s="253" t="str">
        <f>IFERROR(IF(AND(AND($N115&lt;&gt;$BI$6,$N115&lt;&gt;$BJ$6),Z115="有"),$AL$2,VLOOKUP(Z115,'P1'!$B$4:$J$35,9,FALSE)),"")</f>
        <v/>
      </c>
      <c r="AA116" s="253" t="str">
        <f>IFERROR(IF(AND(AND($N115&lt;&gt;$BI$6,$N115&lt;&gt;$BJ$6),AA115="有"),$AL$2,VLOOKUP(AA115,'P1'!$B$4:$J$35,9,FALSE)),"")</f>
        <v/>
      </c>
      <c r="AB116" s="253" t="str">
        <f>IFERROR(IF(AND(AND($N115&lt;&gt;$BI$6,$N115&lt;&gt;$BJ$6),AB115="有"),$AL$2,VLOOKUP(AB115,'P1'!$B$4:$J$35,9,FALSE)),"")</f>
        <v/>
      </c>
      <c r="AC116" s="253" t="str">
        <f>IFERROR(IF(AND(AND($N115&lt;&gt;$BI$6,$N115&lt;&gt;$BJ$6),AC115="有"),$AL$2,VLOOKUP(AC115,'P1'!$B$4:$J$35,9,FALSE)),"")</f>
        <v/>
      </c>
      <c r="AD116" s="253" t="str">
        <f>IFERROR(IF(AND(AND($N115&lt;&gt;$BI$6,$N115&lt;&gt;$BJ$6),AD115="有"),$AL$2,VLOOKUP(AD115,'P1'!$B$4:$J$35,9,FALSE)),"")</f>
        <v/>
      </c>
      <c r="AE116" s="253" t="str">
        <f>IFERROR(IF(AND(AND($N115&lt;&gt;$BI$6,$N115&lt;&gt;$BJ$6),AE115="有"),$AL$2,VLOOKUP(AE115,'P1'!$B$4:$J$35,9,FALSE)),"")</f>
        <v/>
      </c>
      <c r="AF116" s="253" t="str">
        <f>IFERROR(IF(AND(AND($N115&lt;&gt;$BI$6,$N115&lt;&gt;$BJ$6),AF115="有"),$AL$2,VLOOKUP(AF115,'P1'!$B$4:$J$35,9,FALSE)),"")</f>
        <v/>
      </c>
      <c r="AG116" s="253" t="str">
        <f>IFERROR(IF(AND(AND($N115&lt;&gt;$BI$6,$N115&lt;&gt;$BJ$6),AG115="有"),$AL$2,VLOOKUP(AG115,'P1'!$B$4:$J$35,9,FALSE)),"")</f>
        <v/>
      </c>
      <c r="AH116" s="253" t="str">
        <f>IFERROR(IF(AND(AND($N115&lt;&gt;$BI$6,$N115&lt;&gt;$BJ$6),AH115="有"),$AL$2,VLOOKUP(AH115,'P1'!$B$4:$J$35,9,FALSE)),"")</f>
        <v/>
      </c>
      <c r="AI116" s="253" t="str">
        <f>IFERROR(IF(AND(AND($N115&lt;&gt;$BI$6,$N115&lt;&gt;$BJ$6),AI115="有"),$AL$2,VLOOKUP(AI115,'P1'!$B$4:$J$35,9,FALSE)),"")</f>
        <v/>
      </c>
      <c r="AJ116" s="253" t="str">
        <f>IFERROR(IF(AND(AND($N115&lt;&gt;$BI$6,$N115&lt;&gt;$BJ$6),AJ115="有"),$AL$2,VLOOKUP(AJ115,'P1'!$B$4:$J$35,9,FALSE)),"")</f>
        <v/>
      </c>
      <c r="AK116" s="253" t="str">
        <f>IFERROR(IF(AND(AND($N115&lt;&gt;$BI$6,$N115&lt;&gt;$BJ$6),AK115="有"),$AL$2,VLOOKUP(AK115,'P1'!$B$4:$J$35,9,FALSE)),"")</f>
        <v/>
      </c>
      <c r="AL116" s="253" t="str">
        <f>IFERROR(IF(AND(AND($N115&lt;&gt;$BI$6,$N115&lt;&gt;$BJ$6),AL115="有"),$AL$2,VLOOKUP(AL115,'P1'!$B$4:$J$35,9,FALSE)),"")</f>
        <v/>
      </c>
      <c r="AM116" s="253" t="str">
        <f>IFERROR(IF(AND(AND($N115&lt;&gt;$BI$6,$N115&lt;&gt;$BJ$6),AM115="有"),$AL$2,VLOOKUP(AM115,'P1'!$B$4:$J$35,9,FALSE)),"")</f>
        <v/>
      </c>
      <c r="AN116" s="253" t="str">
        <f>IFERROR(IF(AND(AND($N115&lt;&gt;$BI$6,$N115&lt;&gt;$BJ$6),AN115="有"),$AL$2,VLOOKUP(AN115,'P1'!$B$4:$J$35,9,FALSE)),"")</f>
        <v/>
      </c>
      <c r="AO116" s="253" t="str">
        <f>IFERROR(IF(AND(AND($N115&lt;&gt;$BI$6,$N115&lt;&gt;$BJ$6),AO115="有"),$AL$2,VLOOKUP(AO115,'P1'!$B$4:$J$35,9,FALSE)),"")</f>
        <v/>
      </c>
      <c r="AP116" s="253" t="str">
        <f>IFERROR(IF(AND(AND($N115&lt;&gt;$BI$6,$N115&lt;&gt;$BJ$6),AP115="有"),$AL$2,VLOOKUP(AP115,'P1'!$B$4:$J$35,9,FALSE)),"")</f>
        <v/>
      </c>
      <c r="AQ116" s="253" t="str">
        <f>IFERROR(IF(AND(AND($N115&lt;&gt;$BI$6,$N115&lt;&gt;$BJ$6),AQ115="有"),$AL$2,VLOOKUP(AQ115,'P1'!$B$4:$J$35,9,FALSE)),"")</f>
        <v/>
      </c>
      <c r="AR116" s="253" t="str">
        <f>IFERROR(IF(AND(AND($N115&lt;&gt;$BI$6,$N115&lt;&gt;$BJ$6),AR115="有"),$AL$2,VLOOKUP(AR115,'P1'!$B$4:$J$35,9,FALSE)),"")</f>
        <v/>
      </c>
      <c r="AS116" s="253" t="str">
        <f>IFERROR(IF(AND(AND($N115&lt;&gt;$BI$6,$N115&lt;&gt;$BJ$6),AS115="有"),$AL$2,VLOOKUP(AS115,'P1'!$B$4:$J$35,9,FALSE)),"")</f>
        <v/>
      </c>
      <c r="AT116" s="253" t="str">
        <f>IFERROR(IF(AND(AND($N115&lt;&gt;$BI$6,$N115&lt;&gt;$BJ$6),AT115="有"),$AL$2,VLOOKUP(AT115,'P1'!$B$4:$J$35,9,FALSE)),"")</f>
        <v/>
      </c>
      <c r="AU116" s="253" t="str">
        <f>IFERROR(IF(AND(AND($N115&lt;&gt;$BI$6,$N115&lt;&gt;$BJ$6),AU115="有"),$AL$2,VLOOKUP(AU115,'P1'!$B$4:$J$35,9,FALSE)),"")</f>
        <v/>
      </c>
      <c r="AV116" s="254">
        <f>SUM(Q116:AU116)</f>
        <v>0</v>
      </c>
      <c r="AW116" s="711"/>
      <c r="AX116" s="713"/>
      <c r="AY116" s="255"/>
      <c r="AZ116" s="255"/>
    </row>
    <row r="117" spans="2:52" ht="17.100000000000001" customHeight="1" x14ac:dyDescent="0.15">
      <c r="B117" s="690">
        <f>B115+1</f>
        <v>47</v>
      </c>
      <c r="C117" s="721"/>
      <c r="D117" s="722"/>
      <c r="E117" s="722"/>
      <c r="F117" s="722"/>
      <c r="G117" s="722"/>
      <c r="H117" s="723"/>
      <c r="I117" s="727"/>
      <c r="J117" s="728"/>
      <c r="K117" s="728"/>
      <c r="L117" s="728"/>
      <c r="M117" s="729"/>
      <c r="N117" s="733"/>
      <c r="O117" s="734"/>
      <c r="P117" s="741"/>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256"/>
      <c r="AV117" s="250">
        <f>COUNTA(Q117:AU117)</f>
        <v>0</v>
      </c>
      <c r="AW117" s="710">
        <f>AV118</f>
        <v>0</v>
      </c>
      <c r="AX117" s="712" t="str">
        <f>IFERROR(ROUNDDOWN(AV118/$AT$2,1),"")</f>
        <v/>
      </c>
      <c r="AY117" s="251"/>
      <c r="AZ117" s="251"/>
    </row>
    <row r="118" spans="2:52" ht="17.100000000000001" customHeight="1" x14ac:dyDescent="0.15">
      <c r="B118" s="691"/>
      <c r="C118" s="724"/>
      <c r="D118" s="725"/>
      <c r="E118" s="725"/>
      <c r="F118" s="725"/>
      <c r="G118" s="725"/>
      <c r="H118" s="726"/>
      <c r="I118" s="730"/>
      <c r="J118" s="731"/>
      <c r="K118" s="731"/>
      <c r="L118" s="731"/>
      <c r="M118" s="732"/>
      <c r="N118" s="742"/>
      <c r="O118" s="743"/>
      <c r="P118" s="744"/>
      <c r="Q118" s="253" t="str">
        <f>IFERROR(IF(AND(AND($N117&lt;&gt;$BI$6,$N117&lt;&gt;$BJ$6),Q117="有"),$AL$2,VLOOKUP(Q117,'P1'!$B$4:$J$35,9,FALSE)),"")</f>
        <v/>
      </c>
      <c r="R118" s="253" t="str">
        <f>IFERROR(IF(AND(AND($N117&lt;&gt;$BI$6,$N117&lt;&gt;$BJ$6),R117="有"),$AL$2,VLOOKUP(R117,'P1'!$B$4:$J$35,9,FALSE)),"")</f>
        <v/>
      </c>
      <c r="S118" s="253" t="str">
        <f>IFERROR(IF(AND(AND($N117&lt;&gt;$BI$6,$N117&lt;&gt;$BJ$6),S117="有"),$AL$2,VLOOKUP(S117,'P1'!$B$4:$J$35,9,FALSE)),"")</f>
        <v/>
      </c>
      <c r="T118" s="253" t="str">
        <f>IFERROR(IF(AND(AND($N117&lt;&gt;$BI$6,$N117&lt;&gt;$BJ$6),T117="有"),$AL$2,VLOOKUP(T117,'P1'!$B$4:$J$35,9,FALSE)),"")</f>
        <v/>
      </c>
      <c r="U118" s="253" t="str">
        <f>IFERROR(IF(AND(AND($N117&lt;&gt;$BI$6,$N117&lt;&gt;$BJ$6),U117="有"),$AL$2,VLOOKUP(U117,'P1'!$B$4:$J$35,9,FALSE)),"")</f>
        <v/>
      </c>
      <c r="V118" s="253" t="str">
        <f>IFERROR(IF(AND(AND($N117&lt;&gt;$BI$6,$N117&lt;&gt;$BJ$6),V117="有"),$AL$2,VLOOKUP(V117,'P1'!$B$4:$J$35,9,FALSE)),"")</f>
        <v/>
      </c>
      <c r="W118" s="253" t="str">
        <f>IFERROR(IF(AND(AND($N117&lt;&gt;$BI$6,$N117&lt;&gt;$BJ$6),W117="有"),$AL$2,VLOOKUP(W117,'P1'!$B$4:$J$35,9,FALSE)),"")</f>
        <v/>
      </c>
      <c r="X118" s="253" t="str">
        <f>IFERROR(IF(AND(AND($N117&lt;&gt;$BI$6,$N117&lt;&gt;$BJ$6),X117="有"),$AL$2,VLOOKUP(X117,'P1'!$B$4:$J$35,9,FALSE)),"")</f>
        <v/>
      </c>
      <c r="Y118" s="253" t="str">
        <f>IFERROR(IF(AND(AND($N117&lt;&gt;$BI$6,$N117&lt;&gt;$BJ$6),Y117="有"),$AL$2,VLOOKUP(Y117,'P1'!$B$4:$J$35,9,FALSE)),"")</f>
        <v/>
      </c>
      <c r="Z118" s="253" t="str">
        <f>IFERROR(IF(AND(AND($N117&lt;&gt;$BI$6,$N117&lt;&gt;$BJ$6),Z117="有"),$AL$2,VLOOKUP(Z117,'P1'!$B$4:$J$35,9,FALSE)),"")</f>
        <v/>
      </c>
      <c r="AA118" s="253" t="str">
        <f>IFERROR(IF(AND(AND($N117&lt;&gt;$BI$6,$N117&lt;&gt;$BJ$6),AA117="有"),$AL$2,VLOOKUP(AA117,'P1'!$B$4:$J$35,9,FALSE)),"")</f>
        <v/>
      </c>
      <c r="AB118" s="253" t="str">
        <f>IFERROR(IF(AND(AND($N117&lt;&gt;$BI$6,$N117&lt;&gt;$BJ$6),AB117="有"),$AL$2,VLOOKUP(AB117,'P1'!$B$4:$J$35,9,FALSE)),"")</f>
        <v/>
      </c>
      <c r="AC118" s="253" t="str">
        <f>IFERROR(IF(AND(AND($N117&lt;&gt;$BI$6,$N117&lt;&gt;$BJ$6),AC117="有"),$AL$2,VLOOKUP(AC117,'P1'!$B$4:$J$35,9,FALSE)),"")</f>
        <v/>
      </c>
      <c r="AD118" s="253" t="str">
        <f>IFERROR(IF(AND(AND($N117&lt;&gt;$BI$6,$N117&lt;&gt;$BJ$6),AD117="有"),$AL$2,VLOOKUP(AD117,'P1'!$B$4:$J$35,9,FALSE)),"")</f>
        <v/>
      </c>
      <c r="AE118" s="253" t="str">
        <f>IFERROR(IF(AND(AND($N117&lt;&gt;$BI$6,$N117&lt;&gt;$BJ$6),AE117="有"),$AL$2,VLOOKUP(AE117,'P1'!$B$4:$J$35,9,FALSE)),"")</f>
        <v/>
      </c>
      <c r="AF118" s="253" t="str">
        <f>IFERROR(IF(AND(AND($N117&lt;&gt;$BI$6,$N117&lt;&gt;$BJ$6),AF117="有"),$AL$2,VLOOKUP(AF117,'P1'!$B$4:$J$35,9,FALSE)),"")</f>
        <v/>
      </c>
      <c r="AG118" s="253" t="str">
        <f>IFERROR(IF(AND(AND($N117&lt;&gt;$BI$6,$N117&lt;&gt;$BJ$6),AG117="有"),$AL$2,VLOOKUP(AG117,'P1'!$B$4:$J$35,9,FALSE)),"")</f>
        <v/>
      </c>
      <c r="AH118" s="253" t="str">
        <f>IFERROR(IF(AND(AND($N117&lt;&gt;$BI$6,$N117&lt;&gt;$BJ$6),AH117="有"),$AL$2,VLOOKUP(AH117,'P1'!$B$4:$J$35,9,FALSE)),"")</f>
        <v/>
      </c>
      <c r="AI118" s="253" t="str">
        <f>IFERROR(IF(AND(AND($N117&lt;&gt;$BI$6,$N117&lt;&gt;$BJ$6),AI117="有"),$AL$2,VLOOKUP(AI117,'P1'!$B$4:$J$35,9,FALSE)),"")</f>
        <v/>
      </c>
      <c r="AJ118" s="253" t="str">
        <f>IFERROR(IF(AND(AND($N117&lt;&gt;$BI$6,$N117&lt;&gt;$BJ$6),AJ117="有"),$AL$2,VLOOKUP(AJ117,'P1'!$B$4:$J$35,9,FALSE)),"")</f>
        <v/>
      </c>
      <c r="AK118" s="253" t="str">
        <f>IFERROR(IF(AND(AND($N117&lt;&gt;$BI$6,$N117&lt;&gt;$BJ$6),AK117="有"),$AL$2,VLOOKUP(AK117,'P1'!$B$4:$J$35,9,FALSE)),"")</f>
        <v/>
      </c>
      <c r="AL118" s="253" t="str">
        <f>IFERROR(IF(AND(AND($N117&lt;&gt;$BI$6,$N117&lt;&gt;$BJ$6),AL117="有"),$AL$2,VLOOKUP(AL117,'P1'!$B$4:$J$35,9,FALSE)),"")</f>
        <v/>
      </c>
      <c r="AM118" s="253" t="str">
        <f>IFERROR(IF(AND(AND($N117&lt;&gt;$BI$6,$N117&lt;&gt;$BJ$6),AM117="有"),$AL$2,VLOOKUP(AM117,'P1'!$B$4:$J$35,9,FALSE)),"")</f>
        <v/>
      </c>
      <c r="AN118" s="253" t="str">
        <f>IFERROR(IF(AND(AND($N117&lt;&gt;$BI$6,$N117&lt;&gt;$BJ$6),AN117="有"),$AL$2,VLOOKUP(AN117,'P1'!$B$4:$J$35,9,FALSE)),"")</f>
        <v/>
      </c>
      <c r="AO118" s="253" t="str">
        <f>IFERROR(IF(AND(AND($N117&lt;&gt;$BI$6,$N117&lt;&gt;$BJ$6),AO117="有"),$AL$2,VLOOKUP(AO117,'P1'!$B$4:$J$35,9,FALSE)),"")</f>
        <v/>
      </c>
      <c r="AP118" s="253" t="str">
        <f>IFERROR(IF(AND(AND($N117&lt;&gt;$BI$6,$N117&lt;&gt;$BJ$6),AP117="有"),$AL$2,VLOOKUP(AP117,'P1'!$B$4:$J$35,9,FALSE)),"")</f>
        <v/>
      </c>
      <c r="AQ118" s="253" t="str">
        <f>IFERROR(IF(AND(AND($N117&lt;&gt;$BI$6,$N117&lt;&gt;$BJ$6),AQ117="有"),$AL$2,VLOOKUP(AQ117,'P1'!$B$4:$J$35,9,FALSE)),"")</f>
        <v/>
      </c>
      <c r="AR118" s="253" t="str">
        <f>IFERROR(IF(AND(AND($N117&lt;&gt;$BI$6,$N117&lt;&gt;$BJ$6),AR117="有"),$AL$2,VLOOKUP(AR117,'P1'!$B$4:$J$35,9,FALSE)),"")</f>
        <v/>
      </c>
      <c r="AS118" s="253" t="str">
        <f>IFERROR(IF(AND(AND($N117&lt;&gt;$BI$6,$N117&lt;&gt;$BJ$6),AS117="有"),$AL$2,VLOOKUP(AS117,'P1'!$B$4:$J$35,9,FALSE)),"")</f>
        <v/>
      </c>
      <c r="AT118" s="253" t="str">
        <f>IFERROR(IF(AND(AND($N117&lt;&gt;$BI$6,$N117&lt;&gt;$BJ$6),AT117="有"),$AL$2,VLOOKUP(AT117,'P1'!$B$4:$J$35,9,FALSE)),"")</f>
        <v/>
      </c>
      <c r="AU118" s="253" t="str">
        <f>IFERROR(IF(AND(AND($N117&lt;&gt;$BI$6,$N117&lt;&gt;$BJ$6),AU117="有"),$AL$2,VLOOKUP(AU117,'P1'!$B$4:$J$35,9,FALSE)),"")</f>
        <v/>
      </c>
      <c r="AV118" s="254">
        <f>SUM(Q118:AU118)</f>
        <v>0</v>
      </c>
      <c r="AW118" s="711"/>
      <c r="AX118" s="713"/>
      <c r="AY118" s="255"/>
      <c r="AZ118" s="255"/>
    </row>
    <row r="119" spans="2:52" ht="17.100000000000001" customHeight="1" x14ac:dyDescent="0.15">
      <c r="B119" s="690">
        <f>B117+1</f>
        <v>48</v>
      </c>
      <c r="C119" s="721"/>
      <c r="D119" s="722"/>
      <c r="E119" s="722"/>
      <c r="F119" s="722"/>
      <c r="G119" s="722"/>
      <c r="H119" s="723"/>
      <c r="I119" s="727"/>
      <c r="J119" s="728"/>
      <c r="K119" s="728"/>
      <c r="L119" s="728"/>
      <c r="M119" s="729"/>
      <c r="N119" s="733"/>
      <c r="O119" s="734"/>
      <c r="P119" s="723"/>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0">
        <f>COUNTA(Q119:AU119)</f>
        <v>0</v>
      </c>
      <c r="AW119" s="710">
        <f>AV120</f>
        <v>0</v>
      </c>
      <c r="AX119" s="712" t="str">
        <f>IFERROR(ROUNDDOWN(AV120/$AT$2,1),"")</f>
        <v/>
      </c>
      <c r="AY119" s="251"/>
      <c r="AZ119" s="251"/>
    </row>
    <row r="120" spans="2:52" ht="17.100000000000001" customHeight="1" x14ac:dyDescent="0.15">
      <c r="B120" s="691"/>
      <c r="C120" s="724"/>
      <c r="D120" s="725"/>
      <c r="E120" s="725"/>
      <c r="F120" s="725"/>
      <c r="G120" s="725"/>
      <c r="H120" s="726"/>
      <c r="I120" s="730"/>
      <c r="J120" s="731"/>
      <c r="K120" s="731"/>
      <c r="L120" s="731"/>
      <c r="M120" s="732"/>
      <c r="N120" s="724"/>
      <c r="O120" s="725"/>
      <c r="P120" s="726"/>
      <c r="Q120" s="253" t="str">
        <f>IFERROR(IF(AND(AND($N119&lt;&gt;$BI$6,$N119&lt;&gt;$BJ$6),Q119="有"),$AL$2,VLOOKUP(Q119,'P1'!$B$4:$J$35,9,FALSE)),"")</f>
        <v/>
      </c>
      <c r="R120" s="253" t="str">
        <f>IFERROR(IF(AND(AND($N119&lt;&gt;$BI$6,$N119&lt;&gt;$BJ$6),R119="有"),$AL$2,VLOOKUP(R119,'P1'!$B$4:$J$35,9,FALSE)),"")</f>
        <v/>
      </c>
      <c r="S120" s="253" t="str">
        <f>IFERROR(IF(AND(AND($N119&lt;&gt;$BI$6,$N119&lt;&gt;$BJ$6),S119="有"),$AL$2,VLOOKUP(S119,'P1'!$B$4:$J$35,9,FALSE)),"")</f>
        <v/>
      </c>
      <c r="T120" s="253" t="str">
        <f>IFERROR(IF(AND(AND($N119&lt;&gt;$BI$6,$N119&lt;&gt;$BJ$6),T119="有"),$AL$2,VLOOKUP(T119,'P1'!$B$4:$J$35,9,FALSE)),"")</f>
        <v/>
      </c>
      <c r="U120" s="253" t="str">
        <f>IFERROR(IF(AND(AND($N119&lt;&gt;$BI$6,$N119&lt;&gt;$BJ$6),U119="有"),$AL$2,VLOOKUP(U119,'P1'!$B$4:$J$35,9,FALSE)),"")</f>
        <v/>
      </c>
      <c r="V120" s="253" t="str">
        <f>IFERROR(IF(AND(AND($N119&lt;&gt;$BI$6,$N119&lt;&gt;$BJ$6),V119="有"),$AL$2,VLOOKUP(V119,'P1'!$B$4:$J$35,9,FALSE)),"")</f>
        <v/>
      </c>
      <c r="W120" s="253" t="str">
        <f>IFERROR(IF(AND(AND($N119&lt;&gt;$BI$6,$N119&lt;&gt;$BJ$6),W119="有"),$AL$2,VLOOKUP(W119,'P1'!$B$4:$J$35,9,FALSE)),"")</f>
        <v/>
      </c>
      <c r="X120" s="253" t="str">
        <f>IFERROR(IF(AND(AND($N119&lt;&gt;$BI$6,$N119&lt;&gt;$BJ$6),X119="有"),$AL$2,VLOOKUP(X119,'P1'!$B$4:$J$35,9,FALSE)),"")</f>
        <v/>
      </c>
      <c r="Y120" s="253" t="str">
        <f>IFERROR(IF(AND(AND($N119&lt;&gt;$BI$6,$N119&lt;&gt;$BJ$6),Y119="有"),$AL$2,VLOOKUP(Y119,'P1'!$B$4:$J$35,9,FALSE)),"")</f>
        <v/>
      </c>
      <c r="Z120" s="253" t="str">
        <f>IFERROR(IF(AND(AND($N119&lt;&gt;$BI$6,$N119&lt;&gt;$BJ$6),Z119="有"),$AL$2,VLOOKUP(Z119,'P1'!$B$4:$J$35,9,FALSE)),"")</f>
        <v/>
      </c>
      <c r="AA120" s="253" t="str">
        <f>IFERROR(IF(AND(AND($N119&lt;&gt;$BI$6,$N119&lt;&gt;$BJ$6),AA119="有"),$AL$2,VLOOKUP(AA119,'P1'!$B$4:$J$35,9,FALSE)),"")</f>
        <v/>
      </c>
      <c r="AB120" s="253" t="str">
        <f>IFERROR(IF(AND(AND($N119&lt;&gt;$BI$6,$N119&lt;&gt;$BJ$6),AB119="有"),$AL$2,VLOOKUP(AB119,'P1'!$B$4:$J$35,9,FALSE)),"")</f>
        <v/>
      </c>
      <c r="AC120" s="253" t="str">
        <f>IFERROR(IF(AND(AND($N119&lt;&gt;$BI$6,$N119&lt;&gt;$BJ$6),AC119="有"),$AL$2,VLOOKUP(AC119,'P1'!$B$4:$J$35,9,FALSE)),"")</f>
        <v/>
      </c>
      <c r="AD120" s="253" t="str">
        <f>IFERROR(IF(AND(AND($N119&lt;&gt;$BI$6,$N119&lt;&gt;$BJ$6),AD119="有"),$AL$2,VLOOKUP(AD119,'P1'!$B$4:$J$35,9,FALSE)),"")</f>
        <v/>
      </c>
      <c r="AE120" s="253" t="str">
        <f>IFERROR(IF(AND(AND($N119&lt;&gt;$BI$6,$N119&lt;&gt;$BJ$6),AE119="有"),$AL$2,VLOOKUP(AE119,'P1'!$B$4:$J$35,9,FALSE)),"")</f>
        <v/>
      </c>
      <c r="AF120" s="253" t="str">
        <f>IFERROR(IF(AND(AND($N119&lt;&gt;$BI$6,$N119&lt;&gt;$BJ$6),AF119="有"),$AL$2,VLOOKUP(AF119,'P1'!$B$4:$J$35,9,FALSE)),"")</f>
        <v/>
      </c>
      <c r="AG120" s="253" t="str">
        <f>IFERROR(IF(AND(AND($N119&lt;&gt;$BI$6,$N119&lt;&gt;$BJ$6),AG119="有"),$AL$2,VLOOKUP(AG119,'P1'!$B$4:$J$35,9,FALSE)),"")</f>
        <v/>
      </c>
      <c r="AH120" s="253" t="str">
        <f>IFERROR(IF(AND(AND($N119&lt;&gt;$BI$6,$N119&lt;&gt;$BJ$6),AH119="有"),$AL$2,VLOOKUP(AH119,'P1'!$B$4:$J$35,9,FALSE)),"")</f>
        <v/>
      </c>
      <c r="AI120" s="253" t="str">
        <f>IFERROR(IF(AND(AND($N119&lt;&gt;$BI$6,$N119&lt;&gt;$BJ$6),AI119="有"),$AL$2,VLOOKUP(AI119,'P1'!$B$4:$J$35,9,FALSE)),"")</f>
        <v/>
      </c>
      <c r="AJ120" s="253" t="str">
        <f>IFERROR(IF(AND(AND($N119&lt;&gt;$BI$6,$N119&lt;&gt;$BJ$6),AJ119="有"),$AL$2,VLOOKUP(AJ119,'P1'!$B$4:$J$35,9,FALSE)),"")</f>
        <v/>
      </c>
      <c r="AK120" s="253" t="str">
        <f>IFERROR(IF(AND(AND($N119&lt;&gt;$BI$6,$N119&lt;&gt;$BJ$6),AK119="有"),$AL$2,VLOOKUP(AK119,'P1'!$B$4:$J$35,9,FALSE)),"")</f>
        <v/>
      </c>
      <c r="AL120" s="253" t="str">
        <f>IFERROR(IF(AND(AND($N119&lt;&gt;$BI$6,$N119&lt;&gt;$BJ$6),AL119="有"),$AL$2,VLOOKUP(AL119,'P1'!$B$4:$J$35,9,FALSE)),"")</f>
        <v/>
      </c>
      <c r="AM120" s="253" t="str">
        <f>IFERROR(IF(AND(AND($N119&lt;&gt;$BI$6,$N119&lt;&gt;$BJ$6),AM119="有"),$AL$2,VLOOKUP(AM119,'P1'!$B$4:$J$35,9,FALSE)),"")</f>
        <v/>
      </c>
      <c r="AN120" s="253" t="str">
        <f>IFERROR(IF(AND(AND($N119&lt;&gt;$BI$6,$N119&lt;&gt;$BJ$6),AN119="有"),$AL$2,VLOOKUP(AN119,'P1'!$B$4:$J$35,9,FALSE)),"")</f>
        <v/>
      </c>
      <c r="AO120" s="253" t="str">
        <f>IFERROR(IF(AND(AND($N119&lt;&gt;$BI$6,$N119&lt;&gt;$BJ$6),AO119="有"),$AL$2,VLOOKUP(AO119,'P1'!$B$4:$J$35,9,FALSE)),"")</f>
        <v/>
      </c>
      <c r="AP120" s="253" t="str">
        <f>IFERROR(IF(AND(AND($N119&lt;&gt;$BI$6,$N119&lt;&gt;$BJ$6),AP119="有"),$AL$2,VLOOKUP(AP119,'P1'!$B$4:$J$35,9,FALSE)),"")</f>
        <v/>
      </c>
      <c r="AQ120" s="253" t="str">
        <f>IFERROR(IF(AND(AND($N119&lt;&gt;$BI$6,$N119&lt;&gt;$BJ$6),AQ119="有"),$AL$2,VLOOKUP(AQ119,'P1'!$B$4:$J$35,9,FALSE)),"")</f>
        <v/>
      </c>
      <c r="AR120" s="253" t="str">
        <f>IFERROR(IF(AND(AND($N119&lt;&gt;$BI$6,$N119&lt;&gt;$BJ$6),AR119="有"),$AL$2,VLOOKUP(AR119,'P1'!$B$4:$J$35,9,FALSE)),"")</f>
        <v/>
      </c>
      <c r="AS120" s="253" t="str">
        <f>IFERROR(IF(AND(AND($N119&lt;&gt;$BI$6,$N119&lt;&gt;$BJ$6),AS119="有"),$AL$2,VLOOKUP(AS119,'P1'!$B$4:$J$35,9,FALSE)),"")</f>
        <v/>
      </c>
      <c r="AT120" s="253" t="str">
        <f>IFERROR(IF(AND(AND($N119&lt;&gt;$BI$6,$N119&lt;&gt;$BJ$6),AT119="有"),$AL$2,VLOOKUP(AT119,'P1'!$B$4:$J$35,9,FALSE)),"")</f>
        <v/>
      </c>
      <c r="AU120" s="253" t="str">
        <f>IFERROR(IF(AND(AND($N119&lt;&gt;$BI$6,$N119&lt;&gt;$BJ$6),AU119="有"),$AL$2,VLOOKUP(AU119,'P1'!$B$4:$J$35,9,FALSE)),"")</f>
        <v/>
      </c>
      <c r="AV120" s="254">
        <f>SUM(Q120:AU120)</f>
        <v>0</v>
      </c>
      <c r="AW120" s="711"/>
      <c r="AX120" s="713"/>
      <c r="AY120" s="255"/>
      <c r="AZ120" s="255"/>
    </row>
    <row r="121" spans="2:52" ht="17.100000000000001" customHeight="1" x14ac:dyDescent="0.15">
      <c r="B121" s="690">
        <f>B119+1</f>
        <v>49</v>
      </c>
      <c r="C121" s="721"/>
      <c r="D121" s="722"/>
      <c r="E121" s="722"/>
      <c r="F121" s="722"/>
      <c r="G121" s="722"/>
      <c r="H121" s="723"/>
      <c r="I121" s="727"/>
      <c r="J121" s="728"/>
      <c r="K121" s="728"/>
      <c r="L121" s="728"/>
      <c r="M121" s="729"/>
      <c r="N121" s="733"/>
      <c r="O121" s="734"/>
      <c r="P121" s="723"/>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0">
        <f>COUNTA(Q121:AU121)</f>
        <v>0</v>
      </c>
      <c r="AW121" s="710">
        <f>AV122</f>
        <v>0</v>
      </c>
      <c r="AX121" s="712" t="str">
        <f>IFERROR(ROUNDDOWN(AV122/$AT$2,1),"")</f>
        <v/>
      </c>
      <c r="AY121" s="251"/>
      <c r="AZ121" s="251"/>
    </row>
    <row r="122" spans="2:52" ht="17.100000000000001" customHeight="1" x14ac:dyDescent="0.15">
      <c r="B122" s="691"/>
      <c r="C122" s="724"/>
      <c r="D122" s="725"/>
      <c r="E122" s="725"/>
      <c r="F122" s="725"/>
      <c r="G122" s="725"/>
      <c r="H122" s="726"/>
      <c r="I122" s="730"/>
      <c r="J122" s="731"/>
      <c r="K122" s="731"/>
      <c r="L122" s="731"/>
      <c r="M122" s="732"/>
      <c r="N122" s="724"/>
      <c r="O122" s="725"/>
      <c r="P122" s="726"/>
      <c r="Q122" s="253" t="str">
        <f>IFERROR(IF(AND(AND($N121&lt;&gt;$BI$6,$N121&lt;&gt;$BJ$6),Q121="有"),$AL$2,VLOOKUP(Q121,'P1'!$B$4:$J$35,9,FALSE)),"")</f>
        <v/>
      </c>
      <c r="R122" s="253" t="str">
        <f>IFERROR(IF(AND(AND($N121&lt;&gt;$BI$6,$N121&lt;&gt;$BJ$6),R121="有"),$AL$2,VLOOKUP(R121,'P1'!$B$4:$J$35,9,FALSE)),"")</f>
        <v/>
      </c>
      <c r="S122" s="253" t="str">
        <f>IFERROR(IF(AND(AND($N121&lt;&gt;$BI$6,$N121&lt;&gt;$BJ$6),S121="有"),$AL$2,VLOOKUP(S121,'P1'!$B$4:$J$35,9,FALSE)),"")</f>
        <v/>
      </c>
      <c r="T122" s="253" t="str">
        <f>IFERROR(IF(AND(AND($N121&lt;&gt;$BI$6,$N121&lt;&gt;$BJ$6),T121="有"),$AL$2,VLOOKUP(T121,'P1'!$B$4:$J$35,9,FALSE)),"")</f>
        <v/>
      </c>
      <c r="U122" s="253" t="str">
        <f>IFERROR(IF(AND(AND($N121&lt;&gt;$BI$6,$N121&lt;&gt;$BJ$6),U121="有"),$AL$2,VLOOKUP(U121,'P1'!$B$4:$J$35,9,FALSE)),"")</f>
        <v/>
      </c>
      <c r="V122" s="253" t="str">
        <f>IFERROR(IF(AND(AND($N121&lt;&gt;$BI$6,$N121&lt;&gt;$BJ$6),V121="有"),$AL$2,VLOOKUP(V121,'P1'!$B$4:$J$35,9,FALSE)),"")</f>
        <v/>
      </c>
      <c r="W122" s="253" t="str">
        <f>IFERROR(IF(AND(AND($N121&lt;&gt;$BI$6,$N121&lt;&gt;$BJ$6),W121="有"),$AL$2,VLOOKUP(W121,'P1'!$B$4:$J$35,9,FALSE)),"")</f>
        <v/>
      </c>
      <c r="X122" s="253" t="str">
        <f>IFERROR(IF(AND(AND($N121&lt;&gt;$BI$6,$N121&lt;&gt;$BJ$6),X121="有"),$AL$2,VLOOKUP(X121,'P1'!$B$4:$J$35,9,FALSE)),"")</f>
        <v/>
      </c>
      <c r="Y122" s="253" t="str">
        <f>IFERROR(IF(AND(AND($N121&lt;&gt;$BI$6,$N121&lt;&gt;$BJ$6),Y121="有"),$AL$2,VLOOKUP(Y121,'P1'!$B$4:$J$35,9,FALSE)),"")</f>
        <v/>
      </c>
      <c r="Z122" s="253" t="str">
        <f>IFERROR(IF(AND(AND($N121&lt;&gt;$BI$6,$N121&lt;&gt;$BJ$6),Z121="有"),$AL$2,VLOOKUP(Z121,'P1'!$B$4:$J$35,9,FALSE)),"")</f>
        <v/>
      </c>
      <c r="AA122" s="253" t="str">
        <f>IFERROR(IF(AND(AND($N121&lt;&gt;$BI$6,$N121&lt;&gt;$BJ$6),AA121="有"),$AL$2,VLOOKUP(AA121,'P1'!$B$4:$J$35,9,FALSE)),"")</f>
        <v/>
      </c>
      <c r="AB122" s="253" t="str">
        <f>IFERROR(IF(AND(AND($N121&lt;&gt;$BI$6,$N121&lt;&gt;$BJ$6),AB121="有"),$AL$2,VLOOKUP(AB121,'P1'!$B$4:$J$35,9,FALSE)),"")</f>
        <v/>
      </c>
      <c r="AC122" s="253" t="str">
        <f>IFERROR(IF(AND(AND($N121&lt;&gt;$BI$6,$N121&lt;&gt;$BJ$6),AC121="有"),$AL$2,VLOOKUP(AC121,'P1'!$B$4:$J$35,9,FALSE)),"")</f>
        <v/>
      </c>
      <c r="AD122" s="253" t="str">
        <f>IFERROR(IF(AND(AND($N121&lt;&gt;$BI$6,$N121&lt;&gt;$BJ$6),AD121="有"),$AL$2,VLOOKUP(AD121,'P1'!$B$4:$J$35,9,FALSE)),"")</f>
        <v/>
      </c>
      <c r="AE122" s="253" t="str">
        <f>IFERROR(IF(AND(AND($N121&lt;&gt;$BI$6,$N121&lt;&gt;$BJ$6),AE121="有"),$AL$2,VLOOKUP(AE121,'P1'!$B$4:$J$35,9,FALSE)),"")</f>
        <v/>
      </c>
      <c r="AF122" s="253" t="str">
        <f>IFERROR(IF(AND(AND($N121&lt;&gt;$BI$6,$N121&lt;&gt;$BJ$6),AF121="有"),$AL$2,VLOOKUP(AF121,'P1'!$B$4:$J$35,9,FALSE)),"")</f>
        <v/>
      </c>
      <c r="AG122" s="253" t="str">
        <f>IFERROR(IF(AND(AND($N121&lt;&gt;$BI$6,$N121&lt;&gt;$BJ$6),AG121="有"),$AL$2,VLOOKUP(AG121,'P1'!$B$4:$J$35,9,FALSE)),"")</f>
        <v/>
      </c>
      <c r="AH122" s="253" t="str">
        <f>IFERROR(IF(AND(AND($N121&lt;&gt;$BI$6,$N121&lt;&gt;$BJ$6),AH121="有"),$AL$2,VLOOKUP(AH121,'P1'!$B$4:$J$35,9,FALSE)),"")</f>
        <v/>
      </c>
      <c r="AI122" s="253" t="str">
        <f>IFERROR(IF(AND(AND($N121&lt;&gt;$BI$6,$N121&lt;&gt;$BJ$6),AI121="有"),$AL$2,VLOOKUP(AI121,'P1'!$B$4:$J$35,9,FALSE)),"")</f>
        <v/>
      </c>
      <c r="AJ122" s="253" t="str">
        <f>IFERROR(IF(AND(AND($N121&lt;&gt;$BI$6,$N121&lt;&gt;$BJ$6),AJ121="有"),$AL$2,VLOOKUP(AJ121,'P1'!$B$4:$J$35,9,FALSE)),"")</f>
        <v/>
      </c>
      <c r="AK122" s="253" t="str">
        <f>IFERROR(IF(AND(AND($N121&lt;&gt;$BI$6,$N121&lt;&gt;$BJ$6),AK121="有"),$AL$2,VLOOKUP(AK121,'P1'!$B$4:$J$35,9,FALSE)),"")</f>
        <v/>
      </c>
      <c r="AL122" s="253" t="str">
        <f>IFERROR(IF(AND(AND($N121&lt;&gt;$BI$6,$N121&lt;&gt;$BJ$6),AL121="有"),$AL$2,VLOOKUP(AL121,'P1'!$B$4:$J$35,9,FALSE)),"")</f>
        <v/>
      </c>
      <c r="AM122" s="253" t="str">
        <f>IFERROR(IF(AND(AND($N121&lt;&gt;$BI$6,$N121&lt;&gt;$BJ$6),AM121="有"),$AL$2,VLOOKUP(AM121,'P1'!$B$4:$J$35,9,FALSE)),"")</f>
        <v/>
      </c>
      <c r="AN122" s="253" t="str">
        <f>IFERROR(IF(AND(AND($N121&lt;&gt;$BI$6,$N121&lt;&gt;$BJ$6),AN121="有"),$AL$2,VLOOKUP(AN121,'P1'!$B$4:$J$35,9,FALSE)),"")</f>
        <v/>
      </c>
      <c r="AO122" s="253" t="str">
        <f>IFERROR(IF(AND(AND($N121&lt;&gt;$BI$6,$N121&lt;&gt;$BJ$6),AO121="有"),$AL$2,VLOOKUP(AO121,'P1'!$B$4:$J$35,9,FALSE)),"")</f>
        <v/>
      </c>
      <c r="AP122" s="253" t="str">
        <f>IFERROR(IF(AND(AND($N121&lt;&gt;$BI$6,$N121&lt;&gt;$BJ$6),AP121="有"),$AL$2,VLOOKUP(AP121,'P1'!$B$4:$J$35,9,FALSE)),"")</f>
        <v/>
      </c>
      <c r="AQ122" s="253" t="str">
        <f>IFERROR(IF(AND(AND($N121&lt;&gt;$BI$6,$N121&lt;&gt;$BJ$6),AQ121="有"),$AL$2,VLOOKUP(AQ121,'P1'!$B$4:$J$35,9,FALSE)),"")</f>
        <v/>
      </c>
      <c r="AR122" s="253" t="str">
        <f>IFERROR(IF(AND(AND($N121&lt;&gt;$BI$6,$N121&lt;&gt;$BJ$6),AR121="有"),$AL$2,VLOOKUP(AR121,'P1'!$B$4:$J$35,9,FALSE)),"")</f>
        <v/>
      </c>
      <c r="AS122" s="253" t="str">
        <f>IFERROR(IF(AND(AND($N121&lt;&gt;$BI$6,$N121&lt;&gt;$BJ$6),AS121="有"),$AL$2,VLOOKUP(AS121,'P1'!$B$4:$J$35,9,FALSE)),"")</f>
        <v/>
      </c>
      <c r="AT122" s="253" t="str">
        <f>IFERROR(IF(AND(AND($N121&lt;&gt;$BI$6,$N121&lt;&gt;$BJ$6),AT121="有"),$AL$2,VLOOKUP(AT121,'P1'!$B$4:$J$35,9,FALSE)),"")</f>
        <v/>
      </c>
      <c r="AU122" s="253" t="str">
        <f>IFERROR(IF(AND(AND($N121&lt;&gt;$BI$6,$N121&lt;&gt;$BJ$6),AU121="有"),$AL$2,VLOOKUP(AU121,'P1'!$B$4:$J$35,9,FALSE)),"")</f>
        <v/>
      </c>
      <c r="AV122" s="254">
        <f>SUM(Q122:AU122)</f>
        <v>0</v>
      </c>
      <c r="AW122" s="711"/>
      <c r="AX122" s="713"/>
      <c r="AY122" s="255"/>
      <c r="AZ122" s="255"/>
    </row>
    <row r="123" spans="2:52" ht="17.100000000000001" customHeight="1" x14ac:dyDescent="0.15">
      <c r="B123" s="690">
        <f>B121+1</f>
        <v>50</v>
      </c>
      <c r="C123" s="721"/>
      <c r="D123" s="722"/>
      <c r="E123" s="722"/>
      <c r="F123" s="722"/>
      <c r="G123" s="722"/>
      <c r="H123" s="723"/>
      <c r="I123" s="727"/>
      <c r="J123" s="728"/>
      <c r="K123" s="728"/>
      <c r="L123" s="728"/>
      <c r="M123" s="729"/>
      <c r="N123" s="733"/>
      <c r="O123" s="734"/>
      <c r="P123" s="723"/>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250">
        <f>COUNTA(Q123:AU123)</f>
        <v>0</v>
      </c>
      <c r="AW123" s="710">
        <f>AV124</f>
        <v>0</v>
      </c>
      <c r="AX123" s="712" t="str">
        <f>IFERROR(ROUNDDOWN(AV124/$AT$2,1),"")</f>
        <v/>
      </c>
      <c r="AY123" s="251"/>
      <c r="AZ123" s="251"/>
    </row>
    <row r="124" spans="2:52" ht="17.100000000000001" customHeight="1" x14ac:dyDescent="0.15">
      <c r="B124" s="691"/>
      <c r="C124" s="724"/>
      <c r="D124" s="725"/>
      <c r="E124" s="725"/>
      <c r="F124" s="725"/>
      <c r="G124" s="725"/>
      <c r="H124" s="726"/>
      <c r="I124" s="730"/>
      <c r="J124" s="731"/>
      <c r="K124" s="731"/>
      <c r="L124" s="731"/>
      <c r="M124" s="732"/>
      <c r="N124" s="724"/>
      <c r="O124" s="725"/>
      <c r="P124" s="726"/>
      <c r="Q124" s="253" t="str">
        <f>IFERROR(IF(AND(AND($N123&lt;&gt;$BI$6,$N123&lt;&gt;$BJ$6),Q123="有"),$AL$2,VLOOKUP(Q123,'P1'!$B$4:$J$35,9,FALSE)),"")</f>
        <v/>
      </c>
      <c r="R124" s="253" t="str">
        <f>IFERROR(IF(AND(AND($N123&lt;&gt;$BI$6,$N123&lt;&gt;$BJ$6),R123="有"),$AL$2,VLOOKUP(R123,'P1'!$B$4:$J$35,9,FALSE)),"")</f>
        <v/>
      </c>
      <c r="S124" s="253" t="str">
        <f>IFERROR(IF(AND(AND($N123&lt;&gt;$BI$6,$N123&lt;&gt;$BJ$6),S123="有"),$AL$2,VLOOKUP(S123,'P1'!$B$4:$J$35,9,FALSE)),"")</f>
        <v/>
      </c>
      <c r="T124" s="253" t="str">
        <f>IFERROR(IF(AND(AND($N123&lt;&gt;$BI$6,$N123&lt;&gt;$BJ$6),T123="有"),$AL$2,VLOOKUP(T123,'P1'!$B$4:$J$35,9,FALSE)),"")</f>
        <v/>
      </c>
      <c r="U124" s="253" t="str">
        <f>IFERROR(IF(AND(AND($N123&lt;&gt;$BI$6,$N123&lt;&gt;$BJ$6),U123="有"),$AL$2,VLOOKUP(U123,'P1'!$B$4:$J$35,9,FALSE)),"")</f>
        <v/>
      </c>
      <c r="V124" s="253" t="str">
        <f>IFERROR(IF(AND(AND($N123&lt;&gt;$BI$6,$N123&lt;&gt;$BJ$6),V123="有"),$AL$2,VLOOKUP(V123,'P1'!$B$4:$J$35,9,FALSE)),"")</f>
        <v/>
      </c>
      <c r="W124" s="253" t="str">
        <f>IFERROR(IF(AND(AND($N123&lt;&gt;$BI$6,$N123&lt;&gt;$BJ$6),W123="有"),$AL$2,VLOOKUP(W123,'P1'!$B$4:$J$35,9,FALSE)),"")</f>
        <v/>
      </c>
      <c r="X124" s="253" t="str">
        <f>IFERROR(IF(AND(AND($N123&lt;&gt;$BI$6,$N123&lt;&gt;$BJ$6),X123="有"),$AL$2,VLOOKUP(X123,'P1'!$B$4:$J$35,9,FALSE)),"")</f>
        <v/>
      </c>
      <c r="Y124" s="253" t="str">
        <f>IFERROR(IF(AND(AND($N123&lt;&gt;$BI$6,$N123&lt;&gt;$BJ$6),Y123="有"),$AL$2,VLOOKUP(Y123,'P1'!$B$4:$J$35,9,FALSE)),"")</f>
        <v/>
      </c>
      <c r="Z124" s="253" t="str">
        <f>IFERROR(IF(AND(AND($N123&lt;&gt;$BI$6,$N123&lt;&gt;$BJ$6),Z123="有"),$AL$2,VLOOKUP(Z123,'P1'!$B$4:$J$35,9,FALSE)),"")</f>
        <v/>
      </c>
      <c r="AA124" s="253" t="str">
        <f>IFERROR(IF(AND(AND($N123&lt;&gt;$BI$6,$N123&lt;&gt;$BJ$6),AA123="有"),$AL$2,VLOOKUP(AA123,'P1'!$B$4:$J$35,9,FALSE)),"")</f>
        <v/>
      </c>
      <c r="AB124" s="253" t="str">
        <f>IFERROR(IF(AND(AND($N123&lt;&gt;$BI$6,$N123&lt;&gt;$BJ$6),AB123="有"),$AL$2,VLOOKUP(AB123,'P1'!$B$4:$J$35,9,FALSE)),"")</f>
        <v/>
      </c>
      <c r="AC124" s="253" t="str">
        <f>IFERROR(IF(AND(AND($N123&lt;&gt;$BI$6,$N123&lt;&gt;$BJ$6),AC123="有"),$AL$2,VLOOKUP(AC123,'P1'!$B$4:$J$35,9,FALSE)),"")</f>
        <v/>
      </c>
      <c r="AD124" s="253" t="str">
        <f>IFERROR(IF(AND(AND($N123&lt;&gt;$BI$6,$N123&lt;&gt;$BJ$6),AD123="有"),$AL$2,VLOOKUP(AD123,'P1'!$B$4:$J$35,9,FALSE)),"")</f>
        <v/>
      </c>
      <c r="AE124" s="253" t="str">
        <f>IFERROR(IF(AND(AND($N123&lt;&gt;$BI$6,$N123&lt;&gt;$BJ$6),AE123="有"),$AL$2,VLOOKUP(AE123,'P1'!$B$4:$J$35,9,FALSE)),"")</f>
        <v/>
      </c>
      <c r="AF124" s="253" t="str">
        <f>IFERROR(IF(AND(AND($N123&lt;&gt;$BI$6,$N123&lt;&gt;$BJ$6),AF123="有"),$AL$2,VLOOKUP(AF123,'P1'!$B$4:$J$35,9,FALSE)),"")</f>
        <v/>
      </c>
      <c r="AG124" s="253" t="str">
        <f>IFERROR(IF(AND(AND($N123&lt;&gt;$BI$6,$N123&lt;&gt;$BJ$6),AG123="有"),$AL$2,VLOOKUP(AG123,'P1'!$B$4:$J$35,9,FALSE)),"")</f>
        <v/>
      </c>
      <c r="AH124" s="253" t="str">
        <f>IFERROR(IF(AND(AND($N123&lt;&gt;$BI$6,$N123&lt;&gt;$BJ$6),AH123="有"),$AL$2,VLOOKUP(AH123,'P1'!$B$4:$J$35,9,FALSE)),"")</f>
        <v/>
      </c>
      <c r="AI124" s="253" t="str">
        <f>IFERROR(IF(AND(AND($N123&lt;&gt;$BI$6,$N123&lt;&gt;$BJ$6),AI123="有"),$AL$2,VLOOKUP(AI123,'P1'!$B$4:$J$35,9,FALSE)),"")</f>
        <v/>
      </c>
      <c r="AJ124" s="253" t="str">
        <f>IFERROR(IF(AND(AND($N123&lt;&gt;$BI$6,$N123&lt;&gt;$BJ$6),AJ123="有"),$AL$2,VLOOKUP(AJ123,'P1'!$B$4:$J$35,9,FALSE)),"")</f>
        <v/>
      </c>
      <c r="AK124" s="253" t="str">
        <f>IFERROR(IF(AND(AND($N123&lt;&gt;$BI$6,$N123&lt;&gt;$BJ$6),AK123="有"),$AL$2,VLOOKUP(AK123,'P1'!$B$4:$J$35,9,FALSE)),"")</f>
        <v/>
      </c>
      <c r="AL124" s="253" t="str">
        <f>IFERROR(IF(AND(AND($N123&lt;&gt;$BI$6,$N123&lt;&gt;$BJ$6),AL123="有"),$AL$2,VLOOKUP(AL123,'P1'!$B$4:$J$35,9,FALSE)),"")</f>
        <v/>
      </c>
      <c r="AM124" s="253" t="str">
        <f>IFERROR(IF(AND(AND($N123&lt;&gt;$BI$6,$N123&lt;&gt;$BJ$6),AM123="有"),$AL$2,VLOOKUP(AM123,'P1'!$B$4:$J$35,9,FALSE)),"")</f>
        <v/>
      </c>
      <c r="AN124" s="253" t="str">
        <f>IFERROR(IF(AND(AND($N123&lt;&gt;$BI$6,$N123&lt;&gt;$BJ$6),AN123="有"),$AL$2,VLOOKUP(AN123,'P1'!$B$4:$J$35,9,FALSE)),"")</f>
        <v/>
      </c>
      <c r="AO124" s="253" t="str">
        <f>IFERROR(IF(AND(AND($N123&lt;&gt;$BI$6,$N123&lt;&gt;$BJ$6),AO123="有"),$AL$2,VLOOKUP(AO123,'P1'!$B$4:$J$35,9,FALSE)),"")</f>
        <v/>
      </c>
      <c r="AP124" s="253" t="str">
        <f>IFERROR(IF(AND(AND($N123&lt;&gt;$BI$6,$N123&lt;&gt;$BJ$6),AP123="有"),$AL$2,VLOOKUP(AP123,'P1'!$B$4:$J$35,9,FALSE)),"")</f>
        <v/>
      </c>
      <c r="AQ124" s="253" t="str">
        <f>IFERROR(IF(AND(AND($N123&lt;&gt;$BI$6,$N123&lt;&gt;$BJ$6),AQ123="有"),$AL$2,VLOOKUP(AQ123,'P1'!$B$4:$J$35,9,FALSE)),"")</f>
        <v/>
      </c>
      <c r="AR124" s="253" t="str">
        <f>IFERROR(IF(AND(AND($N123&lt;&gt;$BI$6,$N123&lt;&gt;$BJ$6),AR123="有"),$AL$2,VLOOKUP(AR123,'P1'!$B$4:$J$35,9,FALSE)),"")</f>
        <v/>
      </c>
      <c r="AS124" s="253" t="str">
        <f>IFERROR(IF(AND(AND($N123&lt;&gt;$BI$6,$N123&lt;&gt;$BJ$6),AS123="有"),$AL$2,VLOOKUP(AS123,'P1'!$B$4:$J$35,9,FALSE)),"")</f>
        <v/>
      </c>
      <c r="AT124" s="253" t="str">
        <f>IFERROR(IF(AND(AND($N123&lt;&gt;$BI$6,$N123&lt;&gt;$BJ$6),AT123="有"),$AL$2,VLOOKUP(AT123,'P1'!$B$4:$J$35,9,FALSE)),"")</f>
        <v/>
      </c>
      <c r="AU124" s="253" t="str">
        <f>IFERROR(IF(AND(AND($N123&lt;&gt;$BI$6,$N123&lt;&gt;$BJ$6),AU123="有"),$AL$2,VLOOKUP(AU123,'P1'!$B$4:$J$35,9,FALSE)),"")</f>
        <v/>
      </c>
      <c r="AV124" s="254">
        <f>SUM(Q124:AU124)</f>
        <v>0</v>
      </c>
      <c r="AW124" s="711"/>
      <c r="AX124" s="713"/>
      <c r="AY124" s="255"/>
      <c r="AZ124" s="255"/>
    </row>
    <row r="125" spans="2:52" ht="17.100000000000001" customHeight="1" x14ac:dyDescent="0.15">
      <c r="B125" s="690">
        <f>B123+1</f>
        <v>51</v>
      </c>
      <c r="C125" s="721"/>
      <c r="D125" s="722"/>
      <c r="E125" s="722"/>
      <c r="F125" s="722"/>
      <c r="G125" s="722"/>
      <c r="H125" s="723"/>
      <c r="I125" s="727"/>
      <c r="J125" s="728"/>
      <c r="K125" s="728"/>
      <c r="L125" s="728"/>
      <c r="M125" s="729"/>
      <c r="N125" s="733"/>
      <c r="O125" s="734"/>
      <c r="P125" s="723"/>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0">
        <f>COUNTA(Q125:AU125)</f>
        <v>0</v>
      </c>
      <c r="AW125" s="710">
        <f>AV126</f>
        <v>0</v>
      </c>
      <c r="AX125" s="712" t="str">
        <f>IFERROR(ROUNDDOWN(AV126/$AT$2,1),"")</f>
        <v/>
      </c>
      <c r="AY125" s="251"/>
      <c r="AZ125" s="251"/>
    </row>
    <row r="126" spans="2:52" ht="17.100000000000001" customHeight="1" x14ac:dyDescent="0.15">
      <c r="B126" s="691"/>
      <c r="C126" s="724"/>
      <c r="D126" s="725"/>
      <c r="E126" s="725"/>
      <c r="F126" s="725"/>
      <c r="G126" s="725"/>
      <c r="H126" s="726"/>
      <c r="I126" s="730"/>
      <c r="J126" s="731"/>
      <c r="K126" s="731"/>
      <c r="L126" s="731"/>
      <c r="M126" s="732"/>
      <c r="N126" s="724"/>
      <c r="O126" s="725"/>
      <c r="P126" s="726"/>
      <c r="Q126" s="253" t="str">
        <f>IFERROR(IF(AND(AND($N125&lt;&gt;$BI$6,$N125&lt;&gt;$BJ$6),Q125="有"),$AL$2,VLOOKUP(Q125,'P1'!$B$4:$J$35,9,FALSE)),"")</f>
        <v/>
      </c>
      <c r="R126" s="253" t="str">
        <f>IFERROR(IF(AND(AND($N125&lt;&gt;$BI$6,$N125&lt;&gt;$BJ$6),R125="有"),$AL$2,VLOOKUP(R125,'P1'!$B$4:$J$35,9,FALSE)),"")</f>
        <v/>
      </c>
      <c r="S126" s="253" t="str">
        <f>IFERROR(IF(AND(AND($N125&lt;&gt;$BI$6,$N125&lt;&gt;$BJ$6),S125="有"),$AL$2,VLOOKUP(S125,'P1'!$B$4:$J$35,9,FALSE)),"")</f>
        <v/>
      </c>
      <c r="T126" s="253" t="str">
        <f>IFERROR(IF(AND(AND($N125&lt;&gt;$BI$6,$N125&lt;&gt;$BJ$6),T125="有"),$AL$2,VLOOKUP(T125,'P1'!$B$4:$J$35,9,FALSE)),"")</f>
        <v/>
      </c>
      <c r="U126" s="253" t="str">
        <f>IFERROR(IF(AND(AND($N125&lt;&gt;$BI$6,$N125&lt;&gt;$BJ$6),U125="有"),$AL$2,VLOOKUP(U125,'P1'!$B$4:$J$35,9,FALSE)),"")</f>
        <v/>
      </c>
      <c r="V126" s="253" t="str">
        <f>IFERROR(IF(AND(AND($N125&lt;&gt;$BI$6,$N125&lt;&gt;$BJ$6),V125="有"),$AL$2,VLOOKUP(V125,'P1'!$B$4:$J$35,9,FALSE)),"")</f>
        <v/>
      </c>
      <c r="W126" s="253" t="str">
        <f>IFERROR(IF(AND(AND($N125&lt;&gt;$BI$6,$N125&lt;&gt;$BJ$6),W125="有"),$AL$2,VLOOKUP(W125,'P1'!$B$4:$J$35,9,FALSE)),"")</f>
        <v/>
      </c>
      <c r="X126" s="253" t="str">
        <f>IFERROR(IF(AND(AND($N125&lt;&gt;$BI$6,$N125&lt;&gt;$BJ$6),X125="有"),$AL$2,VLOOKUP(X125,'P1'!$B$4:$J$35,9,FALSE)),"")</f>
        <v/>
      </c>
      <c r="Y126" s="253" t="str">
        <f>IFERROR(IF(AND(AND($N125&lt;&gt;$BI$6,$N125&lt;&gt;$BJ$6),Y125="有"),$AL$2,VLOOKUP(Y125,'P1'!$B$4:$J$35,9,FALSE)),"")</f>
        <v/>
      </c>
      <c r="Z126" s="253" t="str">
        <f>IFERROR(IF(AND(AND($N125&lt;&gt;$BI$6,$N125&lt;&gt;$BJ$6),Z125="有"),$AL$2,VLOOKUP(Z125,'P1'!$B$4:$J$35,9,FALSE)),"")</f>
        <v/>
      </c>
      <c r="AA126" s="253" t="str">
        <f>IFERROR(IF(AND(AND($N125&lt;&gt;$BI$6,$N125&lt;&gt;$BJ$6),AA125="有"),$AL$2,VLOOKUP(AA125,'P1'!$B$4:$J$35,9,FALSE)),"")</f>
        <v/>
      </c>
      <c r="AB126" s="253" t="str">
        <f>IFERROR(IF(AND(AND($N125&lt;&gt;$BI$6,$N125&lt;&gt;$BJ$6),AB125="有"),$AL$2,VLOOKUP(AB125,'P1'!$B$4:$J$35,9,FALSE)),"")</f>
        <v/>
      </c>
      <c r="AC126" s="253" t="str">
        <f>IFERROR(IF(AND(AND($N125&lt;&gt;$BI$6,$N125&lt;&gt;$BJ$6),AC125="有"),$AL$2,VLOOKUP(AC125,'P1'!$B$4:$J$35,9,FALSE)),"")</f>
        <v/>
      </c>
      <c r="AD126" s="253" t="str">
        <f>IFERROR(IF(AND(AND($N125&lt;&gt;$BI$6,$N125&lt;&gt;$BJ$6),AD125="有"),$AL$2,VLOOKUP(AD125,'P1'!$B$4:$J$35,9,FALSE)),"")</f>
        <v/>
      </c>
      <c r="AE126" s="253" t="str">
        <f>IFERROR(IF(AND(AND($N125&lt;&gt;$BI$6,$N125&lt;&gt;$BJ$6),AE125="有"),$AL$2,VLOOKUP(AE125,'P1'!$B$4:$J$35,9,FALSE)),"")</f>
        <v/>
      </c>
      <c r="AF126" s="253" t="str">
        <f>IFERROR(IF(AND(AND($N125&lt;&gt;$BI$6,$N125&lt;&gt;$BJ$6),AF125="有"),$AL$2,VLOOKUP(AF125,'P1'!$B$4:$J$35,9,FALSE)),"")</f>
        <v/>
      </c>
      <c r="AG126" s="253" t="str">
        <f>IFERROR(IF(AND(AND($N125&lt;&gt;$BI$6,$N125&lt;&gt;$BJ$6),AG125="有"),$AL$2,VLOOKUP(AG125,'P1'!$B$4:$J$35,9,FALSE)),"")</f>
        <v/>
      </c>
      <c r="AH126" s="253" t="str">
        <f>IFERROR(IF(AND(AND($N125&lt;&gt;$BI$6,$N125&lt;&gt;$BJ$6),AH125="有"),$AL$2,VLOOKUP(AH125,'P1'!$B$4:$J$35,9,FALSE)),"")</f>
        <v/>
      </c>
      <c r="AI126" s="253" t="str">
        <f>IFERROR(IF(AND(AND($N125&lt;&gt;$BI$6,$N125&lt;&gt;$BJ$6),AI125="有"),$AL$2,VLOOKUP(AI125,'P1'!$B$4:$J$35,9,FALSE)),"")</f>
        <v/>
      </c>
      <c r="AJ126" s="253" t="str">
        <f>IFERROR(IF(AND(AND($N125&lt;&gt;$BI$6,$N125&lt;&gt;$BJ$6),AJ125="有"),$AL$2,VLOOKUP(AJ125,'P1'!$B$4:$J$35,9,FALSE)),"")</f>
        <v/>
      </c>
      <c r="AK126" s="253" t="str">
        <f>IFERROR(IF(AND(AND($N125&lt;&gt;$BI$6,$N125&lt;&gt;$BJ$6),AK125="有"),$AL$2,VLOOKUP(AK125,'P1'!$B$4:$J$35,9,FALSE)),"")</f>
        <v/>
      </c>
      <c r="AL126" s="253" t="str">
        <f>IFERROR(IF(AND(AND($N125&lt;&gt;$BI$6,$N125&lt;&gt;$BJ$6),AL125="有"),$AL$2,VLOOKUP(AL125,'P1'!$B$4:$J$35,9,FALSE)),"")</f>
        <v/>
      </c>
      <c r="AM126" s="253" t="str">
        <f>IFERROR(IF(AND(AND($N125&lt;&gt;$BI$6,$N125&lt;&gt;$BJ$6),AM125="有"),$AL$2,VLOOKUP(AM125,'P1'!$B$4:$J$35,9,FALSE)),"")</f>
        <v/>
      </c>
      <c r="AN126" s="253" t="str">
        <f>IFERROR(IF(AND(AND($N125&lt;&gt;$BI$6,$N125&lt;&gt;$BJ$6),AN125="有"),$AL$2,VLOOKUP(AN125,'P1'!$B$4:$J$35,9,FALSE)),"")</f>
        <v/>
      </c>
      <c r="AO126" s="253" t="str">
        <f>IFERROR(IF(AND(AND($N125&lt;&gt;$BI$6,$N125&lt;&gt;$BJ$6),AO125="有"),$AL$2,VLOOKUP(AO125,'P1'!$B$4:$J$35,9,FALSE)),"")</f>
        <v/>
      </c>
      <c r="AP126" s="253" t="str">
        <f>IFERROR(IF(AND(AND($N125&lt;&gt;$BI$6,$N125&lt;&gt;$BJ$6),AP125="有"),$AL$2,VLOOKUP(AP125,'P1'!$B$4:$J$35,9,FALSE)),"")</f>
        <v/>
      </c>
      <c r="AQ126" s="253" t="str">
        <f>IFERROR(IF(AND(AND($N125&lt;&gt;$BI$6,$N125&lt;&gt;$BJ$6),AQ125="有"),$AL$2,VLOOKUP(AQ125,'P1'!$B$4:$J$35,9,FALSE)),"")</f>
        <v/>
      </c>
      <c r="AR126" s="253" t="str">
        <f>IFERROR(IF(AND(AND($N125&lt;&gt;$BI$6,$N125&lt;&gt;$BJ$6),AR125="有"),$AL$2,VLOOKUP(AR125,'P1'!$B$4:$J$35,9,FALSE)),"")</f>
        <v/>
      </c>
      <c r="AS126" s="253" t="str">
        <f>IFERROR(IF(AND(AND($N125&lt;&gt;$BI$6,$N125&lt;&gt;$BJ$6),AS125="有"),$AL$2,VLOOKUP(AS125,'P1'!$B$4:$J$35,9,FALSE)),"")</f>
        <v/>
      </c>
      <c r="AT126" s="253" t="str">
        <f>IFERROR(IF(AND(AND($N125&lt;&gt;$BI$6,$N125&lt;&gt;$BJ$6),AT125="有"),$AL$2,VLOOKUP(AT125,'P1'!$B$4:$J$35,9,FALSE)),"")</f>
        <v/>
      </c>
      <c r="AU126" s="253" t="str">
        <f>IFERROR(IF(AND(AND($N125&lt;&gt;$BI$6,$N125&lt;&gt;$BJ$6),AU125="有"),$AL$2,VLOOKUP(AU125,'P1'!$B$4:$J$35,9,FALSE)),"")</f>
        <v/>
      </c>
      <c r="AV126" s="254">
        <f>SUM(Q126:AU126)</f>
        <v>0</v>
      </c>
      <c r="AW126" s="711"/>
      <c r="AX126" s="713"/>
      <c r="AY126" s="255"/>
      <c r="AZ126" s="255"/>
    </row>
    <row r="127" spans="2:52" ht="17.100000000000001" customHeight="1" x14ac:dyDescent="0.15">
      <c r="B127" s="690">
        <f>B125+1</f>
        <v>52</v>
      </c>
      <c r="C127" s="721"/>
      <c r="D127" s="722"/>
      <c r="E127" s="722"/>
      <c r="F127" s="722"/>
      <c r="G127" s="722"/>
      <c r="H127" s="723"/>
      <c r="I127" s="727"/>
      <c r="J127" s="728"/>
      <c r="K127" s="728"/>
      <c r="L127" s="728"/>
      <c r="M127" s="729"/>
      <c r="N127" s="733"/>
      <c r="O127" s="734"/>
      <c r="P127" s="723"/>
      <c r="Q127" s="256"/>
      <c r="R127" s="256"/>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S127" s="256"/>
      <c r="AT127" s="256"/>
      <c r="AU127" s="256"/>
      <c r="AV127" s="250">
        <f>COUNTA(Q127:AU127)</f>
        <v>0</v>
      </c>
      <c r="AW127" s="710">
        <f>AV128</f>
        <v>0</v>
      </c>
      <c r="AX127" s="712" t="str">
        <f>IFERROR(ROUNDDOWN(AV128/$AT$2,1),"")</f>
        <v/>
      </c>
      <c r="AY127" s="251"/>
      <c r="AZ127" s="251"/>
    </row>
    <row r="128" spans="2:52" ht="17.100000000000001" customHeight="1" x14ac:dyDescent="0.15">
      <c r="B128" s="691"/>
      <c r="C128" s="724"/>
      <c r="D128" s="725"/>
      <c r="E128" s="725"/>
      <c r="F128" s="725"/>
      <c r="G128" s="725"/>
      <c r="H128" s="726"/>
      <c r="I128" s="730"/>
      <c r="J128" s="731"/>
      <c r="K128" s="731"/>
      <c r="L128" s="731"/>
      <c r="M128" s="732"/>
      <c r="N128" s="724"/>
      <c r="O128" s="725"/>
      <c r="P128" s="726"/>
      <c r="Q128" s="253" t="str">
        <f>IFERROR(IF(AND(AND($N127&lt;&gt;$BI$6,$N127&lt;&gt;$BJ$6),Q127="有"),$AL$2,VLOOKUP(Q127,'P1'!$B$4:$J$35,9,FALSE)),"")</f>
        <v/>
      </c>
      <c r="R128" s="253" t="str">
        <f>IFERROR(IF(AND(AND($N127&lt;&gt;$BI$6,$N127&lt;&gt;$BJ$6),R127="有"),$AL$2,VLOOKUP(R127,'P1'!$B$4:$J$35,9,FALSE)),"")</f>
        <v/>
      </c>
      <c r="S128" s="253" t="str">
        <f>IFERROR(IF(AND(AND($N127&lt;&gt;$BI$6,$N127&lt;&gt;$BJ$6),S127="有"),$AL$2,VLOOKUP(S127,'P1'!$B$4:$J$35,9,FALSE)),"")</f>
        <v/>
      </c>
      <c r="T128" s="253" t="str">
        <f>IFERROR(IF(AND(AND($N127&lt;&gt;$BI$6,$N127&lt;&gt;$BJ$6),T127="有"),$AL$2,VLOOKUP(T127,'P1'!$B$4:$J$35,9,FALSE)),"")</f>
        <v/>
      </c>
      <c r="U128" s="253" t="str">
        <f>IFERROR(IF(AND(AND($N127&lt;&gt;$BI$6,$N127&lt;&gt;$BJ$6),U127="有"),$AL$2,VLOOKUP(U127,'P1'!$B$4:$J$35,9,FALSE)),"")</f>
        <v/>
      </c>
      <c r="V128" s="253" t="str">
        <f>IFERROR(IF(AND(AND($N127&lt;&gt;$BI$6,$N127&lt;&gt;$BJ$6),V127="有"),$AL$2,VLOOKUP(V127,'P1'!$B$4:$J$35,9,FALSE)),"")</f>
        <v/>
      </c>
      <c r="W128" s="253" t="str">
        <f>IFERROR(IF(AND(AND($N127&lt;&gt;$BI$6,$N127&lt;&gt;$BJ$6),W127="有"),$AL$2,VLOOKUP(W127,'P1'!$B$4:$J$35,9,FALSE)),"")</f>
        <v/>
      </c>
      <c r="X128" s="253" t="str">
        <f>IFERROR(IF(AND(AND($N127&lt;&gt;$BI$6,$N127&lt;&gt;$BJ$6),X127="有"),$AL$2,VLOOKUP(X127,'P1'!$B$4:$J$35,9,FALSE)),"")</f>
        <v/>
      </c>
      <c r="Y128" s="253" t="str">
        <f>IFERROR(IF(AND(AND($N127&lt;&gt;$BI$6,$N127&lt;&gt;$BJ$6),Y127="有"),$AL$2,VLOOKUP(Y127,'P1'!$B$4:$J$35,9,FALSE)),"")</f>
        <v/>
      </c>
      <c r="Z128" s="253" t="str">
        <f>IFERROR(IF(AND(AND($N127&lt;&gt;$BI$6,$N127&lt;&gt;$BJ$6),Z127="有"),$AL$2,VLOOKUP(Z127,'P1'!$B$4:$J$35,9,FALSE)),"")</f>
        <v/>
      </c>
      <c r="AA128" s="253" t="str">
        <f>IFERROR(IF(AND(AND($N127&lt;&gt;$BI$6,$N127&lt;&gt;$BJ$6),AA127="有"),$AL$2,VLOOKUP(AA127,'P1'!$B$4:$J$35,9,FALSE)),"")</f>
        <v/>
      </c>
      <c r="AB128" s="253" t="str">
        <f>IFERROR(IF(AND(AND($N127&lt;&gt;$BI$6,$N127&lt;&gt;$BJ$6),AB127="有"),$AL$2,VLOOKUP(AB127,'P1'!$B$4:$J$35,9,FALSE)),"")</f>
        <v/>
      </c>
      <c r="AC128" s="253" t="str">
        <f>IFERROR(IF(AND(AND($N127&lt;&gt;$BI$6,$N127&lt;&gt;$BJ$6),AC127="有"),$AL$2,VLOOKUP(AC127,'P1'!$B$4:$J$35,9,FALSE)),"")</f>
        <v/>
      </c>
      <c r="AD128" s="253" t="str">
        <f>IFERROR(IF(AND(AND($N127&lt;&gt;$BI$6,$N127&lt;&gt;$BJ$6),AD127="有"),$AL$2,VLOOKUP(AD127,'P1'!$B$4:$J$35,9,FALSE)),"")</f>
        <v/>
      </c>
      <c r="AE128" s="253" t="str">
        <f>IFERROR(IF(AND(AND($N127&lt;&gt;$BI$6,$N127&lt;&gt;$BJ$6),AE127="有"),$AL$2,VLOOKUP(AE127,'P1'!$B$4:$J$35,9,FALSE)),"")</f>
        <v/>
      </c>
      <c r="AF128" s="253" t="str">
        <f>IFERROR(IF(AND(AND($N127&lt;&gt;$BI$6,$N127&lt;&gt;$BJ$6),AF127="有"),$AL$2,VLOOKUP(AF127,'P1'!$B$4:$J$35,9,FALSE)),"")</f>
        <v/>
      </c>
      <c r="AG128" s="253" t="str">
        <f>IFERROR(IF(AND(AND($N127&lt;&gt;$BI$6,$N127&lt;&gt;$BJ$6),AG127="有"),$AL$2,VLOOKUP(AG127,'P1'!$B$4:$J$35,9,FALSE)),"")</f>
        <v/>
      </c>
      <c r="AH128" s="253" t="str">
        <f>IFERROR(IF(AND(AND($N127&lt;&gt;$BI$6,$N127&lt;&gt;$BJ$6),AH127="有"),$AL$2,VLOOKUP(AH127,'P1'!$B$4:$J$35,9,FALSE)),"")</f>
        <v/>
      </c>
      <c r="AI128" s="253" t="str">
        <f>IFERROR(IF(AND(AND($N127&lt;&gt;$BI$6,$N127&lt;&gt;$BJ$6),AI127="有"),$AL$2,VLOOKUP(AI127,'P1'!$B$4:$J$35,9,FALSE)),"")</f>
        <v/>
      </c>
      <c r="AJ128" s="253" t="str">
        <f>IFERROR(IF(AND(AND($N127&lt;&gt;$BI$6,$N127&lt;&gt;$BJ$6),AJ127="有"),$AL$2,VLOOKUP(AJ127,'P1'!$B$4:$J$35,9,FALSE)),"")</f>
        <v/>
      </c>
      <c r="AK128" s="253" t="str">
        <f>IFERROR(IF(AND(AND($N127&lt;&gt;$BI$6,$N127&lt;&gt;$BJ$6),AK127="有"),$AL$2,VLOOKUP(AK127,'P1'!$B$4:$J$35,9,FALSE)),"")</f>
        <v/>
      </c>
      <c r="AL128" s="253" t="str">
        <f>IFERROR(IF(AND(AND($N127&lt;&gt;$BI$6,$N127&lt;&gt;$BJ$6),AL127="有"),$AL$2,VLOOKUP(AL127,'P1'!$B$4:$J$35,9,FALSE)),"")</f>
        <v/>
      </c>
      <c r="AM128" s="253" t="str">
        <f>IFERROR(IF(AND(AND($N127&lt;&gt;$BI$6,$N127&lt;&gt;$BJ$6),AM127="有"),$AL$2,VLOOKUP(AM127,'P1'!$B$4:$J$35,9,FALSE)),"")</f>
        <v/>
      </c>
      <c r="AN128" s="253" t="str">
        <f>IFERROR(IF(AND(AND($N127&lt;&gt;$BI$6,$N127&lt;&gt;$BJ$6),AN127="有"),$AL$2,VLOOKUP(AN127,'P1'!$B$4:$J$35,9,FALSE)),"")</f>
        <v/>
      </c>
      <c r="AO128" s="253" t="str">
        <f>IFERROR(IF(AND(AND($N127&lt;&gt;$BI$6,$N127&lt;&gt;$BJ$6),AO127="有"),$AL$2,VLOOKUP(AO127,'P1'!$B$4:$J$35,9,FALSE)),"")</f>
        <v/>
      </c>
      <c r="AP128" s="253" t="str">
        <f>IFERROR(IF(AND(AND($N127&lt;&gt;$BI$6,$N127&lt;&gt;$BJ$6),AP127="有"),$AL$2,VLOOKUP(AP127,'P1'!$B$4:$J$35,9,FALSE)),"")</f>
        <v/>
      </c>
      <c r="AQ128" s="253" t="str">
        <f>IFERROR(IF(AND(AND($N127&lt;&gt;$BI$6,$N127&lt;&gt;$BJ$6),AQ127="有"),$AL$2,VLOOKUP(AQ127,'P1'!$B$4:$J$35,9,FALSE)),"")</f>
        <v/>
      </c>
      <c r="AR128" s="253" t="str">
        <f>IFERROR(IF(AND(AND($N127&lt;&gt;$BI$6,$N127&lt;&gt;$BJ$6),AR127="有"),$AL$2,VLOOKUP(AR127,'P1'!$B$4:$J$35,9,FALSE)),"")</f>
        <v/>
      </c>
      <c r="AS128" s="253" t="str">
        <f>IFERROR(IF(AND(AND($N127&lt;&gt;$BI$6,$N127&lt;&gt;$BJ$6),AS127="有"),$AL$2,VLOOKUP(AS127,'P1'!$B$4:$J$35,9,FALSE)),"")</f>
        <v/>
      </c>
      <c r="AT128" s="253" t="str">
        <f>IFERROR(IF(AND(AND($N127&lt;&gt;$BI$6,$N127&lt;&gt;$BJ$6),AT127="有"),$AL$2,VLOOKUP(AT127,'P1'!$B$4:$J$35,9,FALSE)),"")</f>
        <v/>
      </c>
      <c r="AU128" s="253" t="str">
        <f>IFERROR(IF(AND(AND($N127&lt;&gt;$BI$6,$N127&lt;&gt;$BJ$6),AU127="有"),$AL$2,VLOOKUP(AU127,'P1'!$B$4:$J$35,9,FALSE)),"")</f>
        <v/>
      </c>
      <c r="AV128" s="254">
        <f>SUM(Q128:AU128)</f>
        <v>0</v>
      </c>
      <c r="AW128" s="711"/>
      <c r="AX128" s="713"/>
      <c r="AY128" s="255"/>
      <c r="AZ128" s="255"/>
    </row>
    <row r="129" spans="2:52" ht="17.100000000000001" customHeight="1" x14ac:dyDescent="0.15">
      <c r="B129" s="690">
        <f>B127+1</f>
        <v>53</v>
      </c>
      <c r="C129" s="721"/>
      <c r="D129" s="722"/>
      <c r="E129" s="722"/>
      <c r="F129" s="722"/>
      <c r="G129" s="722"/>
      <c r="H129" s="723"/>
      <c r="I129" s="727"/>
      <c r="J129" s="728"/>
      <c r="K129" s="728"/>
      <c r="L129" s="728"/>
      <c r="M129" s="729"/>
      <c r="N129" s="733"/>
      <c r="O129" s="734"/>
      <c r="P129" s="723"/>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0">
        <f>COUNTA(Q129:AU129)</f>
        <v>0</v>
      </c>
      <c r="AW129" s="710">
        <f>AV130</f>
        <v>0</v>
      </c>
      <c r="AX129" s="712" t="str">
        <f>IFERROR(ROUNDDOWN(AV130/$AT$2,1),"")</f>
        <v/>
      </c>
      <c r="AY129" s="251"/>
      <c r="AZ129" s="251"/>
    </row>
    <row r="130" spans="2:52" ht="17.100000000000001" customHeight="1" x14ac:dyDescent="0.15">
      <c r="B130" s="691"/>
      <c r="C130" s="724"/>
      <c r="D130" s="725"/>
      <c r="E130" s="725"/>
      <c r="F130" s="725"/>
      <c r="G130" s="725"/>
      <c r="H130" s="726"/>
      <c r="I130" s="730"/>
      <c r="J130" s="731"/>
      <c r="K130" s="731"/>
      <c r="L130" s="731"/>
      <c r="M130" s="732"/>
      <c r="N130" s="724"/>
      <c r="O130" s="725"/>
      <c r="P130" s="726"/>
      <c r="Q130" s="253" t="str">
        <f>IFERROR(IF(AND(AND($N129&lt;&gt;$BI$6,$N129&lt;&gt;$BJ$6),Q129="有"),$AL$2,VLOOKUP(Q129,'P1'!$B$4:$J$35,9,FALSE)),"")</f>
        <v/>
      </c>
      <c r="R130" s="253" t="str">
        <f>IFERROR(IF(AND(AND($N129&lt;&gt;$BI$6,$N129&lt;&gt;$BJ$6),R129="有"),$AL$2,VLOOKUP(R129,'P1'!$B$4:$J$35,9,FALSE)),"")</f>
        <v/>
      </c>
      <c r="S130" s="253" t="str">
        <f>IFERROR(IF(AND(AND($N129&lt;&gt;$BI$6,$N129&lt;&gt;$BJ$6),S129="有"),$AL$2,VLOOKUP(S129,'P1'!$B$4:$J$35,9,FALSE)),"")</f>
        <v/>
      </c>
      <c r="T130" s="253" t="str">
        <f>IFERROR(IF(AND(AND($N129&lt;&gt;$BI$6,$N129&lt;&gt;$BJ$6),T129="有"),$AL$2,VLOOKUP(T129,'P1'!$B$4:$J$35,9,FALSE)),"")</f>
        <v/>
      </c>
      <c r="U130" s="253" t="str">
        <f>IFERROR(IF(AND(AND($N129&lt;&gt;$BI$6,$N129&lt;&gt;$BJ$6),U129="有"),$AL$2,VLOOKUP(U129,'P1'!$B$4:$J$35,9,FALSE)),"")</f>
        <v/>
      </c>
      <c r="V130" s="253" t="str">
        <f>IFERROR(IF(AND(AND($N129&lt;&gt;$BI$6,$N129&lt;&gt;$BJ$6),V129="有"),$AL$2,VLOOKUP(V129,'P1'!$B$4:$J$35,9,FALSE)),"")</f>
        <v/>
      </c>
      <c r="W130" s="253" t="str">
        <f>IFERROR(IF(AND(AND($N129&lt;&gt;$BI$6,$N129&lt;&gt;$BJ$6),W129="有"),$AL$2,VLOOKUP(W129,'P1'!$B$4:$J$35,9,FALSE)),"")</f>
        <v/>
      </c>
      <c r="X130" s="253" t="str">
        <f>IFERROR(IF(AND(AND($N129&lt;&gt;$BI$6,$N129&lt;&gt;$BJ$6),X129="有"),$AL$2,VLOOKUP(X129,'P1'!$B$4:$J$35,9,FALSE)),"")</f>
        <v/>
      </c>
      <c r="Y130" s="253" t="str">
        <f>IFERROR(IF(AND(AND($N129&lt;&gt;$BI$6,$N129&lt;&gt;$BJ$6),Y129="有"),$AL$2,VLOOKUP(Y129,'P1'!$B$4:$J$35,9,FALSE)),"")</f>
        <v/>
      </c>
      <c r="Z130" s="253" t="str">
        <f>IFERROR(IF(AND(AND($N129&lt;&gt;$BI$6,$N129&lt;&gt;$BJ$6),Z129="有"),$AL$2,VLOOKUP(Z129,'P1'!$B$4:$J$35,9,FALSE)),"")</f>
        <v/>
      </c>
      <c r="AA130" s="253" t="str">
        <f>IFERROR(IF(AND(AND($N129&lt;&gt;$BI$6,$N129&lt;&gt;$BJ$6),AA129="有"),$AL$2,VLOOKUP(AA129,'P1'!$B$4:$J$35,9,FALSE)),"")</f>
        <v/>
      </c>
      <c r="AB130" s="253" t="str">
        <f>IFERROR(IF(AND(AND($N129&lt;&gt;$BI$6,$N129&lt;&gt;$BJ$6),AB129="有"),$AL$2,VLOOKUP(AB129,'P1'!$B$4:$J$35,9,FALSE)),"")</f>
        <v/>
      </c>
      <c r="AC130" s="253" t="str">
        <f>IFERROR(IF(AND(AND($N129&lt;&gt;$BI$6,$N129&lt;&gt;$BJ$6),AC129="有"),$AL$2,VLOOKUP(AC129,'P1'!$B$4:$J$35,9,FALSE)),"")</f>
        <v/>
      </c>
      <c r="AD130" s="253" t="str">
        <f>IFERROR(IF(AND(AND($N129&lt;&gt;$BI$6,$N129&lt;&gt;$BJ$6),AD129="有"),$AL$2,VLOOKUP(AD129,'P1'!$B$4:$J$35,9,FALSE)),"")</f>
        <v/>
      </c>
      <c r="AE130" s="253" t="str">
        <f>IFERROR(IF(AND(AND($N129&lt;&gt;$BI$6,$N129&lt;&gt;$BJ$6),AE129="有"),$AL$2,VLOOKUP(AE129,'P1'!$B$4:$J$35,9,FALSE)),"")</f>
        <v/>
      </c>
      <c r="AF130" s="253" t="str">
        <f>IFERROR(IF(AND(AND($N129&lt;&gt;$BI$6,$N129&lt;&gt;$BJ$6),AF129="有"),$AL$2,VLOOKUP(AF129,'P1'!$B$4:$J$35,9,FALSE)),"")</f>
        <v/>
      </c>
      <c r="AG130" s="253" t="str">
        <f>IFERROR(IF(AND(AND($N129&lt;&gt;$BI$6,$N129&lt;&gt;$BJ$6),AG129="有"),$AL$2,VLOOKUP(AG129,'P1'!$B$4:$J$35,9,FALSE)),"")</f>
        <v/>
      </c>
      <c r="AH130" s="253" t="str">
        <f>IFERROR(IF(AND(AND($N129&lt;&gt;$BI$6,$N129&lt;&gt;$BJ$6),AH129="有"),$AL$2,VLOOKUP(AH129,'P1'!$B$4:$J$35,9,FALSE)),"")</f>
        <v/>
      </c>
      <c r="AI130" s="253" t="str">
        <f>IFERROR(IF(AND(AND($N129&lt;&gt;$BI$6,$N129&lt;&gt;$BJ$6),AI129="有"),$AL$2,VLOOKUP(AI129,'P1'!$B$4:$J$35,9,FALSE)),"")</f>
        <v/>
      </c>
      <c r="AJ130" s="253" t="str">
        <f>IFERROR(IF(AND(AND($N129&lt;&gt;$BI$6,$N129&lt;&gt;$BJ$6),AJ129="有"),$AL$2,VLOOKUP(AJ129,'P1'!$B$4:$J$35,9,FALSE)),"")</f>
        <v/>
      </c>
      <c r="AK130" s="253" t="str">
        <f>IFERROR(IF(AND(AND($N129&lt;&gt;$BI$6,$N129&lt;&gt;$BJ$6),AK129="有"),$AL$2,VLOOKUP(AK129,'P1'!$B$4:$J$35,9,FALSE)),"")</f>
        <v/>
      </c>
      <c r="AL130" s="253" t="str">
        <f>IFERROR(IF(AND(AND($N129&lt;&gt;$BI$6,$N129&lt;&gt;$BJ$6),AL129="有"),$AL$2,VLOOKUP(AL129,'P1'!$B$4:$J$35,9,FALSE)),"")</f>
        <v/>
      </c>
      <c r="AM130" s="253" t="str">
        <f>IFERROR(IF(AND(AND($N129&lt;&gt;$BI$6,$N129&lt;&gt;$BJ$6),AM129="有"),$AL$2,VLOOKUP(AM129,'P1'!$B$4:$J$35,9,FALSE)),"")</f>
        <v/>
      </c>
      <c r="AN130" s="253" t="str">
        <f>IFERROR(IF(AND(AND($N129&lt;&gt;$BI$6,$N129&lt;&gt;$BJ$6),AN129="有"),$AL$2,VLOOKUP(AN129,'P1'!$B$4:$J$35,9,FALSE)),"")</f>
        <v/>
      </c>
      <c r="AO130" s="253" t="str">
        <f>IFERROR(IF(AND(AND($N129&lt;&gt;$BI$6,$N129&lt;&gt;$BJ$6),AO129="有"),$AL$2,VLOOKUP(AO129,'P1'!$B$4:$J$35,9,FALSE)),"")</f>
        <v/>
      </c>
      <c r="AP130" s="253" t="str">
        <f>IFERROR(IF(AND(AND($N129&lt;&gt;$BI$6,$N129&lt;&gt;$BJ$6),AP129="有"),$AL$2,VLOOKUP(AP129,'P1'!$B$4:$J$35,9,FALSE)),"")</f>
        <v/>
      </c>
      <c r="AQ130" s="253" t="str">
        <f>IFERROR(IF(AND(AND($N129&lt;&gt;$BI$6,$N129&lt;&gt;$BJ$6),AQ129="有"),$AL$2,VLOOKUP(AQ129,'P1'!$B$4:$J$35,9,FALSE)),"")</f>
        <v/>
      </c>
      <c r="AR130" s="253" t="str">
        <f>IFERROR(IF(AND(AND($N129&lt;&gt;$BI$6,$N129&lt;&gt;$BJ$6),AR129="有"),$AL$2,VLOOKUP(AR129,'P1'!$B$4:$J$35,9,FALSE)),"")</f>
        <v/>
      </c>
      <c r="AS130" s="253" t="str">
        <f>IFERROR(IF(AND(AND($N129&lt;&gt;$BI$6,$N129&lt;&gt;$BJ$6),AS129="有"),$AL$2,VLOOKUP(AS129,'P1'!$B$4:$J$35,9,FALSE)),"")</f>
        <v/>
      </c>
      <c r="AT130" s="253" t="str">
        <f>IFERROR(IF(AND(AND($N129&lt;&gt;$BI$6,$N129&lt;&gt;$BJ$6),AT129="有"),$AL$2,VLOOKUP(AT129,'P1'!$B$4:$J$35,9,FALSE)),"")</f>
        <v/>
      </c>
      <c r="AU130" s="253" t="str">
        <f>IFERROR(IF(AND(AND($N129&lt;&gt;$BI$6,$N129&lt;&gt;$BJ$6),AU129="有"),$AL$2,VLOOKUP(AU129,'P1'!$B$4:$J$35,9,FALSE)),"")</f>
        <v/>
      </c>
      <c r="AV130" s="254">
        <f>SUM(Q130:AU130)</f>
        <v>0</v>
      </c>
      <c r="AW130" s="711"/>
      <c r="AX130" s="713"/>
      <c r="AY130" s="255"/>
      <c r="AZ130" s="255"/>
    </row>
    <row r="131" spans="2:52" ht="17.100000000000001" customHeight="1" x14ac:dyDescent="0.15">
      <c r="B131" s="690">
        <f>B129+1</f>
        <v>54</v>
      </c>
      <c r="C131" s="721"/>
      <c r="D131" s="722"/>
      <c r="E131" s="722"/>
      <c r="F131" s="722"/>
      <c r="G131" s="722"/>
      <c r="H131" s="723"/>
      <c r="I131" s="727"/>
      <c r="J131" s="728"/>
      <c r="K131" s="728"/>
      <c r="L131" s="728"/>
      <c r="M131" s="729"/>
      <c r="N131" s="733"/>
      <c r="O131" s="734"/>
      <c r="P131" s="723"/>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0">
        <f>COUNTA(Q131:AU131)</f>
        <v>0</v>
      </c>
      <c r="AW131" s="710">
        <f>AV132</f>
        <v>0</v>
      </c>
      <c r="AX131" s="712" t="str">
        <f>IFERROR(ROUNDDOWN(AV132/$AT$2,1),"")</f>
        <v/>
      </c>
      <c r="AY131" s="251"/>
      <c r="AZ131" s="251"/>
    </row>
    <row r="132" spans="2:52" ht="17.100000000000001" customHeight="1" x14ac:dyDescent="0.15">
      <c r="B132" s="691"/>
      <c r="C132" s="724"/>
      <c r="D132" s="725"/>
      <c r="E132" s="725"/>
      <c r="F132" s="725"/>
      <c r="G132" s="725"/>
      <c r="H132" s="726"/>
      <c r="I132" s="730"/>
      <c r="J132" s="731"/>
      <c r="K132" s="731"/>
      <c r="L132" s="731"/>
      <c r="M132" s="732"/>
      <c r="N132" s="724"/>
      <c r="O132" s="725"/>
      <c r="P132" s="726"/>
      <c r="Q132" s="253" t="str">
        <f>IFERROR(IF(AND(AND($N131&lt;&gt;$BI$6,$N131&lt;&gt;$BJ$6),Q131="有"),$AL$2,VLOOKUP(Q131,'P1'!$B$4:$J$35,9,FALSE)),"")</f>
        <v/>
      </c>
      <c r="R132" s="253" t="str">
        <f>IFERROR(IF(AND(AND($N131&lt;&gt;$BI$6,$N131&lt;&gt;$BJ$6),R131="有"),$AL$2,VLOOKUP(R131,'P1'!$B$4:$J$35,9,FALSE)),"")</f>
        <v/>
      </c>
      <c r="S132" s="253" t="str">
        <f>IFERROR(IF(AND(AND($N131&lt;&gt;$BI$6,$N131&lt;&gt;$BJ$6),S131="有"),$AL$2,VLOOKUP(S131,'P1'!$B$4:$J$35,9,FALSE)),"")</f>
        <v/>
      </c>
      <c r="T132" s="253" t="str">
        <f>IFERROR(IF(AND(AND($N131&lt;&gt;$BI$6,$N131&lt;&gt;$BJ$6),T131="有"),$AL$2,VLOOKUP(T131,'P1'!$B$4:$J$35,9,FALSE)),"")</f>
        <v/>
      </c>
      <c r="U132" s="253" t="str">
        <f>IFERROR(IF(AND(AND($N131&lt;&gt;$BI$6,$N131&lt;&gt;$BJ$6),U131="有"),$AL$2,VLOOKUP(U131,'P1'!$B$4:$J$35,9,FALSE)),"")</f>
        <v/>
      </c>
      <c r="V132" s="253" t="str">
        <f>IFERROR(IF(AND(AND($N131&lt;&gt;$BI$6,$N131&lt;&gt;$BJ$6),V131="有"),$AL$2,VLOOKUP(V131,'P1'!$B$4:$J$35,9,FALSE)),"")</f>
        <v/>
      </c>
      <c r="W132" s="253" t="str">
        <f>IFERROR(IF(AND(AND($N131&lt;&gt;$BI$6,$N131&lt;&gt;$BJ$6),W131="有"),$AL$2,VLOOKUP(W131,'P1'!$B$4:$J$35,9,FALSE)),"")</f>
        <v/>
      </c>
      <c r="X132" s="253" t="str">
        <f>IFERROR(IF(AND(AND($N131&lt;&gt;$BI$6,$N131&lt;&gt;$BJ$6),X131="有"),$AL$2,VLOOKUP(X131,'P1'!$B$4:$J$35,9,FALSE)),"")</f>
        <v/>
      </c>
      <c r="Y132" s="253" t="str">
        <f>IFERROR(IF(AND(AND($N131&lt;&gt;$BI$6,$N131&lt;&gt;$BJ$6),Y131="有"),$AL$2,VLOOKUP(Y131,'P1'!$B$4:$J$35,9,FALSE)),"")</f>
        <v/>
      </c>
      <c r="Z132" s="253" t="str">
        <f>IFERROR(IF(AND(AND($N131&lt;&gt;$BI$6,$N131&lt;&gt;$BJ$6),Z131="有"),$AL$2,VLOOKUP(Z131,'P1'!$B$4:$J$35,9,FALSE)),"")</f>
        <v/>
      </c>
      <c r="AA132" s="253" t="str">
        <f>IFERROR(IF(AND(AND($N131&lt;&gt;$BI$6,$N131&lt;&gt;$BJ$6),AA131="有"),$AL$2,VLOOKUP(AA131,'P1'!$B$4:$J$35,9,FALSE)),"")</f>
        <v/>
      </c>
      <c r="AB132" s="253" t="str">
        <f>IFERROR(IF(AND(AND($N131&lt;&gt;$BI$6,$N131&lt;&gt;$BJ$6),AB131="有"),$AL$2,VLOOKUP(AB131,'P1'!$B$4:$J$35,9,FALSE)),"")</f>
        <v/>
      </c>
      <c r="AC132" s="253" t="str">
        <f>IFERROR(IF(AND(AND($N131&lt;&gt;$BI$6,$N131&lt;&gt;$BJ$6),AC131="有"),$AL$2,VLOOKUP(AC131,'P1'!$B$4:$J$35,9,FALSE)),"")</f>
        <v/>
      </c>
      <c r="AD132" s="253" t="str">
        <f>IFERROR(IF(AND(AND($N131&lt;&gt;$BI$6,$N131&lt;&gt;$BJ$6),AD131="有"),$AL$2,VLOOKUP(AD131,'P1'!$B$4:$J$35,9,FALSE)),"")</f>
        <v/>
      </c>
      <c r="AE132" s="253" t="str">
        <f>IFERROR(IF(AND(AND($N131&lt;&gt;$BI$6,$N131&lt;&gt;$BJ$6),AE131="有"),$AL$2,VLOOKUP(AE131,'P1'!$B$4:$J$35,9,FALSE)),"")</f>
        <v/>
      </c>
      <c r="AF132" s="253" t="str">
        <f>IFERROR(IF(AND(AND($N131&lt;&gt;$BI$6,$N131&lt;&gt;$BJ$6),AF131="有"),$AL$2,VLOOKUP(AF131,'P1'!$B$4:$J$35,9,FALSE)),"")</f>
        <v/>
      </c>
      <c r="AG132" s="253" t="str">
        <f>IFERROR(IF(AND(AND($N131&lt;&gt;$BI$6,$N131&lt;&gt;$BJ$6),AG131="有"),$AL$2,VLOOKUP(AG131,'P1'!$B$4:$J$35,9,FALSE)),"")</f>
        <v/>
      </c>
      <c r="AH132" s="253" t="str">
        <f>IFERROR(IF(AND(AND($N131&lt;&gt;$BI$6,$N131&lt;&gt;$BJ$6),AH131="有"),$AL$2,VLOOKUP(AH131,'P1'!$B$4:$J$35,9,FALSE)),"")</f>
        <v/>
      </c>
      <c r="AI132" s="253" t="str">
        <f>IFERROR(IF(AND(AND($N131&lt;&gt;$BI$6,$N131&lt;&gt;$BJ$6),AI131="有"),$AL$2,VLOOKUP(AI131,'P1'!$B$4:$J$35,9,FALSE)),"")</f>
        <v/>
      </c>
      <c r="AJ132" s="253" t="str">
        <f>IFERROR(IF(AND(AND($N131&lt;&gt;$BI$6,$N131&lt;&gt;$BJ$6),AJ131="有"),$AL$2,VLOOKUP(AJ131,'P1'!$B$4:$J$35,9,FALSE)),"")</f>
        <v/>
      </c>
      <c r="AK132" s="253" t="str">
        <f>IFERROR(IF(AND(AND($N131&lt;&gt;$BI$6,$N131&lt;&gt;$BJ$6),AK131="有"),$AL$2,VLOOKUP(AK131,'P1'!$B$4:$J$35,9,FALSE)),"")</f>
        <v/>
      </c>
      <c r="AL132" s="253" t="str">
        <f>IFERROR(IF(AND(AND($N131&lt;&gt;$BI$6,$N131&lt;&gt;$BJ$6),AL131="有"),$AL$2,VLOOKUP(AL131,'P1'!$B$4:$J$35,9,FALSE)),"")</f>
        <v/>
      </c>
      <c r="AM132" s="253" t="str">
        <f>IFERROR(IF(AND(AND($N131&lt;&gt;$BI$6,$N131&lt;&gt;$BJ$6),AM131="有"),$AL$2,VLOOKUP(AM131,'P1'!$B$4:$J$35,9,FALSE)),"")</f>
        <v/>
      </c>
      <c r="AN132" s="253" t="str">
        <f>IFERROR(IF(AND(AND($N131&lt;&gt;$BI$6,$N131&lt;&gt;$BJ$6),AN131="有"),$AL$2,VLOOKUP(AN131,'P1'!$B$4:$J$35,9,FALSE)),"")</f>
        <v/>
      </c>
      <c r="AO132" s="253" t="str">
        <f>IFERROR(IF(AND(AND($N131&lt;&gt;$BI$6,$N131&lt;&gt;$BJ$6),AO131="有"),$AL$2,VLOOKUP(AO131,'P1'!$B$4:$J$35,9,FALSE)),"")</f>
        <v/>
      </c>
      <c r="AP132" s="253" t="str">
        <f>IFERROR(IF(AND(AND($N131&lt;&gt;$BI$6,$N131&lt;&gt;$BJ$6),AP131="有"),$AL$2,VLOOKUP(AP131,'P1'!$B$4:$J$35,9,FALSE)),"")</f>
        <v/>
      </c>
      <c r="AQ132" s="253" t="str">
        <f>IFERROR(IF(AND(AND($N131&lt;&gt;$BI$6,$N131&lt;&gt;$BJ$6),AQ131="有"),$AL$2,VLOOKUP(AQ131,'P1'!$B$4:$J$35,9,FALSE)),"")</f>
        <v/>
      </c>
      <c r="AR132" s="253" t="str">
        <f>IFERROR(IF(AND(AND($N131&lt;&gt;$BI$6,$N131&lt;&gt;$BJ$6),AR131="有"),$AL$2,VLOOKUP(AR131,'P1'!$B$4:$J$35,9,FALSE)),"")</f>
        <v/>
      </c>
      <c r="AS132" s="253" t="str">
        <f>IFERROR(IF(AND(AND($N131&lt;&gt;$BI$6,$N131&lt;&gt;$BJ$6),AS131="有"),$AL$2,VLOOKUP(AS131,'P1'!$B$4:$J$35,9,FALSE)),"")</f>
        <v/>
      </c>
      <c r="AT132" s="253" t="str">
        <f>IFERROR(IF(AND(AND($N131&lt;&gt;$BI$6,$N131&lt;&gt;$BJ$6),AT131="有"),$AL$2,VLOOKUP(AT131,'P1'!$B$4:$J$35,9,FALSE)),"")</f>
        <v/>
      </c>
      <c r="AU132" s="253" t="str">
        <f>IFERROR(IF(AND(AND($N131&lt;&gt;$BI$6,$N131&lt;&gt;$BJ$6),AU131="有"),$AL$2,VLOOKUP(AU131,'P1'!$B$4:$J$35,9,FALSE)),"")</f>
        <v/>
      </c>
      <c r="AV132" s="254">
        <f>SUM(Q132:AU132)</f>
        <v>0</v>
      </c>
      <c r="AW132" s="711"/>
      <c r="AX132" s="713"/>
      <c r="AY132" s="255"/>
      <c r="AZ132" s="255"/>
    </row>
    <row r="133" spans="2:52" ht="17.100000000000001" customHeight="1" x14ac:dyDescent="0.15">
      <c r="B133" s="690">
        <f>B131+1</f>
        <v>55</v>
      </c>
      <c r="C133" s="721"/>
      <c r="D133" s="722"/>
      <c r="E133" s="722"/>
      <c r="F133" s="722"/>
      <c r="G133" s="722"/>
      <c r="H133" s="723"/>
      <c r="I133" s="727"/>
      <c r="J133" s="728"/>
      <c r="K133" s="728"/>
      <c r="L133" s="728"/>
      <c r="M133" s="729"/>
      <c r="N133" s="733"/>
      <c r="O133" s="734"/>
      <c r="P133" s="723"/>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0">
        <f>COUNTA(Q133:AU133)</f>
        <v>0</v>
      </c>
      <c r="AW133" s="710">
        <f>AV134</f>
        <v>0</v>
      </c>
      <c r="AX133" s="712" t="str">
        <f>IFERROR(ROUNDDOWN(AV134/$AT$2,1),"")</f>
        <v/>
      </c>
      <c r="AY133" s="251"/>
      <c r="AZ133" s="251"/>
    </row>
    <row r="134" spans="2:52" ht="17.100000000000001" customHeight="1" x14ac:dyDescent="0.15">
      <c r="B134" s="691"/>
      <c r="C134" s="724"/>
      <c r="D134" s="725"/>
      <c r="E134" s="725"/>
      <c r="F134" s="725"/>
      <c r="G134" s="725"/>
      <c r="H134" s="726"/>
      <c r="I134" s="730"/>
      <c r="J134" s="731"/>
      <c r="K134" s="731"/>
      <c r="L134" s="731"/>
      <c r="M134" s="732"/>
      <c r="N134" s="724"/>
      <c r="O134" s="725"/>
      <c r="P134" s="726"/>
      <c r="Q134" s="253" t="str">
        <f>IFERROR(IF(AND(AND($N133&lt;&gt;$BI$6,$N133&lt;&gt;$BJ$6),Q133="有"),$AL$2,VLOOKUP(Q133,'P1'!$B$4:$J$35,9,FALSE)),"")</f>
        <v/>
      </c>
      <c r="R134" s="253" t="str">
        <f>IFERROR(IF(AND(AND($N133&lt;&gt;$BI$6,$N133&lt;&gt;$BJ$6),R133="有"),$AL$2,VLOOKUP(R133,'P1'!$B$4:$J$35,9,FALSE)),"")</f>
        <v/>
      </c>
      <c r="S134" s="253" t="str">
        <f>IFERROR(IF(AND(AND($N133&lt;&gt;$BI$6,$N133&lt;&gt;$BJ$6),S133="有"),$AL$2,VLOOKUP(S133,'P1'!$B$4:$J$35,9,FALSE)),"")</f>
        <v/>
      </c>
      <c r="T134" s="253" t="str">
        <f>IFERROR(IF(AND(AND($N133&lt;&gt;$BI$6,$N133&lt;&gt;$BJ$6),T133="有"),$AL$2,VLOOKUP(T133,'P1'!$B$4:$J$35,9,FALSE)),"")</f>
        <v/>
      </c>
      <c r="U134" s="253" t="str">
        <f>IFERROR(IF(AND(AND($N133&lt;&gt;$BI$6,$N133&lt;&gt;$BJ$6),U133="有"),$AL$2,VLOOKUP(U133,'P1'!$B$4:$J$35,9,FALSE)),"")</f>
        <v/>
      </c>
      <c r="V134" s="253" t="str">
        <f>IFERROR(IF(AND(AND($N133&lt;&gt;$BI$6,$N133&lt;&gt;$BJ$6),V133="有"),$AL$2,VLOOKUP(V133,'P1'!$B$4:$J$35,9,FALSE)),"")</f>
        <v/>
      </c>
      <c r="W134" s="253" t="str">
        <f>IFERROR(IF(AND(AND($N133&lt;&gt;$BI$6,$N133&lt;&gt;$BJ$6),W133="有"),$AL$2,VLOOKUP(W133,'P1'!$B$4:$J$35,9,FALSE)),"")</f>
        <v/>
      </c>
      <c r="X134" s="253" t="str">
        <f>IFERROR(IF(AND(AND($N133&lt;&gt;$BI$6,$N133&lt;&gt;$BJ$6),X133="有"),$AL$2,VLOOKUP(X133,'P1'!$B$4:$J$35,9,FALSE)),"")</f>
        <v/>
      </c>
      <c r="Y134" s="253" t="str">
        <f>IFERROR(IF(AND(AND($N133&lt;&gt;$BI$6,$N133&lt;&gt;$BJ$6),Y133="有"),$AL$2,VLOOKUP(Y133,'P1'!$B$4:$J$35,9,FALSE)),"")</f>
        <v/>
      </c>
      <c r="Z134" s="253" t="str">
        <f>IFERROR(IF(AND(AND($N133&lt;&gt;$BI$6,$N133&lt;&gt;$BJ$6),Z133="有"),$AL$2,VLOOKUP(Z133,'P1'!$B$4:$J$35,9,FALSE)),"")</f>
        <v/>
      </c>
      <c r="AA134" s="253" t="str">
        <f>IFERROR(IF(AND(AND($N133&lt;&gt;$BI$6,$N133&lt;&gt;$BJ$6),AA133="有"),$AL$2,VLOOKUP(AA133,'P1'!$B$4:$J$35,9,FALSE)),"")</f>
        <v/>
      </c>
      <c r="AB134" s="253" t="str">
        <f>IFERROR(IF(AND(AND($N133&lt;&gt;$BI$6,$N133&lt;&gt;$BJ$6),AB133="有"),$AL$2,VLOOKUP(AB133,'P1'!$B$4:$J$35,9,FALSE)),"")</f>
        <v/>
      </c>
      <c r="AC134" s="253" t="str">
        <f>IFERROR(IF(AND(AND($N133&lt;&gt;$BI$6,$N133&lt;&gt;$BJ$6),AC133="有"),$AL$2,VLOOKUP(AC133,'P1'!$B$4:$J$35,9,FALSE)),"")</f>
        <v/>
      </c>
      <c r="AD134" s="253" t="str">
        <f>IFERROR(IF(AND(AND($N133&lt;&gt;$BI$6,$N133&lt;&gt;$BJ$6),AD133="有"),$AL$2,VLOOKUP(AD133,'P1'!$B$4:$J$35,9,FALSE)),"")</f>
        <v/>
      </c>
      <c r="AE134" s="253" t="str">
        <f>IFERROR(IF(AND(AND($N133&lt;&gt;$BI$6,$N133&lt;&gt;$BJ$6),AE133="有"),$AL$2,VLOOKUP(AE133,'P1'!$B$4:$J$35,9,FALSE)),"")</f>
        <v/>
      </c>
      <c r="AF134" s="253" t="str">
        <f>IFERROR(IF(AND(AND($N133&lt;&gt;$BI$6,$N133&lt;&gt;$BJ$6),AF133="有"),$AL$2,VLOOKUP(AF133,'P1'!$B$4:$J$35,9,FALSE)),"")</f>
        <v/>
      </c>
      <c r="AG134" s="253" t="str">
        <f>IFERROR(IF(AND(AND($N133&lt;&gt;$BI$6,$N133&lt;&gt;$BJ$6),AG133="有"),$AL$2,VLOOKUP(AG133,'P1'!$B$4:$J$35,9,FALSE)),"")</f>
        <v/>
      </c>
      <c r="AH134" s="253" t="str">
        <f>IFERROR(IF(AND(AND($N133&lt;&gt;$BI$6,$N133&lt;&gt;$BJ$6),AH133="有"),$AL$2,VLOOKUP(AH133,'P1'!$B$4:$J$35,9,FALSE)),"")</f>
        <v/>
      </c>
      <c r="AI134" s="253" t="str">
        <f>IFERROR(IF(AND(AND($N133&lt;&gt;$BI$6,$N133&lt;&gt;$BJ$6),AI133="有"),$AL$2,VLOOKUP(AI133,'P1'!$B$4:$J$35,9,FALSE)),"")</f>
        <v/>
      </c>
      <c r="AJ134" s="253" t="str">
        <f>IFERROR(IF(AND(AND($N133&lt;&gt;$BI$6,$N133&lt;&gt;$BJ$6),AJ133="有"),$AL$2,VLOOKUP(AJ133,'P1'!$B$4:$J$35,9,FALSE)),"")</f>
        <v/>
      </c>
      <c r="AK134" s="253" t="str">
        <f>IFERROR(IF(AND(AND($N133&lt;&gt;$BI$6,$N133&lt;&gt;$BJ$6),AK133="有"),$AL$2,VLOOKUP(AK133,'P1'!$B$4:$J$35,9,FALSE)),"")</f>
        <v/>
      </c>
      <c r="AL134" s="253" t="str">
        <f>IFERROR(IF(AND(AND($N133&lt;&gt;$BI$6,$N133&lt;&gt;$BJ$6),AL133="有"),$AL$2,VLOOKUP(AL133,'P1'!$B$4:$J$35,9,FALSE)),"")</f>
        <v/>
      </c>
      <c r="AM134" s="253" t="str">
        <f>IFERROR(IF(AND(AND($N133&lt;&gt;$BI$6,$N133&lt;&gt;$BJ$6),AM133="有"),$AL$2,VLOOKUP(AM133,'P1'!$B$4:$J$35,9,FALSE)),"")</f>
        <v/>
      </c>
      <c r="AN134" s="253" t="str">
        <f>IFERROR(IF(AND(AND($N133&lt;&gt;$BI$6,$N133&lt;&gt;$BJ$6),AN133="有"),$AL$2,VLOOKUP(AN133,'P1'!$B$4:$J$35,9,FALSE)),"")</f>
        <v/>
      </c>
      <c r="AO134" s="253" t="str">
        <f>IFERROR(IF(AND(AND($N133&lt;&gt;$BI$6,$N133&lt;&gt;$BJ$6),AO133="有"),$AL$2,VLOOKUP(AO133,'P1'!$B$4:$J$35,9,FALSE)),"")</f>
        <v/>
      </c>
      <c r="AP134" s="253" t="str">
        <f>IFERROR(IF(AND(AND($N133&lt;&gt;$BI$6,$N133&lt;&gt;$BJ$6),AP133="有"),$AL$2,VLOOKUP(AP133,'P1'!$B$4:$J$35,9,FALSE)),"")</f>
        <v/>
      </c>
      <c r="AQ134" s="253" t="str">
        <f>IFERROR(IF(AND(AND($N133&lt;&gt;$BI$6,$N133&lt;&gt;$BJ$6),AQ133="有"),$AL$2,VLOOKUP(AQ133,'P1'!$B$4:$J$35,9,FALSE)),"")</f>
        <v/>
      </c>
      <c r="AR134" s="253" t="str">
        <f>IFERROR(IF(AND(AND($N133&lt;&gt;$BI$6,$N133&lt;&gt;$BJ$6),AR133="有"),$AL$2,VLOOKUP(AR133,'P1'!$B$4:$J$35,9,FALSE)),"")</f>
        <v/>
      </c>
      <c r="AS134" s="253" t="str">
        <f>IFERROR(IF(AND(AND($N133&lt;&gt;$BI$6,$N133&lt;&gt;$BJ$6),AS133="有"),$AL$2,VLOOKUP(AS133,'P1'!$B$4:$J$35,9,FALSE)),"")</f>
        <v/>
      </c>
      <c r="AT134" s="253" t="str">
        <f>IFERROR(IF(AND(AND($N133&lt;&gt;$BI$6,$N133&lt;&gt;$BJ$6),AT133="有"),$AL$2,VLOOKUP(AT133,'P1'!$B$4:$J$35,9,FALSE)),"")</f>
        <v/>
      </c>
      <c r="AU134" s="253" t="str">
        <f>IFERROR(IF(AND(AND($N133&lt;&gt;$BI$6,$N133&lt;&gt;$BJ$6),AU133="有"),$AL$2,VLOOKUP(AU133,'P1'!$B$4:$J$35,9,FALSE)),"")</f>
        <v/>
      </c>
      <c r="AV134" s="254">
        <f>SUM(Q134:AU134)</f>
        <v>0</v>
      </c>
      <c r="AW134" s="711"/>
      <c r="AX134" s="713"/>
      <c r="AY134" s="255"/>
      <c r="AZ134" s="255"/>
    </row>
    <row r="135" spans="2:52" ht="17.100000000000001" customHeight="1" x14ac:dyDescent="0.15">
      <c r="B135" s="690">
        <f>B133+1</f>
        <v>56</v>
      </c>
      <c r="C135" s="721"/>
      <c r="D135" s="722"/>
      <c r="E135" s="722"/>
      <c r="F135" s="722"/>
      <c r="G135" s="722"/>
      <c r="H135" s="723"/>
      <c r="I135" s="727"/>
      <c r="J135" s="728"/>
      <c r="K135" s="728"/>
      <c r="L135" s="728"/>
      <c r="M135" s="729"/>
      <c r="N135" s="733"/>
      <c r="O135" s="734"/>
      <c r="P135" s="723"/>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56"/>
      <c r="AP135" s="256"/>
      <c r="AQ135" s="256"/>
      <c r="AR135" s="256"/>
      <c r="AS135" s="256"/>
      <c r="AT135" s="256"/>
      <c r="AU135" s="256"/>
      <c r="AV135" s="250">
        <f>COUNTA(Q135:AU135)</f>
        <v>0</v>
      </c>
      <c r="AW135" s="710">
        <f>AV136</f>
        <v>0</v>
      </c>
      <c r="AX135" s="712" t="str">
        <f>IFERROR(ROUNDDOWN(AV136/$AT$2,1),"")</f>
        <v/>
      </c>
      <c r="AY135" s="251"/>
      <c r="AZ135" s="251"/>
    </row>
    <row r="136" spans="2:52" ht="17.100000000000001" customHeight="1" x14ac:dyDescent="0.15">
      <c r="B136" s="691"/>
      <c r="C136" s="724"/>
      <c r="D136" s="725"/>
      <c r="E136" s="725"/>
      <c r="F136" s="725"/>
      <c r="G136" s="725"/>
      <c r="H136" s="726"/>
      <c r="I136" s="730"/>
      <c r="J136" s="731"/>
      <c r="K136" s="731"/>
      <c r="L136" s="731"/>
      <c r="M136" s="732"/>
      <c r="N136" s="724"/>
      <c r="O136" s="725"/>
      <c r="P136" s="726"/>
      <c r="Q136" s="253" t="str">
        <f>IFERROR(IF(AND(AND($N135&lt;&gt;$BI$6,$N135&lt;&gt;$BJ$6),Q135="有"),$AL$2,VLOOKUP(Q135,'P1'!$B$4:$J$35,9,FALSE)),"")</f>
        <v/>
      </c>
      <c r="R136" s="253" t="str">
        <f>IFERROR(IF(AND(AND($N135&lt;&gt;$BI$6,$N135&lt;&gt;$BJ$6),R135="有"),$AL$2,VLOOKUP(R135,'P1'!$B$4:$J$35,9,FALSE)),"")</f>
        <v/>
      </c>
      <c r="S136" s="253" t="str">
        <f>IFERROR(IF(AND(AND($N135&lt;&gt;$BI$6,$N135&lt;&gt;$BJ$6),S135="有"),$AL$2,VLOOKUP(S135,'P1'!$B$4:$J$35,9,FALSE)),"")</f>
        <v/>
      </c>
      <c r="T136" s="253" t="str">
        <f>IFERROR(IF(AND(AND($N135&lt;&gt;$BI$6,$N135&lt;&gt;$BJ$6),T135="有"),$AL$2,VLOOKUP(T135,'P1'!$B$4:$J$35,9,FALSE)),"")</f>
        <v/>
      </c>
      <c r="U136" s="253" t="str">
        <f>IFERROR(IF(AND(AND($N135&lt;&gt;$BI$6,$N135&lt;&gt;$BJ$6),U135="有"),$AL$2,VLOOKUP(U135,'P1'!$B$4:$J$35,9,FALSE)),"")</f>
        <v/>
      </c>
      <c r="V136" s="253" t="str">
        <f>IFERROR(IF(AND(AND($N135&lt;&gt;$BI$6,$N135&lt;&gt;$BJ$6),V135="有"),$AL$2,VLOOKUP(V135,'P1'!$B$4:$J$35,9,FALSE)),"")</f>
        <v/>
      </c>
      <c r="W136" s="253" t="str">
        <f>IFERROR(IF(AND(AND($N135&lt;&gt;$BI$6,$N135&lt;&gt;$BJ$6),W135="有"),$AL$2,VLOOKUP(W135,'P1'!$B$4:$J$35,9,FALSE)),"")</f>
        <v/>
      </c>
      <c r="X136" s="253" t="str">
        <f>IFERROR(IF(AND(AND($N135&lt;&gt;$BI$6,$N135&lt;&gt;$BJ$6),X135="有"),$AL$2,VLOOKUP(X135,'P1'!$B$4:$J$35,9,FALSE)),"")</f>
        <v/>
      </c>
      <c r="Y136" s="253" t="str">
        <f>IFERROR(IF(AND(AND($N135&lt;&gt;$BI$6,$N135&lt;&gt;$BJ$6),Y135="有"),$AL$2,VLOOKUP(Y135,'P1'!$B$4:$J$35,9,FALSE)),"")</f>
        <v/>
      </c>
      <c r="Z136" s="253" t="str">
        <f>IFERROR(IF(AND(AND($N135&lt;&gt;$BI$6,$N135&lt;&gt;$BJ$6),Z135="有"),$AL$2,VLOOKUP(Z135,'P1'!$B$4:$J$35,9,FALSE)),"")</f>
        <v/>
      </c>
      <c r="AA136" s="253" t="str">
        <f>IFERROR(IF(AND(AND($N135&lt;&gt;$BI$6,$N135&lt;&gt;$BJ$6),AA135="有"),$AL$2,VLOOKUP(AA135,'P1'!$B$4:$J$35,9,FALSE)),"")</f>
        <v/>
      </c>
      <c r="AB136" s="253" t="str">
        <f>IFERROR(IF(AND(AND($N135&lt;&gt;$BI$6,$N135&lt;&gt;$BJ$6),AB135="有"),$AL$2,VLOOKUP(AB135,'P1'!$B$4:$J$35,9,FALSE)),"")</f>
        <v/>
      </c>
      <c r="AC136" s="253" t="str">
        <f>IFERROR(IF(AND(AND($N135&lt;&gt;$BI$6,$N135&lt;&gt;$BJ$6),AC135="有"),$AL$2,VLOOKUP(AC135,'P1'!$B$4:$J$35,9,FALSE)),"")</f>
        <v/>
      </c>
      <c r="AD136" s="253" t="str">
        <f>IFERROR(IF(AND(AND($N135&lt;&gt;$BI$6,$N135&lt;&gt;$BJ$6),AD135="有"),$AL$2,VLOOKUP(AD135,'P1'!$B$4:$J$35,9,FALSE)),"")</f>
        <v/>
      </c>
      <c r="AE136" s="253" t="str">
        <f>IFERROR(IF(AND(AND($N135&lt;&gt;$BI$6,$N135&lt;&gt;$BJ$6),AE135="有"),$AL$2,VLOOKUP(AE135,'P1'!$B$4:$J$35,9,FALSE)),"")</f>
        <v/>
      </c>
      <c r="AF136" s="253" t="str">
        <f>IFERROR(IF(AND(AND($N135&lt;&gt;$BI$6,$N135&lt;&gt;$BJ$6),AF135="有"),$AL$2,VLOOKUP(AF135,'P1'!$B$4:$J$35,9,FALSE)),"")</f>
        <v/>
      </c>
      <c r="AG136" s="253" t="str">
        <f>IFERROR(IF(AND(AND($N135&lt;&gt;$BI$6,$N135&lt;&gt;$BJ$6),AG135="有"),$AL$2,VLOOKUP(AG135,'P1'!$B$4:$J$35,9,FALSE)),"")</f>
        <v/>
      </c>
      <c r="AH136" s="253" t="str">
        <f>IFERROR(IF(AND(AND($N135&lt;&gt;$BI$6,$N135&lt;&gt;$BJ$6),AH135="有"),$AL$2,VLOOKUP(AH135,'P1'!$B$4:$J$35,9,FALSE)),"")</f>
        <v/>
      </c>
      <c r="AI136" s="253" t="str">
        <f>IFERROR(IF(AND(AND($N135&lt;&gt;$BI$6,$N135&lt;&gt;$BJ$6),AI135="有"),$AL$2,VLOOKUP(AI135,'P1'!$B$4:$J$35,9,FALSE)),"")</f>
        <v/>
      </c>
      <c r="AJ136" s="253" t="str">
        <f>IFERROR(IF(AND(AND($N135&lt;&gt;$BI$6,$N135&lt;&gt;$BJ$6),AJ135="有"),$AL$2,VLOOKUP(AJ135,'P1'!$B$4:$J$35,9,FALSE)),"")</f>
        <v/>
      </c>
      <c r="AK136" s="253" t="str">
        <f>IFERROR(IF(AND(AND($N135&lt;&gt;$BI$6,$N135&lt;&gt;$BJ$6),AK135="有"),$AL$2,VLOOKUP(AK135,'P1'!$B$4:$J$35,9,FALSE)),"")</f>
        <v/>
      </c>
      <c r="AL136" s="253" t="str">
        <f>IFERROR(IF(AND(AND($N135&lt;&gt;$BI$6,$N135&lt;&gt;$BJ$6),AL135="有"),$AL$2,VLOOKUP(AL135,'P1'!$B$4:$J$35,9,FALSE)),"")</f>
        <v/>
      </c>
      <c r="AM136" s="253" t="str">
        <f>IFERROR(IF(AND(AND($N135&lt;&gt;$BI$6,$N135&lt;&gt;$BJ$6),AM135="有"),$AL$2,VLOOKUP(AM135,'P1'!$B$4:$J$35,9,FALSE)),"")</f>
        <v/>
      </c>
      <c r="AN136" s="253" t="str">
        <f>IFERROR(IF(AND(AND($N135&lt;&gt;$BI$6,$N135&lt;&gt;$BJ$6),AN135="有"),$AL$2,VLOOKUP(AN135,'P1'!$B$4:$J$35,9,FALSE)),"")</f>
        <v/>
      </c>
      <c r="AO136" s="253" t="str">
        <f>IFERROR(IF(AND(AND($N135&lt;&gt;$BI$6,$N135&lt;&gt;$BJ$6),AO135="有"),$AL$2,VLOOKUP(AO135,'P1'!$B$4:$J$35,9,FALSE)),"")</f>
        <v/>
      </c>
      <c r="AP136" s="253" t="str">
        <f>IFERROR(IF(AND(AND($N135&lt;&gt;$BI$6,$N135&lt;&gt;$BJ$6),AP135="有"),$AL$2,VLOOKUP(AP135,'P1'!$B$4:$J$35,9,FALSE)),"")</f>
        <v/>
      </c>
      <c r="AQ136" s="253" t="str">
        <f>IFERROR(IF(AND(AND($N135&lt;&gt;$BI$6,$N135&lt;&gt;$BJ$6),AQ135="有"),$AL$2,VLOOKUP(AQ135,'P1'!$B$4:$J$35,9,FALSE)),"")</f>
        <v/>
      </c>
      <c r="AR136" s="253" t="str">
        <f>IFERROR(IF(AND(AND($N135&lt;&gt;$BI$6,$N135&lt;&gt;$BJ$6),AR135="有"),$AL$2,VLOOKUP(AR135,'P1'!$B$4:$J$35,9,FALSE)),"")</f>
        <v/>
      </c>
      <c r="AS136" s="253" t="str">
        <f>IFERROR(IF(AND(AND($N135&lt;&gt;$BI$6,$N135&lt;&gt;$BJ$6),AS135="有"),$AL$2,VLOOKUP(AS135,'P1'!$B$4:$J$35,9,FALSE)),"")</f>
        <v/>
      </c>
      <c r="AT136" s="253" t="str">
        <f>IFERROR(IF(AND(AND($N135&lt;&gt;$BI$6,$N135&lt;&gt;$BJ$6),AT135="有"),$AL$2,VLOOKUP(AT135,'P1'!$B$4:$J$35,9,FALSE)),"")</f>
        <v/>
      </c>
      <c r="AU136" s="253" t="str">
        <f>IFERROR(IF(AND(AND($N135&lt;&gt;$BI$6,$N135&lt;&gt;$BJ$6),AU135="有"),$AL$2,VLOOKUP(AU135,'P1'!$B$4:$J$35,9,FALSE)),"")</f>
        <v/>
      </c>
      <c r="AV136" s="254">
        <f>SUM(Q136:AU136)</f>
        <v>0</v>
      </c>
      <c r="AW136" s="711"/>
      <c r="AX136" s="713"/>
      <c r="AY136" s="255"/>
      <c r="AZ136" s="255"/>
    </row>
    <row r="137" spans="2:52" ht="17.100000000000001" customHeight="1" x14ac:dyDescent="0.15">
      <c r="B137" s="690">
        <f>B135+1</f>
        <v>57</v>
      </c>
      <c r="C137" s="721"/>
      <c r="D137" s="722"/>
      <c r="E137" s="722"/>
      <c r="F137" s="722"/>
      <c r="G137" s="722"/>
      <c r="H137" s="723"/>
      <c r="I137" s="727"/>
      <c r="J137" s="728"/>
      <c r="K137" s="728"/>
      <c r="L137" s="728"/>
      <c r="M137" s="729"/>
      <c r="N137" s="733"/>
      <c r="O137" s="734"/>
      <c r="P137" s="723"/>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250">
        <f>COUNTA(Q137:AU137)</f>
        <v>0</v>
      </c>
      <c r="AW137" s="710">
        <f>AV138</f>
        <v>0</v>
      </c>
      <c r="AX137" s="712" t="str">
        <f>IFERROR(ROUNDDOWN(AV138/$AT$2,1),"")</f>
        <v/>
      </c>
      <c r="AY137" s="251"/>
      <c r="AZ137" s="251"/>
    </row>
    <row r="138" spans="2:52" ht="17.100000000000001" customHeight="1" x14ac:dyDescent="0.15">
      <c r="B138" s="691"/>
      <c r="C138" s="724"/>
      <c r="D138" s="725"/>
      <c r="E138" s="725"/>
      <c r="F138" s="725"/>
      <c r="G138" s="725"/>
      <c r="H138" s="726"/>
      <c r="I138" s="730"/>
      <c r="J138" s="731"/>
      <c r="K138" s="731"/>
      <c r="L138" s="731"/>
      <c r="M138" s="732"/>
      <c r="N138" s="724"/>
      <c r="O138" s="725"/>
      <c r="P138" s="726"/>
      <c r="Q138" s="253" t="str">
        <f>IFERROR(IF(AND(AND($N137&lt;&gt;$BI$6,$N137&lt;&gt;$BJ$6),Q137="有"),$AL$2,VLOOKUP(Q137,'P1'!$B$4:$J$35,9,FALSE)),"")</f>
        <v/>
      </c>
      <c r="R138" s="253" t="str">
        <f>IFERROR(IF(AND(AND($N137&lt;&gt;$BI$6,$N137&lt;&gt;$BJ$6),R137="有"),$AL$2,VLOOKUP(R137,'P1'!$B$4:$J$35,9,FALSE)),"")</f>
        <v/>
      </c>
      <c r="S138" s="253" t="str">
        <f>IFERROR(IF(AND(AND($N137&lt;&gt;$BI$6,$N137&lt;&gt;$BJ$6),S137="有"),$AL$2,VLOOKUP(S137,'P1'!$B$4:$J$35,9,FALSE)),"")</f>
        <v/>
      </c>
      <c r="T138" s="253" t="str">
        <f>IFERROR(IF(AND(AND($N137&lt;&gt;$BI$6,$N137&lt;&gt;$BJ$6),T137="有"),$AL$2,VLOOKUP(T137,'P1'!$B$4:$J$35,9,FALSE)),"")</f>
        <v/>
      </c>
      <c r="U138" s="253" t="str">
        <f>IFERROR(IF(AND(AND($N137&lt;&gt;$BI$6,$N137&lt;&gt;$BJ$6),U137="有"),$AL$2,VLOOKUP(U137,'P1'!$B$4:$J$35,9,FALSE)),"")</f>
        <v/>
      </c>
      <c r="V138" s="253" t="str">
        <f>IFERROR(IF(AND(AND($N137&lt;&gt;$BI$6,$N137&lt;&gt;$BJ$6),V137="有"),$AL$2,VLOOKUP(V137,'P1'!$B$4:$J$35,9,FALSE)),"")</f>
        <v/>
      </c>
      <c r="W138" s="253" t="str">
        <f>IFERROR(IF(AND(AND($N137&lt;&gt;$BI$6,$N137&lt;&gt;$BJ$6),W137="有"),$AL$2,VLOOKUP(W137,'P1'!$B$4:$J$35,9,FALSE)),"")</f>
        <v/>
      </c>
      <c r="X138" s="253" t="str">
        <f>IFERROR(IF(AND(AND($N137&lt;&gt;$BI$6,$N137&lt;&gt;$BJ$6),X137="有"),$AL$2,VLOOKUP(X137,'P1'!$B$4:$J$35,9,FALSE)),"")</f>
        <v/>
      </c>
      <c r="Y138" s="253" t="str">
        <f>IFERROR(IF(AND(AND($N137&lt;&gt;$BI$6,$N137&lt;&gt;$BJ$6),Y137="有"),$AL$2,VLOOKUP(Y137,'P1'!$B$4:$J$35,9,FALSE)),"")</f>
        <v/>
      </c>
      <c r="Z138" s="253" t="str">
        <f>IFERROR(IF(AND(AND($N137&lt;&gt;$BI$6,$N137&lt;&gt;$BJ$6),Z137="有"),$AL$2,VLOOKUP(Z137,'P1'!$B$4:$J$35,9,FALSE)),"")</f>
        <v/>
      </c>
      <c r="AA138" s="253" t="str">
        <f>IFERROR(IF(AND(AND($N137&lt;&gt;$BI$6,$N137&lt;&gt;$BJ$6),AA137="有"),$AL$2,VLOOKUP(AA137,'P1'!$B$4:$J$35,9,FALSE)),"")</f>
        <v/>
      </c>
      <c r="AB138" s="253" t="str">
        <f>IFERROR(IF(AND(AND($N137&lt;&gt;$BI$6,$N137&lt;&gt;$BJ$6),AB137="有"),$AL$2,VLOOKUP(AB137,'P1'!$B$4:$J$35,9,FALSE)),"")</f>
        <v/>
      </c>
      <c r="AC138" s="253" t="str">
        <f>IFERROR(IF(AND(AND($N137&lt;&gt;$BI$6,$N137&lt;&gt;$BJ$6),AC137="有"),$AL$2,VLOOKUP(AC137,'P1'!$B$4:$J$35,9,FALSE)),"")</f>
        <v/>
      </c>
      <c r="AD138" s="253" t="str">
        <f>IFERROR(IF(AND(AND($N137&lt;&gt;$BI$6,$N137&lt;&gt;$BJ$6),AD137="有"),$AL$2,VLOOKUP(AD137,'P1'!$B$4:$J$35,9,FALSE)),"")</f>
        <v/>
      </c>
      <c r="AE138" s="253" t="str">
        <f>IFERROR(IF(AND(AND($N137&lt;&gt;$BI$6,$N137&lt;&gt;$BJ$6),AE137="有"),$AL$2,VLOOKUP(AE137,'P1'!$B$4:$J$35,9,FALSE)),"")</f>
        <v/>
      </c>
      <c r="AF138" s="253" t="str">
        <f>IFERROR(IF(AND(AND($N137&lt;&gt;$BI$6,$N137&lt;&gt;$BJ$6),AF137="有"),$AL$2,VLOOKUP(AF137,'P1'!$B$4:$J$35,9,FALSE)),"")</f>
        <v/>
      </c>
      <c r="AG138" s="253" t="str">
        <f>IFERROR(IF(AND(AND($N137&lt;&gt;$BI$6,$N137&lt;&gt;$BJ$6),AG137="有"),$AL$2,VLOOKUP(AG137,'P1'!$B$4:$J$35,9,FALSE)),"")</f>
        <v/>
      </c>
      <c r="AH138" s="253" t="str">
        <f>IFERROR(IF(AND(AND($N137&lt;&gt;$BI$6,$N137&lt;&gt;$BJ$6),AH137="有"),$AL$2,VLOOKUP(AH137,'P1'!$B$4:$J$35,9,FALSE)),"")</f>
        <v/>
      </c>
      <c r="AI138" s="253" t="str">
        <f>IFERROR(IF(AND(AND($N137&lt;&gt;$BI$6,$N137&lt;&gt;$BJ$6),AI137="有"),$AL$2,VLOOKUP(AI137,'P1'!$B$4:$J$35,9,FALSE)),"")</f>
        <v/>
      </c>
      <c r="AJ138" s="253" t="str">
        <f>IFERROR(IF(AND(AND($N137&lt;&gt;$BI$6,$N137&lt;&gt;$BJ$6),AJ137="有"),$AL$2,VLOOKUP(AJ137,'P1'!$B$4:$J$35,9,FALSE)),"")</f>
        <v/>
      </c>
      <c r="AK138" s="253" t="str">
        <f>IFERROR(IF(AND(AND($N137&lt;&gt;$BI$6,$N137&lt;&gt;$BJ$6),AK137="有"),$AL$2,VLOOKUP(AK137,'P1'!$B$4:$J$35,9,FALSE)),"")</f>
        <v/>
      </c>
      <c r="AL138" s="253" t="str">
        <f>IFERROR(IF(AND(AND($N137&lt;&gt;$BI$6,$N137&lt;&gt;$BJ$6),AL137="有"),$AL$2,VLOOKUP(AL137,'P1'!$B$4:$J$35,9,FALSE)),"")</f>
        <v/>
      </c>
      <c r="AM138" s="253" t="str">
        <f>IFERROR(IF(AND(AND($N137&lt;&gt;$BI$6,$N137&lt;&gt;$BJ$6),AM137="有"),$AL$2,VLOOKUP(AM137,'P1'!$B$4:$J$35,9,FALSE)),"")</f>
        <v/>
      </c>
      <c r="AN138" s="253" t="str">
        <f>IFERROR(IF(AND(AND($N137&lt;&gt;$BI$6,$N137&lt;&gt;$BJ$6),AN137="有"),$AL$2,VLOOKUP(AN137,'P1'!$B$4:$J$35,9,FALSE)),"")</f>
        <v/>
      </c>
      <c r="AO138" s="253" t="str">
        <f>IFERROR(IF(AND(AND($N137&lt;&gt;$BI$6,$N137&lt;&gt;$BJ$6),AO137="有"),$AL$2,VLOOKUP(AO137,'P1'!$B$4:$J$35,9,FALSE)),"")</f>
        <v/>
      </c>
      <c r="AP138" s="253" t="str">
        <f>IFERROR(IF(AND(AND($N137&lt;&gt;$BI$6,$N137&lt;&gt;$BJ$6),AP137="有"),$AL$2,VLOOKUP(AP137,'P1'!$B$4:$J$35,9,FALSE)),"")</f>
        <v/>
      </c>
      <c r="AQ138" s="253" t="str">
        <f>IFERROR(IF(AND(AND($N137&lt;&gt;$BI$6,$N137&lt;&gt;$BJ$6),AQ137="有"),$AL$2,VLOOKUP(AQ137,'P1'!$B$4:$J$35,9,FALSE)),"")</f>
        <v/>
      </c>
      <c r="AR138" s="253" t="str">
        <f>IFERROR(IF(AND(AND($N137&lt;&gt;$BI$6,$N137&lt;&gt;$BJ$6),AR137="有"),$AL$2,VLOOKUP(AR137,'P1'!$B$4:$J$35,9,FALSE)),"")</f>
        <v/>
      </c>
      <c r="AS138" s="253" t="str">
        <f>IFERROR(IF(AND(AND($N137&lt;&gt;$BI$6,$N137&lt;&gt;$BJ$6),AS137="有"),$AL$2,VLOOKUP(AS137,'P1'!$B$4:$J$35,9,FALSE)),"")</f>
        <v/>
      </c>
      <c r="AT138" s="253" t="str">
        <f>IFERROR(IF(AND(AND($N137&lt;&gt;$BI$6,$N137&lt;&gt;$BJ$6),AT137="有"),$AL$2,VLOOKUP(AT137,'P1'!$B$4:$J$35,9,FALSE)),"")</f>
        <v/>
      </c>
      <c r="AU138" s="253" t="str">
        <f>IFERROR(IF(AND(AND($N137&lt;&gt;$BI$6,$N137&lt;&gt;$BJ$6),AU137="有"),$AL$2,VLOOKUP(AU137,'P1'!$B$4:$J$35,9,FALSE)),"")</f>
        <v/>
      </c>
      <c r="AV138" s="254">
        <f>SUM(Q138:AU138)</f>
        <v>0</v>
      </c>
      <c r="AW138" s="711"/>
      <c r="AX138" s="713"/>
      <c r="AY138" s="255"/>
      <c r="AZ138" s="255"/>
    </row>
    <row r="139" spans="2:52" ht="17.100000000000001" customHeight="1" x14ac:dyDescent="0.15">
      <c r="B139" s="690">
        <f>B137+1</f>
        <v>58</v>
      </c>
      <c r="C139" s="721"/>
      <c r="D139" s="722"/>
      <c r="E139" s="722"/>
      <c r="F139" s="722"/>
      <c r="G139" s="722"/>
      <c r="H139" s="723"/>
      <c r="I139" s="727"/>
      <c r="J139" s="728"/>
      <c r="K139" s="728"/>
      <c r="L139" s="728"/>
      <c r="M139" s="729"/>
      <c r="N139" s="733"/>
      <c r="O139" s="734"/>
      <c r="P139" s="723"/>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0">
        <f>COUNTA(Q139:AU139)</f>
        <v>0</v>
      </c>
      <c r="AW139" s="710">
        <f>AV140</f>
        <v>0</v>
      </c>
      <c r="AX139" s="712" t="str">
        <f>IFERROR(ROUNDDOWN(AV140/$AT$2,1),"")</f>
        <v/>
      </c>
      <c r="AY139" s="251"/>
      <c r="AZ139" s="251"/>
    </row>
    <row r="140" spans="2:52" ht="17.100000000000001" customHeight="1" x14ac:dyDescent="0.15">
      <c r="B140" s="691"/>
      <c r="C140" s="724"/>
      <c r="D140" s="725"/>
      <c r="E140" s="725"/>
      <c r="F140" s="725"/>
      <c r="G140" s="725"/>
      <c r="H140" s="726"/>
      <c r="I140" s="730"/>
      <c r="J140" s="731"/>
      <c r="K140" s="731"/>
      <c r="L140" s="731"/>
      <c r="M140" s="732"/>
      <c r="N140" s="724"/>
      <c r="O140" s="725"/>
      <c r="P140" s="726"/>
      <c r="Q140" s="253" t="str">
        <f>IFERROR(IF(AND(AND($N139&lt;&gt;$BI$6,$N139&lt;&gt;$BJ$6),Q139="有"),$AL$2,VLOOKUP(Q139,'P1'!$B$4:$J$35,9,FALSE)),"")</f>
        <v/>
      </c>
      <c r="R140" s="253" t="str">
        <f>IFERROR(IF(AND(AND($N139&lt;&gt;$BI$6,$N139&lt;&gt;$BJ$6),R139="有"),$AL$2,VLOOKUP(R139,'P1'!$B$4:$J$35,9,FALSE)),"")</f>
        <v/>
      </c>
      <c r="S140" s="253" t="str">
        <f>IFERROR(IF(AND(AND($N139&lt;&gt;$BI$6,$N139&lt;&gt;$BJ$6),S139="有"),$AL$2,VLOOKUP(S139,'P1'!$B$4:$J$35,9,FALSE)),"")</f>
        <v/>
      </c>
      <c r="T140" s="253" t="str">
        <f>IFERROR(IF(AND(AND($N139&lt;&gt;$BI$6,$N139&lt;&gt;$BJ$6),T139="有"),$AL$2,VLOOKUP(T139,'P1'!$B$4:$J$35,9,FALSE)),"")</f>
        <v/>
      </c>
      <c r="U140" s="253" t="str">
        <f>IFERROR(IF(AND(AND($N139&lt;&gt;$BI$6,$N139&lt;&gt;$BJ$6),U139="有"),$AL$2,VLOOKUP(U139,'P1'!$B$4:$J$35,9,FALSE)),"")</f>
        <v/>
      </c>
      <c r="V140" s="253" t="str">
        <f>IFERROR(IF(AND(AND($N139&lt;&gt;$BI$6,$N139&lt;&gt;$BJ$6),V139="有"),$AL$2,VLOOKUP(V139,'P1'!$B$4:$J$35,9,FALSE)),"")</f>
        <v/>
      </c>
      <c r="W140" s="253" t="str">
        <f>IFERROR(IF(AND(AND($N139&lt;&gt;$BI$6,$N139&lt;&gt;$BJ$6),W139="有"),$AL$2,VLOOKUP(W139,'P1'!$B$4:$J$35,9,FALSE)),"")</f>
        <v/>
      </c>
      <c r="X140" s="253" t="str">
        <f>IFERROR(IF(AND(AND($N139&lt;&gt;$BI$6,$N139&lt;&gt;$BJ$6),X139="有"),$AL$2,VLOOKUP(X139,'P1'!$B$4:$J$35,9,FALSE)),"")</f>
        <v/>
      </c>
      <c r="Y140" s="253" t="str">
        <f>IFERROR(IF(AND(AND($N139&lt;&gt;$BI$6,$N139&lt;&gt;$BJ$6),Y139="有"),$AL$2,VLOOKUP(Y139,'P1'!$B$4:$J$35,9,FALSE)),"")</f>
        <v/>
      </c>
      <c r="Z140" s="253" t="str">
        <f>IFERROR(IF(AND(AND($N139&lt;&gt;$BI$6,$N139&lt;&gt;$BJ$6),Z139="有"),$AL$2,VLOOKUP(Z139,'P1'!$B$4:$J$35,9,FALSE)),"")</f>
        <v/>
      </c>
      <c r="AA140" s="253" t="str">
        <f>IFERROR(IF(AND(AND($N139&lt;&gt;$BI$6,$N139&lt;&gt;$BJ$6),AA139="有"),$AL$2,VLOOKUP(AA139,'P1'!$B$4:$J$35,9,FALSE)),"")</f>
        <v/>
      </c>
      <c r="AB140" s="253" t="str">
        <f>IFERROR(IF(AND(AND($N139&lt;&gt;$BI$6,$N139&lt;&gt;$BJ$6),AB139="有"),$AL$2,VLOOKUP(AB139,'P1'!$B$4:$J$35,9,FALSE)),"")</f>
        <v/>
      </c>
      <c r="AC140" s="253" t="str">
        <f>IFERROR(IF(AND(AND($N139&lt;&gt;$BI$6,$N139&lt;&gt;$BJ$6),AC139="有"),$AL$2,VLOOKUP(AC139,'P1'!$B$4:$J$35,9,FALSE)),"")</f>
        <v/>
      </c>
      <c r="AD140" s="253" t="str">
        <f>IFERROR(IF(AND(AND($N139&lt;&gt;$BI$6,$N139&lt;&gt;$BJ$6),AD139="有"),$AL$2,VLOOKUP(AD139,'P1'!$B$4:$J$35,9,FALSE)),"")</f>
        <v/>
      </c>
      <c r="AE140" s="253" t="str">
        <f>IFERROR(IF(AND(AND($N139&lt;&gt;$BI$6,$N139&lt;&gt;$BJ$6),AE139="有"),$AL$2,VLOOKUP(AE139,'P1'!$B$4:$J$35,9,FALSE)),"")</f>
        <v/>
      </c>
      <c r="AF140" s="253" t="str">
        <f>IFERROR(IF(AND(AND($N139&lt;&gt;$BI$6,$N139&lt;&gt;$BJ$6),AF139="有"),$AL$2,VLOOKUP(AF139,'P1'!$B$4:$J$35,9,FALSE)),"")</f>
        <v/>
      </c>
      <c r="AG140" s="253" t="str">
        <f>IFERROR(IF(AND(AND($N139&lt;&gt;$BI$6,$N139&lt;&gt;$BJ$6),AG139="有"),$AL$2,VLOOKUP(AG139,'P1'!$B$4:$J$35,9,FALSE)),"")</f>
        <v/>
      </c>
      <c r="AH140" s="253" t="str">
        <f>IFERROR(IF(AND(AND($N139&lt;&gt;$BI$6,$N139&lt;&gt;$BJ$6),AH139="有"),$AL$2,VLOOKUP(AH139,'P1'!$B$4:$J$35,9,FALSE)),"")</f>
        <v/>
      </c>
      <c r="AI140" s="253" t="str">
        <f>IFERROR(IF(AND(AND($N139&lt;&gt;$BI$6,$N139&lt;&gt;$BJ$6),AI139="有"),$AL$2,VLOOKUP(AI139,'P1'!$B$4:$J$35,9,FALSE)),"")</f>
        <v/>
      </c>
      <c r="AJ140" s="253" t="str">
        <f>IFERROR(IF(AND(AND($N139&lt;&gt;$BI$6,$N139&lt;&gt;$BJ$6),AJ139="有"),$AL$2,VLOOKUP(AJ139,'P1'!$B$4:$J$35,9,FALSE)),"")</f>
        <v/>
      </c>
      <c r="AK140" s="253" t="str">
        <f>IFERROR(IF(AND(AND($N139&lt;&gt;$BI$6,$N139&lt;&gt;$BJ$6),AK139="有"),$AL$2,VLOOKUP(AK139,'P1'!$B$4:$J$35,9,FALSE)),"")</f>
        <v/>
      </c>
      <c r="AL140" s="253" t="str">
        <f>IFERROR(IF(AND(AND($N139&lt;&gt;$BI$6,$N139&lt;&gt;$BJ$6),AL139="有"),$AL$2,VLOOKUP(AL139,'P1'!$B$4:$J$35,9,FALSE)),"")</f>
        <v/>
      </c>
      <c r="AM140" s="253" t="str">
        <f>IFERROR(IF(AND(AND($N139&lt;&gt;$BI$6,$N139&lt;&gt;$BJ$6),AM139="有"),$AL$2,VLOOKUP(AM139,'P1'!$B$4:$J$35,9,FALSE)),"")</f>
        <v/>
      </c>
      <c r="AN140" s="253" t="str">
        <f>IFERROR(IF(AND(AND($N139&lt;&gt;$BI$6,$N139&lt;&gt;$BJ$6),AN139="有"),$AL$2,VLOOKUP(AN139,'P1'!$B$4:$J$35,9,FALSE)),"")</f>
        <v/>
      </c>
      <c r="AO140" s="253" t="str">
        <f>IFERROR(IF(AND(AND($N139&lt;&gt;$BI$6,$N139&lt;&gt;$BJ$6),AO139="有"),$AL$2,VLOOKUP(AO139,'P1'!$B$4:$J$35,9,FALSE)),"")</f>
        <v/>
      </c>
      <c r="AP140" s="253" t="str">
        <f>IFERROR(IF(AND(AND($N139&lt;&gt;$BI$6,$N139&lt;&gt;$BJ$6),AP139="有"),$AL$2,VLOOKUP(AP139,'P1'!$B$4:$J$35,9,FALSE)),"")</f>
        <v/>
      </c>
      <c r="AQ140" s="253" t="str">
        <f>IFERROR(IF(AND(AND($N139&lt;&gt;$BI$6,$N139&lt;&gt;$BJ$6),AQ139="有"),$AL$2,VLOOKUP(AQ139,'P1'!$B$4:$J$35,9,FALSE)),"")</f>
        <v/>
      </c>
      <c r="AR140" s="253" t="str">
        <f>IFERROR(IF(AND(AND($N139&lt;&gt;$BI$6,$N139&lt;&gt;$BJ$6),AR139="有"),$AL$2,VLOOKUP(AR139,'P1'!$B$4:$J$35,9,FALSE)),"")</f>
        <v/>
      </c>
      <c r="AS140" s="253" t="str">
        <f>IFERROR(IF(AND(AND($N139&lt;&gt;$BI$6,$N139&lt;&gt;$BJ$6),AS139="有"),$AL$2,VLOOKUP(AS139,'P1'!$B$4:$J$35,9,FALSE)),"")</f>
        <v/>
      </c>
      <c r="AT140" s="253" t="str">
        <f>IFERROR(IF(AND(AND($N139&lt;&gt;$BI$6,$N139&lt;&gt;$BJ$6),AT139="有"),$AL$2,VLOOKUP(AT139,'P1'!$B$4:$J$35,9,FALSE)),"")</f>
        <v/>
      </c>
      <c r="AU140" s="253" t="str">
        <f>IFERROR(IF(AND(AND($N139&lt;&gt;$BI$6,$N139&lt;&gt;$BJ$6),AU139="有"),$AL$2,VLOOKUP(AU139,'P1'!$B$4:$J$35,9,FALSE)),"")</f>
        <v/>
      </c>
      <c r="AV140" s="254">
        <f>SUM(Q140:AU140)</f>
        <v>0</v>
      </c>
      <c r="AW140" s="711"/>
      <c r="AX140" s="713"/>
      <c r="AY140" s="255"/>
      <c r="AZ140" s="255"/>
    </row>
    <row r="141" spans="2:52" ht="17.100000000000001" customHeight="1" x14ac:dyDescent="0.15">
      <c r="B141" s="690">
        <f>B139+1</f>
        <v>59</v>
      </c>
      <c r="C141" s="721"/>
      <c r="D141" s="722"/>
      <c r="E141" s="722"/>
      <c r="F141" s="722"/>
      <c r="G141" s="722"/>
      <c r="H141" s="723"/>
      <c r="I141" s="727"/>
      <c r="J141" s="728"/>
      <c r="K141" s="728"/>
      <c r="L141" s="728"/>
      <c r="M141" s="729"/>
      <c r="N141" s="733"/>
      <c r="O141" s="734"/>
      <c r="P141" s="723"/>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0">
        <f>COUNTA(Q141:AU141)</f>
        <v>0</v>
      </c>
      <c r="AW141" s="710">
        <f>AV142</f>
        <v>0</v>
      </c>
      <c r="AX141" s="712" t="str">
        <f>IFERROR(ROUNDDOWN(AV142/$AT$2,1),"")</f>
        <v/>
      </c>
      <c r="AY141" s="251"/>
      <c r="AZ141" s="251"/>
    </row>
    <row r="142" spans="2:52" ht="17.100000000000001" customHeight="1" x14ac:dyDescent="0.15">
      <c r="B142" s="691"/>
      <c r="C142" s="724"/>
      <c r="D142" s="725"/>
      <c r="E142" s="725"/>
      <c r="F142" s="725"/>
      <c r="G142" s="725"/>
      <c r="H142" s="726"/>
      <c r="I142" s="730"/>
      <c r="J142" s="731"/>
      <c r="K142" s="731"/>
      <c r="L142" s="731"/>
      <c r="M142" s="732"/>
      <c r="N142" s="724"/>
      <c r="O142" s="725"/>
      <c r="P142" s="726"/>
      <c r="Q142" s="253" t="str">
        <f>IFERROR(IF(AND(AND($N141&lt;&gt;$BI$6,$N141&lt;&gt;$BJ$6),Q141="有"),$AL$2,VLOOKUP(Q141,'P1'!$B$4:$J$35,9,FALSE)),"")</f>
        <v/>
      </c>
      <c r="R142" s="253" t="str">
        <f>IFERROR(IF(AND(AND($N141&lt;&gt;$BI$6,$N141&lt;&gt;$BJ$6),R141="有"),$AL$2,VLOOKUP(R141,'P1'!$B$4:$J$35,9,FALSE)),"")</f>
        <v/>
      </c>
      <c r="S142" s="253" t="str">
        <f>IFERROR(IF(AND(AND($N141&lt;&gt;$BI$6,$N141&lt;&gt;$BJ$6),S141="有"),$AL$2,VLOOKUP(S141,'P1'!$B$4:$J$35,9,FALSE)),"")</f>
        <v/>
      </c>
      <c r="T142" s="253" t="str">
        <f>IFERROR(IF(AND(AND($N141&lt;&gt;$BI$6,$N141&lt;&gt;$BJ$6),T141="有"),$AL$2,VLOOKUP(T141,'P1'!$B$4:$J$35,9,FALSE)),"")</f>
        <v/>
      </c>
      <c r="U142" s="253" t="str">
        <f>IFERROR(IF(AND(AND($N141&lt;&gt;$BI$6,$N141&lt;&gt;$BJ$6),U141="有"),$AL$2,VLOOKUP(U141,'P1'!$B$4:$J$35,9,FALSE)),"")</f>
        <v/>
      </c>
      <c r="V142" s="253" t="str">
        <f>IFERROR(IF(AND(AND($N141&lt;&gt;$BI$6,$N141&lt;&gt;$BJ$6),V141="有"),$AL$2,VLOOKUP(V141,'P1'!$B$4:$J$35,9,FALSE)),"")</f>
        <v/>
      </c>
      <c r="W142" s="253" t="str">
        <f>IFERROR(IF(AND(AND($N141&lt;&gt;$BI$6,$N141&lt;&gt;$BJ$6),W141="有"),$AL$2,VLOOKUP(W141,'P1'!$B$4:$J$35,9,FALSE)),"")</f>
        <v/>
      </c>
      <c r="X142" s="253" t="str">
        <f>IFERROR(IF(AND(AND($N141&lt;&gt;$BI$6,$N141&lt;&gt;$BJ$6),X141="有"),$AL$2,VLOOKUP(X141,'P1'!$B$4:$J$35,9,FALSE)),"")</f>
        <v/>
      </c>
      <c r="Y142" s="253" t="str">
        <f>IFERROR(IF(AND(AND($N141&lt;&gt;$BI$6,$N141&lt;&gt;$BJ$6),Y141="有"),$AL$2,VLOOKUP(Y141,'P1'!$B$4:$J$35,9,FALSE)),"")</f>
        <v/>
      </c>
      <c r="Z142" s="253" t="str">
        <f>IFERROR(IF(AND(AND($N141&lt;&gt;$BI$6,$N141&lt;&gt;$BJ$6),Z141="有"),$AL$2,VLOOKUP(Z141,'P1'!$B$4:$J$35,9,FALSE)),"")</f>
        <v/>
      </c>
      <c r="AA142" s="253" t="str">
        <f>IFERROR(IF(AND(AND($N141&lt;&gt;$BI$6,$N141&lt;&gt;$BJ$6),AA141="有"),$AL$2,VLOOKUP(AA141,'P1'!$B$4:$J$35,9,FALSE)),"")</f>
        <v/>
      </c>
      <c r="AB142" s="253" t="str">
        <f>IFERROR(IF(AND(AND($N141&lt;&gt;$BI$6,$N141&lt;&gt;$BJ$6),AB141="有"),$AL$2,VLOOKUP(AB141,'P1'!$B$4:$J$35,9,FALSE)),"")</f>
        <v/>
      </c>
      <c r="AC142" s="253" t="str">
        <f>IFERROR(IF(AND(AND($N141&lt;&gt;$BI$6,$N141&lt;&gt;$BJ$6),AC141="有"),$AL$2,VLOOKUP(AC141,'P1'!$B$4:$J$35,9,FALSE)),"")</f>
        <v/>
      </c>
      <c r="AD142" s="253" t="str">
        <f>IFERROR(IF(AND(AND($N141&lt;&gt;$BI$6,$N141&lt;&gt;$BJ$6),AD141="有"),$AL$2,VLOOKUP(AD141,'P1'!$B$4:$J$35,9,FALSE)),"")</f>
        <v/>
      </c>
      <c r="AE142" s="253" t="str">
        <f>IFERROR(IF(AND(AND($N141&lt;&gt;$BI$6,$N141&lt;&gt;$BJ$6),AE141="有"),$AL$2,VLOOKUP(AE141,'P1'!$B$4:$J$35,9,FALSE)),"")</f>
        <v/>
      </c>
      <c r="AF142" s="253" t="str">
        <f>IFERROR(IF(AND(AND($N141&lt;&gt;$BI$6,$N141&lt;&gt;$BJ$6),AF141="有"),$AL$2,VLOOKUP(AF141,'P1'!$B$4:$J$35,9,FALSE)),"")</f>
        <v/>
      </c>
      <c r="AG142" s="253" t="str">
        <f>IFERROR(IF(AND(AND($N141&lt;&gt;$BI$6,$N141&lt;&gt;$BJ$6),AG141="有"),$AL$2,VLOOKUP(AG141,'P1'!$B$4:$J$35,9,FALSE)),"")</f>
        <v/>
      </c>
      <c r="AH142" s="253" t="str">
        <f>IFERROR(IF(AND(AND($N141&lt;&gt;$BI$6,$N141&lt;&gt;$BJ$6),AH141="有"),$AL$2,VLOOKUP(AH141,'P1'!$B$4:$J$35,9,FALSE)),"")</f>
        <v/>
      </c>
      <c r="AI142" s="253" t="str">
        <f>IFERROR(IF(AND(AND($N141&lt;&gt;$BI$6,$N141&lt;&gt;$BJ$6),AI141="有"),$AL$2,VLOOKUP(AI141,'P1'!$B$4:$J$35,9,FALSE)),"")</f>
        <v/>
      </c>
      <c r="AJ142" s="253" t="str">
        <f>IFERROR(IF(AND(AND($N141&lt;&gt;$BI$6,$N141&lt;&gt;$BJ$6),AJ141="有"),$AL$2,VLOOKUP(AJ141,'P1'!$B$4:$J$35,9,FALSE)),"")</f>
        <v/>
      </c>
      <c r="AK142" s="253" t="str">
        <f>IFERROR(IF(AND(AND($N141&lt;&gt;$BI$6,$N141&lt;&gt;$BJ$6),AK141="有"),$AL$2,VLOOKUP(AK141,'P1'!$B$4:$J$35,9,FALSE)),"")</f>
        <v/>
      </c>
      <c r="AL142" s="253" t="str">
        <f>IFERROR(IF(AND(AND($N141&lt;&gt;$BI$6,$N141&lt;&gt;$BJ$6),AL141="有"),$AL$2,VLOOKUP(AL141,'P1'!$B$4:$J$35,9,FALSE)),"")</f>
        <v/>
      </c>
      <c r="AM142" s="253" t="str">
        <f>IFERROR(IF(AND(AND($N141&lt;&gt;$BI$6,$N141&lt;&gt;$BJ$6),AM141="有"),$AL$2,VLOOKUP(AM141,'P1'!$B$4:$J$35,9,FALSE)),"")</f>
        <v/>
      </c>
      <c r="AN142" s="253" t="str">
        <f>IFERROR(IF(AND(AND($N141&lt;&gt;$BI$6,$N141&lt;&gt;$BJ$6),AN141="有"),$AL$2,VLOOKUP(AN141,'P1'!$B$4:$J$35,9,FALSE)),"")</f>
        <v/>
      </c>
      <c r="AO142" s="253" t="str">
        <f>IFERROR(IF(AND(AND($N141&lt;&gt;$BI$6,$N141&lt;&gt;$BJ$6),AO141="有"),$AL$2,VLOOKUP(AO141,'P1'!$B$4:$J$35,9,FALSE)),"")</f>
        <v/>
      </c>
      <c r="AP142" s="253" t="str">
        <f>IFERROR(IF(AND(AND($N141&lt;&gt;$BI$6,$N141&lt;&gt;$BJ$6),AP141="有"),$AL$2,VLOOKUP(AP141,'P1'!$B$4:$J$35,9,FALSE)),"")</f>
        <v/>
      </c>
      <c r="AQ142" s="253" t="str">
        <f>IFERROR(IF(AND(AND($N141&lt;&gt;$BI$6,$N141&lt;&gt;$BJ$6),AQ141="有"),$AL$2,VLOOKUP(AQ141,'P1'!$B$4:$J$35,9,FALSE)),"")</f>
        <v/>
      </c>
      <c r="AR142" s="253" t="str">
        <f>IFERROR(IF(AND(AND($N141&lt;&gt;$BI$6,$N141&lt;&gt;$BJ$6),AR141="有"),$AL$2,VLOOKUP(AR141,'P1'!$B$4:$J$35,9,FALSE)),"")</f>
        <v/>
      </c>
      <c r="AS142" s="253" t="str">
        <f>IFERROR(IF(AND(AND($N141&lt;&gt;$BI$6,$N141&lt;&gt;$BJ$6),AS141="有"),$AL$2,VLOOKUP(AS141,'P1'!$B$4:$J$35,9,FALSE)),"")</f>
        <v/>
      </c>
      <c r="AT142" s="253" t="str">
        <f>IFERROR(IF(AND(AND($N141&lt;&gt;$BI$6,$N141&lt;&gt;$BJ$6),AT141="有"),$AL$2,VLOOKUP(AT141,'P1'!$B$4:$J$35,9,FALSE)),"")</f>
        <v/>
      </c>
      <c r="AU142" s="253" t="str">
        <f>IFERROR(IF(AND(AND($N141&lt;&gt;$BI$6,$N141&lt;&gt;$BJ$6),AU141="有"),$AL$2,VLOOKUP(AU141,'P1'!$B$4:$J$35,9,FALSE)),"")</f>
        <v/>
      </c>
      <c r="AV142" s="254">
        <f>SUM(Q142:AU142)</f>
        <v>0</v>
      </c>
      <c r="AW142" s="711"/>
      <c r="AX142" s="713"/>
      <c r="AY142" s="255"/>
      <c r="AZ142" s="255"/>
    </row>
    <row r="143" spans="2:52" ht="17.100000000000001" customHeight="1" x14ac:dyDescent="0.15">
      <c r="B143" s="690">
        <f>B141+1</f>
        <v>60</v>
      </c>
      <c r="C143" s="721"/>
      <c r="D143" s="722"/>
      <c r="E143" s="722"/>
      <c r="F143" s="722"/>
      <c r="G143" s="722"/>
      <c r="H143" s="723"/>
      <c r="I143" s="727"/>
      <c r="J143" s="728"/>
      <c r="K143" s="728"/>
      <c r="L143" s="728"/>
      <c r="M143" s="729"/>
      <c r="N143" s="733"/>
      <c r="O143" s="734"/>
      <c r="P143" s="723"/>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250">
        <f>COUNTA(Q143:AU143)</f>
        <v>0</v>
      </c>
      <c r="AW143" s="710">
        <f>AV144</f>
        <v>0</v>
      </c>
      <c r="AX143" s="712" t="str">
        <f>IFERROR(ROUNDDOWN(AV144/$AT$2,1),"")</f>
        <v/>
      </c>
      <c r="AY143" s="251"/>
      <c r="AZ143" s="251"/>
    </row>
    <row r="144" spans="2:52" ht="17.100000000000001" customHeight="1" x14ac:dyDescent="0.15">
      <c r="B144" s="691"/>
      <c r="C144" s="724"/>
      <c r="D144" s="725"/>
      <c r="E144" s="725"/>
      <c r="F144" s="725"/>
      <c r="G144" s="725"/>
      <c r="H144" s="726"/>
      <c r="I144" s="730"/>
      <c r="J144" s="731"/>
      <c r="K144" s="731"/>
      <c r="L144" s="731"/>
      <c r="M144" s="732"/>
      <c r="N144" s="724"/>
      <c r="O144" s="725"/>
      <c r="P144" s="726"/>
      <c r="Q144" s="253" t="str">
        <f>IFERROR(IF(AND(AND($N143&lt;&gt;$BI$6,$N143&lt;&gt;$BJ$6),Q143="有"),$AL$2,VLOOKUP(Q143,'P1'!$B$4:$J$35,9,FALSE)),"")</f>
        <v/>
      </c>
      <c r="R144" s="253" t="str">
        <f>IFERROR(IF(AND(AND($N143&lt;&gt;$BI$6,$N143&lt;&gt;$BJ$6),R143="有"),$AL$2,VLOOKUP(R143,'P1'!$B$4:$J$35,9,FALSE)),"")</f>
        <v/>
      </c>
      <c r="S144" s="253" t="str">
        <f>IFERROR(IF(AND(AND($N143&lt;&gt;$BI$6,$N143&lt;&gt;$BJ$6),S143="有"),$AL$2,VLOOKUP(S143,'P1'!$B$4:$J$35,9,FALSE)),"")</f>
        <v/>
      </c>
      <c r="T144" s="253" t="str">
        <f>IFERROR(IF(AND(AND($N143&lt;&gt;$BI$6,$N143&lt;&gt;$BJ$6),T143="有"),$AL$2,VLOOKUP(T143,'P1'!$B$4:$J$35,9,FALSE)),"")</f>
        <v/>
      </c>
      <c r="U144" s="253" t="str">
        <f>IFERROR(IF(AND(AND($N143&lt;&gt;$BI$6,$N143&lt;&gt;$BJ$6),U143="有"),$AL$2,VLOOKUP(U143,'P1'!$B$4:$J$35,9,FALSE)),"")</f>
        <v/>
      </c>
      <c r="V144" s="253" t="str">
        <f>IFERROR(IF(AND(AND($N143&lt;&gt;$BI$6,$N143&lt;&gt;$BJ$6),V143="有"),$AL$2,VLOOKUP(V143,'P1'!$B$4:$J$35,9,FALSE)),"")</f>
        <v/>
      </c>
      <c r="W144" s="253" t="str">
        <f>IFERROR(IF(AND(AND($N143&lt;&gt;$BI$6,$N143&lt;&gt;$BJ$6),W143="有"),$AL$2,VLOOKUP(W143,'P1'!$B$4:$J$35,9,FALSE)),"")</f>
        <v/>
      </c>
      <c r="X144" s="253" t="str">
        <f>IFERROR(IF(AND(AND($N143&lt;&gt;$BI$6,$N143&lt;&gt;$BJ$6),X143="有"),$AL$2,VLOOKUP(X143,'P1'!$B$4:$J$35,9,FALSE)),"")</f>
        <v/>
      </c>
      <c r="Y144" s="253" t="str">
        <f>IFERROR(IF(AND(AND($N143&lt;&gt;$BI$6,$N143&lt;&gt;$BJ$6),Y143="有"),$AL$2,VLOOKUP(Y143,'P1'!$B$4:$J$35,9,FALSE)),"")</f>
        <v/>
      </c>
      <c r="Z144" s="253" t="str">
        <f>IFERROR(IF(AND(AND($N143&lt;&gt;$BI$6,$N143&lt;&gt;$BJ$6),Z143="有"),$AL$2,VLOOKUP(Z143,'P1'!$B$4:$J$35,9,FALSE)),"")</f>
        <v/>
      </c>
      <c r="AA144" s="253" t="str">
        <f>IFERROR(IF(AND(AND($N143&lt;&gt;$BI$6,$N143&lt;&gt;$BJ$6),AA143="有"),$AL$2,VLOOKUP(AA143,'P1'!$B$4:$J$35,9,FALSE)),"")</f>
        <v/>
      </c>
      <c r="AB144" s="253" t="str">
        <f>IFERROR(IF(AND(AND($N143&lt;&gt;$BI$6,$N143&lt;&gt;$BJ$6),AB143="有"),$AL$2,VLOOKUP(AB143,'P1'!$B$4:$J$35,9,FALSE)),"")</f>
        <v/>
      </c>
      <c r="AC144" s="253" t="str">
        <f>IFERROR(IF(AND(AND($N143&lt;&gt;$BI$6,$N143&lt;&gt;$BJ$6),AC143="有"),$AL$2,VLOOKUP(AC143,'P1'!$B$4:$J$35,9,FALSE)),"")</f>
        <v/>
      </c>
      <c r="AD144" s="253" t="str">
        <f>IFERROR(IF(AND(AND($N143&lt;&gt;$BI$6,$N143&lt;&gt;$BJ$6),AD143="有"),$AL$2,VLOOKUP(AD143,'P1'!$B$4:$J$35,9,FALSE)),"")</f>
        <v/>
      </c>
      <c r="AE144" s="253" t="str">
        <f>IFERROR(IF(AND(AND($N143&lt;&gt;$BI$6,$N143&lt;&gt;$BJ$6),AE143="有"),$AL$2,VLOOKUP(AE143,'P1'!$B$4:$J$35,9,FALSE)),"")</f>
        <v/>
      </c>
      <c r="AF144" s="253" t="str">
        <f>IFERROR(IF(AND(AND($N143&lt;&gt;$BI$6,$N143&lt;&gt;$BJ$6),AF143="有"),$AL$2,VLOOKUP(AF143,'P1'!$B$4:$J$35,9,FALSE)),"")</f>
        <v/>
      </c>
      <c r="AG144" s="253" t="str">
        <f>IFERROR(IF(AND(AND($N143&lt;&gt;$BI$6,$N143&lt;&gt;$BJ$6),AG143="有"),$AL$2,VLOOKUP(AG143,'P1'!$B$4:$J$35,9,FALSE)),"")</f>
        <v/>
      </c>
      <c r="AH144" s="253" t="str">
        <f>IFERROR(IF(AND(AND($N143&lt;&gt;$BI$6,$N143&lt;&gt;$BJ$6),AH143="有"),$AL$2,VLOOKUP(AH143,'P1'!$B$4:$J$35,9,FALSE)),"")</f>
        <v/>
      </c>
      <c r="AI144" s="253" t="str">
        <f>IFERROR(IF(AND(AND($N143&lt;&gt;$BI$6,$N143&lt;&gt;$BJ$6),AI143="有"),$AL$2,VLOOKUP(AI143,'P1'!$B$4:$J$35,9,FALSE)),"")</f>
        <v/>
      </c>
      <c r="AJ144" s="253" t="str">
        <f>IFERROR(IF(AND(AND($N143&lt;&gt;$BI$6,$N143&lt;&gt;$BJ$6),AJ143="有"),$AL$2,VLOOKUP(AJ143,'P1'!$B$4:$J$35,9,FALSE)),"")</f>
        <v/>
      </c>
      <c r="AK144" s="253" t="str">
        <f>IFERROR(IF(AND(AND($N143&lt;&gt;$BI$6,$N143&lt;&gt;$BJ$6),AK143="有"),$AL$2,VLOOKUP(AK143,'P1'!$B$4:$J$35,9,FALSE)),"")</f>
        <v/>
      </c>
      <c r="AL144" s="253" t="str">
        <f>IFERROR(IF(AND(AND($N143&lt;&gt;$BI$6,$N143&lt;&gt;$BJ$6),AL143="有"),$AL$2,VLOOKUP(AL143,'P1'!$B$4:$J$35,9,FALSE)),"")</f>
        <v/>
      </c>
      <c r="AM144" s="253" t="str">
        <f>IFERROR(IF(AND(AND($N143&lt;&gt;$BI$6,$N143&lt;&gt;$BJ$6),AM143="有"),$AL$2,VLOOKUP(AM143,'P1'!$B$4:$J$35,9,FALSE)),"")</f>
        <v/>
      </c>
      <c r="AN144" s="253" t="str">
        <f>IFERROR(IF(AND(AND($N143&lt;&gt;$BI$6,$N143&lt;&gt;$BJ$6),AN143="有"),$AL$2,VLOOKUP(AN143,'P1'!$B$4:$J$35,9,FALSE)),"")</f>
        <v/>
      </c>
      <c r="AO144" s="253" t="str">
        <f>IFERROR(IF(AND(AND($N143&lt;&gt;$BI$6,$N143&lt;&gt;$BJ$6),AO143="有"),$AL$2,VLOOKUP(AO143,'P1'!$B$4:$J$35,9,FALSE)),"")</f>
        <v/>
      </c>
      <c r="AP144" s="253" t="str">
        <f>IFERROR(IF(AND(AND($N143&lt;&gt;$BI$6,$N143&lt;&gt;$BJ$6),AP143="有"),$AL$2,VLOOKUP(AP143,'P1'!$B$4:$J$35,9,FALSE)),"")</f>
        <v/>
      </c>
      <c r="AQ144" s="253" t="str">
        <f>IFERROR(IF(AND(AND($N143&lt;&gt;$BI$6,$N143&lt;&gt;$BJ$6),AQ143="有"),$AL$2,VLOOKUP(AQ143,'P1'!$B$4:$J$35,9,FALSE)),"")</f>
        <v/>
      </c>
      <c r="AR144" s="253" t="str">
        <f>IFERROR(IF(AND(AND($N143&lt;&gt;$BI$6,$N143&lt;&gt;$BJ$6),AR143="有"),$AL$2,VLOOKUP(AR143,'P1'!$B$4:$J$35,9,FALSE)),"")</f>
        <v/>
      </c>
      <c r="AS144" s="253" t="str">
        <f>IFERROR(IF(AND(AND($N143&lt;&gt;$BI$6,$N143&lt;&gt;$BJ$6),AS143="有"),$AL$2,VLOOKUP(AS143,'P1'!$B$4:$J$35,9,FALSE)),"")</f>
        <v/>
      </c>
      <c r="AT144" s="253" t="str">
        <f>IFERROR(IF(AND(AND($N143&lt;&gt;$BI$6,$N143&lt;&gt;$BJ$6),AT143="有"),$AL$2,VLOOKUP(AT143,'P1'!$B$4:$J$35,9,FALSE)),"")</f>
        <v/>
      </c>
      <c r="AU144" s="253" t="str">
        <f>IFERROR(IF(AND(AND($N143&lt;&gt;$BI$6,$N143&lt;&gt;$BJ$6),AU143="有"),$AL$2,VLOOKUP(AU143,'P1'!$B$4:$J$35,9,FALSE)),"")</f>
        <v/>
      </c>
      <c r="AV144" s="254">
        <f>SUM(Q144:AU144)</f>
        <v>0</v>
      </c>
      <c r="AW144" s="711"/>
      <c r="AX144" s="713"/>
      <c r="AY144" s="255"/>
      <c r="AZ144" s="255"/>
    </row>
    <row r="145" spans="2:59" ht="17.100000000000001" customHeight="1" x14ac:dyDescent="0.15">
      <c r="B145" s="690">
        <f>B143+1</f>
        <v>61</v>
      </c>
      <c r="C145" s="721"/>
      <c r="D145" s="722"/>
      <c r="E145" s="722"/>
      <c r="F145" s="722"/>
      <c r="G145" s="722"/>
      <c r="H145" s="723"/>
      <c r="I145" s="727"/>
      <c r="J145" s="728"/>
      <c r="K145" s="728"/>
      <c r="L145" s="728"/>
      <c r="M145" s="729"/>
      <c r="N145" s="733"/>
      <c r="O145" s="734"/>
      <c r="P145" s="723"/>
      <c r="Q145" s="256"/>
      <c r="R145" s="256"/>
      <c r="S145" s="256"/>
      <c r="T145" s="256"/>
      <c r="U145" s="256"/>
      <c r="V145" s="256"/>
      <c r="W145" s="256"/>
      <c r="X145" s="256"/>
      <c r="Y145" s="256"/>
      <c r="Z145" s="256"/>
      <c r="AA145" s="256"/>
      <c r="AB145" s="256"/>
      <c r="AC145" s="256"/>
      <c r="AD145" s="256"/>
      <c r="AE145" s="256"/>
      <c r="AF145" s="256"/>
      <c r="AG145" s="256"/>
      <c r="AH145" s="256"/>
      <c r="AI145" s="256"/>
      <c r="AJ145" s="256"/>
      <c r="AK145" s="256"/>
      <c r="AL145" s="256"/>
      <c r="AM145" s="256"/>
      <c r="AN145" s="256"/>
      <c r="AO145" s="256"/>
      <c r="AP145" s="256"/>
      <c r="AQ145" s="256"/>
      <c r="AR145" s="256"/>
      <c r="AS145" s="256"/>
      <c r="AT145" s="256"/>
      <c r="AU145" s="256"/>
      <c r="AV145" s="250">
        <f>COUNTA(Q145:AU145)</f>
        <v>0</v>
      </c>
      <c r="AW145" s="710">
        <f>AV146</f>
        <v>0</v>
      </c>
      <c r="AX145" s="712" t="str">
        <f>IFERROR(ROUNDDOWN(AV146/$AT$2,1),"")</f>
        <v/>
      </c>
      <c r="AY145" s="251"/>
      <c r="AZ145" s="251"/>
    </row>
    <row r="146" spans="2:59" ht="17.100000000000001" customHeight="1" x14ac:dyDescent="0.15">
      <c r="B146" s="691"/>
      <c r="C146" s="724"/>
      <c r="D146" s="725"/>
      <c r="E146" s="725"/>
      <c r="F146" s="725"/>
      <c r="G146" s="725"/>
      <c r="H146" s="726"/>
      <c r="I146" s="730"/>
      <c r="J146" s="731"/>
      <c r="K146" s="731"/>
      <c r="L146" s="731"/>
      <c r="M146" s="732"/>
      <c r="N146" s="724"/>
      <c r="O146" s="725"/>
      <c r="P146" s="726"/>
      <c r="Q146" s="253" t="str">
        <f>IFERROR(IF(AND(AND($N145&lt;&gt;$BI$6,$N145&lt;&gt;$BJ$6),Q145="有"),$AL$2,VLOOKUP(Q145,'P1'!$B$4:$J$35,9,FALSE)),"")</f>
        <v/>
      </c>
      <c r="R146" s="253" t="str">
        <f>IFERROR(IF(AND(AND($N145&lt;&gt;$BI$6,$N145&lt;&gt;$BJ$6),R145="有"),$AL$2,VLOOKUP(R145,'P1'!$B$4:$J$35,9,FALSE)),"")</f>
        <v/>
      </c>
      <c r="S146" s="253" t="str">
        <f>IFERROR(IF(AND(AND($N145&lt;&gt;$BI$6,$N145&lt;&gt;$BJ$6),S145="有"),$AL$2,VLOOKUP(S145,'P1'!$B$4:$J$35,9,FALSE)),"")</f>
        <v/>
      </c>
      <c r="T146" s="253" t="str">
        <f>IFERROR(IF(AND(AND($N145&lt;&gt;$BI$6,$N145&lt;&gt;$BJ$6),T145="有"),$AL$2,VLOOKUP(T145,'P1'!$B$4:$J$35,9,FALSE)),"")</f>
        <v/>
      </c>
      <c r="U146" s="253" t="str">
        <f>IFERROR(IF(AND(AND($N145&lt;&gt;$BI$6,$N145&lt;&gt;$BJ$6),U145="有"),$AL$2,VLOOKUP(U145,'P1'!$B$4:$J$35,9,FALSE)),"")</f>
        <v/>
      </c>
      <c r="V146" s="253" t="str">
        <f>IFERROR(IF(AND(AND($N145&lt;&gt;$BI$6,$N145&lt;&gt;$BJ$6),V145="有"),$AL$2,VLOOKUP(V145,'P1'!$B$4:$J$35,9,FALSE)),"")</f>
        <v/>
      </c>
      <c r="W146" s="253" t="str">
        <f>IFERROR(IF(AND(AND($N145&lt;&gt;$BI$6,$N145&lt;&gt;$BJ$6),W145="有"),$AL$2,VLOOKUP(W145,'P1'!$B$4:$J$35,9,FALSE)),"")</f>
        <v/>
      </c>
      <c r="X146" s="253" t="str">
        <f>IFERROR(IF(AND(AND($N145&lt;&gt;$BI$6,$N145&lt;&gt;$BJ$6),X145="有"),$AL$2,VLOOKUP(X145,'P1'!$B$4:$J$35,9,FALSE)),"")</f>
        <v/>
      </c>
      <c r="Y146" s="253" t="str">
        <f>IFERROR(IF(AND(AND($N145&lt;&gt;$BI$6,$N145&lt;&gt;$BJ$6),Y145="有"),$AL$2,VLOOKUP(Y145,'P1'!$B$4:$J$35,9,FALSE)),"")</f>
        <v/>
      </c>
      <c r="Z146" s="253" t="str">
        <f>IFERROR(IF(AND(AND($N145&lt;&gt;$BI$6,$N145&lt;&gt;$BJ$6),Z145="有"),$AL$2,VLOOKUP(Z145,'P1'!$B$4:$J$35,9,FALSE)),"")</f>
        <v/>
      </c>
      <c r="AA146" s="253" t="str">
        <f>IFERROR(IF(AND(AND($N145&lt;&gt;$BI$6,$N145&lt;&gt;$BJ$6),AA145="有"),$AL$2,VLOOKUP(AA145,'P1'!$B$4:$J$35,9,FALSE)),"")</f>
        <v/>
      </c>
      <c r="AB146" s="253" t="str">
        <f>IFERROR(IF(AND(AND($N145&lt;&gt;$BI$6,$N145&lt;&gt;$BJ$6),AB145="有"),$AL$2,VLOOKUP(AB145,'P1'!$B$4:$J$35,9,FALSE)),"")</f>
        <v/>
      </c>
      <c r="AC146" s="253" t="str">
        <f>IFERROR(IF(AND(AND($N145&lt;&gt;$BI$6,$N145&lt;&gt;$BJ$6),AC145="有"),$AL$2,VLOOKUP(AC145,'P1'!$B$4:$J$35,9,FALSE)),"")</f>
        <v/>
      </c>
      <c r="AD146" s="253" t="str">
        <f>IFERROR(IF(AND(AND($N145&lt;&gt;$BI$6,$N145&lt;&gt;$BJ$6),AD145="有"),$AL$2,VLOOKUP(AD145,'P1'!$B$4:$J$35,9,FALSE)),"")</f>
        <v/>
      </c>
      <c r="AE146" s="253" t="str">
        <f>IFERROR(IF(AND(AND($N145&lt;&gt;$BI$6,$N145&lt;&gt;$BJ$6),AE145="有"),$AL$2,VLOOKUP(AE145,'P1'!$B$4:$J$35,9,FALSE)),"")</f>
        <v/>
      </c>
      <c r="AF146" s="253" t="str">
        <f>IFERROR(IF(AND(AND($N145&lt;&gt;$BI$6,$N145&lt;&gt;$BJ$6),AF145="有"),$AL$2,VLOOKUP(AF145,'P1'!$B$4:$J$35,9,FALSE)),"")</f>
        <v/>
      </c>
      <c r="AG146" s="253" t="str">
        <f>IFERROR(IF(AND(AND($N145&lt;&gt;$BI$6,$N145&lt;&gt;$BJ$6),AG145="有"),$AL$2,VLOOKUP(AG145,'P1'!$B$4:$J$35,9,FALSE)),"")</f>
        <v/>
      </c>
      <c r="AH146" s="253" t="str">
        <f>IFERROR(IF(AND(AND($N145&lt;&gt;$BI$6,$N145&lt;&gt;$BJ$6),AH145="有"),$AL$2,VLOOKUP(AH145,'P1'!$B$4:$J$35,9,FALSE)),"")</f>
        <v/>
      </c>
      <c r="AI146" s="253" t="str">
        <f>IFERROR(IF(AND(AND($N145&lt;&gt;$BI$6,$N145&lt;&gt;$BJ$6),AI145="有"),$AL$2,VLOOKUP(AI145,'P1'!$B$4:$J$35,9,FALSE)),"")</f>
        <v/>
      </c>
      <c r="AJ146" s="253" t="str">
        <f>IFERROR(IF(AND(AND($N145&lt;&gt;$BI$6,$N145&lt;&gt;$BJ$6),AJ145="有"),$AL$2,VLOOKUP(AJ145,'P1'!$B$4:$J$35,9,FALSE)),"")</f>
        <v/>
      </c>
      <c r="AK146" s="253" t="str">
        <f>IFERROR(IF(AND(AND($N145&lt;&gt;$BI$6,$N145&lt;&gt;$BJ$6),AK145="有"),$AL$2,VLOOKUP(AK145,'P1'!$B$4:$J$35,9,FALSE)),"")</f>
        <v/>
      </c>
      <c r="AL146" s="253" t="str">
        <f>IFERROR(IF(AND(AND($N145&lt;&gt;$BI$6,$N145&lt;&gt;$BJ$6),AL145="有"),$AL$2,VLOOKUP(AL145,'P1'!$B$4:$J$35,9,FALSE)),"")</f>
        <v/>
      </c>
      <c r="AM146" s="253" t="str">
        <f>IFERROR(IF(AND(AND($N145&lt;&gt;$BI$6,$N145&lt;&gt;$BJ$6),AM145="有"),$AL$2,VLOOKUP(AM145,'P1'!$B$4:$J$35,9,FALSE)),"")</f>
        <v/>
      </c>
      <c r="AN146" s="253" t="str">
        <f>IFERROR(IF(AND(AND($N145&lt;&gt;$BI$6,$N145&lt;&gt;$BJ$6),AN145="有"),$AL$2,VLOOKUP(AN145,'P1'!$B$4:$J$35,9,FALSE)),"")</f>
        <v/>
      </c>
      <c r="AO146" s="253" t="str">
        <f>IFERROR(IF(AND(AND($N145&lt;&gt;$BI$6,$N145&lt;&gt;$BJ$6),AO145="有"),$AL$2,VLOOKUP(AO145,'P1'!$B$4:$J$35,9,FALSE)),"")</f>
        <v/>
      </c>
      <c r="AP146" s="253" t="str">
        <f>IFERROR(IF(AND(AND($N145&lt;&gt;$BI$6,$N145&lt;&gt;$BJ$6),AP145="有"),$AL$2,VLOOKUP(AP145,'P1'!$B$4:$J$35,9,FALSE)),"")</f>
        <v/>
      </c>
      <c r="AQ146" s="253" t="str">
        <f>IFERROR(IF(AND(AND($N145&lt;&gt;$BI$6,$N145&lt;&gt;$BJ$6),AQ145="有"),$AL$2,VLOOKUP(AQ145,'P1'!$B$4:$J$35,9,FALSE)),"")</f>
        <v/>
      </c>
      <c r="AR146" s="253" t="str">
        <f>IFERROR(IF(AND(AND($N145&lt;&gt;$BI$6,$N145&lt;&gt;$BJ$6),AR145="有"),$AL$2,VLOOKUP(AR145,'P1'!$B$4:$J$35,9,FALSE)),"")</f>
        <v/>
      </c>
      <c r="AS146" s="253" t="str">
        <f>IFERROR(IF(AND(AND($N145&lt;&gt;$BI$6,$N145&lt;&gt;$BJ$6),AS145="有"),$AL$2,VLOOKUP(AS145,'P1'!$B$4:$J$35,9,FALSE)),"")</f>
        <v/>
      </c>
      <c r="AT146" s="253" t="str">
        <f>IFERROR(IF(AND(AND($N145&lt;&gt;$BI$6,$N145&lt;&gt;$BJ$6),AT145="有"),$AL$2,VLOOKUP(AT145,'P1'!$B$4:$J$35,9,FALSE)),"")</f>
        <v/>
      </c>
      <c r="AU146" s="253" t="str">
        <f>IFERROR(IF(AND(AND($N145&lt;&gt;$BI$6,$N145&lt;&gt;$BJ$6),AU145="有"),$AL$2,VLOOKUP(AU145,'P1'!$B$4:$J$35,9,FALSE)),"")</f>
        <v/>
      </c>
      <c r="AV146" s="254">
        <f>SUM(Q146:AU146)</f>
        <v>0</v>
      </c>
      <c r="AW146" s="711"/>
      <c r="AX146" s="713"/>
      <c r="AY146" s="255"/>
      <c r="AZ146" s="255"/>
    </row>
    <row r="147" spans="2:59" ht="17.100000000000001" customHeight="1" x14ac:dyDescent="0.15">
      <c r="B147" s="690">
        <f>B145+1</f>
        <v>62</v>
      </c>
      <c r="C147" s="721"/>
      <c r="D147" s="722"/>
      <c r="E147" s="722"/>
      <c r="F147" s="722"/>
      <c r="G147" s="722"/>
      <c r="H147" s="723"/>
      <c r="I147" s="727"/>
      <c r="J147" s="728"/>
      <c r="K147" s="728"/>
      <c r="L147" s="728"/>
      <c r="M147" s="729"/>
      <c r="N147" s="733"/>
      <c r="O147" s="734"/>
      <c r="P147" s="723"/>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S147" s="256"/>
      <c r="AT147" s="256"/>
      <c r="AU147" s="256"/>
      <c r="AV147" s="250">
        <f>COUNTA(Q147:AU147)</f>
        <v>0</v>
      </c>
      <c r="AW147" s="710">
        <f>AV148</f>
        <v>0</v>
      </c>
      <c r="AX147" s="712" t="str">
        <f>IFERROR(ROUNDDOWN(AV148/$AT$2,1),"")</f>
        <v/>
      </c>
      <c r="AY147" s="251"/>
      <c r="AZ147" s="251"/>
    </row>
    <row r="148" spans="2:59" ht="17.100000000000001" customHeight="1" x14ac:dyDescent="0.15">
      <c r="B148" s="691"/>
      <c r="C148" s="724"/>
      <c r="D148" s="725"/>
      <c r="E148" s="725"/>
      <c r="F148" s="725"/>
      <c r="G148" s="725"/>
      <c r="H148" s="726"/>
      <c r="I148" s="730"/>
      <c r="J148" s="731"/>
      <c r="K148" s="731"/>
      <c r="L148" s="731"/>
      <c r="M148" s="732"/>
      <c r="N148" s="724"/>
      <c r="O148" s="725"/>
      <c r="P148" s="726"/>
      <c r="Q148" s="253" t="str">
        <f>IFERROR(IF(AND(AND($N147&lt;&gt;$BI$6,$N147&lt;&gt;$BJ$6),Q147="有"),$AL$2,VLOOKUP(Q147,'P1'!$B$4:$J$35,9,FALSE)),"")</f>
        <v/>
      </c>
      <c r="R148" s="253" t="str">
        <f>IFERROR(IF(AND(AND($N147&lt;&gt;$BI$6,$N147&lt;&gt;$BJ$6),R147="有"),$AL$2,VLOOKUP(R147,'P1'!$B$4:$J$35,9,FALSE)),"")</f>
        <v/>
      </c>
      <c r="S148" s="253" t="str">
        <f>IFERROR(IF(AND(AND($N147&lt;&gt;$BI$6,$N147&lt;&gt;$BJ$6),S147="有"),$AL$2,VLOOKUP(S147,'P1'!$B$4:$J$35,9,FALSE)),"")</f>
        <v/>
      </c>
      <c r="T148" s="253" t="str">
        <f>IFERROR(IF(AND(AND($N147&lt;&gt;$BI$6,$N147&lt;&gt;$BJ$6),T147="有"),$AL$2,VLOOKUP(T147,'P1'!$B$4:$J$35,9,FALSE)),"")</f>
        <v/>
      </c>
      <c r="U148" s="253" t="str">
        <f>IFERROR(IF(AND(AND($N147&lt;&gt;$BI$6,$N147&lt;&gt;$BJ$6),U147="有"),$AL$2,VLOOKUP(U147,'P1'!$B$4:$J$35,9,FALSE)),"")</f>
        <v/>
      </c>
      <c r="V148" s="253" t="str">
        <f>IFERROR(IF(AND(AND($N147&lt;&gt;$BI$6,$N147&lt;&gt;$BJ$6),V147="有"),$AL$2,VLOOKUP(V147,'P1'!$B$4:$J$35,9,FALSE)),"")</f>
        <v/>
      </c>
      <c r="W148" s="253" t="str">
        <f>IFERROR(IF(AND(AND($N147&lt;&gt;$BI$6,$N147&lt;&gt;$BJ$6),W147="有"),$AL$2,VLOOKUP(W147,'P1'!$B$4:$J$35,9,FALSE)),"")</f>
        <v/>
      </c>
      <c r="X148" s="253" t="str">
        <f>IFERROR(IF(AND(AND($N147&lt;&gt;$BI$6,$N147&lt;&gt;$BJ$6),X147="有"),$AL$2,VLOOKUP(X147,'P1'!$B$4:$J$35,9,FALSE)),"")</f>
        <v/>
      </c>
      <c r="Y148" s="253" t="str">
        <f>IFERROR(IF(AND(AND($N147&lt;&gt;$BI$6,$N147&lt;&gt;$BJ$6),Y147="有"),$AL$2,VLOOKUP(Y147,'P1'!$B$4:$J$35,9,FALSE)),"")</f>
        <v/>
      </c>
      <c r="Z148" s="253" t="str">
        <f>IFERROR(IF(AND(AND($N147&lt;&gt;$BI$6,$N147&lt;&gt;$BJ$6),Z147="有"),$AL$2,VLOOKUP(Z147,'P1'!$B$4:$J$35,9,FALSE)),"")</f>
        <v/>
      </c>
      <c r="AA148" s="253" t="str">
        <f>IFERROR(IF(AND(AND($N147&lt;&gt;$BI$6,$N147&lt;&gt;$BJ$6),AA147="有"),$AL$2,VLOOKUP(AA147,'P1'!$B$4:$J$35,9,FALSE)),"")</f>
        <v/>
      </c>
      <c r="AB148" s="253" t="str">
        <f>IFERROR(IF(AND(AND($N147&lt;&gt;$BI$6,$N147&lt;&gt;$BJ$6),AB147="有"),$AL$2,VLOOKUP(AB147,'P1'!$B$4:$J$35,9,FALSE)),"")</f>
        <v/>
      </c>
      <c r="AC148" s="253" t="str">
        <f>IFERROR(IF(AND(AND($N147&lt;&gt;$BI$6,$N147&lt;&gt;$BJ$6),AC147="有"),$AL$2,VLOOKUP(AC147,'P1'!$B$4:$J$35,9,FALSE)),"")</f>
        <v/>
      </c>
      <c r="AD148" s="253" t="str">
        <f>IFERROR(IF(AND(AND($N147&lt;&gt;$BI$6,$N147&lt;&gt;$BJ$6),AD147="有"),$AL$2,VLOOKUP(AD147,'P1'!$B$4:$J$35,9,FALSE)),"")</f>
        <v/>
      </c>
      <c r="AE148" s="253" t="str">
        <f>IFERROR(IF(AND(AND($N147&lt;&gt;$BI$6,$N147&lt;&gt;$BJ$6),AE147="有"),$AL$2,VLOOKUP(AE147,'P1'!$B$4:$J$35,9,FALSE)),"")</f>
        <v/>
      </c>
      <c r="AF148" s="253" t="str">
        <f>IFERROR(IF(AND(AND($N147&lt;&gt;$BI$6,$N147&lt;&gt;$BJ$6),AF147="有"),$AL$2,VLOOKUP(AF147,'P1'!$B$4:$J$35,9,FALSE)),"")</f>
        <v/>
      </c>
      <c r="AG148" s="253" t="str">
        <f>IFERROR(IF(AND(AND($N147&lt;&gt;$BI$6,$N147&lt;&gt;$BJ$6),AG147="有"),$AL$2,VLOOKUP(AG147,'P1'!$B$4:$J$35,9,FALSE)),"")</f>
        <v/>
      </c>
      <c r="AH148" s="253" t="str">
        <f>IFERROR(IF(AND(AND($N147&lt;&gt;$BI$6,$N147&lt;&gt;$BJ$6),AH147="有"),$AL$2,VLOOKUP(AH147,'P1'!$B$4:$J$35,9,FALSE)),"")</f>
        <v/>
      </c>
      <c r="AI148" s="253" t="str">
        <f>IFERROR(IF(AND(AND($N147&lt;&gt;$BI$6,$N147&lt;&gt;$BJ$6),AI147="有"),$AL$2,VLOOKUP(AI147,'P1'!$B$4:$J$35,9,FALSE)),"")</f>
        <v/>
      </c>
      <c r="AJ148" s="253" t="str">
        <f>IFERROR(IF(AND(AND($N147&lt;&gt;$BI$6,$N147&lt;&gt;$BJ$6),AJ147="有"),$AL$2,VLOOKUP(AJ147,'P1'!$B$4:$J$35,9,FALSE)),"")</f>
        <v/>
      </c>
      <c r="AK148" s="253" t="str">
        <f>IFERROR(IF(AND(AND($N147&lt;&gt;$BI$6,$N147&lt;&gt;$BJ$6),AK147="有"),$AL$2,VLOOKUP(AK147,'P1'!$B$4:$J$35,9,FALSE)),"")</f>
        <v/>
      </c>
      <c r="AL148" s="253" t="str">
        <f>IFERROR(IF(AND(AND($N147&lt;&gt;$BI$6,$N147&lt;&gt;$BJ$6),AL147="有"),$AL$2,VLOOKUP(AL147,'P1'!$B$4:$J$35,9,FALSE)),"")</f>
        <v/>
      </c>
      <c r="AM148" s="253" t="str">
        <f>IFERROR(IF(AND(AND($N147&lt;&gt;$BI$6,$N147&lt;&gt;$BJ$6),AM147="有"),$AL$2,VLOOKUP(AM147,'P1'!$B$4:$J$35,9,FALSE)),"")</f>
        <v/>
      </c>
      <c r="AN148" s="253" t="str">
        <f>IFERROR(IF(AND(AND($N147&lt;&gt;$BI$6,$N147&lt;&gt;$BJ$6),AN147="有"),$AL$2,VLOOKUP(AN147,'P1'!$B$4:$J$35,9,FALSE)),"")</f>
        <v/>
      </c>
      <c r="AO148" s="253" t="str">
        <f>IFERROR(IF(AND(AND($N147&lt;&gt;$BI$6,$N147&lt;&gt;$BJ$6),AO147="有"),$AL$2,VLOOKUP(AO147,'P1'!$B$4:$J$35,9,FALSE)),"")</f>
        <v/>
      </c>
      <c r="AP148" s="253" t="str">
        <f>IFERROR(IF(AND(AND($N147&lt;&gt;$BI$6,$N147&lt;&gt;$BJ$6),AP147="有"),$AL$2,VLOOKUP(AP147,'P1'!$B$4:$J$35,9,FALSE)),"")</f>
        <v/>
      </c>
      <c r="AQ148" s="253" t="str">
        <f>IFERROR(IF(AND(AND($N147&lt;&gt;$BI$6,$N147&lt;&gt;$BJ$6),AQ147="有"),$AL$2,VLOOKUP(AQ147,'P1'!$B$4:$J$35,9,FALSE)),"")</f>
        <v/>
      </c>
      <c r="AR148" s="253" t="str">
        <f>IFERROR(IF(AND(AND($N147&lt;&gt;$BI$6,$N147&lt;&gt;$BJ$6),AR147="有"),$AL$2,VLOOKUP(AR147,'P1'!$B$4:$J$35,9,FALSE)),"")</f>
        <v/>
      </c>
      <c r="AS148" s="253" t="str">
        <f>IFERROR(IF(AND(AND($N147&lt;&gt;$BI$6,$N147&lt;&gt;$BJ$6),AS147="有"),$AL$2,VLOOKUP(AS147,'P1'!$B$4:$J$35,9,FALSE)),"")</f>
        <v/>
      </c>
      <c r="AT148" s="253" t="str">
        <f>IFERROR(IF(AND(AND($N147&lt;&gt;$BI$6,$N147&lt;&gt;$BJ$6),AT147="有"),$AL$2,VLOOKUP(AT147,'P1'!$B$4:$J$35,9,FALSE)),"")</f>
        <v/>
      </c>
      <c r="AU148" s="253" t="str">
        <f>IFERROR(IF(AND(AND($N147&lt;&gt;$BI$6,$N147&lt;&gt;$BJ$6),AU147="有"),$AL$2,VLOOKUP(AU147,'P1'!$B$4:$J$35,9,FALSE)),"")</f>
        <v/>
      </c>
      <c r="AV148" s="254">
        <f>SUM(Q148:AU148)</f>
        <v>0</v>
      </c>
      <c r="AW148" s="711"/>
      <c r="AX148" s="713"/>
      <c r="AY148" s="255"/>
      <c r="AZ148" s="255"/>
    </row>
    <row r="149" spans="2:59" s="232" customFormat="1" ht="5.0999999999999996" customHeight="1" x14ac:dyDescent="0.15">
      <c r="B149" s="257"/>
      <c r="C149" s="258"/>
      <c r="D149" s="259"/>
      <c r="E149" s="259"/>
      <c r="F149" s="259"/>
      <c r="G149" s="259"/>
      <c r="H149" s="259"/>
      <c r="I149" s="258"/>
      <c r="J149" s="258"/>
      <c r="K149" s="258"/>
      <c r="L149" s="258"/>
      <c r="M149" s="258"/>
      <c r="N149" s="258"/>
      <c r="O149" s="258"/>
      <c r="P149" s="258"/>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c r="BA149" s="288"/>
      <c r="BB149" s="288"/>
      <c r="BC149" s="288"/>
      <c r="BD149" s="288"/>
      <c r="BE149" s="288"/>
      <c r="BF149" s="288"/>
      <c r="BG149" s="288"/>
    </row>
    <row r="150" spans="2:59" s="231" customFormat="1" ht="5.0999999999999996" customHeight="1" x14ac:dyDescent="0.15">
      <c r="B150" s="268"/>
      <c r="AS150" s="245"/>
      <c r="AT150" s="245"/>
      <c r="AU150" s="245"/>
      <c r="AY150" s="288"/>
      <c r="AZ150" s="288"/>
      <c r="BA150" s="288"/>
      <c r="BB150" s="288"/>
      <c r="BC150" s="288"/>
      <c r="BD150" s="288"/>
      <c r="BE150" s="288"/>
      <c r="BF150" s="288"/>
      <c r="BG150" s="288"/>
    </row>
    <row r="151" spans="2:59" ht="21.95" customHeight="1" x14ac:dyDescent="0.15">
      <c r="B151" s="240" t="s">
        <v>366</v>
      </c>
      <c r="S151" s="274" t="s">
        <v>144</v>
      </c>
      <c r="T151" s="735" t="str">
        <f>$T$2</f>
        <v/>
      </c>
      <c r="U151" s="735"/>
      <c r="V151" s="269" t="s">
        <v>30</v>
      </c>
      <c r="W151" s="269">
        <f>$W$2</f>
        <v>7</v>
      </c>
      <c r="X151" s="275" t="s">
        <v>168</v>
      </c>
      <c r="Y151" s="269"/>
      <c r="Z151" s="276" t="s">
        <v>145</v>
      </c>
      <c r="AA151" s="229"/>
      <c r="AB151" s="242"/>
      <c r="AC151" s="242"/>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45" t="str">
        <f>"4 / "&amp;COUNTA(C$6,C$56,C$105,C$154,C$203)</f>
        <v>4 / 1</v>
      </c>
    </row>
    <row r="152" spans="2:59" s="245" customFormat="1" ht="15" customHeight="1" x14ac:dyDescent="0.15">
      <c r="B152" s="690"/>
      <c r="C152" s="698" t="s">
        <v>174</v>
      </c>
      <c r="D152" s="699"/>
      <c r="E152" s="699"/>
      <c r="F152" s="699"/>
      <c r="G152" s="699"/>
      <c r="H152" s="700"/>
      <c r="I152" s="698" t="s">
        <v>175</v>
      </c>
      <c r="J152" s="699"/>
      <c r="K152" s="699"/>
      <c r="L152" s="699"/>
      <c r="M152" s="700"/>
      <c r="N152" s="714" t="s">
        <v>176</v>
      </c>
      <c r="O152" s="699"/>
      <c r="P152" s="700"/>
      <c r="Q152" s="246">
        <f t="shared" ref="Q152:AU152" si="7">Q$4</f>
        <v>42917</v>
      </c>
      <c r="R152" s="246">
        <f t="shared" si="7"/>
        <v>42918</v>
      </c>
      <c r="S152" s="246">
        <f t="shared" si="7"/>
        <v>42919</v>
      </c>
      <c r="T152" s="246">
        <f t="shared" si="7"/>
        <v>42920</v>
      </c>
      <c r="U152" s="246">
        <f t="shared" si="7"/>
        <v>42921</v>
      </c>
      <c r="V152" s="246">
        <f t="shared" si="7"/>
        <v>42922</v>
      </c>
      <c r="W152" s="246">
        <f t="shared" si="7"/>
        <v>42923</v>
      </c>
      <c r="X152" s="246">
        <f t="shared" si="7"/>
        <v>42924</v>
      </c>
      <c r="Y152" s="246">
        <f t="shared" si="7"/>
        <v>42925</v>
      </c>
      <c r="Z152" s="246">
        <f t="shared" si="7"/>
        <v>42926</v>
      </c>
      <c r="AA152" s="246">
        <f t="shared" si="7"/>
        <v>42927</v>
      </c>
      <c r="AB152" s="246">
        <f t="shared" si="7"/>
        <v>42928</v>
      </c>
      <c r="AC152" s="246">
        <f t="shared" si="7"/>
        <v>42929</v>
      </c>
      <c r="AD152" s="246">
        <f t="shared" si="7"/>
        <v>42930</v>
      </c>
      <c r="AE152" s="246">
        <f t="shared" si="7"/>
        <v>42931</v>
      </c>
      <c r="AF152" s="246">
        <f t="shared" si="7"/>
        <v>42932</v>
      </c>
      <c r="AG152" s="246">
        <f t="shared" si="7"/>
        <v>42933</v>
      </c>
      <c r="AH152" s="246">
        <f t="shared" si="7"/>
        <v>42934</v>
      </c>
      <c r="AI152" s="246">
        <f t="shared" si="7"/>
        <v>42935</v>
      </c>
      <c r="AJ152" s="246">
        <f t="shared" si="7"/>
        <v>42936</v>
      </c>
      <c r="AK152" s="246">
        <f t="shared" si="7"/>
        <v>42937</v>
      </c>
      <c r="AL152" s="246">
        <f t="shared" si="7"/>
        <v>42938</v>
      </c>
      <c r="AM152" s="246">
        <f t="shared" si="7"/>
        <v>42939</v>
      </c>
      <c r="AN152" s="246">
        <f t="shared" si="7"/>
        <v>42940</v>
      </c>
      <c r="AO152" s="246">
        <f t="shared" si="7"/>
        <v>42941</v>
      </c>
      <c r="AP152" s="246">
        <f t="shared" si="7"/>
        <v>42942</v>
      </c>
      <c r="AQ152" s="246">
        <f t="shared" si="7"/>
        <v>42943</v>
      </c>
      <c r="AR152" s="246">
        <f t="shared" si="7"/>
        <v>42944</v>
      </c>
      <c r="AS152" s="246">
        <f t="shared" si="7"/>
        <v>42945</v>
      </c>
      <c r="AT152" s="246">
        <f t="shared" si="7"/>
        <v>42946</v>
      </c>
      <c r="AU152" s="246">
        <f t="shared" si="7"/>
        <v>42947</v>
      </c>
      <c r="AV152" s="247" t="s">
        <v>177</v>
      </c>
      <c r="AW152" s="686"/>
      <c r="AX152" s="686" t="s">
        <v>178</v>
      </c>
      <c r="AY152" s="248"/>
      <c r="AZ152" s="248"/>
      <c r="BA152" s="288"/>
      <c r="BB152" s="288"/>
      <c r="BC152" s="288"/>
      <c r="BD152" s="288"/>
      <c r="BE152" s="288"/>
      <c r="BF152" s="288"/>
      <c r="BG152" s="288"/>
    </row>
    <row r="153" spans="2:59" s="245" customFormat="1" ht="15" customHeight="1" x14ac:dyDescent="0.15">
      <c r="B153" s="691"/>
      <c r="C153" s="701"/>
      <c r="D153" s="702"/>
      <c r="E153" s="702"/>
      <c r="F153" s="702"/>
      <c r="G153" s="702"/>
      <c r="H153" s="703"/>
      <c r="I153" s="701"/>
      <c r="J153" s="702"/>
      <c r="K153" s="702"/>
      <c r="L153" s="702"/>
      <c r="M153" s="703"/>
      <c r="N153" s="701"/>
      <c r="O153" s="702"/>
      <c r="P153" s="703"/>
      <c r="Q153" s="249" t="str">
        <f t="shared" ref="Q153:AU153" si="8">Q$5</f>
        <v>土</v>
      </c>
      <c r="R153" s="249" t="str">
        <f t="shared" si="8"/>
        <v>日</v>
      </c>
      <c r="S153" s="249" t="str">
        <f t="shared" si="8"/>
        <v>月</v>
      </c>
      <c r="T153" s="249" t="str">
        <f t="shared" si="8"/>
        <v>火</v>
      </c>
      <c r="U153" s="249" t="str">
        <f t="shared" si="8"/>
        <v>水</v>
      </c>
      <c r="V153" s="249" t="str">
        <f t="shared" si="8"/>
        <v>木</v>
      </c>
      <c r="W153" s="249" t="str">
        <f t="shared" si="8"/>
        <v>金</v>
      </c>
      <c r="X153" s="249" t="str">
        <f t="shared" si="8"/>
        <v>土</v>
      </c>
      <c r="Y153" s="249" t="str">
        <f t="shared" si="8"/>
        <v>日</v>
      </c>
      <c r="Z153" s="249" t="str">
        <f t="shared" si="8"/>
        <v>月</v>
      </c>
      <c r="AA153" s="249" t="str">
        <f t="shared" si="8"/>
        <v>火</v>
      </c>
      <c r="AB153" s="249" t="str">
        <f t="shared" si="8"/>
        <v>水</v>
      </c>
      <c r="AC153" s="249" t="str">
        <f t="shared" si="8"/>
        <v>木</v>
      </c>
      <c r="AD153" s="249" t="str">
        <f t="shared" si="8"/>
        <v>金</v>
      </c>
      <c r="AE153" s="249" t="str">
        <f t="shared" si="8"/>
        <v>土</v>
      </c>
      <c r="AF153" s="249" t="str">
        <f t="shared" si="8"/>
        <v>日</v>
      </c>
      <c r="AG153" s="249" t="str">
        <f t="shared" si="8"/>
        <v>月</v>
      </c>
      <c r="AH153" s="249" t="str">
        <f t="shared" si="8"/>
        <v>火</v>
      </c>
      <c r="AI153" s="249" t="str">
        <f t="shared" si="8"/>
        <v>水</v>
      </c>
      <c r="AJ153" s="249" t="str">
        <f t="shared" si="8"/>
        <v>木</v>
      </c>
      <c r="AK153" s="249" t="str">
        <f t="shared" si="8"/>
        <v>金</v>
      </c>
      <c r="AL153" s="249" t="str">
        <f t="shared" si="8"/>
        <v>土</v>
      </c>
      <c r="AM153" s="249" t="str">
        <f t="shared" si="8"/>
        <v>日</v>
      </c>
      <c r="AN153" s="249" t="str">
        <f t="shared" si="8"/>
        <v>月</v>
      </c>
      <c r="AO153" s="249" t="str">
        <f t="shared" si="8"/>
        <v>火</v>
      </c>
      <c r="AP153" s="249" t="str">
        <f t="shared" si="8"/>
        <v>水</v>
      </c>
      <c r="AQ153" s="249" t="str">
        <f t="shared" si="8"/>
        <v>木</v>
      </c>
      <c r="AR153" s="249" t="str">
        <f t="shared" si="8"/>
        <v>金</v>
      </c>
      <c r="AS153" s="249" t="str">
        <f t="shared" si="8"/>
        <v>土</v>
      </c>
      <c r="AT153" s="249" t="str">
        <f t="shared" si="8"/>
        <v>日</v>
      </c>
      <c r="AU153" s="249" t="str">
        <f t="shared" si="8"/>
        <v>月</v>
      </c>
      <c r="AV153" s="247" t="s">
        <v>179</v>
      </c>
      <c r="AW153" s="687"/>
      <c r="AX153" s="687"/>
      <c r="AY153" s="248"/>
      <c r="AZ153" s="248"/>
      <c r="BA153" s="288"/>
      <c r="BB153" s="288"/>
      <c r="BC153" s="288"/>
      <c r="BD153" s="288"/>
      <c r="BE153" s="288"/>
      <c r="BF153" s="288"/>
      <c r="BG153" s="288"/>
    </row>
    <row r="154" spans="2:59" ht="17.100000000000001" customHeight="1" x14ac:dyDescent="0.15">
      <c r="B154" s="690">
        <f>B147+1</f>
        <v>63</v>
      </c>
      <c r="C154" s="721"/>
      <c r="D154" s="722"/>
      <c r="E154" s="722"/>
      <c r="F154" s="722"/>
      <c r="G154" s="722"/>
      <c r="H154" s="723"/>
      <c r="I154" s="727"/>
      <c r="J154" s="728"/>
      <c r="K154" s="728"/>
      <c r="L154" s="728"/>
      <c r="M154" s="729"/>
      <c r="N154" s="733"/>
      <c r="O154" s="734"/>
      <c r="P154" s="741"/>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0">
        <f>COUNTA(Q154:AU154)</f>
        <v>0</v>
      </c>
      <c r="AW154" s="710">
        <f>AV155</f>
        <v>0</v>
      </c>
      <c r="AX154" s="712" t="str">
        <f>IFERROR(ROUNDDOWN(AV155/$AT$2,1),"")</f>
        <v/>
      </c>
      <c r="AY154" s="251"/>
      <c r="AZ154" s="251"/>
    </row>
    <row r="155" spans="2:59" ht="17.100000000000001" customHeight="1" x14ac:dyDescent="0.15">
      <c r="B155" s="691"/>
      <c r="C155" s="724"/>
      <c r="D155" s="725"/>
      <c r="E155" s="725"/>
      <c r="F155" s="725"/>
      <c r="G155" s="725"/>
      <c r="H155" s="726"/>
      <c r="I155" s="730"/>
      <c r="J155" s="731"/>
      <c r="K155" s="731"/>
      <c r="L155" s="731"/>
      <c r="M155" s="732"/>
      <c r="N155" s="742"/>
      <c r="O155" s="743"/>
      <c r="P155" s="744"/>
      <c r="Q155" s="253" t="str">
        <f>IFERROR(IF(AND(AND($N154&lt;&gt;$BI$6,$N154&lt;&gt;$BJ$6),Q154="有"),$AL$2,VLOOKUP(Q154,'P1'!$B$4:$J$35,9,FALSE)),"")</f>
        <v/>
      </c>
      <c r="R155" s="253" t="str">
        <f>IFERROR(IF(AND(AND($N154&lt;&gt;$BI$6,$N154&lt;&gt;$BJ$6),R154="有"),$AL$2,VLOOKUP(R154,'P1'!$B$4:$J$35,9,FALSE)),"")</f>
        <v/>
      </c>
      <c r="S155" s="253" t="str">
        <f>IFERROR(IF(AND(AND($N154&lt;&gt;$BI$6,$N154&lt;&gt;$BJ$6),S154="有"),$AL$2,VLOOKUP(S154,'P1'!$B$4:$J$35,9,FALSE)),"")</f>
        <v/>
      </c>
      <c r="T155" s="253" t="str">
        <f>IFERROR(IF(AND(AND($N154&lt;&gt;$BI$6,$N154&lt;&gt;$BJ$6),T154="有"),$AL$2,VLOOKUP(T154,'P1'!$B$4:$J$35,9,FALSE)),"")</f>
        <v/>
      </c>
      <c r="U155" s="253" t="str">
        <f>IFERROR(IF(AND(AND($N154&lt;&gt;$BI$6,$N154&lt;&gt;$BJ$6),U154="有"),$AL$2,VLOOKUP(U154,'P1'!$B$4:$J$35,9,FALSE)),"")</f>
        <v/>
      </c>
      <c r="V155" s="253" t="str">
        <f>IFERROR(IF(AND(AND($N154&lt;&gt;$BI$6,$N154&lt;&gt;$BJ$6),V154="有"),$AL$2,VLOOKUP(V154,'P1'!$B$4:$J$35,9,FALSE)),"")</f>
        <v/>
      </c>
      <c r="W155" s="253" t="str">
        <f>IFERROR(IF(AND(AND($N154&lt;&gt;$BI$6,$N154&lt;&gt;$BJ$6),W154="有"),$AL$2,VLOOKUP(W154,'P1'!$B$4:$J$35,9,FALSE)),"")</f>
        <v/>
      </c>
      <c r="X155" s="253" t="str">
        <f>IFERROR(IF(AND(AND($N154&lt;&gt;$BI$6,$N154&lt;&gt;$BJ$6),X154="有"),$AL$2,VLOOKUP(X154,'P1'!$B$4:$J$35,9,FALSE)),"")</f>
        <v/>
      </c>
      <c r="Y155" s="253" t="str">
        <f>IFERROR(IF(AND(AND($N154&lt;&gt;$BI$6,$N154&lt;&gt;$BJ$6),Y154="有"),$AL$2,VLOOKUP(Y154,'P1'!$B$4:$J$35,9,FALSE)),"")</f>
        <v/>
      </c>
      <c r="Z155" s="253" t="str">
        <f>IFERROR(IF(AND(AND($N154&lt;&gt;$BI$6,$N154&lt;&gt;$BJ$6),Z154="有"),$AL$2,VLOOKUP(Z154,'P1'!$B$4:$J$35,9,FALSE)),"")</f>
        <v/>
      </c>
      <c r="AA155" s="253" t="str">
        <f>IFERROR(IF(AND(AND($N154&lt;&gt;$BI$6,$N154&lt;&gt;$BJ$6),AA154="有"),$AL$2,VLOOKUP(AA154,'P1'!$B$4:$J$35,9,FALSE)),"")</f>
        <v/>
      </c>
      <c r="AB155" s="253" t="str">
        <f>IFERROR(IF(AND(AND($N154&lt;&gt;$BI$6,$N154&lt;&gt;$BJ$6),AB154="有"),$AL$2,VLOOKUP(AB154,'P1'!$B$4:$J$35,9,FALSE)),"")</f>
        <v/>
      </c>
      <c r="AC155" s="253" t="str">
        <f>IFERROR(IF(AND(AND($N154&lt;&gt;$BI$6,$N154&lt;&gt;$BJ$6),AC154="有"),$AL$2,VLOOKUP(AC154,'P1'!$B$4:$J$35,9,FALSE)),"")</f>
        <v/>
      </c>
      <c r="AD155" s="253" t="str">
        <f>IFERROR(IF(AND(AND($N154&lt;&gt;$BI$6,$N154&lt;&gt;$BJ$6),AD154="有"),$AL$2,VLOOKUP(AD154,'P1'!$B$4:$J$35,9,FALSE)),"")</f>
        <v/>
      </c>
      <c r="AE155" s="253" t="str">
        <f>IFERROR(IF(AND(AND($N154&lt;&gt;$BI$6,$N154&lt;&gt;$BJ$6),AE154="有"),$AL$2,VLOOKUP(AE154,'P1'!$B$4:$J$35,9,FALSE)),"")</f>
        <v/>
      </c>
      <c r="AF155" s="253" t="str">
        <f>IFERROR(IF(AND(AND($N154&lt;&gt;$BI$6,$N154&lt;&gt;$BJ$6),AF154="有"),$AL$2,VLOOKUP(AF154,'P1'!$B$4:$J$35,9,FALSE)),"")</f>
        <v/>
      </c>
      <c r="AG155" s="253" t="str">
        <f>IFERROR(IF(AND(AND($N154&lt;&gt;$BI$6,$N154&lt;&gt;$BJ$6),AG154="有"),$AL$2,VLOOKUP(AG154,'P1'!$B$4:$J$35,9,FALSE)),"")</f>
        <v/>
      </c>
      <c r="AH155" s="253" t="str">
        <f>IFERROR(IF(AND(AND($N154&lt;&gt;$BI$6,$N154&lt;&gt;$BJ$6),AH154="有"),$AL$2,VLOOKUP(AH154,'P1'!$B$4:$J$35,9,FALSE)),"")</f>
        <v/>
      </c>
      <c r="AI155" s="253" t="str">
        <f>IFERROR(IF(AND(AND($N154&lt;&gt;$BI$6,$N154&lt;&gt;$BJ$6),AI154="有"),$AL$2,VLOOKUP(AI154,'P1'!$B$4:$J$35,9,FALSE)),"")</f>
        <v/>
      </c>
      <c r="AJ155" s="253" t="str">
        <f>IFERROR(IF(AND(AND($N154&lt;&gt;$BI$6,$N154&lt;&gt;$BJ$6),AJ154="有"),$AL$2,VLOOKUP(AJ154,'P1'!$B$4:$J$35,9,FALSE)),"")</f>
        <v/>
      </c>
      <c r="AK155" s="253" t="str">
        <f>IFERROR(IF(AND(AND($N154&lt;&gt;$BI$6,$N154&lt;&gt;$BJ$6),AK154="有"),$AL$2,VLOOKUP(AK154,'P1'!$B$4:$J$35,9,FALSE)),"")</f>
        <v/>
      </c>
      <c r="AL155" s="253" t="str">
        <f>IFERROR(IF(AND(AND($N154&lt;&gt;$BI$6,$N154&lt;&gt;$BJ$6),AL154="有"),$AL$2,VLOOKUP(AL154,'P1'!$B$4:$J$35,9,FALSE)),"")</f>
        <v/>
      </c>
      <c r="AM155" s="253" t="str">
        <f>IFERROR(IF(AND(AND($N154&lt;&gt;$BI$6,$N154&lt;&gt;$BJ$6),AM154="有"),$AL$2,VLOOKUP(AM154,'P1'!$B$4:$J$35,9,FALSE)),"")</f>
        <v/>
      </c>
      <c r="AN155" s="253" t="str">
        <f>IFERROR(IF(AND(AND($N154&lt;&gt;$BI$6,$N154&lt;&gt;$BJ$6),AN154="有"),$AL$2,VLOOKUP(AN154,'P1'!$B$4:$J$35,9,FALSE)),"")</f>
        <v/>
      </c>
      <c r="AO155" s="253" t="str">
        <f>IFERROR(IF(AND(AND($N154&lt;&gt;$BI$6,$N154&lt;&gt;$BJ$6),AO154="有"),$AL$2,VLOOKUP(AO154,'P1'!$B$4:$J$35,9,FALSE)),"")</f>
        <v/>
      </c>
      <c r="AP155" s="253" t="str">
        <f>IFERROR(IF(AND(AND($N154&lt;&gt;$BI$6,$N154&lt;&gt;$BJ$6),AP154="有"),$AL$2,VLOOKUP(AP154,'P1'!$B$4:$J$35,9,FALSE)),"")</f>
        <v/>
      </c>
      <c r="AQ155" s="253" t="str">
        <f>IFERROR(IF(AND(AND($N154&lt;&gt;$BI$6,$N154&lt;&gt;$BJ$6),AQ154="有"),$AL$2,VLOOKUP(AQ154,'P1'!$B$4:$J$35,9,FALSE)),"")</f>
        <v/>
      </c>
      <c r="AR155" s="253" t="str">
        <f>IFERROR(IF(AND(AND($N154&lt;&gt;$BI$6,$N154&lt;&gt;$BJ$6),AR154="有"),$AL$2,VLOOKUP(AR154,'P1'!$B$4:$J$35,9,FALSE)),"")</f>
        <v/>
      </c>
      <c r="AS155" s="253" t="str">
        <f>IFERROR(IF(AND(AND($N154&lt;&gt;$BI$6,$N154&lt;&gt;$BJ$6),AS154="有"),$AL$2,VLOOKUP(AS154,'P1'!$B$4:$J$35,9,FALSE)),"")</f>
        <v/>
      </c>
      <c r="AT155" s="253" t="str">
        <f>IFERROR(IF(AND(AND($N154&lt;&gt;$BI$6,$N154&lt;&gt;$BJ$6),AT154="有"),$AL$2,VLOOKUP(AT154,'P1'!$B$4:$J$35,9,FALSE)),"")</f>
        <v/>
      </c>
      <c r="AU155" s="253" t="str">
        <f>IFERROR(IF(AND(AND($N154&lt;&gt;$BI$6,$N154&lt;&gt;$BJ$6),AU154="有"),$AL$2,VLOOKUP(AU154,'P1'!$B$4:$J$35,9,FALSE)),"")</f>
        <v/>
      </c>
      <c r="AV155" s="254">
        <f>SUM(Q155:AU155)</f>
        <v>0</v>
      </c>
      <c r="AW155" s="711"/>
      <c r="AX155" s="713"/>
      <c r="AY155" s="255"/>
      <c r="AZ155" s="255"/>
    </row>
    <row r="156" spans="2:59" ht="17.100000000000001" customHeight="1" x14ac:dyDescent="0.15">
      <c r="B156" s="690">
        <f>B154+1</f>
        <v>64</v>
      </c>
      <c r="C156" s="721"/>
      <c r="D156" s="722"/>
      <c r="E156" s="722"/>
      <c r="F156" s="722"/>
      <c r="G156" s="722"/>
      <c r="H156" s="723"/>
      <c r="I156" s="727"/>
      <c r="J156" s="728"/>
      <c r="K156" s="728"/>
      <c r="L156" s="728"/>
      <c r="M156" s="729"/>
      <c r="N156" s="733"/>
      <c r="O156" s="734"/>
      <c r="P156" s="741"/>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250">
        <f>COUNTA(Q156:AU156)</f>
        <v>0</v>
      </c>
      <c r="AW156" s="710">
        <f>AV157</f>
        <v>0</v>
      </c>
      <c r="AX156" s="712" t="str">
        <f>IFERROR(ROUNDDOWN(AV157/$AT$2,1),"")</f>
        <v/>
      </c>
      <c r="AY156" s="251"/>
      <c r="AZ156" s="251"/>
    </row>
    <row r="157" spans="2:59" ht="17.100000000000001" customHeight="1" x14ac:dyDescent="0.15">
      <c r="B157" s="691"/>
      <c r="C157" s="724"/>
      <c r="D157" s="725"/>
      <c r="E157" s="725"/>
      <c r="F157" s="725"/>
      <c r="G157" s="725"/>
      <c r="H157" s="726"/>
      <c r="I157" s="730"/>
      <c r="J157" s="731"/>
      <c r="K157" s="731"/>
      <c r="L157" s="731"/>
      <c r="M157" s="732"/>
      <c r="N157" s="742"/>
      <c r="O157" s="743"/>
      <c r="P157" s="744"/>
      <c r="Q157" s="253" t="str">
        <f>IFERROR(IF(AND(AND($N156&lt;&gt;$BI$6,$N156&lt;&gt;$BJ$6),Q156="有"),$AL$2,VLOOKUP(Q156,'P1'!$B$4:$J$35,9,FALSE)),"")</f>
        <v/>
      </c>
      <c r="R157" s="253" t="str">
        <f>IFERROR(IF(AND(AND($N156&lt;&gt;$BI$6,$N156&lt;&gt;$BJ$6),R156="有"),$AL$2,VLOOKUP(R156,'P1'!$B$4:$J$35,9,FALSE)),"")</f>
        <v/>
      </c>
      <c r="S157" s="253" t="str">
        <f>IFERROR(IF(AND(AND($N156&lt;&gt;$BI$6,$N156&lt;&gt;$BJ$6),S156="有"),$AL$2,VLOOKUP(S156,'P1'!$B$4:$J$35,9,FALSE)),"")</f>
        <v/>
      </c>
      <c r="T157" s="253" t="str">
        <f>IFERROR(IF(AND(AND($N156&lt;&gt;$BI$6,$N156&lt;&gt;$BJ$6),T156="有"),$AL$2,VLOOKUP(T156,'P1'!$B$4:$J$35,9,FALSE)),"")</f>
        <v/>
      </c>
      <c r="U157" s="253" t="str">
        <f>IFERROR(IF(AND(AND($N156&lt;&gt;$BI$6,$N156&lt;&gt;$BJ$6),U156="有"),$AL$2,VLOOKUP(U156,'P1'!$B$4:$J$35,9,FALSE)),"")</f>
        <v/>
      </c>
      <c r="V157" s="253" t="str">
        <f>IFERROR(IF(AND(AND($N156&lt;&gt;$BI$6,$N156&lt;&gt;$BJ$6),V156="有"),$AL$2,VLOOKUP(V156,'P1'!$B$4:$J$35,9,FALSE)),"")</f>
        <v/>
      </c>
      <c r="W157" s="253" t="str">
        <f>IFERROR(IF(AND(AND($N156&lt;&gt;$BI$6,$N156&lt;&gt;$BJ$6),W156="有"),$AL$2,VLOOKUP(W156,'P1'!$B$4:$J$35,9,FALSE)),"")</f>
        <v/>
      </c>
      <c r="X157" s="253" t="str">
        <f>IFERROR(IF(AND(AND($N156&lt;&gt;$BI$6,$N156&lt;&gt;$BJ$6),X156="有"),$AL$2,VLOOKUP(X156,'P1'!$B$4:$J$35,9,FALSE)),"")</f>
        <v/>
      </c>
      <c r="Y157" s="253" t="str">
        <f>IFERROR(IF(AND(AND($N156&lt;&gt;$BI$6,$N156&lt;&gt;$BJ$6),Y156="有"),$AL$2,VLOOKUP(Y156,'P1'!$B$4:$J$35,9,FALSE)),"")</f>
        <v/>
      </c>
      <c r="Z157" s="253" t="str">
        <f>IFERROR(IF(AND(AND($N156&lt;&gt;$BI$6,$N156&lt;&gt;$BJ$6),Z156="有"),$AL$2,VLOOKUP(Z156,'P1'!$B$4:$J$35,9,FALSE)),"")</f>
        <v/>
      </c>
      <c r="AA157" s="253" t="str">
        <f>IFERROR(IF(AND(AND($N156&lt;&gt;$BI$6,$N156&lt;&gt;$BJ$6),AA156="有"),$AL$2,VLOOKUP(AA156,'P1'!$B$4:$J$35,9,FALSE)),"")</f>
        <v/>
      </c>
      <c r="AB157" s="253" t="str">
        <f>IFERROR(IF(AND(AND($N156&lt;&gt;$BI$6,$N156&lt;&gt;$BJ$6),AB156="有"),$AL$2,VLOOKUP(AB156,'P1'!$B$4:$J$35,9,FALSE)),"")</f>
        <v/>
      </c>
      <c r="AC157" s="253" t="str">
        <f>IFERROR(IF(AND(AND($N156&lt;&gt;$BI$6,$N156&lt;&gt;$BJ$6),AC156="有"),$AL$2,VLOOKUP(AC156,'P1'!$B$4:$J$35,9,FALSE)),"")</f>
        <v/>
      </c>
      <c r="AD157" s="253" t="str">
        <f>IFERROR(IF(AND(AND($N156&lt;&gt;$BI$6,$N156&lt;&gt;$BJ$6),AD156="有"),$AL$2,VLOOKUP(AD156,'P1'!$B$4:$J$35,9,FALSE)),"")</f>
        <v/>
      </c>
      <c r="AE157" s="253" t="str">
        <f>IFERROR(IF(AND(AND($N156&lt;&gt;$BI$6,$N156&lt;&gt;$BJ$6),AE156="有"),$AL$2,VLOOKUP(AE156,'P1'!$B$4:$J$35,9,FALSE)),"")</f>
        <v/>
      </c>
      <c r="AF157" s="253" t="str">
        <f>IFERROR(IF(AND(AND($N156&lt;&gt;$BI$6,$N156&lt;&gt;$BJ$6),AF156="有"),$AL$2,VLOOKUP(AF156,'P1'!$B$4:$J$35,9,FALSE)),"")</f>
        <v/>
      </c>
      <c r="AG157" s="253" t="str">
        <f>IFERROR(IF(AND(AND($N156&lt;&gt;$BI$6,$N156&lt;&gt;$BJ$6),AG156="有"),$AL$2,VLOOKUP(AG156,'P1'!$B$4:$J$35,9,FALSE)),"")</f>
        <v/>
      </c>
      <c r="AH157" s="253" t="str">
        <f>IFERROR(IF(AND(AND($N156&lt;&gt;$BI$6,$N156&lt;&gt;$BJ$6),AH156="有"),$AL$2,VLOOKUP(AH156,'P1'!$B$4:$J$35,9,FALSE)),"")</f>
        <v/>
      </c>
      <c r="AI157" s="253" t="str">
        <f>IFERROR(IF(AND(AND($N156&lt;&gt;$BI$6,$N156&lt;&gt;$BJ$6),AI156="有"),$AL$2,VLOOKUP(AI156,'P1'!$B$4:$J$35,9,FALSE)),"")</f>
        <v/>
      </c>
      <c r="AJ157" s="253" t="str">
        <f>IFERROR(IF(AND(AND($N156&lt;&gt;$BI$6,$N156&lt;&gt;$BJ$6),AJ156="有"),$AL$2,VLOOKUP(AJ156,'P1'!$B$4:$J$35,9,FALSE)),"")</f>
        <v/>
      </c>
      <c r="AK157" s="253" t="str">
        <f>IFERROR(IF(AND(AND($N156&lt;&gt;$BI$6,$N156&lt;&gt;$BJ$6),AK156="有"),$AL$2,VLOOKUP(AK156,'P1'!$B$4:$J$35,9,FALSE)),"")</f>
        <v/>
      </c>
      <c r="AL157" s="253" t="str">
        <f>IFERROR(IF(AND(AND($N156&lt;&gt;$BI$6,$N156&lt;&gt;$BJ$6),AL156="有"),$AL$2,VLOOKUP(AL156,'P1'!$B$4:$J$35,9,FALSE)),"")</f>
        <v/>
      </c>
      <c r="AM157" s="253" t="str">
        <f>IFERROR(IF(AND(AND($N156&lt;&gt;$BI$6,$N156&lt;&gt;$BJ$6),AM156="有"),$AL$2,VLOOKUP(AM156,'P1'!$B$4:$J$35,9,FALSE)),"")</f>
        <v/>
      </c>
      <c r="AN157" s="253" t="str">
        <f>IFERROR(IF(AND(AND($N156&lt;&gt;$BI$6,$N156&lt;&gt;$BJ$6),AN156="有"),$AL$2,VLOOKUP(AN156,'P1'!$B$4:$J$35,9,FALSE)),"")</f>
        <v/>
      </c>
      <c r="AO157" s="253" t="str">
        <f>IFERROR(IF(AND(AND($N156&lt;&gt;$BI$6,$N156&lt;&gt;$BJ$6),AO156="有"),$AL$2,VLOOKUP(AO156,'P1'!$B$4:$J$35,9,FALSE)),"")</f>
        <v/>
      </c>
      <c r="AP157" s="253" t="str">
        <f>IFERROR(IF(AND(AND($N156&lt;&gt;$BI$6,$N156&lt;&gt;$BJ$6),AP156="有"),$AL$2,VLOOKUP(AP156,'P1'!$B$4:$J$35,9,FALSE)),"")</f>
        <v/>
      </c>
      <c r="AQ157" s="253" t="str">
        <f>IFERROR(IF(AND(AND($N156&lt;&gt;$BI$6,$N156&lt;&gt;$BJ$6),AQ156="有"),$AL$2,VLOOKUP(AQ156,'P1'!$B$4:$J$35,9,FALSE)),"")</f>
        <v/>
      </c>
      <c r="AR157" s="253" t="str">
        <f>IFERROR(IF(AND(AND($N156&lt;&gt;$BI$6,$N156&lt;&gt;$BJ$6),AR156="有"),$AL$2,VLOOKUP(AR156,'P1'!$B$4:$J$35,9,FALSE)),"")</f>
        <v/>
      </c>
      <c r="AS157" s="253" t="str">
        <f>IFERROR(IF(AND(AND($N156&lt;&gt;$BI$6,$N156&lt;&gt;$BJ$6),AS156="有"),$AL$2,VLOOKUP(AS156,'P1'!$B$4:$J$35,9,FALSE)),"")</f>
        <v/>
      </c>
      <c r="AT157" s="253" t="str">
        <f>IFERROR(IF(AND(AND($N156&lt;&gt;$BI$6,$N156&lt;&gt;$BJ$6),AT156="有"),$AL$2,VLOOKUP(AT156,'P1'!$B$4:$J$35,9,FALSE)),"")</f>
        <v/>
      </c>
      <c r="AU157" s="253" t="str">
        <f>IFERROR(IF(AND(AND($N156&lt;&gt;$BI$6,$N156&lt;&gt;$BJ$6),AU156="有"),$AL$2,VLOOKUP(AU156,'P1'!$B$4:$J$35,9,FALSE)),"")</f>
        <v/>
      </c>
      <c r="AV157" s="254">
        <f>SUM(Q157:AU157)</f>
        <v>0</v>
      </c>
      <c r="AW157" s="711"/>
      <c r="AX157" s="713"/>
      <c r="AY157" s="255"/>
      <c r="AZ157" s="255"/>
    </row>
    <row r="158" spans="2:59" ht="17.100000000000001" customHeight="1" x14ac:dyDescent="0.15">
      <c r="B158" s="690">
        <f>B156+1</f>
        <v>65</v>
      </c>
      <c r="C158" s="721"/>
      <c r="D158" s="722"/>
      <c r="E158" s="722"/>
      <c r="F158" s="722"/>
      <c r="G158" s="722"/>
      <c r="H158" s="723"/>
      <c r="I158" s="727"/>
      <c r="J158" s="728"/>
      <c r="K158" s="728"/>
      <c r="L158" s="728"/>
      <c r="M158" s="729"/>
      <c r="N158" s="733"/>
      <c r="O158" s="734"/>
      <c r="P158" s="741"/>
      <c r="Q158" s="256"/>
      <c r="R158" s="256"/>
      <c r="S158" s="256"/>
      <c r="T158" s="256"/>
      <c r="U158" s="256"/>
      <c r="V158" s="256"/>
      <c r="W158" s="256"/>
      <c r="X158" s="256"/>
      <c r="Y158" s="256"/>
      <c r="Z158" s="256"/>
      <c r="AA158" s="256"/>
      <c r="AB158" s="256"/>
      <c r="AC158" s="256"/>
      <c r="AD158" s="256"/>
      <c r="AE158" s="256"/>
      <c r="AF158" s="256"/>
      <c r="AG158" s="256"/>
      <c r="AH158" s="256"/>
      <c r="AI158" s="256"/>
      <c r="AJ158" s="256"/>
      <c r="AK158" s="256"/>
      <c r="AL158" s="256"/>
      <c r="AM158" s="256"/>
      <c r="AN158" s="256"/>
      <c r="AO158" s="256"/>
      <c r="AP158" s="256"/>
      <c r="AQ158" s="256"/>
      <c r="AR158" s="256"/>
      <c r="AS158" s="256"/>
      <c r="AT158" s="256"/>
      <c r="AU158" s="256"/>
      <c r="AV158" s="250">
        <f>COUNTA(Q158:AU158)</f>
        <v>0</v>
      </c>
      <c r="AW158" s="710">
        <f>AV159</f>
        <v>0</v>
      </c>
      <c r="AX158" s="712" t="str">
        <f>IFERROR(ROUNDDOWN(AV159/$AT$2,1),"")</f>
        <v/>
      </c>
      <c r="AY158" s="251"/>
      <c r="AZ158" s="251"/>
    </row>
    <row r="159" spans="2:59" ht="17.100000000000001" customHeight="1" x14ac:dyDescent="0.15">
      <c r="B159" s="691"/>
      <c r="C159" s="724"/>
      <c r="D159" s="725"/>
      <c r="E159" s="725"/>
      <c r="F159" s="725"/>
      <c r="G159" s="725"/>
      <c r="H159" s="726"/>
      <c r="I159" s="730"/>
      <c r="J159" s="731"/>
      <c r="K159" s="731"/>
      <c r="L159" s="731"/>
      <c r="M159" s="732"/>
      <c r="N159" s="742"/>
      <c r="O159" s="743"/>
      <c r="P159" s="744"/>
      <c r="Q159" s="253" t="str">
        <f>IFERROR(IF(AND(AND($N158&lt;&gt;$BI$6,$N158&lt;&gt;$BJ$6),Q158="有"),$AL$2,VLOOKUP(Q158,'P1'!$B$4:$J$35,9,FALSE)),"")</f>
        <v/>
      </c>
      <c r="R159" s="253" t="str">
        <f>IFERROR(IF(AND(AND($N158&lt;&gt;$BI$6,$N158&lt;&gt;$BJ$6),R158="有"),$AL$2,VLOOKUP(R158,'P1'!$B$4:$J$35,9,FALSE)),"")</f>
        <v/>
      </c>
      <c r="S159" s="253" t="str">
        <f>IFERROR(IF(AND(AND($N158&lt;&gt;$BI$6,$N158&lt;&gt;$BJ$6),S158="有"),$AL$2,VLOOKUP(S158,'P1'!$B$4:$J$35,9,FALSE)),"")</f>
        <v/>
      </c>
      <c r="T159" s="253" t="str">
        <f>IFERROR(IF(AND(AND($N158&lt;&gt;$BI$6,$N158&lt;&gt;$BJ$6),T158="有"),$AL$2,VLOOKUP(T158,'P1'!$B$4:$J$35,9,FALSE)),"")</f>
        <v/>
      </c>
      <c r="U159" s="253" t="str">
        <f>IFERROR(IF(AND(AND($N158&lt;&gt;$BI$6,$N158&lt;&gt;$BJ$6),U158="有"),$AL$2,VLOOKUP(U158,'P1'!$B$4:$J$35,9,FALSE)),"")</f>
        <v/>
      </c>
      <c r="V159" s="253" t="str">
        <f>IFERROR(IF(AND(AND($N158&lt;&gt;$BI$6,$N158&lt;&gt;$BJ$6),V158="有"),$AL$2,VLOOKUP(V158,'P1'!$B$4:$J$35,9,FALSE)),"")</f>
        <v/>
      </c>
      <c r="W159" s="253" t="str">
        <f>IFERROR(IF(AND(AND($N158&lt;&gt;$BI$6,$N158&lt;&gt;$BJ$6),W158="有"),$AL$2,VLOOKUP(W158,'P1'!$B$4:$J$35,9,FALSE)),"")</f>
        <v/>
      </c>
      <c r="X159" s="253" t="str">
        <f>IFERROR(IF(AND(AND($N158&lt;&gt;$BI$6,$N158&lt;&gt;$BJ$6),X158="有"),$AL$2,VLOOKUP(X158,'P1'!$B$4:$J$35,9,FALSE)),"")</f>
        <v/>
      </c>
      <c r="Y159" s="253" t="str">
        <f>IFERROR(IF(AND(AND($N158&lt;&gt;$BI$6,$N158&lt;&gt;$BJ$6),Y158="有"),$AL$2,VLOOKUP(Y158,'P1'!$B$4:$J$35,9,FALSE)),"")</f>
        <v/>
      </c>
      <c r="Z159" s="253" t="str">
        <f>IFERROR(IF(AND(AND($N158&lt;&gt;$BI$6,$N158&lt;&gt;$BJ$6),Z158="有"),$AL$2,VLOOKUP(Z158,'P1'!$B$4:$J$35,9,FALSE)),"")</f>
        <v/>
      </c>
      <c r="AA159" s="253" t="str">
        <f>IFERROR(IF(AND(AND($N158&lt;&gt;$BI$6,$N158&lt;&gt;$BJ$6),AA158="有"),$AL$2,VLOOKUP(AA158,'P1'!$B$4:$J$35,9,FALSE)),"")</f>
        <v/>
      </c>
      <c r="AB159" s="253" t="str">
        <f>IFERROR(IF(AND(AND($N158&lt;&gt;$BI$6,$N158&lt;&gt;$BJ$6),AB158="有"),$AL$2,VLOOKUP(AB158,'P1'!$B$4:$J$35,9,FALSE)),"")</f>
        <v/>
      </c>
      <c r="AC159" s="253" t="str">
        <f>IFERROR(IF(AND(AND($N158&lt;&gt;$BI$6,$N158&lt;&gt;$BJ$6),AC158="有"),$AL$2,VLOOKUP(AC158,'P1'!$B$4:$J$35,9,FALSE)),"")</f>
        <v/>
      </c>
      <c r="AD159" s="253" t="str">
        <f>IFERROR(IF(AND(AND($N158&lt;&gt;$BI$6,$N158&lt;&gt;$BJ$6),AD158="有"),$AL$2,VLOOKUP(AD158,'P1'!$B$4:$J$35,9,FALSE)),"")</f>
        <v/>
      </c>
      <c r="AE159" s="253" t="str">
        <f>IFERROR(IF(AND(AND($N158&lt;&gt;$BI$6,$N158&lt;&gt;$BJ$6),AE158="有"),$AL$2,VLOOKUP(AE158,'P1'!$B$4:$J$35,9,FALSE)),"")</f>
        <v/>
      </c>
      <c r="AF159" s="253" t="str">
        <f>IFERROR(IF(AND(AND($N158&lt;&gt;$BI$6,$N158&lt;&gt;$BJ$6),AF158="有"),$AL$2,VLOOKUP(AF158,'P1'!$B$4:$J$35,9,FALSE)),"")</f>
        <v/>
      </c>
      <c r="AG159" s="253" t="str">
        <f>IFERROR(IF(AND(AND($N158&lt;&gt;$BI$6,$N158&lt;&gt;$BJ$6),AG158="有"),$AL$2,VLOOKUP(AG158,'P1'!$B$4:$J$35,9,FALSE)),"")</f>
        <v/>
      </c>
      <c r="AH159" s="253" t="str">
        <f>IFERROR(IF(AND(AND($N158&lt;&gt;$BI$6,$N158&lt;&gt;$BJ$6),AH158="有"),$AL$2,VLOOKUP(AH158,'P1'!$B$4:$J$35,9,FALSE)),"")</f>
        <v/>
      </c>
      <c r="AI159" s="253" t="str">
        <f>IFERROR(IF(AND(AND($N158&lt;&gt;$BI$6,$N158&lt;&gt;$BJ$6),AI158="有"),$AL$2,VLOOKUP(AI158,'P1'!$B$4:$J$35,9,FALSE)),"")</f>
        <v/>
      </c>
      <c r="AJ159" s="253" t="str">
        <f>IFERROR(IF(AND(AND($N158&lt;&gt;$BI$6,$N158&lt;&gt;$BJ$6),AJ158="有"),$AL$2,VLOOKUP(AJ158,'P1'!$B$4:$J$35,9,FALSE)),"")</f>
        <v/>
      </c>
      <c r="AK159" s="253" t="str">
        <f>IFERROR(IF(AND(AND($N158&lt;&gt;$BI$6,$N158&lt;&gt;$BJ$6),AK158="有"),$AL$2,VLOOKUP(AK158,'P1'!$B$4:$J$35,9,FALSE)),"")</f>
        <v/>
      </c>
      <c r="AL159" s="253" t="str">
        <f>IFERROR(IF(AND(AND($N158&lt;&gt;$BI$6,$N158&lt;&gt;$BJ$6),AL158="有"),$AL$2,VLOOKUP(AL158,'P1'!$B$4:$J$35,9,FALSE)),"")</f>
        <v/>
      </c>
      <c r="AM159" s="253" t="str">
        <f>IFERROR(IF(AND(AND($N158&lt;&gt;$BI$6,$N158&lt;&gt;$BJ$6),AM158="有"),$AL$2,VLOOKUP(AM158,'P1'!$B$4:$J$35,9,FALSE)),"")</f>
        <v/>
      </c>
      <c r="AN159" s="253" t="str">
        <f>IFERROR(IF(AND(AND($N158&lt;&gt;$BI$6,$N158&lt;&gt;$BJ$6),AN158="有"),$AL$2,VLOOKUP(AN158,'P1'!$B$4:$J$35,9,FALSE)),"")</f>
        <v/>
      </c>
      <c r="AO159" s="253" t="str">
        <f>IFERROR(IF(AND(AND($N158&lt;&gt;$BI$6,$N158&lt;&gt;$BJ$6),AO158="有"),$AL$2,VLOOKUP(AO158,'P1'!$B$4:$J$35,9,FALSE)),"")</f>
        <v/>
      </c>
      <c r="AP159" s="253" t="str">
        <f>IFERROR(IF(AND(AND($N158&lt;&gt;$BI$6,$N158&lt;&gt;$BJ$6),AP158="有"),$AL$2,VLOOKUP(AP158,'P1'!$B$4:$J$35,9,FALSE)),"")</f>
        <v/>
      </c>
      <c r="AQ159" s="253" t="str">
        <f>IFERROR(IF(AND(AND($N158&lt;&gt;$BI$6,$N158&lt;&gt;$BJ$6),AQ158="有"),$AL$2,VLOOKUP(AQ158,'P1'!$B$4:$J$35,9,FALSE)),"")</f>
        <v/>
      </c>
      <c r="AR159" s="253" t="str">
        <f>IFERROR(IF(AND(AND($N158&lt;&gt;$BI$6,$N158&lt;&gt;$BJ$6),AR158="有"),$AL$2,VLOOKUP(AR158,'P1'!$B$4:$J$35,9,FALSE)),"")</f>
        <v/>
      </c>
      <c r="AS159" s="253" t="str">
        <f>IFERROR(IF(AND(AND($N158&lt;&gt;$BI$6,$N158&lt;&gt;$BJ$6),AS158="有"),$AL$2,VLOOKUP(AS158,'P1'!$B$4:$J$35,9,FALSE)),"")</f>
        <v/>
      </c>
      <c r="AT159" s="253" t="str">
        <f>IFERROR(IF(AND(AND($N158&lt;&gt;$BI$6,$N158&lt;&gt;$BJ$6),AT158="有"),$AL$2,VLOOKUP(AT158,'P1'!$B$4:$J$35,9,FALSE)),"")</f>
        <v/>
      </c>
      <c r="AU159" s="253" t="str">
        <f>IFERROR(IF(AND(AND($N158&lt;&gt;$BI$6,$N158&lt;&gt;$BJ$6),AU158="有"),$AL$2,VLOOKUP(AU158,'P1'!$B$4:$J$35,9,FALSE)),"")</f>
        <v/>
      </c>
      <c r="AV159" s="254">
        <f>SUM(Q159:AU159)</f>
        <v>0</v>
      </c>
      <c r="AW159" s="711"/>
      <c r="AX159" s="713"/>
      <c r="AY159" s="255"/>
      <c r="AZ159" s="255"/>
    </row>
    <row r="160" spans="2:59" ht="17.100000000000001" customHeight="1" x14ac:dyDescent="0.15">
      <c r="B160" s="690">
        <f>B158+1</f>
        <v>66</v>
      </c>
      <c r="C160" s="721"/>
      <c r="D160" s="722"/>
      <c r="E160" s="722"/>
      <c r="F160" s="722"/>
      <c r="G160" s="722"/>
      <c r="H160" s="723"/>
      <c r="I160" s="727"/>
      <c r="J160" s="728"/>
      <c r="K160" s="728"/>
      <c r="L160" s="728"/>
      <c r="M160" s="729"/>
      <c r="N160" s="733"/>
      <c r="O160" s="734"/>
      <c r="P160" s="741"/>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0">
        <f>COUNTA(Q160:AU160)</f>
        <v>0</v>
      </c>
      <c r="AW160" s="710">
        <f>AV161</f>
        <v>0</v>
      </c>
      <c r="AX160" s="712" t="str">
        <f>IFERROR(ROUNDDOWN(AV161/$AT$2,1),"")</f>
        <v/>
      </c>
      <c r="AY160" s="251"/>
      <c r="AZ160" s="251"/>
    </row>
    <row r="161" spans="2:52" ht="17.100000000000001" customHeight="1" x14ac:dyDescent="0.15">
      <c r="B161" s="691"/>
      <c r="C161" s="724"/>
      <c r="D161" s="725"/>
      <c r="E161" s="725"/>
      <c r="F161" s="725"/>
      <c r="G161" s="725"/>
      <c r="H161" s="726"/>
      <c r="I161" s="730"/>
      <c r="J161" s="731"/>
      <c r="K161" s="731"/>
      <c r="L161" s="731"/>
      <c r="M161" s="732"/>
      <c r="N161" s="742"/>
      <c r="O161" s="743"/>
      <c r="P161" s="744"/>
      <c r="Q161" s="253" t="str">
        <f>IFERROR(IF(AND(AND($N160&lt;&gt;$BI$6,$N160&lt;&gt;$BJ$6),Q160="有"),$AL$2,VLOOKUP(Q160,'P1'!$B$4:$J$35,9,FALSE)),"")</f>
        <v/>
      </c>
      <c r="R161" s="253" t="str">
        <f>IFERROR(IF(AND(AND($N160&lt;&gt;$BI$6,$N160&lt;&gt;$BJ$6),R160="有"),$AL$2,VLOOKUP(R160,'P1'!$B$4:$J$35,9,FALSE)),"")</f>
        <v/>
      </c>
      <c r="S161" s="253" t="str">
        <f>IFERROR(IF(AND(AND($N160&lt;&gt;$BI$6,$N160&lt;&gt;$BJ$6),S160="有"),$AL$2,VLOOKUP(S160,'P1'!$B$4:$J$35,9,FALSE)),"")</f>
        <v/>
      </c>
      <c r="T161" s="253" t="str">
        <f>IFERROR(IF(AND(AND($N160&lt;&gt;$BI$6,$N160&lt;&gt;$BJ$6),T160="有"),$AL$2,VLOOKUP(T160,'P1'!$B$4:$J$35,9,FALSE)),"")</f>
        <v/>
      </c>
      <c r="U161" s="253" t="str">
        <f>IFERROR(IF(AND(AND($N160&lt;&gt;$BI$6,$N160&lt;&gt;$BJ$6),U160="有"),$AL$2,VLOOKUP(U160,'P1'!$B$4:$J$35,9,FALSE)),"")</f>
        <v/>
      </c>
      <c r="V161" s="253" t="str">
        <f>IFERROR(IF(AND(AND($N160&lt;&gt;$BI$6,$N160&lt;&gt;$BJ$6),V160="有"),$AL$2,VLOOKUP(V160,'P1'!$B$4:$J$35,9,FALSE)),"")</f>
        <v/>
      </c>
      <c r="W161" s="253" t="str">
        <f>IFERROR(IF(AND(AND($N160&lt;&gt;$BI$6,$N160&lt;&gt;$BJ$6),W160="有"),$AL$2,VLOOKUP(W160,'P1'!$B$4:$J$35,9,FALSE)),"")</f>
        <v/>
      </c>
      <c r="X161" s="253" t="str">
        <f>IFERROR(IF(AND(AND($N160&lt;&gt;$BI$6,$N160&lt;&gt;$BJ$6),X160="有"),$AL$2,VLOOKUP(X160,'P1'!$B$4:$J$35,9,FALSE)),"")</f>
        <v/>
      </c>
      <c r="Y161" s="253" t="str">
        <f>IFERROR(IF(AND(AND($N160&lt;&gt;$BI$6,$N160&lt;&gt;$BJ$6),Y160="有"),$AL$2,VLOOKUP(Y160,'P1'!$B$4:$J$35,9,FALSE)),"")</f>
        <v/>
      </c>
      <c r="Z161" s="253" t="str">
        <f>IFERROR(IF(AND(AND($N160&lt;&gt;$BI$6,$N160&lt;&gt;$BJ$6),Z160="有"),$AL$2,VLOOKUP(Z160,'P1'!$B$4:$J$35,9,FALSE)),"")</f>
        <v/>
      </c>
      <c r="AA161" s="253" t="str">
        <f>IFERROR(IF(AND(AND($N160&lt;&gt;$BI$6,$N160&lt;&gt;$BJ$6),AA160="有"),$AL$2,VLOOKUP(AA160,'P1'!$B$4:$J$35,9,FALSE)),"")</f>
        <v/>
      </c>
      <c r="AB161" s="253" t="str">
        <f>IFERROR(IF(AND(AND($N160&lt;&gt;$BI$6,$N160&lt;&gt;$BJ$6),AB160="有"),$AL$2,VLOOKUP(AB160,'P1'!$B$4:$J$35,9,FALSE)),"")</f>
        <v/>
      </c>
      <c r="AC161" s="253" t="str">
        <f>IFERROR(IF(AND(AND($N160&lt;&gt;$BI$6,$N160&lt;&gt;$BJ$6),AC160="有"),$AL$2,VLOOKUP(AC160,'P1'!$B$4:$J$35,9,FALSE)),"")</f>
        <v/>
      </c>
      <c r="AD161" s="253" t="str">
        <f>IFERROR(IF(AND(AND($N160&lt;&gt;$BI$6,$N160&lt;&gt;$BJ$6),AD160="有"),$AL$2,VLOOKUP(AD160,'P1'!$B$4:$J$35,9,FALSE)),"")</f>
        <v/>
      </c>
      <c r="AE161" s="253" t="str">
        <f>IFERROR(IF(AND(AND($N160&lt;&gt;$BI$6,$N160&lt;&gt;$BJ$6),AE160="有"),$AL$2,VLOOKUP(AE160,'P1'!$B$4:$J$35,9,FALSE)),"")</f>
        <v/>
      </c>
      <c r="AF161" s="253" t="str">
        <f>IFERROR(IF(AND(AND($N160&lt;&gt;$BI$6,$N160&lt;&gt;$BJ$6),AF160="有"),$AL$2,VLOOKUP(AF160,'P1'!$B$4:$J$35,9,FALSE)),"")</f>
        <v/>
      </c>
      <c r="AG161" s="253" t="str">
        <f>IFERROR(IF(AND(AND($N160&lt;&gt;$BI$6,$N160&lt;&gt;$BJ$6),AG160="有"),$AL$2,VLOOKUP(AG160,'P1'!$B$4:$J$35,9,FALSE)),"")</f>
        <v/>
      </c>
      <c r="AH161" s="253" t="str">
        <f>IFERROR(IF(AND(AND($N160&lt;&gt;$BI$6,$N160&lt;&gt;$BJ$6),AH160="有"),$AL$2,VLOOKUP(AH160,'P1'!$B$4:$J$35,9,FALSE)),"")</f>
        <v/>
      </c>
      <c r="AI161" s="253" t="str">
        <f>IFERROR(IF(AND(AND($N160&lt;&gt;$BI$6,$N160&lt;&gt;$BJ$6),AI160="有"),$AL$2,VLOOKUP(AI160,'P1'!$B$4:$J$35,9,FALSE)),"")</f>
        <v/>
      </c>
      <c r="AJ161" s="253" t="str">
        <f>IFERROR(IF(AND(AND($N160&lt;&gt;$BI$6,$N160&lt;&gt;$BJ$6),AJ160="有"),$AL$2,VLOOKUP(AJ160,'P1'!$B$4:$J$35,9,FALSE)),"")</f>
        <v/>
      </c>
      <c r="AK161" s="253" t="str">
        <f>IFERROR(IF(AND(AND($N160&lt;&gt;$BI$6,$N160&lt;&gt;$BJ$6),AK160="有"),$AL$2,VLOOKUP(AK160,'P1'!$B$4:$J$35,9,FALSE)),"")</f>
        <v/>
      </c>
      <c r="AL161" s="253" t="str">
        <f>IFERROR(IF(AND(AND($N160&lt;&gt;$BI$6,$N160&lt;&gt;$BJ$6),AL160="有"),$AL$2,VLOOKUP(AL160,'P1'!$B$4:$J$35,9,FALSE)),"")</f>
        <v/>
      </c>
      <c r="AM161" s="253" t="str">
        <f>IFERROR(IF(AND(AND($N160&lt;&gt;$BI$6,$N160&lt;&gt;$BJ$6),AM160="有"),$AL$2,VLOOKUP(AM160,'P1'!$B$4:$J$35,9,FALSE)),"")</f>
        <v/>
      </c>
      <c r="AN161" s="253" t="str">
        <f>IFERROR(IF(AND(AND($N160&lt;&gt;$BI$6,$N160&lt;&gt;$BJ$6),AN160="有"),$AL$2,VLOOKUP(AN160,'P1'!$B$4:$J$35,9,FALSE)),"")</f>
        <v/>
      </c>
      <c r="AO161" s="253" t="str">
        <f>IFERROR(IF(AND(AND($N160&lt;&gt;$BI$6,$N160&lt;&gt;$BJ$6),AO160="有"),$AL$2,VLOOKUP(AO160,'P1'!$B$4:$J$35,9,FALSE)),"")</f>
        <v/>
      </c>
      <c r="AP161" s="253" t="str">
        <f>IFERROR(IF(AND(AND($N160&lt;&gt;$BI$6,$N160&lt;&gt;$BJ$6),AP160="有"),$AL$2,VLOOKUP(AP160,'P1'!$B$4:$J$35,9,FALSE)),"")</f>
        <v/>
      </c>
      <c r="AQ161" s="253" t="str">
        <f>IFERROR(IF(AND(AND($N160&lt;&gt;$BI$6,$N160&lt;&gt;$BJ$6),AQ160="有"),$AL$2,VLOOKUP(AQ160,'P1'!$B$4:$J$35,9,FALSE)),"")</f>
        <v/>
      </c>
      <c r="AR161" s="253" t="str">
        <f>IFERROR(IF(AND(AND($N160&lt;&gt;$BI$6,$N160&lt;&gt;$BJ$6),AR160="有"),$AL$2,VLOOKUP(AR160,'P1'!$B$4:$J$35,9,FALSE)),"")</f>
        <v/>
      </c>
      <c r="AS161" s="253" t="str">
        <f>IFERROR(IF(AND(AND($N160&lt;&gt;$BI$6,$N160&lt;&gt;$BJ$6),AS160="有"),$AL$2,VLOOKUP(AS160,'P1'!$B$4:$J$35,9,FALSE)),"")</f>
        <v/>
      </c>
      <c r="AT161" s="253" t="str">
        <f>IFERROR(IF(AND(AND($N160&lt;&gt;$BI$6,$N160&lt;&gt;$BJ$6),AT160="有"),$AL$2,VLOOKUP(AT160,'P1'!$B$4:$J$35,9,FALSE)),"")</f>
        <v/>
      </c>
      <c r="AU161" s="253" t="str">
        <f>IFERROR(IF(AND(AND($N160&lt;&gt;$BI$6,$N160&lt;&gt;$BJ$6),AU160="有"),$AL$2,VLOOKUP(AU160,'P1'!$B$4:$J$35,9,FALSE)),"")</f>
        <v/>
      </c>
      <c r="AV161" s="254">
        <f>SUM(Q161:AU161)</f>
        <v>0</v>
      </c>
      <c r="AW161" s="711"/>
      <c r="AX161" s="713"/>
      <c r="AY161" s="255"/>
      <c r="AZ161" s="255"/>
    </row>
    <row r="162" spans="2:52" ht="17.100000000000001" customHeight="1" x14ac:dyDescent="0.15">
      <c r="B162" s="690">
        <f>B160+1</f>
        <v>67</v>
      </c>
      <c r="C162" s="721"/>
      <c r="D162" s="722"/>
      <c r="E162" s="722"/>
      <c r="F162" s="722"/>
      <c r="G162" s="722"/>
      <c r="H162" s="723"/>
      <c r="I162" s="727"/>
      <c r="J162" s="728"/>
      <c r="K162" s="728"/>
      <c r="L162" s="728"/>
      <c r="M162" s="729"/>
      <c r="N162" s="733"/>
      <c r="O162" s="734"/>
      <c r="P162" s="741"/>
      <c r="Q162" s="256"/>
      <c r="R162" s="256"/>
      <c r="S162" s="256"/>
      <c r="T162" s="256"/>
      <c r="U162" s="256"/>
      <c r="V162" s="256"/>
      <c r="W162" s="256"/>
      <c r="X162" s="256"/>
      <c r="Y162" s="256"/>
      <c r="Z162" s="256"/>
      <c r="AA162" s="256"/>
      <c r="AB162" s="256"/>
      <c r="AC162" s="256"/>
      <c r="AD162" s="256"/>
      <c r="AE162" s="256"/>
      <c r="AF162" s="256"/>
      <c r="AG162" s="256"/>
      <c r="AH162" s="256"/>
      <c r="AI162" s="256"/>
      <c r="AJ162" s="256"/>
      <c r="AK162" s="256"/>
      <c r="AL162" s="256"/>
      <c r="AM162" s="256"/>
      <c r="AN162" s="256"/>
      <c r="AO162" s="256"/>
      <c r="AP162" s="256"/>
      <c r="AQ162" s="256"/>
      <c r="AR162" s="256"/>
      <c r="AS162" s="256"/>
      <c r="AT162" s="256"/>
      <c r="AU162" s="256"/>
      <c r="AV162" s="250">
        <f>COUNTA(Q162:AU162)</f>
        <v>0</v>
      </c>
      <c r="AW162" s="710">
        <f>AV163</f>
        <v>0</v>
      </c>
      <c r="AX162" s="712" t="str">
        <f>IFERROR(ROUNDDOWN(AV163/$AT$2,1),"")</f>
        <v/>
      </c>
      <c r="AY162" s="251"/>
      <c r="AZ162" s="251"/>
    </row>
    <row r="163" spans="2:52" ht="17.100000000000001" customHeight="1" x14ac:dyDescent="0.15">
      <c r="B163" s="691"/>
      <c r="C163" s="724"/>
      <c r="D163" s="725"/>
      <c r="E163" s="725"/>
      <c r="F163" s="725"/>
      <c r="G163" s="725"/>
      <c r="H163" s="726"/>
      <c r="I163" s="730"/>
      <c r="J163" s="731"/>
      <c r="K163" s="731"/>
      <c r="L163" s="731"/>
      <c r="M163" s="732"/>
      <c r="N163" s="742"/>
      <c r="O163" s="743"/>
      <c r="P163" s="744"/>
      <c r="Q163" s="253" t="str">
        <f>IFERROR(IF(AND(AND($N162&lt;&gt;$BI$6,$N162&lt;&gt;$BJ$6),Q162="有"),$AL$2,VLOOKUP(Q162,'P1'!$B$4:$J$35,9,FALSE)),"")</f>
        <v/>
      </c>
      <c r="R163" s="253" t="str">
        <f>IFERROR(IF(AND(AND($N162&lt;&gt;$BI$6,$N162&lt;&gt;$BJ$6),R162="有"),$AL$2,VLOOKUP(R162,'P1'!$B$4:$J$35,9,FALSE)),"")</f>
        <v/>
      </c>
      <c r="S163" s="253" t="str">
        <f>IFERROR(IF(AND(AND($N162&lt;&gt;$BI$6,$N162&lt;&gt;$BJ$6),S162="有"),$AL$2,VLOOKUP(S162,'P1'!$B$4:$J$35,9,FALSE)),"")</f>
        <v/>
      </c>
      <c r="T163" s="253" t="str">
        <f>IFERROR(IF(AND(AND($N162&lt;&gt;$BI$6,$N162&lt;&gt;$BJ$6),T162="有"),$AL$2,VLOOKUP(T162,'P1'!$B$4:$J$35,9,FALSE)),"")</f>
        <v/>
      </c>
      <c r="U163" s="253" t="str">
        <f>IFERROR(IF(AND(AND($N162&lt;&gt;$BI$6,$N162&lt;&gt;$BJ$6),U162="有"),$AL$2,VLOOKUP(U162,'P1'!$B$4:$J$35,9,FALSE)),"")</f>
        <v/>
      </c>
      <c r="V163" s="253" t="str">
        <f>IFERROR(IF(AND(AND($N162&lt;&gt;$BI$6,$N162&lt;&gt;$BJ$6),V162="有"),$AL$2,VLOOKUP(V162,'P1'!$B$4:$J$35,9,FALSE)),"")</f>
        <v/>
      </c>
      <c r="W163" s="253" t="str">
        <f>IFERROR(IF(AND(AND($N162&lt;&gt;$BI$6,$N162&lt;&gt;$BJ$6),W162="有"),$AL$2,VLOOKUP(W162,'P1'!$B$4:$J$35,9,FALSE)),"")</f>
        <v/>
      </c>
      <c r="X163" s="253" t="str">
        <f>IFERROR(IF(AND(AND($N162&lt;&gt;$BI$6,$N162&lt;&gt;$BJ$6),X162="有"),$AL$2,VLOOKUP(X162,'P1'!$B$4:$J$35,9,FALSE)),"")</f>
        <v/>
      </c>
      <c r="Y163" s="253" t="str">
        <f>IFERROR(IF(AND(AND($N162&lt;&gt;$BI$6,$N162&lt;&gt;$BJ$6),Y162="有"),$AL$2,VLOOKUP(Y162,'P1'!$B$4:$J$35,9,FALSE)),"")</f>
        <v/>
      </c>
      <c r="Z163" s="253" t="str">
        <f>IFERROR(IF(AND(AND($N162&lt;&gt;$BI$6,$N162&lt;&gt;$BJ$6),Z162="有"),$AL$2,VLOOKUP(Z162,'P1'!$B$4:$J$35,9,FALSE)),"")</f>
        <v/>
      </c>
      <c r="AA163" s="253" t="str">
        <f>IFERROR(IF(AND(AND($N162&lt;&gt;$BI$6,$N162&lt;&gt;$BJ$6),AA162="有"),$AL$2,VLOOKUP(AA162,'P1'!$B$4:$J$35,9,FALSE)),"")</f>
        <v/>
      </c>
      <c r="AB163" s="253" t="str">
        <f>IFERROR(IF(AND(AND($N162&lt;&gt;$BI$6,$N162&lt;&gt;$BJ$6),AB162="有"),$AL$2,VLOOKUP(AB162,'P1'!$B$4:$J$35,9,FALSE)),"")</f>
        <v/>
      </c>
      <c r="AC163" s="253" t="str">
        <f>IFERROR(IF(AND(AND($N162&lt;&gt;$BI$6,$N162&lt;&gt;$BJ$6),AC162="有"),$AL$2,VLOOKUP(AC162,'P1'!$B$4:$J$35,9,FALSE)),"")</f>
        <v/>
      </c>
      <c r="AD163" s="253" t="str">
        <f>IFERROR(IF(AND(AND($N162&lt;&gt;$BI$6,$N162&lt;&gt;$BJ$6),AD162="有"),$AL$2,VLOOKUP(AD162,'P1'!$B$4:$J$35,9,FALSE)),"")</f>
        <v/>
      </c>
      <c r="AE163" s="253" t="str">
        <f>IFERROR(IF(AND(AND($N162&lt;&gt;$BI$6,$N162&lt;&gt;$BJ$6),AE162="有"),$AL$2,VLOOKUP(AE162,'P1'!$B$4:$J$35,9,FALSE)),"")</f>
        <v/>
      </c>
      <c r="AF163" s="253" t="str">
        <f>IFERROR(IF(AND(AND($N162&lt;&gt;$BI$6,$N162&lt;&gt;$BJ$6),AF162="有"),$AL$2,VLOOKUP(AF162,'P1'!$B$4:$J$35,9,FALSE)),"")</f>
        <v/>
      </c>
      <c r="AG163" s="253" t="str">
        <f>IFERROR(IF(AND(AND($N162&lt;&gt;$BI$6,$N162&lt;&gt;$BJ$6),AG162="有"),$AL$2,VLOOKUP(AG162,'P1'!$B$4:$J$35,9,FALSE)),"")</f>
        <v/>
      </c>
      <c r="AH163" s="253" t="str">
        <f>IFERROR(IF(AND(AND($N162&lt;&gt;$BI$6,$N162&lt;&gt;$BJ$6),AH162="有"),$AL$2,VLOOKUP(AH162,'P1'!$B$4:$J$35,9,FALSE)),"")</f>
        <v/>
      </c>
      <c r="AI163" s="253" t="str">
        <f>IFERROR(IF(AND(AND($N162&lt;&gt;$BI$6,$N162&lt;&gt;$BJ$6),AI162="有"),$AL$2,VLOOKUP(AI162,'P1'!$B$4:$J$35,9,FALSE)),"")</f>
        <v/>
      </c>
      <c r="AJ163" s="253" t="str">
        <f>IFERROR(IF(AND(AND($N162&lt;&gt;$BI$6,$N162&lt;&gt;$BJ$6),AJ162="有"),$AL$2,VLOOKUP(AJ162,'P1'!$B$4:$J$35,9,FALSE)),"")</f>
        <v/>
      </c>
      <c r="AK163" s="253" t="str">
        <f>IFERROR(IF(AND(AND($N162&lt;&gt;$BI$6,$N162&lt;&gt;$BJ$6),AK162="有"),$AL$2,VLOOKUP(AK162,'P1'!$B$4:$J$35,9,FALSE)),"")</f>
        <v/>
      </c>
      <c r="AL163" s="253" t="str">
        <f>IFERROR(IF(AND(AND($N162&lt;&gt;$BI$6,$N162&lt;&gt;$BJ$6),AL162="有"),$AL$2,VLOOKUP(AL162,'P1'!$B$4:$J$35,9,FALSE)),"")</f>
        <v/>
      </c>
      <c r="AM163" s="253" t="str">
        <f>IFERROR(IF(AND(AND($N162&lt;&gt;$BI$6,$N162&lt;&gt;$BJ$6),AM162="有"),$AL$2,VLOOKUP(AM162,'P1'!$B$4:$J$35,9,FALSE)),"")</f>
        <v/>
      </c>
      <c r="AN163" s="253" t="str">
        <f>IFERROR(IF(AND(AND($N162&lt;&gt;$BI$6,$N162&lt;&gt;$BJ$6),AN162="有"),$AL$2,VLOOKUP(AN162,'P1'!$B$4:$J$35,9,FALSE)),"")</f>
        <v/>
      </c>
      <c r="AO163" s="253" t="str">
        <f>IFERROR(IF(AND(AND($N162&lt;&gt;$BI$6,$N162&lt;&gt;$BJ$6),AO162="有"),$AL$2,VLOOKUP(AO162,'P1'!$B$4:$J$35,9,FALSE)),"")</f>
        <v/>
      </c>
      <c r="AP163" s="253" t="str">
        <f>IFERROR(IF(AND(AND($N162&lt;&gt;$BI$6,$N162&lt;&gt;$BJ$6),AP162="有"),$AL$2,VLOOKUP(AP162,'P1'!$B$4:$J$35,9,FALSE)),"")</f>
        <v/>
      </c>
      <c r="AQ163" s="253" t="str">
        <f>IFERROR(IF(AND(AND($N162&lt;&gt;$BI$6,$N162&lt;&gt;$BJ$6),AQ162="有"),$AL$2,VLOOKUP(AQ162,'P1'!$B$4:$J$35,9,FALSE)),"")</f>
        <v/>
      </c>
      <c r="AR163" s="253" t="str">
        <f>IFERROR(IF(AND(AND($N162&lt;&gt;$BI$6,$N162&lt;&gt;$BJ$6),AR162="有"),$AL$2,VLOOKUP(AR162,'P1'!$B$4:$J$35,9,FALSE)),"")</f>
        <v/>
      </c>
      <c r="AS163" s="253" t="str">
        <f>IFERROR(IF(AND(AND($N162&lt;&gt;$BI$6,$N162&lt;&gt;$BJ$6),AS162="有"),$AL$2,VLOOKUP(AS162,'P1'!$B$4:$J$35,9,FALSE)),"")</f>
        <v/>
      </c>
      <c r="AT163" s="253" t="str">
        <f>IFERROR(IF(AND(AND($N162&lt;&gt;$BI$6,$N162&lt;&gt;$BJ$6),AT162="有"),$AL$2,VLOOKUP(AT162,'P1'!$B$4:$J$35,9,FALSE)),"")</f>
        <v/>
      </c>
      <c r="AU163" s="253" t="str">
        <f>IFERROR(IF(AND(AND($N162&lt;&gt;$BI$6,$N162&lt;&gt;$BJ$6),AU162="有"),$AL$2,VLOOKUP(AU162,'P1'!$B$4:$J$35,9,FALSE)),"")</f>
        <v/>
      </c>
      <c r="AV163" s="254">
        <f>SUM(Q163:AU163)</f>
        <v>0</v>
      </c>
      <c r="AW163" s="711"/>
      <c r="AX163" s="713"/>
      <c r="AY163" s="255"/>
      <c r="AZ163" s="255"/>
    </row>
    <row r="164" spans="2:52" ht="17.100000000000001" customHeight="1" x14ac:dyDescent="0.15">
      <c r="B164" s="690">
        <f>B162+1</f>
        <v>68</v>
      </c>
      <c r="C164" s="721"/>
      <c r="D164" s="722"/>
      <c r="E164" s="722"/>
      <c r="F164" s="722"/>
      <c r="G164" s="722"/>
      <c r="H164" s="723"/>
      <c r="I164" s="727"/>
      <c r="J164" s="728"/>
      <c r="K164" s="728"/>
      <c r="L164" s="728"/>
      <c r="M164" s="729"/>
      <c r="N164" s="733"/>
      <c r="O164" s="734"/>
      <c r="P164" s="741"/>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250">
        <f>COUNTA(Q164:AU164)</f>
        <v>0</v>
      </c>
      <c r="AW164" s="710">
        <f>AV165</f>
        <v>0</v>
      </c>
      <c r="AX164" s="712" t="str">
        <f>IFERROR(ROUNDDOWN(AV165/$AT$2,1),"")</f>
        <v/>
      </c>
      <c r="AY164" s="251"/>
      <c r="AZ164" s="251"/>
    </row>
    <row r="165" spans="2:52" ht="17.100000000000001" customHeight="1" x14ac:dyDescent="0.15">
      <c r="B165" s="691"/>
      <c r="C165" s="724"/>
      <c r="D165" s="725"/>
      <c r="E165" s="725"/>
      <c r="F165" s="725"/>
      <c r="G165" s="725"/>
      <c r="H165" s="726"/>
      <c r="I165" s="730"/>
      <c r="J165" s="731"/>
      <c r="K165" s="731"/>
      <c r="L165" s="731"/>
      <c r="M165" s="732"/>
      <c r="N165" s="742"/>
      <c r="O165" s="743"/>
      <c r="P165" s="744"/>
      <c r="Q165" s="253" t="str">
        <f>IFERROR(IF(AND(AND($N164&lt;&gt;$BI$6,$N164&lt;&gt;$BJ$6),Q164="有"),$AL$2,VLOOKUP(Q164,'P1'!$B$4:$J$35,9,FALSE)),"")</f>
        <v/>
      </c>
      <c r="R165" s="253" t="str">
        <f>IFERROR(IF(AND(AND($N164&lt;&gt;$BI$6,$N164&lt;&gt;$BJ$6),R164="有"),$AL$2,VLOOKUP(R164,'P1'!$B$4:$J$35,9,FALSE)),"")</f>
        <v/>
      </c>
      <c r="S165" s="253" t="str">
        <f>IFERROR(IF(AND(AND($N164&lt;&gt;$BI$6,$N164&lt;&gt;$BJ$6),S164="有"),$AL$2,VLOOKUP(S164,'P1'!$B$4:$J$35,9,FALSE)),"")</f>
        <v/>
      </c>
      <c r="T165" s="253" t="str">
        <f>IFERROR(IF(AND(AND($N164&lt;&gt;$BI$6,$N164&lt;&gt;$BJ$6),T164="有"),$AL$2,VLOOKUP(T164,'P1'!$B$4:$J$35,9,FALSE)),"")</f>
        <v/>
      </c>
      <c r="U165" s="253" t="str">
        <f>IFERROR(IF(AND(AND($N164&lt;&gt;$BI$6,$N164&lt;&gt;$BJ$6),U164="有"),$AL$2,VLOOKUP(U164,'P1'!$B$4:$J$35,9,FALSE)),"")</f>
        <v/>
      </c>
      <c r="V165" s="253" t="str">
        <f>IFERROR(IF(AND(AND($N164&lt;&gt;$BI$6,$N164&lt;&gt;$BJ$6),V164="有"),$AL$2,VLOOKUP(V164,'P1'!$B$4:$J$35,9,FALSE)),"")</f>
        <v/>
      </c>
      <c r="W165" s="253" t="str">
        <f>IFERROR(IF(AND(AND($N164&lt;&gt;$BI$6,$N164&lt;&gt;$BJ$6),W164="有"),$AL$2,VLOOKUP(W164,'P1'!$B$4:$J$35,9,FALSE)),"")</f>
        <v/>
      </c>
      <c r="X165" s="253" t="str">
        <f>IFERROR(IF(AND(AND($N164&lt;&gt;$BI$6,$N164&lt;&gt;$BJ$6),X164="有"),$AL$2,VLOOKUP(X164,'P1'!$B$4:$J$35,9,FALSE)),"")</f>
        <v/>
      </c>
      <c r="Y165" s="253" t="str">
        <f>IFERROR(IF(AND(AND($N164&lt;&gt;$BI$6,$N164&lt;&gt;$BJ$6),Y164="有"),$AL$2,VLOOKUP(Y164,'P1'!$B$4:$J$35,9,FALSE)),"")</f>
        <v/>
      </c>
      <c r="Z165" s="253" t="str">
        <f>IFERROR(IF(AND(AND($N164&lt;&gt;$BI$6,$N164&lt;&gt;$BJ$6),Z164="有"),$AL$2,VLOOKUP(Z164,'P1'!$B$4:$J$35,9,FALSE)),"")</f>
        <v/>
      </c>
      <c r="AA165" s="253" t="str">
        <f>IFERROR(IF(AND(AND($N164&lt;&gt;$BI$6,$N164&lt;&gt;$BJ$6),AA164="有"),$AL$2,VLOOKUP(AA164,'P1'!$B$4:$J$35,9,FALSE)),"")</f>
        <v/>
      </c>
      <c r="AB165" s="253" t="str">
        <f>IFERROR(IF(AND(AND($N164&lt;&gt;$BI$6,$N164&lt;&gt;$BJ$6),AB164="有"),$AL$2,VLOOKUP(AB164,'P1'!$B$4:$J$35,9,FALSE)),"")</f>
        <v/>
      </c>
      <c r="AC165" s="253" t="str">
        <f>IFERROR(IF(AND(AND($N164&lt;&gt;$BI$6,$N164&lt;&gt;$BJ$6),AC164="有"),$AL$2,VLOOKUP(AC164,'P1'!$B$4:$J$35,9,FALSE)),"")</f>
        <v/>
      </c>
      <c r="AD165" s="253" t="str">
        <f>IFERROR(IF(AND(AND($N164&lt;&gt;$BI$6,$N164&lt;&gt;$BJ$6),AD164="有"),$AL$2,VLOOKUP(AD164,'P1'!$B$4:$J$35,9,FALSE)),"")</f>
        <v/>
      </c>
      <c r="AE165" s="253" t="str">
        <f>IFERROR(IF(AND(AND($N164&lt;&gt;$BI$6,$N164&lt;&gt;$BJ$6),AE164="有"),$AL$2,VLOOKUP(AE164,'P1'!$B$4:$J$35,9,FALSE)),"")</f>
        <v/>
      </c>
      <c r="AF165" s="253" t="str">
        <f>IFERROR(IF(AND(AND($N164&lt;&gt;$BI$6,$N164&lt;&gt;$BJ$6),AF164="有"),$AL$2,VLOOKUP(AF164,'P1'!$B$4:$J$35,9,FALSE)),"")</f>
        <v/>
      </c>
      <c r="AG165" s="253" t="str">
        <f>IFERROR(IF(AND(AND($N164&lt;&gt;$BI$6,$N164&lt;&gt;$BJ$6),AG164="有"),$AL$2,VLOOKUP(AG164,'P1'!$B$4:$J$35,9,FALSE)),"")</f>
        <v/>
      </c>
      <c r="AH165" s="253" t="str">
        <f>IFERROR(IF(AND(AND($N164&lt;&gt;$BI$6,$N164&lt;&gt;$BJ$6),AH164="有"),$AL$2,VLOOKUP(AH164,'P1'!$B$4:$J$35,9,FALSE)),"")</f>
        <v/>
      </c>
      <c r="AI165" s="253" t="str">
        <f>IFERROR(IF(AND(AND($N164&lt;&gt;$BI$6,$N164&lt;&gt;$BJ$6),AI164="有"),$AL$2,VLOOKUP(AI164,'P1'!$B$4:$J$35,9,FALSE)),"")</f>
        <v/>
      </c>
      <c r="AJ165" s="253" t="str">
        <f>IFERROR(IF(AND(AND($N164&lt;&gt;$BI$6,$N164&lt;&gt;$BJ$6),AJ164="有"),$AL$2,VLOOKUP(AJ164,'P1'!$B$4:$J$35,9,FALSE)),"")</f>
        <v/>
      </c>
      <c r="AK165" s="253" t="str">
        <f>IFERROR(IF(AND(AND($N164&lt;&gt;$BI$6,$N164&lt;&gt;$BJ$6),AK164="有"),$AL$2,VLOOKUP(AK164,'P1'!$B$4:$J$35,9,FALSE)),"")</f>
        <v/>
      </c>
      <c r="AL165" s="253" t="str">
        <f>IFERROR(IF(AND(AND($N164&lt;&gt;$BI$6,$N164&lt;&gt;$BJ$6),AL164="有"),$AL$2,VLOOKUP(AL164,'P1'!$B$4:$J$35,9,FALSE)),"")</f>
        <v/>
      </c>
      <c r="AM165" s="253" t="str">
        <f>IFERROR(IF(AND(AND($N164&lt;&gt;$BI$6,$N164&lt;&gt;$BJ$6),AM164="有"),$AL$2,VLOOKUP(AM164,'P1'!$B$4:$J$35,9,FALSE)),"")</f>
        <v/>
      </c>
      <c r="AN165" s="253" t="str">
        <f>IFERROR(IF(AND(AND($N164&lt;&gt;$BI$6,$N164&lt;&gt;$BJ$6),AN164="有"),$AL$2,VLOOKUP(AN164,'P1'!$B$4:$J$35,9,FALSE)),"")</f>
        <v/>
      </c>
      <c r="AO165" s="253" t="str">
        <f>IFERROR(IF(AND(AND($N164&lt;&gt;$BI$6,$N164&lt;&gt;$BJ$6),AO164="有"),$AL$2,VLOOKUP(AO164,'P1'!$B$4:$J$35,9,FALSE)),"")</f>
        <v/>
      </c>
      <c r="AP165" s="253" t="str">
        <f>IFERROR(IF(AND(AND($N164&lt;&gt;$BI$6,$N164&lt;&gt;$BJ$6),AP164="有"),$AL$2,VLOOKUP(AP164,'P1'!$B$4:$J$35,9,FALSE)),"")</f>
        <v/>
      </c>
      <c r="AQ165" s="253" t="str">
        <f>IFERROR(IF(AND(AND($N164&lt;&gt;$BI$6,$N164&lt;&gt;$BJ$6),AQ164="有"),$AL$2,VLOOKUP(AQ164,'P1'!$B$4:$J$35,9,FALSE)),"")</f>
        <v/>
      </c>
      <c r="AR165" s="253" t="str">
        <f>IFERROR(IF(AND(AND($N164&lt;&gt;$BI$6,$N164&lt;&gt;$BJ$6),AR164="有"),$AL$2,VLOOKUP(AR164,'P1'!$B$4:$J$35,9,FALSE)),"")</f>
        <v/>
      </c>
      <c r="AS165" s="253" t="str">
        <f>IFERROR(IF(AND(AND($N164&lt;&gt;$BI$6,$N164&lt;&gt;$BJ$6),AS164="有"),$AL$2,VLOOKUP(AS164,'P1'!$B$4:$J$35,9,FALSE)),"")</f>
        <v/>
      </c>
      <c r="AT165" s="253" t="str">
        <f>IFERROR(IF(AND(AND($N164&lt;&gt;$BI$6,$N164&lt;&gt;$BJ$6),AT164="有"),$AL$2,VLOOKUP(AT164,'P1'!$B$4:$J$35,9,FALSE)),"")</f>
        <v/>
      </c>
      <c r="AU165" s="253" t="str">
        <f>IFERROR(IF(AND(AND($N164&lt;&gt;$BI$6,$N164&lt;&gt;$BJ$6),AU164="有"),$AL$2,VLOOKUP(AU164,'P1'!$B$4:$J$35,9,FALSE)),"")</f>
        <v/>
      </c>
      <c r="AV165" s="254">
        <f>SUM(Q165:AU165)</f>
        <v>0</v>
      </c>
      <c r="AW165" s="711"/>
      <c r="AX165" s="713"/>
      <c r="AY165" s="255"/>
      <c r="AZ165" s="255"/>
    </row>
    <row r="166" spans="2:52" ht="17.100000000000001" customHeight="1" x14ac:dyDescent="0.15">
      <c r="B166" s="690">
        <f>B164+1</f>
        <v>69</v>
      </c>
      <c r="C166" s="721"/>
      <c r="D166" s="722"/>
      <c r="E166" s="722"/>
      <c r="F166" s="722"/>
      <c r="G166" s="722"/>
      <c r="H166" s="723"/>
      <c r="I166" s="727"/>
      <c r="J166" s="728"/>
      <c r="K166" s="728"/>
      <c r="L166" s="728"/>
      <c r="M166" s="729"/>
      <c r="N166" s="733"/>
      <c r="O166" s="734"/>
      <c r="P166" s="741"/>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6"/>
      <c r="AV166" s="250">
        <f>COUNTA(Q166:AU166)</f>
        <v>0</v>
      </c>
      <c r="AW166" s="710">
        <f>AV167</f>
        <v>0</v>
      </c>
      <c r="AX166" s="712" t="str">
        <f>IFERROR(ROUNDDOWN(AV167/$AT$2,1),"")</f>
        <v/>
      </c>
      <c r="AY166" s="251"/>
      <c r="AZ166" s="251"/>
    </row>
    <row r="167" spans="2:52" ht="17.100000000000001" customHeight="1" x14ac:dyDescent="0.15">
      <c r="B167" s="691"/>
      <c r="C167" s="724"/>
      <c r="D167" s="725"/>
      <c r="E167" s="725"/>
      <c r="F167" s="725"/>
      <c r="G167" s="725"/>
      <c r="H167" s="726"/>
      <c r="I167" s="730"/>
      <c r="J167" s="731"/>
      <c r="K167" s="731"/>
      <c r="L167" s="731"/>
      <c r="M167" s="732"/>
      <c r="N167" s="742"/>
      <c r="O167" s="743"/>
      <c r="P167" s="744"/>
      <c r="Q167" s="253" t="str">
        <f>IFERROR(IF(AND(AND($N166&lt;&gt;$BI$6,$N166&lt;&gt;$BJ$6),Q166="有"),$AL$2,VLOOKUP(Q166,'P1'!$B$4:$J$35,9,FALSE)),"")</f>
        <v/>
      </c>
      <c r="R167" s="253" t="str">
        <f>IFERROR(IF(AND(AND($N166&lt;&gt;$BI$6,$N166&lt;&gt;$BJ$6),R166="有"),$AL$2,VLOOKUP(R166,'P1'!$B$4:$J$35,9,FALSE)),"")</f>
        <v/>
      </c>
      <c r="S167" s="253" t="str">
        <f>IFERROR(IF(AND(AND($N166&lt;&gt;$BI$6,$N166&lt;&gt;$BJ$6),S166="有"),$AL$2,VLOOKUP(S166,'P1'!$B$4:$J$35,9,FALSE)),"")</f>
        <v/>
      </c>
      <c r="T167" s="253" t="str">
        <f>IFERROR(IF(AND(AND($N166&lt;&gt;$BI$6,$N166&lt;&gt;$BJ$6),T166="有"),$AL$2,VLOOKUP(T166,'P1'!$B$4:$J$35,9,FALSE)),"")</f>
        <v/>
      </c>
      <c r="U167" s="253" t="str">
        <f>IFERROR(IF(AND(AND($N166&lt;&gt;$BI$6,$N166&lt;&gt;$BJ$6),U166="有"),$AL$2,VLOOKUP(U166,'P1'!$B$4:$J$35,9,FALSE)),"")</f>
        <v/>
      </c>
      <c r="V167" s="253" t="str">
        <f>IFERROR(IF(AND(AND($N166&lt;&gt;$BI$6,$N166&lt;&gt;$BJ$6),V166="有"),$AL$2,VLOOKUP(V166,'P1'!$B$4:$J$35,9,FALSE)),"")</f>
        <v/>
      </c>
      <c r="W167" s="253" t="str">
        <f>IFERROR(IF(AND(AND($N166&lt;&gt;$BI$6,$N166&lt;&gt;$BJ$6),W166="有"),$AL$2,VLOOKUP(W166,'P1'!$B$4:$J$35,9,FALSE)),"")</f>
        <v/>
      </c>
      <c r="X167" s="253" t="str">
        <f>IFERROR(IF(AND(AND($N166&lt;&gt;$BI$6,$N166&lt;&gt;$BJ$6),X166="有"),$AL$2,VLOOKUP(X166,'P1'!$B$4:$J$35,9,FALSE)),"")</f>
        <v/>
      </c>
      <c r="Y167" s="253" t="str">
        <f>IFERROR(IF(AND(AND($N166&lt;&gt;$BI$6,$N166&lt;&gt;$BJ$6),Y166="有"),$AL$2,VLOOKUP(Y166,'P1'!$B$4:$J$35,9,FALSE)),"")</f>
        <v/>
      </c>
      <c r="Z167" s="253" t="str">
        <f>IFERROR(IF(AND(AND($N166&lt;&gt;$BI$6,$N166&lt;&gt;$BJ$6),Z166="有"),$AL$2,VLOOKUP(Z166,'P1'!$B$4:$J$35,9,FALSE)),"")</f>
        <v/>
      </c>
      <c r="AA167" s="253" t="str">
        <f>IFERROR(IF(AND(AND($N166&lt;&gt;$BI$6,$N166&lt;&gt;$BJ$6),AA166="有"),$AL$2,VLOOKUP(AA166,'P1'!$B$4:$J$35,9,FALSE)),"")</f>
        <v/>
      </c>
      <c r="AB167" s="253" t="str">
        <f>IFERROR(IF(AND(AND($N166&lt;&gt;$BI$6,$N166&lt;&gt;$BJ$6),AB166="有"),$AL$2,VLOOKUP(AB166,'P1'!$B$4:$J$35,9,FALSE)),"")</f>
        <v/>
      </c>
      <c r="AC167" s="253" t="str">
        <f>IFERROR(IF(AND(AND($N166&lt;&gt;$BI$6,$N166&lt;&gt;$BJ$6),AC166="有"),$AL$2,VLOOKUP(AC166,'P1'!$B$4:$J$35,9,FALSE)),"")</f>
        <v/>
      </c>
      <c r="AD167" s="253" t="str">
        <f>IFERROR(IF(AND(AND($N166&lt;&gt;$BI$6,$N166&lt;&gt;$BJ$6),AD166="有"),$AL$2,VLOOKUP(AD166,'P1'!$B$4:$J$35,9,FALSE)),"")</f>
        <v/>
      </c>
      <c r="AE167" s="253" t="str">
        <f>IFERROR(IF(AND(AND($N166&lt;&gt;$BI$6,$N166&lt;&gt;$BJ$6),AE166="有"),$AL$2,VLOOKUP(AE166,'P1'!$B$4:$J$35,9,FALSE)),"")</f>
        <v/>
      </c>
      <c r="AF167" s="253" t="str">
        <f>IFERROR(IF(AND(AND($N166&lt;&gt;$BI$6,$N166&lt;&gt;$BJ$6),AF166="有"),$AL$2,VLOOKUP(AF166,'P1'!$B$4:$J$35,9,FALSE)),"")</f>
        <v/>
      </c>
      <c r="AG167" s="253" t="str">
        <f>IFERROR(IF(AND(AND($N166&lt;&gt;$BI$6,$N166&lt;&gt;$BJ$6),AG166="有"),$AL$2,VLOOKUP(AG166,'P1'!$B$4:$J$35,9,FALSE)),"")</f>
        <v/>
      </c>
      <c r="AH167" s="253" t="str">
        <f>IFERROR(IF(AND(AND($N166&lt;&gt;$BI$6,$N166&lt;&gt;$BJ$6),AH166="有"),$AL$2,VLOOKUP(AH166,'P1'!$B$4:$J$35,9,FALSE)),"")</f>
        <v/>
      </c>
      <c r="AI167" s="253" t="str">
        <f>IFERROR(IF(AND(AND($N166&lt;&gt;$BI$6,$N166&lt;&gt;$BJ$6),AI166="有"),$AL$2,VLOOKUP(AI166,'P1'!$B$4:$J$35,9,FALSE)),"")</f>
        <v/>
      </c>
      <c r="AJ167" s="253" t="str">
        <f>IFERROR(IF(AND(AND($N166&lt;&gt;$BI$6,$N166&lt;&gt;$BJ$6),AJ166="有"),$AL$2,VLOOKUP(AJ166,'P1'!$B$4:$J$35,9,FALSE)),"")</f>
        <v/>
      </c>
      <c r="AK167" s="253" t="str">
        <f>IFERROR(IF(AND(AND($N166&lt;&gt;$BI$6,$N166&lt;&gt;$BJ$6),AK166="有"),$AL$2,VLOOKUP(AK166,'P1'!$B$4:$J$35,9,FALSE)),"")</f>
        <v/>
      </c>
      <c r="AL167" s="253" t="str">
        <f>IFERROR(IF(AND(AND($N166&lt;&gt;$BI$6,$N166&lt;&gt;$BJ$6),AL166="有"),$AL$2,VLOOKUP(AL166,'P1'!$B$4:$J$35,9,FALSE)),"")</f>
        <v/>
      </c>
      <c r="AM167" s="253" t="str">
        <f>IFERROR(IF(AND(AND($N166&lt;&gt;$BI$6,$N166&lt;&gt;$BJ$6),AM166="有"),$AL$2,VLOOKUP(AM166,'P1'!$B$4:$J$35,9,FALSE)),"")</f>
        <v/>
      </c>
      <c r="AN167" s="253" t="str">
        <f>IFERROR(IF(AND(AND($N166&lt;&gt;$BI$6,$N166&lt;&gt;$BJ$6),AN166="有"),$AL$2,VLOOKUP(AN166,'P1'!$B$4:$J$35,9,FALSE)),"")</f>
        <v/>
      </c>
      <c r="AO167" s="253" t="str">
        <f>IFERROR(IF(AND(AND($N166&lt;&gt;$BI$6,$N166&lt;&gt;$BJ$6),AO166="有"),$AL$2,VLOOKUP(AO166,'P1'!$B$4:$J$35,9,FALSE)),"")</f>
        <v/>
      </c>
      <c r="AP167" s="253" t="str">
        <f>IFERROR(IF(AND(AND($N166&lt;&gt;$BI$6,$N166&lt;&gt;$BJ$6),AP166="有"),$AL$2,VLOOKUP(AP166,'P1'!$B$4:$J$35,9,FALSE)),"")</f>
        <v/>
      </c>
      <c r="AQ167" s="253" t="str">
        <f>IFERROR(IF(AND(AND($N166&lt;&gt;$BI$6,$N166&lt;&gt;$BJ$6),AQ166="有"),$AL$2,VLOOKUP(AQ166,'P1'!$B$4:$J$35,9,FALSE)),"")</f>
        <v/>
      </c>
      <c r="AR167" s="253" t="str">
        <f>IFERROR(IF(AND(AND($N166&lt;&gt;$BI$6,$N166&lt;&gt;$BJ$6),AR166="有"),$AL$2,VLOOKUP(AR166,'P1'!$B$4:$J$35,9,FALSE)),"")</f>
        <v/>
      </c>
      <c r="AS167" s="253" t="str">
        <f>IFERROR(IF(AND(AND($N166&lt;&gt;$BI$6,$N166&lt;&gt;$BJ$6),AS166="有"),$AL$2,VLOOKUP(AS166,'P1'!$B$4:$J$35,9,FALSE)),"")</f>
        <v/>
      </c>
      <c r="AT167" s="253" t="str">
        <f>IFERROR(IF(AND(AND($N166&lt;&gt;$BI$6,$N166&lt;&gt;$BJ$6),AT166="有"),$AL$2,VLOOKUP(AT166,'P1'!$B$4:$J$35,9,FALSE)),"")</f>
        <v/>
      </c>
      <c r="AU167" s="253" t="str">
        <f>IFERROR(IF(AND(AND($N166&lt;&gt;$BI$6,$N166&lt;&gt;$BJ$6),AU166="有"),$AL$2,VLOOKUP(AU166,'P1'!$B$4:$J$35,9,FALSE)),"")</f>
        <v/>
      </c>
      <c r="AV167" s="254">
        <f>SUM(Q167:AU167)</f>
        <v>0</v>
      </c>
      <c r="AW167" s="711"/>
      <c r="AX167" s="713"/>
      <c r="AY167" s="255"/>
      <c r="AZ167" s="255"/>
    </row>
    <row r="168" spans="2:52" ht="17.100000000000001" customHeight="1" x14ac:dyDescent="0.15">
      <c r="B168" s="690">
        <f>B166+1</f>
        <v>70</v>
      </c>
      <c r="C168" s="721"/>
      <c r="D168" s="722"/>
      <c r="E168" s="722"/>
      <c r="F168" s="722"/>
      <c r="G168" s="722"/>
      <c r="H168" s="723"/>
      <c r="I168" s="727"/>
      <c r="J168" s="728"/>
      <c r="K168" s="728"/>
      <c r="L168" s="728"/>
      <c r="M168" s="729"/>
      <c r="N168" s="733"/>
      <c r="O168" s="734"/>
      <c r="P168" s="723"/>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256"/>
      <c r="AL168" s="256"/>
      <c r="AM168" s="256"/>
      <c r="AN168" s="256"/>
      <c r="AO168" s="256"/>
      <c r="AP168" s="256"/>
      <c r="AQ168" s="256"/>
      <c r="AR168" s="256"/>
      <c r="AS168" s="256"/>
      <c r="AT168" s="256"/>
      <c r="AU168" s="256"/>
      <c r="AV168" s="250">
        <f>COUNTA(Q168:AU168)</f>
        <v>0</v>
      </c>
      <c r="AW168" s="710">
        <f>AV169</f>
        <v>0</v>
      </c>
      <c r="AX168" s="712" t="str">
        <f>IFERROR(ROUNDDOWN(AV169/$AT$2,1),"")</f>
        <v/>
      </c>
      <c r="AY168" s="251"/>
      <c r="AZ168" s="251"/>
    </row>
    <row r="169" spans="2:52" ht="17.100000000000001" customHeight="1" x14ac:dyDescent="0.15">
      <c r="B169" s="691"/>
      <c r="C169" s="724"/>
      <c r="D169" s="725"/>
      <c r="E169" s="725"/>
      <c r="F169" s="725"/>
      <c r="G169" s="725"/>
      <c r="H169" s="726"/>
      <c r="I169" s="730"/>
      <c r="J169" s="731"/>
      <c r="K169" s="731"/>
      <c r="L169" s="731"/>
      <c r="M169" s="732"/>
      <c r="N169" s="724"/>
      <c r="O169" s="725"/>
      <c r="P169" s="726"/>
      <c r="Q169" s="253" t="str">
        <f>IFERROR(IF(AND(AND($N168&lt;&gt;$BI$6,$N168&lt;&gt;$BJ$6),Q168="有"),$AL$2,VLOOKUP(Q168,'P1'!$B$4:$J$35,9,FALSE)),"")</f>
        <v/>
      </c>
      <c r="R169" s="253" t="str">
        <f>IFERROR(IF(AND(AND($N168&lt;&gt;$BI$6,$N168&lt;&gt;$BJ$6),R168="有"),$AL$2,VLOOKUP(R168,'P1'!$B$4:$J$35,9,FALSE)),"")</f>
        <v/>
      </c>
      <c r="S169" s="253" t="str">
        <f>IFERROR(IF(AND(AND($N168&lt;&gt;$BI$6,$N168&lt;&gt;$BJ$6),S168="有"),$AL$2,VLOOKUP(S168,'P1'!$B$4:$J$35,9,FALSE)),"")</f>
        <v/>
      </c>
      <c r="T169" s="253" t="str">
        <f>IFERROR(IF(AND(AND($N168&lt;&gt;$BI$6,$N168&lt;&gt;$BJ$6),T168="有"),$AL$2,VLOOKUP(T168,'P1'!$B$4:$J$35,9,FALSE)),"")</f>
        <v/>
      </c>
      <c r="U169" s="253" t="str">
        <f>IFERROR(IF(AND(AND($N168&lt;&gt;$BI$6,$N168&lt;&gt;$BJ$6),U168="有"),$AL$2,VLOOKUP(U168,'P1'!$B$4:$J$35,9,FALSE)),"")</f>
        <v/>
      </c>
      <c r="V169" s="253" t="str">
        <f>IFERROR(IF(AND(AND($N168&lt;&gt;$BI$6,$N168&lt;&gt;$BJ$6),V168="有"),$AL$2,VLOOKUP(V168,'P1'!$B$4:$J$35,9,FALSE)),"")</f>
        <v/>
      </c>
      <c r="W169" s="253" t="str">
        <f>IFERROR(IF(AND(AND($N168&lt;&gt;$BI$6,$N168&lt;&gt;$BJ$6),W168="有"),$AL$2,VLOOKUP(W168,'P1'!$B$4:$J$35,9,FALSE)),"")</f>
        <v/>
      </c>
      <c r="X169" s="253" t="str">
        <f>IFERROR(IF(AND(AND($N168&lt;&gt;$BI$6,$N168&lt;&gt;$BJ$6),X168="有"),$AL$2,VLOOKUP(X168,'P1'!$B$4:$J$35,9,FALSE)),"")</f>
        <v/>
      </c>
      <c r="Y169" s="253" t="str">
        <f>IFERROR(IF(AND(AND($N168&lt;&gt;$BI$6,$N168&lt;&gt;$BJ$6),Y168="有"),$AL$2,VLOOKUP(Y168,'P1'!$B$4:$J$35,9,FALSE)),"")</f>
        <v/>
      </c>
      <c r="Z169" s="253" t="str">
        <f>IFERROR(IF(AND(AND($N168&lt;&gt;$BI$6,$N168&lt;&gt;$BJ$6),Z168="有"),$AL$2,VLOOKUP(Z168,'P1'!$B$4:$J$35,9,FALSE)),"")</f>
        <v/>
      </c>
      <c r="AA169" s="253" t="str">
        <f>IFERROR(IF(AND(AND($N168&lt;&gt;$BI$6,$N168&lt;&gt;$BJ$6),AA168="有"),$AL$2,VLOOKUP(AA168,'P1'!$B$4:$J$35,9,FALSE)),"")</f>
        <v/>
      </c>
      <c r="AB169" s="253" t="str">
        <f>IFERROR(IF(AND(AND($N168&lt;&gt;$BI$6,$N168&lt;&gt;$BJ$6),AB168="有"),$AL$2,VLOOKUP(AB168,'P1'!$B$4:$J$35,9,FALSE)),"")</f>
        <v/>
      </c>
      <c r="AC169" s="253" t="str">
        <f>IFERROR(IF(AND(AND($N168&lt;&gt;$BI$6,$N168&lt;&gt;$BJ$6),AC168="有"),$AL$2,VLOOKUP(AC168,'P1'!$B$4:$J$35,9,FALSE)),"")</f>
        <v/>
      </c>
      <c r="AD169" s="253" t="str">
        <f>IFERROR(IF(AND(AND($N168&lt;&gt;$BI$6,$N168&lt;&gt;$BJ$6),AD168="有"),$AL$2,VLOOKUP(AD168,'P1'!$B$4:$J$35,9,FALSE)),"")</f>
        <v/>
      </c>
      <c r="AE169" s="253" t="str">
        <f>IFERROR(IF(AND(AND($N168&lt;&gt;$BI$6,$N168&lt;&gt;$BJ$6),AE168="有"),$AL$2,VLOOKUP(AE168,'P1'!$B$4:$J$35,9,FALSE)),"")</f>
        <v/>
      </c>
      <c r="AF169" s="253" t="str">
        <f>IFERROR(IF(AND(AND($N168&lt;&gt;$BI$6,$N168&lt;&gt;$BJ$6),AF168="有"),$AL$2,VLOOKUP(AF168,'P1'!$B$4:$J$35,9,FALSE)),"")</f>
        <v/>
      </c>
      <c r="AG169" s="253" t="str">
        <f>IFERROR(IF(AND(AND($N168&lt;&gt;$BI$6,$N168&lt;&gt;$BJ$6),AG168="有"),$AL$2,VLOOKUP(AG168,'P1'!$B$4:$J$35,9,FALSE)),"")</f>
        <v/>
      </c>
      <c r="AH169" s="253" t="str">
        <f>IFERROR(IF(AND(AND($N168&lt;&gt;$BI$6,$N168&lt;&gt;$BJ$6),AH168="有"),$AL$2,VLOOKUP(AH168,'P1'!$B$4:$J$35,9,FALSE)),"")</f>
        <v/>
      </c>
      <c r="AI169" s="253" t="str">
        <f>IFERROR(IF(AND(AND($N168&lt;&gt;$BI$6,$N168&lt;&gt;$BJ$6),AI168="有"),$AL$2,VLOOKUP(AI168,'P1'!$B$4:$J$35,9,FALSE)),"")</f>
        <v/>
      </c>
      <c r="AJ169" s="253" t="str">
        <f>IFERROR(IF(AND(AND($N168&lt;&gt;$BI$6,$N168&lt;&gt;$BJ$6),AJ168="有"),$AL$2,VLOOKUP(AJ168,'P1'!$B$4:$J$35,9,FALSE)),"")</f>
        <v/>
      </c>
      <c r="AK169" s="253" t="str">
        <f>IFERROR(IF(AND(AND($N168&lt;&gt;$BI$6,$N168&lt;&gt;$BJ$6),AK168="有"),$AL$2,VLOOKUP(AK168,'P1'!$B$4:$J$35,9,FALSE)),"")</f>
        <v/>
      </c>
      <c r="AL169" s="253" t="str">
        <f>IFERROR(IF(AND(AND($N168&lt;&gt;$BI$6,$N168&lt;&gt;$BJ$6),AL168="有"),$AL$2,VLOOKUP(AL168,'P1'!$B$4:$J$35,9,FALSE)),"")</f>
        <v/>
      </c>
      <c r="AM169" s="253" t="str">
        <f>IFERROR(IF(AND(AND($N168&lt;&gt;$BI$6,$N168&lt;&gt;$BJ$6),AM168="有"),$AL$2,VLOOKUP(AM168,'P1'!$B$4:$J$35,9,FALSE)),"")</f>
        <v/>
      </c>
      <c r="AN169" s="253" t="str">
        <f>IFERROR(IF(AND(AND($N168&lt;&gt;$BI$6,$N168&lt;&gt;$BJ$6),AN168="有"),$AL$2,VLOOKUP(AN168,'P1'!$B$4:$J$35,9,FALSE)),"")</f>
        <v/>
      </c>
      <c r="AO169" s="253" t="str">
        <f>IFERROR(IF(AND(AND($N168&lt;&gt;$BI$6,$N168&lt;&gt;$BJ$6),AO168="有"),$AL$2,VLOOKUP(AO168,'P1'!$B$4:$J$35,9,FALSE)),"")</f>
        <v/>
      </c>
      <c r="AP169" s="253" t="str">
        <f>IFERROR(IF(AND(AND($N168&lt;&gt;$BI$6,$N168&lt;&gt;$BJ$6),AP168="有"),$AL$2,VLOOKUP(AP168,'P1'!$B$4:$J$35,9,FALSE)),"")</f>
        <v/>
      </c>
      <c r="AQ169" s="253" t="str">
        <f>IFERROR(IF(AND(AND($N168&lt;&gt;$BI$6,$N168&lt;&gt;$BJ$6),AQ168="有"),$AL$2,VLOOKUP(AQ168,'P1'!$B$4:$J$35,9,FALSE)),"")</f>
        <v/>
      </c>
      <c r="AR169" s="253" t="str">
        <f>IFERROR(IF(AND(AND($N168&lt;&gt;$BI$6,$N168&lt;&gt;$BJ$6),AR168="有"),$AL$2,VLOOKUP(AR168,'P1'!$B$4:$J$35,9,FALSE)),"")</f>
        <v/>
      </c>
      <c r="AS169" s="253" t="str">
        <f>IFERROR(IF(AND(AND($N168&lt;&gt;$BI$6,$N168&lt;&gt;$BJ$6),AS168="有"),$AL$2,VLOOKUP(AS168,'P1'!$B$4:$J$35,9,FALSE)),"")</f>
        <v/>
      </c>
      <c r="AT169" s="253" t="str">
        <f>IFERROR(IF(AND(AND($N168&lt;&gt;$BI$6,$N168&lt;&gt;$BJ$6),AT168="有"),$AL$2,VLOOKUP(AT168,'P1'!$B$4:$J$35,9,FALSE)),"")</f>
        <v/>
      </c>
      <c r="AU169" s="253" t="str">
        <f>IFERROR(IF(AND(AND($N168&lt;&gt;$BI$6,$N168&lt;&gt;$BJ$6),AU168="有"),$AL$2,VLOOKUP(AU168,'P1'!$B$4:$J$35,9,FALSE)),"")</f>
        <v/>
      </c>
      <c r="AV169" s="254">
        <f>SUM(Q169:AU169)</f>
        <v>0</v>
      </c>
      <c r="AW169" s="711"/>
      <c r="AX169" s="713"/>
      <c r="AY169" s="255"/>
      <c r="AZ169" s="255"/>
    </row>
    <row r="170" spans="2:52" ht="17.100000000000001" customHeight="1" x14ac:dyDescent="0.15">
      <c r="B170" s="690">
        <f>B168+1</f>
        <v>71</v>
      </c>
      <c r="C170" s="721"/>
      <c r="D170" s="722"/>
      <c r="E170" s="722"/>
      <c r="F170" s="722"/>
      <c r="G170" s="722"/>
      <c r="H170" s="723"/>
      <c r="I170" s="727"/>
      <c r="J170" s="728"/>
      <c r="K170" s="728"/>
      <c r="L170" s="728"/>
      <c r="M170" s="729"/>
      <c r="N170" s="733"/>
      <c r="O170" s="734"/>
      <c r="P170" s="723"/>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6"/>
      <c r="AT170" s="256"/>
      <c r="AU170" s="256"/>
      <c r="AV170" s="250">
        <f>COUNTA(Q170:AU170)</f>
        <v>0</v>
      </c>
      <c r="AW170" s="710">
        <f>AV171</f>
        <v>0</v>
      </c>
      <c r="AX170" s="712" t="str">
        <f>IFERROR(ROUNDDOWN(AV171/$AT$2,1),"")</f>
        <v/>
      </c>
      <c r="AY170" s="251"/>
      <c r="AZ170" s="251"/>
    </row>
    <row r="171" spans="2:52" ht="17.100000000000001" customHeight="1" x14ac:dyDescent="0.15">
      <c r="B171" s="691"/>
      <c r="C171" s="724"/>
      <c r="D171" s="725"/>
      <c r="E171" s="725"/>
      <c r="F171" s="725"/>
      <c r="G171" s="725"/>
      <c r="H171" s="726"/>
      <c r="I171" s="730"/>
      <c r="J171" s="731"/>
      <c r="K171" s="731"/>
      <c r="L171" s="731"/>
      <c r="M171" s="732"/>
      <c r="N171" s="724"/>
      <c r="O171" s="725"/>
      <c r="P171" s="726"/>
      <c r="Q171" s="253" t="str">
        <f>IFERROR(IF(AND(AND($N170&lt;&gt;$BI$6,$N170&lt;&gt;$BJ$6),Q170="有"),$AL$2,VLOOKUP(Q170,'P1'!$B$4:$J$35,9,FALSE)),"")</f>
        <v/>
      </c>
      <c r="R171" s="253" t="str">
        <f>IFERROR(IF(AND(AND($N170&lt;&gt;$BI$6,$N170&lt;&gt;$BJ$6),R170="有"),$AL$2,VLOOKUP(R170,'P1'!$B$4:$J$35,9,FALSE)),"")</f>
        <v/>
      </c>
      <c r="S171" s="253" t="str">
        <f>IFERROR(IF(AND(AND($N170&lt;&gt;$BI$6,$N170&lt;&gt;$BJ$6),S170="有"),$AL$2,VLOOKUP(S170,'P1'!$B$4:$J$35,9,FALSE)),"")</f>
        <v/>
      </c>
      <c r="T171" s="253" t="str">
        <f>IFERROR(IF(AND(AND($N170&lt;&gt;$BI$6,$N170&lt;&gt;$BJ$6),T170="有"),$AL$2,VLOOKUP(T170,'P1'!$B$4:$J$35,9,FALSE)),"")</f>
        <v/>
      </c>
      <c r="U171" s="253" t="str">
        <f>IFERROR(IF(AND(AND($N170&lt;&gt;$BI$6,$N170&lt;&gt;$BJ$6),U170="有"),$AL$2,VLOOKUP(U170,'P1'!$B$4:$J$35,9,FALSE)),"")</f>
        <v/>
      </c>
      <c r="V171" s="253" t="str">
        <f>IFERROR(IF(AND(AND($N170&lt;&gt;$BI$6,$N170&lt;&gt;$BJ$6),V170="有"),$AL$2,VLOOKUP(V170,'P1'!$B$4:$J$35,9,FALSE)),"")</f>
        <v/>
      </c>
      <c r="W171" s="253" t="str">
        <f>IFERROR(IF(AND(AND($N170&lt;&gt;$BI$6,$N170&lt;&gt;$BJ$6),W170="有"),$AL$2,VLOOKUP(W170,'P1'!$B$4:$J$35,9,FALSE)),"")</f>
        <v/>
      </c>
      <c r="X171" s="253" t="str">
        <f>IFERROR(IF(AND(AND($N170&lt;&gt;$BI$6,$N170&lt;&gt;$BJ$6),X170="有"),$AL$2,VLOOKUP(X170,'P1'!$B$4:$J$35,9,FALSE)),"")</f>
        <v/>
      </c>
      <c r="Y171" s="253" t="str">
        <f>IFERROR(IF(AND(AND($N170&lt;&gt;$BI$6,$N170&lt;&gt;$BJ$6),Y170="有"),$AL$2,VLOOKUP(Y170,'P1'!$B$4:$J$35,9,FALSE)),"")</f>
        <v/>
      </c>
      <c r="Z171" s="253" t="str">
        <f>IFERROR(IF(AND(AND($N170&lt;&gt;$BI$6,$N170&lt;&gt;$BJ$6),Z170="有"),$AL$2,VLOOKUP(Z170,'P1'!$B$4:$J$35,9,FALSE)),"")</f>
        <v/>
      </c>
      <c r="AA171" s="253" t="str">
        <f>IFERROR(IF(AND(AND($N170&lt;&gt;$BI$6,$N170&lt;&gt;$BJ$6),AA170="有"),$AL$2,VLOOKUP(AA170,'P1'!$B$4:$J$35,9,FALSE)),"")</f>
        <v/>
      </c>
      <c r="AB171" s="253" t="str">
        <f>IFERROR(IF(AND(AND($N170&lt;&gt;$BI$6,$N170&lt;&gt;$BJ$6),AB170="有"),$AL$2,VLOOKUP(AB170,'P1'!$B$4:$J$35,9,FALSE)),"")</f>
        <v/>
      </c>
      <c r="AC171" s="253" t="str">
        <f>IFERROR(IF(AND(AND($N170&lt;&gt;$BI$6,$N170&lt;&gt;$BJ$6),AC170="有"),$AL$2,VLOOKUP(AC170,'P1'!$B$4:$J$35,9,FALSE)),"")</f>
        <v/>
      </c>
      <c r="AD171" s="253" t="str">
        <f>IFERROR(IF(AND(AND($N170&lt;&gt;$BI$6,$N170&lt;&gt;$BJ$6),AD170="有"),$AL$2,VLOOKUP(AD170,'P1'!$B$4:$J$35,9,FALSE)),"")</f>
        <v/>
      </c>
      <c r="AE171" s="253" t="str">
        <f>IFERROR(IF(AND(AND($N170&lt;&gt;$BI$6,$N170&lt;&gt;$BJ$6),AE170="有"),$AL$2,VLOOKUP(AE170,'P1'!$B$4:$J$35,9,FALSE)),"")</f>
        <v/>
      </c>
      <c r="AF171" s="253" t="str">
        <f>IFERROR(IF(AND(AND($N170&lt;&gt;$BI$6,$N170&lt;&gt;$BJ$6),AF170="有"),$AL$2,VLOOKUP(AF170,'P1'!$B$4:$J$35,9,FALSE)),"")</f>
        <v/>
      </c>
      <c r="AG171" s="253" t="str">
        <f>IFERROR(IF(AND(AND($N170&lt;&gt;$BI$6,$N170&lt;&gt;$BJ$6),AG170="有"),$AL$2,VLOOKUP(AG170,'P1'!$B$4:$J$35,9,FALSE)),"")</f>
        <v/>
      </c>
      <c r="AH171" s="253" t="str">
        <f>IFERROR(IF(AND(AND($N170&lt;&gt;$BI$6,$N170&lt;&gt;$BJ$6),AH170="有"),$AL$2,VLOOKUP(AH170,'P1'!$B$4:$J$35,9,FALSE)),"")</f>
        <v/>
      </c>
      <c r="AI171" s="253" t="str">
        <f>IFERROR(IF(AND(AND($N170&lt;&gt;$BI$6,$N170&lt;&gt;$BJ$6),AI170="有"),$AL$2,VLOOKUP(AI170,'P1'!$B$4:$J$35,9,FALSE)),"")</f>
        <v/>
      </c>
      <c r="AJ171" s="253" t="str">
        <f>IFERROR(IF(AND(AND($N170&lt;&gt;$BI$6,$N170&lt;&gt;$BJ$6),AJ170="有"),$AL$2,VLOOKUP(AJ170,'P1'!$B$4:$J$35,9,FALSE)),"")</f>
        <v/>
      </c>
      <c r="AK171" s="253" t="str">
        <f>IFERROR(IF(AND(AND($N170&lt;&gt;$BI$6,$N170&lt;&gt;$BJ$6),AK170="有"),$AL$2,VLOOKUP(AK170,'P1'!$B$4:$J$35,9,FALSE)),"")</f>
        <v/>
      </c>
      <c r="AL171" s="253" t="str">
        <f>IFERROR(IF(AND(AND($N170&lt;&gt;$BI$6,$N170&lt;&gt;$BJ$6),AL170="有"),$AL$2,VLOOKUP(AL170,'P1'!$B$4:$J$35,9,FALSE)),"")</f>
        <v/>
      </c>
      <c r="AM171" s="253" t="str">
        <f>IFERROR(IF(AND(AND($N170&lt;&gt;$BI$6,$N170&lt;&gt;$BJ$6),AM170="有"),$AL$2,VLOOKUP(AM170,'P1'!$B$4:$J$35,9,FALSE)),"")</f>
        <v/>
      </c>
      <c r="AN171" s="253" t="str">
        <f>IFERROR(IF(AND(AND($N170&lt;&gt;$BI$6,$N170&lt;&gt;$BJ$6),AN170="有"),$AL$2,VLOOKUP(AN170,'P1'!$B$4:$J$35,9,FALSE)),"")</f>
        <v/>
      </c>
      <c r="AO171" s="253" t="str">
        <f>IFERROR(IF(AND(AND($N170&lt;&gt;$BI$6,$N170&lt;&gt;$BJ$6),AO170="有"),$AL$2,VLOOKUP(AO170,'P1'!$B$4:$J$35,9,FALSE)),"")</f>
        <v/>
      </c>
      <c r="AP171" s="253" t="str">
        <f>IFERROR(IF(AND(AND($N170&lt;&gt;$BI$6,$N170&lt;&gt;$BJ$6),AP170="有"),$AL$2,VLOOKUP(AP170,'P1'!$B$4:$J$35,9,FALSE)),"")</f>
        <v/>
      </c>
      <c r="AQ171" s="253" t="str">
        <f>IFERROR(IF(AND(AND($N170&lt;&gt;$BI$6,$N170&lt;&gt;$BJ$6),AQ170="有"),$AL$2,VLOOKUP(AQ170,'P1'!$B$4:$J$35,9,FALSE)),"")</f>
        <v/>
      </c>
      <c r="AR171" s="253" t="str">
        <f>IFERROR(IF(AND(AND($N170&lt;&gt;$BI$6,$N170&lt;&gt;$BJ$6),AR170="有"),$AL$2,VLOOKUP(AR170,'P1'!$B$4:$J$35,9,FALSE)),"")</f>
        <v/>
      </c>
      <c r="AS171" s="253" t="str">
        <f>IFERROR(IF(AND(AND($N170&lt;&gt;$BI$6,$N170&lt;&gt;$BJ$6),AS170="有"),$AL$2,VLOOKUP(AS170,'P1'!$B$4:$J$35,9,FALSE)),"")</f>
        <v/>
      </c>
      <c r="AT171" s="253" t="str">
        <f>IFERROR(IF(AND(AND($N170&lt;&gt;$BI$6,$N170&lt;&gt;$BJ$6),AT170="有"),$AL$2,VLOOKUP(AT170,'P1'!$B$4:$J$35,9,FALSE)),"")</f>
        <v/>
      </c>
      <c r="AU171" s="253" t="str">
        <f>IFERROR(IF(AND(AND($N170&lt;&gt;$BI$6,$N170&lt;&gt;$BJ$6),AU170="有"),$AL$2,VLOOKUP(AU170,'P1'!$B$4:$J$35,9,FALSE)),"")</f>
        <v/>
      </c>
      <c r="AV171" s="254">
        <f>SUM(Q171:AU171)</f>
        <v>0</v>
      </c>
      <c r="AW171" s="711"/>
      <c r="AX171" s="713"/>
      <c r="AY171" s="255"/>
      <c r="AZ171" s="255"/>
    </row>
    <row r="172" spans="2:52" ht="17.100000000000001" customHeight="1" x14ac:dyDescent="0.15">
      <c r="B172" s="690">
        <f>B170+1</f>
        <v>72</v>
      </c>
      <c r="C172" s="721"/>
      <c r="D172" s="722"/>
      <c r="E172" s="722"/>
      <c r="F172" s="722"/>
      <c r="G172" s="722"/>
      <c r="H172" s="723"/>
      <c r="I172" s="727"/>
      <c r="J172" s="728"/>
      <c r="K172" s="728"/>
      <c r="L172" s="728"/>
      <c r="M172" s="729"/>
      <c r="N172" s="733"/>
      <c r="O172" s="734"/>
      <c r="P172" s="723"/>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0">
        <f>COUNTA(Q172:AU172)</f>
        <v>0</v>
      </c>
      <c r="AW172" s="710">
        <f>AV173</f>
        <v>0</v>
      </c>
      <c r="AX172" s="712" t="str">
        <f>IFERROR(ROUNDDOWN(AV173/$AT$2,1),"")</f>
        <v/>
      </c>
      <c r="AY172" s="251"/>
      <c r="AZ172" s="251"/>
    </row>
    <row r="173" spans="2:52" ht="17.100000000000001" customHeight="1" x14ac:dyDescent="0.15">
      <c r="B173" s="691"/>
      <c r="C173" s="724"/>
      <c r="D173" s="725"/>
      <c r="E173" s="725"/>
      <c r="F173" s="725"/>
      <c r="G173" s="725"/>
      <c r="H173" s="726"/>
      <c r="I173" s="730"/>
      <c r="J173" s="731"/>
      <c r="K173" s="731"/>
      <c r="L173" s="731"/>
      <c r="M173" s="732"/>
      <c r="N173" s="724"/>
      <c r="O173" s="725"/>
      <c r="P173" s="726"/>
      <c r="Q173" s="253" t="str">
        <f>IFERROR(IF(AND(AND($N172&lt;&gt;$BI$6,$N172&lt;&gt;$BJ$6),Q172="有"),$AL$2,VLOOKUP(Q172,'P1'!$B$4:$J$35,9,FALSE)),"")</f>
        <v/>
      </c>
      <c r="R173" s="253" t="str">
        <f>IFERROR(IF(AND(AND($N172&lt;&gt;$BI$6,$N172&lt;&gt;$BJ$6),R172="有"),$AL$2,VLOOKUP(R172,'P1'!$B$4:$J$35,9,FALSE)),"")</f>
        <v/>
      </c>
      <c r="S173" s="253" t="str">
        <f>IFERROR(IF(AND(AND($N172&lt;&gt;$BI$6,$N172&lt;&gt;$BJ$6),S172="有"),$AL$2,VLOOKUP(S172,'P1'!$B$4:$J$35,9,FALSE)),"")</f>
        <v/>
      </c>
      <c r="T173" s="253" t="str">
        <f>IFERROR(IF(AND(AND($N172&lt;&gt;$BI$6,$N172&lt;&gt;$BJ$6),T172="有"),$AL$2,VLOOKUP(T172,'P1'!$B$4:$J$35,9,FALSE)),"")</f>
        <v/>
      </c>
      <c r="U173" s="253" t="str">
        <f>IFERROR(IF(AND(AND($N172&lt;&gt;$BI$6,$N172&lt;&gt;$BJ$6),U172="有"),$AL$2,VLOOKUP(U172,'P1'!$B$4:$J$35,9,FALSE)),"")</f>
        <v/>
      </c>
      <c r="V173" s="253" t="str">
        <f>IFERROR(IF(AND(AND($N172&lt;&gt;$BI$6,$N172&lt;&gt;$BJ$6),V172="有"),$AL$2,VLOOKUP(V172,'P1'!$B$4:$J$35,9,FALSE)),"")</f>
        <v/>
      </c>
      <c r="W173" s="253" t="str">
        <f>IFERROR(IF(AND(AND($N172&lt;&gt;$BI$6,$N172&lt;&gt;$BJ$6),W172="有"),$AL$2,VLOOKUP(W172,'P1'!$B$4:$J$35,9,FALSE)),"")</f>
        <v/>
      </c>
      <c r="X173" s="253" t="str">
        <f>IFERROR(IF(AND(AND($N172&lt;&gt;$BI$6,$N172&lt;&gt;$BJ$6),X172="有"),$AL$2,VLOOKUP(X172,'P1'!$B$4:$J$35,9,FALSE)),"")</f>
        <v/>
      </c>
      <c r="Y173" s="253" t="str">
        <f>IFERROR(IF(AND(AND($N172&lt;&gt;$BI$6,$N172&lt;&gt;$BJ$6),Y172="有"),$AL$2,VLOOKUP(Y172,'P1'!$B$4:$J$35,9,FALSE)),"")</f>
        <v/>
      </c>
      <c r="Z173" s="253" t="str">
        <f>IFERROR(IF(AND(AND($N172&lt;&gt;$BI$6,$N172&lt;&gt;$BJ$6),Z172="有"),$AL$2,VLOOKUP(Z172,'P1'!$B$4:$J$35,9,FALSE)),"")</f>
        <v/>
      </c>
      <c r="AA173" s="253" t="str">
        <f>IFERROR(IF(AND(AND($N172&lt;&gt;$BI$6,$N172&lt;&gt;$BJ$6),AA172="有"),$AL$2,VLOOKUP(AA172,'P1'!$B$4:$J$35,9,FALSE)),"")</f>
        <v/>
      </c>
      <c r="AB173" s="253" t="str">
        <f>IFERROR(IF(AND(AND($N172&lt;&gt;$BI$6,$N172&lt;&gt;$BJ$6),AB172="有"),$AL$2,VLOOKUP(AB172,'P1'!$B$4:$J$35,9,FALSE)),"")</f>
        <v/>
      </c>
      <c r="AC173" s="253" t="str">
        <f>IFERROR(IF(AND(AND($N172&lt;&gt;$BI$6,$N172&lt;&gt;$BJ$6),AC172="有"),$AL$2,VLOOKUP(AC172,'P1'!$B$4:$J$35,9,FALSE)),"")</f>
        <v/>
      </c>
      <c r="AD173" s="253" t="str">
        <f>IFERROR(IF(AND(AND($N172&lt;&gt;$BI$6,$N172&lt;&gt;$BJ$6),AD172="有"),$AL$2,VLOOKUP(AD172,'P1'!$B$4:$J$35,9,FALSE)),"")</f>
        <v/>
      </c>
      <c r="AE173" s="253" t="str">
        <f>IFERROR(IF(AND(AND($N172&lt;&gt;$BI$6,$N172&lt;&gt;$BJ$6),AE172="有"),$AL$2,VLOOKUP(AE172,'P1'!$B$4:$J$35,9,FALSE)),"")</f>
        <v/>
      </c>
      <c r="AF173" s="253" t="str">
        <f>IFERROR(IF(AND(AND($N172&lt;&gt;$BI$6,$N172&lt;&gt;$BJ$6),AF172="有"),$AL$2,VLOOKUP(AF172,'P1'!$B$4:$J$35,9,FALSE)),"")</f>
        <v/>
      </c>
      <c r="AG173" s="253" t="str">
        <f>IFERROR(IF(AND(AND($N172&lt;&gt;$BI$6,$N172&lt;&gt;$BJ$6),AG172="有"),$AL$2,VLOOKUP(AG172,'P1'!$B$4:$J$35,9,FALSE)),"")</f>
        <v/>
      </c>
      <c r="AH173" s="253" t="str">
        <f>IFERROR(IF(AND(AND($N172&lt;&gt;$BI$6,$N172&lt;&gt;$BJ$6),AH172="有"),$AL$2,VLOOKUP(AH172,'P1'!$B$4:$J$35,9,FALSE)),"")</f>
        <v/>
      </c>
      <c r="AI173" s="253" t="str">
        <f>IFERROR(IF(AND(AND($N172&lt;&gt;$BI$6,$N172&lt;&gt;$BJ$6),AI172="有"),$AL$2,VLOOKUP(AI172,'P1'!$B$4:$J$35,9,FALSE)),"")</f>
        <v/>
      </c>
      <c r="AJ173" s="253" t="str">
        <f>IFERROR(IF(AND(AND($N172&lt;&gt;$BI$6,$N172&lt;&gt;$BJ$6),AJ172="有"),$AL$2,VLOOKUP(AJ172,'P1'!$B$4:$J$35,9,FALSE)),"")</f>
        <v/>
      </c>
      <c r="AK173" s="253" t="str">
        <f>IFERROR(IF(AND(AND($N172&lt;&gt;$BI$6,$N172&lt;&gt;$BJ$6),AK172="有"),$AL$2,VLOOKUP(AK172,'P1'!$B$4:$J$35,9,FALSE)),"")</f>
        <v/>
      </c>
      <c r="AL173" s="253" t="str">
        <f>IFERROR(IF(AND(AND($N172&lt;&gt;$BI$6,$N172&lt;&gt;$BJ$6),AL172="有"),$AL$2,VLOOKUP(AL172,'P1'!$B$4:$J$35,9,FALSE)),"")</f>
        <v/>
      </c>
      <c r="AM173" s="253" t="str">
        <f>IFERROR(IF(AND(AND($N172&lt;&gt;$BI$6,$N172&lt;&gt;$BJ$6),AM172="有"),$AL$2,VLOOKUP(AM172,'P1'!$B$4:$J$35,9,FALSE)),"")</f>
        <v/>
      </c>
      <c r="AN173" s="253" t="str">
        <f>IFERROR(IF(AND(AND($N172&lt;&gt;$BI$6,$N172&lt;&gt;$BJ$6),AN172="有"),$AL$2,VLOOKUP(AN172,'P1'!$B$4:$J$35,9,FALSE)),"")</f>
        <v/>
      </c>
      <c r="AO173" s="253" t="str">
        <f>IFERROR(IF(AND(AND($N172&lt;&gt;$BI$6,$N172&lt;&gt;$BJ$6),AO172="有"),$AL$2,VLOOKUP(AO172,'P1'!$B$4:$J$35,9,FALSE)),"")</f>
        <v/>
      </c>
      <c r="AP173" s="253" t="str">
        <f>IFERROR(IF(AND(AND($N172&lt;&gt;$BI$6,$N172&lt;&gt;$BJ$6),AP172="有"),$AL$2,VLOOKUP(AP172,'P1'!$B$4:$J$35,9,FALSE)),"")</f>
        <v/>
      </c>
      <c r="AQ173" s="253" t="str">
        <f>IFERROR(IF(AND(AND($N172&lt;&gt;$BI$6,$N172&lt;&gt;$BJ$6),AQ172="有"),$AL$2,VLOOKUP(AQ172,'P1'!$B$4:$J$35,9,FALSE)),"")</f>
        <v/>
      </c>
      <c r="AR173" s="253" t="str">
        <f>IFERROR(IF(AND(AND($N172&lt;&gt;$BI$6,$N172&lt;&gt;$BJ$6),AR172="有"),$AL$2,VLOOKUP(AR172,'P1'!$B$4:$J$35,9,FALSE)),"")</f>
        <v/>
      </c>
      <c r="AS173" s="253" t="str">
        <f>IFERROR(IF(AND(AND($N172&lt;&gt;$BI$6,$N172&lt;&gt;$BJ$6),AS172="有"),$AL$2,VLOOKUP(AS172,'P1'!$B$4:$J$35,9,FALSE)),"")</f>
        <v/>
      </c>
      <c r="AT173" s="253" t="str">
        <f>IFERROR(IF(AND(AND($N172&lt;&gt;$BI$6,$N172&lt;&gt;$BJ$6),AT172="有"),$AL$2,VLOOKUP(AT172,'P1'!$B$4:$J$35,9,FALSE)),"")</f>
        <v/>
      </c>
      <c r="AU173" s="253" t="str">
        <f>IFERROR(IF(AND(AND($N172&lt;&gt;$BI$6,$N172&lt;&gt;$BJ$6),AU172="有"),$AL$2,VLOOKUP(AU172,'P1'!$B$4:$J$35,9,FALSE)),"")</f>
        <v/>
      </c>
      <c r="AV173" s="254">
        <f>SUM(Q173:AU173)</f>
        <v>0</v>
      </c>
      <c r="AW173" s="711"/>
      <c r="AX173" s="713"/>
      <c r="AY173" s="255"/>
      <c r="AZ173" s="255"/>
    </row>
    <row r="174" spans="2:52" ht="17.100000000000001" customHeight="1" x14ac:dyDescent="0.15">
      <c r="B174" s="690">
        <f>B172+1</f>
        <v>73</v>
      </c>
      <c r="C174" s="721"/>
      <c r="D174" s="722"/>
      <c r="E174" s="722"/>
      <c r="F174" s="722"/>
      <c r="G174" s="722"/>
      <c r="H174" s="723"/>
      <c r="I174" s="727"/>
      <c r="J174" s="728"/>
      <c r="K174" s="728"/>
      <c r="L174" s="728"/>
      <c r="M174" s="729"/>
      <c r="N174" s="733"/>
      <c r="O174" s="734"/>
      <c r="P174" s="723"/>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250">
        <f>COUNTA(Q174:AU174)</f>
        <v>0</v>
      </c>
      <c r="AW174" s="710">
        <f>AV175</f>
        <v>0</v>
      </c>
      <c r="AX174" s="712" t="str">
        <f>IFERROR(ROUNDDOWN(AV175/$AT$2,1),"")</f>
        <v/>
      </c>
      <c r="AY174" s="251"/>
      <c r="AZ174" s="251"/>
    </row>
    <row r="175" spans="2:52" ht="17.100000000000001" customHeight="1" x14ac:dyDescent="0.15">
      <c r="B175" s="691"/>
      <c r="C175" s="724"/>
      <c r="D175" s="725"/>
      <c r="E175" s="725"/>
      <c r="F175" s="725"/>
      <c r="G175" s="725"/>
      <c r="H175" s="726"/>
      <c r="I175" s="730"/>
      <c r="J175" s="731"/>
      <c r="K175" s="731"/>
      <c r="L175" s="731"/>
      <c r="M175" s="732"/>
      <c r="N175" s="724"/>
      <c r="O175" s="725"/>
      <c r="P175" s="726"/>
      <c r="Q175" s="253" t="str">
        <f>IFERROR(IF(AND(AND($N174&lt;&gt;$BI$6,$N174&lt;&gt;$BJ$6),Q174="有"),$AL$2,VLOOKUP(Q174,'P1'!$B$4:$J$35,9,FALSE)),"")</f>
        <v/>
      </c>
      <c r="R175" s="253" t="str">
        <f>IFERROR(IF(AND(AND($N174&lt;&gt;$BI$6,$N174&lt;&gt;$BJ$6),R174="有"),$AL$2,VLOOKUP(R174,'P1'!$B$4:$J$35,9,FALSE)),"")</f>
        <v/>
      </c>
      <c r="S175" s="253" t="str">
        <f>IFERROR(IF(AND(AND($N174&lt;&gt;$BI$6,$N174&lt;&gt;$BJ$6),S174="有"),$AL$2,VLOOKUP(S174,'P1'!$B$4:$J$35,9,FALSE)),"")</f>
        <v/>
      </c>
      <c r="T175" s="253" t="str">
        <f>IFERROR(IF(AND(AND($N174&lt;&gt;$BI$6,$N174&lt;&gt;$BJ$6),T174="有"),$AL$2,VLOOKUP(T174,'P1'!$B$4:$J$35,9,FALSE)),"")</f>
        <v/>
      </c>
      <c r="U175" s="253" t="str">
        <f>IFERROR(IF(AND(AND($N174&lt;&gt;$BI$6,$N174&lt;&gt;$BJ$6),U174="有"),$AL$2,VLOOKUP(U174,'P1'!$B$4:$J$35,9,FALSE)),"")</f>
        <v/>
      </c>
      <c r="V175" s="253" t="str">
        <f>IFERROR(IF(AND(AND($N174&lt;&gt;$BI$6,$N174&lt;&gt;$BJ$6),V174="有"),$AL$2,VLOOKUP(V174,'P1'!$B$4:$J$35,9,FALSE)),"")</f>
        <v/>
      </c>
      <c r="W175" s="253" t="str">
        <f>IFERROR(IF(AND(AND($N174&lt;&gt;$BI$6,$N174&lt;&gt;$BJ$6),W174="有"),$AL$2,VLOOKUP(W174,'P1'!$B$4:$J$35,9,FALSE)),"")</f>
        <v/>
      </c>
      <c r="X175" s="253" t="str">
        <f>IFERROR(IF(AND(AND($N174&lt;&gt;$BI$6,$N174&lt;&gt;$BJ$6),X174="有"),$AL$2,VLOOKUP(X174,'P1'!$B$4:$J$35,9,FALSE)),"")</f>
        <v/>
      </c>
      <c r="Y175" s="253" t="str">
        <f>IFERROR(IF(AND(AND($N174&lt;&gt;$BI$6,$N174&lt;&gt;$BJ$6),Y174="有"),$AL$2,VLOOKUP(Y174,'P1'!$B$4:$J$35,9,FALSE)),"")</f>
        <v/>
      </c>
      <c r="Z175" s="253" t="str">
        <f>IFERROR(IF(AND(AND($N174&lt;&gt;$BI$6,$N174&lt;&gt;$BJ$6),Z174="有"),$AL$2,VLOOKUP(Z174,'P1'!$B$4:$J$35,9,FALSE)),"")</f>
        <v/>
      </c>
      <c r="AA175" s="253" t="str">
        <f>IFERROR(IF(AND(AND($N174&lt;&gt;$BI$6,$N174&lt;&gt;$BJ$6),AA174="有"),$AL$2,VLOOKUP(AA174,'P1'!$B$4:$J$35,9,FALSE)),"")</f>
        <v/>
      </c>
      <c r="AB175" s="253" t="str">
        <f>IFERROR(IF(AND(AND($N174&lt;&gt;$BI$6,$N174&lt;&gt;$BJ$6),AB174="有"),$AL$2,VLOOKUP(AB174,'P1'!$B$4:$J$35,9,FALSE)),"")</f>
        <v/>
      </c>
      <c r="AC175" s="253" t="str">
        <f>IFERROR(IF(AND(AND($N174&lt;&gt;$BI$6,$N174&lt;&gt;$BJ$6),AC174="有"),$AL$2,VLOOKUP(AC174,'P1'!$B$4:$J$35,9,FALSE)),"")</f>
        <v/>
      </c>
      <c r="AD175" s="253" t="str">
        <f>IFERROR(IF(AND(AND($N174&lt;&gt;$BI$6,$N174&lt;&gt;$BJ$6),AD174="有"),$AL$2,VLOOKUP(AD174,'P1'!$B$4:$J$35,9,FALSE)),"")</f>
        <v/>
      </c>
      <c r="AE175" s="253" t="str">
        <f>IFERROR(IF(AND(AND($N174&lt;&gt;$BI$6,$N174&lt;&gt;$BJ$6),AE174="有"),$AL$2,VLOOKUP(AE174,'P1'!$B$4:$J$35,9,FALSE)),"")</f>
        <v/>
      </c>
      <c r="AF175" s="253" t="str">
        <f>IFERROR(IF(AND(AND($N174&lt;&gt;$BI$6,$N174&lt;&gt;$BJ$6),AF174="有"),$AL$2,VLOOKUP(AF174,'P1'!$B$4:$J$35,9,FALSE)),"")</f>
        <v/>
      </c>
      <c r="AG175" s="253" t="str">
        <f>IFERROR(IF(AND(AND($N174&lt;&gt;$BI$6,$N174&lt;&gt;$BJ$6),AG174="有"),$AL$2,VLOOKUP(AG174,'P1'!$B$4:$J$35,9,FALSE)),"")</f>
        <v/>
      </c>
      <c r="AH175" s="253" t="str">
        <f>IFERROR(IF(AND(AND($N174&lt;&gt;$BI$6,$N174&lt;&gt;$BJ$6),AH174="有"),$AL$2,VLOOKUP(AH174,'P1'!$B$4:$J$35,9,FALSE)),"")</f>
        <v/>
      </c>
      <c r="AI175" s="253" t="str">
        <f>IFERROR(IF(AND(AND($N174&lt;&gt;$BI$6,$N174&lt;&gt;$BJ$6),AI174="有"),$AL$2,VLOOKUP(AI174,'P1'!$B$4:$J$35,9,FALSE)),"")</f>
        <v/>
      </c>
      <c r="AJ175" s="253" t="str">
        <f>IFERROR(IF(AND(AND($N174&lt;&gt;$BI$6,$N174&lt;&gt;$BJ$6),AJ174="有"),$AL$2,VLOOKUP(AJ174,'P1'!$B$4:$J$35,9,FALSE)),"")</f>
        <v/>
      </c>
      <c r="AK175" s="253" t="str">
        <f>IFERROR(IF(AND(AND($N174&lt;&gt;$BI$6,$N174&lt;&gt;$BJ$6),AK174="有"),$AL$2,VLOOKUP(AK174,'P1'!$B$4:$J$35,9,FALSE)),"")</f>
        <v/>
      </c>
      <c r="AL175" s="253" t="str">
        <f>IFERROR(IF(AND(AND($N174&lt;&gt;$BI$6,$N174&lt;&gt;$BJ$6),AL174="有"),$AL$2,VLOOKUP(AL174,'P1'!$B$4:$J$35,9,FALSE)),"")</f>
        <v/>
      </c>
      <c r="AM175" s="253" t="str">
        <f>IFERROR(IF(AND(AND($N174&lt;&gt;$BI$6,$N174&lt;&gt;$BJ$6),AM174="有"),$AL$2,VLOOKUP(AM174,'P1'!$B$4:$J$35,9,FALSE)),"")</f>
        <v/>
      </c>
      <c r="AN175" s="253" t="str">
        <f>IFERROR(IF(AND(AND($N174&lt;&gt;$BI$6,$N174&lt;&gt;$BJ$6),AN174="有"),$AL$2,VLOOKUP(AN174,'P1'!$B$4:$J$35,9,FALSE)),"")</f>
        <v/>
      </c>
      <c r="AO175" s="253" t="str">
        <f>IFERROR(IF(AND(AND($N174&lt;&gt;$BI$6,$N174&lt;&gt;$BJ$6),AO174="有"),$AL$2,VLOOKUP(AO174,'P1'!$B$4:$J$35,9,FALSE)),"")</f>
        <v/>
      </c>
      <c r="AP175" s="253" t="str">
        <f>IFERROR(IF(AND(AND($N174&lt;&gt;$BI$6,$N174&lt;&gt;$BJ$6),AP174="有"),$AL$2,VLOOKUP(AP174,'P1'!$B$4:$J$35,9,FALSE)),"")</f>
        <v/>
      </c>
      <c r="AQ175" s="253" t="str">
        <f>IFERROR(IF(AND(AND($N174&lt;&gt;$BI$6,$N174&lt;&gt;$BJ$6),AQ174="有"),$AL$2,VLOOKUP(AQ174,'P1'!$B$4:$J$35,9,FALSE)),"")</f>
        <v/>
      </c>
      <c r="AR175" s="253" t="str">
        <f>IFERROR(IF(AND(AND($N174&lt;&gt;$BI$6,$N174&lt;&gt;$BJ$6),AR174="有"),$AL$2,VLOOKUP(AR174,'P1'!$B$4:$J$35,9,FALSE)),"")</f>
        <v/>
      </c>
      <c r="AS175" s="253" t="str">
        <f>IFERROR(IF(AND(AND($N174&lt;&gt;$BI$6,$N174&lt;&gt;$BJ$6),AS174="有"),$AL$2,VLOOKUP(AS174,'P1'!$B$4:$J$35,9,FALSE)),"")</f>
        <v/>
      </c>
      <c r="AT175" s="253" t="str">
        <f>IFERROR(IF(AND(AND($N174&lt;&gt;$BI$6,$N174&lt;&gt;$BJ$6),AT174="有"),$AL$2,VLOOKUP(AT174,'P1'!$B$4:$J$35,9,FALSE)),"")</f>
        <v/>
      </c>
      <c r="AU175" s="253" t="str">
        <f>IFERROR(IF(AND(AND($N174&lt;&gt;$BI$6,$N174&lt;&gt;$BJ$6),AU174="有"),$AL$2,VLOOKUP(AU174,'P1'!$B$4:$J$35,9,FALSE)),"")</f>
        <v/>
      </c>
      <c r="AV175" s="254">
        <f>SUM(Q175:AU175)</f>
        <v>0</v>
      </c>
      <c r="AW175" s="711"/>
      <c r="AX175" s="713"/>
      <c r="AY175" s="255"/>
      <c r="AZ175" s="255"/>
    </row>
    <row r="176" spans="2:52" ht="17.100000000000001" customHeight="1" x14ac:dyDescent="0.15">
      <c r="B176" s="690">
        <f>B174+1</f>
        <v>74</v>
      </c>
      <c r="C176" s="721"/>
      <c r="D176" s="722"/>
      <c r="E176" s="722"/>
      <c r="F176" s="722"/>
      <c r="G176" s="722"/>
      <c r="H176" s="723"/>
      <c r="I176" s="727"/>
      <c r="J176" s="728"/>
      <c r="K176" s="728"/>
      <c r="L176" s="728"/>
      <c r="M176" s="729"/>
      <c r="N176" s="733"/>
      <c r="O176" s="734"/>
      <c r="P176" s="723"/>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0">
        <f>COUNTA(Q176:AU176)</f>
        <v>0</v>
      </c>
      <c r="AW176" s="710">
        <f>AV177</f>
        <v>0</v>
      </c>
      <c r="AX176" s="712" t="str">
        <f>IFERROR(ROUNDDOWN(AV177/$AT$2,1),"")</f>
        <v/>
      </c>
      <c r="AY176" s="251"/>
      <c r="AZ176" s="251"/>
    </row>
    <row r="177" spans="2:52" ht="17.100000000000001" customHeight="1" x14ac:dyDescent="0.15">
      <c r="B177" s="691"/>
      <c r="C177" s="724"/>
      <c r="D177" s="725"/>
      <c r="E177" s="725"/>
      <c r="F177" s="725"/>
      <c r="G177" s="725"/>
      <c r="H177" s="726"/>
      <c r="I177" s="730"/>
      <c r="J177" s="731"/>
      <c r="K177" s="731"/>
      <c r="L177" s="731"/>
      <c r="M177" s="732"/>
      <c r="N177" s="724"/>
      <c r="O177" s="725"/>
      <c r="P177" s="726"/>
      <c r="Q177" s="253" t="str">
        <f>IFERROR(IF(AND(AND($N176&lt;&gt;$BI$6,$N176&lt;&gt;$BJ$6),Q176="有"),$AL$2,VLOOKUP(Q176,'P1'!$B$4:$J$35,9,FALSE)),"")</f>
        <v/>
      </c>
      <c r="R177" s="253" t="str">
        <f>IFERROR(IF(AND(AND($N176&lt;&gt;$BI$6,$N176&lt;&gt;$BJ$6),R176="有"),$AL$2,VLOOKUP(R176,'P1'!$B$4:$J$35,9,FALSE)),"")</f>
        <v/>
      </c>
      <c r="S177" s="253" t="str">
        <f>IFERROR(IF(AND(AND($N176&lt;&gt;$BI$6,$N176&lt;&gt;$BJ$6),S176="有"),$AL$2,VLOOKUP(S176,'P1'!$B$4:$J$35,9,FALSE)),"")</f>
        <v/>
      </c>
      <c r="T177" s="253" t="str">
        <f>IFERROR(IF(AND(AND($N176&lt;&gt;$BI$6,$N176&lt;&gt;$BJ$6),T176="有"),$AL$2,VLOOKUP(T176,'P1'!$B$4:$J$35,9,FALSE)),"")</f>
        <v/>
      </c>
      <c r="U177" s="253" t="str">
        <f>IFERROR(IF(AND(AND($N176&lt;&gt;$BI$6,$N176&lt;&gt;$BJ$6),U176="有"),$AL$2,VLOOKUP(U176,'P1'!$B$4:$J$35,9,FALSE)),"")</f>
        <v/>
      </c>
      <c r="V177" s="253" t="str">
        <f>IFERROR(IF(AND(AND($N176&lt;&gt;$BI$6,$N176&lt;&gt;$BJ$6),V176="有"),$AL$2,VLOOKUP(V176,'P1'!$B$4:$J$35,9,FALSE)),"")</f>
        <v/>
      </c>
      <c r="W177" s="253" t="str">
        <f>IFERROR(IF(AND(AND($N176&lt;&gt;$BI$6,$N176&lt;&gt;$BJ$6),W176="有"),$AL$2,VLOOKUP(W176,'P1'!$B$4:$J$35,9,FALSE)),"")</f>
        <v/>
      </c>
      <c r="X177" s="253" t="str">
        <f>IFERROR(IF(AND(AND($N176&lt;&gt;$BI$6,$N176&lt;&gt;$BJ$6),X176="有"),$AL$2,VLOOKUP(X176,'P1'!$B$4:$J$35,9,FALSE)),"")</f>
        <v/>
      </c>
      <c r="Y177" s="253" t="str">
        <f>IFERROR(IF(AND(AND($N176&lt;&gt;$BI$6,$N176&lt;&gt;$BJ$6),Y176="有"),$AL$2,VLOOKUP(Y176,'P1'!$B$4:$J$35,9,FALSE)),"")</f>
        <v/>
      </c>
      <c r="Z177" s="253" t="str">
        <f>IFERROR(IF(AND(AND($N176&lt;&gt;$BI$6,$N176&lt;&gt;$BJ$6),Z176="有"),$AL$2,VLOOKUP(Z176,'P1'!$B$4:$J$35,9,FALSE)),"")</f>
        <v/>
      </c>
      <c r="AA177" s="253" t="str">
        <f>IFERROR(IF(AND(AND($N176&lt;&gt;$BI$6,$N176&lt;&gt;$BJ$6),AA176="有"),$AL$2,VLOOKUP(AA176,'P1'!$B$4:$J$35,9,FALSE)),"")</f>
        <v/>
      </c>
      <c r="AB177" s="253" t="str">
        <f>IFERROR(IF(AND(AND($N176&lt;&gt;$BI$6,$N176&lt;&gt;$BJ$6),AB176="有"),$AL$2,VLOOKUP(AB176,'P1'!$B$4:$J$35,9,FALSE)),"")</f>
        <v/>
      </c>
      <c r="AC177" s="253" t="str">
        <f>IFERROR(IF(AND(AND($N176&lt;&gt;$BI$6,$N176&lt;&gt;$BJ$6),AC176="有"),$AL$2,VLOOKUP(AC176,'P1'!$B$4:$J$35,9,FALSE)),"")</f>
        <v/>
      </c>
      <c r="AD177" s="253" t="str">
        <f>IFERROR(IF(AND(AND($N176&lt;&gt;$BI$6,$N176&lt;&gt;$BJ$6),AD176="有"),$AL$2,VLOOKUP(AD176,'P1'!$B$4:$J$35,9,FALSE)),"")</f>
        <v/>
      </c>
      <c r="AE177" s="253" t="str">
        <f>IFERROR(IF(AND(AND($N176&lt;&gt;$BI$6,$N176&lt;&gt;$BJ$6),AE176="有"),$AL$2,VLOOKUP(AE176,'P1'!$B$4:$J$35,9,FALSE)),"")</f>
        <v/>
      </c>
      <c r="AF177" s="253" t="str">
        <f>IFERROR(IF(AND(AND($N176&lt;&gt;$BI$6,$N176&lt;&gt;$BJ$6),AF176="有"),$AL$2,VLOOKUP(AF176,'P1'!$B$4:$J$35,9,FALSE)),"")</f>
        <v/>
      </c>
      <c r="AG177" s="253" t="str">
        <f>IFERROR(IF(AND(AND($N176&lt;&gt;$BI$6,$N176&lt;&gt;$BJ$6),AG176="有"),$AL$2,VLOOKUP(AG176,'P1'!$B$4:$J$35,9,FALSE)),"")</f>
        <v/>
      </c>
      <c r="AH177" s="253" t="str">
        <f>IFERROR(IF(AND(AND($N176&lt;&gt;$BI$6,$N176&lt;&gt;$BJ$6),AH176="有"),$AL$2,VLOOKUP(AH176,'P1'!$B$4:$J$35,9,FALSE)),"")</f>
        <v/>
      </c>
      <c r="AI177" s="253" t="str">
        <f>IFERROR(IF(AND(AND($N176&lt;&gt;$BI$6,$N176&lt;&gt;$BJ$6),AI176="有"),$AL$2,VLOOKUP(AI176,'P1'!$B$4:$J$35,9,FALSE)),"")</f>
        <v/>
      </c>
      <c r="AJ177" s="253" t="str">
        <f>IFERROR(IF(AND(AND($N176&lt;&gt;$BI$6,$N176&lt;&gt;$BJ$6),AJ176="有"),$AL$2,VLOOKUP(AJ176,'P1'!$B$4:$J$35,9,FALSE)),"")</f>
        <v/>
      </c>
      <c r="AK177" s="253" t="str">
        <f>IFERROR(IF(AND(AND($N176&lt;&gt;$BI$6,$N176&lt;&gt;$BJ$6),AK176="有"),$AL$2,VLOOKUP(AK176,'P1'!$B$4:$J$35,9,FALSE)),"")</f>
        <v/>
      </c>
      <c r="AL177" s="253" t="str">
        <f>IFERROR(IF(AND(AND($N176&lt;&gt;$BI$6,$N176&lt;&gt;$BJ$6),AL176="有"),$AL$2,VLOOKUP(AL176,'P1'!$B$4:$J$35,9,FALSE)),"")</f>
        <v/>
      </c>
      <c r="AM177" s="253" t="str">
        <f>IFERROR(IF(AND(AND($N176&lt;&gt;$BI$6,$N176&lt;&gt;$BJ$6),AM176="有"),$AL$2,VLOOKUP(AM176,'P1'!$B$4:$J$35,9,FALSE)),"")</f>
        <v/>
      </c>
      <c r="AN177" s="253" t="str">
        <f>IFERROR(IF(AND(AND($N176&lt;&gt;$BI$6,$N176&lt;&gt;$BJ$6),AN176="有"),$AL$2,VLOOKUP(AN176,'P1'!$B$4:$J$35,9,FALSE)),"")</f>
        <v/>
      </c>
      <c r="AO177" s="253" t="str">
        <f>IFERROR(IF(AND(AND($N176&lt;&gt;$BI$6,$N176&lt;&gt;$BJ$6),AO176="有"),$AL$2,VLOOKUP(AO176,'P1'!$B$4:$J$35,9,FALSE)),"")</f>
        <v/>
      </c>
      <c r="AP177" s="253" t="str">
        <f>IFERROR(IF(AND(AND($N176&lt;&gt;$BI$6,$N176&lt;&gt;$BJ$6),AP176="有"),$AL$2,VLOOKUP(AP176,'P1'!$B$4:$J$35,9,FALSE)),"")</f>
        <v/>
      </c>
      <c r="AQ177" s="253" t="str">
        <f>IFERROR(IF(AND(AND($N176&lt;&gt;$BI$6,$N176&lt;&gt;$BJ$6),AQ176="有"),$AL$2,VLOOKUP(AQ176,'P1'!$B$4:$J$35,9,FALSE)),"")</f>
        <v/>
      </c>
      <c r="AR177" s="253" t="str">
        <f>IFERROR(IF(AND(AND($N176&lt;&gt;$BI$6,$N176&lt;&gt;$BJ$6),AR176="有"),$AL$2,VLOOKUP(AR176,'P1'!$B$4:$J$35,9,FALSE)),"")</f>
        <v/>
      </c>
      <c r="AS177" s="253" t="str">
        <f>IFERROR(IF(AND(AND($N176&lt;&gt;$BI$6,$N176&lt;&gt;$BJ$6),AS176="有"),$AL$2,VLOOKUP(AS176,'P1'!$B$4:$J$35,9,FALSE)),"")</f>
        <v/>
      </c>
      <c r="AT177" s="253" t="str">
        <f>IFERROR(IF(AND(AND($N176&lt;&gt;$BI$6,$N176&lt;&gt;$BJ$6),AT176="有"),$AL$2,VLOOKUP(AT176,'P1'!$B$4:$J$35,9,FALSE)),"")</f>
        <v/>
      </c>
      <c r="AU177" s="253" t="str">
        <f>IFERROR(IF(AND(AND($N176&lt;&gt;$BI$6,$N176&lt;&gt;$BJ$6),AU176="有"),$AL$2,VLOOKUP(AU176,'P1'!$B$4:$J$35,9,FALSE)),"")</f>
        <v/>
      </c>
      <c r="AV177" s="254">
        <f>SUM(Q177:AU177)</f>
        <v>0</v>
      </c>
      <c r="AW177" s="711"/>
      <c r="AX177" s="713"/>
      <c r="AY177" s="255"/>
      <c r="AZ177" s="255"/>
    </row>
    <row r="178" spans="2:52" ht="17.100000000000001" customHeight="1" x14ac:dyDescent="0.15">
      <c r="B178" s="690">
        <f>B176+1</f>
        <v>75</v>
      </c>
      <c r="C178" s="721"/>
      <c r="D178" s="722"/>
      <c r="E178" s="722"/>
      <c r="F178" s="722"/>
      <c r="G178" s="722"/>
      <c r="H178" s="723"/>
      <c r="I178" s="727"/>
      <c r="J178" s="728"/>
      <c r="K178" s="728"/>
      <c r="L178" s="728"/>
      <c r="M178" s="729"/>
      <c r="N178" s="733"/>
      <c r="O178" s="734"/>
      <c r="P178" s="723"/>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6"/>
      <c r="AN178" s="256"/>
      <c r="AO178" s="256"/>
      <c r="AP178" s="256"/>
      <c r="AQ178" s="256"/>
      <c r="AR178" s="256"/>
      <c r="AS178" s="256"/>
      <c r="AT178" s="256"/>
      <c r="AU178" s="256"/>
      <c r="AV178" s="250">
        <f>COUNTA(Q178:AU178)</f>
        <v>0</v>
      </c>
      <c r="AW178" s="710">
        <f>AV179</f>
        <v>0</v>
      </c>
      <c r="AX178" s="712" t="str">
        <f>IFERROR(ROUNDDOWN(AV179/$AT$2,1),"")</f>
        <v/>
      </c>
      <c r="AY178" s="251"/>
      <c r="AZ178" s="251"/>
    </row>
    <row r="179" spans="2:52" ht="17.100000000000001" customHeight="1" x14ac:dyDescent="0.15">
      <c r="B179" s="691"/>
      <c r="C179" s="724"/>
      <c r="D179" s="725"/>
      <c r="E179" s="725"/>
      <c r="F179" s="725"/>
      <c r="G179" s="725"/>
      <c r="H179" s="726"/>
      <c r="I179" s="730"/>
      <c r="J179" s="731"/>
      <c r="K179" s="731"/>
      <c r="L179" s="731"/>
      <c r="M179" s="732"/>
      <c r="N179" s="724"/>
      <c r="O179" s="725"/>
      <c r="P179" s="726"/>
      <c r="Q179" s="253" t="str">
        <f>IFERROR(IF(AND(AND($N178&lt;&gt;$BI$6,$N178&lt;&gt;$BJ$6),Q178="有"),$AL$2,VLOOKUP(Q178,'P1'!$B$4:$J$35,9,FALSE)),"")</f>
        <v/>
      </c>
      <c r="R179" s="253" t="str">
        <f>IFERROR(IF(AND(AND($N178&lt;&gt;$BI$6,$N178&lt;&gt;$BJ$6),R178="有"),$AL$2,VLOOKUP(R178,'P1'!$B$4:$J$35,9,FALSE)),"")</f>
        <v/>
      </c>
      <c r="S179" s="253" t="str">
        <f>IFERROR(IF(AND(AND($N178&lt;&gt;$BI$6,$N178&lt;&gt;$BJ$6),S178="有"),$AL$2,VLOOKUP(S178,'P1'!$B$4:$J$35,9,FALSE)),"")</f>
        <v/>
      </c>
      <c r="T179" s="253" t="str">
        <f>IFERROR(IF(AND(AND($N178&lt;&gt;$BI$6,$N178&lt;&gt;$BJ$6),T178="有"),$AL$2,VLOOKUP(T178,'P1'!$B$4:$J$35,9,FALSE)),"")</f>
        <v/>
      </c>
      <c r="U179" s="253" t="str">
        <f>IFERROR(IF(AND(AND($N178&lt;&gt;$BI$6,$N178&lt;&gt;$BJ$6),U178="有"),$AL$2,VLOOKUP(U178,'P1'!$B$4:$J$35,9,FALSE)),"")</f>
        <v/>
      </c>
      <c r="V179" s="253" t="str">
        <f>IFERROR(IF(AND(AND($N178&lt;&gt;$BI$6,$N178&lt;&gt;$BJ$6),V178="有"),$AL$2,VLOOKUP(V178,'P1'!$B$4:$J$35,9,FALSE)),"")</f>
        <v/>
      </c>
      <c r="W179" s="253" t="str">
        <f>IFERROR(IF(AND(AND($N178&lt;&gt;$BI$6,$N178&lt;&gt;$BJ$6),W178="有"),$AL$2,VLOOKUP(W178,'P1'!$B$4:$J$35,9,FALSE)),"")</f>
        <v/>
      </c>
      <c r="X179" s="253" t="str">
        <f>IFERROR(IF(AND(AND($N178&lt;&gt;$BI$6,$N178&lt;&gt;$BJ$6),X178="有"),$AL$2,VLOOKUP(X178,'P1'!$B$4:$J$35,9,FALSE)),"")</f>
        <v/>
      </c>
      <c r="Y179" s="253" t="str">
        <f>IFERROR(IF(AND(AND($N178&lt;&gt;$BI$6,$N178&lt;&gt;$BJ$6),Y178="有"),$AL$2,VLOOKUP(Y178,'P1'!$B$4:$J$35,9,FALSE)),"")</f>
        <v/>
      </c>
      <c r="Z179" s="253" t="str">
        <f>IFERROR(IF(AND(AND($N178&lt;&gt;$BI$6,$N178&lt;&gt;$BJ$6),Z178="有"),$AL$2,VLOOKUP(Z178,'P1'!$B$4:$J$35,9,FALSE)),"")</f>
        <v/>
      </c>
      <c r="AA179" s="253" t="str">
        <f>IFERROR(IF(AND(AND($N178&lt;&gt;$BI$6,$N178&lt;&gt;$BJ$6),AA178="有"),$AL$2,VLOOKUP(AA178,'P1'!$B$4:$J$35,9,FALSE)),"")</f>
        <v/>
      </c>
      <c r="AB179" s="253" t="str">
        <f>IFERROR(IF(AND(AND($N178&lt;&gt;$BI$6,$N178&lt;&gt;$BJ$6),AB178="有"),$AL$2,VLOOKUP(AB178,'P1'!$B$4:$J$35,9,FALSE)),"")</f>
        <v/>
      </c>
      <c r="AC179" s="253" t="str">
        <f>IFERROR(IF(AND(AND($N178&lt;&gt;$BI$6,$N178&lt;&gt;$BJ$6),AC178="有"),$AL$2,VLOOKUP(AC178,'P1'!$B$4:$J$35,9,FALSE)),"")</f>
        <v/>
      </c>
      <c r="AD179" s="253" t="str">
        <f>IFERROR(IF(AND(AND($N178&lt;&gt;$BI$6,$N178&lt;&gt;$BJ$6),AD178="有"),$AL$2,VLOOKUP(AD178,'P1'!$B$4:$J$35,9,FALSE)),"")</f>
        <v/>
      </c>
      <c r="AE179" s="253" t="str">
        <f>IFERROR(IF(AND(AND($N178&lt;&gt;$BI$6,$N178&lt;&gt;$BJ$6),AE178="有"),$AL$2,VLOOKUP(AE178,'P1'!$B$4:$J$35,9,FALSE)),"")</f>
        <v/>
      </c>
      <c r="AF179" s="253" t="str">
        <f>IFERROR(IF(AND(AND($N178&lt;&gt;$BI$6,$N178&lt;&gt;$BJ$6),AF178="有"),$AL$2,VLOOKUP(AF178,'P1'!$B$4:$J$35,9,FALSE)),"")</f>
        <v/>
      </c>
      <c r="AG179" s="253" t="str">
        <f>IFERROR(IF(AND(AND($N178&lt;&gt;$BI$6,$N178&lt;&gt;$BJ$6),AG178="有"),$AL$2,VLOOKUP(AG178,'P1'!$B$4:$J$35,9,FALSE)),"")</f>
        <v/>
      </c>
      <c r="AH179" s="253" t="str">
        <f>IFERROR(IF(AND(AND($N178&lt;&gt;$BI$6,$N178&lt;&gt;$BJ$6),AH178="有"),$AL$2,VLOOKUP(AH178,'P1'!$B$4:$J$35,9,FALSE)),"")</f>
        <v/>
      </c>
      <c r="AI179" s="253" t="str">
        <f>IFERROR(IF(AND(AND($N178&lt;&gt;$BI$6,$N178&lt;&gt;$BJ$6),AI178="有"),$AL$2,VLOOKUP(AI178,'P1'!$B$4:$J$35,9,FALSE)),"")</f>
        <v/>
      </c>
      <c r="AJ179" s="253" t="str">
        <f>IFERROR(IF(AND(AND($N178&lt;&gt;$BI$6,$N178&lt;&gt;$BJ$6),AJ178="有"),$AL$2,VLOOKUP(AJ178,'P1'!$B$4:$J$35,9,FALSE)),"")</f>
        <v/>
      </c>
      <c r="AK179" s="253" t="str">
        <f>IFERROR(IF(AND(AND($N178&lt;&gt;$BI$6,$N178&lt;&gt;$BJ$6),AK178="有"),$AL$2,VLOOKUP(AK178,'P1'!$B$4:$J$35,9,FALSE)),"")</f>
        <v/>
      </c>
      <c r="AL179" s="253" t="str">
        <f>IFERROR(IF(AND(AND($N178&lt;&gt;$BI$6,$N178&lt;&gt;$BJ$6),AL178="有"),$AL$2,VLOOKUP(AL178,'P1'!$B$4:$J$35,9,FALSE)),"")</f>
        <v/>
      </c>
      <c r="AM179" s="253" t="str">
        <f>IFERROR(IF(AND(AND($N178&lt;&gt;$BI$6,$N178&lt;&gt;$BJ$6),AM178="有"),$AL$2,VLOOKUP(AM178,'P1'!$B$4:$J$35,9,FALSE)),"")</f>
        <v/>
      </c>
      <c r="AN179" s="253" t="str">
        <f>IFERROR(IF(AND(AND($N178&lt;&gt;$BI$6,$N178&lt;&gt;$BJ$6),AN178="有"),$AL$2,VLOOKUP(AN178,'P1'!$B$4:$J$35,9,FALSE)),"")</f>
        <v/>
      </c>
      <c r="AO179" s="253" t="str">
        <f>IFERROR(IF(AND(AND($N178&lt;&gt;$BI$6,$N178&lt;&gt;$BJ$6),AO178="有"),$AL$2,VLOOKUP(AO178,'P1'!$B$4:$J$35,9,FALSE)),"")</f>
        <v/>
      </c>
      <c r="AP179" s="253" t="str">
        <f>IFERROR(IF(AND(AND($N178&lt;&gt;$BI$6,$N178&lt;&gt;$BJ$6),AP178="有"),$AL$2,VLOOKUP(AP178,'P1'!$B$4:$J$35,9,FALSE)),"")</f>
        <v/>
      </c>
      <c r="AQ179" s="253" t="str">
        <f>IFERROR(IF(AND(AND($N178&lt;&gt;$BI$6,$N178&lt;&gt;$BJ$6),AQ178="有"),$AL$2,VLOOKUP(AQ178,'P1'!$B$4:$J$35,9,FALSE)),"")</f>
        <v/>
      </c>
      <c r="AR179" s="253" t="str">
        <f>IFERROR(IF(AND(AND($N178&lt;&gt;$BI$6,$N178&lt;&gt;$BJ$6),AR178="有"),$AL$2,VLOOKUP(AR178,'P1'!$B$4:$J$35,9,FALSE)),"")</f>
        <v/>
      </c>
      <c r="AS179" s="253" t="str">
        <f>IFERROR(IF(AND(AND($N178&lt;&gt;$BI$6,$N178&lt;&gt;$BJ$6),AS178="有"),$AL$2,VLOOKUP(AS178,'P1'!$B$4:$J$35,9,FALSE)),"")</f>
        <v/>
      </c>
      <c r="AT179" s="253" t="str">
        <f>IFERROR(IF(AND(AND($N178&lt;&gt;$BI$6,$N178&lt;&gt;$BJ$6),AT178="有"),$AL$2,VLOOKUP(AT178,'P1'!$B$4:$J$35,9,FALSE)),"")</f>
        <v/>
      </c>
      <c r="AU179" s="253" t="str">
        <f>IFERROR(IF(AND(AND($N178&lt;&gt;$BI$6,$N178&lt;&gt;$BJ$6),AU178="有"),$AL$2,VLOOKUP(AU178,'P1'!$B$4:$J$35,9,FALSE)),"")</f>
        <v/>
      </c>
      <c r="AV179" s="254">
        <f>SUM(Q179:AU179)</f>
        <v>0</v>
      </c>
      <c r="AW179" s="711"/>
      <c r="AX179" s="713"/>
      <c r="AY179" s="255"/>
      <c r="AZ179" s="255"/>
    </row>
    <row r="180" spans="2:52" ht="17.100000000000001" customHeight="1" x14ac:dyDescent="0.15">
      <c r="B180" s="690">
        <f>B178+1</f>
        <v>76</v>
      </c>
      <c r="C180" s="721"/>
      <c r="D180" s="722"/>
      <c r="E180" s="722"/>
      <c r="F180" s="722"/>
      <c r="G180" s="722"/>
      <c r="H180" s="723"/>
      <c r="I180" s="727"/>
      <c r="J180" s="728"/>
      <c r="K180" s="728"/>
      <c r="L180" s="728"/>
      <c r="M180" s="729"/>
      <c r="N180" s="733"/>
      <c r="O180" s="734"/>
      <c r="P180" s="723"/>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0">
        <f>COUNTA(Q180:AU180)</f>
        <v>0</v>
      </c>
      <c r="AW180" s="710">
        <f>AV181</f>
        <v>0</v>
      </c>
      <c r="AX180" s="712" t="str">
        <f>IFERROR(ROUNDDOWN(AV181/$AT$2,1),"")</f>
        <v/>
      </c>
      <c r="AY180" s="251"/>
      <c r="AZ180" s="251"/>
    </row>
    <row r="181" spans="2:52" ht="17.100000000000001" customHeight="1" x14ac:dyDescent="0.15">
      <c r="B181" s="691"/>
      <c r="C181" s="724"/>
      <c r="D181" s="725"/>
      <c r="E181" s="725"/>
      <c r="F181" s="725"/>
      <c r="G181" s="725"/>
      <c r="H181" s="726"/>
      <c r="I181" s="730"/>
      <c r="J181" s="731"/>
      <c r="K181" s="731"/>
      <c r="L181" s="731"/>
      <c r="M181" s="732"/>
      <c r="N181" s="724"/>
      <c r="O181" s="725"/>
      <c r="P181" s="726"/>
      <c r="Q181" s="253" t="str">
        <f>IFERROR(IF(AND(AND($N180&lt;&gt;$BI$6,$N180&lt;&gt;$BJ$6),Q180="有"),$AL$2,VLOOKUP(Q180,'P1'!$B$4:$J$35,9,FALSE)),"")</f>
        <v/>
      </c>
      <c r="R181" s="253" t="str">
        <f>IFERROR(IF(AND(AND($N180&lt;&gt;$BI$6,$N180&lt;&gt;$BJ$6),R180="有"),$AL$2,VLOOKUP(R180,'P1'!$B$4:$J$35,9,FALSE)),"")</f>
        <v/>
      </c>
      <c r="S181" s="253" t="str">
        <f>IFERROR(IF(AND(AND($N180&lt;&gt;$BI$6,$N180&lt;&gt;$BJ$6),S180="有"),$AL$2,VLOOKUP(S180,'P1'!$B$4:$J$35,9,FALSE)),"")</f>
        <v/>
      </c>
      <c r="T181" s="253" t="str">
        <f>IFERROR(IF(AND(AND($N180&lt;&gt;$BI$6,$N180&lt;&gt;$BJ$6),T180="有"),$AL$2,VLOOKUP(T180,'P1'!$B$4:$J$35,9,FALSE)),"")</f>
        <v/>
      </c>
      <c r="U181" s="253" t="str">
        <f>IFERROR(IF(AND(AND($N180&lt;&gt;$BI$6,$N180&lt;&gt;$BJ$6),U180="有"),$AL$2,VLOOKUP(U180,'P1'!$B$4:$J$35,9,FALSE)),"")</f>
        <v/>
      </c>
      <c r="V181" s="253" t="str">
        <f>IFERROR(IF(AND(AND($N180&lt;&gt;$BI$6,$N180&lt;&gt;$BJ$6),V180="有"),$AL$2,VLOOKUP(V180,'P1'!$B$4:$J$35,9,FALSE)),"")</f>
        <v/>
      </c>
      <c r="W181" s="253" t="str">
        <f>IFERROR(IF(AND(AND($N180&lt;&gt;$BI$6,$N180&lt;&gt;$BJ$6),W180="有"),$AL$2,VLOOKUP(W180,'P1'!$B$4:$J$35,9,FALSE)),"")</f>
        <v/>
      </c>
      <c r="X181" s="253" t="str">
        <f>IFERROR(IF(AND(AND($N180&lt;&gt;$BI$6,$N180&lt;&gt;$BJ$6),X180="有"),$AL$2,VLOOKUP(X180,'P1'!$B$4:$J$35,9,FALSE)),"")</f>
        <v/>
      </c>
      <c r="Y181" s="253" t="str">
        <f>IFERROR(IF(AND(AND($N180&lt;&gt;$BI$6,$N180&lt;&gt;$BJ$6),Y180="有"),$AL$2,VLOOKUP(Y180,'P1'!$B$4:$J$35,9,FALSE)),"")</f>
        <v/>
      </c>
      <c r="Z181" s="253" t="str">
        <f>IFERROR(IF(AND(AND($N180&lt;&gt;$BI$6,$N180&lt;&gt;$BJ$6),Z180="有"),$AL$2,VLOOKUP(Z180,'P1'!$B$4:$J$35,9,FALSE)),"")</f>
        <v/>
      </c>
      <c r="AA181" s="253" t="str">
        <f>IFERROR(IF(AND(AND($N180&lt;&gt;$BI$6,$N180&lt;&gt;$BJ$6),AA180="有"),$AL$2,VLOOKUP(AA180,'P1'!$B$4:$J$35,9,FALSE)),"")</f>
        <v/>
      </c>
      <c r="AB181" s="253" t="str">
        <f>IFERROR(IF(AND(AND($N180&lt;&gt;$BI$6,$N180&lt;&gt;$BJ$6),AB180="有"),$AL$2,VLOOKUP(AB180,'P1'!$B$4:$J$35,9,FALSE)),"")</f>
        <v/>
      </c>
      <c r="AC181" s="253" t="str">
        <f>IFERROR(IF(AND(AND($N180&lt;&gt;$BI$6,$N180&lt;&gt;$BJ$6),AC180="有"),$AL$2,VLOOKUP(AC180,'P1'!$B$4:$J$35,9,FALSE)),"")</f>
        <v/>
      </c>
      <c r="AD181" s="253" t="str">
        <f>IFERROR(IF(AND(AND($N180&lt;&gt;$BI$6,$N180&lt;&gt;$BJ$6),AD180="有"),$AL$2,VLOOKUP(AD180,'P1'!$B$4:$J$35,9,FALSE)),"")</f>
        <v/>
      </c>
      <c r="AE181" s="253" t="str">
        <f>IFERROR(IF(AND(AND($N180&lt;&gt;$BI$6,$N180&lt;&gt;$BJ$6),AE180="有"),$AL$2,VLOOKUP(AE180,'P1'!$B$4:$J$35,9,FALSE)),"")</f>
        <v/>
      </c>
      <c r="AF181" s="253" t="str">
        <f>IFERROR(IF(AND(AND($N180&lt;&gt;$BI$6,$N180&lt;&gt;$BJ$6),AF180="有"),$AL$2,VLOOKUP(AF180,'P1'!$B$4:$J$35,9,FALSE)),"")</f>
        <v/>
      </c>
      <c r="AG181" s="253" t="str">
        <f>IFERROR(IF(AND(AND($N180&lt;&gt;$BI$6,$N180&lt;&gt;$BJ$6),AG180="有"),$AL$2,VLOOKUP(AG180,'P1'!$B$4:$J$35,9,FALSE)),"")</f>
        <v/>
      </c>
      <c r="AH181" s="253" t="str">
        <f>IFERROR(IF(AND(AND($N180&lt;&gt;$BI$6,$N180&lt;&gt;$BJ$6),AH180="有"),$AL$2,VLOOKUP(AH180,'P1'!$B$4:$J$35,9,FALSE)),"")</f>
        <v/>
      </c>
      <c r="AI181" s="253" t="str">
        <f>IFERROR(IF(AND(AND($N180&lt;&gt;$BI$6,$N180&lt;&gt;$BJ$6),AI180="有"),$AL$2,VLOOKUP(AI180,'P1'!$B$4:$J$35,9,FALSE)),"")</f>
        <v/>
      </c>
      <c r="AJ181" s="253" t="str">
        <f>IFERROR(IF(AND(AND($N180&lt;&gt;$BI$6,$N180&lt;&gt;$BJ$6),AJ180="有"),$AL$2,VLOOKUP(AJ180,'P1'!$B$4:$J$35,9,FALSE)),"")</f>
        <v/>
      </c>
      <c r="AK181" s="253" t="str">
        <f>IFERROR(IF(AND(AND($N180&lt;&gt;$BI$6,$N180&lt;&gt;$BJ$6),AK180="有"),$AL$2,VLOOKUP(AK180,'P1'!$B$4:$J$35,9,FALSE)),"")</f>
        <v/>
      </c>
      <c r="AL181" s="253" t="str">
        <f>IFERROR(IF(AND(AND($N180&lt;&gt;$BI$6,$N180&lt;&gt;$BJ$6),AL180="有"),$AL$2,VLOOKUP(AL180,'P1'!$B$4:$J$35,9,FALSE)),"")</f>
        <v/>
      </c>
      <c r="AM181" s="253" t="str">
        <f>IFERROR(IF(AND(AND($N180&lt;&gt;$BI$6,$N180&lt;&gt;$BJ$6),AM180="有"),$AL$2,VLOOKUP(AM180,'P1'!$B$4:$J$35,9,FALSE)),"")</f>
        <v/>
      </c>
      <c r="AN181" s="253" t="str">
        <f>IFERROR(IF(AND(AND($N180&lt;&gt;$BI$6,$N180&lt;&gt;$BJ$6),AN180="有"),$AL$2,VLOOKUP(AN180,'P1'!$B$4:$J$35,9,FALSE)),"")</f>
        <v/>
      </c>
      <c r="AO181" s="253" t="str">
        <f>IFERROR(IF(AND(AND($N180&lt;&gt;$BI$6,$N180&lt;&gt;$BJ$6),AO180="有"),$AL$2,VLOOKUP(AO180,'P1'!$B$4:$J$35,9,FALSE)),"")</f>
        <v/>
      </c>
      <c r="AP181" s="253" t="str">
        <f>IFERROR(IF(AND(AND($N180&lt;&gt;$BI$6,$N180&lt;&gt;$BJ$6),AP180="有"),$AL$2,VLOOKUP(AP180,'P1'!$B$4:$J$35,9,FALSE)),"")</f>
        <v/>
      </c>
      <c r="AQ181" s="253" t="str">
        <f>IFERROR(IF(AND(AND($N180&lt;&gt;$BI$6,$N180&lt;&gt;$BJ$6),AQ180="有"),$AL$2,VLOOKUP(AQ180,'P1'!$B$4:$J$35,9,FALSE)),"")</f>
        <v/>
      </c>
      <c r="AR181" s="253" t="str">
        <f>IFERROR(IF(AND(AND($N180&lt;&gt;$BI$6,$N180&lt;&gt;$BJ$6),AR180="有"),$AL$2,VLOOKUP(AR180,'P1'!$B$4:$J$35,9,FALSE)),"")</f>
        <v/>
      </c>
      <c r="AS181" s="253" t="str">
        <f>IFERROR(IF(AND(AND($N180&lt;&gt;$BI$6,$N180&lt;&gt;$BJ$6),AS180="有"),$AL$2,VLOOKUP(AS180,'P1'!$B$4:$J$35,9,FALSE)),"")</f>
        <v/>
      </c>
      <c r="AT181" s="253" t="str">
        <f>IFERROR(IF(AND(AND($N180&lt;&gt;$BI$6,$N180&lt;&gt;$BJ$6),AT180="有"),$AL$2,VLOOKUP(AT180,'P1'!$B$4:$J$35,9,FALSE)),"")</f>
        <v/>
      </c>
      <c r="AU181" s="253" t="str">
        <f>IFERROR(IF(AND(AND($N180&lt;&gt;$BI$6,$N180&lt;&gt;$BJ$6),AU180="有"),$AL$2,VLOOKUP(AU180,'P1'!$B$4:$J$35,9,FALSE)),"")</f>
        <v/>
      </c>
      <c r="AV181" s="254">
        <f>SUM(Q181:AU181)</f>
        <v>0</v>
      </c>
      <c r="AW181" s="711"/>
      <c r="AX181" s="713"/>
      <c r="AY181" s="255"/>
      <c r="AZ181" s="255"/>
    </row>
    <row r="182" spans="2:52" ht="17.100000000000001" customHeight="1" x14ac:dyDescent="0.15">
      <c r="B182" s="690">
        <f>B180+1</f>
        <v>77</v>
      </c>
      <c r="C182" s="721"/>
      <c r="D182" s="722"/>
      <c r="E182" s="722"/>
      <c r="F182" s="722"/>
      <c r="G182" s="722"/>
      <c r="H182" s="723"/>
      <c r="I182" s="727"/>
      <c r="J182" s="728"/>
      <c r="K182" s="728"/>
      <c r="L182" s="728"/>
      <c r="M182" s="729"/>
      <c r="N182" s="733"/>
      <c r="O182" s="734"/>
      <c r="P182" s="723"/>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250">
        <f>COUNTA(Q182:AU182)</f>
        <v>0</v>
      </c>
      <c r="AW182" s="710">
        <f>AV183</f>
        <v>0</v>
      </c>
      <c r="AX182" s="712" t="str">
        <f>IFERROR(ROUNDDOWN(AV183/$AT$2,1),"")</f>
        <v/>
      </c>
      <c r="AY182" s="251"/>
      <c r="AZ182" s="251"/>
    </row>
    <row r="183" spans="2:52" ht="17.100000000000001" customHeight="1" x14ac:dyDescent="0.15">
      <c r="B183" s="691"/>
      <c r="C183" s="724"/>
      <c r="D183" s="725"/>
      <c r="E183" s="725"/>
      <c r="F183" s="725"/>
      <c r="G183" s="725"/>
      <c r="H183" s="726"/>
      <c r="I183" s="730"/>
      <c r="J183" s="731"/>
      <c r="K183" s="731"/>
      <c r="L183" s="731"/>
      <c r="M183" s="732"/>
      <c r="N183" s="724"/>
      <c r="O183" s="725"/>
      <c r="P183" s="726"/>
      <c r="Q183" s="253" t="str">
        <f>IFERROR(IF(AND(AND($N182&lt;&gt;$BI$6,$N182&lt;&gt;$BJ$6),Q182="有"),$AL$2,VLOOKUP(Q182,'P1'!$B$4:$J$35,9,FALSE)),"")</f>
        <v/>
      </c>
      <c r="R183" s="253" t="str">
        <f>IFERROR(IF(AND(AND($N182&lt;&gt;$BI$6,$N182&lt;&gt;$BJ$6),R182="有"),$AL$2,VLOOKUP(R182,'P1'!$B$4:$J$35,9,FALSE)),"")</f>
        <v/>
      </c>
      <c r="S183" s="253" t="str">
        <f>IFERROR(IF(AND(AND($N182&lt;&gt;$BI$6,$N182&lt;&gt;$BJ$6),S182="有"),$AL$2,VLOOKUP(S182,'P1'!$B$4:$J$35,9,FALSE)),"")</f>
        <v/>
      </c>
      <c r="T183" s="253" t="str">
        <f>IFERROR(IF(AND(AND($N182&lt;&gt;$BI$6,$N182&lt;&gt;$BJ$6),T182="有"),$AL$2,VLOOKUP(T182,'P1'!$B$4:$J$35,9,FALSE)),"")</f>
        <v/>
      </c>
      <c r="U183" s="253" t="str">
        <f>IFERROR(IF(AND(AND($N182&lt;&gt;$BI$6,$N182&lt;&gt;$BJ$6),U182="有"),$AL$2,VLOOKUP(U182,'P1'!$B$4:$J$35,9,FALSE)),"")</f>
        <v/>
      </c>
      <c r="V183" s="253" t="str">
        <f>IFERROR(IF(AND(AND($N182&lt;&gt;$BI$6,$N182&lt;&gt;$BJ$6),V182="有"),$AL$2,VLOOKUP(V182,'P1'!$B$4:$J$35,9,FALSE)),"")</f>
        <v/>
      </c>
      <c r="W183" s="253" t="str">
        <f>IFERROR(IF(AND(AND($N182&lt;&gt;$BI$6,$N182&lt;&gt;$BJ$6),W182="有"),$AL$2,VLOOKUP(W182,'P1'!$B$4:$J$35,9,FALSE)),"")</f>
        <v/>
      </c>
      <c r="X183" s="253" t="str">
        <f>IFERROR(IF(AND(AND($N182&lt;&gt;$BI$6,$N182&lt;&gt;$BJ$6),X182="有"),$AL$2,VLOOKUP(X182,'P1'!$B$4:$J$35,9,FALSE)),"")</f>
        <v/>
      </c>
      <c r="Y183" s="253" t="str">
        <f>IFERROR(IF(AND(AND($N182&lt;&gt;$BI$6,$N182&lt;&gt;$BJ$6),Y182="有"),$AL$2,VLOOKUP(Y182,'P1'!$B$4:$J$35,9,FALSE)),"")</f>
        <v/>
      </c>
      <c r="Z183" s="253" t="str">
        <f>IFERROR(IF(AND(AND($N182&lt;&gt;$BI$6,$N182&lt;&gt;$BJ$6),Z182="有"),$AL$2,VLOOKUP(Z182,'P1'!$B$4:$J$35,9,FALSE)),"")</f>
        <v/>
      </c>
      <c r="AA183" s="253" t="str">
        <f>IFERROR(IF(AND(AND($N182&lt;&gt;$BI$6,$N182&lt;&gt;$BJ$6),AA182="有"),$AL$2,VLOOKUP(AA182,'P1'!$B$4:$J$35,9,FALSE)),"")</f>
        <v/>
      </c>
      <c r="AB183" s="253" t="str">
        <f>IFERROR(IF(AND(AND($N182&lt;&gt;$BI$6,$N182&lt;&gt;$BJ$6),AB182="有"),$AL$2,VLOOKUP(AB182,'P1'!$B$4:$J$35,9,FALSE)),"")</f>
        <v/>
      </c>
      <c r="AC183" s="253" t="str">
        <f>IFERROR(IF(AND(AND($N182&lt;&gt;$BI$6,$N182&lt;&gt;$BJ$6),AC182="有"),$AL$2,VLOOKUP(AC182,'P1'!$B$4:$J$35,9,FALSE)),"")</f>
        <v/>
      </c>
      <c r="AD183" s="253" t="str">
        <f>IFERROR(IF(AND(AND($N182&lt;&gt;$BI$6,$N182&lt;&gt;$BJ$6),AD182="有"),$AL$2,VLOOKUP(AD182,'P1'!$B$4:$J$35,9,FALSE)),"")</f>
        <v/>
      </c>
      <c r="AE183" s="253" t="str">
        <f>IFERROR(IF(AND(AND($N182&lt;&gt;$BI$6,$N182&lt;&gt;$BJ$6),AE182="有"),$AL$2,VLOOKUP(AE182,'P1'!$B$4:$J$35,9,FALSE)),"")</f>
        <v/>
      </c>
      <c r="AF183" s="253" t="str">
        <f>IFERROR(IF(AND(AND($N182&lt;&gt;$BI$6,$N182&lt;&gt;$BJ$6),AF182="有"),$AL$2,VLOOKUP(AF182,'P1'!$B$4:$J$35,9,FALSE)),"")</f>
        <v/>
      </c>
      <c r="AG183" s="253" t="str">
        <f>IFERROR(IF(AND(AND($N182&lt;&gt;$BI$6,$N182&lt;&gt;$BJ$6),AG182="有"),$AL$2,VLOOKUP(AG182,'P1'!$B$4:$J$35,9,FALSE)),"")</f>
        <v/>
      </c>
      <c r="AH183" s="253" t="str">
        <f>IFERROR(IF(AND(AND($N182&lt;&gt;$BI$6,$N182&lt;&gt;$BJ$6),AH182="有"),$AL$2,VLOOKUP(AH182,'P1'!$B$4:$J$35,9,FALSE)),"")</f>
        <v/>
      </c>
      <c r="AI183" s="253" t="str">
        <f>IFERROR(IF(AND(AND($N182&lt;&gt;$BI$6,$N182&lt;&gt;$BJ$6),AI182="有"),$AL$2,VLOOKUP(AI182,'P1'!$B$4:$J$35,9,FALSE)),"")</f>
        <v/>
      </c>
      <c r="AJ183" s="253" t="str">
        <f>IFERROR(IF(AND(AND($N182&lt;&gt;$BI$6,$N182&lt;&gt;$BJ$6),AJ182="有"),$AL$2,VLOOKUP(AJ182,'P1'!$B$4:$J$35,9,FALSE)),"")</f>
        <v/>
      </c>
      <c r="AK183" s="253" t="str">
        <f>IFERROR(IF(AND(AND($N182&lt;&gt;$BI$6,$N182&lt;&gt;$BJ$6),AK182="有"),$AL$2,VLOOKUP(AK182,'P1'!$B$4:$J$35,9,FALSE)),"")</f>
        <v/>
      </c>
      <c r="AL183" s="253" t="str">
        <f>IFERROR(IF(AND(AND($N182&lt;&gt;$BI$6,$N182&lt;&gt;$BJ$6),AL182="有"),$AL$2,VLOOKUP(AL182,'P1'!$B$4:$J$35,9,FALSE)),"")</f>
        <v/>
      </c>
      <c r="AM183" s="253" t="str">
        <f>IFERROR(IF(AND(AND($N182&lt;&gt;$BI$6,$N182&lt;&gt;$BJ$6),AM182="有"),$AL$2,VLOOKUP(AM182,'P1'!$B$4:$J$35,9,FALSE)),"")</f>
        <v/>
      </c>
      <c r="AN183" s="253" t="str">
        <f>IFERROR(IF(AND(AND($N182&lt;&gt;$BI$6,$N182&lt;&gt;$BJ$6),AN182="有"),$AL$2,VLOOKUP(AN182,'P1'!$B$4:$J$35,9,FALSE)),"")</f>
        <v/>
      </c>
      <c r="AO183" s="253" t="str">
        <f>IFERROR(IF(AND(AND($N182&lt;&gt;$BI$6,$N182&lt;&gt;$BJ$6),AO182="有"),$AL$2,VLOOKUP(AO182,'P1'!$B$4:$J$35,9,FALSE)),"")</f>
        <v/>
      </c>
      <c r="AP183" s="253" t="str">
        <f>IFERROR(IF(AND(AND($N182&lt;&gt;$BI$6,$N182&lt;&gt;$BJ$6),AP182="有"),$AL$2,VLOOKUP(AP182,'P1'!$B$4:$J$35,9,FALSE)),"")</f>
        <v/>
      </c>
      <c r="AQ183" s="253" t="str">
        <f>IFERROR(IF(AND(AND($N182&lt;&gt;$BI$6,$N182&lt;&gt;$BJ$6),AQ182="有"),$AL$2,VLOOKUP(AQ182,'P1'!$B$4:$J$35,9,FALSE)),"")</f>
        <v/>
      </c>
      <c r="AR183" s="253" t="str">
        <f>IFERROR(IF(AND(AND($N182&lt;&gt;$BI$6,$N182&lt;&gt;$BJ$6),AR182="有"),$AL$2,VLOOKUP(AR182,'P1'!$B$4:$J$35,9,FALSE)),"")</f>
        <v/>
      </c>
      <c r="AS183" s="253" t="str">
        <f>IFERROR(IF(AND(AND($N182&lt;&gt;$BI$6,$N182&lt;&gt;$BJ$6),AS182="有"),$AL$2,VLOOKUP(AS182,'P1'!$B$4:$J$35,9,FALSE)),"")</f>
        <v/>
      </c>
      <c r="AT183" s="253" t="str">
        <f>IFERROR(IF(AND(AND($N182&lt;&gt;$BI$6,$N182&lt;&gt;$BJ$6),AT182="有"),$AL$2,VLOOKUP(AT182,'P1'!$B$4:$J$35,9,FALSE)),"")</f>
        <v/>
      </c>
      <c r="AU183" s="253" t="str">
        <f>IFERROR(IF(AND(AND($N182&lt;&gt;$BI$6,$N182&lt;&gt;$BJ$6),AU182="有"),$AL$2,VLOOKUP(AU182,'P1'!$B$4:$J$35,9,FALSE)),"")</f>
        <v/>
      </c>
      <c r="AV183" s="254">
        <f>SUM(Q183:AU183)</f>
        <v>0</v>
      </c>
      <c r="AW183" s="711"/>
      <c r="AX183" s="713"/>
      <c r="AY183" s="255"/>
      <c r="AZ183" s="255"/>
    </row>
    <row r="184" spans="2:52" ht="17.100000000000001" customHeight="1" x14ac:dyDescent="0.15">
      <c r="B184" s="690">
        <f>B182+1</f>
        <v>78</v>
      </c>
      <c r="C184" s="721"/>
      <c r="D184" s="722"/>
      <c r="E184" s="722"/>
      <c r="F184" s="722"/>
      <c r="G184" s="722"/>
      <c r="H184" s="723"/>
      <c r="I184" s="727"/>
      <c r="J184" s="728"/>
      <c r="K184" s="728"/>
      <c r="L184" s="728"/>
      <c r="M184" s="729"/>
      <c r="N184" s="733"/>
      <c r="O184" s="734"/>
      <c r="P184" s="723"/>
      <c r="Q184" s="256"/>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6"/>
      <c r="AT184" s="256"/>
      <c r="AU184" s="256"/>
      <c r="AV184" s="250">
        <f>COUNTA(Q184:AU184)</f>
        <v>0</v>
      </c>
      <c r="AW184" s="710">
        <f>AV185</f>
        <v>0</v>
      </c>
      <c r="AX184" s="712" t="str">
        <f>IFERROR(ROUNDDOWN(AV185/$AT$2,1),"")</f>
        <v/>
      </c>
      <c r="AY184" s="251"/>
      <c r="AZ184" s="251"/>
    </row>
    <row r="185" spans="2:52" ht="17.100000000000001" customHeight="1" x14ac:dyDescent="0.15">
      <c r="B185" s="691"/>
      <c r="C185" s="724"/>
      <c r="D185" s="725"/>
      <c r="E185" s="725"/>
      <c r="F185" s="725"/>
      <c r="G185" s="725"/>
      <c r="H185" s="726"/>
      <c r="I185" s="730"/>
      <c r="J185" s="731"/>
      <c r="K185" s="731"/>
      <c r="L185" s="731"/>
      <c r="M185" s="732"/>
      <c r="N185" s="724"/>
      <c r="O185" s="725"/>
      <c r="P185" s="726"/>
      <c r="Q185" s="253" t="str">
        <f>IFERROR(IF(AND(AND($N184&lt;&gt;$BI$6,$N184&lt;&gt;$BJ$6),Q184="有"),$AL$2,VLOOKUP(Q184,'P1'!$B$4:$J$35,9,FALSE)),"")</f>
        <v/>
      </c>
      <c r="R185" s="253" t="str">
        <f>IFERROR(IF(AND(AND($N184&lt;&gt;$BI$6,$N184&lt;&gt;$BJ$6),R184="有"),$AL$2,VLOOKUP(R184,'P1'!$B$4:$J$35,9,FALSE)),"")</f>
        <v/>
      </c>
      <c r="S185" s="253" t="str">
        <f>IFERROR(IF(AND(AND($N184&lt;&gt;$BI$6,$N184&lt;&gt;$BJ$6),S184="有"),$AL$2,VLOOKUP(S184,'P1'!$B$4:$J$35,9,FALSE)),"")</f>
        <v/>
      </c>
      <c r="T185" s="253" t="str">
        <f>IFERROR(IF(AND(AND($N184&lt;&gt;$BI$6,$N184&lt;&gt;$BJ$6),T184="有"),$AL$2,VLOOKUP(T184,'P1'!$B$4:$J$35,9,FALSE)),"")</f>
        <v/>
      </c>
      <c r="U185" s="253" t="str">
        <f>IFERROR(IF(AND(AND($N184&lt;&gt;$BI$6,$N184&lt;&gt;$BJ$6),U184="有"),$AL$2,VLOOKUP(U184,'P1'!$B$4:$J$35,9,FALSE)),"")</f>
        <v/>
      </c>
      <c r="V185" s="253" t="str">
        <f>IFERROR(IF(AND(AND($N184&lt;&gt;$BI$6,$N184&lt;&gt;$BJ$6),V184="有"),$AL$2,VLOOKUP(V184,'P1'!$B$4:$J$35,9,FALSE)),"")</f>
        <v/>
      </c>
      <c r="W185" s="253" t="str">
        <f>IFERROR(IF(AND(AND($N184&lt;&gt;$BI$6,$N184&lt;&gt;$BJ$6),W184="有"),$AL$2,VLOOKUP(W184,'P1'!$B$4:$J$35,9,FALSE)),"")</f>
        <v/>
      </c>
      <c r="X185" s="253" t="str">
        <f>IFERROR(IF(AND(AND($N184&lt;&gt;$BI$6,$N184&lt;&gt;$BJ$6),X184="有"),$AL$2,VLOOKUP(X184,'P1'!$B$4:$J$35,9,FALSE)),"")</f>
        <v/>
      </c>
      <c r="Y185" s="253" t="str">
        <f>IFERROR(IF(AND(AND($N184&lt;&gt;$BI$6,$N184&lt;&gt;$BJ$6),Y184="有"),$AL$2,VLOOKUP(Y184,'P1'!$B$4:$J$35,9,FALSE)),"")</f>
        <v/>
      </c>
      <c r="Z185" s="253" t="str">
        <f>IFERROR(IF(AND(AND($N184&lt;&gt;$BI$6,$N184&lt;&gt;$BJ$6),Z184="有"),$AL$2,VLOOKUP(Z184,'P1'!$B$4:$J$35,9,FALSE)),"")</f>
        <v/>
      </c>
      <c r="AA185" s="253" t="str">
        <f>IFERROR(IF(AND(AND($N184&lt;&gt;$BI$6,$N184&lt;&gt;$BJ$6),AA184="有"),$AL$2,VLOOKUP(AA184,'P1'!$B$4:$J$35,9,FALSE)),"")</f>
        <v/>
      </c>
      <c r="AB185" s="253" t="str">
        <f>IFERROR(IF(AND(AND($N184&lt;&gt;$BI$6,$N184&lt;&gt;$BJ$6),AB184="有"),$AL$2,VLOOKUP(AB184,'P1'!$B$4:$J$35,9,FALSE)),"")</f>
        <v/>
      </c>
      <c r="AC185" s="253" t="str">
        <f>IFERROR(IF(AND(AND($N184&lt;&gt;$BI$6,$N184&lt;&gt;$BJ$6),AC184="有"),$AL$2,VLOOKUP(AC184,'P1'!$B$4:$J$35,9,FALSE)),"")</f>
        <v/>
      </c>
      <c r="AD185" s="253" t="str">
        <f>IFERROR(IF(AND(AND($N184&lt;&gt;$BI$6,$N184&lt;&gt;$BJ$6),AD184="有"),$AL$2,VLOOKUP(AD184,'P1'!$B$4:$J$35,9,FALSE)),"")</f>
        <v/>
      </c>
      <c r="AE185" s="253" t="str">
        <f>IFERROR(IF(AND(AND($N184&lt;&gt;$BI$6,$N184&lt;&gt;$BJ$6),AE184="有"),$AL$2,VLOOKUP(AE184,'P1'!$B$4:$J$35,9,FALSE)),"")</f>
        <v/>
      </c>
      <c r="AF185" s="253" t="str">
        <f>IFERROR(IF(AND(AND($N184&lt;&gt;$BI$6,$N184&lt;&gt;$BJ$6),AF184="有"),$AL$2,VLOOKUP(AF184,'P1'!$B$4:$J$35,9,FALSE)),"")</f>
        <v/>
      </c>
      <c r="AG185" s="253" t="str">
        <f>IFERROR(IF(AND(AND($N184&lt;&gt;$BI$6,$N184&lt;&gt;$BJ$6),AG184="有"),$AL$2,VLOOKUP(AG184,'P1'!$B$4:$J$35,9,FALSE)),"")</f>
        <v/>
      </c>
      <c r="AH185" s="253" t="str">
        <f>IFERROR(IF(AND(AND($N184&lt;&gt;$BI$6,$N184&lt;&gt;$BJ$6),AH184="有"),$AL$2,VLOOKUP(AH184,'P1'!$B$4:$J$35,9,FALSE)),"")</f>
        <v/>
      </c>
      <c r="AI185" s="253" t="str">
        <f>IFERROR(IF(AND(AND($N184&lt;&gt;$BI$6,$N184&lt;&gt;$BJ$6),AI184="有"),$AL$2,VLOOKUP(AI184,'P1'!$B$4:$J$35,9,FALSE)),"")</f>
        <v/>
      </c>
      <c r="AJ185" s="253" t="str">
        <f>IFERROR(IF(AND(AND($N184&lt;&gt;$BI$6,$N184&lt;&gt;$BJ$6),AJ184="有"),$AL$2,VLOOKUP(AJ184,'P1'!$B$4:$J$35,9,FALSE)),"")</f>
        <v/>
      </c>
      <c r="AK185" s="253" t="str">
        <f>IFERROR(IF(AND(AND($N184&lt;&gt;$BI$6,$N184&lt;&gt;$BJ$6),AK184="有"),$AL$2,VLOOKUP(AK184,'P1'!$B$4:$J$35,9,FALSE)),"")</f>
        <v/>
      </c>
      <c r="AL185" s="253" t="str">
        <f>IFERROR(IF(AND(AND($N184&lt;&gt;$BI$6,$N184&lt;&gt;$BJ$6),AL184="有"),$AL$2,VLOOKUP(AL184,'P1'!$B$4:$J$35,9,FALSE)),"")</f>
        <v/>
      </c>
      <c r="AM185" s="253" t="str">
        <f>IFERROR(IF(AND(AND($N184&lt;&gt;$BI$6,$N184&lt;&gt;$BJ$6),AM184="有"),$AL$2,VLOOKUP(AM184,'P1'!$B$4:$J$35,9,FALSE)),"")</f>
        <v/>
      </c>
      <c r="AN185" s="253" t="str">
        <f>IFERROR(IF(AND(AND($N184&lt;&gt;$BI$6,$N184&lt;&gt;$BJ$6),AN184="有"),$AL$2,VLOOKUP(AN184,'P1'!$B$4:$J$35,9,FALSE)),"")</f>
        <v/>
      </c>
      <c r="AO185" s="253" t="str">
        <f>IFERROR(IF(AND(AND($N184&lt;&gt;$BI$6,$N184&lt;&gt;$BJ$6),AO184="有"),$AL$2,VLOOKUP(AO184,'P1'!$B$4:$J$35,9,FALSE)),"")</f>
        <v/>
      </c>
      <c r="AP185" s="253" t="str">
        <f>IFERROR(IF(AND(AND($N184&lt;&gt;$BI$6,$N184&lt;&gt;$BJ$6),AP184="有"),$AL$2,VLOOKUP(AP184,'P1'!$B$4:$J$35,9,FALSE)),"")</f>
        <v/>
      </c>
      <c r="AQ185" s="253" t="str">
        <f>IFERROR(IF(AND(AND($N184&lt;&gt;$BI$6,$N184&lt;&gt;$BJ$6),AQ184="有"),$AL$2,VLOOKUP(AQ184,'P1'!$B$4:$J$35,9,FALSE)),"")</f>
        <v/>
      </c>
      <c r="AR185" s="253" t="str">
        <f>IFERROR(IF(AND(AND($N184&lt;&gt;$BI$6,$N184&lt;&gt;$BJ$6),AR184="有"),$AL$2,VLOOKUP(AR184,'P1'!$B$4:$J$35,9,FALSE)),"")</f>
        <v/>
      </c>
      <c r="AS185" s="253" t="str">
        <f>IFERROR(IF(AND(AND($N184&lt;&gt;$BI$6,$N184&lt;&gt;$BJ$6),AS184="有"),$AL$2,VLOOKUP(AS184,'P1'!$B$4:$J$35,9,FALSE)),"")</f>
        <v/>
      </c>
      <c r="AT185" s="253" t="str">
        <f>IFERROR(IF(AND(AND($N184&lt;&gt;$BI$6,$N184&lt;&gt;$BJ$6),AT184="有"),$AL$2,VLOOKUP(AT184,'P1'!$B$4:$J$35,9,FALSE)),"")</f>
        <v/>
      </c>
      <c r="AU185" s="253" t="str">
        <f>IFERROR(IF(AND(AND($N184&lt;&gt;$BI$6,$N184&lt;&gt;$BJ$6),AU184="有"),$AL$2,VLOOKUP(AU184,'P1'!$B$4:$J$35,9,FALSE)),"")</f>
        <v/>
      </c>
      <c r="AV185" s="254">
        <f>SUM(Q185:AU185)</f>
        <v>0</v>
      </c>
      <c r="AW185" s="711"/>
      <c r="AX185" s="713"/>
      <c r="AY185" s="255"/>
      <c r="AZ185" s="255"/>
    </row>
    <row r="186" spans="2:52" ht="17.100000000000001" customHeight="1" x14ac:dyDescent="0.15">
      <c r="B186" s="690">
        <f>B184+1</f>
        <v>79</v>
      </c>
      <c r="C186" s="721"/>
      <c r="D186" s="722"/>
      <c r="E186" s="722"/>
      <c r="F186" s="722"/>
      <c r="G186" s="722"/>
      <c r="H186" s="723"/>
      <c r="I186" s="727"/>
      <c r="J186" s="728"/>
      <c r="K186" s="728"/>
      <c r="L186" s="728"/>
      <c r="M186" s="729"/>
      <c r="N186" s="733"/>
      <c r="O186" s="734"/>
      <c r="P186" s="723"/>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0">
        <f>COUNTA(Q186:AU186)</f>
        <v>0</v>
      </c>
      <c r="AW186" s="710">
        <f>AV187</f>
        <v>0</v>
      </c>
      <c r="AX186" s="712" t="str">
        <f>IFERROR(ROUNDDOWN(AV187/$AT$2,1),"")</f>
        <v/>
      </c>
      <c r="AY186" s="251"/>
      <c r="AZ186" s="251"/>
    </row>
    <row r="187" spans="2:52" ht="17.100000000000001" customHeight="1" x14ac:dyDescent="0.15">
      <c r="B187" s="691"/>
      <c r="C187" s="724"/>
      <c r="D187" s="725"/>
      <c r="E187" s="725"/>
      <c r="F187" s="725"/>
      <c r="G187" s="725"/>
      <c r="H187" s="726"/>
      <c r="I187" s="730"/>
      <c r="J187" s="731"/>
      <c r="K187" s="731"/>
      <c r="L187" s="731"/>
      <c r="M187" s="732"/>
      <c r="N187" s="724"/>
      <c r="O187" s="725"/>
      <c r="P187" s="726"/>
      <c r="Q187" s="253" t="str">
        <f>IFERROR(IF(AND(AND($N186&lt;&gt;$BI$6,$N186&lt;&gt;$BJ$6),Q186="有"),$AL$2,VLOOKUP(Q186,'P1'!$B$4:$J$35,9,FALSE)),"")</f>
        <v/>
      </c>
      <c r="R187" s="253" t="str">
        <f>IFERROR(IF(AND(AND($N186&lt;&gt;$BI$6,$N186&lt;&gt;$BJ$6),R186="有"),$AL$2,VLOOKUP(R186,'P1'!$B$4:$J$35,9,FALSE)),"")</f>
        <v/>
      </c>
      <c r="S187" s="253" t="str">
        <f>IFERROR(IF(AND(AND($N186&lt;&gt;$BI$6,$N186&lt;&gt;$BJ$6),S186="有"),$AL$2,VLOOKUP(S186,'P1'!$B$4:$J$35,9,FALSE)),"")</f>
        <v/>
      </c>
      <c r="T187" s="253" t="str">
        <f>IFERROR(IF(AND(AND($N186&lt;&gt;$BI$6,$N186&lt;&gt;$BJ$6),T186="有"),$AL$2,VLOOKUP(T186,'P1'!$B$4:$J$35,9,FALSE)),"")</f>
        <v/>
      </c>
      <c r="U187" s="253" t="str">
        <f>IFERROR(IF(AND(AND($N186&lt;&gt;$BI$6,$N186&lt;&gt;$BJ$6),U186="有"),$AL$2,VLOOKUP(U186,'P1'!$B$4:$J$35,9,FALSE)),"")</f>
        <v/>
      </c>
      <c r="V187" s="253" t="str">
        <f>IFERROR(IF(AND(AND($N186&lt;&gt;$BI$6,$N186&lt;&gt;$BJ$6),V186="有"),$AL$2,VLOOKUP(V186,'P1'!$B$4:$J$35,9,FALSE)),"")</f>
        <v/>
      </c>
      <c r="W187" s="253" t="str">
        <f>IFERROR(IF(AND(AND($N186&lt;&gt;$BI$6,$N186&lt;&gt;$BJ$6),W186="有"),$AL$2,VLOOKUP(W186,'P1'!$B$4:$J$35,9,FALSE)),"")</f>
        <v/>
      </c>
      <c r="X187" s="253" t="str">
        <f>IFERROR(IF(AND(AND($N186&lt;&gt;$BI$6,$N186&lt;&gt;$BJ$6),X186="有"),$AL$2,VLOOKUP(X186,'P1'!$B$4:$J$35,9,FALSE)),"")</f>
        <v/>
      </c>
      <c r="Y187" s="253" t="str">
        <f>IFERROR(IF(AND(AND($N186&lt;&gt;$BI$6,$N186&lt;&gt;$BJ$6),Y186="有"),$AL$2,VLOOKUP(Y186,'P1'!$B$4:$J$35,9,FALSE)),"")</f>
        <v/>
      </c>
      <c r="Z187" s="253" t="str">
        <f>IFERROR(IF(AND(AND($N186&lt;&gt;$BI$6,$N186&lt;&gt;$BJ$6),Z186="有"),$AL$2,VLOOKUP(Z186,'P1'!$B$4:$J$35,9,FALSE)),"")</f>
        <v/>
      </c>
      <c r="AA187" s="253" t="str">
        <f>IFERROR(IF(AND(AND($N186&lt;&gt;$BI$6,$N186&lt;&gt;$BJ$6),AA186="有"),$AL$2,VLOOKUP(AA186,'P1'!$B$4:$J$35,9,FALSE)),"")</f>
        <v/>
      </c>
      <c r="AB187" s="253" t="str">
        <f>IFERROR(IF(AND(AND($N186&lt;&gt;$BI$6,$N186&lt;&gt;$BJ$6),AB186="有"),$AL$2,VLOOKUP(AB186,'P1'!$B$4:$J$35,9,FALSE)),"")</f>
        <v/>
      </c>
      <c r="AC187" s="253" t="str">
        <f>IFERROR(IF(AND(AND($N186&lt;&gt;$BI$6,$N186&lt;&gt;$BJ$6),AC186="有"),$AL$2,VLOOKUP(AC186,'P1'!$B$4:$J$35,9,FALSE)),"")</f>
        <v/>
      </c>
      <c r="AD187" s="253" t="str">
        <f>IFERROR(IF(AND(AND($N186&lt;&gt;$BI$6,$N186&lt;&gt;$BJ$6),AD186="有"),$AL$2,VLOOKUP(AD186,'P1'!$B$4:$J$35,9,FALSE)),"")</f>
        <v/>
      </c>
      <c r="AE187" s="253" t="str">
        <f>IFERROR(IF(AND(AND($N186&lt;&gt;$BI$6,$N186&lt;&gt;$BJ$6),AE186="有"),$AL$2,VLOOKUP(AE186,'P1'!$B$4:$J$35,9,FALSE)),"")</f>
        <v/>
      </c>
      <c r="AF187" s="253" t="str">
        <f>IFERROR(IF(AND(AND($N186&lt;&gt;$BI$6,$N186&lt;&gt;$BJ$6),AF186="有"),$AL$2,VLOOKUP(AF186,'P1'!$B$4:$J$35,9,FALSE)),"")</f>
        <v/>
      </c>
      <c r="AG187" s="253" t="str">
        <f>IFERROR(IF(AND(AND($N186&lt;&gt;$BI$6,$N186&lt;&gt;$BJ$6),AG186="有"),$AL$2,VLOOKUP(AG186,'P1'!$B$4:$J$35,9,FALSE)),"")</f>
        <v/>
      </c>
      <c r="AH187" s="253" t="str">
        <f>IFERROR(IF(AND(AND($N186&lt;&gt;$BI$6,$N186&lt;&gt;$BJ$6),AH186="有"),$AL$2,VLOOKUP(AH186,'P1'!$B$4:$J$35,9,FALSE)),"")</f>
        <v/>
      </c>
      <c r="AI187" s="253" t="str">
        <f>IFERROR(IF(AND(AND($N186&lt;&gt;$BI$6,$N186&lt;&gt;$BJ$6),AI186="有"),$AL$2,VLOOKUP(AI186,'P1'!$B$4:$J$35,9,FALSE)),"")</f>
        <v/>
      </c>
      <c r="AJ187" s="253" t="str">
        <f>IFERROR(IF(AND(AND($N186&lt;&gt;$BI$6,$N186&lt;&gt;$BJ$6),AJ186="有"),$AL$2,VLOOKUP(AJ186,'P1'!$B$4:$J$35,9,FALSE)),"")</f>
        <v/>
      </c>
      <c r="AK187" s="253" t="str">
        <f>IFERROR(IF(AND(AND($N186&lt;&gt;$BI$6,$N186&lt;&gt;$BJ$6),AK186="有"),$AL$2,VLOOKUP(AK186,'P1'!$B$4:$J$35,9,FALSE)),"")</f>
        <v/>
      </c>
      <c r="AL187" s="253" t="str">
        <f>IFERROR(IF(AND(AND($N186&lt;&gt;$BI$6,$N186&lt;&gt;$BJ$6),AL186="有"),$AL$2,VLOOKUP(AL186,'P1'!$B$4:$J$35,9,FALSE)),"")</f>
        <v/>
      </c>
      <c r="AM187" s="253" t="str">
        <f>IFERROR(IF(AND(AND($N186&lt;&gt;$BI$6,$N186&lt;&gt;$BJ$6),AM186="有"),$AL$2,VLOOKUP(AM186,'P1'!$B$4:$J$35,9,FALSE)),"")</f>
        <v/>
      </c>
      <c r="AN187" s="253" t="str">
        <f>IFERROR(IF(AND(AND($N186&lt;&gt;$BI$6,$N186&lt;&gt;$BJ$6),AN186="有"),$AL$2,VLOOKUP(AN186,'P1'!$B$4:$J$35,9,FALSE)),"")</f>
        <v/>
      </c>
      <c r="AO187" s="253" t="str">
        <f>IFERROR(IF(AND(AND($N186&lt;&gt;$BI$6,$N186&lt;&gt;$BJ$6),AO186="有"),$AL$2,VLOOKUP(AO186,'P1'!$B$4:$J$35,9,FALSE)),"")</f>
        <v/>
      </c>
      <c r="AP187" s="253" t="str">
        <f>IFERROR(IF(AND(AND($N186&lt;&gt;$BI$6,$N186&lt;&gt;$BJ$6),AP186="有"),$AL$2,VLOOKUP(AP186,'P1'!$B$4:$J$35,9,FALSE)),"")</f>
        <v/>
      </c>
      <c r="AQ187" s="253" t="str">
        <f>IFERROR(IF(AND(AND($N186&lt;&gt;$BI$6,$N186&lt;&gt;$BJ$6),AQ186="有"),$AL$2,VLOOKUP(AQ186,'P1'!$B$4:$J$35,9,FALSE)),"")</f>
        <v/>
      </c>
      <c r="AR187" s="253" t="str">
        <f>IFERROR(IF(AND(AND($N186&lt;&gt;$BI$6,$N186&lt;&gt;$BJ$6),AR186="有"),$AL$2,VLOOKUP(AR186,'P1'!$B$4:$J$35,9,FALSE)),"")</f>
        <v/>
      </c>
      <c r="AS187" s="253" t="str">
        <f>IFERROR(IF(AND(AND($N186&lt;&gt;$BI$6,$N186&lt;&gt;$BJ$6),AS186="有"),$AL$2,VLOOKUP(AS186,'P1'!$B$4:$J$35,9,FALSE)),"")</f>
        <v/>
      </c>
      <c r="AT187" s="253" t="str">
        <f>IFERROR(IF(AND(AND($N186&lt;&gt;$BI$6,$N186&lt;&gt;$BJ$6),AT186="有"),$AL$2,VLOOKUP(AT186,'P1'!$B$4:$J$35,9,FALSE)),"")</f>
        <v/>
      </c>
      <c r="AU187" s="253" t="str">
        <f>IFERROR(IF(AND(AND($N186&lt;&gt;$BI$6,$N186&lt;&gt;$BJ$6),AU186="有"),$AL$2,VLOOKUP(AU186,'P1'!$B$4:$J$35,9,FALSE)),"")</f>
        <v/>
      </c>
      <c r="AV187" s="254">
        <f>SUM(Q187:AU187)</f>
        <v>0</v>
      </c>
      <c r="AW187" s="711"/>
      <c r="AX187" s="713"/>
      <c r="AY187" s="255"/>
      <c r="AZ187" s="255"/>
    </row>
    <row r="188" spans="2:52" ht="17.100000000000001" customHeight="1" x14ac:dyDescent="0.15">
      <c r="B188" s="690">
        <f>B186+1</f>
        <v>80</v>
      </c>
      <c r="C188" s="721"/>
      <c r="D188" s="722"/>
      <c r="E188" s="722"/>
      <c r="F188" s="722"/>
      <c r="G188" s="722"/>
      <c r="H188" s="723"/>
      <c r="I188" s="727"/>
      <c r="J188" s="728"/>
      <c r="K188" s="728"/>
      <c r="L188" s="728"/>
      <c r="M188" s="729"/>
      <c r="N188" s="733"/>
      <c r="O188" s="734"/>
      <c r="P188" s="723"/>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250">
        <f>COUNTA(Q188:AU188)</f>
        <v>0</v>
      </c>
      <c r="AW188" s="710">
        <f>AV189</f>
        <v>0</v>
      </c>
      <c r="AX188" s="712" t="str">
        <f>IFERROR(ROUNDDOWN(AV189/$AT$2,1),"")</f>
        <v/>
      </c>
      <c r="AY188" s="251"/>
      <c r="AZ188" s="251"/>
    </row>
    <row r="189" spans="2:52" ht="17.100000000000001" customHeight="1" x14ac:dyDescent="0.15">
      <c r="B189" s="691"/>
      <c r="C189" s="724"/>
      <c r="D189" s="725"/>
      <c r="E189" s="725"/>
      <c r="F189" s="725"/>
      <c r="G189" s="725"/>
      <c r="H189" s="726"/>
      <c r="I189" s="730"/>
      <c r="J189" s="731"/>
      <c r="K189" s="731"/>
      <c r="L189" s="731"/>
      <c r="M189" s="732"/>
      <c r="N189" s="724"/>
      <c r="O189" s="725"/>
      <c r="P189" s="726"/>
      <c r="Q189" s="253" t="str">
        <f>IFERROR(IF(AND(AND($N188&lt;&gt;$BI$6,$N188&lt;&gt;$BJ$6),Q188="有"),$AL$2,VLOOKUP(Q188,'P1'!$B$4:$J$35,9,FALSE)),"")</f>
        <v/>
      </c>
      <c r="R189" s="253" t="str">
        <f>IFERROR(IF(AND(AND($N188&lt;&gt;$BI$6,$N188&lt;&gt;$BJ$6),R188="有"),$AL$2,VLOOKUP(R188,'P1'!$B$4:$J$35,9,FALSE)),"")</f>
        <v/>
      </c>
      <c r="S189" s="253" t="str">
        <f>IFERROR(IF(AND(AND($N188&lt;&gt;$BI$6,$N188&lt;&gt;$BJ$6),S188="有"),$AL$2,VLOOKUP(S188,'P1'!$B$4:$J$35,9,FALSE)),"")</f>
        <v/>
      </c>
      <c r="T189" s="253" t="str">
        <f>IFERROR(IF(AND(AND($N188&lt;&gt;$BI$6,$N188&lt;&gt;$BJ$6),T188="有"),$AL$2,VLOOKUP(T188,'P1'!$B$4:$J$35,9,FALSE)),"")</f>
        <v/>
      </c>
      <c r="U189" s="253" t="str">
        <f>IFERROR(IF(AND(AND($N188&lt;&gt;$BI$6,$N188&lt;&gt;$BJ$6),U188="有"),$AL$2,VLOOKUP(U188,'P1'!$B$4:$J$35,9,FALSE)),"")</f>
        <v/>
      </c>
      <c r="V189" s="253" t="str">
        <f>IFERROR(IF(AND(AND($N188&lt;&gt;$BI$6,$N188&lt;&gt;$BJ$6),V188="有"),$AL$2,VLOOKUP(V188,'P1'!$B$4:$J$35,9,FALSE)),"")</f>
        <v/>
      </c>
      <c r="W189" s="253" t="str">
        <f>IFERROR(IF(AND(AND($N188&lt;&gt;$BI$6,$N188&lt;&gt;$BJ$6),W188="有"),$AL$2,VLOOKUP(W188,'P1'!$B$4:$J$35,9,FALSE)),"")</f>
        <v/>
      </c>
      <c r="X189" s="253" t="str">
        <f>IFERROR(IF(AND(AND($N188&lt;&gt;$BI$6,$N188&lt;&gt;$BJ$6),X188="有"),$AL$2,VLOOKUP(X188,'P1'!$B$4:$J$35,9,FALSE)),"")</f>
        <v/>
      </c>
      <c r="Y189" s="253" t="str">
        <f>IFERROR(IF(AND(AND($N188&lt;&gt;$BI$6,$N188&lt;&gt;$BJ$6),Y188="有"),$AL$2,VLOOKUP(Y188,'P1'!$B$4:$J$35,9,FALSE)),"")</f>
        <v/>
      </c>
      <c r="Z189" s="253" t="str">
        <f>IFERROR(IF(AND(AND($N188&lt;&gt;$BI$6,$N188&lt;&gt;$BJ$6),Z188="有"),$AL$2,VLOOKUP(Z188,'P1'!$B$4:$J$35,9,FALSE)),"")</f>
        <v/>
      </c>
      <c r="AA189" s="253" t="str">
        <f>IFERROR(IF(AND(AND($N188&lt;&gt;$BI$6,$N188&lt;&gt;$BJ$6),AA188="有"),$AL$2,VLOOKUP(AA188,'P1'!$B$4:$J$35,9,FALSE)),"")</f>
        <v/>
      </c>
      <c r="AB189" s="253" t="str">
        <f>IFERROR(IF(AND(AND($N188&lt;&gt;$BI$6,$N188&lt;&gt;$BJ$6),AB188="有"),$AL$2,VLOOKUP(AB188,'P1'!$B$4:$J$35,9,FALSE)),"")</f>
        <v/>
      </c>
      <c r="AC189" s="253" t="str">
        <f>IFERROR(IF(AND(AND($N188&lt;&gt;$BI$6,$N188&lt;&gt;$BJ$6),AC188="有"),$AL$2,VLOOKUP(AC188,'P1'!$B$4:$J$35,9,FALSE)),"")</f>
        <v/>
      </c>
      <c r="AD189" s="253" t="str">
        <f>IFERROR(IF(AND(AND($N188&lt;&gt;$BI$6,$N188&lt;&gt;$BJ$6),AD188="有"),$AL$2,VLOOKUP(AD188,'P1'!$B$4:$J$35,9,FALSE)),"")</f>
        <v/>
      </c>
      <c r="AE189" s="253" t="str">
        <f>IFERROR(IF(AND(AND($N188&lt;&gt;$BI$6,$N188&lt;&gt;$BJ$6),AE188="有"),$AL$2,VLOOKUP(AE188,'P1'!$B$4:$J$35,9,FALSE)),"")</f>
        <v/>
      </c>
      <c r="AF189" s="253" t="str">
        <f>IFERROR(IF(AND(AND($N188&lt;&gt;$BI$6,$N188&lt;&gt;$BJ$6),AF188="有"),$AL$2,VLOOKUP(AF188,'P1'!$B$4:$J$35,9,FALSE)),"")</f>
        <v/>
      </c>
      <c r="AG189" s="253" t="str">
        <f>IFERROR(IF(AND(AND($N188&lt;&gt;$BI$6,$N188&lt;&gt;$BJ$6),AG188="有"),$AL$2,VLOOKUP(AG188,'P1'!$B$4:$J$35,9,FALSE)),"")</f>
        <v/>
      </c>
      <c r="AH189" s="253" t="str">
        <f>IFERROR(IF(AND(AND($N188&lt;&gt;$BI$6,$N188&lt;&gt;$BJ$6),AH188="有"),$AL$2,VLOOKUP(AH188,'P1'!$B$4:$J$35,9,FALSE)),"")</f>
        <v/>
      </c>
      <c r="AI189" s="253" t="str">
        <f>IFERROR(IF(AND(AND($N188&lt;&gt;$BI$6,$N188&lt;&gt;$BJ$6),AI188="有"),$AL$2,VLOOKUP(AI188,'P1'!$B$4:$J$35,9,FALSE)),"")</f>
        <v/>
      </c>
      <c r="AJ189" s="253" t="str">
        <f>IFERROR(IF(AND(AND($N188&lt;&gt;$BI$6,$N188&lt;&gt;$BJ$6),AJ188="有"),$AL$2,VLOOKUP(AJ188,'P1'!$B$4:$J$35,9,FALSE)),"")</f>
        <v/>
      </c>
      <c r="AK189" s="253" t="str">
        <f>IFERROR(IF(AND(AND($N188&lt;&gt;$BI$6,$N188&lt;&gt;$BJ$6),AK188="有"),$AL$2,VLOOKUP(AK188,'P1'!$B$4:$J$35,9,FALSE)),"")</f>
        <v/>
      </c>
      <c r="AL189" s="253" t="str">
        <f>IFERROR(IF(AND(AND($N188&lt;&gt;$BI$6,$N188&lt;&gt;$BJ$6),AL188="有"),$AL$2,VLOOKUP(AL188,'P1'!$B$4:$J$35,9,FALSE)),"")</f>
        <v/>
      </c>
      <c r="AM189" s="253" t="str">
        <f>IFERROR(IF(AND(AND($N188&lt;&gt;$BI$6,$N188&lt;&gt;$BJ$6),AM188="有"),$AL$2,VLOOKUP(AM188,'P1'!$B$4:$J$35,9,FALSE)),"")</f>
        <v/>
      </c>
      <c r="AN189" s="253" t="str">
        <f>IFERROR(IF(AND(AND($N188&lt;&gt;$BI$6,$N188&lt;&gt;$BJ$6),AN188="有"),$AL$2,VLOOKUP(AN188,'P1'!$B$4:$J$35,9,FALSE)),"")</f>
        <v/>
      </c>
      <c r="AO189" s="253" t="str">
        <f>IFERROR(IF(AND(AND($N188&lt;&gt;$BI$6,$N188&lt;&gt;$BJ$6),AO188="有"),$AL$2,VLOOKUP(AO188,'P1'!$B$4:$J$35,9,FALSE)),"")</f>
        <v/>
      </c>
      <c r="AP189" s="253" t="str">
        <f>IFERROR(IF(AND(AND($N188&lt;&gt;$BI$6,$N188&lt;&gt;$BJ$6),AP188="有"),$AL$2,VLOOKUP(AP188,'P1'!$B$4:$J$35,9,FALSE)),"")</f>
        <v/>
      </c>
      <c r="AQ189" s="253" t="str">
        <f>IFERROR(IF(AND(AND($N188&lt;&gt;$BI$6,$N188&lt;&gt;$BJ$6),AQ188="有"),$AL$2,VLOOKUP(AQ188,'P1'!$B$4:$J$35,9,FALSE)),"")</f>
        <v/>
      </c>
      <c r="AR189" s="253" t="str">
        <f>IFERROR(IF(AND(AND($N188&lt;&gt;$BI$6,$N188&lt;&gt;$BJ$6),AR188="有"),$AL$2,VLOOKUP(AR188,'P1'!$B$4:$J$35,9,FALSE)),"")</f>
        <v/>
      </c>
      <c r="AS189" s="253" t="str">
        <f>IFERROR(IF(AND(AND($N188&lt;&gt;$BI$6,$N188&lt;&gt;$BJ$6),AS188="有"),$AL$2,VLOOKUP(AS188,'P1'!$B$4:$J$35,9,FALSE)),"")</f>
        <v/>
      </c>
      <c r="AT189" s="253" t="str">
        <f>IFERROR(IF(AND(AND($N188&lt;&gt;$BI$6,$N188&lt;&gt;$BJ$6),AT188="有"),$AL$2,VLOOKUP(AT188,'P1'!$B$4:$J$35,9,FALSE)),"")</f>
        <v/>
      </c>
      <c r="AU189" s="253" t="str">
        <f>IFERROR(IF(AND(AND($N188&lt;&gt;$BI$6,$N188&lt;&gt;$BJ$6),AU188="有"),$AL$2,VLOOKUP(AU188,'P1'!$B$4:$J$35,9,FALSE)),"")</f>
        <v/>
      </c>
      <c r="AV189" s="254">
        <f>SUM(Q189:AU189)</f>
        <v>0</v>
      </c>
      <c r="AW189" s="711"/>
      <c r="AX189" s="713"/>
      <c r="AY189" s="255"/>
      <c r="AZ189" s="255"/>
    </row>
    <row r="190" spans="2:52" ht="17.100000000000001" customHeight="1" x14ac:dyDescent="0.15">
      <c r="B190" s="690">
        <f>B188+1</f>
        <v>81</v>
      </c>
      <c r="C190" s="721"/>
      <c r="D190" s="722"/>
      <c r="E190" s="722"/>
      <c r="F190" s="722"/>
      <c r="G190" s="722"/>
      <c r="H190" s="723"/>
      <c r="I190" s="727"/>
      <c r="J190" s="728"/>
      <c r="K190" s="728"/>
      <c r="L190" s="728"/>
      <c r="M190" s="729"/>
      <c r="N190" s="733"/>
      <c r="O190" s="734"/>
      <c r="P190" s="723"/>
      <c r="Q190" s="256"/>
      <c r="R190" s="256"/>
      <c r="S190" s="256"/>
      <c r="T190" s="256"/>
      <c r="U190" s="256"/>
      <c r="V190" s="256"/>
      <c r="W190" s="256"/>
      <c r="X190" s="256"/>
      <c r="Y190" s="256"/>
      <c r="Z190" s="256"/>
      <c r="AA190" s="256"/>
      <c r="AB190" s="256"/>
      <c r="AC190" s="256"/>
      <c r="AD190" s="256"/>
      <c r="AE190" s="256"/>
      <c r="AF190" s="256"/>
      <c r="AG190" s="256"/>
      <c r="AH190" s="256"/>
      <c r="AI190" s="256"/>
      <c r="AJ190" s="256"/>
      <c r="AK190" s="256"/>
      <c r="AL190" s="256"/>
      <c r="AM190" s="256"/>
      <c r="AN190" s="256"/>
      <c r="AO190" s="256"/>
      <c r="AP190" s="256"/>
      <c r="AQ190" s="256"/>
      <c r="AR190" s="256"/>
      <c r="AS190" s="256"/>
      <c r="AT190" s="256"/>
      <c r="AU190" s="256"/>
      <c r="AV190" s="250">
        <f>COUNTA(Q190:AU190)</f>
        <v>0</v>
      </c>
      <c r="AW190" s="710">
        <f>AV191</f>
        <v>0</v>
      </c>
      <c r="AX190" s="712" t="str">
        <f>IFERROR(ROUNDDOWN(AV191/$AT$2,1),"")</f>
        <v/>
      </c>
      <c r="AY190" s="251"/>
      <c r="AZ190" s="251"/>
    </row>
    <row r="191" spans="2:52" ht="17.100000000000001" customHeight="1" x14ac:dyDescent="0.15">
      <c r="B191" s="691"/>
      <c r="C191" s="724"/>
      <c r="D191" s="725"/>
      <c r="E191" s="725"/>
      <c r="F191" s="725"/>
      <c r="G191" s="725"/>
      <c r="H191" s="726"/>
      <c r="I191" s="730"/>
      <c r="J191" s="731"/>
      <c r="K191" s="731"/>
      <c r="L191" s="731"/>
      <c r="M191" s="732"/>
      <c r="N191" s="724"/>
      <c r="O191" s="725"/>
      <c r="P191" s="726"/>
      <c r="Q191" s="253" t="str">
        <f>IFERROR(IF(AND(AND($N190&lt;&gt;$BI$6,$N190&lt;&gt;$BJ$6),Q190="有"),$AL$2,VLOOKUP(Q190,'P1'!$B$4:$J$35,9,FALSE)),"")</f>
        <v/>
      </c>
      <c r="R191" s="253" t="str">
        <f>IFERROR(IF(AND(AND($N190&lt;&gt;$BI$6,$N190&lt;&gt;$BJ$6),R190="有"),$AL$2,VLOOKUP(R190,'P1'!$B$4:$J$35,9,FALSE)),"")</f>
        <v/>
      </c>
      <c r="S191" s="253" t="str">
        <f>IFERROR(IF(AND(AND($N190&lt;&gt;$BI$6,$N190&lt;&gt;$BJ$6),S190="有"),$AL$2,VLOOKUP(S190,'P1'!$B$4:$J$35,9,FALSE)),"")</f>
        <v/>
      </c>
      <c r="T191" s="253" t="str">
        <f>IFERROR(IF(AND(AND($N190&lt;&gt;$BI$6,$N190&lt;&gt;$BJ$6),T190="有"),$AL$2,VLOOKUP(T190,'P1'!$B$4:$J$35,9,FALSE)),"")</f>
        <v/>
      </c>
      <c r="U191" s="253" t="str">
        <f>IFERROR(IF(AND(AND($N190&lt;&gt;$BI$6,$N190&lt;&gt;$BJ$6),U190="有"),$AL$2,VLOOKUP(U190,'P1'!$B$4:$J$35,9,FALSE)),"")</f>
        <v/>
      </c>
      <c r="V191" s="253" t="str">
        <f>IFERROR(IF(AND(AND($N190&lt;&gt;$BI$6,$N190&lt;&gt;$BJ$6),V190="有"),$AL$2,VLOOKUP(V190,'P1'!$B$4:$J$35,9,FALSE)),"")</f>
        <v/>
      </c>
      <c r="W191" s="253" t="str">
        <f>IFERROR(IF(AND(AND($N190&lt;&gt;$BI$6,$N190&lt;&gt;$BJ$6),W190="有"),$AL$2,VLOOKUP(W190,'P1'!$B$4:$J$35,9,FALSE)),"")</f>
        <v/>
      </c>
      <c r="X191" s="253" t="str">
        <f>IFERROR(IF(AND(AND($N190&lt;&gt;$BI$6,$N190&lt;&gt;$BJ$6),X190="有"),$AL$2,VLOOKUP(X190,'P1'!$B$4:$J$35,9,FALSE)),"")</f>
        <v/>
      </c>
      <c r="Y191" s="253" t="str">
        <f>IFERROR(IF(AND(AND($N190&lt;&gt;$BI$6,$N190&lt;&gt;$BJ$6),Y190="有"),$AL$2,VLOOKUP(Y190,'P1'!$B$4:$J$35,9,FALSE)),"")</f>
        <v/>
      </c>
      <c r="Z191" s="253" t="str">
        <f>IFERROR(IF(AND(AND($N190&lt;&gt;$BI$6,$N190&lt;&gt;$BJ$6),Z190="有"),$AL$2,VLOOKUP(Z190,'P1'!$B$4:$J$35,9,FALSE)),"")</f>
        <v/>
      </c>
      <c r="AA191" s="253" t="str">
        <f>IFERROR(IF(AND(AND($N190&lt;&gt;$BI$6,$N190&lt;&gt;$BJ$6),AA190="有"),$AL$2,VLOOKUP(AA190,'P1'!$B$4:$J$35,9,FALSE)),"")</f>
        <v/>
      </c>
      <c r="AB191" s="253" t="str">
        <f>IFERROR(IF(AND(AND($N190&lt;&gt;$BI$6,$N190&lt;&gt;$BJ$6),AB190="有"),$AL$2,VLOOKUP(AB190,'P1'!$B$4:$J$35,9,FALSE)),"")</f>
        <v/>
      </c>
      <c r="AC191" s="253" t="str">
        <f>IFERROR(IF(AND(AND($N190&lt;&gt;$BI$6,$N190&lt;&gt;$BJ$6),AC190="有"),$AL$2,VLOOKUP(AC190,'P1'!$B$4:$J$35,9,FALSE)),"")</f>
        <v/>
      </c>
      <c r="AD191" s="253" t="str">
        <f>IFERROR(IF(AND(AND($N190&lt;&gt;$BI$6,$N190&lt;&gt;$BJ$6),AD190="有"),$AL$2,VLOOKUP(AD190,'P1'!$B$4:$J$35,9,FALSE)),"")</f>
        <v/>
      </c>
      <c r="AE191" s="253" t="str">
        <f>IFERROR(IF(AND(AND($N190&lt;&gt;$BI$6,$N190&lt;&gt;$BJ$6),AE190="有"),$AL$2,VLOOKUP(AE190,'P1'!$B$4:$J$35,9,FALSE)),"")</f>
        <v/>
      </c>
      <c r="AF191" s="253" t="str">
        <f>IFERROR(IF(AND(AND($N190&lt;&gt;$BI$6,$N190&lt;&gt;$BJ$6),AF190="有"),$AL$2,VLOOKUP(AF190,'P1'!$B$4:$J$35,9,FALSE)),"")</f>
        <v/>
      </c>
      <c r="AG191" s="253" t="str">
        <f>IFERROR(IF(AND(AND($N190&lt;&gt;$BI$6,$N190&lt;&gt;$BJ$6),AG190="有"),$AL$2,VLOOKUP(AG190,'P1'!$B$4:$J$35,9,FALSE)),"")</f>
        <v/>
      </c>
      <c r="AH191" s="253" t="str">
        <f>IFERROR(IF(AND(AND($N190&lt;&gt;$BI$6,$N190&lt;&gt;$BJ$6),AH190="有"),$AL$2,VLOOKUP(AH190,'P1'!$B$4:$J$35,9,FALSE)),"")</f>
        <v/>
      </c>
      <c r="AI191" s="253" t="str">
        <f>IFERROR(IF(AND(AND($N190&lt;&gt;$BI$6,$N190&lt;&gt;$BJ$6),AI190="有"),$AL$2,VLOOKUP(AI190,'P1'!$B$4:$J$35,9,FALSE)),"")</f>
        <v/>
      </c>
      <c r="AJ191" s="253" t="str">
        <f>IFERROR(IF(AND(AND($N190&lt;&gt;$BI$6,$N190&lt;&gt;$BJ$6),AJ190="有"),$AL$2,VLOOKUP(AJ190,'P1'!$B$4:$J$35,9,FALSE)),"")</f>
        <v/>
      </c>
      <c r="AK191" s="253" t="str">
        <f>IFERROR(IF(AND(AND($N190&lt;&gt;$BI$6,$N190&lt;&gt;$BJ$6),AK190="有"),$AL$2,VLOOKUP(AK190,'P1'!$B$4:$J$35,9,FALSE)),"")</f>
        <v/>
      </c>
      <c r="AL191" s="253" t="str">
        <f>IFERROR(IF(AND(AND($N190&lt;&gt;$BI$6,$N190&lt;&gt;$BJ$6),AL190="有"),$AL$2,VLOOKUP(AL190,'P1'!$B$4:$J$35,9,FALSE)),"")</f>
        <v/>
      </c>
      <c r="AM191" s="253" t="str">
        <f>IFERROR(IF(AND(AND($N190&lt;&gt;$BI$6,$N190&lt;&gt;$BJ$6),AM190="有"),$AL$2,VLOOKUP(AM190,'P1'!$B$4:$J$35,9,FALSE)),"")</f>
        <v/>
      </c>
      <c r="AN191" s="253" t="str">
        <f>IFERROR(IF(AND(AND($N190&lt;&gt;$BI$6,$N190&lt;&gt;$BJ$6),AN190="有"),$AL$2,VLOOKUP(AN190,'P1'!$B$4:$J$35,9,FALSE)),"")</f>
        <v/>
      </c>
      <c r="AO191" s="253" t="str">
        <f>IFERROR(IF(AND(AND($N190&lt;&gt;$BI$6,$N190&lt;&gt;$BJ$6),AO190="有"),$AL$2,VLOOKUP(AO190,'P1'!$B$4:$J$35,9,FALSE)),"")</f>
        <v/>
      </c>
      <c r="AP191" s="253" t="str">
        <f>IFERROR(IF(AND(AND($N190&lt;&gt;$BI$6,$N190&lt;&gt;$BJ$6),AP190="有"),$AL$2,VLOOKUP(AP190,'P1'!$B$4:$J$35,9,FALSE)),"")</f>
        <v/>
      </c>
      <c r="AQ191" s="253" t="str">
        <f>IFERROR(IF(AND(AND($N190&lt;&gt;$BI$6,$N190&lt;&gt;$BJ$6),AQ190="有"),$AL$2,VLOOKUP(AQ190,'P1'!$B$4:$J$35,9,FALSE)),"")</f>
        <v/>
      </c>
      <c r="AR191" s="253" t="str">
        <f>IFERROR(IF(AND(AND($N190&lt;&gt;$BI$6,$N190&lt;&gt;$BJ$6),AR190="有"),$AL$2,VLOOKUP(AR190,'P1'!$B$4:$J$35,9,FALSE)),"")</f>
        <v/>
      </c>
      <c r="AS191" s="253" t="str">
        <f>IFERROR(IF(AND(AND($N190&lt;&gt;$BI$6,$N190&lt;&gt;$BJ$6),AS190="有"),$AL$2,VLOOKUP(AS190,'P1'!$B$4:$J$35,9,FALSE)),"")</f>
        <v/>
      </c>
      <c r="AT191" s="253" t="str">
        <f>IFERROR(IF(AND(AND($N190&lt;&gt;$BI$6,$N190&lt;&gt;$BJ$6),AT190="有"),$AL$2,VLOOKUP(AT190,'P1'!$B$4:$J$35,9,FALSE)),"")</f>
        <v/>
      </c>
      <c r="AU191" s="253" t="str">
        <f>IFERROR(IF(AND(AND($N190&lt;&gt;$BI$6,$N190&lt;&gt;$BJ$6),AU190="有"),$AL$2,VLOOKUP(AU190,'P1'!$B$4:$J$35,9,FALSE)),"")</f>
        <v/>
      </c>
      <c r="AV191" s="254">
        <f>SUM(Q191:AU191)</f>
        <v>0</v>
      </c>
      <c r="AW191" s="711"/>
      <c r="AX191" s="713"/>
      <c r="AY191" s="255"/>
      <c r="AZ191" s="255"/>
    </row>
    <row r="192" spans="2:52" ht="17.100000000000001" customHeight="1" x14ac:dyDescent="0.15">
      <c r="B192" s="690">
        <f>B190+1</f>
        <v>82</v>
      </c>
      <c r="C192" s="721"/>
      <c r="D192" s="722"/>
      <c r="E192" s="722"/>
      <c r="F192" s="722"/>
      <c r="G192" s="722"/>
      <c r="H192" s="723"/>
      <c r="I192" s="727"/>
      <c r="J192" s="728"/>
      <c r="K192" s="728"/>
      <c r="L192" s="728"/>
      <c r="M192" s="729"/>
      <c r="N192" s="733"/>
      <c r="O192" s="734"/>
      <c r="P192" s="723"/>
      <c r="Q192" s="256"/>
      <c r="R192" s="256"/>
      <c r="S192" s="256"/>
      <c r="T192" s="256"/>
      <c r="U192" s="256"/>
      <c r="V192" s="256"/>
      <c r="W192" s="256"/>
      <c r="X192" s="256"/>
      <c r="Y192" s="256"/>
      <c r="Z192" s="256"/>
      <c r="AA192" s="256"/>
      <c r="AB192" s="256"/>
      <c r="AC192" s="256"/>
      <c r="AD192" s="256"/>
      <c r="AE192" s="256"/>
      <c r="AF192" s="256"/>
      <c r="AG192" s="256"/>
      <c r="AH192" s="256"/>
      <c r="AI192" s="256"/>
      <c r="AJ192" s="256"/>
      <c r="AK192" s="256"/>
      <c r="AL192" s="256"/>
      <c r="AM192" s="256"/>
      <c r="AN192" s="256"/>
      <c r="AO192" s="256"/>
      <c r="AP192" s="256"/>
      <c r="AQ192" s="256"/>
      <c r="AR192" s="256"/>
      <c r="AS192" s="256"/>
      <c r="AT192" s="256"/>
      <c r="AU192" s="256"/>
      <c r="AV192" s="250">
        <f>COUNTA(Q192:AU192)</f>
        <v>0</v>
      </c>
      <c r="AW192" s="710">
        <f>AV193</f>
        <v>0</v>
      </c>
      <c r="AX192" s="712" t="str">
        <f>IFERROR(ROUNDDOWN(AV193/$AT$2,1),"")</f>
        <v/>
      </c>
      <c r="AY192" s="251"/>
      <c r="AZ192" s="251"/>
    </row>
    <row r="193" spans="2:59" ht="17.100000000000001" customHeight="1" x14ac:dyDescent="0.15">
      <c r="B193" s="691"/>
      <c r="C193" s="724"/>
      <c r="D193" s="725"/>
      <c r="E193" s="725"/>
      <c r="F193" s="725"/>
      <c r="G193" s="725"/>
      <c r="H193" s="726"/>
      <c r="I193" s="730"/>
      <c r="J193" s="731"/>
      <c r="K193" s="731"/>
      <c r="L193" s="731"/>
      <c r="M193" s="732"/>
      <c r="N193" s="724"/>
      <c r="O193" s="725"/>
      <c r="P193" s="726"/>
      <c r="Q193" s="253" t="str">
        <f>IFERROR(IF(AND(AND($N192&lt;&gt;$BI$6,$N192&lt;&gt;$BJ$6),Q192="有"),$AL$2,VLOOKUP(Q192,'P1'!$B$4:$J$35,9,FALSE)),"")</f>
        <v/>
      </c>
      <c r="R193" s="253" t="str">
        <f>IFERROR(IF(AND(AND($N192&lt;&gt;$BI$6,$N192&lt;&gt;$BJ$6),R192="有"),$AL$2,VLOOKUP(R192,'P1'!$B$4:$J$35,9,FALSE)),"")</f>
        <v/>
      </c>
      <c r="S193" s="253" t="str">
        <f>IFERROR(IF(AND(AND($N192&lt;&gt;$BI$6,$N192&lt;&gt;$BJ$6),S192="有"),$AL$2,VLOOKUP(S192,'P1'!$B$4:$J$35,9,FALSE)),"")</f>
        <v/>
      </c>
      <c r="T193" s="253" t="str">
        <f>IFERROR(IF(AND(AND($N192&lt;&gt;$BI$6,$N192&lt;&gt;$BJ$6),T192="有"),$AL$2,VLOOKUP(T192,'P1'!$B$4:$J$35,9,FALSE)),"")</f>
        <v/>
      </c>
      <c r="U193" s="253" t="str">
        <f>IFERROR(IF(AND(AND($N192&lt;&gt;$BI$6,$N192&lt;&gt;$BJ$6),U192="有"),$AL$2,VLOOKUP(U192,'P1'!$B$4:$J$35,9,FALSE)),"")</f>
        <v/>
      </c>
      <c r="V193" s="253" t="str">
        <f>IFERROR(IF(AND(AND($N192&lt;&gt;$BI$6,$N192&lt;&gt;$BJ$6),V192="有"),$AL$2,VLOOKUP(V192,'P1'!$B$4:$J$35,9,FALSE)),"")</f>
        <v/>
      </c>
      <c r="W193" s="253" t="str">
        <f>IFERROR(IF(AND(AND($N192&lt;&gt;$BI$6,$N192&lt;&gt;$BJ$6),W192="有"),$AL$2,VLOOKUP(W192,'P1'!$B$4:$J$35,9,FALSE)),"")</f>
        <v/>
      </c>
      <c r="X193" s="253" t="str">
        <f>IFERROR(IF(AND(AND($N192&lt;&gt;$BI$6,$N192&lt;&gt;$BJ$6),X192="有"),$AL$2,VLOOKUP(X192,'P1'!$B$4:$J$35,9,FALSE)),"")</f>
        <v/>
      </c>
      <c r="Y193" s="253" t="str">
        <f>IFERROR(IF(AND(AND($N192&lt;&gt;$BI$6,$N192&lt;&gt;$BJ$6),Y192="有"),$AL$2,VLOOKUP(Y192,'P1'!$B$4:$J$35,9,FALSE)),"")</f>
        <v/>
      </c>
      <c r="Z193" s="253" t="str">
        <f>IFERROR(IF(AND(AND($N192&lt;&gt;$BI$6,$N192&lt;&gt;$BJ$6),Z192="有"),$AL$2,VLOOKUP(Z192,'P1'!$B$4:$J$35,9,FALSE)),"")</f>
        <v/>
      </c>
      <c r="AA193" s="253" t="str">
        <f>IFERROR(IF(AND(AND($N192&lt;&gt;$BI$6,$N192&lt;&gt;$BJ$6),AA192="有"),$AL$2,VLOOKUP(AA192,'P1'!$B$4:$J$35,9,FALSE)),"")</f>
        <v/>
      </c>
      <c r="AB193" s="253" t="str">
        <f>IFERROR(IF(AND(AND($N192&lt;&gt;$BI$6,$N192&lt;&gt;$BJ$6),AB192="有"),$AL$2,VLOOKUP(AB192,'P1'!$B$4:$J$35,9,FALSE)),"")</f>
        <v/>
      </c>
      <c r="AC193" s="253" t="str">
        <f>IFERROR(IF(AND(AND($N192&lt;&gt;$BI$6,$N192&lt;&gt;$BJ$6),AC192="有"),$AL$2,VLOOKUP(AC192,'P1'!$B$4:$J$35,9,FALSE)),"")</f>
        <v/>
      </c>
      <c r="AD193" s="253" t="str">
        <f>IFERROR(IF(AND(AND($N192&lt;&gt;$BI$6,$N192&lt;&gt;$BJ$6),AD192="有"),$AL$2,VLOOKUP(AD192,'P1'!$B$4:$J$35,9,FALSE)),"")</f>
        <v/>
      </c>
      <c r="AE193" s="253" t="str">
        <f>IFERROR(IF(AND(AND($N192&lt;&gt;$BI$6,$N192&lt;&gt;$BJ$6),AE192="有"),$AL$2,VLOOKUP(AE192,'P1'!$B$4:$J$35,9,FALSE)),"")</f>
        <v/>
      </c>
      <c r="AF193" s="253" t="str">
        <f>IFERROR(IF(AND(AND($N192&lt;&gt;$BI$6,$N192&lt;&gt;$BJ$6),AF192="有"),$AL$2,VLOOKUP(AF192,'P1'!$B$4:$J$35,9,FALSE)),"")</f>
        <v/>
      </c>
      <c r="AG193" s="253" t="str">
        <f>IFERROR(IF(AND(AND($N192&lt;&gt;$BI$6,$N192&lt;&gt;$BJ$6),AG192="有"),$AL$2,VLOOKUP(AG192,'P1'!$B$4:$J$35,9,FALSE)),"")</f>
        <v/>
      </c>
      <c r="AH193" s="253" t="str">
        <f>IFERROR(IF(AND(AND($N192&lt;&gt;$BI$6,$N192&lt;&gt;$BJ$6),AH192="有"),$AL$2,VLOOKUP(AH192,'P1'!$B$4:$J$35,9,FALSE)),"")</f>
        <v/>
      </c>
      <c r="AI193" s="253" t="str">
        <f>IFERROR(IF(AND(AND($N192&lt;&gt;$BI$6,$N192&lt;&gt;$BJ$6),AI192="有"),$AL$2,VLOOKUP(AI192,'P1'!$B$4:$J$35,9,FALSE)),"")</f>
        <v/>
      </c>
      <c r="AJ193" s="253" t="str">
        <f>IFERROR(IF(AND(AND($N192&lt;&gt;$BI$6,$N192&lt;&gt;$BJ$6),AJ192="有"),$AL$2,VLOOKUP(AJ192,'P1'!$B$4:$J$35,9,FALSE)),"")</f>
        <v/>
      </c>
      <c r="AK193" s="253" t="str">
        <f>IFERROR(IF(AND(AND($N192&lt;&gt;$BI$6,$N192&lt;&gt;$BJ$6),AK192="有"),$AL$2,VLOOKUP(AK192,'P1'!$B$4:$J$35,9,FALSE)),"")</f>
        <v/>
      </c>
      <c r="AL193" s="253" t="str">
        <f>IFERROR(IF(AND(AND($N192&lt;&gt;$BI$6,$N192&lt;&gt;$BJ$6),AL192="有"),$AL$2,VLOOKUP(AL192,'P1'!$B$4:$J$35,9,FALSE)),"")</f>
        <v/>
      </c>
      <c r="AM193" s="253" t="str">
        <f>IFERROR(IF(AND(AND($N192&lt;&gt;$BI$6,$N192&lt;&gt;$BJ$6),AM192="有"),$AL$2,VLOOKUP(AM192,'P1'!$B$4:$J$35,9,FALSE)),"")</f>
        <v/>
      </c>
      <c r="AN193" s="253" t="str">
        <f>IFERROR(IF(AND(AND($N192&lt;&gt;$BI$6,$N192&lt;&gt;$BJ$6),AN192="有"),$AL$2,VLOOKUP(AN192,'P1'!$B$4:$J$35,9,FALSE)),"")</f>
        <v/>
      </c>
      <c r="AO193" s="253" t="str">
        <f>IFERROR(IF(AND(AND($N192&lt;&gt;$BI$6,$N192&lt;&gt;$BJ$6),AO192="有"),$AL$2,VLOOKUP(AO192,'P1'!$B$4:$J$35,9,FALSE)),"")</f>
        <v/>
      </c>
      <c r="AP193" s="253" t="str">
        <f>IFERROR(IF(AND(AND($N192&lt;&gt;$BI$6,$N192&lt;&gt;$BJ$6),AP192="有"),$AL$2,VLOOKUP(AP192,'P1'!$B$4:$J$35,9,FALSE)),"")</f>
        <v/>
      </c>
      <c r="AQ193" s="253" t="str">
        <f>IFERROR(IF(AND(AND($N192&lt;&gt;$BI$6,$N192&lt;&gt;$BJ$6),AQ192="有"),$AL$2,VLOOKUP(AQ192,'P1'!$B$4:$J$35,9,FALSE)),"")</f>
        <v/>
      </c>
      <c r="AR193" s="253" t="str">
        <f>IFERROR(IF(AND(AND($N192&lt;&gt;$BI$6,$N192&lt;&gt;$BJ$6),AR192="有"),$AL$2,VLOOKUP(AR192,'P1'!$B$4:$J$35,9,FALSE)),"")</f>
        <v/>
      </c>
      <c r="AS193" s="253" t="str">
        <f>IFERROR(IF(AND(AND($N192&lt;&gt;$BI$6,$N192&lt;&gt;$BJ$6),AS192="有"),$AL$2,VLOOKUP(AS192,'P1'!$B$4:$J$35,9,FALSE)),"")</f>
        <v/>
      </c>
      <c r="AT193" s="253" t="str">
        <f>IFERROR(IF(AND(AND($N192&lt;&gt;$BI$6,$N192&lt;&gt;$BJ$6),AT192="有"),$AL$2,VLOOKUP(AT192,'P1'!$B$4:$J$35,9,FALSE)),"")</f>
        <v/>
      </c>
      <c r="AU193" s="253" t="str">
        <f>IFERROR(IF(AND(AND($N192&lt;&gt;$BI$6,$N192&lt;&gt;$BJ$6),AU192="有"),$AL$2,VLOOKUP(AU192,'P1'!$B$4:$J$35,9,FALSE)),"")</f>
        <v/>
      </c>
      <c r="AV193" s="254">
        <f>SUM(Q193:AU193)</f>
        <v>0</v>
      </c>
      <c r="AW193" s="711"/>
      <c r="AX193" s="713"/>
      <c r="AY193" s="255"/>
      <c r="AZ193" s="255"/>
    </row>
    <row r="194" spans="2:59" ht="17.100000000000001" customHeight="1" x14ac:dyDescent="0.15">
      <c r="B194" s="690">
        <f>B192+1</f>
        <v>83</v>
      </c>
      <c r="C194" s="721"/>
      <c r="D194" s="722"/>
      <c r="E194" s="722"/>
      <c r="F194" s="722"/>
      <c r="G194" s="722"/>
      <c r="H194" s="723"/>
      <c r="I194" s="727"/>
      <c r="J194" s="728"/>
      <c r="K194" s="728"/>
      <c r="L194" s="728"/>
      <c r="M194" s="729"/>
      <c r="N194" s="733"/>
      <c r="O194" s="734"/>
      <c r="P194" s="723"/>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0">
        <f>COUNTA(Q194:AU194)</f>
        <v>0</v>
      </c>
      <c r="AW194" s="710">
        <f>AV195</f>
        <v>0</v>
      </c>
      <c r="AX194" s="712" t="str">
        <f>IFERROR(ROUNDDOWN(AV195/$AT$2,1),"")</f>
        <v/>
      </c>
      <c r="AY194" s="251"/>
      <c r="AZ194" s="251"/>
    </row>
    <row r="195" spans="2:59" ht="17.100000000000001" customHeight="1" x14ac:dyDescent="0.15">
      <c r="B195" s="691"/>
      <c r="C195" s="724"/>
      <c r="D195" s="725"/>
      <c r="E195" s="725"/>
      <c r="F195" s="725"/>
      <c r="G195" s="725"/>
      <c r="H195" s="726"/>
      <c r="I195" s="730"/>
      <c r="J195" s="731"/>
      <c r="K195" s="731"/>
      <c r="L195" s="731"/>
      <c r="M195" s="732"/>
      <c r="N195" s="724"/>
      <c r="O195" s="725"/>
      <c r="P195" s="726"/>
      <c r="Q195" s="253" t="str">
        <f>IFERROR(IF(AND(AND($N194&lt;&gt;$BI$6,$N194&lt;&gt;$BJ$6),Q194="有"),$AL$2,VLOOKUP(Q194,'P1'!$B$4:$J$35,9,FALSE)),"")</f>
        <v/>
      </c>
      <c r="R195" s="253" t="str">
        <f>IFERROR(IF(AND(AND($N194&lt;&gt;$BI$6,$N194&lt;&gt;$BJ$6),R194="有"),$AL$2,VLOOKUP(R194,'P1'!$B$4:$J$35,9,FALSE)),"")</f>
        <v/>
      </c>
      <c r="S195" s="253" t="str">
        <f>IFERROR(IF(AND(AND($N194&lt;&gt;$BI$6,$N194&lt;&gt;$BJ$6),S194="有"),$AL$2,VLOOKUP(S194,'P1'!$B$4:$J$35,9,FALSE)),"")</f>
        <v/>
      </c>
      <c r="T195" s="253" t="str">
        <f>IFERROR(IF(AND(AND($N194&lt;&gt;$BI$6,$N194&lt;&gt;$BJ$6),T194="有"),$AL$2,VLOOKUP(T194,'P1'!$B$4:$J$35,9,FALSE)),"")</f>
        <v/>
      </c>
      <c r="U195" s="253" t="str">
        <f>IFERROR(IF(AND(AND($N194&lt;&gt;$BI$6,$N194&lt;&gt;$BJ$6),U194="有"),$AL$2,VLOOKUP(U194,'P1'!$B$4:$J$35,9,FALSE)),"")</f>
        <v/>
      </c>
      <c r="V195" s="253" t="str">
        <f>IFERROR(IF(AND(AND($N194&lt;&gt;$BI$6,$N194&lt;&gt;$BJ$6),V194="有"),$AL$2,VLOOKUP(V194,'P1'!$B$4:$J$35,9,FALSE)),"")</f>
        <v/>
      </c>
      <c r="W195" s="253" t="str">
        <f>IFERROR(IF(AND(AND($N194&lt;&gt;$BI$6,$N194&lt;&gt;$BJ$6),W194="有"),$AL$2,VLOOKUP(W194,'P1'!$B$4:$J$35,9,FALSE)),"")</f>
        <v/>
      </c>
      <c r="X195" s="253" t="str">
        <f>IFERROR(IF(AND(AND($N194&lt;&gt;$BI$6,$N194&lt;&gt;$BJ$6),X194="有"),$AL$2,VLOOKUP(X194,'P1'!$B$4:$J$35,9,FALSE)),"")</f>
        <v/>
      </c>
      <c r="Y195" s="253" t="str">
        <f>IFERROR(IF(AND(AND($N194&lt;&gt;$BI$6,$N194&lt;&gt;$BJ$6),Y194="有"),$AL$2,VLOOKUP(Y194,'P1'!$B$4:$J$35,9,FALSE)),"")</f>
        <v/>
      </c>
      <c r="Z195" s="253" t="str">
        <f>IFERROR(IF(AND(AND($N194&lt;&gt;$BI$6,$N194&lt;&gt;$BJ$6),Z194="有"),$AL$2,VLOOKUP(Z194,'P1'!$B$4:$J$35,9,FALSE)),"")</f>
        <v/>
      </c>
      <c r="AA195" s="253" t="str">
        <f>IFERROR(IF(AND(AND($N194&lt;&gt;$BI$6,$N194&lt;&gt;$BJ$6),AA194="有"),$AL$2,VLOOKUP(AA194,'P1'!$B$4:$J$35,9,FALSE)),"")</f>
        <v/>
      </c>
      <c r="AB195" s="253" t="str">
        <f>IFERROR(IF(AND(AND($N194&lt;&gt;$BI$6,$N194&lt;&gt;$BJ$6),AB194="有"),$AL$2,VLOOKUP(AB194,'P1'!$B$4:$J$35,9,FALSE)),"")</f>
        <v/>
      </c>
      <c r="AC195" s="253" t="str">
        <f>IFERROR(IF(AND(AND($N194&lt;&gt;$BI$6,$N194&lt;&gt;$BJ$6),AC194="有"),$AL$2,VLOOKUP(AC194,'P1'!$B$4:$J$35,9,FALSE)),"")</f>
        <v/>
      </c>
      <c r="AD195" s="253" t="str">
        <f>IFERROR(IF(AND(AND($N194&lt;&gt;$BI$6,$N194&lt;&gt;$BJ$6),AD194="有"),$AL$2,VLOOKUP(AD194,'P1'!$B$4:$J$35,9,FALSE)),"")</f>
        <v/>
      </c>
      <c r="AE195" s="253" t="str">
        <f>IFERROR(IF(AND(AND($N194&lt;&gt;$BI$6,$N194&lt;&gt;$BJ$6),AE194="有"),$AL$2,VLOOKUP(AE194,'P1'!$B$4:$J$35,9,FALSE)),"")</f>
        <v/>
      </c>
      <c r="AF195" s="253" t="str">
        <f>IFERROR(IF(AND(AND($N194&lt;&gt;$BI$6,$N194&lt;&gt;$BJ$6),AF194="有"),$AL$2,VLOOKUP(AF194,'P1'!$B$4:$J$35,9,FALSE)),"")</f>
        <v/>
      </c>
      <c r="AG195" s="253" t="str">
        <f>IFERROR(IF(AND(AND($N194&lt;&gt;$BI$6,$N194&lt;&gt;$BJ$6),AG194="有"),$AL$2,VLOOKUP(AG194,'P1'!$B$4:$J$35,9,FALSE)),"")</f>
        <v/>
      </c>
      <c r="AH195" s="253" t="str">
        <f>IFERROR(IF(AND(AND($N194&lt;&gt;$BI$6,$N194&lt;&gt;$BJ$6),AH194="有"),$AL$2,VLOOKUP(AH194,'P1'!$B$4:$J$35,9,FALSE)),"")</f>
        <v/>
      </c>
      <c r="AI195" s="253" t="str">
        <f>IFERROR(IF(AND(AND($N194&lt;&gt;$BI$6,$N194&lt;&gt;$BJ$6),AI194="有"),$AL$2,VLOOKUP(AI194,'P1'!$B$4:$J$35,9,FALSE)),"")</f>
        <v/>
      </c>
      <c r="AJ195" s="253" t="str">
        <f>IFERROR(IF(AND(AND($N194&lt;&gt;$BI$6,$N194&lt;&gt;$BJ$6),AJ194="有"),$AL$2,VLOOKUP(AJ194,'P1'!$B$4:$J$35,9,FALSE)),"")</f>
        <v/>
      </c>
      <c r="AK195" s="253" t="str">
        <f>IFERROR(IF(AND(AND($N194&lt;&gt;$BI$6,$N194&lt;&gt;$BJ$6),AK194="有"),$AL$2,VLOOKUP(AK194,'P1'!$B$4:$J$35,9,FALSE)),"")</f>
        <v/>
      </c>
      <c r="AL195" s="253" t="str">
        <f>IFERROR(IF(AND(AND($N194&lt;&gt;$BI$6,$N194&lt;&gt;$BJ$6),AL194="有"),$AL$2,VLOOKUP(AL194,'P1'!$B$4:$J$35,9,FALSE)),"")</f>
        <v/>
      </c>
      <c r="AM195" s="253" t="str">
        <f>IFERROR(IF(AND(AND($N194&lt;&gt;$BI$6,$N194&lt;&gt;$BJ$6),AM194="有"),$AL$2,VLOOKUP(AM194,'P1'!$B$4:$J$35,9,FALSE)),"")</f>
        <v/>
      </c>
      <c r="AN195" s="253" t="str">
        <f>IFERROR(IF(AND(AND($N194&lt;&gt;$BI$6,$N194&lt;&gt;$BJ$6),AN194="有"),$AL$2,VLOOKUP(AN194,'P1'!$B$4:$J$35,9,FALSE)),"")</f>
        <v/>
      </c>
      <c r="AO195" s="253" t="str">
        <f>IFERROR(IF(AND(AND($N194&lt;&gt;$BI$6,$N194&lt;&gt;$BJ$6),AO194="有"),$AL$2,VLOOKUP(AO194,'P1'!$B$4:$J$35,9,FALSE)),"")</f>
        <v/>
      </c>
      <c r="AP195" s="253" t="str">
        <f>IFERROR(IF(AND(AND($N194&lt;&gt;$BI$6,$N194&lt;&gt;$BJ$6),AP194="有"),$AL$2,VLOOKUP(AP194,'P1'!$B$4:$J$35,9,FALSE)),"")</f>
        <v/>
      </c>
      <c r="AQ195" s="253" t="str">
        <f>IFERROR(IF(AND(AND($N194&lt;&gt;$BI$6,$N194&lt;&gt;$BJ$6),AQ194="有"),$AL$2,VLOOKUP(AQ194,'P1'!$B$4:$J$35,9,FALSE)),"")</f>
        <v/>
      </c>
      <c r="AR195" s="253" t="str">
        <f>IFERROR(IF(AND(AND($N194&lt;&gt;$BI$6,$N194&lt;&gt;$BJ$6),AR194="有"),$AL$2,VLOOKUP(AR194,'P1'!$B$4:$J$35,9,FALSE)),"")</f>
        <v/>
      </c>
      <c r="AS195" s="253" t="str">
        <f>IFERROR(IF(AND(AND($N194&lt;&gt;$BI$6,$N194&lt;&gt;$BJ$6),AS194="有"),$AL$2,VLOOKUP(AS194,'P1'!$B$4:$J$35,9,FALSE)),"")</f>
        <v/>
      </c>
      <c r="AT195" s="253" t="str">
        <f>IFERROR(IF(AND(AND($N194&lt;&gt;$BI$6,$N194&lt;&gt;$BJ$6),AT194="有"),$AL$2,VLOOKUP(AT194,'P1'!$B$4:$J$35,9,FALSE)),"")</f>
        <v/>
      </c>
      <c r="AU195" s="253" t="str">
        <f>IFERROR(IF(AND(AND($N194&lt;&gt;$BI$6,$N194&lt;&gt;$BJ$6),AU194="有"),$AL$2,VLOOKUP(AU194,'P1'!$B$4:$J$35,9,FALSE)),"")</f>
        <v/>
      </c>
      <c r="AV195" s="254">
        <f>SUM(Q195:AU195)</f>
        <v>0</v>
      </c>
      <c r="AW195" s="711"/>
      <c r="AX195" s="713"/>
      <c r="AY195" s="255"/>
      <c r="AZ195" s="255"/>
    </row>
    <row r="196" spans="2:59" ht="17.100000000000001" customHeight="1" x14ac:dyDescent="0.15">
      <c r="B196" s="690">
        <f>B194+1</f>
        <v>84</v>
      </c>
      <c r="C196" s="721"/>
      <c r="D196" s="722"/>
      <c r="E196" s="722"/>
      <c r="F196" s="722"/>
      <c r="G196" s="722"/>
      <c r="H196" s="723"/>
      <c r="I196" s="727"/>
      <c r="J196" s="728"/>
      <c r="K196" s="728"/>
      <c r="L196" s="728"/>
      <c r="M196" s="729"/>
      <c r="N196" s="733"/>
      <c r="O196" s="734"/>
      <c r="P196" s="723"/>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6"/>
      <c r="AP196" s="256"/>
      <c r="AQ196" s="256"/>
      <c r="AR196" s="256"/>
      <c r="AS196" s="256"/>
      <c r="AT196" s="256"/>
      <c r="AU196" s="256"/>
      <c r="AV196" s="250">
        <f>COUNTA(Q196:AU196)</f>
        <v>0</v>
      </c>
      <c r="AW196" s="710">
        <f>AV197</f>
        <v>0</v>
      </c>
      <c r="AX196" s="712" t="str">
        <f>IFERROR(ROUNDDOWN(AV197/$AT$2,1),"")</f>
        <v/>
      </c>
      <c r="AY196" s="251"/>
      <c r="AZ196" s="251"/>
    </row>
    <row r="197" spans="2:59" ht="17.100000000000001" customHeight="1" x14ac:dyDescent="0.15">
      <c r="B197" s="691"/>
      <c r="C197" s="724"/>
      <c r="D197" s="725"/>
      <c r="E197" s="725"/>
      <c r="F197" s="725"/>
      <c r="G197" s="725"/>
      <c r="H197" s="726"/>
      <c r="I197" s="730"/>
      <c r="J197" s="731"/>
      <c r="K197" s="731"/>
      <c r="L197" s="731"/>
      <c r="M197" s="732"/>
      <c r="N197" s="724"/>
      <c r="O197" s="725"/>
      <c r="P197" s="726"/>
      <c r="Q197" s="253" t="str">
        <f>IFERROR(IF(AND(AND($N196&lt;&gt;$BI$6,$N196&lt;&gt;$BJ$6),Q196="有"),$AL$2,VLOOKUP(Q196,'P1'!$B$4:$J$35,9,FALSE)),"")</f>
        <v/>
      </c>
      <c r="R197" s="253" t="str">
        <f>IFERROR(IF(AND(AND($N196&lt;&gt;$BI$6,$N196&lt;&gt;$BJ$6),R196="有"),$AL$2,VLOOKUP(R196,'P1'!$B$4:$J$35,9,FALSE)),"")</f>
        <v/>
      </c>
      <c r="S197" s="253" t="str">
        <f>IFERROR(IF(AND(AND($N196&lt;&gt;$BI$6,$N196&lt;&gt;$BJ$6),S196="有"),$AL$2,VLOOKUP(S196,'P1'!$B$4:$J$35,9,FALSE)),"")</f>
        <v/>
      </c>
      <c r="T197" s="253" t="str">
        <f>IFERROR(IF(AND(AND($N196&lt;&gt;$BI$6,$N196&lt;&gt;$BJ$6),T196="有"),$AL$2,VLOOKUP(T196,'P1'!$B$4:$J$35,9,FALSE)),"")</f>
        <v/>
      </c>
      <c r="U197" s="253" t="str">
        <f>IFERROR(IF(AND(AND($N196&lt;&gt;$BI$6,$N196&lt;&gt;$BJ$6),U196="有"),$AL$2,VLOOKUP(U196,'P1'!$B$4:$J$35,9,FALSE)),"")</f>
        <v/>
      </c>
      <c r="V197" s="253" t="str">
        <f>IFERROR(IF(AND(AND($N196&lt;&gt;$BI$6,$N196&lt;&gt;$BJ$6),V196="有"),$AL$2,VLOOKUP(V196,'P1'!$B$4:$J$35,9,FALSE)),"")</f>
        <v/>
      </c>
      <c r="W197" s="253" t="str">
        <f>IFERROR(IF(AND(AND($N196&lt;&gt;$BI$6,$N196&lt;&gt;$BJ$6),W196="有"),$AL$2,VLOOKUP(W196,'P1'!$B$4:$J$35,9,FALSE)),"")</f>
        <v/>
      </c>
      <c r="X197" s="253" t="str">
        <f>IFERROR(IF(AND(AND($N196&lt;&gt;$BI$6,$N196&lt;&gt;$BJ$6),X196="有"),$AL$2,VLOOKUP(X196,'P1'!$B$4:$J$35,9,FALSE)),"")</f>
        <v/>
      </c>
      <c r="Y197" s="253" t="str">
        <f>IFERROR(IF(AND(AND($N196&lt;&gt;$BI$6,$N196&lt;&gt;$BJ$6),Y196="有"),$AL$2,VLOOKUP(Y196,'P1'!$B$4:$J$35,9,FALSE)),"")</f>
        <v/>
      </c>
      <c r="Z197" s="253" t="str">
        <f>IFERROR(IF(AND(AND($N196&lt;&gt;$BI$6,$N196&lt;&gt;$BJ$6),Z196="有"),$AL$2,VLOOKUP(Z196,'P1'!$B$4:$J$35,9,FALSE)),"")</f>
        <v/>
      </c>
      <c r="AA197" s="253" t="str">
        <f>IFERROR(IF(AND(AND($N196&lt;&gt;$BI$6,$N196&lt;&gt;$BJ$6),AA196="有"),$AL$2,VLOOKUP(AA196,'P1'!$B$4:$J$35,9,FALSE)),"")</f>
        <v/>
      </c>
      <c r="AB197" s="253" t="str">
        <f>IFERROR(IF(AND(AND($N196&lt;&gt;$BI$6,$N196&lt;&gt;$BJ$6),AB196="有"),$AL$2,VLOOKUP(AB196,'P1'!$B$4:$J$35,9,FALSE)),"")</f>
        <v/>
      </c>
      <c r="AC197" s="253" t="str">
        <f>IFERROR(IF(AND(AND($N196&lt;&gt;$BI$6,$N196&lt;&gt;$BJ$6),AC196="有"),$AL$2,VLOOKUP(AC196,'P1'!$B$4:$J$35,9,FALSE)),"")</f>
        <v/>
      </c>
      <c r="AD197" s="253" t="str">
        <f>IFERROR(IF(AND(AND($N196&lt;&gt;$BI$6,$N196&lt;&gt;$BJ$6),AD196="有"),$AL$2,VLOOKUP(AD196,'P1'!$B$4:$J$35,9,FALSE)),"")</f>
        <v/>
      </c>
      <c r="AE197" s="253" t="str">
        <f>IFERROR(IF(AND(AND($N196&lt;&gt;$BI$6,$N196&lt;&gt;$BJ$6),AE196="有"),$AL$2,VLOOKUP(AE196,'P1'!$B$4:$J$35,9,FALSE)),"")</f>
        <v/>
      </c>
      <c r="AF197" s="253" t="str">
        <f>IFERROR(IF(AND(AND($N196&lt;&gt;$BI$6,$N196&lt;&gt;$BJ$6),AF196="有"),$AL$2,VLOOKUP(AF196,'P1'!$B$4:$J$35,9,FALSE)),"")</f>
        <v/>
      </c>
      <c r="AG197" s="253" t="str">
        <f>IFERROR(IF(AND(AND($N196&lt;&gt;$BI$6,$N196&lt;&gt;$BJ$6),AG196="有"),$AL$2,VLOOKUP(AG196,'P1'!$B$4:$J$35,9,FALSE)),"")</f>
        <v/>
      </c>
      <c r="AH197" s="253" t="str">
        <f>IFERROR(IF(AND(AND($N196&lt;&gt;$BI$6,$N196&lt;&gt;$BJ$6),AH196="有"),$AL$2,VLOOKUP(AH196,'P1'!$B$4:$J$35,9,FALSE)),"")</f>
        <v/>
      </c>
      <c r="AI197" s="253" t="str">
        <f>IFERROR(IF(AND(AND($N196&lt;&gt;$BI$6,$N196&lt;&gt;$BJ$6),AI196="有"),$AL$2,VLOOKUP(AI196,'P1'!$B$4:$J$35,9,FALSE)),"")</f>
        <v/>
      </c>
      <c r="AJ197" s="253" t="str">
        <f>IFERROR(IF(AND(AND($N196&lt;&gt;$BI$6,$N196&lt;&gt;$BJ$6),AJ196="有"),$AL$2,VLOOKUP(AJ196,'P1'!$B$4:$J$35,9,FALSE)),"")</f>
        <v/>
      </c>
      <c r="AK197" s="253" t="str">
        <f>IFERROR(IF(AND(AND($N196&lt;&gt;$BI$6,$N196&lt;&gt;$BJ$6),AK196="有"),$AL$2,VLOOKUP(AK196,'P1'!$B$4:$J$35,9,FALSE)),"")</f>
        <v/>
      </c>
      <c r="AL197" s="253" t="str">
        <f>IFERROR(IF(AND(AND($N196&lt;&gt;$BI$6,$N196&lt;&gt;$BJ$6),AL196="有"),$AL$2,VLOOKUP(AL196,'P1'!$B$4:$J$35,9,FALSE)),"")</f>
        <v/>
      </c>
      <c r="AM197" s="253" t="str">
        <f>IFERROR(IF(AND(AND($N196&lt;&gt;$BI$6,$N196&lt;&gt;$BJ$6),AM196="有"),$AL$2,VLOOKUP(AM196,'P1'!$B$4:$J$35,9,FALSE)),"")</f>
        <v/>
      </c>
      <c r="AN197" s="253" t="str">
        <f>IFERROR(IF(AND(AND($N196&lt;&gt;$BI$6,$N196&lt;&gt;$BJ$6),AN196="有"),$AL$2,VLOOKUP(AN196,'P1'!$B$4:$J$35,9,FALSE)),"")</f>
        <v/>
      </c>
      <c r="AO197" s="253" t="str">
        <f>IFERROR(IF(AND(AND($N196&lt;&gt;$BI$6,$N196&lt;&gt;$BJ$6),AO196="有"),$AL$2,VLOOKUP(AO196,'P1'!$B$4:$J$35,9,FALSE)),"")</f>
        <v/>
      </c>
      <c r="AP197" s="253" t="str">
        <f>IFERROR(IF(AND(AND($N196&lt;&gt;$BI$6,$N196&lt;&gt;$BJ$6),AP196="有"),$AL$2,VLOOKUP(AP196,'P1'!$B$4:$J$35,9,FALSE)),"")</f>
        <v/>
      </c>
      <c r="AQ197" s="253" t="str">
        <f>IFERROR(IF(AND(AND($N196&lt;&gt;$BI$6,$N196&lt;&gt;$BJ$6),AQ196="有"),$AL$2,VLOOKUP(AQ196,'P1'!$B$4:$J$35,9,FALSE)),"")</f>
        <v/>
      </c>
      <c r="AR197" s="253" t="str">
        <f>IFERROR(IF(AND(AND($N196&lt;&gt;$BI$6,$N196&lt;&gt;$BJ$6),AR196="有"),$AL$2,VLOOKUP(AR196,'P1'!$B$4:$J$35,9,FALSE)),"")</f>
        <v/>
      </c>
      <c r="AS197" s="253" t="str">
        <f>IFERROR(IF(AND(AND($N196&lt;&gt;$BI$6,$N196&lt;&gt;$BJ$6),AS196="有"),$AL$2,VLOOKUP(AS196,'P1'!$B$4:$J$35,9,FALSE)),"")</f>
        <v/>
      </c>
      <c r="AT197" s="253" t="str">
        <f>IFERROR(IF(AND(AND($N196&lt;&gt;$BI$6,$N196&lt;&gt;$BJ$6),AT196="有"),$AL$2,VLOOKUP(AT196,'P1'!$B$4:$J$35,9,FALSE)),"")</f>
        <v/>
      </c>
      <c r="AU197" s="253" t="str">
        <f>IFERROR(IF(AND(AND($N196&lt;&gt;$BI$6,$N196&lt;&gt;$BJ$6),AU196="有"),$AL$2,VLOOKUP(AU196,'P1'!$B$4:$J$35,9,FALSE)),"")</f>
        <v/>
      </c>
      <c r="AV197" s="254">
        <f>SUM(Q197:AU197)</f>
        <v>0</v>
      </c>
      <c r="AW197" s="711"/>
      <c r="AX197" s="713"/>
      <c r="AY197" s="255"/>
      <c r="AZ197" s="255"/>
    </row>
    <row r="198" spans="2:59" s="232" customFormat="1" ht="5.0999999999999996" customHeight="1" x14ac:dyDescent="0.15">
      <c r="B198" s="257"/>
      <c r="C198" s="258"/>
      <c r="D198" s="259"/>
      <c r="E198" s="259"/>
      <c r="F198" s="259"/>
      <c r="G198" s="259"/>
      <c r="H198" s="259"/>
      <c r="I198" s="258"/>
      <c r="J198" s="258"/>
      <c r="K198" s="258"/>
      <c r="L198" s="258"/>
      <c r="M198" s="258"/>
      <c r="N198" s="258"/>
      <c r="O198" s="258"/>
      <c r="P198" s="258"/>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1"/>
      <c r="BA198" s="288"/>
      <c r="BB198" s="288"/>
      <c r="BC198" s="288"/>
      <c r="BD198" s="288"/>
      <c r="BE198" s="288"/>
      <c r="BF198" s="288"/>
      <c r="BG198" s="288"/>
    </row>
    <row r="199" spans="2:59" s="231" customFormat="1" ht="5.0999999999999996" customHeight="1" x14ac:dyDescent="0.15">
      <c r="B199" s="268"/>
      <c r="AS199" s="245"/>
      <c r="AT199" s="245"/>
      <c r="AU199" s="245"/>
      <c r="AY199" s="288"/>
      <c r="AZ199" s="288"/>
      <c r="BA199" s="288"/>
      <c r="BB199" s="288"/>
      <c r="BC199" s="288"/>
      <c r="BD199" s="288"/>
      <c r="BE199" s="288"/>
      <c r="BF199" s="288"/>
      <c r="BG199" s="288"/>
    </row>
    <row r="200" spans="2:59" ht="21.95" customHeight="1" x14ac:dyDescent="0.15">
      <c r="B200" s="240" t="s">
        <v>366</v>
      </c>
      <c r="S200" s="274" t="s">
        <v>144</v>
      </c>
      <c r="T200" s="735" t="str">
        <f>$T$2</f>
        <v/>
      </c>
      <c r="U200" s="735"/>
      <c r="V200" s="269" t="s">
        <v>30</v>
      </c>
      <c r="W200" s="269">
        <f>$W$2</f>
        <v>7</v>
      </c>
      <c r="X200" s="275" t="s">
        <v>168</v>
      </c>
      <c r="Y200" s="269"/>
      <c r="Z200" s="276" t="s">
        <v>145</v>
      </c>
      <c r="AA200" s="229"/>
      <c r="AB200" s="242"/>
      <c r="AC200" s="242"/>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45" t="str">
        <f>"5 / "&amp;COUNTA(C$6,C$56,C$105,C$154,C$203)</f>
        <v>5 / 1</v>
      </c>
    </row>
    <row r="201" spans="2:59" s="245" customFormat="1" ht="15" customHeight="1" x14ac:dyDescent="0.15">
      <c r="B201" s="690"/>
      <c r="C201" s="698" t="s">
        <v>174</v>
      </c>
      <c r="D201" s="699"/>
      <c r="E201" s="699"/>
      <c r="F201" s="699"/>
      <c r="G201" s="699"/>
      <c r="H201" s="700"/>
      <c r="I201" s="698" t="s">
        <v>175</v>
      </c>
      <c r="J201" s="699"/>
      <c r="K201" s="699"/>
      <c r="L201" s="699"/>
      <c r="M201" s="700"/>
      <c r="N201" s="714" t="s">
        <v>176</v>
      </c>
      <c r="O201" s="699"/>
      <c r="P201" s="700"/>
      <c r="Q201" s="246">
        <f t="shared" ref="Q201:AU201" si="9">Q$4</f>
        <v>42917</v>
      </c>
      <c r="R201" s="246">
        <f t="shared" si="9"/>
        <v>42918</v>
      </c>
      <c r="S201" s="246">
        <f t="shared" si="9"/>
        <v>42919</v>
      </c>
      <c r="T201" s="246">
        <f t="shared" si="9"/>
        <v>42920</v>
      </c>
      <c r="U201" s="246">
        <f t="shared" si="9"/>
        <v>42921</v>
      </c>
      <c r="V201" s="246">
        <f t="shared" si="9"/>
        <v>42922</v>
      </c>
      <c r="W201" s="246">
        <f t="shared" si="9"/>
        <v>42923</v>
      </c>
      <c r="X201" s="246">
        <f t="shared" si="9"/>
        <v>42924</v>
      </c>
      <c r="Y201" s="246">
        <f t="shared" si="9"/>
        <v>42925</v>
      </c>
      <c r="Z201" s="246">
        <f t="shared" si="9"/>
        <v>42926</v>
      </c>
      <c r="AA201" s="246">
        <f t="shared" si="9"/>
        <v>42927</v>
      </c>
      <c r="AB201" s="246">
        <f t="shared" si="9"/>
        <v>42928</v>
      </c>
      <c r="AC201" s="246">
        <f t="shared" si="9"/>
        <v>42929</v>
      </c>
      <c r="AD201" s="246">
        <f t="shared" si="9"/>
        <v>42930</v>
      </c>
      <c r="AE201" s="246">
        <f t="shared" si="9"/>
        <v>42931</v>
      </c>
      <c r="AF201" s="246">
        <f t="shared" si="9"/>
        <v>42932</v>
      </c>
      <c r="AG201" s="246">
        <f t="shared" si="9"/>
        <v>42933</v>
      </c>
      <c r="AH201" s="246">
        <f t="shared" si="9"/>
        <v>42934</v>
      </c>
      <c r="AI201" s="246">
        <f t="shared" si="9"/>
        <v>42935</v>
      </c>
      <c r="AJ201" s="246">
        <f t="shared" si="9"/>
        <v>42936</v>
      </c>
      <c r="AK201" s="246">
        <f t="shared" si="9"/>
        <v>42937</v>
      </c>
      <c r="AL201" s="246">
        <f t="shared" si="9"/>
        <v>42938</v>
      </c>
      <c r="AM201" s="246">
        <f t="shared" si="9"/>
        <v>42939</v>
      </c>
      <c r="AN201" s="246">
        <f t="shared" si="9"/>
        <v>42940</v>
      </c>
      <c r="AO201" s="246">
        <f t="shared" si="9"/>
        <v>42941</v>
      </c>
      <c r="AP201" s="246">
        <f t="shared" si="9"/>
        <v>42942</v>
      </c>
      <c r="AQ201" s="246">
        <f t="shared" si="9"/>
        <v>42943</v>
      </c>
      <c r="AR201" s="246">
        <f t="shared" si="9"/>
        <v>42944</v>
      </c>
      <c r="AS201" s="246">
        <f t="shared" si="9"/>
        <v>42945</v>
      </c>
      <c r="AT201" s="246">
        <f t="shared" si="9"/>
        <v>42946</v>
      </c>
      <c r="AU201" s="246">
        <f t="shared" si="9"/>
        <v>42947</v>
      </c>
      <c r="AV201" s="247" t="s">
        <v>177</v>
      </c>
      <c r="AW201" s="686"/>
      <c r="AX201" s="686" t="s">
        <v>178</v>
      </c>
      <c r="AY201" s="248"/>
      <c r="AZ201" s="248"/>
      <c r="BA201" s="288"/>
      <c r="BB201" s="288"/>
      <c r="BC201" s="288"/>
      <c r="BD201" s="288"/>
      <c r="BE201" s="288"/>
      <c r="BF201" s="288"/>
      <c r="BG201" s="288"/>
    </row>
    <row r="202" spans="2:59" s="245" customFormat="1" ht="15" customHeight="1" x14ac:dyDescent="0.15">
      <c r="B202" s="691"/>
      <c r="C202" s="701"/>
      <c r="D202" s="702"/>
      <c r="E202" s="702"/>
      <c r="F202" s="702"/>
      <c r="G202" s="702"/>
      <c r="H202" s="703"/>
      <c r="I202" s="701"/>
      <c r="J202" s="702"/>
      <c r="K202" s="702"/>
      <c r="L202" s="702"/>
      <c r="M202" s="703"/>
      <c r="N202" s="701"/>
      <c r="O202" s="702"/>
      <c r="P202" s="703"/>
      <c r="Q202" s="249" t="str">
        <f t="shared" ref="Q202:AU202" si="10">Q$5</f>
        <v>土</v>
      </c>
      <c r="R202" s="249" t="str">
        <f t="shared" si="10"/>
        <v>日</v>
      </c>
      <c r="S202" s="249" t="str">
        <f t="shared" si="10"/>
        <v>月</v>
      </c>
      <c r="T202" s="249" t="str">
        <f t="shared" si="10"/>
        <v>火</v>
      </c>
      <c r="U202" s="249" t="str">
        <f t="shared" si="10"/>
        <v>水</v>
      </c>
      <c r="V202" s="249" t="str">
        <f t="shared" si="10"/>
        <v>木</v>
      </c>
      <c r="W202" s="249" t="str">
        <f t="shared" si="10"/>
        <v>金</v>
      </c>
      <c r="X202" s="249" t="str">
        <f t="shared" si="10"/>
        <v>土</v>
      </c>
      <c r="Y202" s="249" t="str">
        <f t="shared" si="10"/>
        <v>日</v>
      </c>
      <c r="Z202" s="249" t="str">
        <f t="shared" si="10"/>
        <v>月</v>
      </c>
      <c r="AA202" s="249" t="str">
        <f t="shared" si="10"/>
        <v>火</v>
      </c>
      <c r="AB202" s="249" t="str">
        <f t="shared" si="10"/>
        <v>水</v>
      </c>
      <c r="AC202" s="249" t="str">
        <f t="shared" si="10"/>
        <v>木</v>
      </c>
      <c r="AD202" s="249" t="str">
        <f t="shared" si="10"/>
        <v>金</v>
      </c>
      <c r="AE202" s="249" t="str">
        <f t="shared" si="10"/>
        <v>土</v>
      </c>
      <c r="AF202" s="249" t="str">
        <f t="shared" si="10"/>
        <v>日</v>
      </c>
      <c r="AG202" s="249" t="str">
        <f t="shared" si="10"/>
        <v>月</v>
      </c>
      <c r="AH202" s="249" t="str">
        <f t="shared" si="10"/>
        <v>火</v>
      </c>
      <c r="AI202" s="249" t="str">
        <f t="shared" si="10"/>
        <v>水</v>
      </c>
      <c r="AJ202" s="249" t="str">
        <f t="shared" si="10"/>
        <v>木</v>
      </c>
      <c r="AK202" s="249" t="str">
        <f t="shared" si="10"/>
        <v>金</v>
      </c>
      <c r="AL202" s="249" t="str">
        <f t="shared" si="10"/>
        <v>土</v>
      </c>
      <c r="AM202" s="249" t="str">
        <f t="shared" si="10"/>
        <v>日</v>
      </c>
      <c r="AN202" s="249" t="str">
        <f t="shared" si="10"/>
        <v>月</v>
      </c>
      <c r="AO202" s="249" t="str">
        <f t="shared" si="10"/>
        <v>火</v>
      </c>
      <c r="AP202" s="249" t="str">
        <f t="shared" si="10"/>
        <v>水</v>
      </c>
      <c r="AQ202" s="249" t="str">
        <f t="shared" si="10"/>
        <v>木</v>
      </c>
      <c r="AR202" s="249" t="str">
        <f t="shared" si="10"/>
        <v>金</v>
      </c>
      <c r="AS202" s="249" t="str">
        <f t="shared" si="10"/>
        <v>土</v>
      </c>
      <c r="AT202" s="249" t="str">
        <f t="shared" si="10"/>
        <v>日</v>
      </c>
      <c r="AU202" s="249" t="str">
        <f t="shared" si="10"/>
        <v>月</v>
      </c>
      <c r="AV202" s="247" t="s">
        <v>179</v>
      </c>
      <c r="AW202" s="687"/>
      <c r="AX202" s="687"/>
      <c r="AY202" s="248"/>
      <c r="AZ202" s="248"/>
      <c r="BA202" s="288"/>
      <c r="BB202" s="288"/>
      <c r="BC202" s="288"/>
      <c r="BD202" s="288"/>
      <c r="BE202" s="288"/>
      <c r="BF202" s="288"/>
      <c r="BG202" s="288"/>
    </row>
    <row r="203" spans="2:59" ht="17.100000000000001" customHeight="1" x14ac:dyDescent="0.15">
      <c r="B203" s="690">
        <f>B196+1</f>
        <v>85</v>
      </c>
      <c r="C203" s="721"/>
      <c r="D203" s="722"/>
      <c r="E203" s="722"/>
      <c r="F203" s="722"/>
      <c r="G203" s="722"/>
      <c r="H203" s="723"/>
      <c r="I203" s="727"/>
      <c r="J203" s="728"/>
      <c r="K203" s="728"/>
      <c r="L203" s="728"/>
      <c r="M203" s="729"/>
      <c r="N203" s="733"/>
      <c r="O203" s="734"/>
      <c r="P203" s="741"/>
      <c r="Q203" s="256"/>
      <c r="R203" s="256"/>
      <c r="S203" s="256"/>
      <c r="T203" s="256"/>
      <c r="U203" s="256"/>
      <c r="V203" s="256"/>
      <c r="W203" s="256"/>
      <c r="X203" s="256"/>
      <c r="Y203" s="256"/>
      <c r="Z203" s="256"/>
      <c r="AA203" s="256"/>
      <c r="AB203" s="256"/>
      <c r="AC203" s="256"/>
      <c r="AD203" s="256"/>
      <c r="AE203" s="256"/>
      <c r="AF203" s="256"/>
      <c r="AG203" s="256"/>
      <c r="AH203" s="256"/>
      <c r="AI203" s="256"/>
      <c r="AJ203" s="256"/>
      <c r="AK203" s="256"/>
      <c r="AL203" s="256"/>
      <c r="AM203" s="256"/>
      <c r="AN203" s="256"/>
      <c r="AO203" s="256"/>
      <c r="AP203" s="256"/>
      <c r="AQ203" s="256"/>
      <c r="AR203" s="256"/>
      <c r="AS203" s="256"/>
      <c r="AT203" s="256"/>
      <c r="AU203" s="256"/>
      <c r="AV203" s="250">
        <f>COUNTA(Q203:AU203)</f>
        <v>0</v>
      </c>
      <c r="AW203" s="710">
        <f>AV204</f>
        <v>0</v>
      </c>
      <c r="AX203" s="712" t="str">
        <f>IFERROR(ROUNDDOWN(AV204/$AT$2,1),"")</f>
        <v/>
      </c>
      <c r="AY203" s="251"/>
      <c r="AZ203" s="251"/>
    </row>
    <row r="204" spans="2:59" ht="17.100000000000001" customHeight="1" x14ac:dyDescent="0.15">
      <c r="B204" s="691"/>
      <c r="C204" s="724"/>
      <c r="D204" s="725"/>
      <c r="E204" s="725"/>
      <c r="F204" s="725"/>
      <c r="G204" s="725"/>
      <c r="H204" s="726"/>
      <c r="I204" s="730"/>
      <c r="J204" s="731"/>
      <c r="K204" s="731"/>
      <c r="L204" s="731"/>
      <c r="M204" s="732"/>
      <c r="N204" s="742"/>
      <c r="O204" s="743"/>
      <c r="P204" s="744"/>
      <c r="Q204" s="253" t="str">
        <f>IFERROR(IF(AND(AND($N203&lt;&gt;$BI$6,$N203&lt;&gt;$BJ$6),Q203="有"),$AL$2,VLOOKUP(Q203,'P1'!$B$4:$J$35,9,FALSE)),"")</f>
        <v/>
      </c>
      <c r="R204" s="253" t="str">
        <f>IFERROR(IF(AND(AND($N203&lt;&gt;$BI$6,$N203&lt;&gt;$BJ$6),R203="有"),$AL$2,VLOOKUP(R203,'P1'!$B$4:$J$35,9,FALSE)),"")</f>
        <v/>
      </c>
      <c r="S204" s="253" t="str">
        <f>IFERROR(IF(AND(AND($N203&lt;&gt;$BI$6,$N203&lt;&gt;$BJ$6),S203="有"),$AL$2,VLOOKUP(S203,'P1'!$B$4:$J$35,9,FALSE)),"")</f>
        <v/>
      </c>
      <c r="T204" s="253" t="str">
        <f>IFERROR(IF(AND(AND($N203&lt;&gt;$BI$6,$N203&lt;&gt;$BJ$6),T203="有"),$AL$2,VLOOKUP(T203,'P1'!$B$4:$J$35,9,FALSE)),"")</f>
        <v/>
      </c>
      <c r="U204" s="253" t="str">
        <f>IFERROR(IF(AND(AND($N203&lt;&gt;$BI$6,$N203&lt;&gt;$BJ$6),U203="有"),$AL$2,VLOOKUP(U203,'P1'!$B$4:$J$35,9,FALSE)),"")</f>
        <v/>
      </c>
      <c r="V204" s="253" t="str">
        <f>IFERROR(IF(AND(AND($N203&lt;&gt;$BI$6,$N203&lt;&gt;$BJ$6),V203="有"),$AL$2,VLOOKUP(V203,'P1'!$B$4:$J$35,9,FALSE)),"")</f>
        <v/>
      </c>
      <c r="W204" s="253" t="str">
        <f>IFERROR(IF(AND(AND($N203&lt;&gt;$BI$6,$N203&lt;&gt;$BJ$6),W203="有"),$AL$2,VLOOKUP(W203,'P1'!$B$4:$J$35,9,FALSE)),"")</f>
        <v/>
      </c>
      <c r="X204" s="253" t="str">
        <f>IFERROR(IF(AND(AND($N203&lt;&gt;$BI$6,$N203&lt;&gt;$BJ$6),X203="有"),$AL$2,VLOOKUP(X203,'P1'!$B$4:$J$35,9,FALSE)),"")</f>
        <v/>
      </c>
      <c r="Y204" s="253" t="str">
        <f>IFERROR(IF(AND(AND($N203&lt;&gt;$BI$6,$N203&lt;&gt;$BJ$6),Y203="有"),$AL$2,VLOOKUP(Y203,'P1'!$B$4:$J$35,9,FALSE)),"")</f>
        <v/>
      </c>
      <c r="Z204" s="253" t="str">
        <f>IFERROR(IF(AND(AND($N203&lt;&gt;$BI$6,$N203&lt;&gt;$BJ$6),Z203="有"),$AL$2,VLOOKUP(Z203,'P1'!$B$4:$J$35,9,FALSE)),"")</f>
        <v/>
      </c>
      <c r="AA204" s="253" t="str">
        <f>IFERROR(IF(AND(AND($N203&lt;&gt;$BI$6,$N203&lt;&gt;$BJ$6),AA203="有"),$AL$2,VLOOKUP(AA203,'P1'!$B$4:$J$35,9,FALSE)),"")</f>
        <v/>
      </c>
      <c r="AB204" s="253" t="str">
        <f>IFERROR(IF(AND(AND($N203&lt;&gt;$BI$6,$N203&lt;&gt;$BJ$6),AB203="有"),$AL$2,VLOOKUP(AB203,'P1'!$B$4:$J$35,9,FALSE)),"")</f>
        <v/>
      </c>
      <c r="AC204" s="253" t="str">
        <f>IFERROR(IF(AND(AND($N203&lt;&gt;$BI$6,$N203&lt;&gt;$BJ$6),AC203="有"),$AL$2,VLOOKUP(AC203,'P1'!$B$4:$J$35,9,FALSE)),"")</f>
        <v/>
      </c>
      <c r="AD204" s="253" t="str">
        <f>IFERROR(IF(AND(AND($N203&lt;&gt;$BI$6,$N203&lt;&gt;$BJ$6),AD203="有"),$AL$2,VLOOKUP(AD203,'P1'!$B$4:$J$35,9,FALSE)),"")</f>
        <v/>
      </c>
      <c r="AE204" s="253" t="str">
        <f>IFERROR(IF(AND(AND($N203&lt;&gt;$BI$6,$N203&lt;&gt;$BJ$6),AE203="有"),$AL$2,VLOOKUP(AE203,'P1'!$B$4:$J$35,9,FALSE)),"")</f>
        <v/>
      </c>
      <c r="AF204" s="253" t="str">
        <f>IFERROR(IF(AND(AND($N203&lt;&gt;$BI$6,$N203&lt;&gt;$BJ$6),AF203="有"),$AL$2,VLOOKUP(AF203,'P1'!$B$4:$J$35,9,FALSE)),"")</f>
        <v/>
      </c>
      <c r="AG204" s="253" t="str">
        <f>IFERROR(IF(AND(AND($N203&lt;&gt;$BI$6,$N203&lt;&gt;$BJ$6),AG203="有"),$AL$2,VLOOKUP(AG203,'P1'!$B$4:$J$35,9,FALSE)),"")</f>
        <v/>
      </c>
      <c r="AH204" s="253" t="str">
        <f>IFERROR(IF(AND(AND($N203&lt;&gt;$BI$6,$N203&lt;&gt;$BJ$6),AH203="有"),$AL$2,VLOOKUP(AH203,'P1'!$B$4:$J$35,9,FALSE)),"")</f>
        <v/>
      </c>
      <c r="AI204" s="253" t="str">
        <f>IFERROR(IF(AND(AND($N203&lt;&gt;$BI$6,$N203&lt;&gt;$BJ$6),AI203="有"),$AL$2,VLOOKUP(AI203,'P1'!$B$4:$J$35,9,FALSE)),"")</f>
        <v/>
      </c>
      <c r="AJ204" s="253" t="str">
        <f>IFERROR(IF(AND(AND($N203&lt;&gt;$BI$6,$N203&lt;&gt;$BJ$6),AJ203="有"),$AL$2,VLOOKUP(AJ203,'P1'!$B$4:$J$35,9,FALSE)),"")</f>
        <v/>
      </c>
      <c r="AK204" s="253" t="str">
        <f>IFERROR(IF(AND(AND($N203&lt;&gt;$BI$6,$N203&lt;&gt;$BJ$6),AK203="有"),$AL$2,VLOOKUP(AK203,'P1'!$B$4:$J$35,9,FALSE)),"")</f>
        <v/>
      </c>
      <c r="AL204" s="253" t="str">
        <f>IFERROR(IF(AND(AND($N203&lt;&gt;$BI$6,$N203&lt;&gt;$BJ$6),AL203="有"),$AL$2,VLOOKUP(AL203,'P1'!$B$4:$J$35,9,FALSE)),"")</f>
        <v/>
      </c>
      <c r="AM204" s="253" t="str">
        <f>IFERROR(IF(AND(AND($N203&lt;&gt;$BI$6,$N203&lt;&gt;$BJ$6),AM203="有"),$AL$2,VLOOKUP(AM203,'P1'!$B$4:$J$35,9,FALSE)),"")</f>
        <v/>
      </c>
      <c r="AN204" s="253" t="str">
        <f>IFERROR(IF(AND(AND($N203&lt;&gt;$BI$6,$N203&lt;&gt;$BJ$6),AN203="有"),$AL$2,VLOOKUP(AN203,'P1'!$B$4:$J$35,9,FALSE)),"")</f>
        <v/>
      </c>
      <c r="AO204" s="253" t="str">
        <f>IFERROR(IF(AND(AND($N203&lt;&gt;$BI$6,$N203&lt;&gt;$BJ$6),AO203="有"),$AL$2,VLOOKUP(AO203,'P1'!$B$4:$J$35,9,FALSE)),"")</f>
        <v/>
      </c>
      <c r="AP204" s="253" t="str">
        <f>IFERROR(IF(AND(AND($N203&lt;&gt;$BI$6,$N203&lt;&gt;$BJ$6),AP203="有"),$AL$2,VLOOKUP(AP203,'P1'!$B$4:$J$35,9,FALSE)),"")</f>
        <v/>
      </c>
      <c r="AQ204" s="253" t="str">
        <f>IFERROR(IF(AND(AND($N203&lt;&gt;$BI$6,$N203&lt;&gt;$BJ$6),AQ203="有"),$AL$2,VLOOKUP(AQ203,'P1'!$B$4:$J$35,9,FALSE)),"")</f>
        <v/>
      </c>
      <c r="AR204" s="253" t="str">
        <f>IFERROR(IF(AND(AND($N203&lt;&gt;$BI$6,$N203&lt;&gt;$BJ$6),AR203="有"),$AL$2,VLOOKUP(AR203,'P1'!$B$4:$J$35,9,FALSE)),"")</f>
        <v/>
      </c>
      <c r="AS204" s="253" t="str">
        <f>IFERROR(IF(AND(AND($N203&lt;&gt;$BI$6,$N203&lt;&gt;$BJ$6),AS203="有"),$AL$2,VLOOKUP(AS203,'P1'!$B$4:$J$35,9,FALSE)),"")</f>
        <v/>
      </c>
      <c r="AT204" s="253" t="str">
        <f>IFERROR(IF(AND(AND($N203&lt;&gt;$BI$6,$N203&lt;&gt;$BJ$6),AT203="有"),$AL$2,VLOOKUP(AT203,'P1'!$B$4:$J$35,9,FALSE)),"")</f>
        <v/>
      </c>
      <c r="AU204" s="253" t="str">
        <f>IFERROR(IF(AND(AND($N203&lt;&gt;$BI$6,$N203&lt;&gt;$BJ$6),AU203="有"),$AL$2,VLOOKUP(AU203,'P1'!$B$4:$J$35,9,FALSE)),"")</f>
        <v/>
      </c>
      <c r="AV204" s="254">
        <f>SUM(Q204:AU204)</f>
        <v>0</v>
      </c>
      <c r="AW204" s="711"/>
      <c r="AX204" s="713"/>
      <c r="AY204" s="255"/>
      <c r="AZ204" s="255"/>
    </row>
    <row r="205" spans="2:59" ht="17.100000000000001" customHeight="1" x14ac:dyDescent="0.15">
      <c r="B205" s="690">
        <f>B203+1</f>
        <v>86</v>
      </c>
      <c r="C205" s="721"/>
      <c r="D205" s="722"/>
      <c r="E205" s="722"/>
      <c r="F205" s="722"/>
      <c r="G205" s="722"/>
      <c r="H205" s="723"/>
      <c r="I205" s="727"/>
      <c r="J205" s="728"/>
      <c r="K205" s="728"/>
      <c r="L205" s="728"/>
      <c r="M205" s="729"/>
      <c r="N205" s="733"/>
      <c r="O205" s="734"/>
      <c r="P205" s="741"/>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256"/>
      <c r="AL205" s="256"/>
      <c r="AM205" s="256"/>
      <c r="AN205" s="256"/>
      <c r="AO205" s="256"/>
      <c r="AP205" s="256"/>
      <c r="AQ205" s="256"/>
      <c r="AR205" s="256"/>
      <c r="AS205" s="256"/>
      <c r="AT205" s="256"/>
      <c r="AU205" s="256"/>
      <c r="AV205" s="250">
        <f>COUNTA(Q205:AU205)</f>
        <v>0</v>
      </c>
      <c r="AW205" s="710">
        <f>AV206</f>
        <v>0</v>
      </c>
      <c r="AX205" s="712" t="str">
        <f>IFERROR(ROUNDDOWN(AV206/$AT$2,1),"")</f>
        <v/>
      </c>
      <c r="AY205" s="251"/>
      <c r="AZ205" s="251"/>
    </row>
    <row r="206" spans="2:59" ht="17.100000000000001" customHeight="1" x14ac:dyDescent="0.15">
      <c r="B206" s="691"/>
      <c r="C206" s="724"/>
      <c r="D206" s="725"/>
      <c r="E206" s="725"/>
      <c r="F206" s="725"/>
      <c r="G206" s="725"/>
      <c r="H206" s="726"/>
      <c r="I206" s="730"/>
      <c r="J206" s="731"/>
      <c r="K206" s="731"/>
      <c r="L206" s="731"/>
      <c r="M206" s="732"/>
      <c r="N206" s="742"/>
      <c r="O206" s="743"/>
      <c r="P206" s="744"/>
      <c r="Q206" s="253" t="str">
        <f>IFERROR(IF(AND(AND($N205&lt;&gt;$BI$6,$N205&lt;&gt;$BJ$6),Q205="有"),$AL$2,VLOOKUP(Q205,'P1'!$B$4:$J$35,9,FALSE)),"")</f>
        <v/>
      </c>
      <c r="R206" s="253" t="str">
        <f>IFERROR(IF(AND(AND($N205&lt;&gt;$BI$6,$N205&lt;&gt;$BJ$6),R205="有"),$AL$2,VLOOKUP(R205,'P1'!$B$4:$J$35,9,FALSE)),"")</f>
        <v/>
      </c>
      <c r="S206" s="253" t="str">
        <f>IFERROR(IF(AND(AND($N205&lt;&gt;$BI$6,$N205&lt;&gt;$BJ$6),S205="有"),$AL$2,VLOOKUP(S205,'P1'!$B$4:$J$35,9,FALSE)),"")</f>
        <v/>
      </c>
      <c r="T206" s="253" t="str">
        <f>IFERROR(IF(AND(AND($N205&lt;&gt;$BI$6,$N205&lt;&gt;$BJ$6),T205="有"),$AL$2,VLOOKUP(T205,'P1'!$B$4:$J$35,9,FALSE)),"")</f>
        <v/>
      </c>
      <c r="U206" s="253" t="str">
        <f>IFERROR(IF(AND(AND($N205&lt;&gt;$BI$6,$N205&lt;&gt;$BJ$6),U205="有"),$AL$2,VLOOKUP(U205,'P1'!$B$4:$J$35,9,FALSE)),"")</f>
        <v/>
      </c>
      <c r="V206" s="253" t="str">
        <f>IFERROR(IF(AND(AND($N205&lt;&gt;$BI$6,$N205&lt;&gt;$BJ$6),V205="有"),$AL$2,VLOOKUP(V205,'P1'!$B$4:$J$35,9,FALSE)),"")</f>
        <v/>
      </c>
      <c r="W206" s="253" t="str">
        <f>IFERROR(IF(AND(AND($N205&lt;&gt;$BI$6,$N205&lt;&gt;$BJ$6),W205="有"),$AL$2,VLOOKUP(W205,'P1'!$B$4:$J$35,9,FALSE)),"")</f>
        <v/>
      </c>
      <c r="X206" s="253" t="str">
        <f>IFERROR(IF(AND(AND($N205&lt;&gt;$BI$6,$N205&lt;&gt;$BJ$6),X205="有"),$AL$2,VLOOKUP(X205,'P1'!$B$4:$J$35,9,FALSE)),"")</f>
        <v/>
      </c>
      <c r="Y206" s="253" t="str">
        <f>IFERROR(IF(AND(AND($N205&lt;&gt;$BI$6,$N205&lt;&gt;$BJ$6),Y205="有"),$AL$2,VLOOKUP(Y205,'P1'!$B$4:$J$35,9,FALSE)),"")</f>
        <v/>
      </c>
      <c r="Z206" s="253" t="str">
        <f>IFERROR(IF(AND(AND($N205&lt;&gt;$BI$6,$N205&lt;&gt;$BJ$6),Z205="有"),$AL$2,VLOOKUP(Z205,'P1'!$B$4:$J$35,9,FALSE)),"")</f>
        <v/>
      </c>
      <c r="AA206" s="253" t="str">
        <f>IFERROR(IF(AND(AND($N205&lt;&gt;$BI$6,$N205&lt;&gt;$BJ$6),AA205="有"),$AL$2,VLOOKUP(AA205,'P1'!$B$4:$J$35,9,FALSE)),"")</f>
        <v/>
      </c>
      <c r="AB206" s="253" t="str">
        <f>IFERROR(IF(AND(AND($N205&lt;&gt;$BI$6,$N205&lt;&gt;$BJ$6),AB205="有"),$AL$2,VLOOKUP(AB205,'P1'!$B$4:$J$35,9,FALSE)),"")</f>
        <v/>
      </c>
      <c r="AC206" s="253" t="str">
        <f>IFERROR(IF(AND(AND($N205&lt;&gt;$BI$6,$N205&lt;&gt;$BJ$6),AC205="有"),$AL$2,VLOOKUP(AC205,'P1'!$B$4:$J$35,9,FALSE)),"")</f>
        <v/>
      </c>
      <c r="AD206" s="253" t="str">
        <f>IFERROR(IF(AND(AND($N205&lt;&gt;$BI$6,$N205&lt;&gt;$BJ$6),AD205="有"),$AL$2,VLOOKUP(AD205,'P1'!$B$4:$J$35,9,FALSE)),"")</f>
        <v/>
      </c>
      <c r="AE206" s="253" t="str">
        <f>IFERROR(IF(AND(AND($N205&lt;&gt;$BI$6,$N205&lt;&gt;$BJ$6),AE205="有"),$AL$2,VLOOKUP(AE205,'P1'!$B$4:$J$35,9,FALSE)),"")</f>
        <v/>
      </c>
      <c r="AF206" s="253" t="str">
        <f>IFERROR(IF(AND(AND($N205&lt;&gt;$BI$6,$N205&lt;&gt;$BJ$6),AF205="有"),$AL$2,VLOOKUP(AF205,'P1'!$B$4:$J$35,9,FALSE)),"")</f>
        <v/>
      </c>
      <c r="AG206" s="253" t="str">
        <f>IFERROR(IF(AND(AND($N205&lt;&gt;$BI$6,$N205&lt;&gt;$BJ$6),AG205="有"),$AL$2,VLOOKUP(AG205,'P1'!$B$4:$J$35,9,FALSE)),"")</f>
        <v/>
      </c>
      <c r="AH206" s="253" t="str">
        <f>IFERROR(IF(AND(AND($N205&lt;&gt;$BI$6,$N205&lt;&gt;$BJ$6),AH205="有"),$AL$2,VLOOKUP(AH205,'P1'!$B$4:$J$35,9,FALSE)),"")</f>
        <v/>
      </c>
      <c r="AI206" s="253" t="str">
        <f>IFERROR(IF(AND(AND($N205&lt;&gt;$BI$6,$N205&lt;&gt;$BJ$6),AI205="有"),$AL$2,VLOOKUP(AI205,'P1'!$B$4:$J$35,9,FALSE)),"")</f>
        <v/>
      </c>
      <c r="AJ206" s="253" t="str">
        <f>IFERROR(IF(AND(AND($N205&lt;&gt;$BI$6,$N205&lt;&gt;$BJ$6),AJ205="有"),$AL$2,VLOOKUP(AJ205,'P1'!$B$4:$J$35,9,FALSE)),"")</f>
        <v/>
      </c>
      <c r="AK206" s="253" t="str">
        <f>IFERROR(IF(AND(AND($N205&lt;&gt;$BI$6,$N205&lt;&gt;$BJ$6),AK205="有"),$AL$2,VLOOKUP(AK205,'P1'!$B$4:$J$35,9,FALSE)),"")</f>
        <v/>
      </c>
      <c r="AL206" s="253" t="str">
        <f>IFERROR(IF(AND(AND($N205&lt;&gt;$BI$6,$N205&lt;&gt;$BJ$6),AL205="有"),$AL$2,VLOOKUP(AL205,'P1'!$B$4:$J$35,9,FALSE)),"")</f>
        <v/>
      </c>
      <c r="AM206" s="253" t="str">
        <f>IFERROR(IF(AND(AND($N205&lt;&gt;$BI$6,$N205&lt;&gt;$BJ$6),AM205="有"),$AL$2,VLOOKUP(AM205,'P1'!$B$4:$J$35,9,FALSE)),"")</f>
        <v/>
      </c>
      <c r="AN206" s="253" t="str">
        <f>IFERROR(IF(AND(AND($N205&lt;&gt;$BI$6,$N205&lt;&gt;$BJ$6),AN205="有"),$AL$2,VLOOKUP(AN205,'P1'!$B$4:$J$35,9,FALSE)),"")</f>
        <v/>
      </c>
      <c r="AO206" s="253" t="str">
        <f>IFERROR(IF(AND(AND($N205&lt;&gt;$BI$6,$N205&lt;&gt;$BJ$6),AO205="有"),$AL$2,VLOOKUP(AO205,'P1'!$B$4:$J$35,9,FALSE)),"")</f>
        <v/>
      </c>
      <c r="AP206" s="253" t="str">
        <f>IFERROR(IF(AND(AND($N205&lt;&gt;$BI$6,$N205&lt;&gt;$BJ$6),AP205="有"),$AL$2,VLOOKUP(AP205,'P1'!$B$4:$J$35,9,FALSE)),"")</f>
        <v/>
      </c>
      <c r="AQ206" s="253" t="str">
        <f>IFERROR(IF(AND(AND($N205&lt;&gt;$BI$6,$N205&lt;&gt;$BJ$6),AQ205="有"),$AL$2,VLOOKUP(AQ205,'P1'!$B$4:$J$35,9,FALSE)),"")</f>
        <v/>
      </c>
      <c r="AR206" s="253" t="str">
        <f>IFERROR(IF(AND(AND($N205&lt;&gt;$BI$6,$N205&lt;&gt;$BJ$6),AR205="有"),$AL$2,VLOOKUP(AR205,'P1'!$B$4:$J$35,9,FALSE)),"")</f>
        <v/>
      </c>
      <c r="AS206" s="253" t="str">
        <f>IFERROR(IF(AND(AND($N205&lt;&gt;$BI$6,$N205&lt;&gt;$BJ$6),AS205="有"),$AL$2,VLOOKUP(AS205,'P1'!$B$4:$J$35,9,FALSE)),"")</f>
        <v/>
      </c>
      <c r="AT206" s="253" t="str">
        <f>IFERROR(IF(AND(AND($N205&lt;&gt;$BI$6,$N205&lt;&gt;$BJ$6),AT205="有"),$AL$2,VLOOKUP(AT205,'P1'!$B$4:$J$35,9,FALSE)),"")</f>
        <v/>
      </c>
      <c r="AU206" s="253" t="str">
        <f>IFERROR(IF(AND(AND($N205&lt;&gt;$BI$6,$N205&lt;&gt;$BJ$6),AU205="有"),$AL$2,VLOOKUP(AU205,'P1'!$B$4:$J$35,9,FALSE)),"")</f>
        <v/>
      </c>
      <c r="AV206" s="254">
        <f>SUM(Q206:AU206)</f>
        <v>0</v>
      </c>
      <c r="AW206" s="711"/>
      <c r="AX206" s="713"/>
      <c r="AY206" s="255"/>
      <c r="AZ206" s="255"/>
    </row>
    <row r="207" spans="2:59" ht="17.100000000000001" customHeight="1" x14ac:dyDescent="0.15">
      <c r="B207" s="690">
        <f>B205+1</f>
        <v>87</v>
      </c>
      <c r="C207" s="721"/>
      <c r="D207" s="722"/>
      <c r="E207" s="722"/>
      <c r="F207" s="722"/>
      <c r="G207" s="722"/>
      <c r="H207" s="723"/>
      <c r="I207" s="727"/>
      <c r="J207" s="728"/>
      <c r="K207" s="728"/>
      <c r="L207" s="728"/>
      <c r="M207" s="729"/>
      <c r="N207" s="733"/>
      <c r="O207" s="734"/>
      <c r="P207" s="741"/>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c r="AM207" s="256"/>
      <c r="AN207" s="256"/>
      <c r="AO207" s="256"/>
      <c r="AP207" s="256"/>
      <c r="AQ207" s="256"/>
      <c r="AR207" s="256"/>
      <c r="AS207" s="256"/>
      <c r="AT207" s="256"/>
      <c r="AU207" s="256"/>
      <c r="AV207" s="250">
        <f>COUNTA(Q207:AU207)</f>
        <v>0</v>
      </c>
      <c r="AW207" s="710">
        <f>AV208</f>
        <v>0</v>
      </c>
      <c r="AX207" s="712" t="str">
        <f>IFERROR(ROUNDDOWN(AV208/$AT$2,1),"")</f>
        <v/>
      </c>
      <c r="AY207" s="251"/>
      <c r="AZ207" s="251"/>
    </row>
    <row r="208" spans="2:59" ht="17.100000000000001" customHeight="1" x14ac:dyDescent="0.15">
      <c r="B208" s="691"/>
      <c r="C208" s="724"/>
      <c r="D208" s="725"/>
      <c r="E208" s="725"/>
      <c r="F208" s="725"/>
      <c r="G208" s="725"/>
      <c r="H208" s="726"/>
      <c r="I208" s="730"/>
      <c r="J208" s="731"/>
      <c r="K208" s="731"/>
      <c r="L208" s="731"/>
      <c r="M208" s="732"/>
      <c r="N208" s="742"/>
      <c r="O208" s="743"/>
      <c r="P208" s="744"/>
      <c r="Q208" s="253" t="str">
        <f>IFERROR(IF(AND(AND($N207&lt;&gt;$BI$6,$N207&lt;&gt;$BJ$6),Q207="有"),$AL$2,VLOOKUP(Q207,'P1'!$B$4:$J$35,9,FALSE)),"")</f>
        <v/>
      </c>
      <c r="R208" s="253" t="str">
        <f>IFERROR(IF(AND(AND($N207&lt;&gt;$BI$6,$N207&lt;&gt;$BJ$6),R207="有"),$AL$2,VLOOKUP(R207,'P1'!$B$4:$J$35,9,FALSE)),"")</f>
        <v/>
      </c>
      <c r="S208" s="253" t="str">
        <f>IFERROR(IF(AND(AND($N207&lt;&gt;$BI$6,$N207&lt;&gt;$BJ$6),S207="有"),$AL$2,VLOOKUP(S207,'P1'!$B$4:$J$35,9,FALSE)),"")</f>
        <v/>
      </c>
      <c r="T208" s="253" t="str">
        <f>IFERROR(IF(AND(AND($N207&lt;&gt;$BI$6,$N207&lt;&gt;$BJ$6),T207="有"),$AL$2,VLOOKUP(T207,'P1'!$B$4:$J$35,9,FALSE)),"")</f>
        <v/>
      </c>
      <c r="U208" s="253" t="str">
        <f>IFERROR(IF(AND(AND($N207&lt;&gt;$BI$6,$N207&lt;&gt;$BJ$6),U207="有"),$AL$2,VLOOKUP(U207,'P1'!$B$4:$J$35,9,FALSE)),"")</f>
        <v/>
      </c>
      <c r="V208" s="253" t="str">
        <f>IFERROR(IF(AND(AND($N207&lt;&gt;$BI$6,$N207&lt;&gt;$BJ$6),V207="有"),$AL$2,VLOOKUP(V207,'P1'!$B$4:$J$35,9,FALSE)),"")</f>
        <v/>
      </c>
      <c r="W208" s="253" t="str">
        <f>IFERROR(IF(AND(AND($N207&lt;&gt;$BI$6,$N207&lt;&gt;$BJ$6),W207="有"),$AL$2,VLOOKUP(W207,'P1'!$B$4:$J$35,9,FALSE)),"")</f>
        <v/>
      </c>
      <c r="X208" s="253" t="str">
        <f>IFERROR(IF(AND(AND($N207&lt;&gt;$BI$6,$N207&lt;&gt;$BJ$6),X207="有"),$AL$2,VLOOKUP(X207,'P1'!$B$4:$J$35,9,FALSE)),"")</f>
        <v/>
      </c>
      <c r="Y208" s="253" t="str">
        <f>IFERROR(IF(AND(AND($N207&lt;&gt;$BI$6,$N207&lt;&gt;$BJ$6),Y207="有"),$AL$2,VLOOKUP(Y207,'P1'!$B$4:$J$35,9,FALSE)),"")</f>
        <v/>
      </c>
      <c r="Z208" s="253" t="str">
        <f>IFERROR(IF(AND(AND($N207&lt;&gt;$BI$6,$N207&lt;&gt;$BJ$6),Z207="有"),$AL$2,VLOOKUP(Z207,'P1'!$B$4:$J$35,9,FALSE)),"")</f>
        <v/>
      </c>
      <c r="AA208" s="253" t="str">
        <f>IFERROR(IF(AND(AND($N207&lt;&gt;$BI$6,$N207&lt;&gt;$BJ$6),AA207="有"),$AL$2,VLOOKUP(AA207,'P1'!$B$4:$J$35,9,FALSE)),"")</f>
        <v/>
      </c>
      <c r="AB208" s="253" t="str">
        <f>IFERROR(IF(AND(AND($N207&lt;&gt;$BI$6,$N207&lt;&gt;$BJ$6),AB207="有"),$AL$2,VLOOKUP(AB207,'P1'!$B$4:$J$35,9,FALSE)),"")</f>
        <v/>
      </c>
      <c r="AC208" s="253" t="str">
        <f>IFERROR(IF(AND(AND($N207&lt;&gt;$BI$6,$N207&lt;&gt;$BJ$6),AC207="有"),$AL$2,VLOOKUP(AC207,'P1'!$B$4:$J$35,9,FALSE)),"")</f>
        <v/>
      </c>
      <c r="AD208" s="253" t="str">
        <f>IFERROR(IF(AND(AND($N207&lt;&gt;$BI$6,$N207&lt;&gt;$BJ$6),AD207="有"),$AL$2,VLOOKUP(AD207,'P1'!$B$4:$J$35,9,FALSE)),"")</f>
        <v/>
      </c>
      <c r="AE208" s="253" t="str">
        <f>IFERROR(IF(AND(AND($N207&lt;&gt;$BI$6,$N207&lt;&gt;$BJ$6),AE207="有"),$AL$2,VLOOKUP(AE207,'P1'!$B$4:$J$35,9,FALSE)),"")</f>
        <v/>
      </c>
      <c r="AF208" s="253" t="str">
        <f>IFERROR(IF(AND(AND($N207&lt;&gt;$BI$6,$N207&lt;&gt;$BJ$6),AF207="有"),$AL$2,VLOOKUP(AF207,'P1'!$B$4:$J$35,9,FALSE)),"")</f>
        <v/>
      </c>
      <c r="AG208" s="253" t="str">
        <f>IFERROR(IF(AND(AND($N207&lt;&gt;$BI$6,$N207&lt;&gt;$BJ$6),AG207="有"),$AL$2,VLOOKUP(AG207,'P1'!$B$4:$J$35,9,FALSE)),"")</f>
        <v/>
      </c>
      <c r="AH208" s="253" t="str">
        <f>IFERROR(IF(AND(AND($N207&lt;&gt;$BI$6,$N207&lt;&gt;$BJ$6),AH207="有"),$AL$2,VLOOKUP(AH207,'P1'!$B$4:$J$35,9,FALSE)),"")</f>
        <v/>
      </c>
      <c r="AI208" s="253" t="str">
        <f>IFERROR(IF(AND(AND($N207&lt;&gt;$BI$6,$N207&lt;&gt;$BJ$6),AI207="有"),$AL$2,VLOOKUP(AI207,'P1'!$B$4:$J$35,9,FALSE)),"")</f>
        <v/>
      </c>
      <c r="AJ208" s="253" t="str">
        <f>IFERROR(IF(AND(AND($N207&lt;&gt;$BI$6,$N207&lt;&gt;$BJ$6),AJ207="有"),$AL$2,VLOOKUP(AJ207,'P1'!$B$4:$J$35,9,FALSE)),"")</f>
        <v/>
      </c>
      <c r="AK208" s="253" t="str">
        <f>IFERROR(IF(AND(AND($N207&lt;&gt;$BI$6,$N207&lt;&gt;$BJ$6),AK207="有"),$AL$2,VLOOKUP(AK207,'P1'!$B$4:$J$35,9,FALSE)),"")</f>
        <v/>
      </c>
      <c r="AL208" s="253" t="str">
        <f>IFERROR(IF(AND(AND($N207&lt;&gt;$BI$6,$N207&lt;&gt;$BJ$6),AL207="有"),$AL$2,VLOOKUP(AL207,'P1'!$B$4:$J$35,9,FALSE)),"")</f>
        <v/>
      </c>
      <c r="AM208" s="253" t="str">
        <f>IFERROR(IF(AND(AND($N207&lt;&gt;$BI$6,$N207&lt;&gt;$BJ$6),AM207="有"),$AL$2,VLOOKUP(AM207,'P1'!$B$4:$J$35,9,FALSE)),"")</f>
        <v/>
      </c>
      <c r="AN208" s="253" t="str">
        <f>IFERROR(IF(AND(AND($N207&lt;&gt;$BI$6,$N207&lt;&gt;$BJ$6),AN207="有"),$AL$2,VLOOKUP(AN207,'P1'!$B$4:$J$35,9,FALSE)),"")</f>
        <v/>
      </c>
      <c r="AO208" s="253" t="str">
        <f>IFERROR(IF(AND(AND($N207&lt;&gt;$BI$6,$N207&lt;&gt;$BJ$6),AO207="有"),$AL$2,VLOOKUP(AO207,'P1'!$B$4:$J$35,9,FALSE)),"")</f>
        <v/>
      </c>
      <c r="AP208" s="253" t="str">
        <f>IFERROR(IF(AND(AND($N207&lt;&gt;$BI$6,$N207&lt;&gt;$BJ$6),AP207="有"),$AL$2,VLOOKUP(AP207,'P1'!$B$4:$J$35,9,FALSE)),"")</f>
        <v/>
      </c>
      <c r="AQ208" s="253" t="str">
        <f>IFERROR(IF(AND(AND($N207&lt;&gt;$BI$6,$N207&lt;&gt;$BJ$6),AQ207="有"),$AL$2,VLOOKUP(AQ207,'P1'!$B$4:$J$35,9,FALSE)),"")</f>
        <v/>
      </c>
      <c r="AR208" s="253" t="str">
        <f>IFERROR(IF(AND(AND($N207&lt;&gt;$BI$6,$N207&lt;&gt;$BJ$6),AR207="有"),$AL$2,VLOOKUP(AR207,'P1'!$B$4:$J$35,9,FALSE)),"")</f>
        <v/>
      </c>
      <c r="AS208" s="253" t="str">
        <f>IFERROR(IF(AND(AND($N207&lt;&gt;$BI$6,$N207&lt;&gt;$BJ$6),AS207="有"),$AL$2,VLOOKUP(AS207,'P1'!$B$4:$J$35,9,FALSE)),"")</f>
        <v/>
      </c>
      <c r="AT208" s="253" t="str">
        <f>IFERROR(IF(AND(AND($N207&lt;&gt;$BI$6,$N207&lt;&gt;$BJ$6),AT207="有"),$AL$2,VLOOKUP(AT207,'P1'!$B$4:$J$35,9,FALSE)),"")</f>
        <v/>
      </c>
      <c r="AU208" s="253" t="str">
        <f>IFERROR(IF(AND(AND($N207&lt;&gt;$BI$6,$N207&lt;&gt;$BJ$6),AU207="有"),$AL$2,VLOOKUP(AU207,'P1'!$B$4:$J$35,9,FALSE)),"")</f>
        <v/>
      </c>
      <c r="AV208" s="254">
        <f>SUM(Q208:AU208)</f>
        <v>0</v>
      </c>
      <c r="AW208" s="711"/>
      <c r="AX208" s="713"/>
      <c r="AY208" s="255"/>
      <c r="AZ208" s="255"/>
    </row>
    <row r="209" spans="2:52" ht="17.100000000000001" customHeight="1" x14ac:dyDescent="0.15">
      <c r="B209" s="690">
        <f>B207+1</f>
        <v>88</v>
      </c>
      <c r="C209" s="721"/>
      <c r="D209" s="722"/>
      <c r="E209" s="722"/>
      <c r="F209" s="722"/>
      <c r="G209" s="722"/>
      <c r="H209" s="723"/>
      <c r="I209" s="727"/>
      <c r="J209" s="728"/>
      <c r="K209" s="728"/>
      <c r="L209" s="728"/>
      <c r="M209" s="729"/>
      <c r="N209" s="733"/>
      <c r="O209" s="734"/>
      <c r="P209" s="741"/>
      <c r="Q209" s="256"/>
      <c r="R209" s="256"/>
      <c r="S209" s="256"/>
      <c r="T209" s="256"/>
      <c r="U209" s="256"/>
      <c r="V209" s="256"/>
      <c r="W209" s="256"/>
      <c r="X209" s="256"/>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250">
        <f>COUNTA(Q209:AU209)</f>
        <v>0</v>
      </c>
      <c r="AW209" s="710">
        <f>AV210</f>
        <v>0</v>
      </c>
      <c r="AX209" s="712" t="str">
        <f>IFERROR(ROUNDDOWN(AV210/$AT$2,1),"")</f>
        <v/>
      </c>
      <c r="AY209" s="251"/>
      <c r="AZ209" s="251"/>
    </row>
    <row r="210" spans="2:52" ht="17.100000000000001" customHeight="1" x14ac:dyDescent="0.15">
      <c r="B210" s="691"/>
      <c r="C210" s="724"/>
      <c r="D210" s="725"/>
      <c r="E210" s="725"/>
      <c r="F210" s="725"/>
      <c r="G210" s="725"/>
      <c r="H210" s="726"/>
      <c r="I210" s="730"/>
      <c r="J210" s="731"/>
      <c r="K210" s="731"/>
      <c r="L210" s="731"/>
      <c r="M210" s="732"/>
      <c r="N210" s="742"/>
      <c r="O210" s="743"/>
      <c r="P210" s="744"/>
      <c r="Q210" s="253" t="str">
        <f>IFERROR(IF(AND(AND($N209&lt;&gt;$BI$6,$N209&lt;&gt;$BJ$6),Q209="有"),$AL$2,VLOOKUP(Q209,'P1'!$B$4:$J$35,9,FALSE)),"")</f>
        <v/>
      </c>
      <c r="R210" s="253" t="str">
        <f>IFERROR(IF(AND(AND($N209&lt;&gt;$BI$6,$N209&lt;&gt;$BJ$6),R209="有"),$AL$2,VLOOKUP(R209,'P1'!$B$4:$J$35,9,FALSE)),"")</f>
        <v/>
      </c>
      <c r="S210" s="253" t="str">
        <f>IFERROR(IF(AND(AND($N209&lt;&gt;$BI$6,$N209&lt;&gt;$BJ$6),S209="有"),$AL$2,VLOOKUP(S209,'P1'!$B$4:$J$35,9,FALSE)),"")</f>
        <v/>
      </c>
      <c r="T210" s="253" t="str">
        <f>IFERROR(IF(AND(AND($N209&lt;&gt;$BI$6,$N209&lt;&gt;$BJ$6),T209="有"),$AL$2,VLOOKUP(T209,'P1'!$B$4:$J$35,9,FALSE)),"")</f>
        <v/>
      </c>
      <c r="U210" s="253" t="str">
        <f>IFERROR(IF(AND(AND($N209&lt;&gt;$BI$6,$N209&lt;&gt;$BJ$6),U209="有"),$AL$2,VLOOKUP(U209,'P1'!$B$4:$J$35,9,FALSE)),"")</f>
        <v/>
      </c>
      <c r="V210" s="253" t="str">
        <f>IFERROR(IF(AND(AND($N209&lt;&gt;$BI$6,$N209&lt;&gt;$BJ$6),V209="有"),$AL$2,VLOOKUP(V209,'P1'!$B$4:$J$35,9,FALSE)),"")</f>
        <v/>
      </c>
      <c r="W210" s="253" t="str">
        <f>IFERROR(IF(AND(AND($N209&lt;&gt;$BI$6,$N209&lt;&gt;$BJ$6),W209="有"),$AL$2,VLOOKUP(W209,'P1'!$B$4:$J$35,9,FALSE)),"")</f>
        <v/>
      </c>
      <c r="X210" s="253" t="str">
        <f>IFERROR(IF(AND(AND($N209&lt;&gt;$BI$6,$N209&lt;&gt;$BJ$6),X209="有"),$AL$2,VLOOKUP(X209,'P1'!$B$4:$J$35,9,FALSE)),"")</f>
        <v/>
      </c>
      <c r="Y210" s="253" t="str">
        <f>IFERROR(IF(AND(AND($N209&lt;&gt;$BI$6,$N209&lt;&gt;$BJ$6),Y209="有"),$AL$2,VLOOKUP(Y209,'P1'!$B$4:$J$35,9,FALSE)),"")</f>
        <v/>
      </c>
      <c r="Z210" s="253" t="str">
        <f>IFERROR(IF(AND(AND($N209&lt;&gt;$BI$6,$N209&lt;&gt;$BJ$6),Z209="有"),$AL$2,VLOOKUP(Z209,'P1'!$B$4:$J$35,9,FALSE)),"")</f>
        <v/>
      </c>
      <c r="AA210" s="253" t="str">
        <f>IFERROR(IF(AND(AND($N209&lt;&gt;$BI$6,$N209&lt;&gt;$BJ$6),AA209="有"),$AL$2,VLOOKUP(AA209,'P1'!$B$4:$J$35,9,FALSE)),"")</f>
        <v/>
      </c>
      <c r="AB210" s="253" t="str">
        <f>IFERROR(IF(AND(AND($N209&lt;&gt;$BI$6,$N209&lt;&gt;$BJ$6),AB209="有"),$AL$2,VLOOKUP(AB209,'P1'!$B$4:$J$35,9,FALSE)),"")</f>
        <v/>
      </c>
      <c r="AC210" s="253" t="str">
        <f>IFERROR(IF(AND(AND($N209&lt;&gt;$BI$6,$N209&lt;&gt;$BJ$6),AC209="有"),$AL$2,VLOOKUP(AC209,'P1'!$B$4:$J$35,9,FALSE)),"")</f>
        <v/>
      </c>
      <c r="AD210" s="253" t="str">
        <f>IFERROR(IF(AND(AND($N209&lt;&gt;$BI$6,$N209&lt;&gt;$BJ$6),AD209="有"),$AL$2,VLOOKUP(AD209,'P1'!$B$4:$J$35,9,FALSE)),"")</f>
        <v/>
      </c>
      <c r="AE210" s="253" t="str">
        <f>IFERROR(IF(AND(AND($N209&lt;&gt;$BI$6,$N209&lt;&gt;$BJ$6),AE209="有"),$AL$2,VLOOKUP(AE209,'P1'!$B$4:$J$35,9,FALSE)),"")</f>
        <v/>
      </c>
      <c r="AF210" s="253" t="str">
        <f>IFERROR(IF(AND(AND($N209&lt;&gt;$BI$6,$N209&lt;&gt;$BJ$6),AF209="有"),$AL$2,VLOOKUP(AF209,'P1'!$B$4:$J$35,9,FALSE)),"")</f>
        <v/>
      </c>
      <c r="AG210" s="253" t="str">
        <f>IFERROR(IF(AND(AND($N209&lt;&gt;$BI$6,$N209&lt;&gt;$BJ$6),AG209="有"),$AL$2,VLOOKUP(AG209,'P1'!$B$4:$J$35,9,FALSE)),"")</f>
        <v/>
      </c>
      <c r="AH210" s="253" t="str">
        <f>IFERROR(IF(AND(AND($N209&lt;&gt;$BI$6,$N209&lt;&gt;$BJ$6),AH209="有"),$AL$2,VLOOKUP(AH209,'P1'!$B$4:$J$35,9,FALSE)),"")</f>
        <v/>
      </c>
      <c r="AI210" s="253" t="str">
        <f>IFERROR(IF(AND(AND($N209&lt;&gt;$BI$6,$N209&lt;&gt;$BJ$6),AI209="有"),$AL$2,VLOOKUP(AI209,'P1'!$B$4:$J$35,9,FALSE)),"")</f>
        <v/>
      </c>
      <c r="AJ210" s="253" t="str">
        <f>IFERROR(IF(AND(AND($N209&lt;&gt;$BI$6,$N209&lt;&gt;$BJ$6),AJ209="有"),$AL$2,VLOOKUP(AJ209,'P1'!$B$4:$J$35,9,FALSE)),"")</f>
        <v/>
      </c>
      <c r="AK210" s="253" t="str">
        <f>IFERROR(IF(AND(AND($N209&lt;&gt;$BI$6,$N209&lt;&gt;$BJ$6),AK209="有"),$AL$2,VLOOKUP(AK209,'P1'!$B$4:$J$35,9,FALSE)),"")</f>
        <v/>
      </c>
      <c r="AL210" s="253" t="str">
        <f>IFERROR(IF(AND(AND($N209&lt;&gt;$BI$6,$N209&lt;&gt;$BJ$6),AL209="有"),$AL$2,VLOOKUP(AL209,'P1'!$B$4:$J$35,9,FALSE)),"")</f>
        <v/>
      </c>
      <c r="AM210" s="253" t="str">
        <f>IFERROR(IF(AND(AND($N209&lt;&gt;$BI$6,$N209&lt;&gt;$BJ$6),AM209="有"),$AL$2,VLOOKUP(AM209,'P1'!$B$4:$J$35,9,FALSE)),"")</f>
        <v/>
      </c>
      <c r="AN210" s="253" t="str">
        <f>IFERROR(IF(AND(AND($N209&lt;&gt;$BI$6,$N209&lt;&gt;$BJ$6),AN209="有"),$AL$2,VLOOKUP(AN209,'P1'!$B$4:$J$35,9,FALSE)),"")</f>
        <v/>
      </c>
      <c r="AO210" s="253" t="str">
        <f>IFERROR(IF(AND(AND($N209&lt;&gt;$BI$6,$N209&lt;&gt;$BJ$6),AO209="有"),$AL$2,VLOOKUP(AO209,'P1'!$B$4:$J$35,9,FALSE)),"")</f>
        <v/>
      </c>
      <c r="AP210" s="253" t="str">
        <f>IFERROR(IF(AND(AND($N209&lt;&gt;$BI$6,$N209&lt;&gt;$BJ$6),AP209="有"),$AL$2,VLOOKUP(AP209,'P1'!$B$4:$J$35,9,FALSE)),"")</f>
        <v/>
      </c>
      <c r="AQ210" s="253" t="str">
        <f>IFERROR(IF(AND(AND($N209&lt;&gt;$BI$6,$N209&lt;&gt;$BJ$6),AQ209="有"),$AL$2,VLOOKUP(AQ209,'P1'!$B$4:$J$35,9,FALSE)),"")</f>
        <v/>
      </c>
      <c r="AR210" s="253" t="str">
        <f>IFERROR(IF(AND(AND($N209&lt;&gt;$BI$6,$N209&lt;&gt;$BJ$6),AR209="有"),$AL$2,VLOOKUP(AR209,'P1'!$B$4:$J$35,9,FALSE)),"")</f>
        <v/>
      </c>
      <c r="AS210" s="253" t="str">
        <f>IFERROR(IF(AND(AND($N209&lt;&gt;$BI$6,$N209&lt;&gt;$BJ$6),AS209="有"),$AL$2,VLOOKUP(AS209,'P1'!$B$4:$J$35,9,FALSE)),"")</f>
        <v/>
      </c>
      <c r="AT210" s="253" t="str">
        <f>IFERROR(IF(AND(AND($N209&lt;&gt;$BI$6,$N209&lt;&gt;$BJ$6),AT209="有"),$AL$2,VLOOKUP(AT209,'P1'!$B$4:$J$35,9,FALSE)),"")</f>
        <v/>
      </c>
      <c r="AU210" s="253" t="str">
        <f>IFERROR(IF(AND(AND($N209&lt;&gt;$BI$6,$N209&lt;&gt;$BJ$6),AU209="有"),$AL$2,VLOOKUP(AU209,'P1'!$B$4:$J$35,9,FALSE)),"")</f>
        <v/>
      </c>
      <c r="AV210" s="254">
        <f>SUM(Q210:AU210)</f>
        <v>0</v>
      </c>
      <c r="AW210" s="711"/>
      <c r="AX210" s="713"/>
      <c r="AY210" s="255"/>
      <c r="AZ210" s="255"/>
    </row>
    <row r="211" spans="2:52" ht="17.100000000000001" customHeight="1" x14ac:dyDescent="0.15">
      <c r="B211" s="690">
        <f>B209+1</f>
        <v>89</v>
      </c>
      <c r="C211" s="721"/>
      <c r="D211" s="722"/>
      <c r="E211" s="722"/>
      <c r="F211" s="722"/>
      <c r="G211" s="722"/>
      <c r="H211" s="723"/>
      <c r="I211" s="727"/>
      <c r="J211" s="728"/>
      <c r="K211" s="728"/>
      <c r="L211" s="728"/>
      <c r="M211" s="729"/>
      <c r="N211" s="733"/>
      <c r="O211" s="734"/>
      <c r="P211" s="741"/>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6"/>
      <c r="AO211" s="256"/>
      <c r="AP211" s="256"/>
      <c r="AQ211" s="256"/>
      <c r="AR211" s="256"/>
      <c r="AS211" s="256"/>
      <c r="AT211" s="256"/>
      <c r="AU211" s="256"/>
      <c r="AV211" s="250">
        <f>COUNTA(Q211:AU211)</f>
        <v>0</v>
      </c>
      <c r="AW211" s="710">
        <f>AV212</f>
        <v>0</v>
      </c>
      <c r="AX211" s="712" t="str">
        <f>IFERROR(ROUNDDOWN(AV212/$AT$2,1),"")</f>
        <v/>
      </c>
      <c r="AY211" s="251"/>
      <c r="AZ211" s="251"/>
    </row>
    <row r="212" spans="2:52" ht="17.100000000000001" customHeight="1" x14ac:dyDescent="0.15">
      <c r="B212" s="691"/>
      <c r="C212" s="724"/>
      <c r="D212" s="725"/>
      <c r="E212" s="725"/>
      <c r="F212" s="725"/>
      <c r="G212" s="725"/>
      <c r="H212" s="726"/>
      <c r="I212" s="730"/>
      <c r="J212" s="731"/>
      <c r="K212" s="731"/>
      <c r="L212" s="731"/>
      <c r="M212" s="732"/>
      <c r="N212" s="742"/>
      <c r="O212" s="743"/>
      <c r="P212" s="744"/>
      <c r="Q212" s="253" t="str">
        <f>IFERROR(IF(AND(AND($N211&lt;&gt;$BI$6,$N211&lt;&gt;$BJ$6),Q211="有"),$AL$2,VLOOKUP(Q211,'P1'!$B$4:$J$35,9,FALSE)),"")</f>
        <v/>
      </c>
      <c r="R212" s="253" t="str">
        <f>IFERROR(IF(AND(AND($N211&lt;&gt;$BI$6,$N211&lt;&gt;$BJ$6),R211="有"),$AL$2,VLOOKUP(R211,'P1'!$B$4:$J$35,9,FALSE)),"")</f>
        <v/>
      </c>
      <c r="S212" s="253" t="str">
        <f>IFERROR(IF(AND(AND($N211&lt;&gt;$BI$6,$N211&lt;&gt;$BJ$6),S211="有"),$AL$2,VLOOKUP(S211,'P1'!$B$4:$J$35,9,FALSE)),"")</f>
        <v/>
      </c>
      <c r="T212" s="253" t="str">
        <f>IFERROR(IF(AND(AND($N211&lt;&gt;$BI$6,$N211&lt;&gt;$BJ$6),T211="有"),$AL$2,VLOOKUP(T211,'P1'!$B$4:$J$35,9,FALSE)),"")</f>
        <v/>
      </c>
      <c r="U212" s="253" t="str">
        <f>IFERROR(IF(AND(AND($N211&lt;&gt;$BI$6,$N211&lt;&gt;$BJ$6),U211="有"),$AL$2,VLOOKUP(U211,'P1'!$B$4:$J$35,9,FALSE)),"")</f>
        <v/>
      </c>
      <c r="V212" s="253" t="str">
        <f>IFERROR(IF(AND(AND($N211&lt;&gt;$BI$6,$N211&lt;&gt;$BJ$6),V211="有"),$AL$2,VLOOKUP(V211,'P1'!$B$4:$J$35,9,FALSE)),"")</f>
        <v/>
      </c>
      <c r="W212" s="253" t="str">
        <f>IFERROR(IF(AND(AND($N211&lt;&gt;$BI$6,$N211&lt;&gt;$BJ$6),W211="有"),$AL$2,VLOOKUP(W211,'P1'!$B$4:$J$35,9,FALSE)),"")</f>
        <v/>
      </c>
      <c r="X212" s="253" t="str">
        <f>IFERROR(IF(AND(AND($N211&lt;&gt;$BI$6,$N211&lt;&gt;$BJ$6),X211="有"),$AL$2,VLOOKUP(X211,'P1'!$B$4:$J$35,9,FALSE)),"")</f>
        <v/>
      </c>
      <c r="Y212" s="253" t="str">
        <f>IFERROR(IF(AND(AND($N211&lt;&gt;$BI$6,$N211&lt;&gt;$BJ$6),Y211="有"),$AL$2,VLOOKUP(Y211,'P1'!$B$4:$J$35,9,FALSE)),"")</f>
        <v/>
      </c>
      <c r="Z212" s="253" t="str">
        <f>IFERROR(IF(AND(AND($N211&lt;&gt;$BI$6,$N211&lt;&gt;$BJ$6),Z211="有"),$AL$2,VLOOKUP(Z211,'P1'!$B$4:$J$35,9,FALSE)),"")</f>
        <v/>
      </c>
      <c r="AA212" s="253" t="str">
        <f>IFERROR(IF(AND(AND($N211&lt;&gt;$BI$6,$N211&lt;&gt;$BJ$6),AA211="有"),$AL$2,VLOOKUP(AA211,'P1'!$B$4:$J$35,9,FALSE)),"")</f>
        <v/>
      </c>
      <c r="AB212" s="253" t="str">
        <f>IFERROR(IF(AND(AND($N211&lt;&gt;$BI$6,$N211&lt;&gt;$BJ$6),AB211="有"),$AL$2,VLOOKUP(AB211,'P1'!$B$4:$J$35,9,FALSE)),"")</f>
        <v/>
      </c>
      <c r="AC212" s="253" t="str">
        <f>IFERROR(IF(AND(AND($N211&lt;&gt;$BI$6,$N211&lt;&gt;$BJ$6),AC211="有"),$AL$2,VLOOKUP(AC211,'P1'!$B$4:$J$35,9,FALSE)),"")</f>
        <v/>
      </c>
      <c r="AD212" s="253" t="str">
        <f>IFERROR(IF(AND(AND($N211&lt;&gt;$BI$6,$N211&lt;&gt;$BJ$6),AD211="有"),$AL$2,VLOOKUP(AD211,'P1'!$B$4:$J$35,9,FALSE)),"")</f>
        <v/>
      </c>
      <c r="AE212" s="253" t="str">
        <f>IFERROR(IF(AND(AND($N211&lt;&gt;$BI$6,$N211&lt;&gt;$BJ$6),AE211="有"),$AL$2,VLOOKUP(AE211,'P1'!$B$4:$J$35,9,FALSE)),"")</f>
        <v/>
      </c>
      <c r="AF212" s="253" t="str">
        <f>IFERROR(IF(AND(AND($N211&lt;&gt;$BI$6,$N211&lt;&gt;$BJ$6),AF211="有"),$AL$2,VLOOKUP(AF211,'P1'!$B$4:$J$35,9,FALSE)),"")</f>
        <v/>
      </c>
      <c r="AG212" s="253" t="str">
        <f>IFERROR(IF(AND(AND($N211&lt;&gt;$BI$6,$N211&lt;&gt;$BJ$6),AG211="有"),$AL$2,VLOOKUP(AG211,'P1'!$B$4:$J$35,9,FALSE)),"")</f>
        <v/>
      </c>
      <c r="AH212" s="253" t="str">
        <f>IFERROR(IF(AND(AND($N211&lt;&gt;$BI$6,$N211&lt;&gt;$BJ$6),AH211="有"),$AL$2,VLOOKUP(AH211,'P1'!$B$4:$J$35,9,FALSE)),"")</f>
        <v/>
      </c>
      <c r="AI212" s="253" t="str">
        <f>IFERROR(IF(AND(AND($N211&lt;&gt;$BI$6,$N211&lt;&gt;$BJ$6),AI211="有"),$AL$2,VLOOKUP(AI211,'P1'!$B$4:$J$35,9,FALSE)),"")</f>
        <v/>
      </c>
      <c r="AJ212" s="253" t="str">
        <f>IFERROR(IF(AND(AND($N211&lt;&gt;$BI$6,$N211&lt;&gt;$BJ$6),AJ211="有"),$AL$2,VLOOKUP(AJ211,'P1'!$B$4:$J$35,9,FALSE)),"")</f>
        <v/>
      </c>
      <c r="AK212" s="253" t="str">
        <f>IFERROR(IF(AND(AND($N211&lt;&gt;$BI$6,$N211&lt;&gt;$BJ$6),AK211="有"),$AL$2,VLOOKUP(AK211,'P1'!$B$4:$J$35,9,FALSE)),"")</f>
        <v/>
      </c>
      <c r="AL212" s="253" t="str">
        <f>IFERROR(IF(AND(AND($N211&lt;&gt;$BI$6,$N211&lt;&gt;$BJ$6),AL211="有"),$AL$2,VLOOKUP(AL211,'P1'!$B$4:$J$35,9,FALSE)),"")</f>
        <v/>
      </c>
      <c r="AM212" s="253" t="str">
        <f>IFERROR(IF(AND(AND($N211&lt;&gt;$BI$6,$N211&lt;&gt;$BJ$6),AM211="有"),$AL$2,VLOOKUP(AM211,'P1'!$B$4:$J$35,9,FALSE)),"")</f>
        <v/>
      </c>
      <c r="AN212" s="253" t="str">
        <f>IFERROR(IF(AND(AND($N211&lt;&gt;$BI$6,$N211&lt;&gt;$BJ$6),AN211="有"),$AL$2,VLOOKUP(AN211,'P1'!$B$4:$J$35,9,FALSE)),"")</f>
        <v/>
      </c>
      <c r="AO212" s="253" t="str">
        <f>IFERROR(IF(AND(AND($N211&lt;&gt;$BI$6,$N211&lt;&gt;$BJ$6),AO211="有"),$AL$2,VLOOKUP(AO211,'P1'!$B$4:$J$35,9,FALSE)),"")</f>
        <v/>
      </c>
      <c r="AP212" s="253" t="str">
        <f>IFERROR(IF(AND(AND($N211&lt;&gt;$BI$6,$N211&lt;&gt;$BJ$6),AP211="有"),$AL$2,VLOOKUP(AP211,'P1'!$B$4:$J$35,9,FALSE)),"")</f>
        <v/>
      </c>
      <c r="AQ212" s="253" t="str">
        <f>IFERROR(IF(AND(AND($N211&lt;&gt;$BI$6,$N211&lt;&gt;$BJ$6),AQ211="有"),$AL$2,VLOOKUP(AQ211,'P1'!$B$4:$J$35,9,FALSE)),"")</f>
        <v/>
      </c>
      <c r="AR212" s="253" t="str">
        <f>IFERROR(IF(AND(AND($N211&lt;&gt;$BI$6,$N211&lt;&gt;$BJ$6),AR211="有"),$AL$2,VLOOKUP(AR211,'P1'!$B$4:$J$35,9,FALSE)),"")</f>
        <v/>
      </c>
      <c r="AS212" s="253" t="str">
        <f>IFERROR(IF(AND(AND($N211&lt;&gt;$BI$6,$N211&lt;&gt;$BJ$6),AS211="有"),$AL$2,VLOOKUP(AS211,'P1'!$B$4:$J$35,9,FALSE)),"")</f>
        <v/>
      </c>
      <c r="AT212" s="253" t="str">
        <f>IFERROR(IF(AND(AND($N211&lt;&gt;$BI$6,$N211&lt;&gt;$BJ$6),AT211="有"),$AL$2,VLOOKUP(AT211,'P1'!$B$4:$J$35,9,FALSE)),"")</f>
        <v/>
      </c>
      <c r="AU212" s="253" t="str">
        <f>IFERROR(IF(AND(AND($N211&lt;&gt;$BI$6,$N211&lt;&gt;$BJ$6),AU211="有"),$AL$2,VLOOKUP(AU211,'P1'!$B$4:$J$35,9,FALSE)),"")</f>
        <v/>
      </c>
      <c r="AV212" s="254">
        <f>SUM(Q212:AU212)</f>
        <v>0</v>
      </c>
      <c r="AW212" s="711"/>
      <c r="AX212" s="713"/>
      <c r="AY212" s="255"/>
      <c r="AZ212" s="255"/>
    </row>
    <row r="213" spans="2:52" ht="17.100000000000001" customHeight="1" x14ac:dyDescent="0.15">
      <c r="B213" s="690">
        <f>B211+1</f>
        <v>90</v>
      </c>
      <c r="C213" s="721"/>
      <c r="D213" s="722"/>
      <c r="E213" s="722"/>
      <c r="F213" s="722"/>
      <c r="G213" s="722"/>
      <c r="H213" s="723"/>
      <c r="I213" s="727"/>
      <c r="J213" s="728"/>
      <c r="K213" s="728"/>
      <c r="L213" s="728"/>
      <c r="M213" s="729"/>
      <c r="N213" s="733"/>
      <c r="O213" s="734"/>
      <c r="P213" s="741"/>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0">
        <f>COUNTA(Q213:AU213)</f>
        <v>0</v>
      </c>
      <c r="AW213" s="710">
        <f>AV214</f>
        <v>0</v>
      </c>
      <c r="AX213" s="712" t="str">
        <f>IFERROR(ROUNDDOWN(AV214/$AT$2,1),"")</f>
        <v/>
      </c>
      <c r="AY213" s="251"/>
      <c r="AZ213" s="251"/>
    </row>
    <row r="214" spans="2:52" ht="17.100000000000001" customHeight="1" x14ac:dyDescent="0.15">
      <c r="B214" s="691"/>
      <c r="C214" s="724"/>
      <c r="D214" s="725"/>
      <c r="E214" s="725"/>
      <c r="F214" s="725"/>
      <c r="G214" s="725"/>
      <c r="H214" s="726"/>
      <c r="I214" s="730"/>
      <c r="J214" s="731"/>
      <c r="K214" s="731"/>
      <c r="L214" s="731"/>
      <c r="M214" s="732"/>
      <c r="N214" s="742"/>
      <c r="O214" s="743"/>
      <c r="P214" s="744"/>
      <c r="Q214" s="253" t="str">
        <f>IFERROR(IF(AND(AND($N213&lt;&gt;$BI$6,$N213&lt;&gt;$BJ$6),Q213="有"),$AL$2,VLOOKUP(Q213,'P1'!$B$4:$J$35,9,FALSE)),"")</f>
        <v/>
      </c>
      <c r="R214" s="253" t="str">
        <f>IFERROR(IF(AND(AND($N213&lt;&gt;$BI$6,$N213&lt;&gt;$BJ$6),R213="有"),$AL$2,VLOOKUP(R213,'P1'!$B$4:$J$35,9,FALSE)),"")</f>
        <v/>
      </c>
      <c r="S214" s="253" t="str">
        <f>IFERROR(IF(AND(AND($N213&lt;&gt;$BI$6,$N213&lt;&gt;$BJ$6),S213="有"),$AL$2,VLOOKUP(S213,'P1'!$B$4:$J$35,9,FALSE)),"")</f>
        <v/>
      </c>
      <c r="T214" s="253" t="str">
        <f>IFERROR(IF(AND(AND($N213&lt;&gt;$BI$6,$N213&lt;&gt;$BJ$6),T213="有"),$AL$2,VLOOKUP(T213,'P1'!$B$4:$J$35,9,FALSE)),"")</f>
        <v/>
      </c>
      <c r="U214" s="253" t="str">
        <f>IFERROR(IF(AND(AND($N213&lt;&gt;$BI$6,$N213&lt;&gt;$BJ$6),U213="有"),$AL$2,VLOOKUP(U213,'P1'!$B$4:$J$35,9,FALSE)),"")</f>
        <v/>
      </c>
      <c r="V214" s="253" t="str">
        <f>IFERROR(IF(AND(AND($N213&lt;&gt;$BI$6,$N213&lt;&gt;$BJ$6),V213="有"),$AL$2,VLOOKUP(V213,'P1'!$B$4:$J$35,9,FALSE)),"")</f>
        <v/>
      </c>
      <c r="W214" s="253" t="str">
        <f>IFERROR(IF(AND(AND($N213&lt;&gt;$BI$6,$N213&lt;&gt;$BJ$6),W213="有"),$AL$2,VLOOKUP(W213,'P1'!$B$4:$J$35,9,FALSE)),"")</f>
        <v/>
      </c>
      <c r="X214" s="253" t="str">
        <f>IFERROR(IF(AND(AND($N213&lt;&gt;$BI$6,$N213&lt;&gt;$BJ$6),X213="有"),$AL$2,VLOOKUP(X213,'P1'!$B$4:$J$35,9,FALSE)),"")</f>
        <v/>
      </c>
      <c r="Y214" s="253" t="str">
        <f>IFERROR(IF(AND(AND($N213&lt;&gt;$BI$6,$N213&lt;&gt;$BJ$6),Y213="有"),$AL$2,VLOOKUP(Y213,'P1'!$B$4:$J$35,9,FALSE)),"")</f>
        <v/>
      </c>
      <c r="Z214" s="253" t="str">
        <f>IFERROR(IF(AND(AND($N213&lt;&gt;$BI$6,$N213&lt;&gt;$BJ$6),Z213="有"),$AL$2,VLOOKUP(Z213,'P1'!$B$4:$J$35,9,FALSE)),"")</f>
        <v/>
      </c>
      <c r="AA214" s="253" t="str">
        <f>IFERROR(IF(AND(AND($N213&lt;&gt;$BI$6,$N213&lt;&gt;$BJ$6),AA213="有"),$AL$2,VLOOKUP(AA213,'P1'!$B$4:$J$35,9,FALSE)),"")</f>
        <v/>
      </c>
      <c r="AB214" s="253" t="str">
        <f>IFERROR(IF(AND(AND($N213&lt;&gt;$BI$6,$N213&lt;&gt;$BJ$6),AB213="有"),$AL$2,VLOOKUP(AB213,'P1'!$B$4:$J$35,9,FALSE)),"")</f>
        <v/>
      </c>
      <c r="AC214" s="253" t="str">
        <f>IFERROR(IF(AND(AND($N213&lt;&gt;$BI$6,$N213&lt;&gt;$BJ$6),AC213="有"),$AL$2,VLOOKUP(AC213,'P1'!$B$4:$J$35,9,FALSE)),"")</f>
        <v/>
      </c>
      <c r="AD214" s="253" t="str">
        <f>IFERROR(IF(AND(AND($N213&lt;&gt;$BI$6,$N213&lt;&gt;$BJ$6),AD213="有"),$AL$2,VLOOKUP(AD213,'P1'!$B$4:$J$35,9,FALSE)),"")</f>
        <v/>
      </c>
      <c r="AE214" s="253" t="str">
        <f>IFERROR(IF(AND(AND($N213&lt;&gt;$BI$6,$N213&lt;&gt;$BJ$6),AE213="有"),$AL$2,VLOOKUP(AE213,'P1'!$B$4:$J$35,9,FALSE)),"")</f>
        <v/>
      </c>
      <c r="AF214" s="253" t="str">
        <f>IFERROR(IF(AND(AND($N213&lt;&gt;$BI$6,$N213&lt;&gt;$BJ$6),AF213="有"),$AL$2,VLOOKUP(AF213,'P1'!$B$4:$J$35,9,FALSE)),"")</f>
        <v/>
      </c>
      <c r="AG214" s="253" t="str">
        <f>IFERROR(IF(AND(AND($N213&lt;&gt;$BI$6,$N213&lt;&gt;$BJ$6),AG213="有"),$AL$2,VLOOKUP(AG213,'P1'!$B$4:$J$35,9,FALSE)),"")</f>
        <v/>
      </c>
      <c r="AH214" s="253" t="str">
        <f>IFERROR(IF(AND(AND($N213&lt;&gt;$BI$6,$N213&lt;&gt;$BJ$6),AH213="有"),$AL$2,VLOOKUP(AH213,'P1'!$B$4:$J$35,9,FALSE)),"")</f>
        <v/>
      </c>
      <c r="AI214" s="253" t="str">
        <f>IFERROR(IF(AND(AND($N213&lt;&gt;$BI$6,$N213&lt;&gt;$BJ$6),AI213="有"),$AL$2,VLOOKUP(AI213,'P1'!$B$4:$J$35,9,FALSE)),"")</f>
        <v/>
      </c>
      <c r="AJ214" s="253" t="str">
        <f>IFERROR(IF(AND(AND($N213&lt;&gt;$BI$6,$N213&lt;&gt;$BJ$6),AJ213="有"),$AL$2,VLOOKUP(AJ213,'P1'!$B$4:$J$35,9,FALSE)),"")</f>
        <v/>
      </c>
      <c r="AK214" s="253" t="str">
        <f>IFERROR(IF(AND(AND($N213&lt;&gt;$BI$6,$N213&lt;&gt;$BJ$6),AK213="有"),$AL$2,VLOOKUP(AK213,'P1'!$B$4:$J$35,9,FALSE)),"")</f>
        <v/>
      </c>
      <c r="AL214" s="253" t="str">
        <f>IFERROR(IF(AND(AND($N213&lt;&gt;$BI$6,$N213&lt;&gt;$BJ$6),AL213="有"),$AL$2,VLOOKUP(AL213,'P1'!$B$4:$J$35,9,FALSE)),"")</f>
        <v/>
      </c>
      <c r="AM214" s="253" t="str">
        <f>IFERROR(IF(AND(AND($N213&lt;&gt;$BI$6,$N213&lt;&gt;$BJ$6),AM213="有"),$AL$2,VLOOKUP(AM213,'P1'!$B$4:$J$35,9,FALSE)),"")</f>
        <v/>
      </c>
      <c r="AN214" s="253" t="str">
        <f>IFERROR(IF(AND(AND($N213&lt;&gt;$BI$6,$N213&lt;&gt;$BJ$6),AN213="有"),$AL$2,VLOOKUP(AN213,'P1'!$B$4:$J$35,9,FALSE)),"")</f>
        <v/>
      </c>
      <c r="AO214" s="253" t="str">
        <f>IFERROR(IF(AND(AND($N213&lt;&gt;$BI$6,$N213&lt;&gt;$BJ$6),AO213="有"),$AL$2,VLOOKUP(AO213,'P1'!$B$4:$J$35,9,FALSE)),"")</f>
        <v/>
      </c>
      <c r="AP214" s="253" t="str">
        <f>IFERROR(IF(AND(AND($N213&lt;&gt;$BI$6,$N213&lt;&gt;$BJ$6),AP213="有"),$AL$2,VLOOKUP(AP213,'P1'!$B$4:$J$35,9,FALSE)),"")</f>
        <v/>
      </c>
      <c r="AQ214" s="253" t="str">
        <f>IFERROR(IF(AND(AND($N213&lt;&gt;$BI$6,$N213&lt;&gt;$BJ$6),AQ213="有"),$AL$2,VLOOKUP(AQ213,'P1'!$B$4:$J$35,9,FALSE)),"")</f>
        <v/>
      </c>
      <c r="AR214" s="253" t="str">
        <f>IFERROR(IF(AND(AND($N213&lt;&gt;$BI$6,$N213&lt;&gt;$BJ$6),AR213="有"),$AL$2,VLOOKUP(AR213,'P1'!$B$4:$J$35,9,FALSE)),"")</f>
        <v/>
      </c>
      <c r="AS214" s="253" t="str">
        <f>IFERROR(IF(AND(AND($N213&lt;&gt;$BI$6,$N213&lt;&gt;$BJ$6),AS213="有"),$AL$2,VLOOKUP(AS213,'P1'!$B$4:$J$35,9,FALSE)),"")</f>
        <v/>
      </c>
      <c r="AT214" s="253" t="str">
        <f>IFERROR(IF(AND(AND($N213&lt;&gt;$BI$6,$N213&lt;&gt;$BJ$6),AT213="有"),$AL$2,VLOOKUP(AT213,'P1'!$B$4:$J$35,9,FALSE)),"")</f>
        <v/>
      </c>
      <c r="AU214" s="253" t="str">
        <f>IFERROR(IF(AND(AND($N213&lt;&gt;$BI$6,$N213&lt;&gt;$BJ$6),AU213="有"),$AL$2,VLOOKUP(AU213,'P1'!$B$4:$J$35,9,FALSE)),"")</f>
        <v/>
      </c>
      <c r="AV214" s="254">
        <f>SUM(Q214:AU214)</f>
        <v>0</v>
      </c>
      <c r="AW214" s="711"/>
      <c r="AX214" s="713"/>
      <c r="AY214" s="255"/>
      <c r="AZ214" s="255"/>
    </row>
    <row r="215" spans="2:52" ht="17.100000000000001" customHeight="1" x14ac:dyDescent="0.15">
      <c r="B215" s="690">
        <f>B213+1</f>
        <v>91</v>
      </c>
      <c r="C215" s="721"/>
      <c r="D215" s="722"/>
      <c r="E215" s="722"/>
      <c r="F215" s="722"/>
      <c r="G215" s="722"/>
      <c r="H215" s="723"/>
      <c r="I215" s="727"/>
      <c r="J215" s="728"/>
      <c r="K215" s="728"/>
      <c r="L215" s="728"/>
      <c r="M215" s="729"/>
      <c r="N215" s="733"/>
      <c r="O215" s="734"/>
      <c r="P215" s="741"/>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0">
        <f>COUNTA(Q215:AU215)</f>
        <v>0</v>
      </c>
      <c r="AW215" s="710">
        <f>AV216</f>
        <v>0</v>
      </c>
      <c r="AX215" s="712" t="str">
        <f>IFERROR(ROUNDDOWN(AV216/$AT$2,1),"")</f>
        <v/>
      </c>
      <c r="AY215" s="251"/>
      <c r="AZ215" s="251"/>
    </row>
    <row r="216" spans="2:52" ht="17.100000000000001" customHeight="1" x14ac:dyDescent="0.15">
      <c r="B216" s="691"/>
      <c r="C216" s="724"/>
      <c r="D216" s="725"/>
      <c r="E216" s="725"/>
      <c r="F216" s="725"/>
      <c r="G216" s="725"/>
      <c r="H216" s="726"/>
      <c r="I216" s="730"/>
      <c r="J216" s="731"/>
      <c r="K216" s="731"/>
      <c r="L216" s="731"/>
      <c r="M216" s="732"/>
      <c r="N216" s="742"/>
      <c r="O216" s="743"/>
      <c r="P216" s="744"/>
      <c r="Q216" s="253" t="str">
        <f>IFERROR(IF(AND(AND($N215&lt;&gt;$BI$6,$N215&lt;&gt;$BJ$6),Q215="有"),$AL$2,VLOOKUP(Q215,'P1'!$B$4:$J$35,9,FALSE)),"")</f>
        <v/>
      </c>
      <c r="R216" s="253" t="str">
        <f>IFERROR(IF(AND(AND($N215&lt;&gt;$BI$6,$N215&lt;&gt;$BJ$6),R215="有"),$AL$2,VLOOKUP(R215,'P1'!$B$4:$J$35,9,FALSE)),"")</f>
        <v/>
      </c>
      <c r="S216" s="253" t="str">
        <f>IFERROR(IF(AND(AND($N215&lt;&gt;$BI$6,$N215&lt;&gt;$BJ$6),S215="有"),$AL$2,VLOOKUP(S215,'P1'!$B$4:$J$35,9,FALSE)),"")</f>
        <v/>
      </c>
      <c r="T216" s="253" t="str">
        <f>IFERROR(IF(AND(AND($N215&lt;&gt;$BI$6,$N215&lt;&gt;$BJ$6),T215="有"),$AL$2,VLOOKUP(T215,'P1'!$B$4:$J$35,9,FALSE)),"")</f>
        <v/>
      </c>
      <c r="U216" s="253" t="str">
        <f>IFERROR(IF(AND(AND($N215&lt;&gt;$BI$6,$N215&lt;&gt;$BJ$6),U215="有"),$AL$2,VLOOKUP(U215,'P1'!$B$4:$J$35,9,FALSE)),"")</f>
        <v/>
      </c>
      <c r="V216" s="253" t="str">
        <f>IFERROR(IF(AND(AND($N215&lt;&gt;$BI$6,$N215&lt;&gt;$BJ$6),V215="有"),$AL$2,VLOOKUP(V215,'P1'!$B$4:$J$35,9,FALSE)),"")</f>
        <v/>
      </c>
      <c r="W216" s="253" t="str">
        <f>IFERROR(IF(AND(AND($N215&lt;&gt;$BI$6,$N215&lt;&gt;$BJ$6),W215="有"),$AL$2,VLOOKUP(W215,'P1'!$B$4:$J$35,9,FALSE)),"")</f>
        <v/>
      </c>
      <c r="X216" s="253" t="str">
        <f>IFERROR(IF(AND(AND($N215&lt;&gt;$BI$6,$N215&lt;&gt;$BJ$6),X215="有"),$AL$2,VLOOKUP(X215,'P1'!$B$4:$J$35,9,FALSE)),"")</f>
        <v/>
      </c>
      <c r="Y216" s="253" t="str">
        <f>IFERROR(IF(AND(AND($N215&lt;&gt;$BI$6,$N215&lt;&gt;$BJ$6),Y215="有"),$AL$2,VLOOKUP(Y215,'P1'!$B$4:$J$35,9,FALSE)),"")</f>
        <v/>
      </c>
      <c r="Z216" s="253" t="str">
        <f>IFERROR(IF(AND(AND($N215&lt;&gt;$BI$6,$N215&lt;&gt;$BJ$6),Z215="有"),$AL$2,VLOOKUP(Z215,'P1'!$B$4:$J$35,9,FALSE)),"")</f>
        <v/>
      </c>
      <c r="AA216" s="253" t="str">
        <f>IFERROR(IF(AND(AND($N215&lt;&gt;$BI$6,$N215&lt;&gt;$BJ$6),AA215="有"),$AL$2,VLOOKUP(AA215,'P1'!$B$4:$J$35,9,FALSE)),"")</f>
        <v/>
      </c>
      <c r="AB216" s="253" t="str">
        <f>IFERROR(IF(AND(AND($N215&lt;&gt;$BI$6,$N215&lt;&gt;$BJ$6),AB215="有"),$AL$2,VLOOKUP(AB215,'P1'!$B$4:$J$35,9,FALSE)),"")</f>
        <v/>
      </c>
      <c r="AC216" s="253" t="str">
        <f>IFERROR(IF(AND(AND($N215&lt;&gt;$BI$6,$N215&lt;&gt;$BJ$6),AC215="有"),$AL$2,VLOOKUP(AC215,'P1'!$B$4:$J$35,9,FALSE)),"")</f>
        <v/>
      </c>
      <c r="AD216" s="253" t="str">
        <f>IFERROR(IF(AND(AND($N215&lt;&gt;$BI$6,$N215&lt;&gt;$BJ$6),AD215="有"),$AL$2,VLOOKUP(AD215,'P1'!$B$4:$J$35,9,FALSE)),"")</f>
        <v/>
      </c>
      <c r="AE216" s="253" t="str">
        <f>IFERROR(IF(AND(AND($N215&lt;&gt;$BI$6,$N215&lt;&gt;$BJ$6),AE215="有"),$AL$2,VLOOKUP(AE215,'P1'!$B$4:$J$35,9,FALSE)),"")</f>
        <v/>
      </c>
      <c r="AF216" s="253" t="str">
        <f>IFERROR(IF(AND(AND($N215&lt;&gt;$BI$6,$N215&lt;&gt;$BJ$6),AF215="有"),$AL$2,VLOOKUP(AF215,'P1'!$B$4:$J$35,9,FALSE)),"")</f>
        <v/>
      </c>
      <c r="AG216" s="253" t="str">
        <f>IFERROR(IF(AND(AND($N215&lt;&gt;$BI$6,$N215&lt;&gt;$BJ$6),AG215="有"),$AL$2,VLOOKUP(AG215,'P1'!$B$4:$J$35,9,FALSE)),"")</f>
        <v/>
      </c>
      <c r="AH216" s="253" t="str">
        <f>IFERROR(IF(AND(AND($N215&lt;&gt;$BI$6,$N215&lt;&gt;$BJ$6),AH215="有"),$AL$2,VLOOKUP(AH215,'P1'!$B$4:$J$35,9,FALSE)),"")</f>
        <v/>
      </c>
      <c r="AI216" s="253" t="str">
        <f>IFERROR(IF(AND(AND($N215&lt;&gt;$BI$6,$N215&lt;&gt;$BJ$6),AI215="有"),$AL$2,VLOOKUP(AI215,'P1'!$B$4:$J$35,9,FALSE)),"")</f>
        <v/>
      </c>
      <c r="AJ216" s="253" t="str">
        <f>IFERROR(IF(AND(AND($N215&lt;&gt;$BI$6,$N215&lt;&gt;$BJ$6),AJ215="有"),$AL$2,VLOOKUP(AJ215,'P1'!$B$4:$J$35,9,FALSE)),"")</f>
        <v/>
      </c>
      <c r="AK216" s="253" t="str">
        <f>IFERROR(IF(AND(AND($N215&lt;&gt;$BI$6,$N215&lt;&gt;$BJ$6),AK215="有"),$AL$2,VLOOKUP(AK215,'P1'!$B$4:$J$35,9,FALSE)),"")</f>
        <v/>
      </c>
      <c r="AL216" s="253" t="str">
        <f>IFERROR(IF(AND(AND($N215&lt;&gt;$BI$6,$N215&lt;&gt;$BJ$6),AL215="有"),$AL$2,VLOOKUP(AL215,'P1'!$B$4:$J$35,9,FALSE)),"")</f>
        <v/>
      </c>
      <c r="AM216" s="253" t="str">
        <f>IFERROR(IF(AND(AND($N215&lt;&gt;$BI$6,$N215&lt;&gt;$BJ$6),AM215="有"),$AL$2,VLOOKUP(AM215,'P1'!$B$4:$J$35,9,FALSE)),"")</f>
        <v/>
      </c>
      <c r="AN216" s="253" t="str">
        <f>IFERROR(IF(AND(AND($N215&lt;&gt;$BI$6,$N215&lt;&gt;$BJ$6),AN215="有"),$AL$2,VLOOKUP(AN215,'P1'!$B$4:$J$35,9,FALSE)),"")</f>
        <v/>
      </c>
      <c r="AO216" s="253" t="str">
        <f>IFERROR(IF(AND(AND($N215&lt;&gt;$BI$6,$N215&lt;&gt;$BJ$6),AO215="有"),$AL$2,VLOOKUP(AO215,'P1'!$B$4:$J$35,9,FALSE)),"")</f>
        <v/>
      </c>
      <c r="AP216" s="253" t="str">
        <f>IFERROR(IF(AND(AND($N215&lt;&gt;$BI$6,$N215&lt;&gt;$BJ$6),AP215="有"),$AL$2,VLOOKUP(AP215,'P1'!$B$4:$J$35,9,FALSE)),"")</f>
        <v/>
      </c>
      <c r="AQ216" s="253" t="str">
        <f>IFERROR(IF(AND(AND($N215&lt;&gt;$BI$6,$N215&lt;&gt;$BJ$6),AQ215="有"),$AL$2,VLOOKUP(AQ215,'P1'!$B$4:$J$35,9,FALSE)),"")</f>
        <v/>
      </c>
      <c r="AR216" s="253" t="str">
        <f>IFERROR(IF(AND(AND($N215&lt;&gt;$BI$6,$N215&lt;&gt;$BJ$6),AR215="有"),$AL$2,VLOOKUP(AR215,'P1'!$B$4:$J$35,9,FALSE)),"")</f>
        <v/>
      </c>
      <c r="AS216" s="253" t="str">
        <f>IFERROR(IF(AND(AND($N215&lt;&gt;$BI$6,$N215&lt;&gt;$BJ$6),AS215="有"),$AL$2,VLOOKUP(AS215,'P1'!$B$4:$J$35,9,FALSE)),"")</f>
        <v/>
      </c>
      <c r="AT216" s="253" t="str">
        <f>IFERROR(IF(AND(AND($N215&lt;&gt;$BI$6,$N215&lt;&gt;$BJ$6),AT215="有"),$AL$2,VLOOKUP(AT215,'P1'!$B$4:$J$35,9,FALSE)),"")</f>
        <v/>
      </c>
      <c r="AU216" s="253" t="str">
        <f>IFERROR(IF(AND(AND($N215&lt;&gt;$BI$6,$N215&lt;&gt;$BJ$6),AU215="有"),$AL$2,VLOOKUP(AU215,'P1'!$B$4:$J$35,9,FALSE)),"")</f>
        <v/>
      </c>
      <c r="AV216" s="254">
        <f>SUM(Q216:AU216)</f>
        <v>0</v>
      </c>
      <c r="AW216" s="711"/>
      <c r="AX216" s="713"/>
      <c r="AY216" s="255"/>
      <c r="AZ216" s="255"/>
    </row>
    <row r="217" spans="2:52" ht="17.100000000000001" customHeight="1" x14ac:dyDescent="0.15">
      <c r="B217" s="690">
        <f>B215+1</f>
        <v>92</v>
      </c>
      <c r="C217" s="721"/>
      <c r="D217" s="722"/>
      <c r="E217" s="722"/>
      <c r="F217" s="722"/>
      <c r="G217" s="722"/>
      <c r="H217" s="723"/>
      <c r="I217" s="727"/>
      <c r="J217" s="728"/>
      <c r="K217" s="728"/>
      <c r="L217" s="728"/>
      <c r="M217" s="729"/>
      <c r="N217" s="733"/>
      <c r="O217" s="734"/>
      <c r="P217" s="723"/>
      <c r="Q217" s="256"/>
      <c r="R217" s="256"/>
      <c r="S217" s="256"/>
      <c r="T217" s="256"/>
      <c r="U217" s="256"/>
      <c r="V217" s="256"/>
      <c r="W217" s="256"/>
      <c r="X217" s="256"/>
      <c r="Y217" s="256"/>
      <c r="Z217" s="256"/>
      <c r="AA217" s="256"/>
      <c r="AB217" s="256"/>
      <c r="AC217" s="256"/>
      <c r="AD217" s="256"/>
      <c r="AE217" s="256"/>
      <c r="AF217" s="256"/>
      <c r="AG217" s="256"/>
      <c r="AH217" s="256"/>
      <c r="AI217" s="256"/>
      <c r="AJ217" s="256"/>
      <c r="AK217" s="256"/>
      <c r="AL217" s="256"/>
      <c r="AM217" s="256"/>
      <c r="AN217" s="256"/>
      <c r="AO217" s="256"/>
      <c r="AP217" s="256"/>
      <c r="AQ217" s="256"/>
      <c r="AR217" s="256"/>
      <c r="AS217" s="256"/>
      <c r="AT217" s="256"/>
      <c r="AU217" s="256"/>
      <c r="AV217" s="250">
        <f>COUNTA(Q217:AU217)</f>
        <v>0</v>
      </c>
      <c r="AW217" s="710">
        <f>AV218</f>
        <v>0</v>
      </c>
      <c r="AX217" s="712" t="str">
        <f>IFERROR(ROUNDDOWN(AV218/$AT$2,1),"")</f>
        <v/>
      </c>
      <c r="AY217" s="251"/>
      <c r="AZ217" s="251"/>
    </row>
    <row r="218" spans="2:52" ht="17.100000000000001" customHeight="1" x14ac:dyDescent="0.15">
      <c r="B218" s="691"/>
      <c r="C218" s="724"/>
      <c r="D218" s="725"/>
      <c r="E218" s="725"/>
      <c r="F218" s="725"/>
      <c r="G218" s="725"/>
      <c r="H218" s="726"/>
      <c r="I218" s="730"/>
      <c r="J218" s="731"/>
      <c r="K218" s="731"/>
      <c r="L218" s="731"/>
      <c r="M218" s="732"/>
      <c r="N218" s="724"/>
      <c r="O218" s="725"/>
      <c r="P218" s="726"/>
      <c r="Q218" s="253" t="str">
        <f>IFERROR(IF(AND(AND($N217&lt;&gt;$BI$6,$N217&lt;&gt;$BJ$6),Q217="有"),$AL$2,VLOOKUP(Q217,'P1'!$B$4:$J$35,9,FALSE)),"")</f>
        <v/>
      </c>
      <c r="R218" s="253" t="str">
        <f>IFERROR(IF(AND(AND($N217&lt;&gt;$BI$6,$N217&lt;&gt;$BJ$6),R217="有"),$AL$2,VLOOKUP(R217,'P1'!$B$4:$J$35,9,FALSE)),"")</f>
        <v/>
      </c>
      <c r="S218" s="253" t="str">
        <f>IFERROR(IF(AND(AND($N217&lt;&gt;$BI$6,$N217&lt;&gt;$BJ$6),S217="有"),$AL$2,VLOOKUP(S217,'P1'!$B$4:$J$35,9,FALSE)),"")</f>
        <v/>
      </c>
      <c r="T218" s="253" t="str">
        <f>IFERROR(IF(AND(AND($N217&lt;&gt;$BI$6,$N217&lt;&gt;$BJ$6),T217="有"),$AL$2,VLOOKUP(T217,'P1'!$B$4:$J$35,9,FALSE)),"")</f>
        <v/>
      </c>
      <c r="U218" s="253" t="str">
        <f>IFERROR(IF(AND(AND($N217&lt;&gt;$BI$6,$N217&lt;&gt;$BJ$6),U217="有"),$AL$2,VLOOKUP(U217,'P1'!$B$4:$J$35,9,FALSE)),"")</f>
        <v/>
      </c>
      <c r="V218" s="253" t="str">
        <f>IFERROR(IF(AND(AND($N217&lt;&gt;$BI$6,$N217&lt;&gt;$BJ$6),V217="有"),$AL$2,VLOOKUP(V217,'P1'!$B$4:$J$35,9,FALSE)),"")</f>
        <v/>
      </c>
      <c r="W218" s="253" t="str">
        <f>IFERROR(IF(AND(AND($N217&lt;&gt;$BI$6,$N217&lt;&gt;$BJ$6),W217="有"),$AL$2,VLOOKUP(W217,'P1'!$B$4:$J$35,9,FALSE)),"")</f>
        <v/>
      </c>
      <c r="X218" s="253" t="str">
        <f>IFERROR(IF(AND(AND($N217&lt;&gt;$BI$6,$N217&lt;&gt;$BJ$6),X217="有"),$AL$2,VLOOKUP(X217,'P1'!$B$4:$J$35,9,FALSE)),"")</f>
        <v/>
      </c>
      <c r="Y218" s="253" t="str">
        <f>IFERROR(IF(AND(AND($N217&lt;&gt;$BI$6,$N217&lt;&gt;$BJ$6),Y217="有"),$AL$2,VLOOKUP(Y217,'P1'!$B$4:$J$35,9,FALSE)),"")</f>
        <v/>
      </c>
      <c r="Z218" s="253" t="str">
        <f>IFERROR(IF(AND(AND($N217&lt;&gt;$BI$6,$N217&lt;&gt;$BJ$6),Z217="有"),$AL$2,VLOOKUP(Z217,'P1'!$B$4:$J$35,9,FALSE)),"")</f>
        <v/>
      </c>
      <c r="AA218" s="253" t="str">
        <f>IFERROR(IF(AND(AND($N217&lt;&gt;$BI$6,$N217&lt;&gt;$BJ$6),AA217="有"),$AL$2,VLOOKUP(AA217,'P1'!$B$4:$J$35,9,FALSE)),"")</f>
        <v/>
      </c>
      <c r="AB218" s="253" t="str">
        <f>IFERROR(IF(AND(AND($N217&lt;&gt;$BI$6,$N217&lt;&gt;$BJ$6),AB217="有"),$AL$2,VLOOKUP(AB217,'P1'!$B$4:$J$35,9,FALSE)),"")</f>
        <v/>
      </c>
      <c r="AC218" s="253" t="str">
        <f>IFERROR(IF(AND(AND($N217&lt;&gt;$BI$6,$N217&lt;&gt;$BJ$6),AC217="有"),$AL$2,VLOOKUP(AC217,'P1'!$B$4:$J$35,9,FALSE)),"")</f>
        <v/>
      </c>
      <c r="AD218" s="253" t="str">
        <f>IFERROR(IF(AND(AND($N217&lt;&gt;$BI$6,$N217&lt;&gt;$BJ$6),AD217="有"),$AL$2,VLOOKUP(AD217,'P1'!$B$4:$J$35,9,FALSE)),"")</f>
        <v/>
      </c>
      <c r="AE218" s="253" t="str">
        <f>IFERROR(IF(AND(AND($N217&lt;&gt;$BI$6,$N217&lt;&gt;$BJ$6),AE217="有"),$AL$2,VLOOKUP(AE217,'P1'!$B$4:$J$35,9,FALSE)),"")</f>
        <v/>
      </c>
      <c r="AF218" s="253" t="str">
        <f>IFERROR(IF(AND(AND($N217&lt;&gt;$BI$6,$N217&lt;&gt;$BJ$6),AF217="有"),$AL$2,VLOOKUP(AF217,'P1'!$B$4:$J$35,9,FALSE)),"")</f>
        <v/>
      </c>
      <c r="AG218" s="253" t="str">
        <f>IFERROR(IF(AND(AND($N217&lt;&gt;$BI$6,$N217&lt;&gt;$BJ$6),AG217="有"),$AL$2,VLOOKUP(AG217,'P1'!$B$4:$J$35,9,FALSE)),"")</f>
        <v/>
      </c>
      <c r="AH218" s="253" t="str">
        <f>IFERROR(IF(AND(AND($N217&lt;&gt;$BI$6,$N217&lt;&gt;$BJ$6),AH217="有"),$AL$2,VLOOKUP(AH217,'P1'!$B$4:$J$35,9,FALSE)),"")</f>
        <v/>
      </c>
      <c r="AI218" s="253" t="str">
        <f>IFERROR(IF(AND(AND($N217&lt;&gt;$BI$6,$N217&lt;&gt;$BJ$6),AI217="有"),$AL$2,VLOOKUP(AI217,'P1'!$B$4:$J$35,9,FALSE)),"")</f>
        <v/>
      </c>
      <c r="AJ218" s="253" t="str">
        <f>IFERROR(IF(AND(AND($N217&lt;&gt;$BI$6,$N217&lt;&gt;$BJ$6),AJ217="有"),$AL$2,VLOOKUP(AJ217,'P1'!$B$4:$J$35,9,FALSE)),"")</f>
        <v/>
      </c>
      <c r="AK218" s="253" t="str">
        <f>IFERROR(IF(AND(AND($N217&lt;&gt;$BI$6,$N217&lt;&gt;$BJ$6),AK217="有"),$AL$2,VLOOKUP(AK217,'P1'!$B$4:$J$35,9,FALSE)),"")</f>
        <v/>
      </c>
      <c r="AL218" s="253" t="str">
        <f>IFERROR(IF(AND(AND($N217&lt;&gt;$BI$6,$N217&lt;&gt;$BJ$6),AL217="有"),$AL$2,VLOOKUP(AL217,'P1'!$B$4:$J$35,9,FALSE)),"")</f>
        <v/>
      </c>
      <c r="AM218" s="253" t="str">
        <f>IFERROR(IF(AND(AND($N217&lt;&gt;$BI$6,$N217&lt;&gt;$BJ$6),AM217="有"),$AL$2,VLOOKUP(AM217,'P1'!$B$4:$J$35,9,FALSE)),"")</f>
        <v/>
      </c>
      <c r="AN218" s="253" t="str">
        <f>IFERROR(IF(AND(AND($N217&lt;&gt;$BI$6,$N217&lt;&gt;$BJ$6),AN217="有"),$AL$2,VLOOKUP(AN217,'P1'!$B$4:$J$35,9,FALSE)),"")</f>
        <v/>
      </c>
      <c r="AO218" s="253" t="str">
        <f>IFERROR(IF(AND(AND($N217&lt;&gt;$BI$6,$N217&lt;&gt;$BJ$6),AO217="有"),$AL$2,VLOOKUP(AO217,'P1'!$B$4:$J$35,9,FALSE)),"")</f>
        <v/>
      </c>
      <c r="AP218" s="253" t="str">
        <f>IFERROR(IF(AND(AND($N217&lt;&gt;$BI$6,$N217&lt;&gt;$BJ$6),AP217="有"),$AL$2,VLOOKUP(AP217,'P1'!$B$4:$J$35,9,FALSE)),"")</f>
        <v/>
      </c>
      <c r="AQ218" s="253" t="str">
        <f>IFERROR(IF(AND(AND($N217&lt;&gt;$BI$6,$N217&lt;&gt;$BJ$6),AQ217="有"),$AL$2,VLOOKUP(AQ217,'P1'!$B$4:$J$35,9,FALSE)),"")</f>
        <v/>
      </c>
      <c r="AR218" s="253" t="str">
        <f>IFERROR(IF(AND(AND($N217&lt;&gt;$BI$6,$N217&lt;&gt;$BJ$6),AR217="有"),$AL$2,VLOOKUP(AR217,'P1'!$B$4:$J$35,9,FALSE)),"")</f>
        <v/>
      </c>
      <c r="AS218" s="253" t="str">
        <f>IFERROR(IF(AND(AND($N217&lt;&gt;$BI$6,$N217&lt;&gt;$BJ$6),AS217="有"),$AL$2,VLOOKUP(AS217,'P1'!$B$4:$J$35,9,FALSE)),"")</f>
        <v/>
      </c>
      <c r="AT218" s="253" t="str">
        <f>IFERROR(IF(AND(AND($N217&lt;&gt;$BI$6,$N217&lt;&gt;$BJ$6),AT217="有"),$AL$2,VLOOKUP(AT217,'P1'!$B$4:$J$35,9,FALSE)),"")</f>
        <v/>
      </c>
      <c r="AU218" s="253" t="str">
        <f>IFERROR(IF(AND(AND($N217&lt;&gt;$BI$6,$N217&lt;&gt;$BJ$6),AU217="有"),$AL$2,VLOOKUP(AU217,'P1'!$B$4:$J$35,9,FALSE)),"")</f>
        <v/>
      </c>
      <c r="AV218" s="254">
        <f>SUM(Q218:AU218)</f>
        <v>0</v>
      </c>
      <c r="AW218" s="711"/>
      <c r="AX218" s="713"/>
      <c r="AY218" s="255"/>
      <c r="AZ218" s="255"/>
    </row>
    <row r="219" spans="2:52" ht="17.100000000000001" customHeight="1" x14ac:dyDescent="0.15">
      <c r="B219" s="690">
        <f>B217+1</f>
        <v>93</v>
      </c>
      <c r="C219" s="721"/>
      <c r="D219" s="722"/>
      <c r="E219" s="722"/>
      <c r="F219" s="722"/>
      <c r="G219" s="722"/>
      <c r="H219" s="723"/>
      <c r="I219" s="727"/>
      <c r="J219" s="728"/>
      <c r="K219" s="728"/>
      <c r="L219" s="728"/>
      <c r="M219" s="729"/>
      <c r="N219" s="733"/>
      <c r="O219" s="734"/>
      <c r="P219" s="723"/>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0">
        <f>COUNTA(Q219:AU219)</f>
        <v>0</v>
      </c>
      <c r="AW219" s="710">
        <f>AV220</f>
        <v>0</v>
      </c>
      <c r="AX219" s="712" t="str">
        <f>IFERROR(ROUNDDOWN(AV220/$AT$2,1),"")</f>
        <v/>
      </c>
      <c r="AY219" s="251"/>
      <c r="AZ219" s="251"/>
    </row>
    <row r="220" spans="2:52" ht="17.100000000000001" customHeight="1" x14ac:dyDescent="0.15">
      <c r="B220" s="691"/>
      <c r="C220" s="724"/>
      <c r="D220" s="725"/>
      <c r="E220" s="725"/>
      <c r="F220" s="725"/>
      <c r="G220" s="725"/>
      <c r="H220" s="726"/>
      <c r="I220" s="730"/>
      <c r="J220" s="731"/>
      <c r="K220" s="731"/>
      <c r="L220" s="731"/>
      <c r="M220" s="732"/>
      <c r="N220" s="724"/>
      <c r="O220" s="725"/>
      <c r="P220" s="726"/>
      <c r="Q220" s="253" t="str">
        <f>IFERROR(IF(AND(AND($N219&lt;&gt;$BI$6,$N219&lt;&gt;$BJ$6),Q219="有"),$AL$2,VLOOKUP(Q219,'P1'!$B$4:$J$35,9,FALSE)),"")</f>
        <v/>
      </c>
      <c r="R220" s="253" t="str">
        <f>IFERROR(IF(AND(AND($N219&lt;&gt;$BI$6,$N219&lt;&gt;$BJ$6),R219="有"),$AL$2,VLOOKUP(R219,'P1'!$B$4:$J$35,9,FALSE)),"")</f>
        <v/>
      </c>
      <c r="S220" s="253" t="str">
        <f>IFERROR(IF(AND(AND($N219&lt;&gt;$BI$6,$N219&lt;&gt;$BJ$6),S219="有"),$AL$2,VLOOKUP(S219,'P1'!$B$4:$J$35,9,FALSE)),"")</f>
        <v/>
      </c>
      <c r="T220" s="253" t="str">
        <f>IFERROR(IF(AND(AND($N219&lt;&gt;$BI$6,$N219&lt;&gt;$BJ$6),T219="有"),$AL$2,VLOOKUP(T219,'P1'!$B$4:$J$35,9,FALSE)),"")</f>
        <v/>
      </c>
      <c r="U220" s="253" t="str">
        <f>IFERROR(IF(AND(AND($N219&lt;&gt;$BI$6,$N219&lt;&gt;$BJ$6),U219="有"),$AL$2,VLOOKUP(U219,'P1'!$B$4:$J$35,9,FALSE)),"")</f>
        <v/>
      </c>
      <c r="V220" s="253" t="str">
        <f>IFERROR(IF(AND(AND($N219&lt;&gt;$BI$6,$N219&lt;&gt;$BJ$6),V219="有"),$AL$2,VLOOKUP(V219,'P1'!$B$4:$J$35,9,FALSE)),"")</f>
        <v/>
      </c>
      <c r="W220" s="253" t="str">
        <f>IFERROR(IF(AND(AND($N219&lt;&gt;$BI$6,$N219&lt;&gt;$BJ$6),W219="有"),$AL$2,VLOOKUP(W219,'P1'!$B$4:$J$35,9,FALSE)),"")</f>
        <v/>
      </c>
      <c r="X220" s="253" t="str">
        <f>IFERROR(IF(AND(AND($N219&lt;&gt;$BI$6,$N219&lt;&gt;$BJ$6),X219="有"),$AL$2,VLOOKUP(X219,'P1'!$B$4:$J$35,9,FALSE)),"")</f>
        <v/>
      </c>
      <c r="Y220" s="253" t="str">
        <f>IFERROR(IF(AND(AND($N219&lt;&gt;$BI$6,$N219&lt;&gt;$BJ$6),Y219="有"),$AL$2,VLOOKUP(Y219,'P1'!$B$4:$J$35,9,FALSE)),"")</f>
        <v/>
      </c>
      <c r="Z220" s="253" t="str">
        <f>IFERROR(IF(AND(AND($N219&lt;&gt;$BI$6,$N219&lt;&gt;$BJ$6),Z219="有"),$AL$2,VLOOKUP(Z219,'P1'!$B$4:$J$35,9,FALSE)),"")</f>
        <v/>
      </c>
      <c r="AA220" s="253" t="str">
        <f>IFERROR(IF(AND(AND($N219&lt;&gt;$BI$6,$N219&lt;&gt;$BJ$6),AA219="有"),$AL$2,VLOOKUP(AA219,'P1'!$B$4:$J$35,9,FALSE)),"")</f>
        <v/>
      </c>
      <c r="AB220" s="253" t="str">
        <f>IFERROR(IF(AND(AND($N219&lt;&gt;$BI$6,$N219&lt;&gt;$BJ$6),AB219="有"),$AL$2,VLOOKUP(AB219,'P1'!$B$4:$J$35,9,FALSE)),"")</f>
        <v/>
      </c>
      <c r="AC220" s="253" t="str">
        <f>IFERROR(IF(AND(AND($N219&lt;&gt;$BI$6,$N219&lt;&gt;$BJ$6),AC219="有"),$AL$2,VLOOKUP(AC219,'P1'!$B$4:$J$35,9,FALSE)),"")</f>
        <v/>
      </c>
      <c r="AD220" s="253" t="str">
        <f>IFERROR(IF(AND(AND($N219&lt;&gt;$BI$6,$N219&lt;&gt;$BJ$6),AD219="有"),$AL$2,VLOOKUP(AD219,'P1'!$B$4:$J$35,9,FALSE)),"")</f>
        <v/>
      </c>
      <c r="AE220" s="253" t="str">
        <f>IFERROR(IF(AND(AND($N219&lt;&gt;$BI$6,$N219&lt;&gt;$BJ$6),AE219="有"),$AL$2,VLOOKUP(AE219,'P1'!$B$4:$J$35,9,FALSE)),"")</f>
        <v/>
      </c>
      <c r="AF220" s="253" t="str">
        <f>IFERROR(IF(AND(AND($N219&lt;&gt;$BI$6,$N219&lt;&gt;$BJ$6),AF219="有"),$AL$2,VLOOKUP(AF219,'P1'!$B$4:$J$35,9,FALSE)),"")</f>
        <v/>
      </c>
      <c r="AG220" s="253" t="str">
        <f>IFERROR(IF(AND(AND($N219&lt;&gt;$BI$6,$N219&lt;&gt;$BJ$6),AG219="有"),$AL$2,VLOOKUP(AG219,'P1'!$B$4:$J$35,9,FALSE)),"")</f>
        <v/>
      </c>
      <c r="AH220" s="253" t="str">
        <f>IFERROR(IF(AND(AND($N219&lt;&gt;$BI$6,$N219&lt;&gt;$BJ$6),AH219="有"),$AL$2,VLOOKUP(AH219,'P1'!$B$4:$J$35,9,FALSE)),"")</f>
        <v/>
      </c>
      <c r="AI220" s="253" t="str">
        <f>IFERROR(IF(AND(AND($N219&lt;&gt;$BI$6,$N219&lt;&gt;$BJ$6),AI219="有"),$AL$2,VLOOKUP(AI219,'P1'!$B$4:$J$35,9,FALSE)),"")</f>
        <v/>
      </c>
      <c r="AJ220" s="253" t="str">
        <f>IFERROR(IF(AND(AND($N219&lt;&gt;$BI$6,$N219&lt;&gt;$BJ$6),AJ219="有"),$AL$2,VLOOKUP(AJ219,'P1'!$B$4:$J$35,9,FALSE)),"")</f>
        <v/>
      </c>
      <c r="AK220" s="253" t="str">
        <f>IFERROR(IF(AND(AND($N219&lt;&gt;$BI$6,$N219&lt;&gt;$BJ$6),AK219="有"),$AL$2,VLOOKUP(AK219,'P1'!$B$4:$J$35,9,FALSE)),"")</f>
        <v/>
      </c>
      <c r="AL220" s="253" t="str">
        <f>IFERROR(IF(AND(AND($N219&lt;&gt;$BI$6,$N219&lt;&gt;$BJ$6),AL219="有"),$AL$2,VLOOKUP(AL219,'P1'!$B$4:$J$35,9,FALSE)),"")</f>
        <v/>
      </c>
      <c r="AM220" s="253" t="str">
        <f>IFERROR(IF(AND(AND($N219&lt;&gt;$BI$6,$N219&lt;&gt;$BJ$6),AM219="有"),$AL$2,VLOOKUP(AM219,'P1'!$B$4:$J$35,9,FALSE)),"")</f>
        <v/>
      </c>
      <c r="AN220" s="253" t="str">
        <f>IFERROR(IF(AND(AND($N219&lt;&gt;$BI$6,$N219&lt;&gt;$BJ$6),AN219="有"),$AL$2,VLOOKUP(AN219,'P1'!$B$4:$J$35,9,FALSE)),"")</f>
        <v/>
      </c>
      <c r="AO220" s="253" t="str">
        <f>IFERROR(IF(AND(AND($N219&lt;&gt;$BI$6,$N219&lt;&gt;$BJ$6),AO219="有"),$AL$2,VLOOKUP(AO219,'P1'!$B$4:$J$35,9,FALSE)),"")</f>
        <v/>
      </c>
      <c r="AP220" s="253" t="str">
        <f>IFERROR(IF(AND(AND($N219&lt;&gt;$BI$6,$N219&lt;&gt;$BJ$6),AP219="有"),$AL$2,VLOOKUP(AP219,'P1'!$B$4:$J$35,9,FALSE)),"")</f>
        <v/>
      </c>
      <c r="AQ220" s="253" t="str">
        <f>IFERROR(IF(AND(AND($N219&lt;&gt;$BI$6,$N219&lt;&gt;$BJ$6),AQ219="有"),$AL$2,VLOOKUP(AQ219,'P1'!$B$4:$J$35,9,FALSE)),"")</f>
        <v/>
      </c>
      <c r="AR220" s="253" t="str">
        <f>IFERROR(IF(AND(AND($N219&lt;&gt;$BI$6,$N219&lt;&gt;$BJ$6),AR219="有"),$AL$2,VLOOKUP(AR219,'P1'!$B$4:$J$35,9,FALSE)),"")</f>
        <v/>
      </c>
      <c r="AS220" s="253" t="str">
        <f>IFERROR(IF(AND(AND($N219&lt;&gt;$BI$6,$N219&lt;&gt;$BJ$6),AS219="有"),$AL$2,VLOOKUP(AS219,'P1'!$B$4:$J$35,9,FALSE)),"")</f>
        <v/>
      </c>
      <c r="AT220" s="253" t="str">
        <f>IFERROR(IF(AND(AND($N219&lt;&gt;$BI$6,$N219&lt;&gt;$BJ$6),AT219="有"),$AL$2,VLOOKUP(AT219,'P1'!$B$4:$J$35,9,FALSE)),"")</f>
        <v/>
      </c>
      <c r="AU220" s="253" t="str">
        <f>IFERROR(IF(AND(AND($N219&lt;&gt;$BI$6,$N219&lt;&gt;$BJ$6),AU219="有"),$AL$2,VLOOKUP(AU219,'P1'!$B$4:$J$35,9,FALSE)),"")</f>
        <v/>
      </c>
      <c r="AV220" s="254">
        <f>SUM(Q220:AU220)</f>
        <v>0</v>
      </c>
      <c r="AW220" s="711"/>
      <c r="AX220" s="713"/>
      <c r="AY220" s="255"/>
      <c r="AZ220" s="255"/>
    </row>
    <row r="221" spans="2:52" ht="17.100000000000001" customHeight="1" x14ac:dyDescent="0.15">
      <c r="B221" s="690">
        <f>B219+1</f>
        <v>94</v>
      </c>
      <c r="C221" s="721"/>
      <c r="D221" s="722"/>
      <c r="E221" s="722"/>
      <c r="F221" s="722"/>
      <c r="G221" s="722"/>
      <c r="H221" s="723"/>
      <c r="I221" s="727"/>
      <c r="J221" s="728"/>
      <c r="K221" s="728"/>
      <c r="L221" s="728"/>
      <c r="M221" s="729"/>
      <c r="N221" s="733"/>
      <c r="O221" s="734"/>
      <c r="P221" s="723"/>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0">
        <f>COUNTA(Q221:AU221)</f>
        <v>0</v>
      </c>
      <c r="AW221" s="710">
        <f>AV222</f>
        <v>0</v>
      </c>
      <c r="AX221" s="712" t="str">
        <f>IFERROR(ROUNDDOWN(AV222/$AT$2,1),"")</f>
        <v/>
      </c>
      <c r="AY221" s="251"/>
      <c r="AZ221" s="251"/>
    </row>
    <row r="222" spans="2:52" ht="17.100000000000001" customHeight="1" x14ac:dyDescent="0.15">
      <c r="B222" s="691"/>
      <c r="C222" s="724"/>
      <c r="D222" s="725"/>
      <c r="E222" s="725"/>
      <c r="F222" s="725"/>
      <c r="G222" s="725"/>
      <c r="H222" s="726"/>
      <c r="I222" s="730"/>
      <c r="J222" s="731"/>
      <c r="K222" s="731"/>
      <c r="L222" s="731"/>
      <c r="M222" s="732"/>
      <c r="N222" s="724"/>
      <c r="O222" s="725"/>
      <c r="P222" s="726"/>
      <c r="Q222" s="253" t="str">
        <f>IFERROR(IF(AND(AND($N221&lt;&gt;$BI$6,$N221&lt;&gt;$BJ$6),Q221="有"),$AL$2,VLOOKUP(Q221,'P1'!$B$4:$J$35,9,FALSE)),"")</f>
        <v/>
      </c>
      <c r="R222" s="253" t="str">
        <f>IFERROR(IF(AND(AND($N221&lt;&gt;$BI$6,$N221&lt;&gt;$BJ$6),R221="有"),$AL$2,VLOOKUP(R221,'P1'!$B$4:$J$35,9,FALSE)),"")</f>
        <v/>
      </c>
      <c r="S222" s="253" t="str">
        <f>IFERROR(IF(AND(AND($N221&lt;&gt;$BI$6,$N221&lt;&gt;$BJ$6),S221="有"),$AL$2,VLOOKUP(S221,'P1'!$B$4:$J$35,9,FALSE)),"")</f>
        <v/>
      </c>
      <c r="T222" s="253" t="str">
        <f>IFERROR(IF(AND(AND($N221&lt;&gt;$BI$6,$N221&lt;&gt;$BJ$6),T221="有"),$AL$2,VLOOKUP(T221,'P1'!$B$4:$J$35,9,FALSE)),"")</f>
        <v/>
      </c>
      <c r="U222" s="253" t="str">
        <f>IFERROR(IF(AND(AND($N221&lt;&gt;$BI$6,$N221&lt;&gt;$BJ$6),U221="有"),$AL$2,VLOOKUP(U221,'P1'!$B$4:$J$35,9,FALSE)),"")</f>
        <v/>
      </c>
      <c r="V222" s="253" t="str">
        <f>IFERROR(IF(AND(AND($N221&lt;&gt;$BI$6,$N221&lt;&gt;$BJ$6),V221="有"),$AL$2,VLOOKUP(V221,'P1'!$B$4:$J$35,9,FALSE)),"")</f>
        <v/>
      </c>
      <c r="W222" s="253" t="str">
        <f>IFERROR(IF(AND(AND($N221&lt;&gt;$BI$6,$N221&lt;&gt;$BJ$6),W221="有"),$AL$2,VLOOKUP(W221,'P1'!$B$4:$J$35,9,FALSE)),"")</f>
        <v/>
      </c>
      <c r="X222" s="253" t="str">
        <f>IFERROR(IF(AND(AND($N221&lt;&gt;$BI$6,$N221&lt;&gt;$BJ$6),X221="有"),$AL$2,VLOOKUP(X221,'P1'!$B$4:$J$35,9,FALSE)),"")</f>
        <v/>
      </c>
      <c r="Y222" s="253" t="str">
        <f>IFERROR(IF(AND(AND($N221&lt;&gt;$BI$6,$N221&lt;&gt;$BJ$6),Y221="有"),$AL$2,VLOOKUP(Y221,'P1'!$B$4:$J$35,9,FALSE)),"")</f>
        <v/>
      </c>
      <c r="Z222" s="253" t="str">
        <f>IFERROR(IF(AND(AND($N221&lt;&gt;$BI$6,$N221&lt;&gt;$BJ$6),Z221="有"),$AL$2,VLOOKUP(Z221,'P1'!$B$4:$J$35,9,FALSE)),"")</f>
        <v/>
      </c>
      <c r="AA222" s="253" t="str">
        <f>IFERROR(IF(AND(AND($N221&lt;&gt;$BI$6,$N221&lt;&gt;$BJ$6),AA221="有"),$AL$2,VLOOKUP(AA221,'P1'!$B$4:$J$35,9,FALSE)),"")</f>
        <v/>
      </c>
      <c r="AB222" s="253" t="str">
        <f>IFERROR(IF(AND(AND($N221&lt;&gt;$BI$6,$N221&lt;&gt;$BJ$6),AB221="有"),$AL$2,VLOOKUP(AB221,'P1'!$B$4:$J$35,9,FALSE)),"")</f>
        <v/>
      </c>
      <c r="AC222" s="253" t="str">
        <f>IFERROR(IF(AND(AND($N221&lt;&gt;$BI$6,$N221&lt;&gt;$BJ$6),AC221="有"),$AL$2,VLOOKUP(AC221,'P1'!$B$4:$J$35,9,FALSE)),"")</f>
        <v/>
      </c>
      <c r="AD222" s="253" t="str">
        <f>IFERROR(IF(AND(AND($N221&lt;&gt;$BI$6,$N221&lt;&gt;$BJ$6),AD221="有"),$AL$2,VLOOKUP(AD221,'P1'!$B$4:$J$35,9,FALSE)),"")</f>
        <v/>
      </c>
      <c r="AE222" s="253" t="str">
        <f>IFERROR(IF(AND(AND($N221&lt;&gt;$BI$6,$N221&lt;&gt;$BJ$6),AE221="有"),$AL$2,VLOOKUP(AE221,'P1'!$B$4:$J$35,9,FALSE)),"")</f>
        <v/>
      </c>
      <c r="AF222" s="253" t="str">
        <f>IFERROR(IF(AND(AND($N221&lt;&gt;$BI$6,$N221&lt;&gt;$BJ$6),AF221="有"),$AL$2,VLOOKUP(AF221,'P1'!$B$4:$J$35,9,FALSE)),"")</f>
        <v/>
      </c>
      <c r="AG222" s="253" t="str">
        <f>IFERROR(IF(AND(AND($N221&lt;&gt;$BI$6,$N221&lt;&gt;$BJ$6),AG221="有"),$AL$2,VLOOKUP(AG221,'P1'!$B$4:$J$35,9,FALSE)),"")</f>
        <v/>
      </c>
      <c r="AH222" s="253" t="str">
        <f>IFERROR(IF(AND(AND($N221&lt;&gt;$BI$6,$N221&lt;&gt;$BJ$6),AH221="有"),$AL$2,VLOOKUP(AH221,'P1'!$B$4:$J$35,9,FALSE)),"")</f>
        <v/>
      </c>
      <c r="AI222" s="253" t="str">
        <f>IFERROR(IF(AND(AND($N221&lt;&gt;$BI$6,$N221&lt;&gt;$BJ$6),AI221="有"),$AL$2,VLOOKUP(AI221,'P1'!$B$4:$J$35,9,FALSE)),"")</f>
        <v/>
      </c>
      <c r="AJ222" s="253" t="str">
        <f>IFERROR(IF(AND(AND($N221&lt;&gt;$BI$6,$N221&lt;&gt;$BJ$6),AJ221="有"),$AL$2,VLOOKUP(AJ221,'P1'!$B$4:$J$35,9,FALSE)),"")</f>
        <v/>
      </c>
      <c r="AK222" s="253" t="str">
        <f>IFERROR(IF(AND(AND($N221&lt;&gt;$BI$6,$N221&lt;&gt;$BJ$6),AK221="有"),$AL$2,VLOOKUP(AK221,'P1'!$B$4:$J$35,9,FALSE)),"")</f>
        <v/>
      </c>
      <c r="AL222" s="253" t="str">
        <f>IFERROR(IF(AND(AND($N221&lt;&gt;$BI$6,$N221&lt;&gt;$BJ$6),AL221="有"),$AL$2,VLOOKUP(AL221,'P1'!$B$4:$J$35,9,FALSE)),"")</f>
        <v/>
      </c>
      <c r="AM222" s="253" t="str">
        <f>IFERROR(IF(AND(AND($N221&lt;&gt;$BI$6,$N221&lt;&gt;$BJ$6),AM221="有"),$AL$2,VLOOKUP(AM221,'P1'!$B$4:$J$35,9,FALSE)),"")</f>
        <v/>
      </c>
      <c r="AN222" s="253" t="str">
        <f>IFERROR(IF(AND(AND($N221&lt;&gt;$BI$6,$N221&lt;&gt;$BJ$6),AN221="有"),$AL$2,VLOOKUP(AN221,'P1'!$B$4:$J$35,9,FALSE)),"")</f>
        <v/>
      </c>
      <c r="AO222" s="253" t="str">
        <f>IFERROR(IF(AND(AND($N221&lt;&gt;$BI$6,$N221&lt;&gt;$BJ$6),AO221="有"),$AL$2,VLOOKUP(AO221,'P1'!$B$4:$J$35,9,FALSE)),"")</f>
        <v/>
      </c>
      <c r="AP222" s="253" t="str">
        <f>IFERROR(IF(AND(AND($N221&lt;&gt;$BI$6,$N221&lt;&gt;$BJ$6),AP221="有"),$AL$2,VLOOKUP(AP221,'P1'!$B$4:$J$35,9,FALSE)),"")</f>
        <v/>
      </c>
      <c r="AQ222" s="253" t="str">
        <f>IFERROR(IF(AND(AND($N221&lt;&gt;$BI$6,$N221&lt;&gt;$BJ$6),AQ221="有"),$AL$2,VLOOKUP(AQ221,'P1'!$B$4:$J$35,9,FALSE)),"")</f>
        <v/>
      </c>
      <c r="AR222" s="253" t="str">
        <f>IFERROR(IF(AND(AND($N221&lt;&gt;$BI$6,$N221&lt;&gt;$BJ$6),AR221="有"),$AL$2,VLOOKUP(AR221,'P1'!$B$4:$J$35,9,FALSE)),"")</f>
        <v/>
      </c>
      <c r="AS222" s="253" t="str">
        <f>IFERROR(IF(AND(AND($N221&lt;&gt;$BI$6,$N221&lt;&gt;$BJ$6),AS221="有"),$AL$2,VLOOKUP(AS221,'P1'!$B$4:$J$35,9,FALSE)),"")</f>
        <v/>
      </c>
      <c r="AT222" s="253" t="str">
        <f>IFERROR(IF(AND(AND($N221&lt;&gt;$BI$6,$N221&lt;&gt;$BJ$6),AT221="有"),$AL$2,VLOOKUP(AT221,'P1'!$B$4:$J$35,9,FALSE)),"")</f>
        <v/>
      </c>
      <c r="AU222" s="253" t="str">
        <f>IFERROR(IF(AND(AND($N221&lt;&gt;$BI$6,$N221&lt;&gt;$BJ$6),AU221="有"),$AL$2,VLOOKUP(AU221,'P1'!$B$4:$J$35,9,FALSE)),"")</f>
        <v/>
      </c>
      <c r="AV222" s="254">
        <f>SUM(Q222:AU222)</f>
        <v>0</v>
      </c>
      <c r="AW222" s="711"/>
      <c r="AX222" s="713"/>
      <c r="AY222" s="255"/>
      <c r="AZ222" s="255"/>
    </row>
    <row r="223" spans="2:52" ht="17.100000000000001" customHeight="1" x14ac:dyDescent="0.15">
      <c r="B223" s="690">
        <f>B221+1</f>
        <v>95</v>
      </c>
      <c r="C223" s="721"/>
      <c r="D223" s="722"/>
      <c r="E223" s="722"/>
      <c r="F223" s="722"/>
      <c r="G223" s="722"/>
      <c r="H223" s="723"/>
      <c r="I223" s="727"/>
      <c r="J223" s="728"/>
      <c r="K223" s="728"/>
      <c r="L223" s="728"/>
      <c r="M223" s="729"/>
      <c r="N223" s="733"/>
      <c r="O223" s="734"/>
      <c r="P223" s="723"/>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0">
        <f>COUNTA(Q223:AU223)</f>
        <v>0</v>
      </c>
      <c r="AW223" s="710">
        <f>AV224</f>
        <v>0</v>
      </c>
      <c r="AX223" s="712" t="str">
        <f>IFERROR(ROUNDDOWN(AV224/$AT$2,1),"")</f>
        <v/>
      </c>
      <c r="AY223" s="251"/>
      <c r="AZ223" s="251"/>
    </row>
    <row r="224" spans="2:52" ht="17.100000000000001" customHeight="1" x14ac:dyDescent="0.15">
      <c r="B224" s="691"/>
      <c r="C224" s="724"/>
      <c r="D224" s="725"/>
      <c r="E224" s="725"/>
      <c r="F224" s="725"/>
      <c r="G224" s="725"/>
      <c r="H224" s="726"/>
      <c r="I224" s="730"/>
      <c r="J224" s="731"/>
      <c r="K224" s="731"/>
      <c r="L224" s="731"/>
      <c r="M224" s="732"/>
      <c r="N224" s="724"/>
      <c r="O224" s="725"/>
      <c r="P224" s="726"/>
      <c r="Q224" s="253" t="str">
        <f>IFERROR(IF(AND(AND($N223&lt;&gt;$BI$6,$N223&lt;&gt;$BJ$6),Q223="有"),$AL$2,VLOOKUP(Q223,'P1'!$B$4:$J$35,9,FALSE)),"")</f>
        <v/>
      </c>
      <c r="R224" s="253" t="str">
        <f>IFERROR(IF(AND(AND($N223&lt;&gt;$BI$6,$N223&lt;&gt;$BJ$6),R223="有"),$AL$2,VLOOKUP(R223,'P1'!$B$4:$J$35,9,FALSE)),"")</f>
        <v/>
      </c>
      <c r="S224" s="253" t="str">
        <f>IFERROR(IF(AND(AND($N223&lt;&gt;$BI$6,$N223&lt;&gt;$BJ$6),S223="有"),$AL$2,VLOOKUP(S223,'P1'!$B$4:$J$35,9,FALSE)),"")</f>
        <v/>
      </c>
      <c r="T224" s="253" t="str">
        <f>IFERROR(IF(AND(AND($N223&lt;&gt;$BI$6,$N223&lt;&gt;$BJ$6),T223="有"),$AL$2,VLOOKUP(T223,'P1'!$B$4:$J$35,9,FALSE)),"")</f>
        <v/>
      </c>
      <c r="U224" s="253" t="str">
        <f>IFERROR(IF(AND(AND($N223&lt;&gt;$BI$6,$N223&lt;&gt;$BJ$6),U223="有"),$AL$2,VLOOKUP(U223,'P1'!$B$4:$J$35,9,FALSE)),"")</f>
        <v/>
      </c>
      <c r="V224" s="253" t="str">
        <f>IFERROR(IF(AND(AND($N223&lt;&gt;$BI$6,$N223&lt;&gt;$BJ$6),V223="有"),$AL$2,VLOOKUP(V223,'P1'!$B$4:$J$35,9,FALSE)),"")</f>
        <v/>
      </c>
      <c r="W224" s="253" t="str">
        <f>IFERROR(IF(AND(AND($N223&lt;&gt;$BI$6,$N223&lt;&gt;$BJ$6),W223="有"),$AL$2,VLOOKUP(W223,'P1'!$B$4:$J$35,9,FALSE)),"")</f>
        <v/>
      </c>
      <c r="X224" s="253" t="str">
        <f>IFERROR(IF(AND(AND($N223&lt;&gt;$BI$6,$N223&lt;&gt;$BJ$6),X223="有"),$AL$2,VLOOKUP(X223,'P1'!$B$4:$J$35,9,FALSE)),"")</f>
        <v/>
      </c>
      <c r="Y224" s="253" t="str">
        <f>IFERROR(IF(AND(AND($N223&lt;&gt;$BI$6,$N223&lt;&gt;$BJ$6),Y223="有"),$AL$2,VLOOKUP(Y223,'P1'!$B$4:$J$35,9,FALSE)),"")</f>
        <v/>
      </c>
      <c r="Z224" s="253" t="str">
        <f>IFERROR(IF(AND(AND($N223&lt;&gt;$BI$6,$N223&lt;&gt;$BJ$6),Z223="有"),$AL$2,VLOOKUP(Z223,'P1'!$B$4:$J$35,9,FALSE)),"")</f>
        <v/>
      </c>
      <c r="AA224" s="253" t="str">
        <f>IFERROR(IF(AND(AND($N223&lt;&gt;$BI$6,$N223&lt;&gt;$BJ$6),AA223="有"),$AL$2,VLOOKUP(AA223,'P1'!$B$4:$J$35,9,FALSE)),"")</f>
        <v/>
      </c>
      <c r="AB224" s="253" t="str">
        <f>IFERROR(IF(AND(AND($N223&lt;&gt;$BI$6,$N223&lt;&gt;$BJ$6),AB223="有"),$AL$2,VLOOKUP(AB223,'P1'!$B$4:$J$35,9,FALSE)),"")</f>
        <v/>
      </c>
      <c r="AC224" s="253" t="str">
        <f>IFERROR(IF(AND(AND($N223&lt;&gt;$BI$6,$N223&lt;&gt;$BJ$6),AC223="有"),$AL$2,VLOOKUP(AC223,'P1'!$B$4:$J$35,9,FALSE)),"")</f>
        <v/>
      </c>
      <c r="AD224" s="253" t="str">
        <f>IFERROR(IF(AND(AND($N223&lt;&gt;$BI$6,$N223&lt;&gt;$BJ$6),AD223="有"),$AL$2,VLOOKUP(AD223,'P1'!$B$4:$J$35,9,FALSE)),"")</f>
        <v/>
      </c>
      <c r="AE224" s="253" t="str">
        <f>IFERROR(IF(AND(AND($N223&lt;&gt;$BI$6,$N223&lt;&gt;$BJ$6),AE223="有"),$AL$2,VLOOKUP(AE223,'P1'!$B$4:$J$35,9,FALSE)),"")</f>
        <v/>
      </c>
      <c r="AF224" s="253" t="str">
        <f>IFERROR(IF(AND(AND($N223&lt;&gt;$BI$6,$N223&lt;&gt;$BJ$6),AF223="有"),$AL$2,VLOOKUP(AF223,'P1'!$B$4:$J$35,9,FALSE)),"")</f>
        <v/>
      </c>
      <c r="AG224" s="253" t="str">
        <f>IFERROR(IF(AND(AND($N223&lt;&gt;$BI$6,$N223&lt;&gt;$BJ$6),AG223="有"),$AL$2,VLOOKUP(AG223,'P1'!$B$4:$J$35,9,FALSE)),"")</f>
        <v/>
      </c>
      <c r="AH224" s="253" t="str">
        <f>IFERROR(IF(AND(AND($N223&lt;&gt;$BI$6,$N223&lt;&gt;$BJ$6),AH223="有"),$AL$2,VLOOKUP(AH223,'P1'!$B$4:$J$35,9,FALSE)),"")</f>
        <v/>
      </c>
      <c r="AI224" s="253" t="str">
        <f>IFERROR(IF(AND(AND($N223&lt;&gt;$BI$6,$N223&lt;&gt;$BJ$6),AI223="有"),$AL$2,VLOOKUP(AI223,'P1'!$B$4:$J$35,9,FALSE)),"")</f>
        <v/>
      </c>
      <c r="AJ224" s="253" t="str">
        <f>IFERROR(IF(AND(AND($N223&lt;&gt;$BI$6,$N223&lt;&gt;$BJ$6),AJ223="有"),$AL$2,VLOOKUP(AJ223,'P1'!$B$4:$J$35,9,FALSE)),"")</f>
        <v/>
      </c>
      <c r="AK224" s="253" t="str">
        <f>IFERROR(IF(AND(AND($N223&lt;&gt;$BI$6,$N223&lt;&gt;$BJ$6),AK223="有"),$AL$2,VLOOKUP(AK223,'P1'!$B$4:$J$35,9,FALSE)),"")</f>
        <v/>
      </c>
      <c r="AL224" s="253" t="str">
        <f>IFERROR(IF(AND(AND($N223&lt;&gt;$BI$6,$N223&lt;&gt;$BJ$6),AL223="有"),$AL$2,VLOOKUP(AL223,'P1'!$B$4:$J$35,9,FALSE)),"")</f>
        <v/>
      </c>
      <c r="AM224" s="253" t="str">
        <f>IFERROR(IF(AND(AND($N223&lt;&gt;$BI$6,$N223&lt;&gt;$BJ$6),AM223="有"),$AL$2,VLOOKUP(AM223,'P1'!$B$4:$J$35,9,FALSE)),"")</f>
        <v/>
      </c>
      <c r="AN224" s="253" t="str">
        <f>IFERROR(IF(AND(AND($N223&lt;&gt;$BI$6,$N223&lt;&gt;$BJ$6),AN223="有"),$AL$2,VLOOKUP(AN223,'P1'!$B$4:$J$35,9,FALSE)),"")</f>
        <v/>
      </c>
      <c r="AO224" s="253" t="str">
        <f>IFERROR(IF(AND(AND($N223&lt;&gt;$BI$6,$N223&lt;&gt;$BJ$6),AO223="有"),$AL$2,VLOOKUP(AO223,'P1'!$B$4:$J$35,9,FALSE)),"")</f>
        <v/>
      </c>
      <c r="AP224" s="253" t="str">
        <f>IFERROR(IF(AND(AND($N223&lt;&gt;$BI$6,$N223&lt;&gt;$BJ$6),AP223="有"),$AL$2,VLOOKUP(AP223,'P1'!$B$4:$J$35,9,FALSE)),"")</f>
        <v/>
      </c>
      <c r="AQ224" s="253" t="str">
        <f>IFERROR(IF(AND(AND($N223&lt;&gt;$BI$6,$N223&lt;&gt;$BJ$6),AQ223="有"),$AL$2,VLOOKUP(AQ223,'P1'!$B$4:$J$35,9,FALSE)),"")</f>
        <v/>
      </c>
      <c r="AR224" s="253" t="str">
        <f>IFERROR(IF(AND(AND($N223&lt;&gt;$BI$6,$N223&lt;&gt;$BJ$6),AR223="有"),$AL$2,VLOOKUP(AR223,'P1'!$B$4:$J$35,9,FALSE)),"")</f>
        <v/>
      </c>
      <c r="AS224" s="253" t="str">
        <f>IFERROR(IF(AND(AND($N223&lt;&gt;$BI$6,$N223&lt;&gt;$BJ$6),AS223="有"),$AL$2,VLOOKUP(AS223,'P1'!$B$4:$J$35,9,FALSE)),"")</f>
        <v/>
      </c>
      <c r="AT224" s="253" t="str">
        <f>IFERROR(IF(AND(AND($N223&lt;&gt;$BI$6,$N223&lt;&gt;$BJ$6),AT223="有"),$AL$2,VLOOKUP(AT223,'P1'!$B$4:$J$35,9,FALSE)),"")</f>
        <v/>
      </c>
      <c r="AU224" s="253" t="str">
        <f>IFERROR(IF(AND(AND($N223&lt;&gt;$BI$6,$N223&lt;&gt;$BJ$6),AU223="有"),$AL$2,VLOOKUP(AU223,'P1'!$B$4:$J$35,9,FALSE)),"")</f>
        <v/>
      </c>
      <c r="AV224" s="254">
        <f>SUM(Q224:AU224)</f>
        <v>0</v>
      </c>
      <c r="AW224" s="711"/>
      <c r="AX224" s="713"/>
      <c r="AY224" s="255"/>
      <c r="AZ224" s="255"/>
    </row>
    <row r="225" spans="2:52" ht="17.100000000000001" customHeight="1" x14ac:dyDescent="0.15">
      <c r="B225" s="690">
        <f>B223+1</f>
        <v>96</v>
      </c>
      <c r="C225" s="721"/>
      <c r="D225" s="722"/>
      <c r="E225" s="722"/>
      <c r="F225" s="722"/>
      <c r="G225" s="722"/>
      <c r="H225" s="723"/>
      <c r="I225" s="727"/>
      <c r="J225" s="728"/>
      <c r="K225" s="728"/>
      <c r="L225" s="728"/>
      <c r="M225" s="729"/>
      <c r="N225" s="733"/>
      <c r="O225" s="734"/>
      <c r="P225" s="723"/>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256"/>
      <c r="AT225" s="256"/>
      <c r="AU225" s="256"/>
      <c r="AV225" s="250">
        <f>COUNTA(Q225:AU225)</f>
        <v>0</v>
      </c>
      <c r="AW225" s="710">
        <f>AV226</f>
        <v>0</v>
      </c>
      <c r="AX225" s="712" t="str">
        <f>IFERROR(ROUNDDOWN(AV226/$AT$2,1),"")</f>
        <v/>
      </c>
      <c r="AY225" s="251"/>
      <c r="AZ225" s="251"/>
    </row>
    <row r="226" spans="2:52" ht="17.100000000000001" customHeight="1" x14ac:dyDescent="0.15">
      <c r="B226" s="691"/>
      <c r="C226" s="724"/>
      <c r="D226" s="725"/>
      <c r="E226" s="725"/>
      <c r="F226" s="725"/>
      <c r="G226" s="725"/>
      <c r="H226" s="726"/>
      <c r="I226" s="730"/>
      <c r="J226" s="731"/>
      <c r="K226" s="731"/>
      <c r="L226" s="731"/>
      <c r="M226" s="732"/>
      <c r="N226" s="724"/>
      <c r="O226" s="725"/>
      <c r="P226" s="726"/>
      <c r="Q226" s="253" t="str">
        <f>IFERROR(IF(AND(AND($N225&lt;&gt;$BI$6,$N225&lt;&gt;$BJ$6),Q225="有"),$AL$2,VLOOKUP(Q225,'P1'!$B$4:$J$35,9,FALSE)),"")</f>
        <v/>
      </c>
      <c r="R226" s="253" t="str">
        <f>IFERROR(IF(AND(AND($N225&lt;&gt;$BI$6,$N225&lt;&gt;$BJ$6),R225="有"),$AL$2,VLOOKUP(R225,'P1'!$B$4:$J$35,9,FALSE)),"")</f>
        <v/>
      </c>
      <c r="S226" s="253" t="str">
        <f>IFERROR(IF(AND(AND($N225&lt;&gt;$BI$6,$N225&lt;&gt;$BJ$6),S225="有"),$AL$2,VLOOKUP(S225,'P1'!$B$4:$J$35,9,FALSE)),"")</f>
        <v/>
      </c>
      <c r="T226" s="253" t="str">
        <f>IFERROR(IF(AND(AND($N225&lt;&gt;$BI$6,$N225&lt;&gt;$BJ$6),T225="有"),$AL$2,VLOOKUP(T225,'P1'!$B$4:$J$35,9,FALSE)),"")</f>
        <v/>
      </c>
      <c r="U226" s="253" t="str">
        <f>IFERROR(IF(AND(AND($N225&lt;&gt;$BI$6,$N225&lt;&gt;$BJ$6),U225="有"),$AL$2,VLOOKUP(U225,'P1'!$B$4:$J$35,9,FALSE)),"")</f>
        <v/>
      </c>
      <c r="V226" s="253" t="str">
        <f>IFERROR(IF(AND(AND($N225&lt;&gt;$BI$6,$N225&lt;&gt;$BJ$6),V225="有"),$AL$2,VLOOKUP(V225,'P1'!$B$4:$J$35,9,FALSE)),"")</f>
        <v/>
      </c>
      <c r="W226" s="253" t="str">
        <f>IFERROR(IF(AND(AND($N225&lt;&gt;$BI$6,$N225&lt;&gt;$BJ$6),W225="有"),$AL$2,VLOOKUP(W225,'P1'!$B$4:$J$35,9,FALSE)),"")</f>
        <v/>
      </c>
      <c r="X226" s="253" t="str">
        <f>IFERROR(IF(AND(AND($N225&lt;&gt;$BI$6,$N225&lt;&gt;$BJ$6),X225="有"),$AL$2,VLOOKUP(X225,'P1'!$B$4:$J$35,9,FALSE)),"")</f>
        <v/>
      </c>
      <c r="Y226" s="253" t="str">
        <f>IFERROR(IF(AND(AND($N225&lt;&gt;$BI$6,$N225&lt;&gt;$BJ$6),Y225="有"),$AL$2,VLOOKUP(Y225,'P1'!$B$4:$J$35,9,FALSE)),"")</f>
        <v/>
      </c>
      <c r="Z226" s="253" t="str">
        <f>IFERROR(IF(AND(AND($N225&lt;&gt;$BI$6,$N225&lt;&gt;$BJ$6),Z225="有"),$AL$2,VLOOKUP(Z225,'P1'!$B$4:$J$35,9,FALSE)),"")</f>
        <v/>
      </c>
      <c r="AA226" s="253" t="str">
        <f>IFERROR(IF(AND(AND($N225&lt;&gt;$BI$6,$N225&lt;&gt;$BJ$6),AA225="有"),$AL$2,VLOOKUP(AA225,'P1'!$B$4:$J$35,9,FALSE)),"")</f>
        <v/>
      </c>
      <c r="AB226" s="253" t="str">
        <f>IFERROR(IF(AND(AND($N225&lt;&gt;$BI$6,$N225&lt;&gt;$BJ$6),AB225="有"),$AL$2,VLOOKUP(AB225,'P1'!$B$4:$J$35,9,FALSE)),"")</f>
        <v/>
      </c>
      <c r="AC226" s="253" t="str">
        <f>IFERROR(IF(AND(AND($N225&lt;&gt;$BI$6,$N225&lt;&gt;$BJ$6),AC225="有"),$AL$2,VLOOKUP(AC225,'P1'!$B$4:$J$35,9,FALSE)),"")</f>
        <v/>
      </c>
      <c r="AD226" s="253" t="str">
        <f>IFERROR(IF(AND(AND($N225&lt;&gt;$BI$6,$N225&lt;&gt;$BJ$6),AD225="有"),$AL$2,VLOOKUP(AD225,'P1'!$B$4:$J$35,9,FALSE)),"")</f>
        <v/>
      </c>
      <c r="AE226" s="253" t="str">
        <f>IFERROR(IF(AND(AND($N225&lt;&gt;$BI$6,$N225&lt;&gt;$BJ$6),AE225="有"),$AL$2,VLOOKUP(AE225,'P1'!$B$4:$J$35,9,FALSE)),"")</f>
        <v/>
      </c>
      <c r="AF226" s="253" t="str">
        <f>IFERROR(IF(AND(AND($N225&lt;&gt;$BI$6,$N225&lt;&gt;$BJ$6),AF225="有"),$AL$2,VLOOKUP(AF225,'P1'!$B$4:$J$35,9,FALSE)),"")</f>
        <v/>
      </c>
      <c r="AG226" s="253" t="str">
        <f>IFERROR(IF(AND(AND($N225&lt;&gt;$BI$6,$N225&lt;&gt;$BJ$6),AG225="有"),$AL$2,VLOOKUP(AG225,'P1'!$B$4:$J$35,9,FALSE)),"")</f>
        <v/>
      </c>
      <c r="AH226" s="253" t="str">
        <f>IFERROR(IF(AND(AND($N225&lt;&gt;$BI$6,$N225&lt;&gt;$BJ$6),AH225="有"),$AL$2,VLOOKUP(AH225,'P1'!$B$4:$J$35,9,FALSE)),"")</f>
        <v/>
      </c>
      <c r="AI226" s="253" t="str">
        <f>IFERROR(IF(AND(AND($N225&lt;&gt;$BI$6,$N225&lt;&gt;$BJ$6),AI225="有"),$AL$2,VLOOKUP(AI225,'P1'!$B$4:$J$35,9,FALSE)),"")</f>
        <v/>
      </c>
      <c r="AJ226" s="253" t="str">
        <f>IFERROR(IF(AND(AND($N225&lt;&gt;$BI$6,$N225&lt;&gt;$BJ$6),AJ225="有"),$AL$2,VLOOKUP(AJ225,'P1'!$B$4:$J$35,9,FALSE)),"")</f>
        <v/>
      </c>
      <c r="AK226" s="253" t="str">
        <f>IFERROR(IF(AND(AND($N225&lt;&gt;$BI$6,$N225&lt;&gt;$BJ$6),AK225="有"),$AL$2,VLOOKUP(AK225,'P1'!$B$4:$J$35,9,FALSE)),"")</f>
        <v/>
      </c>
      <c r="AL226" s="253" t="str">
        <f>IFERROR(IF(AND(AND($N225&lt;&gt;$BI$6,$N225&lt;&gt;$BJ$6),AL225="有"),$AL$2,VLOOKUP(AL225,'P1'!$B$4:$J$35,9,FALSE)),"")</f>
        <v/>
      </c>
      <c r="AM226" s="253" t="str">
        <f>IFERROR(IF(AND(AND($N225&lt;&gt;$BI$6,$N225&lt;&gt;$BJ$6),AM225="有"),$AL$2,VLOOKUP(AM225,'P1'!$B$4:$J$35,9,FALSE)),"")</f>
        <v/>
      </c>
      <c r="AN226" s="253" t="str">
        <f>IFERROR(IF(AND(AND($N225&lt;&gt;$BI$6,$N225&lt;&gt;$BJ$6),AN225="有"),$AL$2,VLOOKUP(AN225,'P1'!$B$4:$J$35,9,FALSE)),"")</f>
        <v/>
      </c>
      <c r="AO226" s="253" t="str">
        <f>IFERROR(IF(AND(AND($N225&lt;&gt;$BI$6,$N225&lt;&gt;$BJ$6),AO225="有"),$AL$2,VLOOKUP(AO225,'P1'!$B$4:$J$35,9,FALSE)),"")</f>
        <v/>
      </c>
      <c r="AP226" s="253" t="str">
        <f>IFERROR(IF(AND(AND($N225&lt;&gt;$BI$6,$N225&lt;&gt;$BJ$6),AP225="有"),$AL$2,VLOOKUP(AP225,'P1'!$B$4:$J$35,9,FALSE)),"")</f>
        <v/>
      </c>
      <c r="AQ226" s="253" t="str">
        <f>IFERROR(IF(AND(AND($N225&lt;&gt;$BI$6,$N225&lt;&gt;$BJ$6),AQ225="有"),$AL$2,VLOOKUP(AQ225,'P1'!$B$4:$J$35,9,FALSE)),"")</f>
        <v/>
      </c>
      <c r="AR226" s="253" t="str">
        <f>IFERROR(IF(AND(AND($N225&lt;&gt;$BI$6,$N225&lt;&gt;$BJ$6),AR225="有"),$AL$2,VLOOKUP(AR225,'P1'!$B$4:$J$35,9,FALSE)),"")</f>
        <v/>
      </c>
      <c r="AS226" s="253" t="str">
        <f>IFERROR(IF(AND(AND($N225&lt;&gt;$BI$6,$N225&lt;&gt;$BJ$6),AS225="有"),$AL$2,VLOOKUP(AS225,'P1'!$B$4:$J$35,9,FALSE)),"")</f>
        <v/>
      </c>
      <c r="AT226" s="253" t="str">
        <f>IFERROR(IF(AND(AND($N225&lt;&gt;$BI$6,$N225&lt;&gt;$BJ$6),AT225="有"),$AL$2,VLOOKUP(AT225,'P1'!$B$4:$J$35,9,FALSE)),"")</f>
        <v/>
      </c>
      <c r="AU226" s="253" t="str">
        <f>IFERROR(IF(AND(AND($N225&lt;&gt;$BI$6,$N225&lt;&gt;$BJ$6),AU225="有"),$AL$2,VLOOKUP(AU225,'P1'!$B$4:$J$35,9,FALSE)),"")</f>
        <v/>
      </c>
      <c r="AV226" s="254">
        <f>SUM(Q226:AU226)</f>
        <v>0</v>
      </c>
      <c r="AW226" s="711"/>
      <c r="AX226" s="713"/>
      <c r="AY226" s="255"/>
      <c r="AZ226" s="255"/>
    </row>
    <row r="227" spans="2:52" ht="17.100000000000001" customHeight="1" x14ac:dyDescent="0.15">
      <c r="B227" s="690">
        <f>B225+1</f>
        <v>97</v>
      </c>
      <c r="C227" s="721"/>
      <c r="D227" s="722"/>
      <c r="E227" s="722"/>
      <c r="F227" s="722"/>
      <c r="G227" s="722"/>
      <c r="H227" s="723"/>
      <c r="I227" s="727"/>
      <c r="J227" s="728"/>
      <c r="K227" s="728"/>
      <c r="L227" s="728"/>
      <c r="M227" s="729"/>
      <c r="N227" s="733"/>
      <c r="O227" s="734"/>
      <c r="P227" s="723"/>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256"/>
      <c r="AT227" s="256"/>
      <c r="AU227" s="256"/>
      <c r="AV227" s="250">
        <f>COUNTA(Q227:AU227)</f>
        <v>0</v>
      </c>
      <c r="AW227" s="710">
        <f>AV228</f>
        <v>0</v>
      </c>
      <c r="AX227" s="712" t="str">
        <f>IFERROR(ROUNDDOWN(AV228/$AT$2,1),"")</f>
        <v/>
      </c>
      <c r="AY227" s="251"/>
      <c r="AZ227" s="251"/>
    </row>
    <row r="228" spans="2:52" ht="17.100000000000001" customHeight="1" x14ac:dyDescent="0.15">
      <c r="B228" s="691"/>
      <c r="C228" s="724"/>
      <c r="D228" s="725"/>
      <c r="E228" s="725"/>
      <c r="F228" s="725"/>
      <c r="G228" s="725"/>
      <c r="H228" s="726"/>
      <c r="I228" s="730"/>
      <c r="J228" s="731"/>
      <c r="K228" s="731"/>
      <c r="L228" s="731"/>
      <c r="M228" s="732"/>
      <c r="N228" s="724"/>
      <c r="O228" s="725"/>
      <c r="P228" s="726"/>
      <c r="Q228" s="253" t="str">
        <f>IFERROR(IF(AND(AND($N227&lt;&gt;$BI$6,$N227&lt;&gt;$BJ$6),Q227="有"),$AL$2,VLOOKUP(Q227,'P1'!$B$4:$J$35,9,FALSE)),"")</f>
        <v/>
      </c>
      <c r="R228" s="253" t="str">
        <f>IFERROR(IF(AND(AND($N227&lt;&gt;$BI$6,$N227&lt;&gt;$BJ$6),R227="有"),$AL$2,VLOOKUP(R227,'P1'!$B$4:$J$35,9,FALSE)),"")</f>
        <v/>
      </c>
      <c r="S228" s="253" t="str">
        <f>IFERROR(IF(AND(AND($N227&lt;&gt;$BI$6,$N227&lt;&gt;$BJ$6),S227="有"),$AL$2,VLOOKUP(S227,'P1'!$B$4:$J$35,9,FALSE)),"")</f>
        <v/>
      </c>
      <c r="T228" s="253" t="str">
        <f>IFERROR(IF(AND(AND($N227&lt;&gt;$BI$6,$N227&lt;&gt;$BJ$6),T227="有"),$AL$2,VLOOKUP(T227,'P1'!$B$4:$J$35,9,FALSE)),"")</f>
        <v/>
      </c>
      <c r="U228" s="253" t="str">
        <f>IFERROR(IF(AND(AND($N227&lt;&gt;$BI$6,$N227&lt;&gt;$BJ$6),U227="有"),$AL$2,VLOOKUP(U227,'P1'!$B$4:$J$35,9,FALSE)),"")</f>
        <v/>
      </c>
      <c r="V228" s="253" t="str">
        <f>IFERROR(IF(AND(AND($N227&lt;&gt;$BI$6,$N227&lt;&gt;$BJ$6),V227="有"),$AL$2,VLOOKUP(V227,'P1'!$B$4:$J$35,9,FALSE)),"")</f>
        <v/>
      </c>
      <c r="W228" s="253" t="str">
        <f>IFERROR(IF(AND(AND($N227&lt;&gt;$BI$6,$N227&lt;&gt;$BJ$6),W227="有"),$AL$2,VLOOKUP(W227,'P1'!$B$4:$J$35,9,FALSE)),"")</f>
        <v/>
      </c>
      <c r="X228" s="253" t="str">
        <f>IFERROR(IF(AND(AND($N227&lt;&gt;$BI$6,$N227&lt;&gt;$BJ$6),X227="有"),$AL$2,VLOOKUP(X227,'P1'!$B$4:$J$35,9,FALSE)),"")</f>
        <v/>
      </c>
      <c r="Y228" s="253" t="str">
        <f>IFERROR(IF(AND(AND($N227&lt;&gt;$BI$6,$N227&lt;&gt;$BJ$6),Y227="有"),$AL$2,VLOOKUP(Y227,'P1'!$B$4:$J$35,9,FALSE)),"")</f>
        <v/>
      </c>
      <c r="Z228" s="253" t="str">
        <f>IFERROR(IF(AND(AND($N227&lt;&gt;$BI$6,$N227&lt;&gt;$BJ$6),Z227="有"),$AL$2,VLOOKUP(Z227,'P1'!$B$4:$J$35,9,FALSE)),"")</f>
        <v/>
      </c>
      <c r="AA228" s="253" t="str">
        <f>IFERROR(IF(AND(AND($N227&lt;&gt;$BI$6,$N227&lt;&gt;$BJ$6),AA227="有"),$AL$2,VLOOKUP(AA227,'P1'!$B$4:$J$35,9,FALSE)),"")</f>
        <v/>
      </c>
      <c r="AB228" s="253" t="str">
        <f>IFERROR(IF(AND(AND($N227&lt;&gt;$BI$6,$N227&lt;&gt;$BJ$6),AB227="有"),$AL$2,VLOOKUP(AB227,'P1'!$B$4:$J$35,9,FALSE)),"")</f>
        <v/>
      </c>
      <c r="AC228" s="253" t="str">
        <f>IFERROR(IF(AND(AND($N227&lt;&gt;$BI$6,$N227&lt;&gt;$BJ$6),AC227="有"),$AL$2,VLOOKUP(AC227,'P1'!$B$4:$J$35,9,FALSE)),"")</f>
        <v/>
      </c>
      <c r="AD228" s="253" t="str">
        <f>IFERROR(IF(AND(AND($N227&lt;&gt;$BI$6,$N227&lt;&gt;$BJ$6),AD227="有"),$AL$2,VLOOKUP(AD227,'P1'!$B$4:$J$35,9,FALSE)),"")</f>
        <v/>
      </c>
      <c r="AE228" s="253" t="str">
        <f>IFERROR(IF(AND(AND($N227&lt;&gt;$BI$6,$N227&lt;&gt;$BJ$6),AE227="有"),$AL$2,VLOOKUP(AE227,'P1'!$B$4:$J$35,9,FALSE)),"")</f>
        <v/>
      </c>
      <c r="AF228" s="253" t="str">
        <f>IFERROR(IF(AND(AND($N227&lt;&gt;$BI$6,$N227&lt;&gt;$BJ$6),AF227="有"),$AL$2,VLOOKUP(AF227,'P1'!$B$4:$J$35,9,FALSE)),"")</f>
        <v/>
      </c>
      <c r="AG228" s="253" t="str">
        <f>IFERROR(IF(AND(AND($N227&lt;&gt;$BI$6,$N227&lt;&gt;$BJ$6),AG227="有"),$AL$2,VLOOKUP(AG227,'P1'!$B$4:$J$35,9,FALSE)),"")</f>
        <v/>
      </c>
      <c r="AH228" s="253" t="str">
        <f>IFERROR(IF(AND(AND($N227&lt;&gt;$BI$6,$N227&lt;&gt;$BJ$6),AH227="有"),$AL$2,VLOOKUP(AH227,'P1'!$B$4:$J$35,9,FALSE)),"")</f>
        <v/>
      </c>
      <c r="AI228" s="253" t="str">
        <f>IFERROR(IF(AND(AND($N227&lt;&gt;$BI$6,$N227&lt;&gt;$BJ$6),AI227="有"),$AL$2,VLOOKUP(AI227,'P1'!$B$4:$J$35,9,FALSE)),"")</f>
        <v/>
      </c>
      <c r="AJ228" s="253" t="str">
        <f>IFERROR(IF(AND(AND($N227&lt;&gt;$BI$6,$N227&lt;&gt;$BJ$6),AJ227="有"),$AL$2,VLOOKUP(AJ227,'P1'!$B$4:$J$35,9,FALSE)),"")</f>
        <v/>
      </c>
      <c r="AK228" s="253" t="str">
        <f>IFERROR(IF(AND(AND($N227&lt;&gt;$BI$6,$N227&lt;&gt;$BJ$6),AK227="有"),$AL$2,VLOOKUP(AK227,'P1'!$B$4:$J$35,9,FALSE)),"")</f>
        <v/>
      </c>
      <c r="AL228" s="253" t="str">
        <f>IFERROR(IF(AND(AND($N227&lt;&gt;$BI$6,$N227&lt;&gt;$BJ$6),AL227="有"),$AL$2,VLOOKUP(AL227,'P1'!$B$4:$J$35,9,FALSE)),"")</f>
        <v/>
      </c>
      <c r="AM228" s="253" t="str">
        <f>IFERROR(IF(AND(AND($N227&lt;&gt;$BI$6,$N227&lt;&gt;$BJ$6),AM227="有"),$AL$2,VLOOKUP(AM227,'P1'!$B$4:$J$35,9,FALSE)),"")</f>
        <v/>
      </c>
      <c r="AN228" s="253" t="str">
        <f>IFERROR(IF(AND(AND($N227&lt;&gt;$BI$6,$N227&lt;&gt;$BJ$6),AN227="有"),$AL$2,VLOOKUP(AN227,'P1'!$B$4:$J$35,9,FALSE)),"")</f>
        <v/>
      </c>
      <c r="AO228" s="253" t="str">
        <f>IFERROR(IF(AND(AND($N227&lt;&gt;$BI$6,$N227&lt;&gt;$BJ$6),AO227="有"),$AL$2,VLOOKUP(AO227,'P1'!$B$4:$J$35,9,FALSE)),"")</f>
        <v/>
      </c>
      <c r="AP228" s="253" t="str">
        <f>IFERROR(IF(AND(AND($N227&lt;&gt;$BI$6,$N227&lt;&gt;$BJ$6),AP227="有"),$AL$2,VLOOKUP(AP227,'P1'!$B$4:$J$35,9,FALSE)),"")</f>
        <v/>
      </c>
      <c r="AQ228" s="253" t="str">
        <f>IFERROR(IF(AND(AND($N227&lt;&gt;$BI$6,$N227&lt;&gt;$BJ$6),AQ227="有"),$AL$2,VLOOKUP(AQ227,'P1'!$B$4:$J$35,9,FALSE)),"")</f>
        <v/>
      </c>
      <c r="AR228" s="253" t="str">
        <f>IFERROR(IF(AND(AND($N227&lt;&gt;$BI$6,$N227&lt;&gt;$BJ$6),AR227="有"),$AL$2,VLOOKUP(AR227,'P1'!$B$4:$J$35,9,FALSE)),"")</f>
        <v/>
      </c>
      <c r="AS228" s="253" t="str">
        <f>IFERROR(IF(AND(AND($N227&lt;&gt;$BI$6,$N227&lt;&gt;$BJ$6),AS227="有"),$AL$2,VLOOKUP(AS227,'P1'!$B$4:$J$35,9,FALSE)),"")</f>
        <v/>
      </c>
      <c r="AT228" s="253" t="str">
        <f>IFERROR(IF(AND(AND($N227&lt;&gt;$BI$6,$N227&lt;&gt;$BJ$6),AT227="有"),$AL$2,VLOOKUP(AT227,'P1'!$B$4:$J$35,9,FALSE)),"")</f>
        <v/>
      </c>
      <c r="AU228" s="253" t="str">
        <f>IFERROR(IF(AND(AND($N227&lt;&gt;$BI$6,$N227&lt;&gt;$BJ$6),AU227="有"),$AL$2,VLOOKUP(AU227,'P1'!$B$4:$J$35,9,FALSE)),"")</f>
        <v/>
      </c>
      <c r="AV228" s="254">
        <f>SUM(Q228:AU228)</f>
        <v>0</v>
      </c>
      <c r="AW228" s="711"/>
      <c r="AX228" s="713"/>
      <c r="AY228" s="255"/>
      <c r="AZ228" s="255"/>
    </row>
    <row r="229" spans="2:52" ht="17.100000000000001" customHeight="1" x14ac:dyDescent="0.15">
      <c r="B229" s="690">
        <f>B227+1</f>
        <v>98</v>
      </c>
      <c r="C229" s="721"/>
      <c r="D229" s="722"/>
      <c r="E229" s="722"/>
      <c r="F229" s="722"/>
      <c r="G229" s="722"/>
      <c r="H229" s="723"/>
      <c r="I229" s="727"/>
      <c r="J229" s="728"/>
      <c r="K229" s="728"/>
      <c r="L229" s="728"/>
      <c r="M229" s="729"/>
      <c r="N229" s="733"/>
      <c r="O229" s="734"/>
      <c r="P229" s="723"/>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0">
        <f>COUNTA(Q229:AU229)</f>
        <v>0</v>
      </c>
      <c r="AW229" s="710">
        <f>AV230</f>
        <v>0</v>
      </c>
      <c r="AX229" s="712" t="str">
        <f>IFERROR(ROUNDDOWN(AV230/$AT$2,1),"")</f>
        <v/>
      </c>
      <c r="AY229" s="251"/>
      <c r="AZ229" s="251"/>
    </row>
    <row r="230" spans="2:52" ht="17.100000000000001" customHeight="1" x14ac:dyDescent="0.15">
      <c r="B230" s="691"/>
      <c r="C230" s="724"/>
      <c r="D230" s="725"/>
      <c r="E230" s="725"/>
      <c r="F230" s="725"/>
      <c r="G230" s="725"/>
      <c r="H230" s="726"/>
      <c r="I230" s="730"/>
      <c r="J230" s="731"/>
      <c r="K230" s="731"/>
      <c r="L230" s="731"/>
      <c r="M230" s="732"/>
      <c r="N230" s="724"/>
      <c r="O230" s="725"/>
      <c r="P230" s="726"/>
      <c r="Q230" s="253" t="str">
        <f>IFERROR(IF(AND(AND($N229&lt;&gt;$BI$6,$N229&lt;&gt;$BJ$6),Q229="有"),$AL$2,VLOOKUP(Q229,'P1'!$B$4:$J$35,9,FALSE)),"")</f>
        <v/>
      </c>
      <c r="R230" s="253" t="str">
        <f>IFERROR(IF(AND(AND($N229&lt;&gt;$BI$6,$N229&lt;&gt;$BJ$6),R229="有"),$AL$2,VLOOKUP(R229,'P1'!$B$4:$J$35,9,FALSE)),"")</f>
        <v/>
      </c>
      <c r="S230" s="253" t="str">
        <f>IFERROR(IF(AND(AND($N229&lt;&gt;$BI$6,$N229&lt;&gt;$BJ$6),S229="有"),$AL$2,VLOOKUP(S229,'P1'!$B$4:$J$35,9,FALSE)),"")</f>
        <v/>
      </c>
      <c r="T230" s="253" t="str">
        <f>IFERROR(IF(AND(AND($N229&lt;&gt;$BI$6,$N229&lt;&gt;$BJ$6),T229="有"),$AL$2,VLOOKUP(T229,'P1'!$B$4:$J$35,9,FALSE)),"")</f>
        <v/>
      </c>
      <c r="U230" s="253" t="str">
        <f>IFERROR(IF(AND(AND($N229&lt;&gt;$BI$6,$N229&lt;&gt;$BJ$6),U229="有"),$AL$2,VLOOKUP(U229,'P1'!$B$4:$J$35,9,FALSE)),"")</f>
        <v/>
      </c>
      <c r="V230" s="253" t="str">
        <f>IFERROR(IF(AND(AND($N229&lt;&gt;$BI$6,$N229&lt;&gt;$BJ$6),V229="有"),$AL$2,VLOOKUP(V229,'P1'!$B$4:$J$35,9,FALSE)),"")</f>
        <v/>
      </c>
      <c r="W230" s="253" t="str">
        <f>IFERROR(IF(AND(AND($N229&lt;&gt;$BI$6,$N229&lt;&gt;$BJ$6),W229="有"),$AL$2,VLOOKUP(W229,'P1'!$B$4:$J$35,9,FALSE)),"")</f>
        <v/>
      </c>
      <c r="X230" s="253" t="str">
        <f>IFERROR(IF(AND(AND($N229&lt;&gt;$BI$6,$N229&lt;&gt;$BJ$6),X229="有"),$AL$2,VLOOKUP(X229,'P1'!$B$4:$J$35,9,FALSE)),"")</f>
        <v/>
      </c>
      <c r="Y230" s="253" t="str">
        <f>IFERROR(IF(AND(AND($N229&lt;&gt;$BI$6,$N229&lt;&gt;$BJ$6),Y229="有"),$AL$2,VLOOKUP(Y229,'P1'!$B$4:$J$35,9,FALSE)),"")</f>
        <v/>
      </c>
      <c r="Z230" s="253" t="str">
        <f>IFERROR(IF(AND(AND($N229&lt;&gt;$BI$6,$N229&lt;&gt;$BJ$6),Z229="有"),$AL$2,VLOOKUP(Z229,'P1'!$B$4:$J$35,9,FALSE)),"")</f>
        <v/>
      </c>
      <c r="AA230" s="253" t="str">
        <f>IFERROR(IF(AND(AND($N229&lt;&gt;$BI$6,$N229&lt;&gt;$BJ$6),AA229="有"),$AL$2,VLOOKUP(AA229,'P1'!$B$4:$J$35,9,FALSE)),"")</f>
        <v/>
      </c>
      <c r="AB230" s="253" t="str">
        <f>IFERROR(IF(AND(AND($N229&lt;&gt;$BI$6,$N229&lt;&gt;$BJ$6),AB229="有"),$AL$2,VLOOKUP(AB229,'P1'!$B$4:$J$35,9,FALSE)),"")</f>
        <v/>
      </c>
      <c r="AC230" s="253" t="str">
        <f>IFERROR(IF(AND(AND($N229&lt;&gt;$BI$6,$N229&lt;&gt;$BJ$6),AC229="有"),$AL$2,VLOOKUP(AC229,'P1'!$B$4:$J$35,9,FALSE)),"")</f>
        <v/>
      </c>
      <c r="AD230" s="253" t="str">
        <f>IFERROR(IF(AND(AND($N229&lt;&gt;$BI$6,$N229&lt;&gt;$BJ$6),AD229="有"),$AL$2,VLOOKUP(AD229,'P1'!$B$4:$J$35,9,FALSE)),"")</f>
        <v/>
      </c>
      <c r="AE230" s="253" t="str">
        <f>IFERROR(IF(AND(AND($N229&lt;&gt;$BI$6,$N229&lt;&gt;$BJ$6),AE229="有"),$AL$2,VLOOKUP(AE229,'P1'!$B$4:$J$35,9,FALSE)),"")</f>
        <v/>
      </c>
      <c r="AF230" s="253" t="str">
        <f>IFERROR(IF(AND(AND($N229&lt;&gt;$BI$6,$N229&lt;&gt;$BJ$6),AF229="有"),$AL$2,VLOOKUP(AF229,'P1'!$B$4:$J$35,9,FALSE)),"")</f>
        <v/>
      </c>
      <c r="AG230" s="253" t="str">
        <f>IFERROR(IF(AND(AND($N229&lt;&gt;$BI$6,$N229&lt;&gt;$BJ$6),AG229="有"),$AL$2,VLOOKUP(AG229,'P1'!$B$4:$J$35,9,FALSE)),"")</f>
        <v/>
      </c>
      <c r="AH230" s="253" t="str">
        <f>IFERROR(IF(AND(AND($N229&lt;&gt;$BI$6,$N229&lt;&gt;$BJ$6),AH229="有"),$AL$2,VLOOKUP(AH229,'P1'!$B$4:$J$35,9,FALSE)),"")</f>
        <v/>
      </c>
      <c r="AI230" s="253" t="str">
        <f>IFERROR(IF(AND(AND($N229&lt;&gt;$BI$6,$N229&lt;&gt;$BJ$6),AI229="有"),$AL$2,VLOOKUP(AI229,'P1'!$B$4:$J$35,9,FALSE)),"")</f>
        <v/>
      </c>
      <c r="AJ230" s="253" t="str">
        <f>IFERROR(IF(AND(AND($N229&lt;&gt;$BI$6,$N229&lt;&gt;$BJ$6),AJ229="有"),$AL$2,VLOOKUP(AJ229,'P1'!$B$4:$J$35,9,FALSE)),"")</f>
        <v/>
      </c>
      <c r="AK230" s="253" t="str">
        <f>IFERROR(IF(AND(AND($N229&lt;&gt;$BI$6,$N229&lt;&gt;$BJ$6),AK229="有"),$AL$2,VLOOKUP(AK229,'P1'!$B$4:$J$35,9,FALSE)),"")</f>
        <v/>
      </c>
      <c r="AL230" s="253" t="str">
        <f>IFERROR(IF(AND(AND($N229&lt;&gt;$BI$6,$N229&lt;&gt;$BJ$6),AL229="有"),$AL$2,VLOOKUP(AL229,'P1'!$B$4:$J$35,9,FALSE)),"")</f>
        <v/>
      </c>
      <c r="AM230" s="253" t="str">
        <f>IFERROR(IF(AND(AND($N229&lt;&gt;$BI$6,$N229&lt;&gt;$BJ$6),AM229="有"),$AL$2,VLOOKUP(AM229,'P1'!$B$4:$J$35,9,FALSE)),"")</f>
        <v/>
      </c>
      <c r="AN230" s="253" t="str">
        <f>IFERROR(IF(AND(AND($N229&lt;&gt;$BI$6,$N229&lt;&gt;$BJ$6),AN229="有"),$AL$2,VLOOKUP(AN229,'P1'!$B$4:$J$35,9,FALSE)),"")</f>
        <v/>
      </c>
      <c r="AO230" s="253" t="str">
        <f>IFERROR(IF(AND(AND($N229&lt;&gt;$BI$6,$N229&lt;&gt;$BJ$6),AO229="有"),$AL$2,VLOOKUP(AO229,'P1'!$B$4:$J$35,9,FALSE)),"")</f>
        <v/>
      </c>
      <c r="AP230" s="253" t="str">
        <f>IFERROR(IF(AND(AND($N229&lt;&gt;$BI$6,$N229&lt;&gt;$BJ$6),AP229="有"),$AL$2,VLOOKUP(AP229,'P1'!$B$4:$J$35,9,FALSE)),"")</f>
        <v/>
      </c>
      <c r="AQ230" s="253" t="str">
        <f>IFERROR(IF(AND(AND($N229&lt;&gt;$BI$6,$N229&lt;&gt;$BJ$6),AQ229="有"),$AL$2,VLOOKUP(AQ229,'P1'!$B$4:$J$35,9,FALSE)),"")</f>
        <v/>
      </c>
      <c r="AR230" s="253" t="str">
        <f>IFERROR(IF(AND(AND($N229&lt;&gt;$BI$6,$N229&lt;&gt;$BJ$6),AR229="有"),$AL$2,VLOOKUP(AR229,'P1'!$B$4:$J$35,9,FALSE)),"")</f>
        <v/>
      </c>
      <c r="AS230" s="253" t="str">
        <f>IFERROR(IF(AND(AND($N229&lt;&gt;$BI$6,$N229&lt;&gt;$BJ$6),AS229="有"),$AL$2,VLOOKUP(AS229,'P1'!$B$4:$J$35,9,FALSE)),"")</f>
        <v/>
      </c>
      <c r="AT230" s="253" t="str">
        <f>IFERROR(IF(AND(AND($N229&lt;&gt;$BI$6,$N229&lt;&gt;$BJ$6),AT229="有"),$AL$2,VLOOKUP(AT229,'P1'!$B$4:$J$35,9,FALSE)),"")</f>
        <v/>
      </c>
      <c r="AU230" s="253" t="str">
        <f>IFERROR(IF(AND(AND($N229&lt;&gt;$BI$6,$N229&lt;&gt;$BJ$6),AU229="有"),$AL$2,VLOOKUP(AU229,'P1'!$B$4:$J$35,9,FALSE)),"")</f>
        <v/>
      </c>
      <c r="AV230" s="254">
        <f>SUM(Q230:AU230)</f>
        <v>0</v>
      </c>
      <c r="AW230" s="711"/>
      <c r="AX230" s="713"/>
      <c r="AY230" s="255"/>
      <c r="AZ230" s="255"/>
    </row>
    <row r="231" spans="2:52" ht="17.100000000000001" customHeight="1" x14ac:dyDescent="0.15">
      <c r="B231" s="690">
        <f>B229+1</f>
        <v>99</v>
      </c>
      <c r="C231" s="721"/>
      <c r="D231" s="722"/>
      <c r="E231" s="722"/>
      <c r="F231" s="722"/>
      <c r="G231" s="722"/>
      <c r="H231" s="723"/>
      <c r="I231" s="727"/>
      <c r="J231" s="728"/>
      <c r="K231" s="728"/>
      <c r="L231" s="728"/>
      <c r="M231" s="729"/>
      <c r="N231" s="733"/>
      <c r="O231" s="734"/>
      <c r="P231" s="723"/>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250">
        <f>COUNTA(Q231:AU231)</f>
        <v>0</v>
      </c>
      <c r="AW231" s="710">
        <f>AV232</f>
        <v>0</v>
      </c>
      <c r="AX231" s="712" t="str">
        <f>IFERROR(ROUNDDOWN(AV232/$AT$2,1),"")</f>
        <v/>
      </c>
      <c r="AY231" s="251"/>
      <c r="AZ231" s="251"/>
    </row>
    <row r="232" spans="2:52" ht="17.100000000000001" customHeight="1" x14ac:dyDescent="0.15">
      <c r="B232" s="691"/>
      <c r="C232" s="724"/>
      <c r="D232" s="725"/>
      <c r="E232" s="725"/>
      <c r="F232" s="725"/>
      <c r="G232" s="725"/>
      <c r="H232" s="726"/>
      <c r="I232" s="730"/>
      <c r="J232" s="731"/>
      <c r="K232" s="731"/>
      <c r="L232" s="731"/>
      <c r="M232" s="732"/>
      <c r="N232" s="724"/>
      <c r="O232" s="725"/>
      <c r="P232" s="726"/>
      <c r="Q232" s="253" t="str">
        <f>IFERROR(IF(AND(AND($N231&lt;&gt;$BI$6,$N231&lt;&gt;$BJ$6),Q231="有"),$AL$2,VLOOKUP(Q231,'P1'!$B$4:$J$35,9,FALSE)),"")</f>
        <v/>
      </c>
      <c r="R232" s="253" t="str">
        <f>IFERROR(IF(AND(AND($N231&lt;&gt;$BI$6,$N231&lt;&gt;$BJ$6),R231="有"),$AL$2,VLOOKUP(R231,'P1'!$B$4:$J$35,9,FALSE)),"")</f>
        <v/>
      </c>
      <c r="S232" s="253" t="str">
        <f>IFERROR(IF(AND(AND($N231&lt;&gt;$BI$6,$N231&lt;&gt;$BJ$6),S231="有"),$AL$2,VLOOKUP(S231,'P1'!$B$4:$J$35,9,FALSE)),"")</f>
        <v/>
      </c>
      <c r="T232" s="253" t="str">
        <f>IFERROR(IF(AND(AND($N231&lt;&gt;$BI$6,$N231&lt;&gt;$BJ$6),T231="有"),$AL$2,VLOOKUP(T231,'P1'!$B$4:$J$35,9,FALSE)),"")</f>
        <v/>
      </c>
      <c r="U232" s="253" t="str">
        <f>IFERROR(IF(AND(AND($N231&lt;&gt;$BI$6,$N231&lt;&gt;$BJ$6),U231="有"),$AL$2,VLOOKUP(U231,'P1'!$B$4:$J$35,9,FALSE)),"")</f>
        <v/>
      </c>
      <c r="V232" s="253" t="str">
        <f>IFERROR(IF(AND(AND($N231&lt;&gt;$BI$6,$N231&lt;&gt;$BJ$6),V231="有"),$AL$2,VLOOKUP(V231,'P1'!$B$4:$J$35,9,FALSE)),"")</f>
        <v/>
      </c>
      <c r="W232" s="253" t="str">
        <f>IFERROR(IF(AND(AND($N231&lt;&gt;$BI$6,$N231&lt;&gt;$BJ$6),W231="有"),$AL$2,VLOOKUP(W231,'P1'!$B$4:$J$35,9,FALSE)),"")</f>
        <v/>
      </c>
      <c r="X232" s="253" t="str">
        <f>IFERROR(IF(AND(AND($N231&lt;&gt;$BI$6,$N231&lt;&gt;$BJ$6),X231="有"),$AL$2,VLOOKUP(X231,'P1'!$B$4:$J$35,9,FALSE)),"")</f>
        <v/>
      </c>
      <c r="Y232" s="253" t="str">
        <f>IFERROR(IF(AND(AND($N231&lt;&gt;$BI$6,$N231&lt;&gt;$BJ$6),Y231="有"),$AL$2,VLOOKUP(Y231,'P1'!$B$4:$J$35,9,FALSE)),"")</f>
        <v/>
      </c>
      <c r="Z232" s="253" t="str">
        <f>IFERROR(IF(AND(AND($N231&lt;&gt;$BI$6,$N231&lt;&gt;$BJ$6),Z231="有"),$AL$2,VLOOKUP(Z231,'P1'!$B$4:$J$35,9,FALSE)),"")</f>
        <v/>
      </c>
      <c r="AA232" s="253" t="str">
        <f>IFERROR(IF(AND(AND($N231&lt;&gt;$BI$6,$N231&lt;&gt;$BJ$6),AA231="有"),$AL$2,VLOOKUP(AA231,'P1'!$B$4:$J$35,9,FALSE)),"")</f>
        <v/>
      </c>
      <c r="AB232" s="253" t="str">
        <f>IFERROR(IF(AND(AND($N231&lt;&gt;$BI$6,$N231&lt;&gt;$BJ$6),AB231="有"),$AL$2,VLOOKUP(AB231,'P1'!$B$4:$J$35,9,FALSE)),"")</f>
        <v/>
      </c>
      <c r="AC232" s="253" t="str">
        <f>IFERROR(IF(AND(AND($N231&lt;&gt;$BI$6,$N231&lt;&gt;$BJ$6),AC231="有"),$AL$2,VLOOKUP(AC231,'P1'!$B$4:$J$35,9,FALSE)),"")</f>
        <v/>
      </c>
      <c r="AD232" s="253" t="str">
        <f>IFERROR(IF(AND(AND($N231&lt;&gt;$BI$6,$N231&lt;&gt;$BJ$6),AD231="有"),$AL$2,VLOOKUP(AD231,'P1'!$B$4:$J$35,9,FALSE)),"")</f>
        <v/>
      </c>
      <c r="AE232" s="253" t="str">
        <f>IFERROR(IF(AND(AND($N231&lt;&gt;$BI$6,$N231&lt;&gt;$BJ$6),AE231="有"),$AL$2,VLOOKUP(AE231,'P1'!$B$4:$J$35,9,FALSE)),"")</f>
        <v/>
      </c>
      <c r="AF232" s="253" t="str">
        <f>IFERROR(IF(AND(AND($N231&lt;&gt;$BI$6,$N231&lt;&gt;$BJ$6),AF231="有"),$AL$2,VLOOKUP(AF231,'P1'!$B$4:$J$35,9,FALSE)),"")</f>
        <v/>
      </c>
      <c r="AG232" s="253" t="str">
        <f>IFERROR(IF(AND(AND($N231&lt;&gt;$BI$6,$N231&lt;&gt;$BJ$6),AG231="有"),$AL$2,VLOOKUP(AG231,'P1'!$B$4:$J$35,9,FALSE)),"")</f>
        <v/>
      </c>
      <c r="AH232" s="253" t="str">
        <f>IFERROR(IF(AND(AND($N231&lt;&gt;$BI$6,$N231&lt;&gt;$BJ$6),AH231="有"),$AL$2,VLOOKUP(AH231,'P1'!$B$4:$J$35,9,FALSE)),"")</f>
        <v/>
      </c>
      <c r="AI232" s="253" t="str">
        <f>IFERROR(IF(AND(AND($N231&lt;&gt;$BI$6,$N231&lt;&gt;$BJ$6),AI231="有"),$AL$2,VLOOKUP(AI231,'P1'!$B$4:$J$35,9,FALSE)),"")</f>
        <v/>
      </c>
      <c r="AJ232" s="253" t="str">
        <f>IFERROR(IF(AND(AND($N231&lt;&gt;$BI$6,$N231&lt;&gt;$BJ$6),AJ231="有"),$AL$2,VLOOKUP(AJ231,'P1'!$B$4:$J$35,9,FALSE)),"")</f>
        <v/>
      </c>
      <c r="AK232" s="253" t="str">
        <f>IFERROR(IF(AND(AND($N231&lt;&gt;$BI$6,$N231&lt;&gt;$BJ$6),AK231="有"),$AL$2,VLOOKUP(AK231,'P1'!$B$4:$J$35,9,FALSE)),"")</f>
        <v/>
      </c>
      <c r="AL232" s="253" t="str">
        <f>IFERROR(IF(AND(AND($N231&lt;&gt;$BI$6,$N231&lt;&gt;$BJ$6),AL231="有"),$AL$2,VLOOKUP(AL231,'P1'!$B$4:$J$35,9,FALSE)),"")</f>
        <v/>
      </c>
      <c r="AM232" s="253" t="str">
        <f>IFERROR(IF(AND(AND($N231&lt;&gt;$BI$6,$N231&lt;&gt;$BJ$6),AM231="有"),$AL$2,VLOOKUP(AM231,'P1'!$B$4:$J$35,9,FALSE)),"")</f>
        <v/>
      </c>
      <c r="AN232" s="253" t="str">
        <f>IFERROR(IF(AND(AND($N231&lt;&gt;$BI$6,$N231&lt;&gt;$BJ$6),AN231="有"),$AL$2,VLOOKUP(AN231,'P1'!$B$4:$J$35,9,FALSE)),"")</f>
        <v/>
      </c>
      <c r="AO232" s="253" t="str">
        <f>IFERROR(IF(AND(AND($N231&lt;&gt;$BI$6,$N231&lt;&gt;$BJ$6),AO231="有"),$AL$2,VLOOKUP(AO231,'P1'!$B$4:$J$35,9,FALSE)),"")</f>
        <v/>
      </c>
      <c r="AP232" s="253" t="str">
        <f>IFERROR(IF(AND(AND($N231&lt;&gt;$BI$6,$N231&lt;&gt;$BJ$6),AP231="有"),$AL$2,VLOOKUP(AP231,'P1'!$B$4:$J$35,9,FALSE)),"")</f>
        <v/>
      </c>
      <c r="AQ232" s="253" t="str">
        <f>IFERROR(IF(AND(AND($N231&lt;&gt;$BI$6,$N231&lt;&gt;$BJ$6),AQ231="有"),$AL$2,VLOOKUP(AQ231,'P1'!$B$4:$J$35,9,FALSE)),"")</f>
        <v/>
      </c>
      <c r="AR232" s="253" t="str">
        <f>IFERROR(IF(AND(AND($N231&lt;&gt;$BI$6,$N231&lt;&gt;$BJ$6),AR231="有"),$AL$2,VLOOKUP(AR231,'P1'!$B$4:$J$35,9,FALSE)),"")</f>
        <v/>
      </c>
      <c r="AS232" s="253" t="str">
        <f>IFERROR(IF(AND(AND($N231&lt;&gt;$BI$6,$N231&lt;&gt;$BJ$6),AS231="有"),$AL$2,VLOOKUP(AS231,'P1'!$B$4:$J$35,9,FALSE)),"")</f>
        <v/>
      </c>
      <c r="AT232" s="253" t="str">
        <f>IFERROR(IF(AND(AND($N231&lt;&gt;$BI$6,$N231&lt;&gt;$BJ$6),AT231="有"),$AL$2,VLOOKUP(AT231,'P1'!$B$4:$J$35,9,FALSE)),"")</f>
        <v/>
      </c>
      <c r="AU232" s="253" t="str">
        <f>IFERROR(IF(AND(AND($N231&lt;&gt;$BI$6,$N231&lt;&gt;$BJ$6),AU231="有"),$AL$2,VLOOKUP(AU231,'P1'!$B$4:$J$35,9,FALSE)),"")</f>
        <v/>
      </c>
      <c r="AV232" s="254">
        <f>SUM(Q232:AU232)</f>
        <v>0</v>
      </c>
      <c r="AW232" s="711"/>
      <c r="AX232" s="713"/>
      <c r="AY232" s="255"/>
      <c r="AZ232" s="255"/>
    </row>
    <row r="233" spans="2:52" ht="17.100000000000001" customHeight="1" x14ac:dyDescent="0.15">
      <c r="B233" s="690">
        <f>B231+1</f>
        <v>100</v>
      </c>
      <c r="C233" s="721"/>
      <c r="D233" s="722"/>
      <c r="E233" s="722"/>
      <c r="F233" s="722"/>
      <c r="G233" s="722"/>
      <c r="H233" s="723"/>
      <c r="I233" s="727"/>
      <c r="J233" s="728"/>
      <c r="K233" s="728"/>
      <c r="L233" s="728"/>
      <c r="M233" s="729"/>
      <c r="N233" s="733"/>
      <c r="O233" s="734"/>
      <c r="P233" s="723"/>
      <c r="Q233" s="256"/>
      <c r="R233" s="256"/>
      <c r="S233" s="256"/>
      <c r="T233" s="256"/>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0">
        <f>COUNTA(Q233:AU233)</f>
        <v>0</v>
      </c>
      <c r="AW233" s="710">
        <f>AV234</f>
        <v>0</v>
      </c>
      <c r="AX233" s="712" t="str">
        <f>IFERROR(ROUNDDOWN(AV234/$AT$2,1),"")</f>
        <v/>
      </c>
      <c r="AY233" s="251"/>
      <c r="AZ233" s="251"/>
    </row>
    <row r="234" spans="2:52" ht="17.100000000000001" customHeight="1" x14ac:dyDescent="0.15">
      <c r="B234" s="691"/>
      <c r="C234" s="724"/>
      <c r="D234" s="725"/>
      <c r="E234" s="725"/>
      <c r="F234" s="725"/>
      <c r="G234" s="725"/>
      <c r="H234" s="726"/>
      <c r="I234" s="730"/>
      <c r="J234" s="731"/>
      <c r="K234" s="731"/>
      <c r="L234" s="731"/>
      <c r="M234" s="732"/>
      <c r="N234" s="724"/>
      <c r="O234" s="725"/>
      <c r="P234" s="726"/>
      <c r="Q234" s="253" t="str">
        <f>IFERROR(IF(AND(AND($N233&lt;&gt;$BI$6,$N233&lt;&gt;$BJ$6),Q233="有"),$AL$2,VLOOKUP(Q233,'P1'!$B$4:$J$35,9,FALSE)),"")</f>
        <v/>
      </c>
      <c r="R234" s="253" t="str">
        <f>IFERROR(IF(AND(AND($N233&lt;&gt;$BI$6,$N233&lt;&gt;$BJ$6),R233="有"),$AL$2,VLOOKUP(R233,'P1'!$B$4:$J$35,9,FALSE)),"")</f>
        <v/>
      </c>
      <c r="S234" s="253" t="str">
        <f>IFERROR(IF(AND(AND($N233&lt;&gt;$BI$6,$N233&lt;&gt;$BJ$6),S233="有"),$AL$2,VLOOKUP(S233,'P1'!$B$4:$J$35,9,FALSE)),"")</f>
        <v/>
      </c>
      <c r="T234" s="253" t="str">
        <f>IFERROR(IF(AND(AND($N233&lt;&gt;$BI$6,$N233&lt;&gt;$BJ$6),T233="有"),$AL$2,VLOOKUP(T233,'P1'!$B$4:$J$35,9,FALSE)),"")</f>
        <v/>
      </c>
      <c r="U234" s="253" t="str">
        <f>IFERROR(IF(AND(AND($N233&lt;&gt;$BI$6,$N233&lt;&gt;$BJ$6),U233="有"),$AL$2,VLOOKUP(U233,'P1'!$B$4:$J$35,9,FALSE)),"")</f>
        <v/>
      </c>
      <c r="V234" s="253" t="str">
        <f>IFERROR(IF(AND(AND($N233&lt;&gt;$BI$6,$N233&lt;&gt;$BJ$6),V233="有"),$AL$2,VLOOKUP(V233,'P1'!$B$4:$J$35,9,FALSE)),"")</f>
        <v/>
      </c>
      <c r="W234" s="253" t="str">
        <f>IFERROR(IF(AND(AND($N233&lt;&gt;$BI$6,$N233&lt;&gt;$BJ$6),W233="有"),$AL$2,VLOOKUP(W233,'P1'!$B$4:$J$35,9,FALSE)),"")</f>
        <v/>
      </c>
      <c r="X234" s="253" t="str">
        <f>IFERROR(IF(AND(AND($N233&lt;&gt;$BI$6,$N233&lt;&gt;$BJ$6),X233="有"),$AL$2,VLOOKUP(X233,'P1'!$B$4:$J$35,9,FALSE)),"")</f>
        <v/>
      </c>
      <c r="Y234" s="253" t="str">
        <f>IFERROR(IF(AND(AND($N233&lt;&gt;$BI$6,$N233&lt;&gt;$BJ$6),Y233="有"),$AL$2,VLOOKUP(Y233,'P1'!$B$4:$J$35,9,FALSE)),"")</f>
        <v/>
      </c>
      <c r="Z234" s="253" t="str">
        <f>IFERROR(IF(AND(AND($N233&lt;&gt;$BI$6,$N233&lt;&gt;$BJ$6),Z233="有"),$AL$2,VLOOKUP(Z233,'P1'!$B$4:$J$35,9,FALSE)),"")</f>
        <v/>
      </c>
      <c r="AA234" s="253" t="str">
        <f>IFERROR(IF(AND(AND($N233&lt;&gt;$BI$6,$N233&lt;&gt;$BJ$6),AA233="有"),$AL$2,VLOOKUP(AA233,'P1'!$B$4:$J$35,9,FALSE)),"")</f>
        <v/>
      </c>
      <c r="AB234" s="253" t="str">
        <f>IFERROR(IF(AND(AND($N233&lt;&gt;$BI$6,$N233&lt;&gt;$BJ$6),AB233="有"),$AL$2,VLOOKUP(AB233,'P1'!$B$4:$J$35,9,FALSE)),"")</f>
        <v/>
      </c>
      <c r="AC234" s="253" t="str">
        <f>IFERROR(IF(AND(AND($N233&lt;&gt;$BI$6,$N233&lt;&gt;$BJ$6),AC233="有"),$AL$2,VLOOKUP(AC233,'P1'!$B$4:$J$35,9,FALSE)),"")</f>
        <v/>
      </c>
      <c r="AD234" s="253" t="str">
        <f>IFERROR(IF(AND(AND($N233&lt;&gt;$BI$6,$N233&lt;&gt;$BJ$6),AD233="有"),$AL$2,VLOOKUP(AD233,'P1'!$B$4:$J$35,9,FALSE)),"")</f>
        <v/>
      </c>
      <c r="AE234" s="253" t="str">
        <f>IFERROR(IF(AND(AND($N233&lt;&gt;$BI$6,$N233&lt;&gt;$BJ$6),AE233="有"),$AL$2,VLOOKUP(AE233,'P1'!$B$4:$J$35,9,FALSE)),"")</f>
        <v/>
      </c>
      <c r="AF234" s="253" t="str">
        <f>IFERROR(IF(AND(AND($N233&lt;&gt;$BI$6,$N233&lt;&gt;$BJ$6),AF233="有"),$AL$2,VLOOKUP(AF233,'P1'!$B$4:$J$35,9,FALSE)),"")</f>
        <v/>
      </c>
      <c r="AG234" s="253" t="str">
        <f>IFERROR(IF(AND(AND($N233&lt;&gt;$BI$6,$N233&lt;&gt;$BJ$6),AG233="有"),$AL$2,VLOOKUP(AG233,'P1'!$B$4:$J$35,9,FALSE)),"")</f>
        <v/>
      </c>
      <c r="AH234" s="253" t="str">
        <f>IFERROR(IF(AND(AND($N233&lt;&gt;$BI$6,$N233&lt;&gt;$BJ$6),AH233="有"),$AL$2,VLOOKUP(AH233,'P1'!$B$4:$J$35,9,FALSE)),"")</f>
        <v/>
      </c>
      <c r="AI234" s="253" t="str">
        <f>IFERROR(IF(AND(AND($N233&lt;&gt;$BI$6,$N233&lt;&gt;$BJ$6),AI233="有"),$AL$2,VLOOKUP(AI233,'P1'!$B$4:$J$35,9,FALSE)),"")</f>
        <v/>
      </c>
      <c r="AJ234" s="253" t="str">
        <f>IFERROR(IF(AND(AND($N233&lt;&gt;$BI$6,$N233&lt;&gt;$BJ$6),AJ233="有"),$AL$2,VLOOKUP(AJ233,'P1'!$B$4:$J$35,9,FALSE)),"")</f>
        <v/>
      </c>
      <c r="AK234" s="253" t="str">
        <f>IFERROR(IF(AND(AND($N233&lt;&gt;$BI$6,$N233&lt;&gt;$BJ$6),AK233="有"),$AL$2,VLOOKUP(AK233,'P1'!$B$4:$J$35,9,FALSE)),"")</f>
        <v/>
      </c>
      <c r="AL234" s="253" t="str">
        <f>IFERROR(IF(AND(AND($N233&lt;&gt;$BI$6,$N233&lt;&gt;$BJ$6),AL233="有"),$AL$2,VLOOKUP(AL233,'P1'!$B$4:$J$35,9,FALSE)),"")</f>
        <v/>
      </c>
      <c r="AM234" s="253" t="str">
        <f>IFERROR(IF(AND(AND($N233&lt;&gt;$BI$6,$N233&lt;&gt;$BJ$6),AM233="有"),$AL$2,VLOOKUP(AM233,'P1'!$B$4:$J$35,9,FALSE)),"")</f>
        <v/>
      </c>
      <c r="AN234" s="253" t="str">
        <f>IFERROR(IF(AND(AND($N233&lt;&gt;$BI$6,$N233&lt;&gt;$BJ$6),AN233="有"),$AL$2,VLOOKUP(AN233,'P1'!$B$4:$J$35,9,FALSE)),"")</f>
        <v/>
      </c>
      <c r="AO234" s="253" t="str">
        <f>IFERROR(IF(AND(AND($N233&lt;&gt;$BI$6,$N233&lt;&gt;$BJ$6),AO233="有"),$AL$2,VLOOKUP(AO233,'P1'!$B$4:$J$35,9,FALSE)),"")</f>
        <v/>
      </c>
      <c r="AP234" s="253" t="str">
        <f>IFERROR(IF(AND(AND($N233&lt;&gt;$BI$6,$N233&lt;&gt;$BJ$6),AP233="有"),$AL$2,VLOOKUP(AP233,'P1'!$B$4:$J$35,9,FALSE)),"")</f>
        <v/>
      </c>
      <c r="AQ234" s="253" t="str">
        <f>IFERROR(IF(AND(AND($N233&lt;&gt;$BI$6,$N233&lt;&gt;$BJ$6),AQ233="有"),$AL$2,VLOOKUP(AQ233,'P1'!$B$4:$J$35,9,FALSE)),"")</f>
        <v/>
      </c>
      <c r="AR234" s="253" t="str">
        <f>IFERROR(IF(AND(AND($N233&lt;&gt;$BI$6,$N233&lt;&gt;$BJ$6),AR233="有"),$AL$2,VLOOKUP(AR233,'P1'!$B$4:$J$35,9,FALSE)),"")</f>
        <v/>
      </c>
      <c r="AS234" s="253" t="str">
        <f>IFERROR(IF(AND(AND($N233&lt;&gt;$BI$6,$N233&lt;&gt;$BJ$6),AS233="有"),$AL$2,VLOOKUP(AS233,'P1'!$B$4:$J$35,9,FALSE)),"")</f>
        <v/>
      </c>
      <c r="AT234" s="253" t="str">
        <f>IFERROR(IF(AND(AND($N233&lt;&gt;$BI$6,$N233&lt;&gt;$BJ$6),AT233="有"),$AL$2,VLOOKUP(AT233,'P1'!$B$4:$J$35,9,FALSE)),"")</f>
        <v/>
      </c>
      <c r="AU234" s="253" t="str">
        <f>IFERROR(IF(AND(AND($N233&lt;&gt;$BI$6,$N233&lt;&gt;$BJ$6),AU233="有"),$AL$2,VLOOKUP(AU233,'P1'!$B$4:$J$35,9,FALSE)),"")</f>
        <v/>
      </c>
      <c r="AV234" s="254">
        <f>SUM(Q234:AU234)</f>
        <v>0</v>
      </c>
      <c r="AW234" s="711"/>
      <c r="AX234" s="713"/>
      <c r="AY234" s="255"/>
      <c r="AZ234" s="255"/>
    </row>
    <row r="235" spans="2:52" ht="17.100000000000001" customHeight="1" x14ac:dyDescent="0.15">
      <c r="B235" s="690">
        <f>B233+1</f>
        <v>101</v>
      </c>
      <c r="C235" s="721"/>
      <c r="D235" s="722"/>
      <c r="E235" s="722"/>
      <c r="F235" s="722"/>
      <c r="G235" s="722"/>
      <c r="H235" s="723"/>
      <c r="I235" s="727"/>
      <c r="J235" s="728"/>
      <c r="K235" s="728"/>
      <c r="L235" s="728"/>
      <c r="M235" s="729"/>
      <c r="N235" s="733"/>
      <c r="O235" s="734"/>
      <c r="P235" s="723"/>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56"/>
      <c r="AL235" s="256"/>
      <c r="AM235" s="256"/>
      <c r="AN235" s="256"/>
      <c r="AO235" s="256"/>
      <c r="AP235" s="256"/>
      <c r="AQ235" s="256"/>
      <c r="AR235" s="256"/>
      <c r="AS235" s="256"/>
      <c r="AT235" s="256"/>
      <c r="AU235" s="256"/>
      <c r="AV235" s="250">
        <f>COUNTA(Q235:AU235)</f>
        <v>0</v>
      </c>
      <c r="AW235" s="710">
        <f>AV236</f>
        <v>0</v>
      </c>
      <c r="AX235" s="712" t="str">
        <f>IFERROR(ROUNDDOWN(AV236/$AT$2,1),"")</f>
        <v/>
      </c>
      <c r="AY235" s="251"/>
      <c r="AZ235" s="251"/>
    </row>
    <row r="236" spans="2:52" ht="17.100000000000001" customHeight="1" x14ac:dyDescent="0.15">
      <c r="B236" s="691"/>
      <c r="C236" s="724"/>
      <c r="D236" s="725"/>
      <c r="E236" s="725"/>
      <c r="F236" s="725"/>
      <c r="G236" s="725"/>
      <c r="H236" s="726"/>
      <c r="I236" s="730"/>
      <c r="J236" s="731"/>
      <c r="K236" s="731"/>
      <c r="L236" s="731"/>
      <c r="M236" s="732"/>
      <c r="N236" s="724"/>
      <c r="O236" s="725"/>
      <c r="P236" s="726"/>
      <c r="Q236" s="253" t="str">
        <f>IFERROR(IF(AND(AND($N235&lt;&gt;$BI$6,$N235&lt;&gt;$BJ$6),Q235="有"),$AL$2,VLOOKUP(Q235,'P1'!$B$4:$J$35,9,FALSE)),"")</f>
        <v/>
      </c>
      <c r="R236" s="253" t="str">
        <f>IFERROR(IF(AND(AND($N235&lt;&gt;$BI$6,$N235&lt;&gt;$BJ$6),R235="有"),$AL$2,VLOOKUP(R235,'P1'!$B$4:$J$35,9,FALSE)),"")</f>
        <v/>
      </c>
      <c r="S236" s="253" t="str">
        <f>IFERROR(IF(AND(AND($N235&lt;&gt;$BI$6,$N235&lt;&gt;$BJ$6),S235="有"),$AL$2,VLOOKUP(S235,'P1'!$B$4:$J$35,9,FALSE)),"")</f>
        <v/>
      </c>
      <c r="T236" s="253" t="str">
        <f>IFERROR(IF(AND(AND($N235&lt;&gt;$BI$6,$N235&lt;&gt;$BJ$6),T235="有"),$AL$2,VLOOKUP(T235,'P1'!$B$4:$J$35,9,FALSE)),"")</f>
        <v/>
      </c>
      <c r="U236" s="253" t="str">
        <f>IFERROR(IF(AND(AND($N235&lt;&gt;$BI$6,$N235&lt;&gt;$BJ$6),U235="有"),$AL$2,VLOOKUP(U235,'P1'!$B$4:$J$35,9,FALSE)),"")</f>
        <v/>
      </c>
      <c r="V236" s="253" t="str">
        <f>IFERROR(IF(AND(AND($N235&lt;&gt;$BI$6,$N235&lt;&gt;$BJ$6),V235="有"),$AL$2,VLOOKUP(V235,'P1'!$B$4:$J$35,9,FALSE)),"")</f>
        <v/>
      </c>
      <c r="W236" s="253" t="str">
        <f>IFERROR(IF(AND(AND($N235&lt;&gt;$BI$6,$N235&lt;&gt;$BJ$6),W235="有"),$AL$2,VLOOKUP(W235,'P1'!$B$4:$J$35,9,FALSE)),"")</f>
        <v/>
      </c>
      <c r="X236" s="253" t="str">
        <f>IFERROR(IF(AND(AND($N235&lt;&gt;$BI$6,$N235&lt;&gt;$BJ$6),X235="有"),$AL$2,VLOOKUP(X235,'P1'!$B$4:$J$35,9,FALSE)),"")</f>
        <v/>
      </c>
      <c r="Y236" s="253" t="str">
        <f>IFERROR(IF(AND(AND($N235&lt;&gt;$BI$6,$N235&lt;&gt;$BJ$6),Y235="有"),$AL$2,VLOOKUP(Y235,'P1'!$B$4:$J$35,9,FALSE)),"")</f>
        <v/>
      </c>
      <c r="Z236" s="253" t="str">
        <f>IFERROR(IF(AND(AND($N235&lt;&gt;$BI$6,$N235&lt;&gt;$BJ$6),Z235="有"),$AL$2,VLOOKUP(Z235,'P1'!$B$4:$J$35,9,FALSE)),"")</f>
        <v/>
      </c>
      <c r="AA236" s="253" t="str">
        <f>IFERROR(IF(AND(AND($N235&lt;&gt;$BI$6,$N235&lt;&gt;$BJ$6),AA235="有"),$AL$2,VLOOKUP(AA235,'P1'!$B$4:$J$35,9,FALSE)),"")</f>
        <v/>
      </c>
      <c r="AB236" s="253" t="str">
        <f>IFERROR(IF(AND(AND($N235&lt;&gt;$BI$6,$N235&lt;&gt;$BJ$6),AB235="有"),$AL$2,VLOOKUP(AB235,'P1'!$B$4:$J$35,9,FALSE)),"")</f>
        <v/>
      </c>
      <c r="AC236" s="253" t="str">
        <f>IFERROR(IF(AND(AND($N235&lt;&gt;$BI$6,$N235&lt;&gt;$BJ$6),AC235="有"),$AL$2,VLOOKUP(AC235,'P1'!$B$4:$J$35,9,FALSE)),"")</f>
        <v/>
      </c>
      <c r="AD236" s="253" t="str">
        <f>IFERROR(IF(AND(AND($N235&lt;&gt;$BI$6,$N235&lt;&gt;$BJ$6),AD235="有"),$AL$2,VLOOKUP(AD235,'P1'!$B$4:$J$35,9,FALSE)),"")</f>
        <v/>
      </c>
      <c r="AE236" s="253" t="str">
        <f>IFERROR(IF(AND(AND($N235&lt;&gt;$BI$6,$N235&lt;&gt;$BJ$6),AE235="有"),$AL$2,VLOOKUP(AE235,'P1'!$B$4:$J$35,9,FALSE)),"")</f>
        <v/>
      </c>
      <c r="AF236" s="253" t="str">
        <f>IFERROR(IF(AND(AND($N235&lt;&gt;$BI$6,$N235&lt;&gt;$BJ$6),AF235="有"),$AL$2,VLOOKUP(AF235,'P1'!$B$4:$J$35,9,FALSE)),"")</f>
        <v/>
      </c>
      <c r="AG236" s="253" t="str">
        <f>IFERROR(IF(AND(AND($N235&lt;&gt;$BI$6,$N235&lt;&gt;$BJ$6),AG235="有"),$AL$2,VLOOKUP(AG235,'P1'!$B$4:$J$35,9,FALSE)),"")</f>
        <v/>
      </c>
      <c r="AH236" s="253" t="str">
        <f>IFERROR(IF(AND(AND($N235&lt;&gt;$BI$6,$N235&lt;&gt;$BJ$6),AH235="有"),$AL$2,VLOOKUP(AH235,'P1'!$B$4:$J$35,9,FALSE)),"")</f>
        <v/>
      </c>
      <c r="AI236" s="253" t="str">
        <f>IFERROR(IF(AND(AND($N235&lt;&gt;$BI$6,$N235&lt;&gt;$BJ$6),AI235="有"),$AL$2,VLOOKUP(AI235,'P1'!$B$4:$J$35,9,FALSE)),"")</f>
        <v/>
      </c>
      <c r="AJ236" s="253" t="str">
        <f>IFERROR(IF(AND(AND($N235&lt;&gt;$BI$6,$N235&lt;&gt;$BJ$6),AJ235="有"),$AL$2,VLOOKUP(AJ235,'P1'!$B$4:$J$35,9,FALSE)),"")</f>
        <v/>
      </c>
      <c r="AK236" s="253" t="str">
        <f>IFERROR(IF(AND(AND($N235&lt;&gt;$BI$6,$N235&lt;&gt;$BJ$6),AK235="有"),$AL$2,VLOOKUP(AK235,'P1'!$B$4:$J$35,9,FALSE)),"")</f>
        <v/>
      </c>
      <c r="AL236" s="253" t="str">
        <f>IFERROR(IF(AND(AND($N235&lt;&gt;$BI$6,$N235&lt;&gt;$BJ$6),AL235="有"),$AL$2,VLOOKUP(AL235,'P1'!$B$4:$J$35,9,FALSE)),"")</f>
        <v/>
      </c>
      <c r="AM236" s="253" t="str">
        <f>IFERROR(IF(AND(AND($N235&lt;&gt;$BI$6,$N235&lt;&gt;$BJ$6),AM235="有"),$AL$2,VLOOKUP(AM235,'P1'!$B$4:$J$35,9,FALSE)),"")</f>
        <v/>
      </c>
      <c r="AN236" s="253" t="str">
        <f>IFERROR(IF(AND(AND($N235&lt;&gt;$BI$6,$N235&lt;&gt;$BJ$6),AN235="有"),$AL$2,VLOOKUP(AN235,'P1'!$B$4:$J$35,9,FALSE)),"")</f>
        <v/>
      </c>
      <c r="AO236" s="253" t="str">
        <f>IFERROR(IF(AND(AND($N235&lt;&gt;$BI$6,$N235&lt;&gt;$BJ$6),AO235="有"),$AL$2,VLOOKUP(AO235,'P1'!$B$4:$J$35,9,FALSE)),"")</f>
        <v/>
      </c>
      <c r="AP236" s="253" t="str">
        <f>IFERROR(IF(AND(AND($N235&lt;&gt;$BI$6,$N235&lt;&gt;$BJ$6),AP235="有"),$AL$2,VLOOKUP(AP235,'P1'!$B$4:$J$35,9,FALSE)),"")</f>
        <v/>
      </c>
      <c r="AQ236" s="253" t="str">
        <f>IFERROR(IF(AND(AND($N235&lt;&gt;$BI$6,$N235&lt;&gt;$BJ$6),AQ235="有"),$AL$2,VLOOKUP(AQ235,'P1'!$B$4:$J$35,9,FALSE)),"")</f>
        <v/>
      </c>
      <c r="AR236" s="253" t="str">
        <f>IFERROR(IF(AND(AND($N235&lt;&gt;$BI$6,$N235&lt;&gt;$BJ$6),AR235="有"),$AL$2,VLOOKUP(AR235,'P1'!$B$4:$J$35,9,FALSE)),"")</f>
        <v/>
      </c>
      <c r="AS236" s="253" t="str">
        <f>IFERROR(IF(AND(AND($N235&lt;&gt;$BI$6,$N235&lt;&gt;$BJ$6),AS235="有"),$AL$2,VLOOKUP(AS235,'P1'!$B$4:$J$35,9,FALSE)),"")</f>
        <v/>
      </c>
      <c r="AT236" s="253" t="str">
        <f>IFERROR(IF(AND(AND($N235&lt;&gt;$BI$6,$N235&lt;&gt;$BJ$6),AT235="有"),$AL$2,VLOOKUP(AT235,'P1'!$B$4:$J$35,9,FALSE)),"")</f>
        <v/>
      </c>
      <c r="AU236" s="253" t="str">
        <f>IFERROR(IF(AND(AND($N235&lt;&gt;$BI$6,$N235&lt;&gt;$BJ$6),AU235="有"),$AL$2,VLOOKUP(AU235,'P1'!$B$4:$J$35,9,FALSE)),"")</f>
        <v/>
      </c>
      <c r="AV236" s="254">
        <f>SUM(Q236:AU236)</f>
        <v>0</v>
      </c>
      <c r="AW236" s="711"/>
      <c r="AX236" s="713"/>
      <c r="AY236" s="255"/>
      <c r="AZ236" s="255"/>
    </row>
    <row r="237" spans="2:52" ht="17.100000000000001" customHeight="1" x14ac:dyDescent="0.15">
      <c r="B237" s="690">
        <f>B235+1</f>
        <v>102</v>
      </c>
      <c r="C237" s="721"/>
      <c r="D237" s="722"/>
      <c r="E237" s="722"/>
      <c r="F237" s="722"/>
      <c r="G237" s="722"/>
      <c r="H237" s="723"/>
      <c r="I237" s="727"/>
      <c r="J237" s="728"/>
      <c r="K237" s="728"/>
      <c r="L237" s="728"/>
      <c r="M237" s="729"/>
      <c r="N237" s="733"/>
      <c r="O237" s="734"/>
      <c r="P237" s="723"/>
      <c r="Q237" s="256"/>
      <c r="R237" s="256"/>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250">
        <f>COUNTA(Q237:AU237)</f>
        <v>0</v>
      </c>
      <c r="AW237" s="710">
        <f>AV238</f>
        <v>0</v>
      </c>
      <c r="AX237" s="712" t="str">
        <f>IFERROR(ROUNDDOWN(AV238/$AT$2,1),"")</f>
        <v/>
      </c>
      <c r="AY237" s="251"/>
      <c r="AZ237" s="251"/>
    </row>
    <row r="238" spans="2:52" ht="17.100000000000001" customHeight="1" x14ac:dyDescent="0.15">
      <c r="B238" s="691"/>
      <c r="C238" s="724"/>
      <c r="D238" s="725"/>
      <c r="E238" s="725"/>
      <c r="F238" s="725"/>
      <c r="G238" s="725"/>
      <c r="H238" s="726"/>
      <c r="I238" s="730"/>
      <c r="J238" s="731"/>
      <c r="K238" s="731"/>
      <c r="L238" s="731"/>
      <c r="M238" s="732"/>
      <c r="N238" s="724"/>
      <c r="O238" s="725"/>
      <c r="P238" s="726"/>
      <c r="Q238" s="253" t="str">
        <f>IFERROR(IF(AND(AND($N237&lt;&gt;$BI$6,$N237&lt;&gt;$BJ$6),Q237="有"),$AL$2,VLOOKUP(Q237,'P1'!$B$4:$J$35,9,FALSE)),"")</f>
        <v/>
      </c>
      <c r="R238" s="253" t="str">
        <f>IFERROR(IF(AND(AND($N237&lt;&gt;$BI$6,$N237&lt;&gt;$BJ$6),R237="有"),$AL$2,VLOOKUP(R237,'P1'!$B$4:$J$35,9,FALSE)),"")</f>
        <v/>
      </c>
      <c r="S238" s="253" t="str">
        <f>IFERROR(IF(AND(AND($N237&lt;&gt;$BI$6,$N237&lt;&gt;$BJ$6),S237="有"),$AL$2,VLOOKUP(S237,'P1'!$B$4:$J$35,9,FALSE)),"")</f>
        <v/>
      </c>
      <c r="T238" s="253" t="str">
        <f>IFERROR(IF(AND(AND($N237&lt;&gt;$BI$6,$N237&lt;&gt;$BJ$6),T237="有"),$AL$2,VLOOKUP(T237,'P1'!$B$4:$J$35,9,FALSE)),"")</f>
        <v/>
      </c>
      <c r="U238" s="253" t="str">
        <f>IFERROR(IF(AND(AND($N237&lt;&gt;$BI$6,$N237&lt;&gt;$BJ$6),U237="有"),$AL$2,VLOOKUP(U237,'P1'!$B$4:$J$35,9,FALSE)),"")</f>
        <v/>
      </c>
      <c r="V238" s="253" t="str">
        <f>IFERROR(IF(AND(AND($N237&lt;&gt;$BI$6,$N237&lt;&gt;$BJ$6),V237="有"),$AL$2,VLOOKUP(V237,'P1'!$B$4:$J$35,9,FALSE)),"")</f>
        <v/>
      </c>
      <c r="W238" s="253" t="str">
        <f>IFERROR(IF(AND(AND($N237&lt;&gt;$BI$6,$N237&lt;&gt;$BJ$6),W237="有"),$AL$2,VLOOKUP(W237,'P1'!$B$4:$J$35,9,FALSE)),"")</f>
        <v/>
      </c>
      <c r="X238" s="253" t="str">
        <f>IFERROR(IF(AND(AND($N237&lt;&gt;$BI$6,$N237&lt;&gt;$BJ$6),X237="有"),$AL$2,VLOOKUP(X237,'P1'!$B$4:$J$35,9,FALSE)),"")</f>
        <v/>
      </c>
      <c r="Y238" s="253" t="str">
        <f>IFERROR(IF(AND(AND($N237&lt;&gt;$BI$6,$N237&lt;&gt;$BJ$6),Y237="有"),$AL$2,VLOOKUP(Y237,'P1'!$B$4:$J$35,9,FALSE)),"")</f>
        <v/>
      </c>
      <c r="Z238" s="253" t="str">
        <f>IFERROR(IF(AND(AND($N237&lt;&gt;$BI$6,$N237&lt;&gt;$BJ$6),Z237="有"),$AL$2,VLOOKUP(Z237,'P1'!$B$4:$J$35,9,FALSE)),"")</f>
        <v/>
      </c>
      <c r="AA238" s="253" t="str">
        <f>IFERROR(IF(AND(AND($N237&lt;&gt;$BI$6,$N237&lt;&gt;$BJ$6),AA237="有"),$AL$2,VLOOKUP(AA237,'P1'!$B$4:$J$35,9,FALSE)),"")</f>
        <v/>
      </c>
      <c r="AB238" s="253" t="str">
        <f>IFERROR(IF(AND(AND($N237&lt;&gt;$BI$6,$N237&lt;&gt;$BJ$6),AB237="有"),$AL$2,VLOOKUP(AB237,'P1'!$B$4:$J$35,9,FALSE)),"")</f>
        <v/>
      </c>
      <c r="AC238" s="253" t="str">
        <f>IFERROR(IF(AND(AND($N237&lt;&gt;$BI$6,$N237&lt;&gt;$BJ$6),AC237="有"),$AL$2,VLOOKUP(AC237,'P1'!$B$4:$J$35,9,FALSE)),"")</f>
        <v/>
      </c>
      <c r="AD238" s="253" t="str">
        <f>IFERROR(IF(AND(AND($N237&lt;&gt;$BI$6,$N237&lt;&gt;$BJ$6),AD237="有"),$AL$2,VLOOKUP(AD237,'P1'!$B$4:$J$35,9,FALSE)),"")</f>
        <v/>
      </c>
      <c r="AE238" s="253" t="str">
        <f>IFERROR(IF(AND(AND($N237&lt;&gt;$BI$6,$N237&lt;&gt;$BJ$6),AE237="有"),$AL$2,VLOOKUP(AE237,'P1'!$B$4:$J$35,9,FALSE)),"")</f>
        <v/>
      </c>
      <c r="AF238" s="253" t="str">
        <f>IFERROR(IF(AND(AND($N237&lt;&gt;$BI$6,$N237&lt;&gt;$BJ$6),AF237="有"),$AL$2,VLOOKUP(AF237,'P1'!$B$4:$J$35,9,FALSE)),"")</f>
        <v/>
      </c>
      <c r="AG238" s="253" t="str">
        <f>IFERROR(IF(AND(AND($N237&lt;&gt;$BI$6,$N237&lt;&gt;$BJ$6),AG237="有"),$AL$2,VLOOKUP(AG237,'P1'!$B$4:$J$35,9,FALSE)),"")</f>
        <v/>
      </c>
      <c r="AH238" s="253" t="str">
        <f>IFERROR(IF(AND(AND($N237&lt;&gt;$BI$6,$N237&lt;&gt;$BJ$6),AH237="有"),$AL$2,VLOOKUP(AH237,'P1'!$B$4:$J$35,9,FALSE)),"")</f>
        <v/>
      </c>
      <c r="AI238" s="253" t="str">
        <f>IFERROR(IF(AND(AND($N237&lt;&gt;$BI$6,$N237&lt;&gt;$BJ$6),AI237="有"),$AL$2,VLOOKUP(AI237,'P1'!$B$4:$J$35,9,FALSE)),"")</f>
        <v/>
      </c>
      <c r="AJ238" s="253" t="str">
        <f>IFERROR(IF(AND(AND($N237&lt;&gt;$BI$6,$N237&lt;&gt;$BJ$6),AJ237="有"),$AL$2,VLOOKUP(AJ237,'P1'!$B$4:$J$35,9,FALSE)),"")</f>
        <v/>
      </c>
      <c r="AK238" s="253" t="str">
        <f>IFERROR(IF(AND(AND($N237&lt;&gt;$BI$6,$N237&lt;&gt;$BJ$6),AK237="有"),$AL$2,VLOOKUP(AK237,'P1'!$B$4:$J$35,9,FALSE)),"")</f>
        <v/>
      </c>
      <c r="AL238" s="253" t="str">
        <f>IFERROR(IF(AND(AND($N237&lt;&gt;$BI$6,$N237&lt;&gt;$BJ$6),AL237="有"),$AL$2,VLOOKUP(AL237,'P1'!$B$4:$J$35,9,FALSE)),"")</f>
        <v/>
      </c>
      <c r="AM238" s="253" t="str">
        <f>IFERROR(IF(AND(AND($N237&lt;&gt;$BI$6,$N237&lt;&gt;$BJ$6),AM237="有"),$AL$2,VLOOKUP(AM237,'P1'!$B$4:$J$35,9,FALSE)),"")</f>
        <v/>
      </c>
      <c r="AN238" s="253" t="str">
        <f>IFERROR(IF(AND(AND($N237&lt;&gt;$BI$6,$N237&lt;&gt;$BJ$6),AN237="有"),$AL$2,VLOOKUP(AN237,'P1'!$B$4:$J$35,9,FALSE)),"")</f>
        <v/>
      </c>
      <c r="AO238" s="253" t="str">
        <f>IFERROR(IF(AND(AND($N237&lt;&gt;$BI$6,$N237&lt;&gt;$BJ$6),AO237="有"),$AL$2,VLOOKUP(AO237,'P1'!$B$4:$J$35,9,FALSE)),"")</f>
        <v/>
      </c>
      <c r="AP238" s="253" t="str">
        <f>IFERROR(IF(AND(AND($N237&lt;&gt;$BI$6,$N237&lt;&gt;$BJ$6),AP237="有"),$AL$2,VLOOKUP(AP237,'P1'!$B$4:$J$35,9,FALSE)),"")</f>
        <v/>
      </c>
      <c r="AQ238" s="253" t="str">
        <f>IFERROR(IF(AND(AND($N237&lt;&gt;$BI$6,$N237&lt;&gt;$BJ$6),AQ237="有"),$AL$2,VLOOKUP(AQ237,'P1'!$B$4:$J$35,9,FALSE)),"")</f>
        <v/>
      </c>
      <c r="AR238" s="253" t="str">
        <f>IFERROR(IF(AND(AND($N237&lt;&gt;$BI$6,$N237&lt;&gt;$BJ$6),AR237="有"),$AL$2,VLOOKUP(AR237,'P1'!$B$4:$J$35,9,FALSE)),"")</f>
        <v/>
      </c>
      <c r="AS238" s="253" t="str">
        <f>IFERROR(IF(AND(AND($N237&lt;&gt;$BI$6,$N237&lt;&gt;$BJ$6),AS237="有"),$AL$2,VLOOKUP(AS237,'P1'!$B$4:$J$35,9,FALSE)),"")</f>
        <v/>
      </c>
      <c r="AT238" s="253" t="str">
        <f>IFERROR(IF(AND(AND($N237&lt;&gt;$BI$6,$N237&lt;&gt;$BJ$6),AT237="有"),$AL$2,VLOOKUP(AT237,'P1'!$B$4:$J$35,9,FALSE)),"")</f>
        <v/>
      </c>
      <c r="AU238" s="253" t="str">
        <f>IFERROR(IF(AND(AND($N237&lt;&gt;$BI$6,$N237&lt;&gt;$BJ$6),AU237="有"),$AL$2,VLOOKUP(AU237,'P1'!$B$4:$J$35,9,FALSE)),"")</f>
        <v/>
      </c>
      <c r="AV238" s="254">
        <f>SUM(Q238:AU238)</f>
        <v>0</v>
      </c>
      <c r="AW238" s="711"/>
      <c r="AX238" s="713"/>
      <c r="AY238" s="255"/>
      <c r="AZ238" s="255"/>
    </row>
    <row r="239" spans="2:52" ht="17.100000000000001" customHeight="1" x14ac:dyDescent="0.15">
      <c r="B239" s="690">
        <f>B237+1</f>
        <v>103</v>
      </c>
      <c r="C239" s="721"/>
      <c r="D239" s="722"/>
      <c r="E239" s="722"/>
      <c r="F239" s="722"/>
      <c r="G239" s="722"/>
      <c r="H239" s="723"/>
      <c r="I239" s="727"/>
      <c r="J239" s="728"/>
      <c r="K239" s="728"/>
      <c r="L239" s="728"/>
      <c r="M239" s="729"/>
      <c r="N239" s="733"/>
      <c r="O239" s="734"/>
      <c r="P239" s="723"/>
      <c r="Q239" s="256"/>
      <c r="R239" s="256"/>
      <c r="S239" s="256"/>
      <c r="T239" s="256"/>
      <c r="U239" s="256"/>
      <c r="V239" s="256"/>
      <c r="W239" s="256"/>
      <c r="X239" s="256"/>
      <c r="Y239" s="256"/>
      <c r="Z239" s="256"/>
      <c r="AA239" s="256"/>
      <c r="AB239" s="256"/>
      <c r="AC239" s="256"/>
      <c r="AD239" s="256"/>
      <c r="AE239" s="256"/>
      <c r="AF239" s="256"/>
      <c r="AG239" s="256"/>
      <c r="AH239" s="256"/>
      <c r="AI239" s="256"/>
      <c r="AJ239" s="256"/>
      <c r="AK239" s="256"/>
      <c r="AL239" s="256"/>
      <c r="AM239" s="256"/>
      <c r="AN239" s="256"/>
      <c r="AO239" s="256"/>
      <c r="AP239" s="256"/>
      <c r="AQ239" s="256"/>
      <c r="AR239" s="256"/>
      <c r="AS239" s="256"/>
      <c r="AT239" s="256"/>
      <c r="AU239" s="256"/>
      <c r="AV239" s="250">
        <f>COUNTA(Q239:AU239)</f>
        <v>0</v>
      </c>
      <c r="AW239" s="710">
        <f>AV240</f>
        <v>0</v>
      </c>
      <c r="AX239" s="712" t="str">
        <f>IFERROR(ROUNDDOWN(AV240/$AT$2,1),"")</f>
        <v/>
      </c>
      <c r="AY239" s="251"/>
      <c r="AZ239" s="251"/>
    </row>
    <row r="240" spans="2:52" ht="17.100000000000001" customHeight="1" x14ac:dyDescent="0.15">
      <c r="B240" s="691"/>
      <c r="C240" s="724"/>
      <c r="D240" s="725"/>
      <c r="E240" s="725"/>
      <c r="F240" s="725"/>
      <c r="G240" s="725"/>
      <c r="H240" s="726"/>
      <c r="I240" s="730"/>
      <c r="J240" s="731"/>
      <c r="K240" s="731"/>
      <c r="L240" s="731"/>
      <c r="M240" s="732"/>
      <c r="N240" s="724"/>
      <c r="O240" s="725"/>
      <c r="P240" s="726"/>
      <c r="Q240" s="253" t="str">
        <f>IFERROR(IF(AND(AND($N239&lt;&gt;$BI$6,$N239&lt;&gt;$BJ$6),Q239="有"),$AL$2,VLOOKUP(Q239,'P1'!$B$4:$J$35,9,FALSE)),"")</f>
        <v/>
      </c>
      <c r="R240" s="253" t="str">
        <f>IFERROR(IF(AND(AND($N239&lt;&gt;$BI$6,$N239&lt;&gt;$BJ$6),R239="有"),$AL$2,VLOOKUP(R239,'P1'!$B$4:$J$35,9,FALSE)),"")</f>
        <v/>
      </c>
      <c r="S240" s="253" t="str">
        <f>IFERROR(IF(AND(AND($N239&lt;&gt;$BI$6,$N239&lt;&gt;$BJ$6),S239="有"),$AL$2,VLOOKUP(S239,'P1'!$B$4:$J$35,9,FALSE)),"")</f>
        <v/>
      </c>
      <c r="T240" s="253" t="str">
        <f>IFERROR(IF(AND(AND($N239&lt;&gt;$BI$6,$N239&lt;&gt;$BJ$6),T239="有"),$AL$2,VLOOKUP(T239,'P1'!$B$4:$J$35,9,FALSE)),"")</f>
        <v/>
      </c>
      <c r="U240" s="253" t="str">
        <f>IFERROR(IF(AND(AND($N239&lt;&gt;$BI$6,$N239&lt;&gt;$BJ$6),U239="有"),$AL$2,VLOOKUP(U239,'P1'!$B$4:$J$35,9,FALSE)),"")</f>
        <v/>
      </c>
      <c r="V240" s="253" t="str">
        <f>IFERROR(IF(AND(AND($N239&lt;&gt;$BI$6,$N239&lt;&gt;$BJ$6),V239="有"),$AL$2,VLOOKUP(V239,'P1'!$B$4:$J$35,9,FALSE)),"")</f>
        <v/>
      </c>
      <c r="W240" s="253" t="str">
        <f>IFERROR(IF(AND(AND($N239&lt;&gt;$BI$6,$N239&lt;&gt;$BJ$6),W239="有"),$AL$2,VLOOKUP(W239,'P1'!$B$4:$J$35,9,FALSE)),"")</f>
        <v/>
      </c>
      <c r="X240" s="253" t="str">
        <f>IFERROR(IF(AND(AND($N239&lt;&gt;$BI$6,$N239&lt;&gt;$BJ$6),X239="有"),$AL$2,VLOOKUP(X239,'P1'!$B$4:$J$35,9,FALSE)),"")</f>
        <v/>
      </c>
      <c r="Y240" s="253" t="str">
        <f>IFERROR(IF(AND(AND($N239&lt;&gt;$BI$6,$N239&lt;&gt;$BJ$6),Y239="有"),$AL$2,VLOOKUP(Y239,'P1'!$B$4:$J$35,9,FALSE)),"")</f>
        <v/>
      </c>
      <c r="Z240" s="253" t="str">
        <f>IFERROR(IF(AND(AND($N239&lt;&gt;$BI$6,$N239&lt;&gt;$BJ$6),Z239="有"),$AL$2,VLOOKUP(Z239,'P1'!$B$4:$J$35,9,FALSE)),"")</f>
        <v/>
      </c>
      <c r="AA240" s="253" t="str">
        <f>IFERROR(IF(AND(AND($N239&lt;&gt;$BI$6,$N239&lt;&gt;$BJ$6),AA239="有"),$AL$2,VLOOKUP(AA239,'P1'!$B$4:$J$35,9,FALSE)),"")</f>
        <v/>
      </c>
      <c r="AB240" s="253" t="str">
        <f>IFERROR(IF(AND(AND($N239&lt;&gt;$BI$6,$N239&lt;&gt;$BJ$6),AB239="有"),$AL$2,VLOOKUP(AB239,'P1'!$B$4:$J$35,9,FALSE)),"")</f>
        <v/>
      </c>
      <c r="AC240" s="253" t="str">
        <f>IFERROR(IF(AND(AND($N239&lt;&gt;$BI$6,$N239&lt;&gt;$BJ$6),AC239="有"),$AL$2,VLOOKUP(AC239,'P1'!$B$4:$J$35,9,FALSE)),"")</f>
        <v/>
      </c>
      <c r="AD240" s="253" t="str">
        <f>IFERROR(IF(AND(AND($N239&lt;&gt;$BI$6,$N239&lt;&gt;$BJ$6),AD239="有"),$AL$2,VLOOKUP(AD239,'P1'!$B$4:$J$35,9,FALSE)),"")</f>
        <v/>
      </c>
      <c r="AE240" s="253" t="str">
        <f>IFERROR(IF(AND(AND($N239&lt;&gt;$BI$6,$N239&lt;&gt;$BJ$6),AE239="有"),$AL$2,VLOOKUP(AE239,'P1'!$B$4:$J$35,9,FALSE)),"")</f>
        <v/>
      </c>
      <c r="AF240" s="253" t="str">
        <f>IFERROR(IF(AND(AND($N239&lt;&gt;$BI$6,$N239&lt;&gt;$BJ$6),AF239="有"),$AL$2,VLOOKUP(AF239,'P1'!$B$4:$J$35,9,FALSE)),"")</f>
        <v/>
      </c>
      <c r="AG240" s="253" t="str">
        <f>IFERROR(IF(AND(AND($N239&lt;&gt;$BI$6,$N239&lt;&gt;$BJ$6),AG239="有"),$AL$2,VLOOKUP(AG239,'P1'!$B$4:$J$35,9,FALSE)),"")</f>
        <v/>
      </c>
      <c r="AH240" s="253" t="str">
        <f>IFERROR(IF(AND(AND($N239&lt;&gt;$BI$6,$N239&lt;&gt;$BJ$6),AH239="有"),$AL$2,VLOOKUP(AH239,'P1'!$B$4:$J$35,9,FALSE)),"")</f>
        <v/>
      </c>
      <c r="AI240" s="253" t="str">
        <f>IFERROR(IF(AND(AND($N239&lt;&gt;$BI$6,$N239&lt;&gt;$BJ$6),AI239="有"),$AL$2,VLOOKUP(AI239,'P1'!$B$4:$J$35,9,FALSE)),"")</f>
        <v/>
      </c>
      <c r="AJ240" s="253" t="str">
        <f>IFERROR(IF(AND(AND($N239&lt;&gt;$BI$6,$N239&lt;&gt;$BJ$6),AJ239="有"),$AL$2,VLOOKUP(AJ239,'P1'!$B$4:$J$35,9,FALSE)),"")</f>
        <v/>
      </c>
      <c r="AK240" s="253" t="str">
        <f>IFERROR(IF(AND(AND($N239&lt;&gt;$BI$6,$N239&lt;&gt;$BJ$6),AK239="有"),$AL$2,VLOOKUP(AK239,'P1'!$B$4:$J$35,9,FALSE)),"")</f>
        <v/>
      </c>
      <c r="AL240" s="253" t="str">
        <f>IFERROR(IF(AND(AND($N239&lt;&gt;$BI$6,$N239&lt;&gt;$BJ$6),AL239="有"),$AL$2,VLOOKUP(AL239,'P1'!$B$4:$J$35,9,FALSE)),"")</f>
        <v/>
      </c>
      <c r="AM240" s="253" t="str">
        <f>IFERROR(IF(AND(AND($N239&lt;&gt;$BI$6,$N239&lt;&gt;$BJ$6),AM239="有"),$AL$2,VLOOKUP(AM239,'P1'!$B$4:$J$35,9,FALSE)),"")</f>
        <v/>
      </c>
      <c r="AN240" s="253" t="str">
        <f>IFERROR(IF(AND(AND($N239&lt;&gt;$BI$6,$N239&lt;&gt;$BJ$6),AN239="有"),$AL$2,VLOOKUP(AN239,'P1'!$B$4:$J$35,9,FALSE)),"")</f>
        <v/>
      </c>
      <c r="AO240" s="253" t="str">
        <f>IFERROR(IF(AND(AND($N239&lt;&gt;$BI$6,$N239&lt;&gt;$BJ$6),AO239="有"),$AL$2,VLOOKUP(AO239,'P1'!$B$4:$J$35,9,FALSE)),"")</f>
        <v/>
      </c>
      <c r="AP240" s="253" t="str">
        <f>IFERROR(IF(AND(AND($N239&lt;&gt;$BI$6,$N239&lt;&gt;$BJ$6),AP239="有"),$AL$2,VLOOKUP(AP239,'P1'!$B$4:$J$35,9,FALSE)),"")</f>
        <v/>
      </c>
      <c r="AQ240" s="253" t="str">
        <f>IFERROR(IF(AND(AND($N239&lt;&gt;$BI$6,$N239&lt;&gt;$BJ$6),AQ239="有"),$AL$2,VLOOKUP(AQ239,'P1'!$B$4:$J$35,9,FALSE)),"")</f>
        <v/>
      </c>
      <c r="AR240" s="253" t="str">
        <f>IFERROR(IF(AND(AND($N239&lt;&gt;$BI$6,$N239&lt;&gt;$BJ$6),AR239="有"),$AL$2,VLOOKUP(AR239,'P1'!$B$4:$J$35,9,FALSE)),"")</f>
        <v/>
      </c>
      <c r="AS240" s="253" t="str">
        <f>IFERROR(IF(AND(AND($N239&lt;&gt;$BI$6,$N239&lt;&gt;$BJ$6),AS239="有"),$AL$2,VLOOKUP(AS239,'P1'!$B$4:$J$35,9,FALSE)),"")</f>
        <v/>
      </c>
      <c r="AT240" s="253" t="str">
        <f>IFERROR(IF(AND(AND($N239&lt;&gt;$BI$6,$N239&lt;&gt;$BJ$6),AT239="有"),$AL$2,VLOOKUP(AT239,'P1'!$B$4:$J$35,9,FALSE)),"")</f>
        <v/>
      </c>
      <c r="AU240" s="253" t="str">
        <f>IFERROR(IF(AND(AND($N239&lt;&gt;$BI$6,$N239&lt;&gt;$BJ$6),AU239="有"),$AL$2,VLOOKUP(AU239,'P1'!$B$4:$J$35,9,FALSE)),"")</f>
        <v/>
      </c>
      <c r="AV240" s="254">
        <f>SUM(Q240:AU240)</f>
        <v>0</v>
      </c>
      <c r="AW240" s="711"/>
      <c r="AX240" s="713"/>
      <c r="AY240" s="255"/>
      <c r="AZ240" s="255"/>
    </row>
    <row r="241" spans="2:59" ht="17.100000000000001" customHeight="1" x14ac:dyDescent="0.15">
      <c r="B241" s="690">
        <f>B239+1</f>
        <v>104</v>
      </c>
      <c r="C241" s="721"/>
      <c r="D241" s="722"/>
      <c r="E241" s="722"/>
      <c r="F241" s="722"/>
      <c r="G241" s="722"/>
      <c r="H241" s="723"/>
      <c r="I241" s="727"/>
      <c r="J241" s="728"/>
      <c r="K241" s="728"/>
      <c r="L241" s="728"/>
      <c r="M241" s="729"/>
      <c r="N241" s="733"/>
      <c r="O241" s="734"/>
      <c r="P241" s="723"/>
      <c r="Q241" s="256"/>
      <c r="R241" s="256"/>
      <c r="S241" s="256"/>
      <c r="T241" s="256"/>
      <c r="U241" s="256"/>
      <c r="V241" s="256"/>
      <c r="W241" s="256"/>
      <c r="X241" s="256"/>
      <c r="Y241" s="256"/>
      <c r="Z241" s="256"/>
      <c r="AA241" s="256"/>
      <c r="AB241" s="256"/>
      <c r="AC241" s="256"/>
      <c r="AD241" s="256"/>
      <c r="AE241" s="256"/>
      <c r="AF241" s="256"/>
      <c r="AG241" s="256"/>
      <c r="AH241" s="256"/>
      <c r="AI241" s="256"/>
      <c r="AJ241" s="256"/>
      <c r="AK241" s="256"/>
      <c r="AL241" s="256"/>
      <c r="AM241" s="256"/>
      <c r="AN241" s="256"/>
      <c r="AO241" s="256"/>
      <c r="AP241" s="256"/>
      <c r="AQ241" s="256"/>
      <c r="AR241" s="256"/>
      <c r="AS241" s="256"/>
      <c r="AT241" s="256"/>
      <c r="AU241" s="256"/>
      <c r="AV241" s="250">
        <f>COUNTA(Q241:AU241)</f>
        <v>0</v>
      </c>
      <c r="AW241" s="710">
        <f>AV242</f>
        <v>0</v>
      </c>
      <c r="AX241" s="712" t="str">
        <f>IFERROR(ROUNDDOWN(AV242/$AT$2,1),"")</f>
        <v/>
      </c>
      <c r="AY241" s="251"/>
      <c r="AZ241" s="251"/>
    </row>
    <row r="242" spans="2:59" ht="17.100000000000001" customHeight="1" x14ac:dyDescent="0.15">
      <c r="B242" s="691"/>
      <c r="C242" s="724"/>
      <c r="D242" s="725"/>
      <c r="E242" s="725"/>
      <c r="F242" s="725"/>
      <c r="G242" s="725"/>
      <c r="H242" s="726"/>
      <c r="I242" s="730"/>
      <c r="J242" s="731"/>
      <c r="K242" s="731"/>
      <c r="L242" s="731"/>
      <c r="M242" s="732"/>
      <c r="N242" s="724"/>
      <c r="O242" s="725"/>
      <c r="P242" s="726"/>
      <c r="Q242" s="253" t="str">
        <f>IFERROR(IF(AND(AND($N241&lt;&gt;$BI$6,$N241&lt;&gt;$BJ$6),Q241="有"),$AL$2,VLOOKUP(Q241,'P1'!$B$4:$J$35,9,FALSE)),"")</f>
        <v/>
      </c>
      <c r="R242" s="253" t="str">
        <f>IFERROR(IF(AND(AND($N241&lt;&gt;$BI$6,$N241&lt;&gt;$BJ$6),R241="有"),$AL$2,VLOOKUP(R241,'P1'!$B$4:$J$35,9,FALSE)),"")</f>
        <v/>
      </c>
      <c r="S242" s="253" t="str">
        <f>IFERROR(IF(AND(AND($N241&lt;&gt;$BI$6,$N241&lt;&gt;$BJ$6),S241="有"),$AL$2,VLOOKUP(S241,'P1'!$B$4:$J$35,9,FALSE)),"")</f>
        <v/>
      </c>
      <c r="T242" s="253" t="str">
        <f>IFERROR(IF(AND(AND($N241&lt;&gt;$BI$6,$N241&lt;&gt;$BJ$6),T241="有"),$AL$2,VLOOKUP(T241,'P1'!$B$4:$J$35,9,FALSE)),"")</f>
        <v/>
      </c>
      <c r="U242" s="253" t="str">
        <f>IFERROR(IF(AND(AND($N241&lt;&gt;$BI$6,$N241&lt;&gt;$BJ$6),U241="有"),$AL$2,VLOOKUP(U241,'P1'!$B$4:$J$35,9,FALSE)),"")</f>
        <v/>
      </c>
      <c r="V242" s="253" t="str">
        <f>IFERROR(IF(AND(AND($N241&lt;&gt;$BI$6,$N241&lt;&gt;$BJ$6),V241="有"),$AL$2,VLOOKUP(V241,'P1'!$B$4:$J$35,9,FALSE)),"")</f>
        <v/>
      </c>
      <c r="W242" s="253" t="str">
        <f>IFERROR(IF(AND(AND($N241&lt;&gt;$BI$6,$N241&lt;&gt;$BJ$6),W241="有"),$AL$2,VLOOKUP(W241,'P1'!$B$4:$J$35,9,FALSE)),"")</f>
        <v/>
      </c>
      <c r="X242" s="253" t="str">
        <f>IFERROR(IF(AND(AND($N241&lt;&gt;$BI$6,$N241&lt;&gt;$BJ$6),X241="有"),$AL$2,VLOOKUP(X241,'P1'!$B$4:$J$35,9,FALSE)),"")</f>
        <v/>
      </c>
      <c r="Y242" s="253" t="str">
        <f>IFERROR(IF(AND(AND($N241&lt;&gt;$BI$6,$N241&lt;&gt;$BJ$6),Y241="有"),$AL$2,VLOOKUP(Y241,'P1'!$B$4:$J$35,9,FALSE)),"")</f>
        <v/>
      </c>
      <c r="Z242" s="253" t="str">
        <f>IFERROR(IF(AND(AND($N241&lt;&gt;$BI$6,$N241&lt;&gt;$BJ$6),Z241="有"),$AL$2,VLOOKUP(Z241,'P1'!$B$4:$J$35,9,FALSE)),"")</f>
        <v/>
      </c>
      <c r="AA242" s="253" t="str">
        <f>IFERROR(IF(AND(AND($N241&lt;&gt;$BI$6,$N241&lt;&gt;$BJ$6),AA241="有"),$AL$2,VLOOKUP(AA241,'P1'!$B$4:$J$35,9,FALSE)),"")</f>
        <v/>
      </c>
      <c r="AB242" s="253" t="str">
        <f>IFERROR(IF(AND(AND($N241&lt;&gt;$BI$6,$N241&lt;&gt;$BJ$6),AB241="有"),$AL$2,VLOOKUP(AB241,'P1'!$B$4:$J$35,9,FALSE)),"")</f>
        <v/>
      </c>
      <c r="AC242" s="253" t="str">
        <f>IFERROR(IF(AND(AND($N241&lt;&gt;$BI$6,$N241&lt;&gt;$BJ$6),AC241="有"),$AL$2,VLOOKUP(AC241,'P1'!$B$4:$J$35,9,FALSE)),"")</f>
        <v/>
      </c>
      <c r="AD242" s="253" t="str">
        <f>IFERROR(IF(AND(AND($N241&lt;&gt;$BI$6,$N241&lt;&gt;$BJ$6),AD241="有"),$AL$2,VLOOKUP(AD241,'P1'!$B$4:$J$35,9,FALSE)),"")</f>
        <v/>
      </c>
      <c r="AE242" s="253" t="str">
        <f>IFERROR(IF(AND(AND($N241&lt;&gt;$BI$6,$N241&lt;&gt;$BJ$6),AE241="有"),$AL$2,VLOOKUP(AE241,'P1'!$B$4:$J$35,9,FALSE)),"")</f>
        <v/>
      </c>
      <c r="AF242" s="253" t="str">
        <f>IFERROR(IF(AND(AND($N241&lt;&gt;$BI$6,$N241&lt;&gt;$BJ$6),AF241="有"),$AL$2,VLOOKUP(AF241,'P1'!$B$4:$J$35,9,FALSE)),"")</f>
        <v/>
      </c>
      <c r="AG242" s="253" t="str">
        <f>IFERROR(IF(AND(AND($N241&lt;&gt;$BI$6,$N241&lt;&gt;$BJ$6),AG241="有"),$AL$2,VLOOKUP(AG241,'P1'!$B$4:$J$35,9,FALSE)),"")</f>
        <v/>
      </c>
      <c r="AH242" s="253" t="str">
        <f>IFERROR(IF(AND(AND($N241&lt;&gt;$BI$6,$N241&lt;&gt;$BJ$6),AH241="有"),$AL$2,VLOOKUP(AH241,'P1'!$B$4:$J$35,9,FALSE)),"")</f>
        <v/>
      </c>
      <c r="AI242" s="253" t="str">
        <f>IFERROR(IF(AND(AND($N241&lt;&gt;$BI$6,$N241&lt;&gt;$BJ$6),AI241="有"),$AL$2,VLOOKUP(AI241,'P1'!$B$4:$J$35,9,FALSE)),"")</f>
        <v/>
      </c>
      <c r="AJ242" s="253" t="str">
        <f>IFERROR(IF(AND(AND($N241&lt;&gt;$BI$6,$N241&lt;&gt;$BJ$6),AJ241="有"),$AL$2,VLOOKUP(AJ241,'P1'!$B$4:$J$35,9,FALSE)),"")</f>
        <v/>
      </c>
      <c r="AK242" s="253" t="str">
        <f>IFERROR(IF(AND(AND($N241&lt;&gt;$BI$6,$N241&lt;&gt;$BJ$6),AK241="有"),$AL$2,VLOOKUP(AK241,'P1'!$B$4:$J$35,9,FALSE)),"")</f>
        <v/>
      </c>
      <c r="AL242" s="253" t="str">
        <f>IFERROR(IF(AND(AND($N241&lt;&gt;$BI$6,$N241&lt;&gt;$BJ$6),AL241="有"),$AL$2,VLOOKUP(AL241,'P1'!$B$4:$J$35,9,FALSE)),"")</f>
        <v/>
      </c>
      <c r="AM242" s="253" t="str">
        <f>IFERROR(IF(AND(AND($N241&lt;&gt;$BI$6,$N241&lt;&gt;$BJ$6),AM241="有"),$AL$2,VLOOKUP(AM241,'P1'!$B$4:$J$35,9,FALSE)),"")</f>
        <v/>
      </c>
      <c r="AN242" s="253" t="str">
        <f>IFERROR(IF(AND(AND($N241&lt;&gt;$BI$6,$N241&lt;&gt;$BJ$6),AN241="有"),$AL$2,VLOOKUP(AN241,'P1'!$B$4:$J$35,9,FALSE)),"")</f>
        <v/>
      </c>
      <c r="AO242" s="253" t="str">
        <f>IFERROR(IF(AND(AND($N241&lt;&gt;$BI$6,$N241&lt;&gt;$BJ$6),AO241="有"),$AL$2,VLOOKUP(AO241,'P1'!$B$4:$J$35,9,FALSE)),"")</f>
        <v/>
      </c>
      <c r="AP242" s="253" t="str">
        <f>IFERROR(IF(AND(AND($N241&lt;&gt;$BI$6,$N241&lt;&gt;$BJ$6),AP241="有"),$AL$2,VLOOKUP(AP241,'P1'!$B$4:$J$35,9,FALSE)),"")</f>
        <v/>
      </c>
      <c r="AQ242" s="253" t="str">
        <f>IFERROR(IF(AND(AND($N241&lt;&gt;$BI$6,$N241&lt;&gt;$BJ$6),AQ241="有"),$AL$2,VLOOKUP(AQ241,'P1'!$B$4:$J$35,9,FALSE)),"")</f>
        <v/>
      </c>
      <c r="AR242" s="253" t="str">
        <f>IFERROR(IF(AND(AND($N241&lt;&gt;$BI$6,$N241&lt;&gt;$BJ$6),AR241="有"),$AL$2,VLOOKUP(AR241,'P1'!$B$4:$J$35,9,FALSE)),"")</f>
        <v/>
      </c>
      <c r="AS242" s="253" t="str">
        <f>IFERROR(IF(AND(AND($N241&lt;&gt;$BI$6,$N241&lt;&gt;$BJ$6),AS241="有"),$AL$2,VLOOKUP(AS241,'P1'!$B$4:$J$35,9,FALSE)),"")</f>
        <v/>
      </c>
      <c r="AT242" s="253" t="str">
        <f>IFERROR(IF(AND(AND($N241&lt;&gt;$BI$6,$N241&lt;&gt;$BJ$6),AT241="有"),$AL$2,VLOOKUP(AT241,'P1'!$B$4:$J$35,9,FALSE)),"")</f>
        <v/>
      </c>
      <c r="AU242" s="253" t="str">
        <f>IFERROR(IF(AND(AND($N241&lt;&gt;$BI$6,$N241&lt;&gt;$BJ$6),AU241="有"),$AL$2,VLOOKUP(AU241,'P1'!$B$4:$J$35,9,FALSE)),"")</f>
        <v/>
      </c>
      <c r="AV242" s="254">
        <f>SUM(Q242:AU242)</f>
        <v>0</v>
      </c>
      <c r="AW242" s="711"/>
      <c r="AX242" s="713"/>
      <c r="AY242" s="255"/>
      <c r="AZ242" s="255"/>
    </row>
    <row r="243" spans="2:59" ht="17.100000000000001" customHeight="1" x14ac:dyDescent="0.15">
      <c r="B243" s="690">
        <f>B241+1</f>
        <v>105</v>
      </c>
      <c r="C243" s="721"/>
      <c r="D243" s="722"/>
      <c r="E243" s="722"/>
      <c r="F243" s="722"/>
      <c r="G243" s="722"/>
      <c r="H243" s="723"/>
      <c r="I243" s="727"/>
      <c r="J243" s="728"/>
      <c r="K243" s="728"/>
      <c r="L243" s="728"/>
      <c r="M243" s="729"/>
      <c r="N243" s="733"/>
      <c r="O243" s="734"/>
      <c r="P243" s="723"/>
      <c r="Q243" s="256"/>
      <c r="R243" s="256"/>
      <c r="S243" s="256"/>
      <c r="T243" s="256"/>
      <c r="U243" s="256"/>
      <c r="V243" s="256"/>
      <c r="W243" s="256"/>
      <c r="X243" s="256"/>
      <c r="Y243" s="256"/>
      <c r="Z243" s="256"/>
      <c r="AA243" s="256"/>
      <c r="AB243" s="256"/>
      <c r="AC243" s="256"/>
      <c r="AD243" s="256"/>
      <c r="AE243" s="256"/>
      <c r="AF243" s="256"/>
      <c r="AG243" s="256"/>
      <c r="AH243" s="256"/>
      <c r="AI243" s="256"/>
      <c r="AJ243" s="256"/>
      <c r="AK243" s="256"/>
      <c r="AL243" s="256"/>
      <c r="AM243" s="256"/>
      <c r="AN243" s="256"/>
      <c r="AO243" s="256"/>
      <c r="AP243" s="256"/>
      <c r="AQ243" s="256"/>
      <c r="AR243" s="256"/>
      <c r="AS243" s="256"/>
      <c r="AT243" s="256"/>
      <c r="AU243" s="256"/>
      <c r="AV243" s="250">
        <f>COUNTA(Q243:AU243)</f>
        <v>0</v>
      </c>
      <c r="AW243" s="710">
        <f>AV244</f>
        <v>0</v>
      </c>
      <c r="AX243" s="712" t="str">
        <f>IFERROR(ROUNDDOWN(AV244/$AT$2,1),"")</f>
        <v/>
      </c>
      <c r="AY243" s="251"/>
      <c r="AZ243" s="251"/>
    </row>
    <row r="244" spans="2:59" ht="17.100000000000001" customHeight="1" x14ac:dyDescent="0.15">
      <c r="B244" s="691"/>
      <c r="C244" s="724"/>
      <c r="D244" s="725"/>
      <c r="E244" s="725"/>
      <c r="F244" s="725"/>
      <c r="G244" s="725"/>
      <c r="H244" s="726"/>
      <c r="I244" s="730"/>
      <c r="J244" s="731"/>
      <c r="K244" s="731"/>
      <c r="L244" s="731"/>
      <c r="M244" s="732"/>
      <c r="N244" s="724"/>
      <c r="O244" s="725"/>
      <c r="P244" s="726"/>
      <c r="Q244" s="253" t="str">
        <f>IFERROR(IF(AND(AND($N243&lt;&gt;$BI$6,$N243&lt;&gt;$BJ$6),Q243="有"),$AL$2,VLOOKUP(Q243,'P1'!$B$4:$J$35,9,FALSE)),"")</f>
        <v/>
      </c>
      <c r="R244" s="253" t="str">
        <f>IFERROR(IF(AND(AND($N243&lt;&gt;$BI$6,$N243&lt;&gt;$BJ$6),R243="有"),$AL$2,VLOOKUP(R243,'P1'!$B$4:$J$35,9,FALSE)),"")</f>
        <v/>
      </c>
      <c r="S244" s="253" t="str">
        <f>IFERROR(IF(AND(AND($N243&lt;&gt;$BI$6,$N243&lt;&gt;$BJ$6),S243="有"),$AL$2,VLOOKUP(S243,'P1'!$B$4:$J$35,9,FALSE)),"")</f>
        <v/>
      </c>
      <c r="T244" s="253" t="str">
        <f>IFERROR(IF(AND(AND($N243&lt;&gt;$BI$6,$N243&lt;&gt;$BJ$6),T243="有"),$AL$2,VLOOKUP(T243,'P1'!$B$4:$J$35,9,FALSE)),"")</f>
        <v/>
      </c>
      <c r="U244" s="253" t="str">
        <f>IFERROR(IF(AND(AND($N243&lt;&gt;$BI$6,$N243&lt;&gt;$BJ$6),U243="有"),$AL$2,VLOOKUP(U243,'P1'!$B$4:$J$35,9,FALSE)),"")</f>
        <v/>
      </c>
      <c r="V244" s="253" t="str">
        <f>IFERROR(IF(AND(AND($N243&lt;&gt;$BI$6,$N243&lt;&gt;$BJ$6),V243="有"),$AL$2,VLOOKUP(V243,'P1'!$B$4:$J$35,9,FALSE)),"")</f>
        <v/>
      </c>
      <c r="W244" s="253" t="str">
        <f>IFERROR(IF(AND(AND($N243&lt;&gt;$BI$6,$N243&lt;&gt;$BJ$6),W243="有"),$AL$2,VLOOKUP(W243,'P1'!$B$4:$J$35,9,FALSE)),"")</f>
        <v/>
      </c>
      <c r="X244" s="253" t="str">
        <f>IFERROR(IF(AND(AND($N243&lt;&gt;$BI$6,$N243&lt;&gt;$BJ$6),X243="有"),$AL$2,VLOOKUP(X243,'P1'!$B$4:$J$35,9,FALSE)),"")</f>
        <v/>
      </c>
      <c r="Y244" s="253" t="str">
        <f>IFERROR(IF(AND(AND($N243&lt;&gt;$BI$6,$N243&lt;&gt;$BJ$6),Y243="有"),$AL$2,VLOOKUP(Y243,'P1'!$B$4:$J$35,9,FALSE)),"")</f>
        <v/>
      </c>
      <c r="Z244" s="253" t="str">
        <f>IFERROR(IF(AND(AND($N243&lt;&gt;$BI$6,$N243&lt;&gt;$BJ$6),Z243="有"),$AL$2,VLOOKUP(Z243,'P1'!$B$4:$J$35,9,FALSE)),"")</f>
        <v/>
      </c>
      <c r="AA244" s="253" t="str">
        <f>IFERROR(IF(AND(AND($N243&lt;&gt;$BI$6,$N243&lt;&gt;$BJ$6),AA243="有"),$AL$2,VLOOKUP(AA243,'P1'!$B$4:$J$35,9,FALSE)),"")</f>
        <v/>
      </c>
      <c r="AB244" s="253" t="str">
        <f>IFERROR(IF(AND(AND($N243&lt;&gt;$BI$6,$N243&lt;&gt;$BJ$6),AB243="有"),$AL$2,VLOOKUP(AB243,'P1'!$B$4:$J$35,9,FALSE)),"")</f>
        <v/>
      </c>
      <c r="AC244" s="253" t="str">
        <f>IFERROR(IF(AND(AND($N243&lt;&gt;$BI$6,$N243&lt;&gt;$BJ$6),AC243="有"),$AL$2,VLOOKUP(AC243,'P1'!$B$4:$J$35,9,FALSE)),"")</f>
        <v/>
      </c>
      <c r="AD244" s="253" t="str">
        <f>IFERROR(IF(AND(AND($N243&lt;&gt;$BI$6,$N243&lt;&gt;$BJ$6),AD243="有"),$AL$2,VLOOKUP(AD243,'P1'!$B$4:$J$35,9,FALSE)),"")</f>
        <v/>
      </c>
      <c r="AE244" s="253" t="str">
        <f>IFERROR(IF(AND(AND($N243&lt;&gt;$BI$6,$N243&lt;&gt;$BJ$6),AE243="有"),$AL$2,VLOOKUP(AE243,'P1'!$B$4:$J$35,9,FALSE)),"")</f>
        <v/>
      </c>
      <c r="AF244" s="253" t="str">
        <f>IFERROR(IF(AND(AND($N243&lt;&gt;$BI$6,$N243&lt;&gt;$BJ$6),AF243="有"),$AL$2,VLOOKUP(AF243,'P1'!$B$4:$J$35,9,FALSE)),"")</f>
        <v/>
      </c>
      <c r="AG244" s="253" t="str">
        <f>IFERROR(IF(AND(AND($N243&lt;&gt;$BI$6,$N243&lt;&gt;$BJ$6),AG243="有"),$AL$2,VLOOKUP(AG243,'P1'!$B$4:$J$35,9,FALSE)),"")</f>
        <v/>
      </c>
      <c r="AH244" s="253" t="str">
        <f>IFERROR(IF(AND(AND($N243&lt;&gt;$BI$6,$N243&lt;&gt;$BJ$6),AH243="有"),$AL$2,VLOOKUP(AH243,'P1'!$B$4:$J$35,9,FALSE)),"")</f>
        <v/>
      </c>
      <c r="AI244" s="253" t="str">
        <f>IFERROR(IF(AND(AND($N243&lt;&gt;$BI$6,$N243&lt;&gt;$BJ$6),AI243="有"),$AL$2,VLOOKUP(AI243,'P1'!$B$4:$J$35,9,FALSE)),"")</f>
        <v/>
      </c>
      <c r="AJ244" s="253" t="str">
        <f>IFERROR(IF(AND(AND($N243&lt;&gt;$BI$6,$N243&lt;&gt;$BJ$6),AJ243="有"),$AL$2,VLOOKUP(AJ243,'P1'!$B$4:$J$35,9,FALSE)),"")</f>
        <v/>
      </c>
      <c r="AK244" s="253" t="str">
        <f>IFERROR(IF(AND(AND($N243&lt;&gt;$BI$6,$N243&lt;&gt;$BJ$6),AK243="有"),$AL$2,VLOOKUP(AK243,'P1'!$B$4:$J$35,9,FALSE)),"")</f>
        <v/>
      </c>
      <c r="AL244" s="253" t="str">
        <f>IFERROR(IF(AND(AND($N243&lt;&gt;$BI$6,$N243&lt;&gt;$BJ$6),AL243="有"),$AL$2,VLOOKUP(AL243,'P1'!$B$4:$J$35,9,FALSE)),"")</f>
        <v/>
      </c>
      <c r="AM244" s="253" t="str">
        <f>IFERROR(IF(AND(AND($N243&lt;&gt;$BI$6,$N243&lt;&gt;$BJ$6),AM243="有"),$AL$2,VLOOKUP(AM243,'P1'!$B$4:$J$35,9,FALSE)),"")</f>
        <v/>
      </c>
      <c r="AN244" s="253" t="str">
        <f>IFERROR(IF(AND(AND($N243&lt;&gt;$BI$6,$N243&lt;&gt;$BJ$6),AN243="有"),$AL$2,VLOOKUP(AN243,'P1'!$B$4:$J$35,9,FALSE)),"")</f>
        <v/>
      </c>
      <c r="AO244" s="253" t="str">
        <f>IFERROR(IF(AND(AND($N243&lt;&gt;$BI$6,$N243&lt;&gt;$BJ$6),AO243="有"),$AL$2,VLOOKUP(AO243,'P1'!$B$4:$J$35,9,FALSE)),"")</f>
        <v/>
      </c>
      <c r="AP244" s="253" t="str">
        <f>IFERROR(IF(AND(AND($N243&lt;&gt;$BI$6,$N243&lt;&gt;$BJ$6),AP243="有"),$AL$2,VLOOKUP(AP243,'P1'!$B$4:$J$35,9,FALSE)),"")</f>
        <v/>
      </c>
      <c r="AQ244" s="253" t="str">
        <f>IFERROR(IF(AND(AND($N243&lt;&gt;$BI$6,$N243&lt;&gt;$BJ$6),AQ243="有"),$AL$2,VLOOKUP(AQ243,'P1'!$B$4:$J$35,9,FALSE)),"")</f>
        <v/>
      </c>
      <c r="AR244" s="253" t="str">
        <f>IFERROR(IF(AND(AND($N243&lt;&gt;$BI$6,$N243&lt;&gt;$BJ$6),AR243="有"),$AL$2,VLOOKUP(AR243,'P1'!$B$4:$J$35,9,FALSE)),"")</f>
        <v/>
      </c>
      <c r="AS244" s="253" t="str">
        <f>IFERROR(IF(AND(AND($N243&lt;&gt;$BI$6,$N243&lt;&gt;$BJ$6),AS243="有"),$AL$2,VLOOKUP(AS243,'P1'!$B$4:$J$35,9,FALSE)),"")</f>
        <v/>
      </c>
      <c r="AT244" s="253" t="str">
        <f>IFERROR(IF(AND(AND($N243&lt;&gt;$BI$6,$N243&lt;&gt;$BJ$6),AT243="有"),$AL$2,VLOOKUP(AT243,'P1'!$B$4:$J$35,9,FALSE)),"")</f>
        <v/>
      </c>
      <c r="AU244" s="253" t="str">
        <f>IFERROR(IF(AND(AND($N243&lt;&gt;$BI$6,$N243&lt;&gt;$BJ$6),AU243="有"),$AL$2,VLOOKUP(AU243,'P1'!$B$4:$J$35,9,FALSE)),"")</f>
        <v/>
      </c>
      <c r="AV244" s="254">
        <f>SUM(Q244:AU244)</f>
        <v>0</v>
      </c>
      <c r="AW244" s="711"/>
      <c r="AX244" s="713"/>
      <c r="AY244" s="255"/>
      <c r="AZ244" s="255"/>
    </row>
    <row r="245" spans="2:59" ht="17.100000000000001" customHeight="1" x14ac:dyDescent="0.15">
      <c r="B245" s="690">
        <f>B243+1</f>
        <v>106</v>
      </c>
      <c r="C245" s="721"/>
      <c r="D245" s="722"/>
      <c r="E245" s="722"/>
      <c r="F245" s="722"/>
      <c r="G245" s="722"/>
      <c r="H245" s="723"/>
      <c r="I245" s="727"/>
      <c r="J245" s="728"/>
      <c r="K245" s="728"/>
      <c r="L245" s="728"/>
      <c r="M245" s="729"/>
      <c r="N245" s="733"/>
      <c r="O245" s="734"/>
      <c r="P245" s="723"/>
      <c r="Q245" s="256"/>
      <c r="R245" s="256"/>
      <c r="S245" s="256"/>
      <c r="T245" s="256"/>
      <c r="U245" s="256"/>
      <c r="V245" s="256"/>
      <c r="W245" s="256"/>
      <c r="X245" s="256"/>
      <c r="Y245" s="256"/>
      <c r="Z245" s="256"/>
      <c r="AA245" s="256"/>
      <c r="AB245" s="256"/>
      <c r="AC245" s="256"/>
      <c r="AD245" s="256"/>
      <c r="AE245" s="256"/>
      <c r="AF245" s="256"/>
      <c r="AG245" s="256"/>
      <c r="AH245" s="256"/>
      <c r="AI245" s="256"/>
      <c r="AJ245" s="256"/>
      <c r="AK245" s="256"/>
      <c r="AL245" s="256"/>
      <c r="AM245" s="256"/>
      <c r="AN245" s="256"/>
      <c r="AO245" s="256"/>
      <c r="AP245" s="256"/>
      <c r="AQ245" s="256"/>
      <c r="AR245" s="256"/>
      <c r="AS245" s="256"/>
      <c r="AT245" s="256"/>
      <c r="AU245" s="256"/>
      <c r="AV245" s="250">
        <f>COUNTA(Q245:AU245)</f>
        <v>0</v>
      </c>
      <c r="AW245" s="710">
        <f>AV246</f>
        <v>0</v>
      </c>
      <c r="AX245" s="712" t="str">
        <f>IFERROR(ROUNDDOWN(AV246/$AT$2,1),"")</f>
        <v/>
      </c>
      <c r="AY245" s="251"/>
      <c r="AZ245" s="251"/>
    </row>
    <row r="246" spans="2:59" ht="17.100000000000001" customHeight="1" x14ac:dyDescent="0.15">
      <c r="B246" s="691"/>
      <c r="C246" s="724"/>
      <c r="D246" s="725"/>
      <c r="E246" s="725"/>
      <c r="F246" s="725"/>
      <c r="G246" s="725"/>
      <c r="H246" s="726"/>
      <c r="I246" s="730"/>
      <c r="J246" s="731"/>
      <c r="K246" s="731"/>
      <c r="L246" s="731"/>
      <c r="M246" s="732"/>
      <c r="N246" s="724"/>
      <c r="O246" s="725"/>
      <c r="P246" s="726"/>
      <c r="Q246" s="253" t="str">
        <f>IFERROR(IF(AND(AND($N245&lt;&gt;$BI$6,$N245&lt;&gt;$BJ$6),Q245="有"),$AL$2,VLOOKUP(Q245,'P1'!$B$4:$J$35,9,FALSE)),"")</f>
        <v/>
      </c>
      <c r="R246" s="253" t="str">
        <f>IFERROR(IF(AND(AND($N245&lt;&gt;$BI$6,$N245&lt;&gt;$BJ$6),R245="有"),$AL$2,VLOOKUP(R245,'P1'!$B$4:$J$35,9,FALSE)),"")</f>
        <v/>
      </c>
      <c r="S246" s="253" t="str">
        <f>IFERROR(IF(AND(AND($N245&lt;&gt;$BI$6,$N245&lt;&gt;$BJ$6),S245="有"),$AL$2,VLOOKUP(S245,'P1'!$B$4:$J$35,9,FALSE)),"")</f>
        <v/>
      </c>
      <c r="T246" s="253" t="str">
        <f>IFERROR(IF(AND(AND($N245&lt;&gt;$BI$6,$N245&lt;&gt;$BJ$6),T245="有"),$AL$2,VLOOKUP(T245,'P1'!$B$4:$J$35,9,FALSE)),"")</f>
        <v/>
      </c>
      <c r="U246" s="253" t="str">
        <f>IFERROR(IF(AND(AND($N245&lt;&gt;$BI$6,$N245&lt;&gt;$BJ$6),U245="有"),$AL$2,VLOOKUP(U245,'P1'!$B$4:$J$35,9,FALSE)),"")</f>
        <v/>
      </c>
      <c r="V246" s="253" t="str">
        <f>IFERROR(IF(AND(AND($N245&lt;&gt;$BI$6,$N245&lt;&gt;$BJ$6),V245="有"),$AL$2,VLOOKUP(V245,'P1'!$B$4:$J$35,9,FALSE)),"")</f>
        <v/>
      </c>
      <c r="W246" s="253" t="str">
        <f>IFERROR(IF(AND(AND($N245&lt;&gt;$BI$6,$N245&lt;&gt;$BJ$6),W245="有"),$AL$2,VLOOKUP(W245,'P1'!$B$4:$J$35,9,FALSE)),"")</f>
        <v/>
      </c>
      <c r="X246" s="253" t="str">
        <f>IFERROR(IF(AND(AND($N245&lt;&gt;$BI$6,$N245&lt;&gt;$BJ$6),X245="有"),$AL$2,VLOOKUP(X245,'P1'!$B$4:$J$35,9,FALSE)),"")</f>
        <v/>
      </c>
      <c r="Y246" s="253" t="str">
        <f>IFERROR(IF(AND(AND($N245&lt;&gt;$BI$6,$N245&lt;&gt;$BJ$6),Y245="有"),$AL$2,VLOOKUP(Y245,'P1'!$B$4:$J$35,9,FALSE)),"")</f>
        <v/>
      </c>
      <c r="Z246" s="253" t="str">
        <f>IFERROR(IF(AND(AND($N245&lt;&gt;$BI$6,$N245&lt;&gt;$BJ$6),Z245="有"),$AL$2,VLOOKUP(Z245,'P1'!$B$4:$J$35,9,FALSE)),"")</f>
        <v/>
      </c>
      <c r="AA246" s="253" t="str">
        <f>IFERROR(IF(AND(AND($N245&lt;&gt;$BI$6,$N245&lt;&gt;$BJ$6),AA245="有"),$AL$2,VLOOKUP(AA245,'P1'!$B$4:$J$35,9,FALSE)),"")</f>
        <v/>
      </c>
      <c r="AB246" s="253" t="str">
        <f>IFERROR(IF(AND(AND($N245&lt;&gt;$BI$6,$N245&lt;&gt;$BJ$6),AB245="有"),$AL$2,VLOOKUP(AB245,'P1'!$B$4:$J$35,9,FALSE)),"")</f>
        <v/>
      </c>
      <c r="AC246" s="253" t="str">
        <f>IFERROR(IF(AND(AND($N245&lt;&gt;$BI$6,$N245&lt;&gt;$BJ$6),AC245="有"),$AL$2,VLOOKUP(AC245,'P1'!$B$4:$J$35,9,FALSE)),"")</f>
        <v/>
      </c>
      <c r="AD246" s="253" t="str">
        <f>IFERROR(IF(AND(AND($N245&lt;&gt;$BI$6,$N245&lt;&gt;$BJ$6),AD245="有"),$AL$2,VLOOKUP(AD245,'P1'!$B$4:$J$35,9,FALSE)),"")</f>
        <v/>
      </c>
      <c r="AE246" s="253" t="str">
        <f>IFERROR(IF(AND(AND($N245&lt;&gt;$BI$6,$N245&lt;&gt;$BJ$6),AE245="有"),$AL$2,VLOOKUP(AE245,'P1'!$B$4:$J$35,9,FALSE)),"")</f>
        <v/>
      </c>
      <c r="AF246" s="253" t="str">
        <f>IFERROR(IF(AND(AND($N245&lt;&gt;$BI$6,$N245&lt;&gt;$BJ$6),AF245="有"),$AL$2,VLOOKUP(AF245,'P1'!$B$4:$J$35,9,FALSE)),"")</f>
        <v/>
      </c>
      <c r="AG246" s="253" t="str">
        <f>IFERROR(IF(AND(AND($N245&lt;&gt;$BI$6,$N245&lt;&gt;$BJ$6),AG245="有"),$AL$2,VLOOKUP(AG245,'P1'!$B$4:$J$35,9,FALSE)),"")</f>
        <v/>
      </c>
      <c r="AH246" s="253" t="str">
        <f>IFERROR(IF(AND(AND($N245&lt;&gt;$BI$6,$N245&lt;&gt;$BJ$6),AH245="有"),$AL$2,VLOOKUP(AH245,'P1'!$B$4:$J$35,9,FALSE)),"")</f>
        <v/>
      </c>
      <c r="AI246" s="253" t="str">
        <f>IFERROR(IF(AND(AND($N245&lt;&gt;$BI$6,$N245&lt;&gt;$BJ$6),AI245="有"),$AL$2,VLOOKUP(AI245,'P1'!$B$4:$J$35,9,FALSE)),"")</f>
        <v/>
      </c>
      <c r="AJ246" s="253" t="str">
        <f>IFERROR(IF(AND(AND($N245&lt;&gt;$BI$6,$N245&lt;&gt;$BJ$6),AJ245="有"),$AL$2,VLOOKUP(AJ245,'P1'!$B$4:$J$35,9,FALSE)),"")</f>
        <v/>
      </c>
      <c r="AK246" s="253" t="str">
        <f>IFERROR(IF(AND(AND($N245&lt;&gt;$BI$6,$N245&lt;&gt;$BJ$6),AK245="有"),$AL$2,VLOOKUP(AK245,'P1'!$B$4:$J$35,9,FALSE)),"")</f>
        <v/>
      </c>
      <c r="AL246" s="253" t="str">
        <f>IFERROR(IF(AND(AND($N245&lt;&gt;$BI$6,$N245&lt;&gt;$BJ$6),AL245="有"),$AL$2,VLOOKUP(AL245,'P1'!$B$4:$J$35,9,FALSE)),"")</f>
        <v/>
      </c>
      <c r="AM246" s="253" t="str">
        <f>IFERROR(IF(AND(AND($N245&lt;&gt;$BI$6,$N245&lt;&gt;$BJ$6),AM245="有"),$AL$2,VLOOKUP(AM245,'P1'!$B$4:$J$35,9,FALSE)),"")</f>
        <v/>
      </c>
      <c r="AN246" s="253" t="str">
        <f>IFERROR(IF(AND(AND($N245&lt;&gt;$BI$6,$N245&lt;&gt;$BJ$6),AN245="有"),$AL$2,VLOOKUP(AN245,'P1'!$B$4:$J$35,9,FALSE)),"")</f>
        <v/>
      </c>
      <c r="AO246" s="253" t="str">
        <f>IFERROR(IF(AND(AND($N245&lt;&gt;$BI$6,$N245&lt;&gt;$BJ$6),AO245="有"),$AL$2,VLOOKUP(AO245,'P1'!$B$4:$J$35,9,FALSE)),"")</f>
        <v/>
      </c>
      <c r="AP246" s="253" t="str">
        <f>IFERROR(IF(AND(AND($N245&lt;&gt;$BI$6,$N245&lt;&gt;$BJ$6),AP245="有"),$AL$2,VLOOKUP(AP245,'P1'!$B$4:$J$35,9,FALSE)),"")</f>
        <v/>
      </c>
      <c r="AQ246" s="253" t="str">
        <f>IFERROR(IF(AND(AND($N245&lt;&gt;$BI$6,$N245&lt;&gt;$BJ$6),AQ245="有"),$AL$2,VLOOKUP(AQ245,'P1'!$B$4:$J$35,9,FALSE)),"")</f>
        <v/>
      </c>
      <c r="AR246" s="253" t="str">
        <f>IFERROR(IF(AND(AND($N245&lt;&gt;$BI$6,$N245&lt;&gt;$BJ$6),AR245="有"),$AL$2,VLOOKUP(AR245,'P1'!$B$4:$J$35,9,FALSE)),"")</f>
        <v/>
      </c>
      <c r="AS246" s="253" t="str">
        <f>IFERROR(IF(AND(AND($N245&lt;&gt;$BI$6,$N245&lt;&gt;$BJ$6),AS245="有"),$AL$2,VLOOKUP(AS245,'P1'!$B$4:$J$35,9,FALSE)),"")</f>
        <v/>
      </c>
      <c r="AT246" s="253" t="str">
        <f>IFERROR(IF(AND(AND($N245&lt;&gt;$BI$6,$N245&lt;&gt;$BJ$6),AT245="有"),$AL$2,VLOOKUP(AT245,'P1'!$B$4:$J$35,9,FALSE)),"")</f>
        <v/>
      </c>
      <c r="AU246" s="253" t="str">
        <f>IFERROR(IF(AND(AND($N245&lt;&gt;$BI$6,$N245&lt;&gt;$BJ$6),AU245="有"),$AL$2,VLOOKUP(AU245,'P1'!$B$4:$J$35,9,FALSE)),"")</f>
        <v/>
      </c>
      <c r="AV246" s="254">
        <f>SUM(Q246:AU246)</f>
        <v>0</v>
      </c>
      <c r="AW246" s="711"/>
      <c r="AX246" s="713"/>
      <c r="AY246" s="255"/>
      <c r="AZ246" s="255"/>
    </row>
    <row r="247" spans="2:59" s="232" customFormat="1" ht="5.0999999999999996" customHeight="1" x14ac:dyDescent="0.15">
      <c r="B247" s="257"/>
      <c r="C247" s="258"/>
      <c r="D247" s="259"/>
      <c r="E247" s="259"/>
      <c r="F247" s="259"/>
      <c r="G247" s="259"/>
      <c r="H247" s="259"/>
      <c r="I247" s="258"/>
      <c r="J247" s="258"/>
      <c r="K247" s="258"/>
      <c r="L247" s="258"/>
      <c r="M247" s="258"/>
      <c r="N247" s="258"/>
      <c r="O247" s="258"/>
      <c r="P247" s="258"/>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1"/>
      <c r="BA247" s="288"/>
      <c r="BB247" s="288"/>
      <c r="BC247" s="288"/>
      <c r="BD247" s="288"/>
      <c r="BE247" s="288"/>
      <c r="BF247" s="288"/>
      <c r="BG247" s="288"/>
    </row>
    <row r="248" spans="2:59" s="231" customFormat="1" ht="5.0999999999999996" customHeight="1" x14ac:dyDescent="0.15">
      <c r="B248" s="268"/>
      <c r="AS248" s="245"/>
      <c r="AT248" s="245"/>
      <c r="AU248" s="245"/>
      <c r="AY248" s="288"/>
      <c r="AZ248" s="288"/>
      <c r="BA248" s="288"/>
      <c r="BB248" s="288"/>
      <c r="BC248" s="288"/>
      <c r="BD248" s="288"/>
      <c r="BE248" s="288"/>
      <c r="BF248" s="288"/>
      <c r="BG248" s="288"/>
    </row>
    <row r="249" spans="2:59" s="231" customFormat="1" ht="18" customHeight="1" x14ac:dyDescent="0.15">
      <c r="B249" s="268"/>
      <c r="C249" s="270"/>
      <c r="D249" s="270"/>
      <c r="E249" s="270"/>
      <c r="F249" s="270"/>
      <c r="G249" s="270"/>
      <c r="H249" s="270"/>
      <c r="I249" s="271"/>
      <c r="J249" s="271"/>
      <c r="K249" s="271"/>
      <c r="L249" s="271"/>
      <c r="M249" s="271"/>
      <c r="N249" s="271"/>
      <c r="O249" s="271"/>
      <c r="P249" s="271"/>
      <c r="R249" s="272"/>
      <c r="S249" s="272"/>
      <c r="T249" s="272"/>
      <c r="U249" s="272"/>
      <c r="V249" s="272"/>
      <c r="W249" s="272"/>
      <c r="X249" s="272"/>
      <c r="Y249" s="272"/>
      <c r="Z249" s="272"/>
      <c r="AA249" s="272"/>
      <c r="AD249" s="272"/>
      <c r="AE249" s="272"/>
      <c r="AQ249" s="272"/>
      <c r="AR249" s="272"/>
      <c r="AS249" s="272"/>
      <c r="AT249" s="272"/>
      <c r="AU249" s="272"/>
      <c r="AX249" s="272"/>
      <c r="AY249" s="288"/>
      <c r="AZ249" s="288"/>
      <c r="BA249" s="288"/>
      <c r="BB249" s="288"/>
      <c r="BC249" s="288"/>
      <c r="BD249" s="288"/>
      <c r="BE249" s="288"/>
      <c r="BF249" s="288"/>
      <c r="BG249" s="288"/>
    </row>
    <row r="250" spans="2:59" s="231" customFormat="1" ht="18" customHeight="1" x14ac:dyDescent="0.15">
      <c r="B250" s="268"/>
      <c r="I250" s="266"/>
      <c r="J250" s="266"/>
      <c r="K250" s="266"/>
      <c r="L250" s="266"/>
      <c r="M250" s="266"/>
      <c r="N250" s="266"/>
      <c r="O250" s="266"/>
      <c r="P250" s="266"/>
      <c r="R250" s="245"/>
      <c r="S250" s="245"/>
      <c r="T250" s="245"/>
      <c r="U250" s="245"/>
      <c r="V250" s="245"/>
      <c r="W250" s="245"/>
      <c r="X250" s="245"/>
      <c r="Y250" s="245"/>
      <c r="Z250" s="245"/>
      <c r="AA250" s="245"/>
      <c r="AD250" s="245"/>
      <c r="AE250" s="245"/>
      <c r="AF250" s="245"/>
      <c r="AG250" s="245"/>
      <c r="AH250" s="245"/>
      <c r="AI250" s="245"/>
      <c r="AJ250" s="245"/>
      <c r="AK250" s="245"/>
      <c r="AL250" s="245"/>
      <c r="AM250" s="245"/>
      <c r="AN250" s="245"/>
      <c r="AO250" s="245"/>
      <c r="AP250" s="245"/>
      <c r="AQ250" s="245"/>
      <c r="AR250" s="245"/>
      <c r="AS250" s="245"/>
      <c r="AT250" s="245"/>
      <c r="AU250" s="245"/>
      <c r="AY250" s="288"/>
      <c r="AZ250" s="288"/>
      <c r="BA250" s="288"/>
      <c r="BB250" s="288"/>
      <c r="BC250" s="288"/>
      <c r="BD250" s="288"/>
      <c r="BE250" s="288"/>
      <c r="BF250" s="288"/>
      <c r="BG250" s="288"/>
    </row>
    <row r="251" spans="2:59" ht="18" customHeight="1" x14ac:dyDescent="0.15">
      <c r="Q251" s="288"/>
      <c r="U251" s="288"/>
      <c r="V251" s="288"/>
      <c r="W251" s="288"/>
      <c r="X251" s="288"/>
      <c r="Y251" s="288"/>
      <c r="Z251" s="288"/>
      <c r="AA251" s="288"/>
      <c r="AD251" s="288"/>
      <c r="AE251" s="288"/>
      <c r="AF251" s="288"/>
      <c r="AG251" s="288"/>
      <c r="AH251" s="288"/>
      <c r="AI251" s="288"/>
      <c r="AJ251" s="288"/>
      <c r="AK251" s="288"/>
      <c r="AL251" s="288"/>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7">
    <mergeCell ref="B245:B246"/>
    <mergeCell ref="C245:H246"/>
    <mergeCell ref="I245:M246"/>
    <mergeCell ref="N245:P246"/>
    <mergeCell ref="AW245:AW246"/>
    <mergeCell ref="AX245:AX246"/>
    <mergeCell ref="B243:B244"/>
    <mergeCell ref="C243:H244"/>
    <mergeCell ref="I243:M244"/>
    <mergeCell ref="N243:P244"/>
    <mergeCell ref="AW243:AW244"/>
    <mergeCell ref="AX243:AX244"/>
    <mergeCell ref="B241:B242"/>
    <mergeCell ref="C241:H242"/>
    <mergeCell ref="I241:M242"/>
    <mergeCell ref="N241:P242"/>
    <mergeCell ref="AW241:AW242"/>
    <mergeCell ref="AX241:AX242"/>
    <mergeCell ref="B239:B240"/>
    <mergeCell ref="C239:H240"/>
    <mergeCell ref="I239:M240"/>
    <mergeCell ref="N239:P240"/>
    <mergeCell ref="AW239:AW240"/>
    <mergeCell ref="AX239:AX240"/>
    <mergeCell ref="B237:B238"/>
    <mergeCell ref="C237:H238"/>
    <mergeCell ref="I237:M238"/>
    <mergeCell ref="N237:P238"/>
    <mergeCell ref="AW237:AW238"/>
    <mergeCell ref="AX237:AX238"/>
    <mergeCell ref="B235:B236"/>
    <mergeCell ref="C235:H236"/>
    <mergeCell ref="I235:M236"/>
    <mergeCell ref="N235:P236"/>
    <mergeCell ref="AW235:AW236"/>
    <mergeCell ref="AX235:AX236"/>
    <mergeCell ref="B233:B234"/>
    <mergeCell ref="C233:H234"/>
    <mergeCell ref="I233:M234"/>
    <mergeCell ref="N233:P234"/>
    <mergeCell ref="AW233:AW234"/>
    <mergeCell ref="AX233:AX234"/>
    <mergeCell ref="B231:B232"/>
    <mergeCell ref="C231:H232"/>
    <mergeCell ref="I231:M232"/>
    <mergeCell ref="N231:P232"/>
    <mergeCell ref="AW231:AW232"/>
    <mergeCell ref="AX231:AX232"/>
    <mergeCell ref="B229:B230"/>
    <mergeCell ref="C229:H230"/>
    <mergeCell ref="I229:M230"/>
    <mergeCell ref="N229:P230"/>
    <mergeCell ref="AW229:AW230"/>
    <mergeCell ref="AX229:AX230"/>
    <mergeCell ref="B227:B228"/>
    <mergeCell ref="C227:H228"/>
    <mergeCell ref="I227:M228"/>
    <mergeCell ref="N227:P228"/>
    <mergeCell ref="AW227:AW228"/>
    <mergeCell ref="AX227:AX228"/>
    <mergeCell ref="B225:B226"/>
    <mergeCell ref="C225:H226"/>
    <mergeCell ref="I225:M226"/>
    <mergeCell ref="N225:P226"/>
    <mergeCell ref="AW225:AW226"/>
    <mergeCell ref="AX225:AX226"/>
    <mergeCell ref="B223:B224"/>
    <mergeCell ref="C223:H224"/>
    <mergeCell ref="I223:M224"/>
    <mergeCell ref="N223:P224"/>
    <mergeCell ref="AW223:AW224"/>
    <mergeCell ref="AX223:AX224"/>
    <mergeCell ref="B221:B222"/>
    <mergeCell ref="C221:H222"/>
    <mergeCell ref="I221:M222"/>
    <mergeCell ref="N221:P222"/>
    <mergeCell ref="AW221:AW222"/>
    <mergeCell ref="AX221:AX222"/>
    <mergeCell ref="B219:B220"/>
    <mergeCell ref="C219:H220"/>
    <mergeCell ref="I219:M220"/>
    <mergeCell ref="N219:P220"/>
    <mergeCell ref="AW219:AW220"/>
    <mergeCell ref="AX219:AX220"/>
    <mergeCell ref="B217:B218"/>
    <mergeCell ref="C217:H218"/>
    <mergeCell ref="I217:M218"/>
    <mergeCell ref="N217:P218"/>
    <mergeCell ref="AW217:AW218"/>
    <mergeCell ref="AX217:AX218"/>
    <mergeCell ref="B215:B216"/>
    <mergeCell ref="C215:H216"/>
    <mergeCell ref="I215:M216"/>
    <mergeCell ref="N215:P216"/>
    <mergeCell ref="AW215:AW216"/>
    <mergeCell ref="AX215:AX216"/>
    <mergeCell ref="B213:B214"/>
    <mergeCell ref="C213:H214"/>
    <mergeCell ref="I213:M214"/>
    <mergeCell ref="N213:P214"/>
    <mergeCell ref="AW213:AW214"/>
    <mergeCell ref="AX213:AX214"/>
    <mergeCell ref="B211:B212"/>
    <mergeCell ref="C211:H212"/>
    <mergeCell ref="I211:M212"/>
    <mergeCell ref="N211:P212"/>
    <mergeCell ref="AW211:AW212"/>
    <mergeCell ref="AX211:AX212"/>
    <mergeCell ref="B209:B210"/>
    <mergeCell ref="C209:H210"/>
    <mergeCell ref="I209:M210"/>
    <mergeCell ref="N209:P210"/>
    <mergeCell ref="AW209:AW210"/>
    <mergeCell ref="AX209:AX210"/>
    <mergeCell ref="B207:B208"/>
    <mergeCell ref="C207:H208"/>
    <mergeCell ref="I207:M208"/>
    <mergeCell ref="N207:P208"/>
    <mergeCell ref="AW207:AW208"/>
    <mergeCell ref="AX207:AX208"/>
    <mergeCell ref="B205:B206"/>
    <mergeCell ref="C205:H206"/>
    <mergeCell ref="I205:M206"/>
    <mergeCell ref="N205:P206"/>
    <mergeCell ref="AW205:AW206"/>
    <mergeCell ref="AX205:AX206"/>
    <mergeCell ref="AX201:AX202"/>
    <mergeCell ref="B203:B204"/>
    <mergeCell ref="C203:H204"/>
    <mergeCell ref="I203:M204"/>
    <mergeCell ref="N203:P204"/>
    <mergeCell ref="AW203:AW204"/>
    <mergeCell ref="AX203:AX204"/>
    <mergeCell ref="T200:U200"/>
    <mergeCell ref="B201:B202"/>
    <mergeCell ref="C201:H202"/>
    <mergeCell ref="I201:M202"/>
    <mergeCell ref="N201:P202"/>
    <mergeCell ref="AW201:AW202"/>
    <mergeCell ref="B196:B197"/>
    <mergeCell ref="C196:H197"/>
    <mergeCell ref="I196:M197"/>
    <mergeCell ref="N196:P197"/>
    <mergeCell ref="AW196:AW197"/>
    <mergeCell ref="AX196:AX197"/>
    <mergeCell ref="B194:B195"/>
    <mergeCell ref="C194:H195"/>
    <mergeCell ref="I194:M195"/>
    <mergeCell ref="N194:P195"/>
    <mergeCell ref="AW194:AW195"/>
    <mergeCell ref="AX194:AX195"/>
    <mergeCell ref="B192:B193"/>
    <mergeCell ref="C192:H193"/>
    <mergeCell ref="I192:M193"/>
    <mergeCell ref="N192:P193"/>
    <mergeCell ref="AW192:AW193"/>
    <mergeCell ref="AX192:AX193"/>
    <mergeCell ref="B190:B191"/>
    <mergeCell ref="C190:H191"/>
    <mergeCell ref="I190:M191"/>
    <mergeCell ref="N190:P191"/>
    <mergeCell ref="AW190:AW191"/>
    <mergeCell ref="AX190:AX191"/>
    <mergeCell ref="B188:B189"/>
    <mergeCell ref="C188:H189"/>
    <mergeCell ref="I188:M189"/>
    <mergeCell ref="N188:P189"/>
    <mergeCell ref="AW188:AW189"/>
    <mergeCell ref="AX188:AX189"/>
    <mergeCell ref="B186:B187"/>
    <mergeCell ref="C186:H187"/>
    <mergeCell ref="I186:M187"/>
    <mergeCell ref="N186:P187"/>
    <mergeCell ref="AW186:AW187"/>
    <mergeCell ref="AX186:AX187"/>
    <mergeCell ref="B184:B185"/>
    <mergeCell ref="C184:H185"/>
    <mergeCell ref="I184:M185"/>
    <mergeCell ref="N184:P185"/>
    <mergeCell ref="AW184:AW185"/>
    <mergeCell ref="AX184:AX185"/>
    <mergeCell ref="B182:B183"/>
    <mergeCell ref="C182:H183"/>
    <mergeCell ref="I182:M183"/>
    <mergeCell ref="N182:P183"/>
    <mergeCell ref="AW182:AW183"/>
    <mergeCell ref="AX182:AX183"/>
    <mergeCell ref="B180:B181"/>
    <mergeCell ref="C180:H181"/>
    <mergeCell ref="I180:M181"/>
    <mergeCell ref="N180:P181"/>
    <mergeCell ref="AW180:AW181"/>
    <mergeCell ref="AX180:AX181"/>
    <mergeCell ref="B178:B179"/>
    <mergeCell ref="C178:H179"/>
    <mergeCell ref="I178:M179"/>
    <mergeCell ref="N178:P179"/>
    <mergeCell ref="AW178:AW179"/>
    <mergeCell ref="AX178:AX179"/>
    <mergeCell ref="B176:B177"/>
    <mergeCell ref="C176:H177"/>
    <mergeCell ref="I176:M177"/>
    <mergeCell ref="N176:P177"/>
    <mergeCell ref="AW176:AW177"/>
    <mergeCell ref="AX176:AX177"/>
    <mergeCell ref="B174:B175"/>
    <mergeCell ref="C174:H175"/>
    <mergeCell ref="I174:M175"/>
    <mergeCell ref="N174:P175"/>
    <mergeCell ref="AW174:AW175"/>
    <mergeCell ref="AX174:AX175"/>
    <mergeCell ref="B172:B173"/>
    <mergeCell ref="C172:H173"/>
    <mergeCell ref="I172:M173"/>
    <mergeCell ref="N172:P173"/>
    <mergeCell ref="AW172:AW173"/>
    <mergeCell ref="AX172:AX173"/>
    <mergeCell ref="B170:B171"/>
    <mergeCell ref="C170:H171"/>
    <mergeCell ref="I170:M171"/>
    <mergeCell ref="N170:P171"/>
    <mergeCell ref="AW170:AW171"/>
    <mergeCell ref="AX170:AX171"/>
    <mergeCell ref="B168:B169"/>
    <mergeCell ref="C168:H169"/>
    <mergeCell ref="I168:M169"/>
    <mergeCell ref="N168:P169"/>
    <mergeCell ref="AW168:AW169"/>
    <mergeCell ref="AX168:AX169"/>
    <mergeCell ref="B166:B167"/>
    <mergeCell ref="C166:H167"/>
    <mergeCell ref="I166:M167"/>
    <mergeCell ref="N166:P167"/>
    <mergeCell ref="AW166:AW167"/>
    <mergeCell ref="AX166:AX167"/>
    <mergeCell ref="B164:B165"/>
    <mergeCell ref="C164:H165"/>
    <mergeCell ref="I164:M165"/>
    <mergeCell ref="N164:P165"/>
    <mergeCell ref="AW164:AW165"/>
    <mergeCell ref="AX164:AX165"/>
    <mergeCell ref="B162:B163"/>
    <mergeCell ref="C162:H163"/>
    <mergeCell ref="I162:M163"/>
    <mergeCell ref="N162:P163"/>
    <mergeCell ref="AW162:AW163"/>
    <mergeCell ref="AX162:AX163"/>
    <mergeCell ref="B160:B161"/>
    <mergeCell ref="C160:H161"/>
    <mergeCell ref="I160:M161"/>
    <mergeCell ref="N160:P161"/>
    <mergeCell ref="AW160:AW161"/>
    <mergeCell ref="AX160:AX161"/>
    <mergeCell ref="B158:B159"/>
    <mergeCell ref="C158:H159"/>
    <mergeCell ref="I158:M159"/>
    <mergeCell ref="N158:P159"/>
    <mergeCell ref="AW158:AW159"/>
    <mergeCell ref="AX158:AX159"/>
    <mergeCell ref="B156:B157"/>
    <mergeCell ref="C156:H157"/>
    <mergeCell ref="I156:M157"/>
    <mergeCell ref="N156:P157"/>
    <mergeCell ref="AW156:AW157"/>
    <mergeCell ref="AX156:AX157"/>
    <mergeCell ref="AX152:AX153"/>
    <mergeCell ref="B154:B155"/>
    <mergeCell ref="C154:H155"/>
    <mergeCell ref="I154:M155"/>
    <mergeCell ref="N154:P155"/>
    <mergeCell ref="AW154:AW155"/>
    <mergeCell ref="AX154:AX155"/>
    <mergeCell ref="T151:U151"/>
    <mergeCell ref="B152:B153"/>
    <mergeCell ref="C152:H153"/>
    <mergeCell ref="I152:M153"/>
    <mergeCell ref="N152:P153"/>
    <mergeCell ref="AW152:AW153"/>
    <mergeCell ref="B147:B148"/>
    <mergeCell ref="C147:H148"/>
    <mergeCell ref="I147:M148"/>
    <mergeCell ref="N147:P148"/>
    <mergeCell ref="AW147:AW148"/>
    <mergeCell ref="AX147:AX148"/>
    <mergeCell ref="B145:B146"/>
    <mergeCell ref="C145:H146"/>
    <mergeCell ref="I145:M146"/>
    <mergeCell ref="N145:P146"/>
    <mergeCell ref="AW145:AW146"/>
    <mergeCell ref="AX145:AX146"/>
    <mergeCell ref="B143:B144"/>
    <mergeCell ref="C143:H144"/>
    <mergeCell ref="I143:M144"/>
    <mergeCell ref="N143:P144"/>
    <mergeCell ref="AW143:AW144"/>
    <mergeCell ref="AX143:AX144"/>
    <mergeCell ref="B141:B142"/>
    <mergeCell ref="C141:H142"/>
    <mergeCell ref="I141:M142"/>
    <mergeCell ref="N141:P142"/>
    <mergeCell ref="AW141:AW142"/>
    <mergeCell ref="AX141:AX142"/>
    <mergeCell ref="B139:B140"/>
    <mergeCell ref="C139:H140"/>
    <mergeCell ref="I139:M140"/>
    <mergeCell ref="N139:P140"/>
    <mergeCell ref="AW139:AW140"/>
    <mergeCell ref="AX139:AX140"/>
    <mergeCell ref="B137:B138"/>
    <mergeCell ref="C137:H138"/>
    <mergeCell ref="I137:M138"/>
    <mergeCell ref="N137:P138"/>
    <mergeCell ref="AW137:AW138"/>
    <mergeCell ref="AX137:AX138"/>
    <mergeCell ref="B135:B136"/>
    <mergeCell ref="C135:H136"/>
    <mergeCell ref="I135:M136"/>
    <mergeCell ref="N135:P136"/>
    <mergeCell ref="AW135:AW136"/>
    <mergeCell ref="AX135:AX136"/>
    <mergeCell ref="B133:B134"/>
    <mergeCell ref="C133:H134"/>
    <mergeCell ref="I133:M134"/>
    <mergeCell ref="N133:P134"/>
    <mergeCell ref="AW133:AW134"/>
    <mergeCell ref="AX133:AX134"/>
    <mergeCell ref="B131:B132"/>
    <mergeCell ref="C131:H132"/>
    <mergeCell ref="I131:M132"/>
    <mergeCell ref="N131:P132"/>
    <mergeCell ref="AW131:AW132"/>
    <mergeCell ref="AX131:AX132"/>
    <mergeCell ref="B129:B130"/>
    <mergeCell ref="C129:H130"/>
    <mergeCell ref="I129:M130"/>
    <mergeCell ref="N129:P130"/>
    <mergeCell ref="AW129:AW130"/>
    <mergeCell ref="AX129:AX130"/>
    <mergeCell ref="B127:B128"/>
    <mergeCell ref="C127:H128"/>
    <mergeCell ref="I127:M128"/>
    <mergeCell ref="N127:P128"/>
    <mergeCell ref="AW127:AW128"/>
    <mergeCell ref="AX127:AX128"/>
    <mergeCell ref="B125:B126"/>
    <mergeCell ref="C125:H126"/>
    <mergeCell ref="I125:M126"/>
    <mergeCell ref="N125:P126"/>
    <mergeCell ref="AW125:AW126"/>
    <mergeCell ref="AX125:AX126"/>
    <mergeCell ref="B123:B124"/>
    <mergeCell ref="C123:H124"/>
    <mergeCell ref="I123:M124"/>
    <mergeCell ref="N123:P124"/>
    <mergeCell ref="AW123:AW124"/>
    <mergeCell ref="AX123:AX124"/>
    <mergeCell ref="B121:B122"/>
    <mergeCell ref="C121:H122"/>
    <mergeCell ref="I121:M122"/>
    <mergeCell ref="N121:P122"/>
    <mergeCell ref="AW121:AW122"/>
    <mergeCell ref="AX121:AX122"/>
    <mergeCell ref="B119:B120"/>
    <mergeCell ref="C119:H120"/>
    <mergeCell ref="I119:M120"/>
    <mergeCell ref="N119:P120"/>
    <mergeCell ref="AW119:AW120"/>
    <mergeCell ref="AX119:AX120"/>
    <mergeCell ref="B117:B118"/>
    <mergeCell ref="C117:H118"/>
    <mergeCell ref="I117:M118"/>
    <mergeCell ref="N117:P118"/>
    <mergeCell ref="AW117:AW118"/>
    <mergeCell ref="AX117:AX118"/>
    <mergeCell ref="B115:B116"/>
    <mergeCell ref="C115:H116"/>
    <mergeCell ref="I115:M116"/>
    <mergeCell ref="N115:P116"/>
    <mergeCell ref="AW115:AW116"/>
    <mergeCell ref="AX115:AX116"/>
    <mergeCell ref="B113:B114"/>
    <mergeCell ref="C113:H114"/>
    <mergeCell ref="I113:M114"/>
    <mergeCell ref="N113:P114"/>
    <mergeCell ref="AW113:AW114"/>
    <mergeCell ref="AX113:AX114"/>
    <mergeCell ref="B111:B112"/>
    <mergeCell ref="C111:H112"/>
    <mergeCell ref="I111:M112"/>
    <mergeCell ref="N111:P112"/>
    <mergeCell ref="AW111:AW112"/>
    <mergeCell ref="AX111:AX112"/>
    <mergeCell ref="B109:B110"/>
    <mergeCell ref="C109:H110"/>
    <mergeCell ref="I109:M110"/>
    <mergeCell ref="N109:P110"/>
    <mergeCell ref="AW109:AW110"/>
    <mergeCell ref="AX109:AX110"/>
    <mergeCell ref="B107:B108"/>
    <mergeCell ref="C107:H108"/>
    <mergeCell ref="I107:M108"/>
    <mergeCell ref="N107:P108"/>
    <mergeCell ref="AW107:AW108"/>
    <mergeCell ref="AX107:AX108"/>
    <mergeCell ref="AX103:AX104"/>
    <mergeCell ref="B105:B106"/>
    <mergeCell ref="C105:H106"/>
    <mergeCell ref="I105:M106"/>
    <mergeCell ref="N105:P106"/>
    <mergeCell ref="AW105:AW106"/>
    <mergeCell ref="AX105:AX106"/>
    <mergeCell ref="T102:U102"/>
    <mergeCell ref="B103:B104"/>
    <mergeCell ref="C103:H104"/>
    <mergeCell ref="I103:M104"/>
    <mergeCell ref="N103:P104"/>
    <mergeCell ref="AW103:AW104"/>
    <mergeCell ref="B98:B99"/>
    <mergeCell ref="C98:H99"/>
    <mergeCell ref="I98:M99"/>
    <mergeCell ref="N98:P99"/>
    <mergeCell ref="AW98:AW99"/>
    <mergeCell ref="AX98:AX99"/>
    <mergeCell ref="B96:B97"/>
    <mergeCell ref="C96:H97"/>
    <mergeCell ref="I96:M97"/>
    <mergeCell ref="N96:P97"/>
    <mergeCell ref="AW96:AW97"/>
    <mergeCell ref="AX96:AX97"/>
    <mergeCell ref="B94:B95"/>
    <mergeCell ref="C94:H95"/>
    <mergeCell ref="I94:M95"/>
    <mergeCell ref="N94:P95"/>
    <mergeCell ref="AW94:AW95"/>
    <mergeCell ref="AX94:AX95"/>
    <mergeCell ref="B92:B93"/>
    <mergeCell ref="C92:H93"/>
    <mergeCell ref="I92:M93"/>
    <mergeCell ref="N92:P93"/>
    <mergeCell ref="AW92:AW93"/>
    <mergeCell ref="AX92:AX93"/>
    <mergeCell ref="B90:B91"/>
    <mergeCell ref="C90:H91"/>
    <mergeCell ref="I90:M91"/>
    <mergeCell ref="N90:P91"/>
    <mergeCell ref="AW90:AW91"/>
    <mergeCell ref="AX90:AX91"/>
    <mergeCell ref="B88:B89"/>
    <mergeCell ref="C88:H89"/>
    <mergeCell ref="I88:M89"/>
    <mergeCell ref="N88:P89"/>
    <mergeCell ref="AW88:AW89"/>
    <mergeCell ref="AX88:AX89"/>
    <mergeCell ref="B86:B87"/>
    <mergeCell ref="C86:H87"/>
    <mergeCell ref="I86:M87"/>
    <mergeCell ref="N86:P87"/>
    <mergeCell ref="AW86:AW87"/>
    <mergeCell ref="AX86:AX87"/>
    <mergeCell ref="B84:B85"/>
    <mergeCell ref="C84:H85"/>
    <mergeCell ref="I84:M85"/>
    <mergeCell ref="N84:P85"/>
    <mergeCell ref="AW84:AW85"/>
    <mergeCell ref="AX84:AX85"/>
    <mergeCell ref="B82:B83"/>
    <mergeCell ref="C82:H83"/>
    <mergeCell ref="I82:M83"/>
    <mergeCell ref="N82:P83"/>
    <mergeCell ref="AW82:AW83"/>
    <mergeCell ref="AX82:AX83"/>
    <mergeCell ref="B80:B81"/>
    <mergeCell ref="C80:H81"/>
    <mergeCell ref="I80:M81"/>
    <mergeCell ref="N80:P81"/>
    <mergeCell ref="AW80:AW81"/>
    <mergeCell ref="AX80:AX81"/>
    <mergeCell ref="B78:B79"/>
    <mergeCell ref="C78:H79"/>
    <mergeCell ref="I78:M79"/>
    <mergeCell ref="N78:P79"/>
    <mergeCell ref="AW78:AW79"/>
    <mergeCell ref="AX78:AX79"/>
    <mergeCell ref="B76:B77"/>
    <mergeCell ref="C76:H77"/>
    <mergeCell ref="I76:M77"/>
    <mergeCell ref="N76:P77"/>
    <mergeCell ref="AW76:AW77"/>
    <mergeCell ref="AX76:AX77"/>
    <mergeCell ref="B74:B75"/>
    <mergeCell ref="C74:H75"/>
    <mergeCell ref="I74:M75"/>
    <mergeCell ref="N74:P75"/>
    <mergeCell ref="AW74:AW75"/>
    <mergeCell ref="AX74:AX75"/>
    <mergeCell ref="B72:B73"/>
    <mergeCell ref="C72:H73"/>
    <mergeCell ref="I72:M73"/>
    <mergeCell ref="N72:P73"/>
    <mergeCell ref="AW72:AW73"/>
    <mergeCell ref="AX72:AX73"/>
    <mergeCell ref="B70:B71"/>
    <mergeCell ref="C70:H71"/>
    <mergeCell ref="I70:M71"/>
    <mergeCell ref="N70:P71"/>
    <mergeCell ref="AW70:AW71"/>
    <mergeCell ref="AX70:AX71"/>
    <mergeCell ref="B68:B69"/>
    <mergeCell ref="C68:H69"/>
    <mergeCell ref="I68:M69"/>
    <mergeCell ref="N68:P69"/>
    <mergeCell ref="AW68:AW69"/>
    <mergeCell ref="AX68:AX69"/>
    <mergeCell ref="B66:B67"/>
    <mergeCell ref="C66:H67"/>
    <mergeCell ref="I66:M67"/>
    <mergeCell ref="N66:P67"/>
    <mergeCell ref="AW66:AW67"/>
    <mergeCell ref="AX66:AX67"/>
    <mergeCell ref="B64:B65"/>
    <mergeCell ref="C64:H65"/>
    <mergeCell ref="I64:M65"/>
    <mergeCell ref="N64:P65"/>
    <mergeCell ref="AW64:AW65"/>
    <mergeCell ref="AX64:AX65"/>
    <mergeCell ref="B62:B63"/>
    <mergeCell ref="C62:H63"/>
    <mergeCell ref="I62:M63"/>
    <mergeCell ref="N62:P63"/>
    <mergeCell ref="AW62:AW63"/>
    <mergeCell ref="AX62:AX63"/>
    <mergeCell ref="B60:B61"/>
    <mergeCell ref="C60:H61"/>
    <mergeCell ref="I60:M61"/>
    <mergeCell ref="N60:P61"/>
    <mergeCell ref="AW60:AW61"/>
    <mergeCell ref="AX60:AX61"/>
    <mergeCell ref="B58:B59"/>
    <mergeCell ref="C58:H59"/>
    <mergeCell ref="I58:M59"/>
    <mergeCell ref="N58:P59"/>
    <mergeCell ref="AW58:AW59"/>
    <mergeCell ref="AX58:AX59"/>
    <mergeCell ref="AW54:AW55"/>
    <mergeCell ref="AX54:AX55"/>
    <mergeCell ref="B56:B57"/>
    <mergeCell ref="C56:H57"/>
    <mergeCell ref="I56:M57"/>
    <mergeCell ref="N56:P57"/>
    <mergeCell ref="AW56:AW57"/>
    <mergeCell ref="AX56:AX57"/>
    <mergeCell ref="AN50:AP50"/>
    <mergeCell ref="AQ50:AU50"/>
    <mergeCell ref="T53:U53"/>
    <mergeCell ref="B54:B55"/>
    <mergeCell ref="C54:H55"/>
    <mergeCell ref="I54:M55"/>
    <mergeCell ref="N54:P55"/>
    <mergeCell ref="B46:B47"/>
    <mergeCell ref="C46:H47"/>
    <mergeCell ref="I46:M47"/>
    <mergeCell ref="N46:P47"/>
    <mergeCell ref="AW46:AW47"/>
    <mergeCell ref="AX46:AX47"/>
    <mergeCell ref="B44:B45"/>
    <mergeCell ref="C44:H45"/>
    <mergeCell ref="I44:M45"/>
    <mergeCell ref="N44:P45"/>
    <mergeCell ref="AW44:AW45"/>
    <mergeCell ref="AX44:AX45"/>
    <mergeCell ref="B42:B43"/>
    <mergeCell ref="C42:H43"/>
    <mergeCell ref="I42:M43"/>
    <mergeCell ref="N42:P43"/>
    <mergeCell ref="AW42:AW43"/>
    <mergeCell ref="AX42:AX43"/>
    <mergeCell ref="B40:B41"/>
    <mergeCell ref="C40:H41"/>
    <mergeCell ref="I40:M41"/>
    <mergeCell ref="N40:P41"/>
    <mergeCell ref="AW40:AW41"/>
    <mergeCell ref="AX40:AX41"/>
    <mergeCell ref="B38:B39"/>
    <mergeCell ref="C38:H39"/>
    <mergeCell ref="I38:M39"/>
    <mergeCell ref="N38:P39"/>
    <mergeCell ref="AW38:AW39"/>
    <mergeCell ref="AX38:AX39"/>
    <mergeCell ref="B36:B37"/>
    <mergeCell ref="C36:H37"/>
    <mergeCell ref="I36:M37"/>
    <mergeCell ref="N36:P37"/>
    <mergeCell ref="AW36:AW37"/>
    <mergeCell ref="AX36:AX37"/>
    <mergeCell ref="B34:B35"/>
    <mergeCell ref="C34:H35"/>
    <mergeCell ref="I34:M35"/>
    <mergeCell ref="N34:P35"/>
    <mergeCell ref="AW34:AW35"/>
    <mergeCell ref="AX34:AX35"/>
    <mergeCell ref="B32:B33"/>
    <mergeCell ref="C32:H33"/>
    <mergeCell ref="I32:M33"/>
    <mergeCell ref="N32:P33"/>
    <mergeCell ref="AW32:AW33"/>
    <mergeCell ref="AX32:AX33"/>
    <mergeCell ref="B30:B31"/>
    <mergeCell ref="C30:H31"/>
    <mergeCell ref="I30:M31"/>
    <mergeCell ref="N30:P31"/>
    <mergeCell ref="AW30:AW31"/>
    <mergeCell ref="AX30:AX31"/>
    <mergeCell ref="B28:B29"/>
    <mergeCell ref="C28:H29"/>
    <mergeCell ref="I28:M29"/>
    <mergeCell ref="N28:P29"/>
    <mergeCell ref="AW28:AW29"/>
    <mergeCell ref="AX28:AX29"/>
    <mergeCell ref="B26:B27"/>
    <mergeCell ref="C26:H27"/>
    <mergeCell ref="I26:M27"/>
    <mergeCell ref="N26:P27"/>
    <mergeCell ref="AW26:AW27"/>
    <mergeCell ref="AX26:AX27"/>
    <mergeCell ref="B24:B25"/>
    <mergeCell ref="C24:H25"/>
    <mergeCell ref="I24:M25"/>
    <mergeCell ref="N24:P25"/>
    <mergeCell ref="AW24:AW25"/>
    <mergeCell ref="AX24:AX25"/>
    <mergeCell ref="B22:B23"/>
    <mergeCell ref="C22:H23"/>
    <mergeCell ref="I22:M23"/>
    <mergeCell ref="N22:P23"/>
    <mergeCell ref="AW22:AW23"/>
    <mergeCell ref="AX22:AX23"/>
    <mergeCell ref="B20:B21"/>
    <mergeCell ref="C20:H21"/>
    <mergeCell ref="I20:M21"/>
    <mergeCell ref="N20:P21"/>
    <mergeCell ref="AW20:AW21"/>
    <mergeCell ref="AX20:AX21"/>
    <mergeCell ref="B18:B19"/>
    <mergeCell ref="C18:H19"/>
    <mergeCell ref="I18:M19"/>
    <mergeCell ref="N18:P19"/>
    <mergeCell ref="AW18:AW19"/>
    <mergeCell ref="AX18:AX19"/>
    <mergeCell ref="B16:B17"/>
    <mergeCell ref="C16:H17"/>
    <mergeCell ref="I16:M17"/>
    <mergeCell ref="N16:P17"/>
    <mergeCell ref="AW16:AW17"/>
    <mergeCell ref="AX16:AX17"/>
    <mergeCell ref="B14:B15"/>
    <mergeCell ref="C14:H15"/>
    <mergeCell ref="I14:M15"/>
    <mergeCell ref="N14:P15"/>
    <mergeCell ref="AW14:AW15"/>
    <mergeCell ref="AX14:AX15"/>
    <mergeCell ref="B12:B13"/>
    <mergeCell ref="C12:H13"/>
    <mergeCell ref="I12:M13"/>
    <mergeCell ref="N12:P13"/>
    <mergeCell ref="AW12:AW13"/>
    <mergeCell ref="AX12:AX13"/>
    <mergeCell ref="B10:B11"/>
    <mergeCell ref="C10:H11"/>
    <mergeCell ref="I10:M11"/>
    <mergeCell ref="N10:P11"/>
    <mergeCell ref="AW10:AW11"/>
    <mergeCell ref="AX10:AX11"/>
    <mergeCell ref="B8:B9"/>
    <mergeCell ref="C8:H9"/>
    <mergeCell ref="I8:M9"/>
    <mergeCell ref="N8:P9"/>
    <mergeCell ref="AW8:AW9"/>
    <mergeCell ref="AX8:AX9"/>
    <mergeCell ref="AX4:AX5"/>
    <mergeCell ref="B6:B7"/>
    <mergeCell ref="C6:H7"/>
    <mergeCell ref="I6:M7"/>
    <mergeCell ref="N6:P7"/>
    <mergeCell ref="AW6:AW7"/>
    <mergeCell ref="AX6:AX7"/>
    <mergeCell ref="AT2:AU2"/>
    <mergeCell ref="B4:B5"/>
    <mergeCell ref="C4:H5"/>
    <mergeCell ref="I4:M5"/>
    <mergeCell ref="N4:P5"/>
    <mergeCell ref="AW4:AW5"/>
    <mergeCell ref="T2:U2"/>
    <mergeCell ref="AA2:AK2"/>
    <mergeCell ref="AL2:AM2"/>
    <mergeCell ref="AN2:AO2"/>
    <mergeCell ref="AP2:AQ2"/>
    <mergeCell ref="AR2:AS2"/>
  </mergeCells>
  <phoneticPr fontId="2"/>
  <conditionalFormatting sqref="AV6:AW6 AY6:AZ25 AV7:AV25 AW8 AW10 AW12 AW14 AW16 AW18 AW20 AW22 AW24 AW28 AW30 AW32 AW34 AW36 AW46 AV28:AV33 AY28:AZ33 AY56:AZ69 AV56:AV69">
    <cfRule type="cellIs" dxfId="197" priority="196" stopIfTrue="1" operator="equal">
      <formula>0</formula>
    </cfRule>
  </conditionalFormatting>
  <conditionalFormatting sqref="AV34:AV35 AY34:AZ35">
    <cfRule type="cellIs" dxfId="196" priority="195" stopIfTrue="1" operator="equal">
      <formula>0</formula>
    </cfRule>
  </conditionalFormatting>
  <conditionalFormatting sqref="AV46:AV47 AY46:AZ47">
    <cfRule type="cellIs" dxfId="195" priority="194" stopIfTrue="1" operator="equal">
      <formula>0</formula>
    </cfRule>
  </conditionalFormatting>
  <conditionalFormatting sqref="AV36:AV37 AY36:AZ37">
    <cfRule type="cellIs" dxfId="194" priority="193" stopIfTrue="1" operator="equal">
      <formula>0</formula>
    </cfRule>
  </conditionalFormatting>
  <conditionalFormatting sqref="AX6">
    <cfRule type="cellIs" dxfId="193" priority="192" stopIfTrue="1" operator="equal">
      <formula>0</formula>
    </cfRule>
  </conditionalFormatting>
  <conditionalFormatting sqref="AX8">
    <cfRule type="cellIs" dxfId="192" priority="191" stopIfTrue="1" operator="equal">
      <formula>0</formula>
    </cfRule>
  </conditionalFormatting>
  <conditionalFormatting sqref="AX10">
    <cfRule type="cellIs" dxfId="191" priority="190" stopIfTrue="1" operator="equal">
      <formula>0</formula>
    </cfRule>
  </conditionalFormatting>
  <conditionalFormatting sqref="AX46">
    <cfRule type="cellIs" dxfId="190" priority="177" stopIfTrue="1" operator="equal">
      <formula>0</formula>
    </cfRule>
  </conditionalFormatting>
  <conditionalFormatting sqref="AX12">
    <cfRule type="cellIs" dxfId="189" priority="189" stopIfTrue="1" operator="equal">
      <formula>0</formula>
    </cfRule>
  </conditionalFormatting>
  <conditionalFormatting sqref="AX14">
    <cfRule type="cellIs" dxfId="188" priority="188" stopIfTrue="1" operator="equal">
      <formula>0</formula>
    </cfRule>
  </conditionalFormatting>
  <conditionalFormatting sqref="AX16">
    <cfRule type="cellIs" dxfId="187" priority="187" stopIfTrue="1" operator="equal">
      <formula>0</formula>
    </cfRule>
  </conditionalFormatting>
  <conditionalFormatting sqref="AX18">
    <cfRule type="cellIs" dxfId="186" priority="186" stopIfTrue="1" operator="equal">
      <formula>0</formula>
    </cfRule>
  </conditionalFormatting>
  <conditionalFormatting sqref="AX20">
    <cfRule type="cellIs" dxfId="185" priority="185" stopIfTrue="1" operator="equal">
      <formula>0</formula>
    </cfRule>
  </conditionalFormatting>
  <conditionalFormatting sqref="AX22">
    <cfRule type="cellIs" dxfId="184" priority="184" stopIfTrue="1" operator="equal">
      <formula>0</formula>
    </cfRule>
  </conditionalFormatting>
  <conditionalFormatting sqref="AX24">
    <cfRule type="cellIs" dxfId="183" priority="183" stopIfTrue="1" operator="equal">
      <formula>0</formula>
    </cfRule>
  </conditionalFormatting>
  <conditionalFormatting sqref="AX28">
    <cfRule type="cellIs" dxfId="182" priority="182" stopIfTrue="1" operator="equal">
      <formula>0</formula>
    </cfRule>
  </conditionalFormatting>
  <conditionalFormatting sqref="AX30">
    <cfRule type="cellIs" dxfId="181" priority="181" stopIfTrue="1" operator="equal">
      <formula>0</formula>
    </cfRule>
  </conditionalFormatting>
  <conditionalFormatting sqref="AX32">
    <cfRule type="cellIs" dxfId="180" priority="180" stopIfTrue="1" operator="equal">
      <formula>0</formula>
    </cfRule>
  </conditionalFormatting>
  <conditionalFormatting sqref="AX34">
    <cfRule type="cellIs" dxfId="179" priority="179" stopIfTrue="1" operator="equal">
      <formula>0</formula>
    </cfRule>
  </conditionalFormatting>
  <conditionalFormatting sqref="AV38:AV39 AY38:AZ39">
    <cfRule type="cellIs" dxfId="178" priority="172" stopIfTrue="1" operator="equal">
      <formula>0</formula>
    </cfRule>
  </conditionalFormatting>
  <conditionalFormatting sqref="AX36">
    <cfRule type="cellIs" dxfId="177" priority="178" stopIfTrue="1" operator="equal">
      <formula>0</formula>
    </cfRule>
  </conditionalFormatting>
  <conditionalFormatting sqref="AW42">
    <cfRule type="cellIs" dxfId="176" priority="176" stopIfTrue="1" operator="equal">
      <formula>0</formula>
    </cfRule>
  </conditionalFormatting>
  <conditionalFormatting sqref="AV42:AV43 AY42:AZ43">
    <cfRule type="cellIs" dxfId="175" priority="175" stopIfTrue="1" operator="equal">
      <formula>0</formula>
    </cfRule>
  </conditionalFormatting>
  <conditionalFormatting sqref="AX42">
    <cfRule type="cellIs" dxfId="174" priority="174" stopIfTrue="1" operator="equal">
      <formula>0</formula>
    </cfRule>
  </conditionalFormatting>
  <conditionalFormatting sqref="AW38 AW40">
    <cfRule type="cellIs" dxfId="173" priority="173" stopIfTrue="1" operator="equal">
      <formula>0</formula>
    </cfRule>
  </conditionalFormatting>
  <conditionalFormatting sqref="AX76">
    <cfRule type="cellIs" dxfId="172" priority="150" stopIfTrue="1" operator="equal">
      <formula>0</formula>
    </cfRule>
  </conditionalFormatting>
  <conditionalFormatting sqref="AV40:AV41 AY40:AZ41">
    <cfRule type="cellIs" dxfId="171" priority="171" stopIfTrue="1" operator="equal">
      <formula>0</formula>
    </cfRule>
  </conditionalFormatting>
  <conditionalFormatting sqref="AX38">
    <cfRule type="cellIs" dxfId="170" priority="170" stopIfTrue="1" operator="equal">
      <formula>0</formula>
    </cfRule>
  </conditionalFormatting>
  <conditionalFormatting sqref="AX40">
    <cfRule type="cellIs" dxfId="169" priority="169" stopIfTrue="1" operator="equal">
      <formula>0</formula>
    </cfRule>
  </conditionalFormatting>
  <conditionalFormatting sqref="AW44">
    <cfRule type="cellIs" dxfId="168" priority="168" stopIfTrue="1" operator="equal">
      <formula>0</formula>
    </cfRule>
  </conditionalFormatting>
  <conditionalFormatting sqref="AV44:AV45 AY44:AZ45">
    <cfRule type="cellIs" dxfId="167" priority="167" stopIfTrue="1" operator="equal">
      <formula>0</formula>
    </cfRule>
  </conditionalFormatting>
  <conditionalFormatting sqref="AX44">
    <cfRule type="cellIs" dxfId="166" priority="166" stopIfTrue="1" operator="equal">
      <formula>0</formula>
    </cfRule>
  </conditionalFormatting>
  <conditionalFormatting sqref="AX94">
    <cfRule type="cellIs" dxfId="165" priority="139" stopIfTrue="1" operator="equal">
      <formula>0</formula>
    </cfRule>
  </conditionalFormatting>
  <conditionalFormatting sqref="AV143:AV144 AY143:AZ144">
    <cfRule type="cellIs" dxfId="164" priority="105" stopIfTrue="1" operator="equal">
      <formula>0</formula>
    </cfRule>
  </conditionalFormatting>
  <conditionalFormatting sqref="AX143">
    <cfRule type="cellIs" dxfId="163" priority="103" stopIfTrue="1" operator="equal">
      <formula>0</formula>
    </cfRule>
  </conditionalFormatting>
  <conditionalFormatting sqref="AY26:AZ27 AV26:AV27 AW26">
    <cfRule type="cellIs" dxfId="162" priority="165" stopIfTrue="1" operator="equal">
      <formula>0</formula>
    </cfRule>
  </conditionalFormatting>
  <conditionalFormatting sqref="AX26">
    <cfRule type="cellIs" dxfId="161" priority="164" stopIfTrue="1" operator="equal">
      <formula>0</formula>
    </cfRule>
  </conditionalFormatting>
  <conditionalFormatting sqref="AY70:AZ71 AV70:AV71 AW70">
    <cfRule type="cellIs" dxfId="160" priority="138" stopIfTrue="1" operator="equal">
      <formula>0</formula>
    </cfRule>
  </conditionalFormatting>
  <conditionalFormatting sqref="AX70">
    <cfRule type="cellIs" dxfId="159" priority="137" stopIfTrue="1" operator="equal">
      <formula>0</formula>
    </cfRule>
  </conditionalFormatting>
  <conditionalFormatting sqref="AW56 AW58 AW60 AW62 AW64 AW66 AW68 AW72 AW74 AW76 AW88 AW90 AW98 AV72:AV77 AY72:AZ77">
    <cfRule type="cellIs" dxfId="158" priority="163" stopIfTrue="1" operator="equal">
      <formula>0</formula>
    </cfRule>
  </conditionalFormatting>
  <conditionalFormatting sqref="AV88:AV89 AY88:AZ89">
    <cfRule type="cellIs" dxfId="157" priority="162" stopIfTrue="1" operator="equal">
      <formula>0</formula>
    </cfRule>
  </conditionalFormatting>
  <conditionalFormatting sqref="AV98:AV99 AY98:AZ99">
    <cfRule type="cellIs" dxfId="156" priority="161" stopIfTrue="1" operator="equal">
      <formula>0</formula>
    </cfRule>
  </conditionalFormatting>
  <conditionalFormatting sqref="AV90:AV91 AY90:AZ91">
    <cfRule type="cellIs" dxfId="155" priority="160" stopIfTrue="1" operator="equal">
      <formula>0</formula>
    </cfRule>
  </conditionalFormatting>
  <conditionalFormatting sqref="AX98">
    <cfRule type="cellIs" dxfId="154" priority="147" stopIfTrue="1" operator="equal">
      <formula>0</formula>
    </cfRule>
  </conditionalFormatting>
  <conditionalFormatting sqref="AX56">
    <cfRule type="cellIs" dxfId="153" priority="159" stopIfTrue="1" operator="equal">
      <formula>0</formula>
    </cfRule>
  </conditionalFormatting>
  <conditionalFormatting sqref="AX58">
    <cfRule type="cellIs" dxfId="152" priority="158" stopIfTrue="1" operator="equal">
      <formula>0</formula>
    </cfRule>
  </conditionalFormatting>
  <conditionalFormatting sqref="AX60">
    <cfRule type="cellIs" dxfId="151" priority="157" stopIfTrue="1" operator="equal">
      <formula>0</formula>
    </cfRule>
  </conditionalFormatting>
  <conditionalFormatting sqref="AX62">
    <cfRule type="cellIs" dxfId="150" priority="156" stopIfTrue="1" operator="equal">
      <formula>0</formula>
    </cfRule>
  </conditionalFormatting>
  <conditionalFormatting sqref="AX64">
    <cfRule type="cellIs" dxfId="149" priority="155" stopIfTrue="1" operator="equal">
      <formula>0</formula>
    </cfRule>
  </conditionalFormatting>
  <conditionalFormatting sqref="AX66">
    <cfRule type="cellIs" dxfId="148" priority="154" stopIfTrue="1" operator="equal">
      <formula>0</formula>
    </cfRule>
  </conditionalFormatting>
  <conditionalFormatting sqref="AX68">
    <cfRule type="cellIs" dxfId="147" priority="153" stopIfTrue="1" operator="equal">
      <formula>0</formula>
    </cfRule>
  </conditionalFormatting>
  <conditionalFormatting sqref="AX72">
    <cfRule type="cellIs" dxfId="146" priority="152" stopIfTrue="1" operator="equal">
      <formula>0</formula>
    </cfRule>
  </conditionalFormatting>
  <conditionalFormatting sqref="AX74">
    <cfRule type="cellIs" dxfId="145" priority="151" stopIfTrue="1" operator="equal">
      <formula>0</formula>
    </cfRule>
  </conditionalFormatting>
  <conditionalFormatting sqref="AX88">
    <cfRule type="cellIs" dxfId="144" priority="149" stopIfTrue="1" operator="equal">
      <formula>0</formula>
    </cfRule>
  </conditionalFormatting>
  <conditionalFormatting sqref="AV92:AV93 AY92:AZ93">
    <cfRule type="cellIs" dxfId="143" priority="142" stopIfTrue="1" operator="equal">
      <formula>0</formula>
    </cfRule>
  </conditionalFormatting>
  <conditionalFormatting sqref="AX90">
    <cfRule type="cellIs" dxfId="142" priority="148" stopIfTrue="1" operator="equal">
      <formula>0</formula>
    </cfRule>
  </conditionalFormatting>
  <conditionalFormatting sqref="AW96">
    <cfRule type="cellIs" dxfId="141" priority="146" stopIfTrue="1" operator="equal">
      <formula>0</formula>
    </cfRule>
  </conditionalFormatting>
  <conditionalFormatting sqref="AV96:AV97 AY96:AZ97">
    <cfRule type="cellIs" dxfId="140" priority="145" stopIfTrue="1" operator="equal">
      <formula>0</formula>
    </cfRule>
  </conditionalFormatting>
  <conditionalFormatting sqref="AX96">
    <cfRule type="cellIs" dxfId="139" priority="144" stopIfTrue="1" operator="equal">
      <formula>0</formula>
    </cfRule>
  </conditionalFormatting>
  <conditionalFormatting sqref="AW92 AW94">
    <cfRule type="cellIs" dxfId="138" priority="143" stopIfTrue="1" operator="equal">
      <formula>0</formula>
    </cfRule>
  </conditionalFormatting>
  <conditionalFormatting sqref="AV94:AV95 AY94:AZ95">
    <cfRule type="cellIs" dxfId="137" priority="141" stopIfTrue="1" operator="equal">
      <formula>0</formula>
    </cfRule>
  </conditionalFormatting>
  <conditionalFormatting sqref="AX92">
    <cfRule type="cellIs" dxfId="136" priority="140" stopIfTrue="1" operator="equal">
      <formula>0</formula>
    </cfRule>
  </conditionalFormatting>
  <conditionalFormatting sqref="AY78:AZ79 AV78:AV79">
    <cfRule type="cellIs" dxfId="135" priority="136" stopIfTrue="1" operator="equal">
      <formula>0</formula>
    </cfRule>
  </conditionalFormatting>
  <conditionalFormatting sqref="AX86">
    <cfRule type="cellIs" dxfId="134" priority="131" stopIfTrue="1" operator="equal">
      <formula>0</formula>
    </cfRule>
  </conditionalFormatting>
  <conditionalFormatting sqref="AY80:AZ81 AV80:AV81 AW80">
    <cfRule type="cellIs" dxfId="133" priority="130" stopIfTrue="1" operator="equal">
      <formula>0</formula>
    </cfRule>
  </conditionalFormatting>
  <conditionalFormatting sqref="AX80">
    <cfRule type="cellIs" dxfId="132" priority="129" stopIfTrue="1" operator="equal">
      <formula>0</formula>
    </cfRule>
  </conditionalFormatting>
  <conditionalFormatting sqref="AW78 AW82 AW84 AW86 AV82:AV87 AY82:AZ87">
    <cfRule type="cellIs" dxfId="131" priority="135" stopIfTrue="1" operator="equal">
      <formula>0</formula>
    </cfRule>
  </conditionalFormatting>
  <conditionalFormatting sqref="AX78">
    <cfRule type="cellIs" dxfId="130" priority="134" stopIfTrue="1" operator="equal">
      <formula>0</formula>
    </cfRule>
  </conditionalFormatting>
  <conditionalFormatting sqref="AX82">
    <cfRule type="cellIs" dxfId="129" priority="133" stopIfTrue="1" operator="equal">
      <formula>0</formula>
    </cfRule>
  </conditionalFormatting>
  <conditionalFormatting sqref="AX84">
    <cfRule type="cellIs" dxfId="128" priority="132" stopIfTrue="1" operator="equal">
      <formula>0</formula>
    </cfRule>
  </conditionalFormatting>
  <conditionalFormatting sqref="AY105:AZ118 AV105:AV118">
    <cfRule type="cellIs" dxfId="127" priority="128" stopIfTrue="1" operator="equal">
      <formula>0</formula>
    </cfRule>
  </conditionalFormatting>
  <conditionalFormatting sqref="AX125">
    <cfRule type="cellIs" dxfId="126" priority="114" stopIfTrue="1" operator="equal">
      <formula>0</formula>
    </cfRule>
  </conditionalFormatting>
  <conditionalFormatting sqref="AX192">
    <cfRule type="cellIs" dxfId="125" priority="67" stopIfTrue="1" operator="equal">
      <formula>0</formula>
    </cfRule>
  </conditionalFormatting>
  <conditionalFormatting sqref="AY119:AZ120 AV119:AV120 AW119">
    <cfRule type="cellIs" dxfId="124" priority="102" stopIfTrue="1" operator="equal">
      <formula>0</formula>
    </cfRule>
  </conditionalFormatting>
  <conditionalFormatting sqref="AX119">
    <cfRule type="cellIs" dxfId="123" priority="101" stopIfTrue="1" operator="equal">
      <formula>0</formula>
    </cfRule>
  </conditionalFormatting>
  <conditionalFormatting sqref="AW105 AW107 AW109 AW111 AW113 AW115 AW117 AW121 AW123 AW125 AW137 AW139 AW147 AV121:AV126 AY121:AZ126">
    <cfRule type="cellIs" dxfId="122" priority="127" stopIfTrue="1" operator="equal">
      <formula>0</formula>
    </cfRule>
  </conditionalFormatting>
  <conditionalFormatting sqref="AV137:AV138 AY137:AZ138">
    <cfRule type="cellIs" dxfId="121" priority="126" stopIfTrue="1" operator="equal">
      <formula>0</formula>
    </cfRule>
  </conditionalFormatting>
  <conditionalFormatting sqref="AV147:AV148 AY147:AZ148">
    <cfRule type="cellIs" dxfId="120" priority="125" stopIfTrue="1" operator="equal">
      <formula>0</formula>
    </cfRule>
  </conditionalFormatting>
  <conditionalFormatting sqref="AV139:AV140 AY139:AZ140">
    <cfRule type="cellIs" dxfId="119" priority="124" stopIfTrue="1" operator="equal">
      <formula>0</formula>
    </cfRule>
  </conditionalFormatting>
  <conditionalFormatting sqref="AX147">
    <cfRule type="cellIs" dxfId="118" priority="111" stopIfTrue="1" operator="equal">
      <formula>0</formula>
    </cfRule>
  </conditionalFormatting>
  <conditionalFormatting sqref="AX105">
    <cfRule type="cellIs" dxfId="117" priority="123" stopIfTrue="1" operator="equal">
      <formula>0</formula>
    </cfRule>
  </conditionalFormatting>
  <conditionalFormatting sqref="AX107">
    <cfRule type="cellIs" dxfId="116" priority="122" stopIfTrue="1" operator="equal">
      <formula>0</formula>
    </cfRule>
  </conditionalFormatting>
  <conditionalFormatting sqref="AX109">
    <cfRule type="cellIs" dxfId="115" priority="121" stopIfTrue="1" operator="equal">
      <formula>0</formula>
    </cfRule>
  </conditionalFormatting>
  <conditionalFormatting sqref="AX111">
    <cfRule type="cellIs" dxfId="114" priority="120" stopIfTrue="1" operator="equal">
      <formula>0</formula>
    </cfRule>
  </conditionalFormatting>
  <conditionalFormatting sqref="AX113">
    <cfRule type="cellIs" dxfId="113" priority="119" stopIfTrue="1" operator="equal">
      <formula>0</formula>
    </cfRule>
  </conditionalFormatting>
  <conditionalFormatting sqref="AX115">
    <cfRule type="cellIs" dxfId="112" priority="118" stopIfTrue="1" operator="equal">
      <formula>0</formula>
    </cfRule>
  </conditionalFormatting>
  <conditionalFormatting sqref="AX117">
    <cfRule type="cellIs" dxfId="111" priority="117" stopIfTrue="1" operator="equal">
      <formula>0</formula>
    </cfRule>
  </conditionalFormatting>
  <conditionalFormatting sqref="AX121">
    <cfRule type="cellIs" dxfId="110" priority="116" stopIfTrue="1" operator="equal">
      <formula>0</formula>
    </cfRule>
  </conditionalFormatting>
  <conditionalFormatting sqref="AX123">
    <cfRule type="cellIs" dxfId="109" priority="115" stopIfTrue="1" operator="equal">
      <formula>0</formula>
    </cfRule>
  </conditionalFormatting>
  <conditionalFormatting sqref="AX137">
    <cfRule type="cellIs" dxfId="108" priority="113" stopIfTrue="1" operator="equal">
      <formula>0</formula>
    </cfRule>
  </conditionalFormatting>
  <conditionalFormatting sqref="AV141:AV142 AY141:AZ142">
    <cfRule type="cellIs" dxfId="107" priority="106" stopIfTrue="1" operator="equal">
      <formula>0</formula>
    </cfRule>
  </conditionalFormatting>
  <conditionalFormatting sqref="AX139">
    <cfRule type="cellIs" dxfId="106" priority="112" stopIfTrue="1" operator="equal">
      <formula>0</formula>
    </cfRule>
  </conditionalFormatting>
  <conditionalFormatting sqref="AW145">
    <cfRule type="cellIs" dxfId="105" priority="110" stopIfTrue="1" operator="equal">
      <formula>0</formula>
    </cfRule>
  </conditionalFormatting>
  <conditionalFormatting sqref="AV145:AV146 AY145:AZ146">
    <cfRule type="cellIs" dxfId="104" priority="109" stopIfTrue="1" operator="equal">
      <formula>0</formula>
    </cfRule>
  </conditionalFormatting>
  <conditionalFormatting sqref="AX145">
    <cfRule type="cellIs" dxfId="103" priority="108" stopIfTrue="1" operator="equal">
      <formula>0</formula>
    </cfRule>
  </conditionalFormatting>
  <conditionalFormatting sqref="AW141 AW143">
    <cfRule type="cellIs" dxfId="102" priority="107" stopIfTrue="1" operator="equal">
      <formula>0</formula>
    </cfRule>
  </conditionalFormatting>
  <conditionalFormatting sqref="AV192:AV193 AY192:AZ193">
    <cfRule type="cellIs" dxfId="101" priority="69" stopIfTrue="1" operator="equal">
      <formula>0</formula>
    </cfRule>
  </conditionalFormatting>
  <conditionalFormatting sqref="AX141">
    <cfRule type="cellIs" dxfId="100" priority="104" stopIfTrue="1" operator="equal">
      <formula>0</formula>
    </cfRule>
  </conditionalFormatting>
  <conditionalFormatting sqref="AY127:AZ128 AV127:AV128">
    <cfRule type="cellIs" dxfId="99" priority="100" stopIfTrue="1" operator="equal">
      <formula>0</formula>
    </cfRule>
  </conditionalFormatting>
  <conditionalFormatting sqref="AX135">
    <cfRule type="cellIs" dxfId="98" priority="95" stopIfTrue="1" operator="equal">
      <formula>0</formula>
    </cfRule>
  </conditionalFormatting>
  <conditionalFormatting sqref="AY129:AZ130 AV129:AV130 AW129">
    <cfRule type="cellIs" dxfId="97" priority="94" stopIfTrue="1" operator="equal">
      <formula>0</formula>
    </cfRule>
  </conditionalFormatting>
  <conditionalFormatting sqref="AX129">
    <cfRule type="cellIs" dxfId="96" priority="93" stopIfTrue="1" operator="equal">
      <formula>0</formula>
    </cfRule>
  </conditionalFormatting>
  <conditionalFormatting sqref="AW127 AW131 AW133 AW135 AV131:AV136 AY131:AZ136">
    <cfRule type="cellIs" dxfId="95" priority="99" stopIfTrue="1" operator="equal">
      <formula>0</formula>
    </cfRule>
  </conditionalFormatting>
  <conditionalFormatting sqref="AX127">
    <cfRule type="cellIs" dxfId="94" priority="98" stopIfTrue="1" operator="equal">
      <formula>0</formula>
    </cfRule>
  </conditionalFormatting>
  <conditionalFormatting sqref="AX131">
    <cfRule type="cellIs" dxfId="93" priority="97" stopIfTrue="1" operator="equal">
      <formula>0</formula>
    </cfRule>
  </conditionalFormatting>
  <conditionalFormatting sqref="AX133">
    <cfRule type="cellIs" dxfId="92" priority="96" stopIfTrue="1" operator="equal">
      <formula>0</formula>
    </cfRule>
  </conditionalFormatting>
  <conditionalFormatting sqref="AV241:AV242 AY241:AZ242">
    <cfRule type="cellIs" dxfId="91" priority="33" stopIfTrue="1" operator="equal">
      <formula>0</formula>
    </cfRule>
  </conditionalFormatting>
  <conditionalFormatting sqref="AX241">
    <cfRule type="cellIs" dxfId="90" priority="31" stopIfTrue="1" operator="equal">
      <formula>0</formula>
    </cfRule>
  </conditionalFormatting>
  <conditionalFormatting sqref="AY154:AZ167 AV154:AV167">
    <cfRule type="cellIs" dxfId="89" priority="92" stopIfTrue="1" operator="equal">
      <formula>0</formula>
    </cfRule>
  </conditionalFormatting>
  <conditionalFormatting sqref="AX174">
    <cfRule type="cellIs" dxfId="88" priority="78" stopIfTrue="1" operator="equal">
      <formula>0</formula>
    </cfRule>
  </conditionalFormatting>
  <conditionalFormatting sqref="AY168:AZ169 AV168:AV169 AW168">
    <cfRule type="cellIs" dxfId="87" priority="66" stopIfTrue="1" operator="equal">
      <formula>0</formula>
    </cfRule>
  </conditionalFormatting>
  <conditionalFormatting sqref="AX168">
    <cfRule type="cellIs" dxfId="86" priority="65" stopIfTrue="1" operator="equal">
      <formula>0</formula>
    </cfRule>
  </conditionalFormatting>
  <conditionalFormatting sqref="AW154 AW156 AW158 AW160 AW162 AW164 AW166 AW170 AW172 AW174 AW186 AW188 AW196 AV170:AV175 AY170:AZ175">
    <cfRule type="cellIs" dxfId="85" priority="91" stopIfTrue="1" operator="equal">
      <formula>0</formula>
    </cfRule>
  </conditionalFormatting>
  <conditionalFormatting sqref="AV186:AV187 AY186:AZ187">
    <cfRule type="cellIs" dxfId="84" priority="90" stopIfTrue="1" operator="equal">
      <formula>0</formula>
    </cfRule>
  </conditionalFormatting>
  <conditionalFormatting sqref="AV196:AV197 AY196:AZ197">
    <cfRule type="cellIs" dxfId="83" priority="89" stopIfTrue="1" operator="equal">
      <formula>0</formula>
    </cfRule>
  </conditionalFormatting>
  <conditionalFormatting sqref="AV188:AV189 AY188:AZ189">
    <cfRule type="cellIs" dxfId="82" priority="88" stopIfTrue="1" operator="equal">
      <formula>0</formula>
    </cfRule>
  </conditionalFormatting>
  <conditionalFormatting sqref="AX196">
    <cfRule type="cellIs" dxfId="81" priority="75" stopIfTrue="1" operator="equal">
      <formula>0</formula>
    </cfRule>
  </conditionalFormatting>
  <conditionalFormatting sqref="AX154">
    <cfRule type="cellIs" dxfId="80" priority="87" stopIfTrue="1" operator="equal">
      <formula>0</formula>
    </cfRule>
  </conditionalFormatting>
  <conditionalFormatting sqref="AX156">
    <cfRule type="cellIs" dxfId="79" priority="86" stopIfTrue="1" operator="equal">
      <formula>0</formula>
    </cfRule>
  </conditionalFormatting>
  <conditionalFormatting sqref="AX158">
    <cfRule type="cellIs" dxfId="78" priority="85" stopIfTrue="1" operator="equal">
      <formula>0</formula>
    </cfRule>
  </conditionalFormatting>
  <conditionalFormatting sqref="AX160">
    <cfRule type="cellIs" dxfId="77" priority="84" stopIfTrue="1" operator="equal">
      <formula>0</formula>
    </cfRule>
  </conditionalFormatting>
  <conditionalFormatting sqref="AX162">
    <cfRule type="cellIs" dxfId="76" priority="83" stopIfTrue="1" operator="equal">
      <formula>0</formula>
    </cfRule>
  </conditionalFormatting>
  <conditionalFormatting sqref="AX164">
    <cfRule type="cellIs" dxfId="75" priority="82" stopIfTrue="1" operator="equal">
      <formula>0</formula>
    </cfRule>
  </conditionalFormatting>
  <conditionalFormatting sqref="AX166">
    <cfRule type="cellIs" dxfId="74" priority="81" stopIfTrue="1" operator="equal">
      <formula>0</formula>
    </cfRule>
  </conditionalFormatting>
  <conditionalFormatting sqref="AX170">
    <cfRule type="cellIs" dxfId="73" priority="80" stopIfTrue="1" operator="equal">
      <formula>0</formula>
    </cfRule>
  </conditionalFormatting>
  <conditionalFormatting sqref="AX172">
    <cfRule type="cellIs" dxfId="72" priority="79" stopIfTrue="1" operator="equal">
      <formula>0</formula>
    </cfRule>
  </conditionalFormatting>
  <conditionalFormatting sqref="AX186">
    <cfRule type="cellIs" dxfId="71" priority="77" stopIfTrue="1" operator="equal">
      <formula>0</formula>
    </cfRule>
  </conditionalFormatting>
  <conditionalFormatting sqref="AV190:AV191 AY190:AZ191">
    <cfRule type="cellIs" dxfId="70" priority="70" stopIfTrue="1" operator="equal">
      <formula>0</formula>
    </cfRule>
  </conditionalFormatting>
  <conditionalFormatting sqref="AX188">
    <cfRule type="cellIs" dxfId="69" priority="76" stopIfTrue="1" operator="equal">
      <formula>0</formula>
    </cfRule>
  </conditionalFormatting>
  <conditionalFormatting sqref="AW194">
    <cfRule type="cellIs" dxfId="68" priority="74" stopIfTrue="1" operator="equal">
      <formula>0</formula>
    </cfRule>
  </conditionalFormatting>
  <conditionalFormatting sqref="AV194:AV195 AY194:AZ195">
    <cfRule type="cellIs" dxfId="67" priority="73" stopIfTrue="1" operator="equal">
      <formula>0</formula>
    </cfRule>
  </conditionalFormatting>
  <conditionalFormatting sqref="AX194">
    <cfRule type="cellIs" dxfId="66" priority="72" stopIfTrue="1" operator="equal">
      <formula>0</formula>
    </cfRule>
  </conditionalFormatting>
  <conditionalFormatting sqref="AW190 AW192">
    <cfRule type="cellIs" dxfId="65" priority="71" stopIfTrue="1" operator="equal">
      <formula>0</formula>
    </cfRule>
  </conditionalFormatting>
  <conditionalFormatting sqref="AX190">
    <cfRule type="cellIs" dxfId="64" priority="68" stopIfTrue="1" operator="equal">
      <formula>0</formula>
    </cfRule>
  </conditionalFormatting>
  <conditionalFormatting sqref="AY176:AZ177 AV176:AV177">
    <cfRule type="cellIs" dxfId="63" priority="64" stopIfTrue="1" operator="equal">
      <formula>0</formula>
    </cfRule>
  </conditionalFormatting>
  <conditionalFormatting sqref="AX184">
    <cfRule type="cellIs" dxfId="62" priority="59" stopIfTrue="1" operator="equal">
      <formula>0</formula>
    </cfRule>
  </conditionalFormatting>
  <conditionalFormatting sqref="AY178:AZ179 AV178:AV179 AW178">
    <cfRule type="cellIs" dxfId="61" priority="58" stopIfTrue="1" operator="equal">
      <formula>0</formula>
    </cfRule>
  </conditionalFormatting>
  <conditionalFormatting sqref="AX178">
    <cfRule type="cellIs" dxfId="60" priority="57" stopIfTrue="1" operator="equal">
      <formula>0</formula>
    </cfRule>
  </conditionalFormatting>
  <conditionalFormatting sqref="AW176 AW180 AW182 AW184 AV180:AV185 AY180:AZ185">
    <cfRule type="cellIs" dxfId="59" priority="63" stopIfTrue="1" operator="equal">
      <formula>0</formula>
    </cfRule>
  </conditionalFormatting>
  <conditionalFormatting sqref="AX176">
    <cfRule type="cellIs" dxfId="58" priority="62" stopIfTrue="1" operator="equal">
      <formula>0</formula>
    </cfRule>
  </conditionalFormatting>
  <conditionalFormatting sqref="AX180">
    <cfRule type="cellIs" dxfId="57" priority="61" stopIfTrue="1" operator="equal">
      <formula>0</formula>
    </cfRule>
  </conditionalFormatting>
  <conditionalFormatting sqref="AX182">
    <cfRule type="cellIs" dxfId="56" priority="60" stopIfTrue="1" operator="equal">
      <formula>0</formula>
    </cfRule>
  </conditionalFormatting>
  <conditionalFormatting sqref="AY203:AZ216 AV203:AV216">
    <cfRule type="cellIs" dxfId="55" priority="56" stopIfTrue="1" operator="equal">
      <formula>0</formula>
    </cfRule>
  </conditionalFormatting>
  <conditionalFormatting sqref="AX223">
    <cfRule type="cellIs" dxfId="54" priority="42" stopIfTrue="1" operator="equal">
      <formula>0</formula>
    </cfRule>
  </conditionalFormatting>
  <conditionalFormatting sqref="AY217:AZ218 AV217:AV218 AW217">
    <cfRule type="cellIs" dxfId="53" priority="30" stopIfTrue="1" operator="equal">
      <formula>0</formula>
    </cfRule>
  </conditionalFormatting>
  <conditionalFormatting sqref="AX217">
    <cfRule type="cellIs" dxfId="52" priority="29" stopIfTrue="1" operator="equal">
      <formula>0</formula>
    </cfRule>
  </conditionalFormatting>
  <conditionalFormatting sqref="AW203 AW205 AW207 AW209 AW211 AW213 AW215 AW219 AW221 AW223 AW235 AW237 AW245 AV219:AV224 AY219:AZ224">
    <cfRule type="cellIs" dxfId="51" priority="55" stopIfTrue="1" operator="equal">
      <formula>0</formula>
    </cfRule>
  </conditionalFormatting>
  <conditionalFormatting sqref="AV235:AV236 AY235:AZ236">
    <cfRule type="cellIs" dxfId="50" priority="54" stopIfTrue="1" operator="equal">
      <formula>0</formula>
    </cfRule>
  </conditionalFormatting>
  <conditionalFormatting sqref="AV245:AV246 AY245:AZ246">
    <cfRule type="cellIs" dxfId="49" priority="53" stopIfTrue="1" operator="equal">
      <formula>0</formula>
    </cfRule>
  </conditionalFormatting>
  <conditionalFormatting sqref="AV237:AV238 AY237:AZ238">
    <cfRule type="cellIs" dxfId="48" priority="52" stopIfTrue="1" operator="equal">
      <formula>0</formula>
    </cfRule>
  </conditionalFormatting>
  <conditionalFormatting sqref="AX245">
    <cfRule type="cellIs" dxfId="47" priority="39" stopIfTrue="1" operator="equal">
      <formula>0</formula>
    </cfRule>
  </conditionalFormatting>
  <conditionalFormatting sqref="AX203">
    <cfRule type="cellIs" dxfId="46" priority="51" stopIfTrue="1" operator="equal">
      <formula>0</formula>
    </cfRule>
  </conditionalFormatting>
  <conditionalFormatting sqref="AX205">
    <cfRule type="cellIs" dxfId="45" priority="50" stopIfTrue="1" operator="equal">
      <formula>0</formula>
    </cfRule>
  </conditionalFormatting>
  <conditionalFormatting sqref="AX207">
    <cfRule type="cellIs" dxfId="44" priority="49" stopIfTrue="1" operator="equal">
      <formula>0</formula>
    </cfRule>
  </conditionalFormatting>
  <conditionalFormatting sqref="AX209">
    <cfRule type="cellIs" dxfId="43" priority="48" stopIfTrue="1" operator="equal">
      <formula>0</formula>
    </cfRule>
  </conditionalFormatting>
  <conditionalFormatting sqref="AX211">
    <cfRule type="cellIs" dxfId="42" priority="47" stopIfTrue="1" operator="equal">
      <formula>0</formula>
    </cfRule>
  </conditionalFormatting>
  <conditionalFormatting sqref="AX213">
    <cfRule type="cellIs" dxfId="41" priority="46" stopIfTrue="1" operator="equal">
      <formula>0</formula>
    </cfRule>
  </conditionalFormatting>
  <conditionalFormatting sqref="AX215">
    <cfRule type="cellIs" dxfId="40" priority="45" stopIfTrue="1" operator="equal">
      <formula>0</formula>
    </cfRule>
  </conditionalFormatting>
  <conditionalFormatting sqref="AX219">
    <cfRule type="cellIs" dxfId="39" priority="44" stopIfTrue="1" operator="equal">
      <formula>0</formula>
    </cfRule>
  </conditionalFormatting>
  <conditionalFormatting sqref="AX221">
    <cfRule type="cellIs" dxfId="38" priority="43" stopIfTrue="1" operator="equal">
      <formula>0</formula>
    </cfRule>
  </conditionalFormatting>
  <conditionalFormatting sqref="AX235">
    <cfRule type="cellIs" dxfId="37" priority="41" stopIfTrue="1" operator="equal">
      <formula>0</formula>
    </cfRule>
  </conditionalFormatting>
  <conditionalFormatting sqref="AV239:AV240 AY239:AZ240">
    <cfRule type="cellIs" dxfId="36" priority="34" stopIfTrue="1" operator="equal">
      <formula>0</formula>
    </cfRule>
  </conditionalFormatting>
  <conditionalFormatting sqref="AX237">
    <cfRule type="cellIs" dxfId="35" priority="40" stopIfTrue="1" operator="equal">
      <formula>0</formula>
    </cfRule>
  </conditionalFormatting>
  <conditionalFormatting sqref="AW243">
    <cfRule type="cellIs" dxfId="34" priority="38" stopIfTrue="1" operator="equal">
      <formula>0</formula>
    </cfRule>
  </conditionalFormatting>
  <conditionalFormatting sqref="AV243:AV244 AY243:AZ244">
    <cfRule type="cellIs" dxfId="33" priority="37" stopIfTrue="1" operator="equal">
      <formula>0</formula>
    </cfRule>
  </conditionalFormatting>
  <conditionalFormatting sqref="AX243">
    <cfRule type="cellIs" dxfId="32" priority="36" stopIfTrue="1" operator="equal">
      <formula>0</formula>
    </cfRule>
  </conditionalFormatting>
  <conditionalFormatting sqref="AW239 AW241">
    <cfRule type="cellIs" dxfId="31" priority="35" stopIfTrue="1" operator="equal">
      <formula>0</formula>
    </cfRule>
  </conditionalFormatting>
  <conditionalFormatting sqref="AX239">
    <cfRule type="cellIs" dxfId="30" priority="32" stopIfTrue="1" operator="equal">
      <formula>0</formula>
    </cfRule>
  </conditionalFormatting>
  <conditionalFormatting sqref="AY225:AZ226 AV225:AV226">
    <cfRule type="cellIs" dxfId="29" priority="28" stopIfTrue="1" operator="equal">
      <formula>0</formula>
    </cfRule>
  </conditionalFormatting>
  <conditionalFormatting sqref="AX233">
    <cfRule type="cellIs" dxfId="28" priority="23" stopIfTrue="1" operator="equal">
      <formula>0</formula>
    </cfRule>
  </conditionalFormatting>
  <conditionalFormatting sqref="AY227:AZ228 AV227:AV228 AW227">
    <cfRule type="cellIs" dxfId="27" priority="22" stopIfTrue="1" operator="equal">
      <formula>0</formula>
    </cfRule>
  </conditionalFormatting>
  <conditionalFormatting sqref="AX227">
    <cfRule type="cellIs" dxfId="26" priority="21" stopIfTrue="1" operator="equal">
      <formula>0</formula>
    </cfRule>
  </conditionalFormatting>
  <conditionalFormatting sqref="AW225 AW229 AW231 AW233 AV229:AV234 AY229:AZ234">
    <cfRule type="cellIs" dxfId="25" priority="27" stopIfTrue="1" operator="equal">
      <formula>0</formula>
    </cfRule>
  </conditionalFormatting>
  <conditionalFormatting sqref="AX225">
    <cfRule type="cellIs" dxfId="24" priority="26" stopIfTrue="1" operator="equal">
      <formula>0</formula>
    </cfRule>
  </conditionalFormatting>
  <conditionalFormatting sqref="AX229">
    <cfRule type="cellIs" dxfId="23" priority="25" stopIfTrue="1" operator="equal">
      <formula>0</formula>
    </cfRule>
  </conditionalFormatting>
  <conditionalFormatting sqref="AX231">
    <cfRule type="cellIs" dxfId="22" priority="24" stopIfTrue="1" operator="equal">
      <formula>0</formula>
    </cfRule>
  </conditionalFormatting>
  <conditionalFormatting sqref="AT4:AT11 AT54:AT55 AT103:AT104 AT152:AT153 AT201:AT202">
    <cfRule type="expression" dxfId="21" priority="18" stopIfTrue="1">
      <formula>$AT$4=""</formula>
    </cfRule>
  </conditionalFormatting>
  <conditionalFormatting sqref="AS4:AS11 AS54:AS55 AS103:AS104 AS152:AS153 AS201:AS202">
    <cfRule type="expression" dxfId="20" priority="17" stopIfTrue="1">
      <formula>$AS$4=""</formula>
    </cfRule>
  </conditionalFormatting>
  <conditionalFormatting sqref="Q4:AU5 Q54:AU55 Q103:AU104 Q152:AU153 Q201:AU202">
    <cfRule type="expression" dxfId="19" priority="19" stopIfTrue="1">
      <formula>WEEKDAY(Q$4,2)=7</formula>
    </cfRule>
    <cfRule type="expression" dxfId="18" priority="20" stopIfTrue="1">
      <formula>WEEKDAY(Q$4,2)=6</formula>
    </cfRule>
  </conditionalFormatting>
  <conditionalFormatting sqref="AU4:AU11 AU54:AU55 AU103:AU104 AU152:AU153 AU201:AU202">
    <cfRule type="expression" dxfId="17" priority="16" stopIfTrue="1">
      <formula>$AU$4=""</formula>
    </cfRule>
  </conditionalFormatting>
  <conditionalFormatting sqref="AT13 AT15 AT17 AT19 AT21 AT23 AT25 AT27 AT29 AT31 AT33 AT35 AT37 AT39 AT41 AT43 AT45 AT47">
    <cfRule type="expression" dxfId="16" priority="15" stopIfTrue="1">
      <formula>$AT$4=""</formula>
    </cfRule>
  </conditionalFormatting>
  <conditionalFormatting sqref="AS13 AS15 AS17 AS19 AS21 AS23 AS25 AS27 AS29 AS31 AS33 AS35 AS37 AS39 AS41 AS43 AS45 AS47">
    <cfRule type="expression" dxfId="15" priority="14" stopIfTrue="1">
      <formula>$AS$4=""</formula>
    </cfRule>
  </conditionalFormatting>
  <conditionalFormatting sqref="AU12:AU47">
    <cfRule type="expression" dxfId="14" priority="13" stopIfTrue="1">
      <formula>$AU$4=""</formula>
    </cfRule>
  </conditionalFormatting>
  <conditionalFormatting sqref="AT57 AT59 AT61 AT63 AT65 AT67 AT69 AT71 AT73 AT75 AT77 AT79 AT81 AT83 AT85 AT87 AT89 AT91 AT93 AT95 AT97 AT99">
    <cfRule type="expression" dxfId="13" priority="12" stopIfTrue="1">
      <formula>$AT$4=""</formula>
    </cfRule>
  </conditionalFormatting>
  <conditionalFormatting sqref="AS57 AS59 AS61 AS63 AS65 AS67 AS69 AS71 AS73 AS75 AS77 AS79 AS81 AS83 AS85 AS87 AS89 AS91 AS93 AS95 AS97 AS99">
    <cfRule type="expression" dxfId="12" priority="11" stopIfTrue="1">
      <formula>$AS$4=""</formula>
    </cfRule>
  </conditionalFormatting>
  <conditionalFormatting sqref="AU56:AU99">
    <cfRule type="expression" dxfId="11" priority="10" stopIfTrue="1">
      <formula>$AU$4=""</formula>
    </cfRule>
  </conditionalFormatting>
  <conditionalFormatting sqref="AT106 AT108 AT110 AT112 AT114 AT116 AT118 AT120 AT122 AT124 AT126 AT128 AT130 AT132 AT134 AT136 AT138 AT140 AT142 AT144 AT146 AT148">
    <cfRule type="expression" dxfId="10" priority="9" stopIfTrue="1">
      <formula>$AT$4=""</formula>
    </cfRule>
  </conditionalFormatting>
  <conditionalFormatting sqref="AS106 AS108 AS110 AS112 AS114 AS116 AS118 AS120 AS122 AS124 AS126 AS128 AS130 AS132 AS134 AS136 AS138 AS140 AS142 AS144 AS146 AS148">
    <cfRule type="expression" dxfId="9" priority="8" stopIfTrue="1">
      <formula>$AS$4=""</formula>
    </cfRule>
  </conditionalFormatting>
  <conditionalFormatting sqref="AU105:AU148">
    <cfRule type="expression" dxfId="8" priority="7" stopIfTrue="1">
      <formula>$AU$4=""</formula>
    </cfRule>
  </conditionalFormatting>
  <conditionalFormatting sqref="AT155 AT157 AT159 AT161 AT163 AT165 AT167 AT169 AT171 AT173 AT175 AT177 AT179 AT181 AT183 AT185 AT187 AT189 AT191 AT193 AT195 AT197">
    <cfRule type="expression" dxfId="7" priority="6" stopIfTrue="1">
      <formula>$AT$4=""</formula>
    </cfRule>
  </conditionalFormatting>
  <conditionalFormatting sqref="AS155 AS157 AS159 AS161 AS163 AS165 AS167 AS169 AS171 AS173 AS175 AS177 AS179 AS181 AS183 AS185 AS187 AS189 AS191 AS193 AS195 AS197">
    <cfRule type="expression" dxfId="6" priority="5" stopIfTrue="1">
      <formula>$AS$4=""</formula>
    </cfRule>
  </conditionalFormatting>
  <conditionalFormatting sqref="AU154:AU197">
    <cfRule type="expression" dxfId="5" priority="4" stopIfTrue="1">
      <formula>$AU$4=""</formula>
    </cfRule>
  </conditionalFormatting>
  <conditionalFormatting sqref="AT204 AT206 AT208 AT210 AT212 AT214 AT216 AT218 AT220 AT222 AT224 AT226 AT228 AT230 AT232 AT234 AT236 AT238 AT240 AT242 AT244 AT246">
    <cfRule type="expression" dxfId="4" priority="3" stopIfTrue="1">
      <formula>$AT$4=""</formula>
    </cfRule>
  </conditionalFormatting>
  <conditionalFormatting sqref="AS204 AS206 AS208 AS210 AS212 AS214 AS216 AS218 AS220 AS222 AS224 AS226 AS228 AS230 AS232 AS234 AS236 AS238 AS240 AS242 AS244 AS246">
    <cfRule type="expression" dxfId="3" priority="2" stopIfTrue="1">
      <formula>$AS$4=""</formula>
    </cfRule>
  </conditionalFormatting>
  <conditionalFormatting sqref="AU203:AU246">
    <cfRule type="expression" dxfId="2" priority="1" stopIfTrue="1">
      <formula>$AU$4=""</formula>
    </cfRule>
  </conditionalFormatting>
  <dataValidations count="4">
    <dataValidation type="list" allowBlank="1" showInputMessage="1" showErrorMessage="1" sqref="C154:H197 C105:H148 C56:H99 C203:H246 C6:H47">
      <formula1>$BC$6:$BC$14</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T200:U200 W2 T53:U53 W53 T102:U102 W151 W200 W102 T151:U151"/>
    <dataValidation type="list" allowBlank="1" showInputMessage="1" showErrorMessage="1" sqref="N56:P99 N203:P246 N105:P148 N6:P47 N154:P197">
      <formula1>$BG$6:$BL$6</formula1>
    </dataValidation>
  </dataValidations>
  <printOptions horizontalCentered="1"/>
  <pageMargins left="0.39370078740157483" right="0.39370078740157483" top="0.59055118110236227" bottom="0.19685039370078741" header="0.31496062992125984" footer="0.31496062992125984"/>
  <pageSetup paperSize="9" scale="70" orientation="landscape" r:id="rId1"/>
  <headerFooter>
    <oddFooter>&amp;A</oddFooter>
  </headerFooter>
  <rowBreaks count="1" manualBreakCount="1">
    <brk id="24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'P1'!$B$4:$B$29</xm:f>
          </x14:formula1>
          <xm:sqref>Q12:AT12 Q14:AT14 Q16:AT16 Q18:AT18 Q20:AT20 Q22:AT22 Q24:AT24 Q26:AT26 Q28:AT28 Q30:AT30 Q32:AT32 Q34:AT34 Q36:AT36 Q38:AT38 Q40:AT40 Q42:AT42 Q44:AT44 Q46:AT46 Q56:AT56 Q58:AT58 Q60:AT60 Q62:AT62 Q64:AT64 Q66:AT66 Q68:AT68 Q70:AT70 Q72:AT72 Q74:AT74 Q76:AT76 Q78:AT78 Q80:AT80 Q82:AT82 Q84:AT84 Q86:AT86 Q88:AT88 Q90:AT90 Q105:AT105 Q98:AT98 Q92:AT92 Q94:AT94 Q96:AT96 Q107:AT107 Q109:AT109 Q111:AT111 Q113:AT113 Q115:AT115 Q117:AT117 Q119:AT119 Q121:AT121 Q123:AT123 Q125:AT125 Q127:AT127 Q129:AT129 Q131:AT131 Q133:AT133 Q135:AT135 Q137:AT137 Q139:AT139 Q141:AT141 Q143:AT143 Q145:AT145 Q147:AT147 Q154:AT154 Q156:AT156 Q158:AT158 Q160:AT160 Q162:AT162 Q164:AT164 Q166:AT166 Q168:AT168 Q170:AT170 Q172:AT172 Q174:AT174 Q176:AT176 Q178:AT178 Q180:AT180 Q182:AT182 Q184:AT184 Q186:AT186 Q188:AT188 Q190:AT190 Q192:AT192 Q194:AT194 Q196:AT196 Q203:AT203 Q205:AT205 Q207:AT207 Q209:AT209 Q211:AT211 Q213:AT213 Q215:AT215 Q217:AT217 Q219:AT219 Q221:AT221 Q223:AT223 Q225:AT225 Q227:AT227 Q229:AT229 Q231:AT231 Q233:AT233 Q235:AT235 Q237:AT237 Q239:AT239 Q241:AT241 Q243:AT243 Q245:AT245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zoomScale="90" zoomScaleNormal="100" zoomScaleSheetLayoutView="90" workbookViewId="0">
      <selection activeCell="F10" sqref="F10"/>
    </sheetView>
  </sheetViews>
  <sheetFormatPr defaultRowHeight="13.5" x14ac:dyDescent="0.15"/>
  <cols>
    <col min="1" max="1" width="3.125" style="419" customWidth="1"/>
    <col min="2" max="2" width="16" style="419" customWidth="1"/>
    <col min="3" max="4" width="18.625" style="419" customWidth="1"/>
    <col min="5" max="6" width="13.625" style="419" customWidth="1"/>
    <col min="7" max="7" width="16.875" style="419" customWidth="1"/>
    <col min="8" max="8" width="11.5" style="419" customWidth="1"/>
    <col min="9" max="9" width="18.625" style="419" customWidth="1"/>
    <col min="10" max="11" width="13.625" style="419" customWidth="1"/>
    <col min="12" max="12" width="9" style="419" bestFit="1" customWidth="1"/>
    <col min="13" max="16384" width="9" style="419"/>
  </cols>
  <sheetData>
    <row r="1" spans="1:12" ht="15.75" customHeight="1" x14ac:dyDescent="0.15">
      <c r="A1" s="601" t="s">
        <v>723</v>
      </c>
    </row>
    <row r="2" spans="1:12" ht="16.350000000000001" customHeight="1" x14ac:dyDescent="0.15">
      <c r="A2" s="430"/>
      <c r="E2" s="429" t="s">
        <v>717</v>
      </c>
      <c r="F2" s="454" t="s">
        <v>549</v>
      </c>
      <c r="G2" s="438" t="s">
        <v>548</v>
      </c>
      <c r="K2" s="467"/>
      <c r="L2" s="467"/>
    </row>
    <row r="3" spans="1:12" ht="16.350000000000001" customHeight="1" x14ac:dyDescent="0.15">
      <c r="A3" s="430"/>
      <c r="E3" s="429"/>
      <c r="F3" s="439" t="s">
        <v>547</v>
      </c>
      <c r="G3" s="438"/>
      <c r="K3" s="764"/>
      <c r="L3" s="764"/>
    </row>
    <row r="4" spans="1:12" ht="15.75" customHeight="1" x14ac:dyDescent="0.15">
      <c r="B4" s="437" t="s">
        <v>546</v>
      </c>
      <c r="E4" s="523" t="s">
        <v>661</v>
      </c>
      <c r="I4" s="436"/>
      <c r="J4" s="765" t="s">
        <v>660</v>
      </c>
      <c r="K4" s="765"/>
    </row>
    <row r="5" spans="1:12" ht="15.75" customHeight="1" x14ac:dyDescent="0.15">
      <c r="B5" s="766"/>
      <c r="C5" s="767"/>
      <c r="D5" s="768"/>
      <c r="E5" s="435" t="s">
        <v>545</v>
      </c>
      <c r="F5" s="435" t="s">
        <v>544</v>
      </c>
      <c r="G5" s="766"/>
      <c r="H5" s="767"/>
      <c r="I5" s="768"/>
      <c r="J5" s="435" t="s">
        <v>545</v>
      </c>
      <c r="K5" s="435" t="s">
        <v>544</v>
      </c>
    </row>
    <row r="6" spans="1:12" ht="15.75" customHeight="1" x14ac:dyDescent="0.15">
      <c r="B6" s="769"/>
      <c r="C6" s="770"/>
      <c r="D6" s="771"/>
      <c r="E6" s="434" t="s">
        <v>543</v>
      </c>
      <c r="F6" s="433" t="s">
        <v>542</v>
      </c>
      <c r="G6" s="769"/>
      <c r="H6" s="770"/>
      <c r="I6" s="771"/>
      <c r="J6" s="434" t="s">
        <v>543</v>
      </c>
      <c r="K6" s="433" t="s">
        <v>542</v>
      </c>
    </row>
    <row r="7" spans="1:12" ht="16.5" customHeight="1" x14ac:dyDescent="0.15">
      <c r="B7" s="745" t="s">
        <v>541</v>
      </c>
      <c r="C7" s="747"/>
      <c r="D7" s="447"/>
      <c r="E7" s="440"/>
      <c r="F7" s="441"/>
      <c r="G7" s="761" t="s">
        <v>540</v>
      </c>
      <c r="H7" s="762"/>
      <c r="I7" s="763"/>
      <c r="J7" s="443"/>
      <c r="K7" s="441"/>
    </row>
    <row r="8" spans="1:12" ht="16.5" customHeight="1" x14ac:dyDescent="0.15">
      <c r="B8" s="745" t="s">
        <v>539</v>
      </c>
      <c r="C8" s="747"/>
      <c r="D8" s="448"/>
      <c r="E8" s="440"/>
      <c r="F8" s="441"/>
      <c r="G8" s="761" t="s">
        <v>538</v>
      </c>
      <c r="H8" s="762"/>
      <c r="I8" s="763"/>
      <c r="J8" s="444"/>
      <c r="K8" s="441"/>
    </row>
    <row r="9" spans="1:12" ht="16.5" customHeight="1" x14ac:dyDescent="0.15">
      <c r="B9" s="745" t="s">
        <v>537</v>
      </c>
      <c r="C9" s="747"/>
      <c r="D9" s="448"/>
      <c r="E9" s="440"/>
      <c r="F9" s="441"/>
      <c r="G9" s="761" t="s">
        <v>536</v>
      </c>
      <c r="H9" s="762"/>
      <c r="I9" s="763"/>
      <c r="J9" s="441"/>
      <c r="K9" s="441"/>
    </row>
    <row r="10" spans="1:12" ht="16.5" customHeight="1" x14ac:dyDescent="0.15">
      <c r="B10" s="745" t="s">
        <v>535</v>
      </c>
      <c r="C10" s="746"/>
      <c r="D10" s="448"/>
      <c r="E10" s="440"/>
      <c r="F10" s="441"/>
      <c r="G10" s="759" t="s">
        <v>534</v>
      </c>
      <c r="H10" s="760"/>
      <c r="I10" s="449"/>
      <c r="J10" s="441"/>
      <c r="K10" s="441"/>
    </row>
    <row r="11" spans="1:12" ht="16.5" customHeight="1" x14ac:dyDescent="0.15">
      <c r="B11" s="745" t="s">
        <v>533</v>
      </c>
      <c r="C11" s="747"/>
      <c r="D11" s="448"/>
      <c r="E11" s="440"/>
      <c r="F11" s="441"/>
      <c r="G11" s="759" t="s">
        <v>532</v>
      </c>
      <c r="H11" s="760"/>
      <c r="I11" s="450"/>
      <c r="J11" s="441"/>
      <c r="K11" s="441"/>
    </row>
    <row r="12" spans="1:12" ht="16.5" customHeight="1" x14ac:dyDescent="0.15">
      <c r="B12" s="745" t="s">
        <v>531</v>
      </c>
      <c r="C12" s="746"/>
      <c r="D12" s="747"/>
      <c r="E12" s="440"/>
      <c r="F12" s="441"/>
      <c r="G12" s="748" t="s">
        <v>530</v>
      </c>
      <c r="H12" s="749"/>
      <c r="I12" s="750"/>
      <c r="J12" s="441"/>
      <c r="K12" s="441"/>
    </row>
    <row r="13" spans="1:12" ht="16.5" customHeight="1" x14ac:dyDescent="0.15">
      <c r="B13" s="745" t="s">
        <v>529</v>
      </c>
      <c r="C13" s="746"/>
      <c r="D13" s="747"/>
      <c r="E13" s="440"/>
      <c r="F13" s="441"/>
      <c r="G13" s="748"/>
      <c r="H13" s="749"/>
      <c r="I13" s="750"/>
      <c r="J13" s="443"/>
      <c r="K13" s="441"/>
    </row>
    <row r="14" spans="1:12" ht="16.5" customHeight="1" x14ac:dyDescent="0.15">
      <c r="B14" s="745" t="s">
        <v>528</v>
      </c>
      <c r="C14" s="746"/>
      <c r="D14" s="747"/>
      <c r="E14" s="440"/>
      <c r="F14" s="441"/>
      <c r="G14" s="748"/>
      <c r="H14" s="749"/>
      <c r="I14" s="750"/>
      <c r="J14" s="443"/>
      <c r="K14" s="445"/>
    </row>
    <row r="15" spans="1:12" ht="16.5" customHeight="1" x14ac:dyDescent="0.15">
      <c r="B15" s="745" t="s">
        <v>527</v>
      </c>
      <c r="C15" s="747"/>
      <c r="D15" s="447"/>
      <c r="E15" s="440"/>
      <c r="F15" s="441"/>
      <c r="G15" s="748"/>
      <c r="H15" s="749"/>
      <c r="I15" s="750"/>
      <c r="J15" s="443"/>
      <c r="K15" s="445"/>
    </row>
    <row r="16" spans="1:12" ht="16.5" customHeight="1" x14ac:dyDescent="0.15">
      <c r="B16" s="745" t="s">
        <v>526</v>
      </c>
      <c r="C16" s="746"/>
      <c r="D16" s="747"/>
      <c r="E16" s="440"/>
      <c r="F16" s="441"/>
      <c r="G16" s="468"/>
      <c r="H16" s="469"/>
      <c r="I16" s="470"/>
      <c r="J16" s="443"/>
      <c r="K16" s="445"/>
    </row>
    <row r="17" spans="1:11" ht="16.5" customHeight="1" x14ac:dyDescent="0.15">
      <c r="B17" s="745" t="s">
        <v>525</v>
      </c>
      <c r="C17" s="746"/>
      <c r="D17" s="747"/>
      <c r="E17" s="440"/>
      <c r="F17" s="441"/>
      <c r="G17" s="468"/>
      <c r="H17" s="469"/>
      <c r="I17" s="470"/>
      <c r="J17" s="443"/>
      <c r="K17" s="445"/>
    </row>
    <row r="18" spans="1:11" ht="16.5" customHeight="1" x14ac:dyDescent="0.15">
      <c r="B18" s="745" t="s">
        <v>524</v>
      </c>
      <c r="C18" s="746"/>
      <c r="D18" s="747"/>
      <c r="E18" s="440"/>
      <c r="F18" s="441"/>
      <c r="G18" s="748"/>
      <c r="H18" s="749"/>
      <c r="I18" s="750"/>
      <c r="J18" s="443"/>
      <c r="K18" s="445"/>
    </row>
    <row r="19" spans="1:11" ht="16.5" customHeight="1" x14ac:dyDescent="0.15">
      <c r="B19" s="745" t="s">
        <v>523</v>
      </c>
      <c r="C19" s="746"/>
      <c r="D19" s="747"/>
      <c r="E19" s="442"/>
      <c r="F19" s="441"/>
      <c r="G19" s="748"/>
      <c r="H19" s="749"/>
      <c r="I19" s="750"/>
      <c r="J19" s="443"/>
      <c r="K19" s="445"/>
    </row>
    <row r="20" spans="1:11" ht="16.5" customHeight="1" x14ac:dyDescent="0.15">
      <c r="B20" s="745" t="s">
        <v>522</v>
      </c>
      <c r="C20" s="746"/>
      <c r="D20" s="747"/>
      <c r="E20" s="442"/>
      <c r="F20" s="441"/>
      <c r="G20" s="748"/>
      <c r="H20" s="749"/>
      <c r="I20" s="750"/>
      <c r="J20" s="443"/>
      <c r="K20" s="445"/>
    </row>
    <row r="21" spans="1:11" ht="16.5" customHeight="1" x14ac:dyDescent="0.15">
      <c r="B21" s="745" t="s">
        <v>521</v>
      </c>
      <c r="C21" s="747"/>
      <c r="D21" s="448"/>
      <c r="E21" s="442"/>
      <c r="F21" s="441"/>
      <c r="G21" s="748"/>
      <c r="H21" s="749"/>
      <c r="I21" s="750"/>
      <c r="J21" s="443"/>
      <c r="K21" s="445"/>
    </row>
    <row r="22" spans="1:11" ht="16.5" customHeight="1" x14ac:dyDescent="0.15">
      <c r="B22" s="745" t="s">
        <v>520</v>
      </c>
      <c r="C22" s="746"/>
      <c r="D22" s="747"/>
      <c r="E22" s="442"/>
      <c r="F22" s="441"/>
      <c r="G22" s="748"/>
      <c r="H22" s="749"/>
      <c r="I22" s="750"/>
      <c r="J22" s="441"/>
      <c r="K22" s="445"/>
    </row>
    <row r="23" spans="1:11" ht="16.5" customHeight="1" x14ac:dyDescent="0.15">
      <c r="B23" s="745" t="s">
        <v>519</v>
      </c>
      <c r="C23" s="746"/>
      <c r="D23" s="747"/>
      <c r="E23" s="442"/>
      <c r="F23" s="441"/>
      <c r="G23" s="748"/>
      <c r="H23" s="749"/>
      <c r="I23" s="750"/>
      <c r="J23" s="446"/>
      <c r="K23" s="441"/>
    </row>
    <row r="24" spans="1:11" ht="16.5" customHeight="1" thickBot="1" x14ac:dyDescent="0.2">
      <c r="B24" s="745" t="s">
        <v>518</v>
      </c>
      <c r="C24" s="746"/>
      <c r="D24" s="747"/>
      <c r="E24" s="442"/>
      <c r="F24" s="441"/>
      <c r="G24" s="748"/>
      <c r="H24" s="749"/>
      <c r="I24" s="750"/>
      <c r="J24" s="443"/>
      <c r="K24" s="441"/>
    </row>
    <row r="25" spans="1:11" ht="24.95" customHeight="1" thickBot="1" x14ac:dyDescent="0.2">
      <c r="B25" s="751" t="s">
        <v>517</v>
      </c>
      <c r="C25" s="752"/>
      <c r="D25" s="753"/>
      <c r="E25" s="432"/>
      <c r="F25" s="432"/>
      <c r="G25" s="754"/>
      <c r="H25" s="755"/>
      <c r="I25" s="756"/>
      <c r="J25" s="757" t="s">
        <v>516</v>
      </c>
      <c r="K25" s="758"/>
    </row>
    <row r="26" spans="1:11" x14ac:dyDescent="0.15">
      <c r="B26" s="431" t="s">
        <v>515</v>
      </c>
    </row>
    <row r="27" spans="1:11" ht="15.75" customHeight="1" x14ac:dyDescent="0.15">
      <c r="B27" s="421"/>
      <c r="C27" s="421"/>
      <c r="D27" s="421"/>
      <c r="E27" s="421"/>
    </row>
    <row r="28" spans="1:11" ht="15.75" customHeight="1" x14ac:dyDescent="0.15">
      <c r="A28" s="601" t="s">
        <v>719</v>
      </c>
      <c r="E28" s="364" t="s">
        <v>386</v>
      </c>
      <c r="F28" s="467"/>
      <c r="G28" s="429"/>
      <c r="H28" s="422"/>
    </row>
    <row r="29" spans="1:11" ht="21.75" customHeight="1" x14ac:dyDescent="0.15">
      <c r="B29" s="424" t="s">
        <v>514</v>
      </c>
      <c r="C29" s="428" t="s">
        <v>513</v>
      </c>
      <c r="D29" s="428" t="s">
        <v>512</v>
      </c>
      <c r="E29" s="428" t="s">
        <v>511</v>
      </c>
      <c r="F29" s="427"/>
      <c r="G29" s="421"/>
      <c r="I29" s="421"/>
      <c r="J29" s="421"/>
    </row>
    <row r="30" spans="1:11" ht="21.75" customHeight="1" x14ac:dyDescent="0.15">
      <c r="B30" s="424" t="s">
        <v>510</v>
      </c>
      <c r="C30" s="451"/>
      <c r="D30" s="453"/>
      <c r="E30" s="452">
        <f>C30*D30</f>
        <v>0</v>
      </c>
      <c r="F30" s="423"/>
    </row>
    <row r="31" spans="1:11" ht="21.75" customHeight="1" x14ac:dyDescent="0.15">
      <c r="B31" s="426" t="s">
        <v>509</v>
      </c>
      <c r="C31" s="451"/>
      <c r="D31" s="453"/>
      <c r="E31" s="452">
        <f t="shared" ref="E31:E34" si="0">C31*D31</f>
        <v>0</v>
      </c>
      <c r="F31" s="423"/>
    </row>
    <row r="32" spans="1:11" ht="21.75" customHeight="1" x14ac:dyDescent="0.15">
      <c r="B32" s="424" t="s">
        <v>508</v>
      </c>
      <c r="C32" s="451"/>
      <c r="D32" s="453"/>
      <c r="E32" s="452">
        <f t="shared" si="0"/>
        <v>0</v>
      </c>
      <c r="F32" s="423"/>
    </row>
    <row r="33" spans="1:7" ht="21.75" customHeight="1" x14ac:dyDescent="0.15">
      <c r="B33" s="425" t="s">
        <v>507</v>
      </c>
      <c r="C33" s="451"/>
      <c r="D33" s="453"/>
      <c r="E33" s="452">
        <f t="shared" si="0"/>
        <v>0</v>
      </c>
      <c r="F33" s="423"/>
    </row>
    <row r="34" spans="1:7" ht="21.75" customHeight="1" x14ac:dyDescent="0.15">
      <c r="B34" s="424"/>
      <c r="C34" s="451"/>
      <c r="D34" s="453"/>
      <c r="E34" s="452">
        <f t="shared" si="0"/>
        <v>0</v>
      </c>
      <c r="F34" s="423"/>
    </row>
    <row r="35" spans="1:7" x14ac:dyDescent="0.15">
      <c r="B35" s="419" t="s">
        <v>506</v>
      </c>
    </row>
    <row r="36" spans="1:7" x14ac:dyDescent="0.15">
      <c r="A36" s="422"/>
    </row>
    <row r="37" spans="1:7" ht="21.75" customHeight="1" x14ac:dyDescent="0.15">
      <c r="B37" s="421"/>
      <c r="C37" s="420"/>
    </row>
    <row r="42" spans="1:7" x14ac:dyDescent="0.15">
      <c r="D42" s="419" t="s">
        <v>298</v>
      </c>
      <c r="F42" s="419" t="s">
        <v>299</v>
      </c>
      <c r="G42" s="419" t="s">
        <v>298</v>
      </c>
    </row>
    <row r="43" spans="1:7" x14ac:dyDescent="0.15">
      <c r="D43" s="419" t="s">
        <v>502</v>
      </c>
      <c r="F43" s="419" t="s">
        <v>298</v>
      </c>
      <c r="G43" s="419" t="s">
        <v>502</v>
      </c>
    </row>
    <row r="44" spans="1:7" x14ac:dyDescent="0.15">
      <c r="D44" s="419" t="s">
        <v>500</v>
      </c>
      <c r="F44" s="419" t="s">
        <v>298</v>
      </c>
      <c r="G44" s="419" t="s">
        <v>500</v>
      </c>
    </row>
    <row r="45" spans="1:7" x14ac:dyDescent="0.15">
      <c r="D45" s="419" t="s">
        <v>498</v>
      </c>
      <c r="F45" s="419" t="s">
        <v>505</v>
      </c>
    </row>
    <row r="46" spans="1:7" x14ac:dyDescent="0.15">
      <c r="D46" s="419" t="s">
        <v>497</v>
      </c>
      <c r="F46" s="419" t="s">
        <v>504</v>
      </c>
    </row>
    <row r="47" spans="1:7" x14ac:dyDescent="0.15">
      <c r="D47" s="419" t="s">
        <v>298</v>
      </c>
      <c r="F47" s="419" t="s">
        <v>503</v>
      </c>
    </row>
    <row r="48" spans="1:7" x14ac:dyDescent="0.15">
      <c r="D48" s="419" t="s">
        <v>502</v>
      </c>
      <c r="F48" s="419" t="s">
        <v>501</v>
      </c>
    </row>
    <row r="49" spans="4:6" x14ac:dyDescent="0.15">
      <c r="D49" s="419" t="s">
        <v>500</v>
      </c>
      <c r="F49" s="419" t="s">
        <v>499</v>
      </c>
    </row>
    <row r="50" spans="4:6" x14ac:dyDescent="0.15">
      <c r="D50" s="419" t="s">
        <v>498</v>
      </c>
    </row>
    <row r="51" spans="4:6" x14ac:dyDescent="0.15">
      <c r="D51" s="419" t="s">
        <v>497</v>
      </c>
    </row>
    <row r="52" spans="4:6" x14ac:dyDescent="0.15">
      <c r="D52" s="419" t="s">
        <v>496</v>
      </c>
    </row>
    <row r="55" spans="4:6" x14ac:dyDescent="0.15">
      <c r="D55" s="419" t="s">
        <v>495</v>
      </c>
    </row>
    <row r="56" spans="4:6" x14ac:dyDescent="0.15">
      <c r="D56" s="419" t="s">
        <v>494</v>
      </c>
    </row>
    <row r="57" spans="4:6" x14ac:dyDescent="0.15">
      <c r="D57" s="419" t="s">
        <v>493</v>
      </c>
    </row>
    <row r="58" spans="4:6" x14ac:dyDescent="0.15">
      <c r="D58" s="419" t="s">
        <v>492</v>
      </c>
    </row>
    <row r="59" spans="4:6" x14ac:dyDescent="0.15">
      <c r="D59" s="419" t="s">
        <v>491</v>
      </c>
    </row>
    <row r="60" spans="4:6" x14ac:dyDescent="0.15">
      <c r="D60" s="419" t="s">
        <v>490</v>
      </c>
    </row>
    <row r="61" spans="4:6" x14ac:dyDescent="0.15">
      <c r="D61" s="419" t="s">
        <v>489</v>
      </c>
    </row>
  </sheetData>
  <mergeCells count="41">
    <mergeCell ref="K3:L3"/>
    <mergeCell ref="J4:K4"/>
    <mergeCell ref="B5:D6"/>
    <mergeCell ref="G5:I6"/>
    <mergeCell ref="B7:C7"/>
    <mergeCell ref="G7:I7"/>
    <mergeCell ref="B8:C8"/>
    <mergeCell ref="G8:I8"/>
    <mergeCell ref="B9:C9"/>
    <mergeCell ref="G9:I9"/>
    <mergeCell ref="B10:C10"/>
    <mergeCell ref="G10:H10"/>
    <mergeCell ref="B17:D17"/>
    <mergeCell ref="B11:C11"/>
    <mergeCell ref="G11:H11"/>
    <mergeCell ref="B12:D12"/>
    <mergeCell ref="G12:I12"/>
    <mergeCell ref="B13:D13"/>
    <mergeCell ref="G13:I13"/>
    <mergeCell ref="B14:D14"/>
    <mergeCell ref="G14:I14"/>
    <mergeCell ref="B15:C15"/>
    <mergeCell ref="G15:I15"/>
    <mergeCell ref="B16:D16"/>
    <mergeCell ref="B18:D18"/>
    <mergeCell ref="G18:I18"/>
    <mergeCell ref="B19:D19"/>
    <mergeCell ref="G19:I19"/>
    <mergeCell ref="B20:D20"/>
    <mergeCell ref="G20:I20"/>
    <mergeCell ref="B21:C21"/>
    <mergeCell ref="G21:I21"/>
    <mergeCell ref="B22:D22"/>
    <mergeCell ref="G22:I22"/>
    <mergeCell ref="B23:D23"/>
    <mergeCell ref="G23:I23"/>
    <mergeCell ref="B24:D24"/>
    <mergeCell ref="G24:I24"/>
    <mergeCell ref="B25:D25"/>
    <mergeCell ref="G25:I25"/>
    <mergeCell ref="J25:K25"/>
  </mergeCells>
  <phoneticPr fontId="2"/>
  <dataValidations count="6">
    <dataValidation type="list" allowBlank="1" showInputMessage="1" showErrorMessage="1" sqref="I11">
      <formula1>"算定なし,Ⅰ型,Ⅱ型,区分なし"</formula1>
    </dataValidation>
    <dataValidation type="list" allowBlank="1" showInputMessage="1" showErrorMessage="1" sqref="I10">
      <formula1>$D$47:$D$53</formula1>
    </dataValidation>
    <dataValidation type="list" allowBlank="1" showInputMessage="1" showErrorMessage="1" sqref="D7 D15">
      <formula1>$D$55:$D$61</formula1>
    </dataValidation>
    <dataValidation type="list" allowBlank="1" showInputMessage="1" showErrorMessage="1" sqref="D8">
      <formula1>$D$43:$D$44</formula1>
    </dataValidation>
    <dataValidation type="list" allowBlank="1" showInputMessage="1" showErrorMessage="1" sqref="D9">
      <formula1>$D$42:$D$45</formula1>
    </dataValidation>
    <dataValidation type="list" allowBlank="1" showInputMessage="1" showErrorMessage="1" sqref="D10:D11 D21">
      <formula1>$D$42:$D$44</formula1>
    </dataValidation>
  </dataValidations>
  <pageMargins left="0.7" right="0.57999999999999996" top="0.54" bottom="0.85" header="0.51200000000000001" footer="0.51200000000000001"/>
  <pageSetup paperSize="9" scale="76" orientation="landscape"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zoomScaleNormal="100" zoomScaleSheetLayoutView="100" workbookViewId="0">
      <selection activeCell="N1" sqref="N1:O1"/>
    </sheetView>
  </sheetViews>
  <sheetFormatPr defaultRowHeight="18" customHeight="1" x14ac:dyDescent="0.15"/>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x14ac:dyDescent="0.2">
      <c r="A1" s="184"/>
      <c r="B1" s="524" t="s">
        <v>720</v>
      </c>
      <c r="C1" s="150"/>
      <c r="D1" s="184"/>
      <c r="E1" s="525"/>
      <c r="F1" s="525"/>
      <c r="G1" s="184"/>
      <c r="H1" s="184" t="s">
        <v>451</v>
      </c>
      <c r="I1" s="780">
        <f>[3]【共通】!C5</f>
        <v>0</v>
      </c>
      <c r="J1" s="781"/>
      <c r="K1" s="782"/>
      <c r="L1" s="783" t="s">
        <v>662</v>
      </c>
      <c r="M1" s="783"/>
      <c r="N1" s="780" t="s">
        <v>480</v>
      </c>
      <c r="O1" s="782"/>
    </row>
    <row r="2" spans="1:18" ht="4.5" customHeight="1" thickBot="1" x14ac:dyDescent="0.2">
      <c r="A2" s="184"/>
      <c r="B2" s="524"/>
      <c r="C2" s="150"/>
      <c r="D2" s="184"/>
      <c r="E2" s="184"/>
      <c r="F2" s="184"/>
      <c r="G2" s="184"/>
      <c r="H2" s="184"/>
      <c r="I2" s="184"/>
      <c r="J2" s="184"/>
      <c r="K2" s="184"/>
      <c r="L2" s="184"/>
      <c r="M2" s="184"/>
      <c r="N2" s="184"/>
      <c r="O2" s="184"/>
    </row>
    <row r="3" spans="1:18" ht="18" customHeight="1" thickBot="1" x14ac:dyDescent="0.2">
      <c r="A3" s="288"/>
      <c r="B3" s="784" t="s">
        <v>663</v>
      </c>
      <c r="C3" s="785"/>
      <c r="D3" s="526"/>
      <c r="E3" s="527" t="s">
        <v>664</v>
      </c>
      <c r="F3" s="150"/>
      <c r="G3" s="150"/>
      <c r="H3" s="150"/>
      <c r="I3" s="150"/>
      <c r="J3" s="150"/>
      <c r="K3" s="150"/>
      <c r="L3" s="150"/>
      <c r="M3" s="150"/>
      <c r="N3" s="150"/>
      <c r="O3" s="150"/>
      <c r="P3" s="184"/>
    </row>
    <row r="4" spans="1:18" ht="18" customHeight="1" thickBot="1" x14ac:dyDescent="0.2">
      <c r="A4" s="288"/>
      <c r="B4" s="786" t="s">
        <v>665</v>
      </c>
      <c r="C4" s="787"/>
      <c r="D4" s="788"/>
      <c r="E4" s="528"/>
      <c r="F4" s="529"/>
      <c r="G4" s="530"/>
      <c r="H4" s="530"/>
      <c r="I4" s="530"/>
      <c r="J4" s="530"/>
      <c r="K4" s="530"/>
      <c r="L4" s="530"/>
      <c r="M4" s="530"/>
      <c r="N4" s="530"/>
      <c r="O4" s="531"/>
      <c r="P4" s="184"/>
    </row>
    <row r="5" spans="1:18" ht="18" customHeight="1" x14ac:dyDescent="0.15">
      <c r="A5" s="288"/>
      <c r="B5" s="772" t="s">
        <v>666</v>
      </c>
      <c r="C5" s="774"/>
      <c r="D5" s="775"/>
      <c r="E5" s="775"/>
      <c r="F5" s="775"/>
      <c r="G5" s="775"/>
      <c r="H5" s="775"/>
      <c r="I5" s="775"/>
      <c r="J5" s="775"/>
      <c r="K5" s="775"/>
      <c r="L5" s="775"/>
      <c r="M5" s="775"/>
      <c r="N5" s="775"/>
      <c r="O5" s="776"/>
      <c r="P5" s="184"/>
      <c r="R5" s="147" t="s">
        <v>667</v>
      </c>
    </row>
    <row r="6" spans="1:18" ht="18" customHeight="1" thickBot="1" x14ac:dyDescent="0.2">
      <c r="A6" s="150"/>
      <c r="B6" s="773"/>
      <c r="C6" s="777"/>
      <c r="D6" s="778"/>
      <c r="E6" s="778"/>
      <c r="F6" s="778"/>
      <c r="G6" s="778"/>
      <c r="H6" s="778"/>
      <c r="I6" s="778"/>
      <c r="J6" s="778"/>
      <c r="K6" s="778"/>
      <c r="L6" s="778"/>
      <c r="M6" s="778"/>
      <c r="N6" s="778"/>
      <c r="O6" s="779"/>
      <c r="P6" s="184"/>
      <c r="R6" s="147" t="s">
        <v>668</v>
      </c>
    </row>
    <row r="7" spans="1:18" ht="18" customHeight="1" x14ac:dyDescent="0.15">
      <c r="A7" s="150"/>
      <c r="B7" s="772" t="s">
        <v>669</v>
      </c>
      <c r="C7" s="791"/>
      <c r="D7" s="792"/>
      <c r="E7" s="792"/>
      <c r="F7" s="792"/>
      <c r="G7" s="792"/>
      <c r="H7" s="792"/>
      <c r="I7" s="792"/>
      <c r="J7" s="792"/>
      <c r="K7" s="792"/>
      <c r="L7" s="792"/>
      <c r="M7" s="792"/>
      <c r="N7" s="792"/>
      <c r="O7" s="793"/>
      <c r="P7" s="184"/>
      <c r="R7" s="147" t="s">
        <v>299</v>
      </c>
    </row>
    <row r="8" spans="1:18" ht="18" customHeight="1" thickBot="1" x14ac:dyDescent="0.2">
      <c r="A8" s="150"/>
      <c r="B8" s="773"/>
      <c r="C8" s="777"/>
      <c r="D8" s="778"/>
      <c r="E8" s="778"/>
      <c r="F8" s="778"/>
      <c r="G8" s="778"/>
      <c r="H8" s="778"/>
      <c r="I8" s="778"/>
      <c r="J8" s="778"/>
      <c r="K8" s="778"/>
      <c r="L8" s="778"/>
      <c r="M8" s="778"/>
      <c r="N8" s="778"/>
      <c r="O8" s="779"/>
      <c r="P8" s="184"/>
      <c r="R8" s="147" t="s">
        <v>298</v>
      </c>
    </row>
    <row r="9" spans="1:18" ht="18" customHeight="1" thickBot="1" x14ac:dyDescent="0.2">
      <c r="A9" s="184"/>
      <c r="B9" s="794" t="s">
        <v>670</v>
      </c>
      <c r="C9" s="795"/>
      <c r="D9" s="795"/>
      <c r="E9" s="796"/>
      <c r="F9" s="797"/>
      <c r="G9" s="798"/>
      <c r="H9" s="799" t="s">
        <v>671</v>
      </c>
      <c r="I9" s="800"/>
      <c r="J9" s="792" t="s">
        <v>672</v>
      </c>
      <c r="K9" s="792"/>
      <c r="L9" s="792" t="s">
        <v>673</v>
      </c>
      <c r="M9" s="792"/>
      <c r="N9" s="530"/>
      <c r="O9" s="531"/>
      <c r="P9" s="184"/>
    </row>
    <row r="10" spans="1:18" ht="18" customHeight="1" thickBot="1" x14ac:dyDescent="0.2">
      <c r="A10" s="184"/>
      <c r="B10" s="532" t="s">
        <v>674</v>
      </c>
      <c r="C10" s="533"/>
      <c r="D10" s="533"/>
      <c r="E10" s="533"/>
      <c r="F10" s="534"/>
      <c r="G10" s="534"/>
      <c r="H10" s="534"/>
      <c r="I10" s="535" t="s">
        <v>675</v>
      </c>
      <c r="J10" s="775" t="s">
        <v>676</v>
      </c>
      <c r="K10" s="775"/>
      <c r="L10" s="775" t="s">
        <v>677</v>
      </c>
      <c r="M10" s="775"/>
      <c r="N10" s="536"/>
      <c r="O10" s="537"/>
      <c r="P10" s="184"/>
    </row>
    <row r="11" spans="1:18" ht="18" customHeight="1" thickBot="1" x14ac:dyDescent="0.2">
      <c r="A11" s="184"/>
      <c r="B11" s="801" t="s">
        <v>678</v>
      </c>
      <c r="C11" s="802"/>
      <c r="D11" s="538" t="s">
        <v>679</v>
      </c>
      <c r="E11" s="636"/>
      <c r="F11" s="636"/>
      <c r="G11" s="636"/>
      <c r="H11" s="539" t="s">
        <v>680</v>
      </c>
      <c r="I11" s="536"/>
      <c r="J11" s="536"/>
      <c r="K11" s="536"/>
      <c r="L11" s="536"/>
      <c r="M11" s="536"/>
      <c r="N11" s="536"/>
      <c r="O11" s="537"/>
      <c r="P11" s="184"/>
    </row>
    <row r="12" spans="1:18" ht="18" customHeight="1" x14ac:dyDescent="0.15">
      <c r="A12" s="184"/>
      <c r="B12" s="803" t="s">
        <v>681</v>
      </c>
      <c r="C12" s="804"/>
      <c r="D12" s="536"/>
      <c r="E12" s="536"/>
      <c r="F12" s="536"/>
      <c r="G12" s="536"/>
      <c r="H12" s="536"/>
      <c r="I12" s="536"/>
      <c r="J12" s="536"/>
      <c r="K12" s="536"/>
      <c r="L12" s="536"/>
      <c r="M12" s="536"/>
      <c r="N12" s="536"/>
      <c r="O12" s="537"/>
      <c r="P12" s="184"/>
    </row>
    <row r="13" spans="1:18" ht="18" customHeight="1" x14ac:dyDescent="0.15">
      <c r="A13" s="184"/>
      <c r="B13" s="772" t="s">
        <v>666</v>
      </c>
      <c r="C13" s="644"/>
      <c r="D13" s="645"/>
      <c r="E13" s="645"/>
      <c r="F13" s="645"/>
      <c r="G13" s="645"/>
      <c r="H13" s="645"/>
      <c r="I13" s="645"/>
      <c r="J13" s="645"/>
      <c r="K13" s="645"/>
      <c r="L13" s="645"/>
      <c r="M13" s="645"/>
      <c r="N13" s="645"/>
      <c r="O13" s="646"/>
      <c r="P13" s="184"/>
    </row>
    <row r="14" spans="1:18" ht="18" customHeight="1" x14ac:dyDescent="0.15">
      <c r="A14" s="184"/>
      <c r="B14" s="789"/>
      <c r="C14" s="790"/>
      <c r="D14" s="642"/>
      <c r="E14" s="642"/>
      <c r="F14" s="642"/>
      <c r="G14" s="642"/>
      <c r="H14" s="642"/>
      <c r="I14" s="642"/>
      <c r="J14" s="642"/>
      <c r="K14" s="642"/>
      <c r="L14" s="642"/>
      <c r="M14" s="642"/>
      <c r="N14" s="642"/>
      <c r="O14" s="643"/>
      <c r="P14" s="184"/>
    </row>
    <row r="15" spans="1:18" ht="18" customHeight="1" x14ac:dyDescent="0.15">
      <c r="A15" s="184"/>
      <c r="B15" s="789" t="s">
        <v>669</v>
      </c>
      <c r="C15" s="644"/>
      <c r="D15" s="645"/>
      <c r="E15" s="645"/>
      <c r="F15" s="645"/>
      <c r="G15" s="645"/>
      <c r="H15" s="645"/>
      <c r="I15" s="645"/>
      <c r="J15" s="645"/>
      <c r="K15" s="645"/>
      <c r="L15" s="645"/>
      <c r="M15" s="645"/>
      <c r="N15" s="645"/>
      <c r="O15" s="806"/>
      <c r="P15" s="184"/>
    </row>
    <row r="16" spans="1:18" ht="18" customHeight="1" thickBot="1" x14ac:dyDescent="0.2">
      <c r="A16" s="184"/>
      <c r="B16" s="805"/>
      <c r="C16" s="774"/>
      <c r="D16" s="775"/>
      <c r="E16" s="775"/>
      <c r="F16" s="775"/>
      <c r="G16" s="775"/>
      <c r="H16" s="775"/>
      <c r="I16" s="775"/>
      <c r="J16" s="775"/>
      <c r="K16" s="775"/>
      <c r="L16" s="775"/>
      <c r="M16" s="775"/>
      <c r="N16" s="775"/>
      <c r="O16" s="776"/>
      <c r="P16" s="184"/>
    </row>
    <row r="17" spans="1:16" ht="18" customHeight="1" thickBot="1" x14ac:dyDescent="0.2">
      <c r="A17" s="184"/>
      <c r="B17" s="786" t="s">
        <v>682</v>
      </c>
      <c r="C17" s="788"/>
      <c r="D17" s="540" t="s">
        <v>679</v>
      </c>
      <c r="E17" s="807"/>
      <c r="F17" s="807"/>
      <c r="G17" s="807"/>
      <c r="H17" s="541" t="s">
        <v>680</v>
      </c>
      <c r="I17" s="542"/>
      <c r="J17" s="542"/>
      <c r="K17" s="542"/>
      <c r="L17" s="542"/>
      <c r="M17" s="542"/>
      <c r="N17" s="542"/>
      <c r="O17" s="543"/>
      <c r="P17" s="184"/>
    </row>
    <row r="18" spans="1:16" ht="18" customHeight="1" thickBot="1" x14ac:dyDescent="0.2">
      <c r="A18" s="184"/>
      <c r="B18" s="794" t="s">
        <v>683</v>
      </c>
      <c r="C18" s="795"/>
      <c r="D18" s="796"/>
      <c r="E18" s="808"/>
      <c r="F18" s="807"/>
      <c r="G18" s="807"/>
      <c r="H18" s="541" t="s">
        <v>680</v>
      </c>
      <c r="I18" s="536"/>
      <c r="J18" s="536"/>
      <c r="K18" s="536"/>
      <c r="L18" s="536"/>
      <c r="M18" s="536"/>
      <c r="N18" s="536"/>
      <c r="O18" s="537"/>
      <c r="P18" s="184"/>
    </row>
    <row r="19" spans="1:16" ht="18" customHeight="1" x14ac:dyDescent="0.15">
      <c r="A19" s="184"/>
      <c r="B19" s="817" t="s">
        <v>684</v>
      </c>
      <c r="C19" s="818"/>
      <c r="D19" s="818"/>
      <c r="E19" s="544"/>
      <c r="F19" s="536"/>
      <c r="G19" s="536"/>
      <c r="H19" s="536"/>
      <c r="I19" s="536"/>
      <c r="J19" s="536"/>
      <c r="K19" s="536"/>
      <c r="L19" s="536"/>
      <c r="M19" s="536"/>
      <c r="N19" s="536"/>
      <c r="O19" s="537"/>
      <c r="P19" s="536"/>
    </row>
    <row r="20" spans="1:16" ht="18" customHeight="1" x14ac:dyDescent="0.15">
      <c r="A20" s="184"/>
      <c r="B20" s="545" t="s">
        <v>685</v>
      </c>
      <c r="C20" s="546"/>
      <c r="D20" s="547" t="s">
        <v>679</v>
      </c>
      <c r="E20" s="636"/>
      <c r="F20" s="636"/>
      <c r="G20" s="636"/>
      <c r="H20" s="539" t="s">
        <v>680</v>
      </c>
      <c r="I20" s="536"/>
      <c r="J20" s="536"/>
      <c r="K20" s="536"/>
      <c r="L20" s="536"/>
      <c r="M20" s="536"/>
      <c r="N20" s="536"/>
      <c r="O20" s="537"/>
      <c r="P20" s="536"/>
    </row>
    <row r="21" spans="1:16" ht="18" customHeight="1" x14ac:dyDescent="0.15">
      <c r="A21" s="184"/>
      <c r="B21" s="548" t="s">
        <v>686</v>
      </c>
      <c r="C21" s="549"/>
      <c r="D21" s="550" t="s">
        <v>679</v>
      </c>
      <c r="E21" s="636"/>
      <c r="F21" s="636"/>
      <c r="G21" s="636"/>
      <c r="H21" s="539" t="s">
        <v>680</v>
      </c>
      <c r="I21" s="536"/>
      <c r="J21" s="536"/>
      <c r="K21" s="536"/>
      <c r="L21" s="536"/>
      <c r="M21" s="536"/>
      <c r="N21" s="536"/>
      <c r="O21" s="537"/>
      <c r="P21" s="536"/>
    </row>
    <row r="22" spans="1:16" ht="18" customHeight="1" x14ac:dyDescent="0.15">
      <c r="A22" s="184"/>
      <c r="B22" s="551" t="s">
        <v>687</v>
      </c>
      <c r="C22" s="552"/>
      <c r="D22" s="547" t="s">
        <v>679</v>
      </c>
      <c r="E22" s="636"/>
      <c r="F22" s="636"/>
      <c r="G22" s="636"/>
      <c r="H22" s="539" t="s">
        <v>680</v>
      </c>
      <c r="I22" s="819" t="s">
        <v>688</v>
      </c>
      <c r="J22" s="820"/>
      <c r="K22" s="820"/>
      <c r="L22" s="820"/>
      <c r="M22" s="820"/>
      <c r="N22" s="820"/>
      <c r="O22" s="821"/>
      <c r="P22" s="536"/>
    </row>
    <row r="23" spans="1:16" ht="18" customHeight="1" x14ac:dyDescent="0.15">
      <c r="A23" s="184"/>
      <c r="B23" s="553" t="s">
        <v>689</v>
      </c>
      <c r="C23" s="554"/>
      <c r="D23" s="555" t="s">
        <v>679</v>
      </c>
      <c r="E23" s="645"/>
      <c r="F23" s="645"/>
      <c r="G23" s="645"/>
      <c r="H23" s="556" t="s">
        <v>680</v>
      </c>
      <c r="I23" s="557"/>
      <c r="J23" s="536"/>
      <c r="K23" s="536"/>
      <c r="L23" s="536"/>
      <c r="M23" s="536"/>
      <c r="N23" s="536"/>
      <c r="O23" s="537"/>
      <c r="P23" s="536"/>
    </row>
    <row r="24" spans="1:16" ht="18" customHeight="1" x14ac:dyDescent="0.15">
      <c r="A24" s="184"/>
      <c r="B24" s="822" t="s">
        <v>690</v>
      </c>
      <c r="C24" s="823"/>
      <c r="D24" s="824"/>
      <c r="E24" s="558"/>
      <c r="F24" s="558"/>
      <c r="G24" s="558"/>
      <c r="H24" s="558"/>
      <c r="I24" s="536"/>
      <c r="J24" s="536"/>
      <c r="K24" s="536"/>
      <c r="L24" s="536"/>
      <c r="M24" s="536"/>
      <c r="N24" s="536"/>
      <c r="O24" s="537"/>
      <c r="P24" s="184"/>
    </row>
    <row r="25" spans="1:16" ht="18" customHeight="1" x14ac:dyDescent="0.15">
      <c r="A25" s="184"/>
      <c r="B25" s="825"/>
      <c r="C25" s="775"/>
      <c r="D25" s="775"/>
      <c r="E25" s="775"/>
      <c r="F25" s="775"/>
      <c r="G25" s="775"/>
      <c r="H25" s="775"/>
      <c r="I25" s="775"/>
      <c r="J25" s="775"/>
      <c r="K25" s="775"/>
      <c r="L25" s="775"/>
      <c r="M25" s="775"/>
      <c r="N25" s="775"/>
      <c r="O25" s="776"/>
      <c r="P25" s="184"/>
    </row>
    <row r="26" spans="1:16" ht="18" customHeight="1" thickBot="1" x14ac:dyDescent="0.2">
      <c r="A26" s="184"/>
      <c r="B26" s="826"/>
      <c r="C26" s="778"/>
      <c r="D26" s="778"/>
      <c r="E26" s="778"/>
      <c r="F26" s="778"/>
      <c r="G26" s="778"/>
      <c r="H26" s="778"/>
      <c r="I26" s="778"/>
      <c r="J26" s="778"/>
      <c r="K26" s="778"/>
      <c r="L26" s="778"/>
      <c r="M26" s="778"/>
      <c r="N26" s="778"/>
      <c r="O26" s="779"/>
      <c r="P26" s="184"/>
    </row>
    <row r="27" spans="1:16" ht="9.9499999999999993" customHeight="1" x14ac:dyDescent="0.15">
      <c r="A27" s="231"/>
      <c r="B27" s="231"/>
      <c r="C27" s="231"/>
      <c r="D27" s="231"/>
      <c r="E27" s="231"/>
      <c r="F27" s="231"/>
      <c r="G27" s="231"/>
      <c r="H27" s="231"/>
      <c r="I27" s="231"/>
      <c r="J27" s="231"/>
      <c r="K27" s="231"/>
      <c r="L27" s="231"/>
      <c r="M27" s="231"/>
      <c r="N27" s="231"/>
      <c r="O27" s="231"/>
      <c r="P27" s="231"/>
    </row>
    <row r="28" spans="1:16" ht="18" customHeight="1" x14ac:dyDescent="0.15">
      <c r="A28" s="559"/>
      <c r="B28" s="559" t="s">
        <v>691</v>
      </c>
      <c r="C28" s="559"/>
      <c r="D28" s="559"/>
      <c r="E28" s="559"/>
      <c r="F28" s="559"/>
      <c r="G28" s="559"/>
      <c r="H28" s="559"/>
      <c r="I28" s="559"/>
      <c r="J28" s="559"/>
      <c r="K28" s="559"/>
      <c r="L28" s="559"/>
      <c r="M28" s="559"/>
      <c r="N28" s="559"/>
      <c r="O28" s="559"/>
      <c r="P28" s="559"/>
    </row>
    <row r="29" spans="1:16" ht="18" customHeight="1" x14ac:dyDescent="0.15">
      <c r="A29" s="559"/>
      <c r="B29" s="559" t="s">
        <v>692</v>
      </c>
      <c r="C29" s="559"/>
      <c r="D29" s="559"/>
      <c r="E29" s="559"/>
      <c r="F29" s="559"/>
      <c r="G29" s="559"/>
      <c r="H29" s="559"/>
      <c r="I29" s="559"/>
      <c r="J29" s="559"/>
      <c r="K29" s="559"/>
      <c r="L29" s="559"/>
      <c r="M29" s="559"/>
      <c r="N29" s="559"/>
      <c r="O29" s="559"/>
      <c r="P29" s="559"/>
    </row>
    <row r="30" spans="1:16" ht="30" customHeight="1" x14ac:dyDescent="0.15">
      <c r="A30" s="559"/>
      <c r="B30" s="827" t="s">
        <v>693</v>
      </c>
      <c r="C30" s="827"/>
      <c r="D30" s="827"/>
      <c r="E30" s="827"/>
      <c r="F30" s="827"/>
      <c r="G30" s="827"/>
      <c r="H30" s="827"/>
      <c r="I30" s="827"/>
      <c r="J30" s="827"/>
      <c r="K30" s="827"/>
      <c r="L30" s="827"/>
      <c r="M30" s="827"/>
      <c r="N30" s="827"/>
      <c r="O30" s="827"/>
      <c r="P30" s="559"/>
    </row>
    <row r="31" spans="1:16" ht="18" customHeight="1" thickBot="1" x14ac:dyDescent="0.2">
      <c r="B31" s="71" t="s">
        <v>694</v>
      </c>
    </row>
    <row r="32" spans="1:16" ht="18" customHeight="1" thickBot="1" x14ac:dyDescent="0.2">
      <c r="A32" s="288"/>
      <c r="B32" s="784" t="s">
        <v>663</v>
      </c>
      <c r="C32" s="785"/>
      <c r="D32" s="560" t="s">
        <v>299</v>
      </c>
      <c r="E32" s="561" t="s">
        <v>695</v>
      </c>
      <c r="F32" s="561"/>
      <c r="G32" s="561"/>
      <c r="H32" s="561"/>
      <c r="I32" s="561"/>
      <c r="J32" s="561"/>
      <c r="K32" s="561"/>
      <c r="L32" s="561"/>
      <c r="M32" s="561"/>
      <c r="N32" s="561"/>
      <c r="O32" s="561"/>
    </row>
    <row r="33" spans="1:16" ht="18" customHeight="1" thickBot="1" x14ac:dyDescent="0.2">
      <c r="A33" s="288"/>
      <c r="B33" s="828" t="s">
        <v>665</v>
      </c>
      <c r="C33" s="829"/>
      <c r="D33" s="830"/>
      <c r="E33" s="562"/>
      <c r="F33" s="563"/>
      <c r="G33" s="564"/>
      <c r="H33" s="564"/>
      <c r="I33" s="564"/>
      <c r="J33" s="564"/>
      <c r="K33" s="564"/>
      <c r="L33" s="564"/>
      <c r="M33" s="564"/>
      <c r="N33" s="564"/>
      <c r="O33" s="565"/>
    </row>
    <row r="34" spans="1:16" ht="18" customHeight="1" x14ac:dyDescent="0.15">
      <c r="A34" s="288"/>
      <c r="B34" s="809" t="s">
        <v>666</v>
      </c>
      <c r="C34" s="811" t="s">
        <v>696</v>
      </c>
      <c r="D34" s="812"/>
      <c r="E34" s="812"/>
      <c r="F34" s="812"/>
      <c r="G34" s="812"/>
      <c r="H34" s="812"/>
      <c r="I34" s="812"/>
      <c r="J34" s="812"/>
      <c r="K34" s="812"/>
      <c r="L34" s="812"/>
      <c r="M34" s="812"/>
      <c r="N34" s="812"/>
      <c r="O34" s="813"/>
    </row>
    <row r="35" spans="1:16" ht="18" customHeight="1" thickBot="1" x14ac:dyDescent="0.2">
      <c r="A35" s="288"/>
      <c r="B35" s="810"/>
      <c r="C35" s="814"/>
      <c r="D35" s="815"/>
      <c r="E35" s="815"/>
      <c r="F35" s="815"/>
      <c r="G35" s="815"/>
      <c r="H35" s="815"/>
      <c r="I35" s="815"/>
      <c r="J35" s="815"/>
      <c r="K35" s="815"/>
      <c r="L35" s="815"/>
      <c r="M35" s="815"/>
      <c r="N35" s="815"/>
      <c r="O35" s="816"/>
    </row>
    <row r="36" spans="1:16" ht="18" customHeight="1" x14ac:dyDescent="0.15">
      <c r="A36" s="288"/>
      <c r="B36" s="809" t="s">
        <v>669</v>
      </c>
      <c r="C36" s="833" t="s">
        <v>697</v>
      </c>
      <c r="D36" s="834"/>
      <c r="E36" s="834"/>
      <c r="F36" s="834"/>
      <c r="G36" s="834"/>
      <c r="H36" s="834"/>
      <c r="I36" s="834"/>
      <c r="J36" s="834"/>
      <c r="K36" s="834"/>
      <c r="L36" s="834"/>
      <c r="M36" s="834"/>
      <c r="N36" s="834"/>
      <c r="O36" s="835"/>
    </row>
    <row r="37" spans="1:16" ht="18" customHeight="1" thickBot="1" x14ac:dyDescent="0.2">
      <c r="B37" s="810"/>
      <c r="C37" s="814"/>
      <c r="D37" s="815"/>
      <c r="E37" s="815"/>
      <c r="F37" s="815"/>
      <c r="G37" s="815"/>
      <c r="H37" s="815"/>
      <c r="I37" s="815"/>
      <c r="J37" s="815"/>
      <c r="K37" s="815"/>
      <c r="L37" s="815"/>
      <c r="M37" s="815"/>
      <c r="N37" s="815"/>
      <c r="O37" s="816"/>
    </row>
    <row r="38" spans="1:16" ht="18" customHeight="1" thickBot="1" x14ac:dyDescent="0.2">
      <c r="B38" s="828" t="s">
        <v>670</v>
      </c>
      <c r="C38" s="829"/>
      <c r="D38" s="829"/>
      <c r="E38" s="830"/>
      <c r="F38" s="828" t="s">
        <v>667</v>
      </c>
      <c r="G38" s="830"/>
      <c r="H38" s="564" t="s">
        <v>698</v>
      </c>
      <c r="I38" s="564"/>
      <c r="J38" s="564"/>
      <c r="K38" s="564"/>
      <c r="L38" s="564"/>
      <c r="M38" s="564"/>
      <c r="N38" s="564"/>
      <c r="O38" s="565"/>
    </row>
    <row r="39" spans="1:16" ht="18" customHeight="1" thickBot="1" x14ac:dyDescent="0.2">
      <c r="B39" s="566" t="s">
        <v>699</v>
      </c>
      <c r="C39" s="567"/>
      <c r="D39" s="567"/>
      <c r="E39" s="567"/>
      <c r="F39" s="568"/>
      <c r="G39" s="568"/>
      <c r="H39" s="568"/>
      <c r="I39" s="568"/>
      <c r="J39" s="568"/>
      <c r="K39" s="568"/>
      <c r="L39" s="568"/>
      <c r="M39" s="568"/>
      <c r="N39" s="568"/>
      <c r="O39" s="569"/>
    </row>
    <row r="40" spans="1:16" ht="18" customHeight="1" thickBot="1" x14ac:dyDescent="0.2">
      <c r="B40" s="784" t="s">
        <v>678</v>
      </c>
      <c r="C40" s="836"/>
      <c r="D40" s="570" t="s">
        <v>679</v>
      </c>
      <c r="E40" s="837">
        <v>1571020</v>
      </c>
      <c r="F40" s="838"/>
      <c r="G40" s="838"/>
      <c r="H40" s="571" t="s">
        <v>680</v>
      </c>
      <c r="I40" s="568"/>
      <c r="J40" s="568"/>
      <c r="K40" s="568"/>
      <c r="L40" s="568"/>
      <c r="M40" s="568"/>
      <c r="N40" s="568"/>
      <c r="O40" s="569"/>
    </row>
    <row r="41" spans="1:16" ht="18" customHeight="1" x14ac:dyDescent="0.15">
      <c r="B41" s="809" t="s">
        <v>681</v>
      </c>
      <c r="C41" s="839"/>
      <c r="D41" s="568"/>
      <c r="E41" s="568"/>
      <c r="F41" s="568"/>
      <c r="G41" s="568"/>
      <c r="H41" s="568"/>
      <c r="I41" s="568"/>
      <c r="J41" s="568"/>
      <c r="K41" s="568"/>
      <c r="L41" s="568"/>
      <c r="M41" s="568"/>
      <c r="N41" s="568"/>
      <c r="O41" s="569"/>
    </row>
    <row r="42" spans="1:16" ht="18" customHeight="1" x14ac:dyDescent="0.15">
      <c r="B42" s="809" t="s">
        <v>666</v>
      </c>
      <c r="C42" s="568" t="s">
        <v>700</v>
      </c>
      <c r="D42" s="568"/>
      <c r="E42" s="568"/>
      <c r="F42" s="568"/>
      <c r="G42" s="568"/>
      <c r="H42" s="568"/>
      <c r="I42" s="568"/>
      <c r="J42" s="568"/>
      <c r="K42" s="568"/>
      <c r="L42" s="568"/>
      <c r="M42" s="568"/>
      <c r="N42" s="568"/>
      <c r="O42" s="569"/>
    </row>
    <row r="43" spans="1:16" ht="18" customHeight="1" x14ac:dyDescent="0.15">
      <c r="B43" s="840"/>
      <c r="C43" s="572"/>
      <c r="D43" s="573"/>
      <c r="E43" s="573"/>
      <c r="F43" s="573"/>
      <c r="G43" s="573"/>
      <c r="H43" s="573"/>
      <c r="I43" s="573"/>
      <c r="J43" s="573"/>
      <c r="K43" s="573"/>
      <c r="L43" s="573"/>
      <c r="M43" s="573"/>
      <c r="N43" s="573"/>
      <c r="O43" s="574"/>
    </row>
    <row r="44" spans="1:16" ht="18" customHeight="1" x14ac:dyDescent="0.15">
      <c r="B44" s="840" t="s">
        <v>669</v>
      </c>
      <c r="C44" s="568" t="s">
        <v>701</v>
      </c>
      <c r="D44" s="568"/>
      <c r="E44" s="568"/>
      <c r="F44" s="568"/>
      <c r="G44" s="568"/>
      <c r="H44" s="568"/>
      <c r="I44" s="568"/>
      <c r="J44" s="568"/>
      <c r="K44" s="568"/>
      <c r="L44" s="568"/>
      <c r="M44" s="568"/>
      <c r="N44" s="568"/>
      <c r="O44" s="569"/>
    </row>
    <row r="45" spans="1:16" ht="18" customHeight="1" thickBot="1" x14ac:dyDescent="0.2">
      <c r="B45" s="810"/>
      <c r="C45" s="575"/>
      <c r="D45" s="576"/>
      <c r="E45" s="576"/>
      <c r="F45" s="576"/>
      <c r="G45" s="576"/>
      <c r="H45" s="576"/>
      <c r="I45" s="576"/>
      <c r="J45" s="576"/>
      <c r="K45" s="576"/>
      <c r="L45" s="576"/>
      <c r="M45" s="576"/>
      <c r="N45" s="576"/>
      <c r="O45" s="577"/>
    </row>
    <row r="46" spans="1:16" ht="18" customHeight="1" thickBot="1" x14ac:dyDescent="0.2">
      <c r="B46" s="828" t="s">
        <v>682</v>
      </c>
      <c r="C46" s="830"/>
      <c r="D46" s="472" t="s">
        <v>679</v>
      </c>
      <c r="E46" s="841">
        <v>245500</v>
      </c>
      <c r="F46" s="815"/>
      <c r="G46" s="815"/>
      <c r="H46" s="568" t="s">
        <v>680</v>
      </c>
      <c r="I46" s="575"/>
      <c r="J46" s="568"/>
      <c r="K46" s="568"/>
      <c r="L46" s="568"/>
      <c r="M46" s="568"/>
      <c r="N46" s="568"/>
      <c r="O46" s="569"/>
    </row>
    <row r="47" spans="1:16" ht="18" customHeight="1" thickBot="1" x14ac:dyDescent="0.2">
      <c r="B47" s="578" t="s">
        <v>683</v>
      </c>
      <c r="C47" s="579"/>
      <c r="D47" s="579"/>
      <c r="E47" s="580"/>
      <c r="F47" s="831">
        <v>1325520</v>
      </c>
      <c r="G47" s="832"/>
      <c r="H47" s="581" t="s">
        <v>680</v>
      </c>
      <c r="I47" s="582"/>
      <c r="J47" s="564"/>
      <c r="K47" s="564"/>
      <c r="L47" s="564"/>
      <c r="M47" s="564"/>
      <c r="N47" s="564"/>
      <c r="O47" s="565"/>
      <c r="P47" s="583"/>
    </row>
    <row r="48" spans="1:16" ht="18" customHeight="1" x14ac:dyDescent="0.15">
      <c r="B48" s="584" t="s">
        <v>702</v>
      </c>
      <c r="C48" s="585"/>
      <c r="D48" s="585"/>
      <c r="E48" s="586"/>
      <c r="F48" s="587"/>
      <c r="G48" s="587"/>
      <c r="H48" s="568"/>
      <c r="I48" s="568"/>
      <c r="J48" s="568"/>
      <c r="K48" s="568"/>
      <c r="L48" s="568"/>
      <c r="M48" s="568"/>
      <c r="N48" s="568"/>
      <c r="O48" s="569"/>
      <c r="P48" s="583"/>
    </row>
    <row r="49" spans="2:16" ht="18" customHeight="1" x14ac:dyDescent="0.15">
      <c r="B49" s="588" t="s">
        <v>685</v>
      </c>
      <c r="C49" s="589" t="s">
        <v>299</v>
      </c>
      <c r="D49" s="590" t="s">
        <v>679</v>
      </c>
      <c r="E49" s="837">
        <v>1325520</v>
      </c>
      <c r="F49" s="838"/>
      <c r="G49" s="838"/>
      <c r="H49" s="571" t="s">
        <v>680</v>
      </c>
      <c r="I49" s="568"/>
      <c r="J49" s="568"/>
      <c r="K49" s="568"/>
      <c r="L49" s="568"/>
      <c r="M49" s="568"/>
      <c r="N49" s="568"/>
      <c r="O49" s="569"/>
      <c r="P49" s="583"/>
    </row>
    <row r="50" spans="2:16" ht="18" customHeight="1" x14ac:dyDescent="0.15">
      <c r="B50" s="591" t="s">
        <v>687</v>
      </c>
      <c r="C50" s="592" t="s">
        <v>298</v>
      </c>
      <c r="D50" s="590" t="s">
        <v>679</v>
      </c>
      <c r="E50" s="842">
        <v>0</v>
      </c>
      <c r="F50" s="842"/>
      <c r="G50" s="842"/>
      <c r="H50" s="571" t="s">
        <v>680</v>
      </c>
      <c r="I50" s="811" t="s">
        <v>703</v>
      </c>
      <c r="J50" s="812"/>
      <c r="K50" s="812"/>
      <c r="L50" s="812"/>
      <c r="M50" s="812"/>
      <c r="N50" s="812"/>
      <c r="O50" s="813"/>
      <c r="P50" s="583"/>
    </row>
    <row r="51" spans="2:16" ht="18" customHeight="1" x14ac:dyDescent="0.15">
      <c r="B51" s="593" t="s">
        <v>689</v>
      </c>
      <c r="C51" s="594" t="s">
        <v>298</v>
      </c>
      <c r="D51" s="595" t="s">
        <v>679</v>
      </c>
      <c r="E51" s="843">
        <v>0</v>
      </c>
      <c r="F51" s="843"/>
      <c r="G51" s="843"/>
      <c r="H51" s="596" t="s">
        <v>680</v>
      </c>
      <c r="I51" s="597"/>
      <c r="J51" s="568"/>
      <c r="K51" s="568"/>
      <c r="L51" s="568"/>
      <c r="M51" s="568"/>
      <c r="N51" s="568"/>
      <c r="O51" s="569"/>
      <c r="P51" s="583"/>
    </row>
    <row r="52" spans="2:16" ht="18" customHeight="1" x14ac:dyDescent="0.15">
      <c r="B52" s="844" t="s">
        <v>704</v>
      </c>
      <c r="C52" s="845"/>
      <c r="D52" s="846"/>
      <c r="E52" s="598"/>
      <c r="F52" s="598"/>
      <c r="G52" s="598"/>
      <c r="H52" s="598"/>
      <c r="I52" s="568"/>
      <c r="J52" s="568"/>
      <c r="K52" s="568"/>
      <c r="L52" s="568"/>
      <c r="M52" s="568"/>
      <c r="N52" s="568"/>
      <c r="O52" s="569"/>
    </row>
    <row r="53" spans="2:16" ht="18" customHeight="1" x14ac:dyDescent="0.15">
      <c r="B53" s="599"/>
      <c r="C53" s="472"/>
      <c r="D53" s="472"/>
      <c r="E53" s="568"/>
      <c r="F53" s="568"/>
      <c r="G53" s="568"/>
      <c r="H53" s="568"/>
      <c r="I53" s="568"/>
      <c r="J53" s="568"/>
      <c r="K53" s="568"/>
      <c r="L53" s="568"/>
      <c r="M53" s="568"/>
      <c r="N53" s="568"/>
      <c r="O53" s="569"/>
    </row>
    <row r="54" spans="2:16" ht="18" customHeight="1" thickBot="1" x14ac:dyDescent="0.2">
      <c r="B54" s="600"/>
      <c r="C54" s="576"/>
      <c r="D54" s="576"/>
      <c r="E54" s="576"/>
      <c r="F54" s="576"/>
      <c r="G54" s="576"/>
      <c r="H54" s="576"/>
      <c r="I54" s="576"/>
      <c r="J54" s="576"/>
      <c r="K54" s="576"/>
      <c r="L54" s="576"/>
      <c r="M54" s="576"/>
      <c r="N54" s="576"/>
      <c r="O54" s="577"/>
    </row>
  </sheetData>
  <mergeCells count="59">
    <mergeCell ref="E49:G49"/>
    <mergeCell ref="E50:G50"/>
    <mergeCell ref="I50:O50"/>
    <mergeCell ref="E51:G51"/>
    <mergeCell ref="B52:D52"/>
    <mergeCell ref="F47:G47"/>
    <mergeCell ref="B36:B37"/>
    <mergeCell ref="C36:O36"/>
    <mergeCell ref="C37:O37"/>
    <mergeCell ref="B38:E38"/>
    <mergeCell ref="F38:G38"/>
    <mergeCell ref="B40:C40"/>
    <mergeCell ref="E40:G40"/>
    <mergeCell ref="B41:C41"/>
    <mergeCell ref="B42:B43"/>
    <mergeCell ref="B44:B45"/>
    <mergeCell ref="B46:C46"/>
    <mergeCell ref="E46:G46"/>
    <mergeCell ref="B34:B35"/>
    <mergeCell ref="C34:O34"/>
    <mergeCell ref="C35:O35"/>
    <mergeCell ref="B19:D19"/>
    <mergeCell ref="E20:G20"/>
    <mergeCell ref="E21:G21"/>
    <mergeCell ref="E22:G22"/>
    <mergeCell ref="I22:O22"/>
    <mergeCell ref="E23:G23"/>
    <mergeCell ref="B24:D24"/>
    <mergeCell ref="B25:O26"/>
    <mergeCell ref="B30:O30"/>
    <mergeCell ref="B32:C32"/>
    <mergeCell ref="B33:D33"/>
    <mergeCell ref="B15:B16"/>
    <mergeCell ref="C15:O16"/>
    <mergeCell ref="B17:C17"/>
    <mergeCell ref="E17:G17"/>
    <mergeCell ref="B18:D18"/>
    <mergeCell ref="E18:G18"/>
    <mergeCell ref="B13:B14"/>
    <mergeCell ref="C13:O14"/>
    <mergeCell ref="B7:B8"/>
    <mergeCell ref="C7:O8"/>
    <mergeCell ref="B9:E9"/>
    <mergeCell ref="F9:G9"/>
    <mergeCell ref="H9:I9"/>
    <mergeCell ref="J9:K9"/>
    <mergeCell ref="L9:M9"/>
    <mergeCell ref="J10:K10"/>
    <mergeCell ref="L10:M10"/>
    <mergeCell ref="B11:C11"/>
    <mergeCell ref="E11:G11"/>
    <mergeCell ref="B12:C12"/>
    <mergeCell ref="B5:B6"/>
    <mergeCell ref="C5:O6"/>
    <mergeCell ref="I1:K1"/>
    <mergeCell ref="L1:M1"/>
    <mergeCell ref="N1:O1"/>
    <mergeCell ref="B3:C3"/>
    <mergeCell ref="B4:D4"/>
  </mergeCells>
  <phoneticPr fontId="2"/>
  <dataValidations count="2">
    <dataValidation type="list" allowBlank="1" showInputMessage="1" showErrorMessage="1" sqref="F9:G9">
      <formula1>$R$5:$R$6</formula1>
    </dataValidation>
    <dataValidation type="list" allowBlank="1" showInputMessage="1" showErrorMessage="1" sqref="C20:C23 D3">
      <formula1>$R$7:$R$8</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headerFooter>
    <oddFooter>&amp;A</oddFooter>
  </headerFooter>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topLeftCell="B1" zoomScale="80" zoomScaleNormal="90" zoomScaleSheetLayoutView="80" workbookViewId="0">
      <selection activeCell="Q3" sqref="Q3:R3"/>
    </sheetView>
  </sheetViews>
  <sheetFormatPr defaultRowHeight="13.5" x14ac:dyDescent="0.15"/>
  <cols>
    <col min="1" max="1" width="1.625" style="316" customWidth="1"/>
    <col min="2" max="4" width="4.625" style="316" customWidth="1"/>
    <col min="5" max="7" width="7.625" style="316" customWidth="1"/>
    <col min="8" max="18" width="7.625" style="291" customWidth="1"/>
    <col min="19" max="19" width="5.25" style="291" customWidth="1"/>
    <col min="20" max="20" width="9" style="291"/>
    <col min="21" max="21" width="0" style="291" hidden="1" customWidth="1"/>
    <col min="22" max="16384" width="9" style="291"/>
  </cols>
  <sheetData>
    <row r="1" spans="2:31" ht="21" customHeight="1" x14ac:dyDescent="0.15">
      <c r="B1" s="880" t="s">
        <v>721</v>
      </c>
      <c r="C1" s="880"/>
      <c r="D1" s="880"/>
      <c r="E1" s="880"/>
      <c r="F1" s="880"/>
      <c r="G1" s="880"/>
      <c r="H1" s="880"/>
      <c r="I1" s="880"/>
      <c r="J1" s="880"/>
      <c r="K1" s="880"/>
      <c r="L1" s="880"/>
      <c r="M1" s="880"/>
      <c r="N1" s="880"/>
      <c r="O1" s="880"/>
      <c r="P1" s="880"/>
      <c r="Q1" s="880"/>
      <c r="R1" s="880"/>
      <c r="S1" s="290"/>
      <c r="T1" s="290"/>
      <c r="U1" s="290"/>
      <c r="V1" s="290"/>
      <c r="W1" s="290"/>
      <c r="X1" s="290"/>
      <c r="Y1" s="290"/>
      <c r="Z1" s="290"/>
      <c r="AA1" s="290"/>
      <c r="AB1" s="290"/>
      <c r="AC1" s="290"/>
      <c r="AD1" s="290"/>
      <c r="AE1" s="290"/>
    </row>
    <row r="2" spans="2:31" ht="18" customHeight="1" thickBot="1" x14ac:dyDescent="0.2">
      <c r="B2" s="403" t="s">
        <v>473</v>
      </c>
      <c r="C2" s="366"/>
      <c r="D2" s="366"/>
      <c r="E2" s="366"/>
      <c r="F2" s="366"/>
      <c r="G2" s="366"/>
      <c r="H2" s="366"/>
      <c r="I2" s="366"/>
      <c r="J2" s="366"/>
      <c r="K2" s="366"/>
      <c r="L2" s="366"/>
      <c r="M2" s="366"/>
      <c r="N2" s="366"/>
      <c r="O2" s="366"/>
      <c r="P2" s="366"/>
      <c r="Q2" s="366"/>
      <c r="R2" s="366"/>
      <c r="S2" s="290"/>
      <c r="T2" s="290"/>
      <c r="U2" s="290"/>
      <c r="V2" s="290"/>
      <c r="W2" s="290"/>
      <c r="X2" s="290"/>
      <c r="Y2" s="290"/>
      <c r="Z2" s="290"/>
      <c r="AA2" s="290"/>
      <c r="AB2" s="290"/>
      <c r="AC2" s="290"/>
      <c r="AD2" s="290"/>
      <c r="AE2" s="290"/>
    </row>
    <row r="3" spans="2:31" ht="24.95" customHeight="1" thickBot="1" x14ac:dyDescent="0.2">
      <c r="B3" s="881">
        <v>6</v>
      </c>
      <c r="C3" s="881"/>
      <c r="D3" s="881"/>
      <c r="F3" s="367" t="s">
        <v>300</v>
      </c>
      <c r="G3" s="882">
        <f>【共通】!C5</f>
        <v>0</v>
      </c>
      <c r="H3" s="883"/>
      <c r="I3" s="884"/>
      <c r="J3" s="331"/>
      <c r="K3" s="885" t="s">
        <v>301</v>
      </c>
      <c r="L3" s="886"/>
      <c r="M3" s="847" t="s">
        <v>126</v>
      </c>
      <c r="N3" s="849"/>
      <c r="P3" s="329" t="s">
        <v>302</v>
      </c>
      <c r="Q3" s="887" t="str">
        <f>IFERROR(VLOOKUP(M3,【共通】!C11:F16,4,FALSE),"")</f>
        <v/>
      </c>
      <c r="R3" s="888"/>
      <c r="S3" s="316"/>
      <c r="U3" s="344" t="str">
        <f>IFERROR(ROUND(IF(Q3&gt;50,(Q3-50)*1.25+75,Q3*1.5),0),"")</f>
        <v/>
      </c>
    </row>
    <row r="4" spans="2:31" ht="5.25" customHeight="1" thickBot="1" x14ac:dyDescent="0.2">
      <c r="B4" s="317"/>
      <c r="C4" s="317"/>
      <c r="D4" s="317"/>
      <c r="E4" s="317"/>
      <c r="F4" s="317"/>
      <c r="G4" s="317"/>
      <c r="H4" s="317"/>
      <c r="I4" s="317"/>
      <c r="J4" s="317"/>
      <c r="K4" s="317"/>
      <c r="L4" s="317"/>
      <c r="M4" s="317"/>
      <c r="N4" s="317"/>
      <c r="O4" s="317"/>
      <c r="P4" s="317"/>
      <c r="Q4" s="317"/>
      <c r="R4" s="317"/>
      <c r="S4" s="316"/>
    </row>
    <row r="5" spans="2:31" ht="18" customHeight="1" thickBot="1" x14ac:dyDescent="0.2">
      <c r="B5" s="851" t="s">
        <v>303</v>
      </c>
      <c r="C5" s="852"/>
      <c r="D5" s="853"/>
      <c r="E5" s="857">
        <f>B3-1</f>
        <v>5</v>
      </c>
      <c r="F5" s="858"/>
      <c r="G5" s="859"/>
      <c r="H5" s="857">
        <f>B3</f>
        <v>6</v>
      </c>
      <c r="I5" s="858"/>
      <c r="J5" s="858"/>
      <c r="K5" s="858"/>
      <c r="L5" s="858"/>
      <c r="M5" s="858"/>
      <c r="N5" s="858"/>
      <c r="O5" s="858"/>
      <c r="P5" s="859"/>
      <c r="Q5" s="860" t="s">
        <v>140</v>
      </c>
      <c r="R5" s="861"/>
      <c r="S5" s="316"/>
    </row>
    <row r="6" spans="2:31" ht="18" customHeight="1" thickBot="1" x14ac:dyDescent="0.2">
      <c r="B6" s="854"/>
      <c r="C6" s="855"/>
      <c r="D6" s="856"/>
      <c r="E6" s="332" t="s">
        <v>355</v>
      </c>
      <c r="F6" s="332" t="s">
        <v>356</v>
      </c>
      <c r="G6" s="332" t="s">
        <v>357</v>
      </c>
      <c r="H6" s="332" t="s">
        <v>304</v>
      </c>
      <c r="I6" s="332" t="s">
        <v>305</v>
      </c>
      <c r="J6" s="332" t="s">
        <v>306</v>
      </c>
      <c r="K6" s="332" t="s">
        <v>307</v>
      </c>
      <c r="L6" s="332" t="s">
        <v>308</v>
      </c>
      <c r="M6" s="332" t="s">
        <v>309</v>
      </c>
      <c r="N6" s="332" t="s">
        <v>310</v>
      </c>
      <c r="O6" s="332" t="s">
        <v>311</v>
      </c>
      <c r="P6" s="333" t="s">
        <v>312</v>
      </c>
      <c r="Q6" s="862"/>
      <c r="R6" s="863"/>
      <c r="S6" s="316"/>
    </row>
    <row r="7" spans="2:31" ht="24.95" customHeight="1" x14ac:dyDescent="0.15">
      <c r="B7" s="318"/>
      <c r="C7" s="340" t="s">
        <v>313</v>
      </c>
      <c r="D7" s="319"/>
      <c r="E7" s="334"/>
      <c r="F7" s="334"/>
      <c r="G7" s="334"/>
      <c r="H7" s="310"/>
      <c r="I7" s="310"/>
      <c r="J7" s="310"/>
      <c r="K7" s="310"/>
      <c r="L7" s="310"/>
      <c r="M7" s="310"/>
      <c r="N7" s="310"/>
      <c r="O7" s="310"/>
      <c r="P7" s="310"/>
      <c r="Q7" s="864"/>
      <c r="R7" s="865"/>
      <c r="S7" s="316"/>
    </row>
    <row r="8" spans="2:31" ht="24.95" customHeight="1" x14ac:dyDescent="0.15">
      <c r="B8" s="320"/>
      <c r="C8" s="341" t="s">
        <v>314</v>
      </c>
      <c r="D8" s="321"/>
      <c r="E8" s="334"/>
      <c r="F8" s="334"/>
      <c r="G8" s="334"/>
      <c r="H8" s="311"/>
      <c r="I8" s="311"/>
      <c r="J8" s="311"/>
      <c r="K8" s="311"/>
      <c r="L8" s="311"/>
      <c r="M8" s="311"/>
      <c r="N8" s="311"/>
      <c r="O8" s="311"/>
      <c r="P8" s="311"/>
      <c r="Q8" s="864"/>
      <c r="R8" s="865"/>
      <c r="S8" s="316"/>
    </row>
    <row r="9" spans="2:31" ht="24.95" customHeight="1" x14ac:dyDescent="0.15">
      <c r="B9" s="320"/>
      <c r="C9" s="341" t="s">
        <v>315</v>
      </c>
      <c r="D9" s="321"/>
      <c r="E9" s="334"/>
      <c r="F9" s="334"/>
      <c r="G9" s="334"/>
      <c r="H9" s="311"/>
      <c r="I9" s="311"/>
      <c r="J9" s="311"/>
      <c r="K9" s="311"/>
      <c r="L9" s="311"/>
      <c r="M9" s="311"/>
      <c r="N9" s="311"/>
      <c r="O9" s="311"/>
      <c r="P9" s="311"/>
      <c r="Q9" s="864"/>
      <c r="R9" s="865"/>
      <c r="S9" s="316"/>
    </row>
    <row r="10" spans="2:31" ht="24.95" customHeight="1" x14ac:dyDescent="0.15">
      <c r="B10" s="320"/>
      <c r="C10" s="341" t="s">
        <v>316</v>
      </c>
      <c r="D10" s="321"/>
      <c r="E10" s="334"/>
      <c r="F10" s="334"/>
      <c r="G10" s="334"/>
      <c r="H10" s="311"/>
      <c r="I10" s="311"/>
      <c r="J10" s="311"/>
      <c r="K10" s="311"/>
      <c r="L10" s="311"/>
      <c r="M10" s="311"/>
      <c r="N10" s="311"/>
      <c r="O10" s="311"/>
      <c r="P10" s="311"/>
      <c r="Q10" s="864"/>
      <c r="R10" s="865"/>
      <c r="S10" s="316"/>
    </row>
    <row r="11" spans="2:31" ht="24.95" customHeight="1" x14ac:dyDescent="0.15">
      <c r="B11" s="320"/>
      <c r="C11" s="341" t="s">
        <v>317</v>
      </c>
      <c r="D11" s="321"/>
      <c r="E11" s="334"/>
      <c r="F11" s="334"/>
      <c r="G11" s="334"/>
      <c r="H11" s="311"/>
      <c r="I11" s="311"/>
      <c r="J11" s="311"/>
      <c r="K11" s="311"/>
      <c r="L11" s="311"/>
      <c r="M11" s="311"/>
      <c r="N11" s="311"/>
      <c r="O11" s="311"/>
      <c r="P11" s="311"/>
      <c r="Q11" s="864"/>
      <c r="R11" s="865"/>
      <c r="S11" s="316"/>
    </row>
    <row r="12" spans="2:31" ht="24.95" customHeight="1" x14ac:dyDescent="0.15">
      <c r="B12" s="320"/>
      <c r="C12" s="341" t="s">
        <v>318</v>
      </c>
      <c r="D12" s="321"/>
      <c r="E12" s="334"/>
      <c r="F12" s="334"/>
      <c r="G12" s="334"/>
      <c r="H12" s="311"/>
      <c r="I12" s="311"/>
      <c r="J12" s="311"/>
      <c r="K12" s="311"/>
      <c r="L12" s="311"/>
      <c r="M12" s="311"/>
      <c r="N12" s="311"/>
      <c r="O12" s="311"/>
      <c r="P12" s="311"/>
      <c r="Q12" s="864"/>
      <c r="R12" s="865"/>
      <c r="S12" s="316"/>
    </row>
    <row r="13" spans="2:31" ht="24.95" customHeight="1" x14ac:dyDescent="0.15">
      <c r="B13" s="320"/>
      <c r="C13" s="341" t="s">
        <v>319</v>
      </c>
      <c r="D13" s="321"/>
      <c r="E13" s="334"/>
      <c r="F13" s="334"/>
      <c r="G13" s="334"/>
      <c r="H13" s="311"/>
      <c r="I13" s="311"/>
      <c r="J13" s="311"/>
      <c r="K13" s="311"/>
      <c r="L13" s="311"/>
      <c r="M13" s="311"/>
      <c r="N13" s="311"/>
      <c r="O13" s="311"/>
      <c r="P13" s="311"/>
      <c r="Q13" s="864"/>
      <c r="R13" s="865"/>
      <c r="S13" s="316"/>
    </row>
    <row r="14" spans="2:31" ht="24.95" customHeight="1" x14ac:dyDescent="0.15">
      <c r="B14" s="320"/>
      <c r="C14" s="341" t="s">
        <v>320</v>
      </c>
      <c r="D14" s="321"/>
      <c r="E14" s="334"/>
      <c r="F14" s="334"/>
      <c r="G14" s="334"/>
      <c r="H14" s="311"/>
      <c r="I14" s="311"/>
      <c r="J14" s="311"/>
      <c r="K14" s="311"/>
      <c r="L14" s="311"/>
      <c r="M14" s="311"/>
      <c r="N14" s="311"/>
      <c r="O14" s="311"/>
      <c r="P14" s="311"/>
      <c r="Q14" s="864"/>
      <c r="R14" s="865"/>
      <c r="S14" s="316"/>
    </row>
    <row r="15" spans="2:31" ht="24.95" customHeight="1" x14ac:dyDescent="0.15">
      <c r="B15" s="320"/>
      <c r="C15" s="341" t="s">
        <v>321</v>
      </c>
      <c r="D15" s="321"/>
      <c r="E15" s="334"/>
      <c r="F15" s="334"/>
      <c r="G15" s="334"/>
      <c r="H15" s="311"/>
      <c r="I15" s="311"/>
      <c r="J15" s="311"/>
      <c r="K15" s="311"/>
      <c r="L15" s="311"/>
      <c r="M15" s="311"/>
      <c r="N15" s="311"/>
      <c r="O15" s="311"/>
      <c r="P15" s="311"/>
      <c r="Q15" s="864"/>
      <c r="R15" s="865"/>
      <c r="S15" s="316"/>
    </row>
    <row r="16" spans="2:31" ht="24.95" customHeight="1" x14ac:dyDescent="0.15">
      <c r="B16" s="320"/>
      <c r="C16" s="341" t="s">
        <v>322</v>
      </c>
      <c r="D16" s="321"/>
      <c r="E16" s="334"/>
      <c r="F16" s="334"/>
      <c r="G16" s="334"/>
      <c r="H16" s="311"/>
      <c r="I16" s="311"/>
      <c r="J16" s="311"/>
      <c r="K16" s="311"/>
      <c r="L16" s="311"/>
      <c r="M16" s="311"/>
      <c r="N16" s="311"/>
      <c r="O16" s="311"/>
      <c r="P16" s="311"/>
      <c r="Q16" s="864"/>
      <c r="R16" s="865"/>
      <c r="S16" s="316"/>
    </row>
    <row r="17" spans="2:19" ht="24.95" customHeight="1" x14ac:dyDescent="0.15">
      <c r="B17" s="320"/>
      <c r="C17" s="341" t="s">
        <v>323</v>
      </c>
      <c r="D17" s="321"/>
      <c r="E17" s="334"/>
      <c r="F17" s="334"/>
      <c r="G17" s="334"/>
      <c r="H17" s="311"/>
      <c r="I17" s="311"/>
      <c r="J17" s="311"/>
      <c r="K17" s="311"/>
      <c r="L17" s="311"/>
      <c r="M17" s="311"/>
      <c r="N17" s="311"/>
      <c r="O17" s="311"/>
      <c r="P17" s="311"/>
      <c r="Q17" s="864"/>
      <c r="R17" s="865"/>
      <c r="S17" s="316"/>
    </row>
    <row r="18" spans="2:19" ht="24.95" customHeight="1" x14ac:dyDescent="0.15">
      <c r="B18" s="320"/>
      <c r="C18" s="341" t="s">
        <v>324</v>
      </c>
      <c r="D18" s="321"/>
      <c r="E18" s="334"/>
      <c r="F18" s="334"/>
      <c r="G18" s="334"/>
      <c r="H18" s="311"/>
      <c r="I18" s="311"/>
      <c r="J18" s="311"/>
      <c r="K18" s="311"/>
      <c r="L18" s="311"/>
      <c r="M18" s="311"/>
      <c r="N18" s="311"/>
      <c r="O18" s="311"/>
      <c r="P18" s="311"/>
      <c r="Q18" s="864"/>
      <c r="R18" s="865"/>
      <c r="S18" s="316"/>
    </row>
    <row r="19" spans="2:19" ht="24.95" customHeight="1" x14ac:dyDescent="0.15">
      <c r="B19" s="320"/>
      <c r="C19" s="341" t="s">
        <v>325</v>
      </c>
      <c r="D19" s="321"/>
      <c r="E19" s="334"/>
      <c r="F19" s="334"/>
      <c r="G19" s="334"/>
      <c r="H19" s="311"/>
      <c r="I19" s="311"/>
      <c r="J19" s="311"/>
      <c r="K19" s="311"/>
      <c r="L19" s="311"/>
      <c r="M19" s="311"/>
      <c r="N19" s="311"/>
      <c r="O19" s="311"/>
      <c r="P19" s="311"/>
      <c r="Q19" s="864"/>
      <c r="R19" s="865"/>
      <c r="S19" s="316"/>
    </row>
    <row r="20" spans="2:19" ht="24.95" customHeight="1" x14ac:dyDescent="0.15">
      <c r="B20" s="320"/>
      <c r="C20" s="341" t="s">
        <v>326</v>
      </c>
      <c r="D20" s="321"/>
      <c r="E20" s="334"/>
      <c r="F20" s="334"/>
      <c r="G20" s="334"/>
      <c r="H20" s="311"/>
      <c r="I20" s="311"/>
      <c r="J20" s="311"/>
      <c r="K20" s="311"/>
      <c r="L20" s="311"/>
      <c r="M20" s="311"/>
      <c r="N20" s="311"/>
      <c r="O20" s="311"/>
      <c r="P20" s="311"/>
      <c r="Q20" s="864"/>
      <c r="R20" s="865"/>
      <c r="S20" s="316"/>
    </row>
    <row r="21" spans="2:19" ht="24.95" customHeight="1" x14ac:dyDescent="0.15">
      <c r="B21" s="320"/>
      <c r="C21" s="341" t="s">
        <v>327</v>
      </c>
      <c r="D21" s="321"/>
      <c r="E21" s="334"/>
      <c r="F21" s="334"/>
      <c r="G21" s="334"/>
      <c r="H21" s="311"/>
      <c r="I21" s="311"/>
      <c r="J21" s="311"/>
      <c r="K21" s="311"/>
      <c r="L21" s="311"/>
      <c r="M21" s="311"/>
      <c r="N21" s="311"/>
      <c r="O21" s="311"/>
      <c r="P21" s="311"/>
      <c r="Q21" s="864"/>
      <c r="R21" s="865"/>
      <c r="S21" s="316"/>
    </row>
    <row r="22" spans="2:19" ht="24.95" customHeight="1" x14ac:dyDescent="0.15">
      <c r="B22" s="320"/>
      <c r="C22" s="341" t="s">
        <v>328</v>
      </c>
      <c r="D22" s="321"/>
      <c r="E22" s="334"/>
      <c r="F22" s="334"/>
      <c r="G22" s="334"/>
      <c r="H22" s="311"/>
      <c r="I22" s="311"/>
      <c r="J22" s="311"/>
      <c r="K22" s="311"/>
      <c r="L22" s="311"/>
      <c r="M22" s="311"/>
      <c r="N22" s="311"/>
      <c r="O22" s="311"/>
      <c r="P22" s="311"/>
      <c r="Q22" s="864"/>
      <c r="R22" s="865"/>
      <c r="S22" s="316"/>
    </row>
    <row r="23" spans="2:19" ht="24.95" customHeight="1" x14ac:dyDescent="0.15">
      <c r="B23" s="320"/>
      <c r="C23" s="341" t="s">
        <v>329</v>
      </c>
      <c r="D23" s="321"/>
      <c r="E23" s="334"/>
      <c r="F23" s="334"/>
      <c r="G23" s="334"/>
      <c r="H23" s="311"/>
      <c r="I23" s="311"/>
      <c r="J23" s="311"/>
      <c r="K23" s="311"/>
      <c r="L23" s="311"/>
      <c r="M23" s="311"/>
      <c r="N23" s="311"/>
      <c r="O23" s="311"/>
      <c r="P23" s="311"/>
      <c r="Q23" s="864"/>
      <c r="R23" s="865"/>
      <c r="S23" s="316"/>
    </row>
    <row r="24" spans="2:19" ht="24.95" customHeight="1" x14ac:dyDescent="0.15">
      <c r="B24" s="320"/>
      <c r="C24" s="341" t="s">
        <v>330</v>
      </c>
      <c r="D24" s="321"/>
      <c r="E24" s="334"/>
      <c r="F24" s="334"/>
      <c r="G24" s="334"/>
      <c r="H24" s="311"/>
      <c r="I24" s="311"/>
      <c r="J24" s="311"/>
      <c r="K24" s="311"/>
      <c r="L24" s="311"/>
      <c r="M24" s="311"/>
      <c r="N24" s="311"/>
      <c r="O24" s="311"/>
      <c r="P24" s="311"/>
      <c r="Q24" s="864"/>
      <c r="R24" s="865"/>
      <c r="S24" s="316"/>
    </row>
    <row r="25" spans="2:19" ht="24.95" customHeight="1" x14ac:dyDescent="0.15">
      <c r="B25" s="320"/>
      <c r="C25" s="341" t="s">
        <v>331</v>
      </c>
      <c r="D25" s="321"/>
      <c r="E25" s="334"/>
      <c r="F25" s="334"/>
      <c r="G25" s="334"/>
      <c r="H25" s="311"/>
      <c r="I25" s="311"/>
      <c r="J25" s="311"/>
      <c r="K25" s="311"/>
      <c r="L25" s="311"/>
      <c r="M25" s="311"/>
      <c r="N25" s="311"/>
      <c r="O25" s="311"/>
      <c r="P25" s="311"/>
      <c r="Q25" s="864"/>
      <c r="R25" s="865"/>
      <c r="S25" s="316"/>
    </row>
    <row r="26" spans="2:19" ht="24.95" customHeight="1" x14ac:dyDescent="0.15">
      <c r="B26" s="320"/>
      <c r="C26" s="341" t="s">
        <v>332</v>
      </c>
      <c r="D26" s="321"/>
      <c r="E26" s="334"/>
      <c r="F26" s="334"/>
      <c r="G26" s="334"/>
      <c r="H26" s="311"/>
      <c r="I26" s="311"/>
      <c r="J26" s="311"/>
      <c r="K26" s="311"/>
      <c r="L26" s="311"/>
      <c r="M26" s="311"/>
      <c r="N26" s="311"/>
      <c r="O26" s="311"/>
      <c r="P26" s="311"/>
      <c r="Q26" s="864"/>
      <c r="R26" s="865"/>
      <c r="S26" s="316"/>
    </row>
    <row r="27" spans="2:19" ht="24.95" customHeight="1" x14ac:dyDescent="0.15">
      <c r="B27" s="320"/>
      <c r="C27" s="341" t="s">
        <v>333</v>
      </c>
      <c r="D27" s="321"/>
      <c r="E27" s="334"/>
      <c r="F27" s="334"/>
      <c r="G27" s="334"/>
      <c r="H27" s="311"/>
      <c r="I27" s="311"/>
      <c r="J27" s="311"/>
      <c r="K27" s="311"/>
      <c r="L27" s="311"/>
      <c r="M27" s="311"/>
      <c r="N27" s="311"/>
      <c r="O27" s="311"/>
      <c r="P27" s="311"/>
      <c r="Q27" s="864"/>
      <c r="R27" s="865"/>
      <c r="S27" s="316"/>
    </row>
    <row r="28" spans="2:19" ht="24.95" customHeight="1" x14ac:dyDescent="0.15">
      <c r="B28" s="320"/>
      <c r="C28" s="341" t="s">
        <v>334</v>
      </c>
      <c r="D28" s="321"/>
      <c r="E28" s="334"/>
      <c r="F28" s="334"/>
      <c r="G28" s="334"/>
      <c r="H28" s="311"/>
      <c r="I28" s="311"/>
      <c r="J28" s="311"/>
      <c r="K28" s="311"/>
      <c r="L28" s="311"/>
      <c r="M28" s="311"/>
      <c r="N28" s="311"/>
      <c r="O28" s="311"/>
      <c r="P28" s="311"/>
      <c r="Q28" s="864"/>
      <c r="R28" s="865"/>
      <c r="S28" s="316"/>
    </row>
    <row r="29" spans="2:19" ht="24.95" customHeight="1" x14ac:dyDescent="0.15">
      <c r="B29" s="320"/>
      <c r="C29" s="341" t="s">
        <v>335</v>
      </c>
      <c r="D29" s="321"/>
      <c r="E29" s="334"/>
      <c r="F29" s="334"/>
      <c r="G29" s="334"/>
      <c r="H29" s="311"/>
      <c r="I29" s="311"/>
      <c r="J29" s="311"/>
      <c r="K29" s="311"/>
      <c r="L29" s="311"/>
      <c r="M29" s="311"/>
      <c r="N29" s="311"/>
      <c r="O29" s="311"/>
      <c r="P29" s="311"/>
      <c r="Q29" s="864"/>
      <c r="R29" s="865"/>
      <c r="S29" s="316"/>
    </row>
    <row r="30" spans="2:19" ht="24.95" customHeight="1" x14ac:dyDescent="0.15">
      <c r="B30" s="320"/>
      <c r="C30" s="341" t="s">
        <v>336</v>
      </c>
      <c r="D30" s="321"/>
      <c r="E30" s="334"/>
      <c r="F30" s="334"/>
      <c r="G30" s="334"/>
      <c r="H30" s="311"/>
      <c r="I30" s="311"/>
      <c r="J30" s="311"/>
      <c r="K30" s="311"/>
      <c r="L30" s="311"/>
      <c r="M30" s="311"/>
      <c r="N30" s="311"/>
      <c r="O30" s="311"/>
      <c r="P30" s="311"/>
      <c r="Q30" s="864"/>
      <c r="R30" s="865"/>
      <c r="S30" s="316"/>
    </row>
    <row r="31" spans="2:19" ht="24.95" customHeight="1" x14ac:dyDescent="0.15">
      <c r="B31" s="320"/>
      <c r="C31" s="341" t="s">
        <v>337</v>
      </c>
      <c r="D31" s="321"/>
      <c r="E31" s="334"/>
      <c r="F31" s="334"/>
      <c r="G31" s="334"/>
      <c r="H31" s="311"/>
      <c r="I31" s="311"/>
      <c r="J31" s="311"/>
      <c r="K31" s="311"/>
      <c r="L31" s="311"/>
      <c r="M31" s="311"/>
      <c r="N31" s="311"/>
      <c r="O31" s="311"/>
      <c r="P31" s="311"/>
      <c r="Q31" s="864"/>
      <c r="R31" s="865"/>
      <c r="S31" s="316"/>
    </row>
    <row r="32" spans="2:19" ht="24.95" customHeight="1" x14ac:dyDescent="0.15">
      <c r="B32" s="320"/>
      <c r="C32" s="341" t="s">
        <v>338</v>
      </c>
      <c r="D32" s="321"/>
      <c r="E32" s="334"/>
      <c r="F32" s="334"/>
      <c r="G32" s="334"/>
      <c r="H32" s="311"/>
      <c r="I32" s="311"/>
      <c r="J32" s="311"/>
      <c r="K32" s="311"/>
      <c r="L32" s="311"/>
      <c r="M32" s="311"/>
      <c r="N32" s="311"/>
      <c r="O32" s="311"/>
      <c r="P32" s="311"/>
      <c r="Q32" s="864"/>
      <c r="R32" s="865"/>
      <c r="S32" s="316"/>
    </row>
    <row r="33" spans="2:20" ht="24.95" customHeight="1" x14ac:dyDescent="0.15">
      <c r="B33" s="320"/>
      <c r="C33" s="341" t="s">
        <v>339</v>
      </c>
      <c r="D33" s="321"/>
      <c r="E33" s="334"/>
      <c r="F33" s="334"/>
      <c r="G33" s="334"/>
      <c r="H33" s="311"/>
      <c r="I33" s="311"/>
      <c r="J33" s="311"/>
      <c r="K33" s="311"/>
      <c r="L33" s="311"/>
      <c r="M33" s="311"/>
      <c r="N33" s="311"/>
      <c r="O33" s="311"/>
      <c r="P33" s="311"/>
      <c r="Q33" s="864"/>
      <c r="R33" s="865"/>
      <c r="S33" s="316"/>
    </row>
    <row r="34" spans="2:20" ht="24.95" customHeight="1" x14ac:dyDescent="0.15">
      <c r="B34" s="320"/>
      <c r="C34" s="341" t="s">
        <v>340</v>
      </c>
      <c r="D34" s="321"/>
      <c r="E34" s="334"/>
      <c r="F34" s="334"/>
      <c r="G34" s="334"/>
      <c r="H34" s="311"/>
      <c r="I34" s="311"/>
      <c r="J34" s="311"/>
      <c r="K34" s="311"/>
      <c r="L34" s="311"/>
      <c r="M34" s="311"/>
      <c r="N34" s="311"/>
      <c r="O34" s="311"/>
      <c r="P34" s="311"/>
      <c r="Q34" s="864"/>
      <c r="R34" s="865"/>
      <c r="S34" s="316"/>
    </row>
    <row r="35" spans="2:20" ht="24.95" customHeight="1" x14ac:dyDescent="0.15">
      <c r="B35" s="320"/>
      <c r="C35" s="341" t="s">
        <v>341</v>
      </c>
      <c r="D35" s="321"/>
      <c r="E35" s="334"/>
      <c r="F35" s="334"/>
      <c r="G35" s="334"/>
      <c r="H35" s="311"/>
      <c r="I35" s="311"/>
      <c r="J35" s="311"/>
      <c r="K35" s="311"/>
      <c r="L35" s="311"/>
      <c r="M35" s="311"/>
      <c r="N35" s="311"/>
      <c r="O35" s="311"/>
      <c r="P35" s="311"/>
      <c r="Q35" s="864"/>
      <c r="R35" s="865"/>
      <c r="S35" s="316"/>
    </row>
    <row r="36" spans="2:20" ht="24.95" customHeight="1" x14ac:dyDescent="0.15">
      <c r="B36" s="320"/>
      <c r="C36" s="341" t="s">
        <v>342</v>
      </c>
      <c r="D36" s="321"/>
      <c r="E36" s="334"/>
      <c r="F36" s="336"/>
      <c r="G36" s="334"/>
      <c r="H36" s="311"/>
      <c r="I36" s="311"/>
      <c r="J36" s="311"/>
      <c r="K36" s="311"/>
      <c r="L36" s="311"/>
      <c r="M36" s="311"/>
      <c r="N36" s="311"/>
      <c r="O36" s="311"/>
      <c r="P36" s="311"/>
      <c r="Q36" s="864"/>
      <c r="R36" s="865"/>
      <c r="S36" s="316"/>
    </row>
    <row r="37" spans="2:20" ht="24.95" customHeight="1" thickBot="1" x14ac:dyDescent="0.2">
      <c r="B37" s="322"/>
      <c r="C37" s="342" t="s">
        <v>343</v>
      </c>
      <c r="D37" s="321"/>
      <c r="E37" s="334"/>
      <c r="F37" s="335"/>
      <c r="G37" s="334"/>
      <c r="H37" s="292"/>
      <c r="I37" s="311"/>
      <c r="J37" s="292"/>
      <c r="K37" s="311"/>
      <c r="L37" s="312"/>
      <c r="M37" s="292"/>
      <c r="N37" s="311"/>
      <c r="O37" s="292"/>
      <c r="P37" s="311"/>
      <c r="Q37" s="862"/>
      <c r="R37" s="863"/>
      <c r="S37" s="316"/>
    </row>
    <row r="38" spans="2:20" ht="27.95" customHeight="1" thickBot="1" x14ac:dyDescent="0.2">
      <c r="B38" s="847" t="s">
        <v>344</v>
      </c>
      <c r="C38" s="848"/>
      <c r="D38" s="849"/>
      <c r="E38" s="337">
        <f>SUM(E7:E37)</f>
        <v>0</v>
      </c>
      <c r="F38" s="337">
        <f>SUM(F7:F37)</f>
        <v>0</v>
      </c>
      <c r="G38" s="337">
        <f>SUM(G7:G37)</f>
        <v>0</v>
      </c>
      <c r="H38" s="337">
        <f>SUM(H7:H37)</f>
        <v>0</v>
      </c>
      <c r="I38" s="337">
        <f>SUM(I7:I37)</f>
        <v>0</v>
      </c>
      <c r="J38" s="337">
        <f t="shared" ref="J38:P38" si="0">SUM(J7:J37)</f>
        <v>0</v>
      </c>
      <c r="K38" s="337">
        <f t="shared" si="0"/>
        <v>0</v>
      </c>
      <c r="L38" s="337">
        <f t="shared" si="0"/>
        <v>0</v>
      </c>
      <c r="M38" s="338">
        <f t="shared" si="0"/>
        <v>0</v>
      </c>
      <c r="N38" s="337">
        <f t="shared" si="0"/>
        <v>0</v>
      </c>
      <c r="O38" s="337">
        <f t="shared" si="0"/>
        <v>0</v>
      </c>
      <c r="P38" s="337">
        <f t="shared" si="0"/>
        <v>0</v>
      </c>
      <c r="Q38" s="866"/>
      <c r="R38" s="867"/>
      <c r="S38" s="316"/>
    </row>
    <row r="39" spans="2:20" ht="27.95" customHeight="1" thickBot="1" x14ac:dyDescent="0.2">
      <c r="B39" s="872" t="s">
        <v>345</v>
      </c>
      <c r="C39" s="873"/>
      <c r="D39" s="874"/>
      <c r="E39" s="339"/>
      <c r="F39" s="339"/>
      <c r="G39" s="339"/>
      <c r="H39" s="313"/>
      <c r="I39" s="314"/>
      <c r="J39" s="314"/>
      <c r="K39" s="314"/>
      <c r="L39" s="314"/>
      <c r="M39" s="314"/>
      <c r="N39" s="314"/>
      <c r="O39" s="314"/>
      <c r="P39" s="314"/>
      <c r="Q39" s="868"/>
      <c r="R39" s="869"/>
      <c r="S39" s="316"/>
    </row>
    <row r="40" spans="2:20" ht="27.95" customHeight="1" thickBot="1" x14ac:dyDescent="0.2">
      <c r="B40" s="875" t="s">
        <v>346</v>
      </c>
      <c r="C40" s="876"/>
      <c r="D40" s="876"/>
      <c r="E40" s="345" t="str">
        <f t="shared" ref="E40:P40" si="1">IFERROR($Q$3*E39,"")</f>
        <v/>
      </c>
      <c r="F40" s="294" t="str">
        <f t="shared" si="1"/>
        <v/>
      </c>
      <c r="G40" s="294" t="str">
        <f t="shared" si="1"/>
        <v/>
      </c>
      <c r="H40" s="293" t="str">
        <f t="shared" si="1"/>
        <v/>
      </c>
      <c r="I40" s="293" t="str">
        <f t="shared" si="1"/>
        <v/>
      </c>
      <c r="J40" s="293" t="str">
        <f t="shared" si="1"/>
        <v/>
      </c>
      <c r="K40" s="293" t="str">
        <f t="shared" si="1"/>
        <v/>
      </c>
      <c r="L40" s="293" t="str">
        <f t="shared" si="1"/>
        <v/>
      </c>
      <c r="M40" s="293" t="str">
        <f t="shared" si="1"/>
        <v/>
      </c>
      <c r="N40" s="293" t="str">
        <f t="shared" si="1"/>
        <v/>
      </c>
      <c r="O40" s="293" t="str">
        <f t="shared" si="1"/>
        <v/>
      </c>
      <c r="P40" s="293" t="str">
        <f t="shared" si="1"/>
        <v/>
      </c>
      <c r="Q40" s="868"/>
      <c r="R40" s="869"/>
      <c r="S40" s="316"/>
    </row>
    <row r="41" spans="2:20" ht="27.95" customHeight="1" thickBot="1" x14ac:dyDescent="0.2">
      <c r="B41" s="877" t="s">
        <v>358</v>
      </c>
      <c r="C41" s="878"/>
      <c r="D41" s="878"/>
      <c r="E41" s="878"/>
      <c r="F41" s="878"/>
      <c r="G41" s="879"/>
      <c r="H41" s="343">
        <f t="shared" ref="H41:P41" si="2">E38+F38+G38</f>
        <v>0</v>
      </c>
      <c r="I41" s="343">
        <f t="shared" si="2"/>
        <v>0</v>
      </c>
      <c r="J41" s="343">
        <f t="shared" si="2"/>
        <v>0</v>
      </c>
      <c r="K41" s="295">
        <f t="shared" si="2"/>
        <v>0</v>
      </c>
      <c r="L41" s="295">
        <f t="shared" si="2"/>
        <v>0</v>
      </c>
      <c r="M41" s="295">
        <f t="shared" si="2"/>
        <v>0</v>
      </c>
      <c r="N41" s="295">
        <f t="shared" si="2"/>
        <v>0</v>
      </c>
      <c r="O41" s="295">
        <f t="shared" si="2"/>
        <v>0</v>
      </c>
      <c r="P41" s="295">
        <f t="shared" si="2"/>
        <v>0</v>
      </c>
      <c r="Q41" s="868"/>
      <c r="R41" s="869"/>
      <c r="S41" s="316"/>
    </row>
    <row r="42" spans="2:20" ht="27.95" customHeight="1" thickBot="1" x14ac:dyDescent="0.2">
      <c r="B42" s="847" t="s">
        <v>359</v>
      </c>
      <c r="C42" s="848"/>
      <c r="D42" s="848"/>
      <c r="E42" s="848"/>
      <c r="F42" s="848"/>
      <c r="G42" s="849"/>
      <c r="H42" s="295">
        <f t="shared" ref="H42:P42" si="3">SUM(E40:G40)*1.25</f>
        <v>0</v>
      </c>
      <c r="I42" s="295">
        <f t="shared" si="3"/>
        <v>0</v>
      </c>
      <c r="J42" s="295">
        <f t="shared" si="3"/>
        <v>0</v>
      </c>
      <c r="K42" s="295">
        <f t="shared" si="3"/>
        <v>0</v>
      </c>
      <c r="L42" s="295">
        <f t="shared" si="3"/>
        <v>0</v>
      </c>
      <c r="M42" s="295">
        <f t="shared" si="3"/>
        <v>0</v>
      </c>
      <c r="N42" s="295">
        <f t="shared" si="3"/>
        <v>0</v>
      </c>
      <c r="O42" s="295">
        <f t="shared" si="3"/>
        <v>0</v>
      </c>
      <c r="P42" s="295">
        <f t="shared" si="3"/>
        <v>0</v>
      </c>
      <c r="Q42" s="868"/>
      <c r="R42" s="869"/>
      <c r="S42" s="316"/>
    </row>
    <row r="43" spans="2:20" ht="27.95" customHeight="1" thickBot="1" x14ac:dyDescent="0.2">
      <c r="B43" s="847" t="s">
        <v>347</v>
      </c>
      <c r="C43" s="848"/>
      <c r="D43" s="848"/>
      <c r="E43" s="848"/>
      <c r="F43" s="848"/>
      <c r="G43" s="849"/>
      <c r="H43" s="296" t="str">
        <f>IF(H42=0,"",IF(H41&gt;H42,"あり","なし"))</f>
        <v/>
      </c>
      <c r="I43" s="296" t="str">
        <f t="shared" ref="I43:P43" si="4">IF(I42=0,"",IF(I41&gt;I42,"あり","なし"))</f>
        <v/>
      </c>
      <c r="J43" s="296" t="str">
        <f t="shared" si="4"/>
        <v/>
      </c>
      <c r="K43" s="296" t="str">
        <f t="shared" si="4"/>
        <v/>
      </c>
      <c r="L43" s="296" t="str">
        <f t="shared" si="4"/>
        <v/>
      </c>
      <c r="M43" s="296" t="str">
        <f t="shared" si="4"/>
        <v/>
      </c>
      <c r="N43" s="296" t="str">
        <f t="shared" si="4"/>
        <v/>
      </c>
      <c r="O43" s="296" t="str">
        <f t="shared" si="4"/>
        <v/>
      </c>
      <c r="P43" s="296" t="str">
        <f t="shared" si="4"/>
        <v/>
      </c>
      <c r="Q43" s="870"/>
      <c r="R43" s="871"/>
      <c r="S43" s="316"/>
    </row>
    <row r="44" spans="2:20" ht="9.9499999999999993" customHeight="1" x14ac:dyDescent="0.15">
      <c r="B44" s="323"/>
      <c r="C44" s="323"/>
      <c r="D44" s="323"/>
      <c r="E44" s="323"/>
      <c r="F44" s="323"/>
      <c r="G44" s="323"/>
      <c r="H44" s="327"/>
      <c r="I44" s="327"/>
      <c r="J44" s="327"/>
      <c r="K44" s="327"/>
      <c r="L44" s="327"/>
      <c r="M44" s="327"/>
      <c r="N44" s="327"/>
      <c r="O44" s="327"/>
      <c r="P44" s="327"/>
      <c r="Q44" s="327"/>
      <c r="R44" s="327"/>
      <c r="S44" s="316"/>
      <c r="T44" s="316"/>
    </row>
    <row r="45" spans="2:20" ht="15" customHeight="1" x14ac:dyDescent="0.15">
      <c r="B45" s="323" t="s">
        <v>348</v>
      </c>
      <c r="C45" s="323"/>
      <c r="D45" s="323"/>
      <c r="E45" s="323"/>
      <c r="F45" s="323"/>
      <c r="G45" s="323"/>
      <c r="H45" s="316"/>
      <c r="I45" s="316"/>
      <c r="J45" s="316"/>
      <c r="K45" s="316"/>
      <c r="L45" s="316"/>
      <c r="M45" s="316"/>
      <c r="N45" s="316"/>
      <c r="O45" s="316"/>
      <c r="P45" s="316"/>
      <c r="Q45" s="316"/>
      <c r="R45" s="316"/>
      <c r="S45" s="316"/>
      <c r="T45" s="316"/>
    </row>
    <row r="46" spans="2:20" ht="18" customHeight="1" x14ac:dyDescent="0.15">
      <c r="B46" s="404" t="s">
        <v>349</v>
      </c>
      <c r="C46" s="405" t="s">
        <v>472</v>
      </c>
      <c r="H46" s="316"/>
      <c r="I46" s="316"/>
      <c r="J46" s="316"/>
      <c r="K46" s="316"/>
      <c r="L46" s="316"/>
      <c r="M46" s="316"/>
      <c r="N46" s="316"/>
      <c r="O46" s="316"/>
      <c r="P46" s="316"/>
      <c r="Q46" s="316"/>
      <c r="R46" s="316"/>
      <c r="S46" s="316"/>
      <c r="T46" s="316"/>
    </row>
    <row r="47" spans="2:20" ht="18" customHeight="1" x14ac:dyDescent="0.15">
      <c r="B47" s="404" t="s">
        <v>350</v>
      </c>
      <c r="C47" s="406" t="s">
        <v>351</v>
      </c>
      <c r="H47" s="316"/>
      <c r="I47" s="316"/>
      <c r="J47" s="316"/>
      <c r="K47" s="316"/>
      <c r="L47" s="316"/>
      <c r="M47" s="316"/>
      <c r="N47" s="316"/>
      <c r="O47" s="316"/>
      <c r="P47" s="316"/>
      <c r="Q47" s="316"/>
      <c r="R47" s="316"/>
      <c r="S47" s="316"/>
      <c r="T47" s="316"/>
    </row>
    <row r="48" spans="2:20" ht="18" customHeight="1" x14ac:dyDescent="0.15">
      <c r="B48" s="404" t="s">
        <v>352</v>
      </c>
      <c r="C48" s="407" t="s">
        <v>360</v>
      </c>
      <c r="H48" s="316"/>
      <c r="I48" s="316"/>
      <c r="J48" s="316"/>
      <c r="K48" s="316"/>
      <c r="L48" s="316"/>
      <c r="M48" s="316"/>
      <c r="N48" s="316"/>
      <c r="O48" s="316"/>
      <c r="P48" s="316"/>
      <c r="Q48" s="316"/>
      <c r="R48" s="316"/>
      <c r="S48" s="316"/>
      <c r="T48" s="316"/>
    </row>
    <row r="49" spans="2:20" ht="18" customHeight="1" x14ac:dyDescent="0.15">
      <c r="B49" s="404" t="s">
        <v>353</v>
      </c>
      <c r="C49" s="408" t="s">
        <v>361</v>
      </c>
      <c r="H49" s="316"/>
      <c r="I49" s="316"/>
      <c r="J49" s="316"/>
      <c r="K49" s="316"/>
      <c r="L49" s="316"/>
      <c r="M49" s="316"/>
      <c r="N49" s="316"/>
      <c r="O49" s="316"/>
      <c r="P49" s="316"/>
      <c r="Q49" s="316"/>
      <c r="R49" s="316"/>
      <c r="S49" s="316"/>
      <c r="T49" s="316"/>
    </row>
    <row r="50" spans="2:20" ht="18" customHeight="1" x14ac:dyDescent="0.15">
      <c r="B50" s="324"/>
      <c r="C50" s="850"/>
      <c r="D50" s="850"/>
      <c r="E50" s="850"/>
      <c r="F50" s="850"/>
      <c r="G50" s="850"/>
      <c r="H50" s="850"/>
      <c r="I50" s="850"/>
      <c r="J50" s="850"/>
      <c r="K50" s="850"/>
      <c r="L50" s="850"/>
      <c r="M50" s="850"/>
      <c r="N50" s="850"/>
      <c r="O50" s="850"/>
      <c r="P50" s="850"/>
      <c r="Q50" s="850"/>
      <c r="R50" s="365"/>
      <c r="S50" s="316"/>
      <c r="T50" s="316"/>
    </row>
    <row r="51" spans="2:20" ht="15" customHeight="1" x14ac:dyDescent="0.15">
      <c r="B51" s="324"/>
      <c r="H51" s="316"/>
      <c r="I51" s="316"/>
      <c r="J51" s="316"/>
      <c r="K51" s="316"/>
      <c r="L51" s="316"/>
      <c r="M51" s="316"/>
      <c r="N51" s="316"/>
      <c r="O51" s="316"/>
      <c r="P51" s="316"/>
      <c r="Q51" s="316"/>
      <c r="R51" s="316"/>
      <c r="S51" s="316"/>
    </row>
    <row r="52" spans="2:20" ht="15" customHeight="1" x14ac:dyDescent="0.15">
      <c r="B52" s="324"/>
      <c r="H52" s="316"/>
      <c r="I52" s="316"/>
      <c r="J52" s="316"/>
      <c r="K52" s="316"/>
      <c r="L52" s="316"/>
      <c r="M52" s="316"/>
      <c r="N52" s="316"/>
      <c r="O52" s="316"/>
      <c r="P52" s="316"/>
      <c r="Q52" s="316"/>
      <c r="R52" s="316"/>
      <c r="S52" s="316"/>
    </row>
    <row r="53" spans="2:20" ht="15" customHeight="1" x14ac:dyDescent="0.15">
      <c r="B53" s="324"/>
      <c r="C53" s="325"/>
      <c r="D53" s="326"/>
      <c r="E53" s="326"/>
      <c r="F53" s="326"/>
      <c r="G53" s="326"/>
      <c r="H53" s="326"/>
      <c r="I53" s="326"/>
      <c r="J53" s="326"/>
      <c r="K53" s="316"/>
      <c r="L53" s="316"/>
      <c r="M53" s="316"/>
      <c r="N53" s="316"/>
      <c r="O53" s="316"/>
      <c r="P53" s="316"/>
      <c r="Q53" s="316"/>
      <c r="R53" s="316"/>
      <c r="S53" s="316"/>
    </row>
    <row r="54" spans="2:20" ht="15" customHeight="1" x14ac:dyDescent="0.15">
      <c r="B54" s="324"/>
      <c r="H54" s="316"/>
      <c r="I54" s="316"/>
      <c r="J54" s="316"/>
      <c r="K54" s="326"/>
      <c r="L54" s="326"/>
      <c r="M54" s="326"/>
      <c r="N54" s="326"/>
      <c r="O54" s="326"/>
      <c r="P54" s="326"/>
      <c r="Q54" s="316"/>
      <c r="R54" s="316"/>
      <c r="S54" s="316"/>
    </row>
    <row r="55" spans="2:20" ht="15" customHeight="1" x14ac:dyDescent="0.15">
      <c r="B55" s="324"/>
    </row>
    <row r="56" spans="2:20" x14ac:dyDescent="0.15">
      <c r="B56" s="324"/>
    </row>
  </sheetData>
  <sheetProtection selectLockedCells="1"/>
  <mergeCells count="19">
    <mergeCell ref="B1:R1"/>
    <mergeCell ref="B3:D3"/>
    <mergeCell ref="G3:I3"/>
    <mergeCell ref="K3:L3"/>
    <mergeCell ref="M3:N3"/>
    <mergeCell ref="Q3:R3"/>
    <mergeCell ref="B42:G42"/>
    <mergeCell ref="B43:G43"/>
    <mergeCell ref="C50:Q50"/>
    <mergeCell ref="B5:D6"/>
    <mergeCell ref="E5:G5"/>
    <mergeCell ref="H5:P5"/>
    <mergeCell ref="Q5:R6"/>
    <mergeCell ref="Q7:R37"/>
    <mergeCell ref="B38:D38"/>
    <mergeCell ref="Q38:R43"/>
    <mergeCell ref="B39:D39"/>
    <mergeCell ref="B40:D40"/>
    <mergeCell ref="B41:G41"/>
  </mergeCells>
  <phoneticPr fontId="2"/>
  <conditionalFormatting sqref="E7:P37">
    <cfRule type="cellIs" dxfId="1" priority="1" stopIfTrue="1" operator="greaterThan">
      <formula>$U$3</formula>
    </cfRule>
  </conditionalFormatting>
  <printOptions horizontalCentered="1"/>
  <pageMargins left="0.59055118110236227" right="0.39370078740157483" top="0.39370078740157483" bottom="0.39370078740157483" header="0.31496062992125984" footer="0.11811023622047245"/>
  <pageSetup paperSize="9" scale="74" fitToHeight="0"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Q3" sqref="Q3:R3"/>
    </sheetView>
  </sheetViews>
  <sheetFormatPr defaultRowHeight="13.5" x14ac:dyDescent="0.15"/>
  <cols>
    <col min="1" max="1" width="1.625" style="316" customWidth="1"/>
    <col min="2" max="4" width="4.625" style="316" customWidth="1"/>
    <col min="5" max="7" width="7.625" style="316" customWidth="1"/>
    <col min="8" max="18" width="7.625" style="291" customWidth="1"/>
    <col min="19" max="19" width="1.625" style="291" customWidth="1"/>
    <col min="20" max="20" width="9" style="291"/>
    <col min="21" max="21" width="0" style="291" hidden="1" customWidth="1"/>
    <col min="22" max="16384" width="9" style="291"/>
  </cols>
  <sheetData>
    <row r="1" spans="2:31" ht="21" customHeight="1" x14ac:dyDescent="0.15">
      <c r="B1" s="880" t="s">
        <v>721</v>
      </c>
      <c r="C1" s="880"/>
      <c r="D1" s="880"/>
      <c r="E1" s="880"/>
      <c r="F1" s="880"/>
      <c r="G1" s="880"/>
      <c r="H1" s="880"/>
      <c r="I1" s="880"/>
      <c r="J1" s="880"/>
      <c r="K1" s="880"/>
      <c r="L1" s="880"/>
      <c r="M1" s="880"/>
      <c r="N1" s="880"/>
      <c r="O1" s="880"/>
      <c r="P1" s="880"/>
      <c r="Q1" s="880"/>
      <c r="R1" s="880"/>
      <c r="S1" s="290"/>
      <c r="T1" s="290"/>
      <c r="U1" s="290"/>
      <c r="V1" s="290"/>
      <c r="W1" s="290"/>
      <c r="X1" s="290"/>
      <c r="Y1" s="290"/>
      <c r="Z1" s="290"/>
      <c r="AA1" s="290"/>
      <c r="AB1" s="290"/>
      <c r="AC1" s="290"/>
      <c r="AD1" s="290"/>
      <c r="AE1" s="290"/>
    </row>
    <row r="2" spans="2:31" ht="18" customHeight="1" thickBot="1" x14ac:dyDescent="0.2">
      <c r="B2" s="403" t="s">
        <v>485</v>
      </c>
      <c r="C2" s="366"/>
      <c r="D2" s="366"/>
      <c r="E2" s="366"/>
      <c r="F2" s="366"/>
      <c r="G2" s="366"/>
      <c r="H2" s="366"/>
      <c r="I2" s="366"/>
      <c r="J2" s="366"/>
      <c r="K2" s="366"/>
      <c r="L2" s="366"/>
      <c r="M2" s="366"/>
      <c r="N2" s="366"/>
      <c r="O2" s="366"/>
      <c r="P2" s="366"/>
      <c r="Q2" s="366"/>
      <c r="R2" s="366"/>
      <c r="S2" s="290"/>
      <c r="T2" s="290"/>
      <c r="U2" s="290"/>
      <c r="V2" s="290"/>
      <c r="W2" s="290"/>
      <c r="X2" s="290"/>
      <c r="Y2" s="290"/>
      <c r="Z2" s="290"/>
      <c r="AA2" s="290"/>
      <c r="AB2" s="290"/>
      <c r="AC2" s="290"/>
      <c r="AD2" s="290"/>
      <c r="AE2" s="290"/>
    </row>
    <row r="3" spans="2:31" ht="24.95" customHeight="1" thickBot="1" x14ac:dyDescent="0.2">
      <c r="B3" s="881">
        <v>6</v>
      </c>
      <c r="C3" s="881"/>
      <c r="D3" s="881"/>
      <c r="F3" s="328" t="s">
        <v>300</v>
      </c>
      <c r="G3" s="882">
        <f>【共通】!C5</f>
        <v>0</v>
      </c>
      <c r="H3" s="883"/>
      <c r="I3" s="884"/>
      <c r="J3" s="331"/>
      <c r="K3" s="885" t="s">
        <v>301</v>
      </c>
      <c r="L3" s="886"/>
      <c r="M3" s="847" t="s">
        <v>482</v>
      </c>
      <c r="N3" s="849"/>
      <c r="P3" s="329" t="s">
        <v>302</v>
      </c>
      <c r="Q3" s="887" t="str">
        <f>IFERROR(VLOOKUP(M3,【共通】!C11:F16,4,FALSE),"")</f>
        <v/>
      </c>
      <c r="R3" s="888"/>
      <c r="S3" s="316"/>
      <c r="U3" s="344" t="str">
        <f>IFERROR(ROUND(IF(Q3&gt;50,(Q3-50)*1.25+75,Q3*1.5),0),"")</f>
        <v/>
      </c>
    </row>
    <row r="4" spans="2:31" ht="5.25" customHeight="1" thickBot="1" x14ac:dyDescent="0.2">
      <c r="B4" s="317"/>
      <c r="C4" s="317"/>
      <c r="D4" s="317"/>
      <c r="E4" s="317"/>
      <c r="F4" s="317"/>
      <c r="G4" s="317"/>
      <c r="H4" s="317"/>
      <c r="I4" s="317"/>
      <c r="J4" s="317"/>
      <c r="K4" s="317"/>
      <c r="L4" s="317"/>
      <c r="M4" s="317"/>
      <c r="N4" s="317"/>
      <c r="O4" s="317"/>
      <c r="P4" s="317"/>
      <c r="Q4" s="317"/>
      <c r="R4" s="317"/>
      <c r="S4" s="316"/>
    </row>
    <row r="5" spans="2:31" ht="18" customHeight="1" thickBot="1" x14ac:dyDescent="0.2">
      <c r="B5" s="851" t="s">
        <v>303</v>
      </c>
      <c r="C5" s="852"/>
      <c r="D5" s="853"/>
      <c r="E5" s="857">
        <f>B3-1</f>
        <v>5</v>
      </c>
      <c r="F5" s="858"/>
      <c r="G5" s="859"/>
      <c r="H5" s="857">
        <f>B3</f>
        <v>6</v>
      </c>
      <c r="I5" s="858"/>
      <c r="J5" s="858"/>
      <c r="K5" s="858"/>
      <c r="L5" s="858"/>
      <c r="M5" s="858"/>
      <c r="N5" s="858"/>
      <c r="O5" s="858"/>
      <c r="P5" s="859"/>
      <c r="Q5" s="860" t="s">
        <v>140</v>
      </c>
      <c r="R5" s="861"/>
      <c r="S5" s="316"/>
    </row>
    <row r="6" spans="2:31" ht="18" customHeight="1" thickBot="1" x14ac:dyDescent="0.2">
      <c r="B6" s="854"/>
      <c r="C6" s="855"/>
      <c r="D6" s="856"/>
      <c r="E6" s="332" t="s">
        <v>355</v>
      </c>
      <c r="F6" s="332" t="s">
        <v>356</v>
      </c>
      <c r="G6" s="332" t="s">
        <v>357</v>
      </c>
      <c r="H6" s="332" t="s">
        <v>304</v>
      </c>
      <c r="I6" s="332" t="s">
        <v>305</v>
      </c>
      <c r="J6" s="332" t="s">
        <v>306</v>
      </c>
      <c r="K6" s="332" t="s">
        <v>307</v>
      </c>
      <c r="L6" s="332" t="s">
        <v>308</v>
      </c>
      <c r="M6" s="332" t="s">
        <v>309</v>
      </c>
      <c r="N6" s="332" t="s">
        <v>310</v>
      </c>
      <c r="O6" s="332" t="s">
        <v>311</v>
      </c>
      <c r="P6" s="333" t="s">
        <v>312</v>
      </c>
      <c r="Q6" s="862"/>
      <c r="R6" s="863"/>
      <c r="S6" s="316"/>
    </row>
    <row r="7" spans="2:31" ht="24.95" customHeight="1" x14ac:dyDescent="0.15">
      <c r="B7" s="318"/>
      <c r="C7" s="340" t="s">
        <v>313</v>
      </c>
      <c r="D7" s="319"/>
      <c r="E7" s="334"/>
      <c r="F7" s="334"/>
      <c r="G7" s="334"/>
      <c r="H7" s="310"/>
      <c r="I7" s="310"/>
      <c r="J7" s="310"/>
      <c r="K7" s="310"/>
      <c r="L7" s="310"/>
      <c r="M7" s="310"/>
      <c r="N7" s="310"/>
      <c r="O7" s="310"/>
      <c r="P7" s="310"/>
      <c r="Q7" s="864"/>
      <c r="R7" s="865"/>
      <c r="S7" s="316"/>
    </row>
    <row r="8" spans="2:31" ht="24.95" customHeight="1" x14ac:dyDescent="0.15">
      <c r="B8" s="320"/>
      <c r="C8" s="341" t="s">
        <v>314</v>
      </c>
      <c r="D8" s="321"/>
      <c r="E8" s="334"/>
      <c r="F8" s="334"/>
      <c r="G8" s="334"/>
      <c r="H8" s="311"/>
      <c r="I8" s="311"/>
      <c r="J8" s="311"/>
      <c r="K8" s="311"/>
      <c r="L8" s="311"/>
      <c r="M8" s="311"/>
      <c r="N8" s="311"/>
      <c r="O8" s="311"/>
      <c r="P8" s="311"/>
      <c r="Q8" s="864"/>
      <c r="R8" s="865"/>
      <c r="S8" s="316"/>
    </row>
    <row r="9" spans="2:31" ht="24.95" customHeight="1" x14ac:dyDescent="0.15">
      <c r="B9" s="320"/>
      <c r="C9" s="341" t="s">
        <v>315</v>
      </c>
      <c r="D9" s="321"/>
      <c r="E9" s="334"/>
      <c r="F9" s="334"/>
      <c r="G9" s="334"/>
      <c r="H9" s="311"/>
      <c r="I9" s="311"/>
      <c r="J9" s="311"/>
      <c r="K9" s="311"/>
      <c r="L9" s="311"/>
      <c r="M9" s="311"/>
      <c r="N9" s="311"/>
      <c r="O9" s="311"/>
      <c r="P9" s="311"/>
      <c r="Q9" s="864"/>
      <c r="R9" s="865"/>
      <c r="S9" s="316"/>
    </row>
    <row r="10" spans="2:31" ht="24.95" customHeight="1" x14ac:dyDescent="0.15">
      <c r="B10" s="320"/>
      <c r="C10" s="341" t="s">
        <v>316</v>
      </c>
      <c r="D10" s="321"/>
      <c r="E10" s="334"/>
      <c r="F10" s="334"/>
      <c r="G10" s="334"/>
      <c r="H10" s="311"/>
      <c r="I10" s="311"/>
      <c r="J10" s="311"/>
      <c r="K10" s="311"/>
      <c r="L10" s="311"/>
      <c r="M10" s="311"/>
      <c r="N10" s="311"/>
      <c r="O10" s="311"/>
      <c r="P10" s="311"/>
      <c r="Q10" s="864"/>
      <c r="R10" s="865"/>
      <c r="S10" s="316"/>
    </row>
    <row r="11" spans="2:31" ht="24.95" customHeight="1" x14ac:dyDescent="0.15">
      <c r="B11" s="320"/>
      <c r="C11" s="341" t="s">
        <v>317</v>
      </c>
      <c r="D11" s="321"/>
      <c r="E11" s="334"/>
      <c r="F11" s="334"/>
      <c r="G11" s="334"/>
      <c r="H11" s="311"/>
      <c r="I11" s="311"/>
      <c r="J11" s="311"/>
      <c r="K11" s="311"/>
      <c r="L11" s="311"/>
      <c r="M11" s="311"/>
      <c r="N11" s="311"/>
      <c r="O11" s="311"/>
      <c r="P11" s="311"/>
      <c r="Q11" s="864"/>
      <c r="R11" s="865"/>
      <c r="S11" s="316"/>
    </row>
    <row r="12" spans="2:31" ht="24.95" customHeight="1" x14ac:dyDescent="0.15">
      <c r="B12" s="320"/>
      <c r="C12" s="341" t="s">
        <v>318</v>
      </c>
      <c r="D12" s="321"/>
      <c r="E12" s="334"/>
      <c r="F12" s="334"/>
      <c r="G12" s="334"/>
      <c r="H12" s="311"/>
      <c r="I12" s="311"/>
      <c r="J12" s="311"/>
      <c r="K12" s="311"/>
      <c r="L12" s="311"/>
      <c r="M12" s="311"/>
      <c r="N12" s="311"/>
      <c r="O12" s="311"/>
      <c r="P12" s="311"/>
      <c r="Q12" s="864"/>
      <c r="R12" s="865"/>
      <c r="S12" s="316"/>
    </row>
    <row r="13" spans="2:31" ht="24.95" customHeight="1" x14ac:dyDescent="0.15">
      <c r="B13" s="320"/>
      <c r="C13" s="341" t="s">
        <v>319</v>
      </c>
      <c r="D13" s="321"/>
      <c r="E13" s="334"/>
      <c r="F13" s="334"/>
      <c r="G13" s="334"/>
      <c r="H13" s="311"/>
      <c r="I13" s="311"/>
      <c r="J13" s="311"/>
      <c r="K13" s="311"/>
      <c r="L13" s="311"/>
      <c r="M13" s="311"/>
      <c r="N13" s="311"/>
      <c r="O13" s="311"/>
      <c r="P13" s="311"/>
      <c r="Q13" s="864"/>
      <c r="R13" s="865"/>
      <c r="S13" s="316"/>
    </row>
    <row r="14" spans="2:31" ht="24.95" customHeight="1" x14ac:dyDescent="0.15">
      <c r="B14" s="320"/>
      <c r="C14" s="341" t="s">
        <v>320</v>
      </c>
      <c r="D14" s="321"/>
      <c r="E14" s="334"/>
      <c r="F14" s="334"/>
      <c r="G14" s="334"/>
      <c r="H14" s="311"/>
      <c r="I14" s="311"/>
      <c r="J14" s="311"/>
      <c r="K14" s="311"/>
      <c r="L14" s="311"/>
      <c r="M14" s="311"/>
      <c r="N14" s="311"/>
      <c r="O14" s="311"/>
      <c r="P14" s="311"/>
      <c r="Q14" s="864"/>
      <c r="R14" s="865"/>
      <c r="S14" s="316"/>
    </row>
    <row r="15" spans="2:31" ht="24.95" customHeight="1" x14ac:dyDescent="0.15">
      <c r="B15" s="320"/>
      <c r="C15" s="341" t="s">
        <v>321</v>
      </c>
      <c r="D15" s="321"/>
      <c r="E15" s="334"/>
      <c r="F15" s="334"/>
      <c r="G15" s="334"/>
      <c r="H15" s="311"/>
      <c r="I15" s="311"/>
      <c r="J15" s="311"/>
      <c r="K15" s="311"/>
      <c r="L15" s="311"/>
      <c r="M15" s="311"/>
      <c r="N15" s="311"/>
      <c r="O15" s="311"/>
      <c r="P15" s="311"/>
      <c r="Q15" s="864"/>
      <c r="R15" s="865"/>
      <c r="S15" s="316"/>
    </row>
    <row r="16" spans="2:31" ht="24.95" customHeight="1" x14ac:dyDescent="0.15">
      <c r="B16" s="320"/>
      <c r="C16" s="341" t="s">
        <v>322</v>
      </c>
      <c r="D16" s="321"/>
      <c r="E16" s="334"/>
      <c r="F16" s="334"/>
      <c r="G16" s="334"/>
      <c r="H16" s="311"/>
      <c r="I16" s="311"/>
      <c r="J16" s="311"/>
      <c r="K16" s="311"/>
      <c r="L16" s="311"/>
      <c r="M16" s="311"/>
      <c r="N16" s="311"/>
      <c r="O16" s="311"/>
      <c r="P16" s="311"/>
      <c r="Q16" s="864"/>
      <c r="R16" s="865"/>
      <c r="S16" s="316"/>
    </row>
    <row r="17" spans="2:19" ht="24.95" customHeight="1" x14ac:dyDescent="0.15">
      <c r="B17" s="320"/>
      <c r="C17" s="341" t="s">
        <v>323</v>
      </c>
      <c r="D17" s="321"/>
      <c r="E17" s="334"/>
      <c r="F17" s="334"/>
      <c r="G17" s="334"/>
      <c r="H17" s="311"/>
      <c r="I17" s="311"/>
      <c r="J17" s="311"/>
      <c r="K17" s="311"/>
      <c r="L17" s="311"/>
      <c r="M17" s="311"/>
      <c r="N17" s="311"/>
      <c r="O17" s="311"/>
      <c r="P17" s="311"/>
      <c r="Q17" s="864"/>
      <c r="R17" s="865"/>
      <c r="S17" s="316"/>
    </row>
    <row r="18" spans="2:19" ht="24.95" customHeight="1" x14ac:dyDescent="0.15">
      <c r="B18" s="320"/>
      <c r="C18" s="341" t="s">
        <v>324</v>
      </c>
      <c r="D18" s="321"/>
      <c r="E18" s="334"/>
      <c r="F18" s="334"/>
      <c r="G18" s="334"/>
      <c r="H18" s="311"/>
      <c r="I18" s="311"/>
      <c r="J18" s="311"/>
      <c r="K18" s="311"/>
      <c r="L18" s="311"/>
      <c r="M18" s="311"/>
      <c r="N18" s="311"/>
      <c r="O18" s="311"/>
      <c r="P18" s="311"/>
      <c r="Q18" s="864"/>
      <c r="R18" s="865"/>
      <c r="S18" s="316"/>
    </row>
    <row r="19" spans="2:19" ht="24.95" customHeight="1" x14ac:dyDescent="0.15">
      <c r="B19" s="320"/>
      <c r="C19" s="341" t="s">
        <v>325</v>
      </c>
      <c r="D19" s="321"/>
      <c r="E19" s="334"/>
      <c r="F19" s="334"/>
      <c r="G19" s="334"/>
      <c r="H19" s="311"/>
      <c r="I19" s="311"/>
      <c r="J19" s="311"/>
      <c r="K19" s="311"/>
      <c r="L19" s="311"/>
      <c r="M19" s="311"/>
      <c r="N19" s="311"/>
      <c r="O19" s="311"/>
      <c r="P19" s="311"/>
      <c r="Q19" s="864"/>
      <c r="R19" s="865"/>
      <c r="S19" s="316"/>
    </row>
    <row r="20" spans="2:19" ht="24.95" customHeight="1" x14ac:dyDescent="0.15">
      <c r="B20" s="320"/>
      <c r="C20" s="341" t="s">
        <v>326</v>
      </c>
      <c r="D20" s="321"/>
      <c r="E20" s="334"/>
      <c r="F20" s="334"/>
      <c r="G20" s="334"/>
      <c r="H20" s="311"/>
      <c r="I20" s="311"/>
      <c r="J20" s="311"/>
      <c r="K20" s="311"/>
      <c r="L20" s="311"/>
      <c r="M20" s="311"/>
      <c r="N20" s="311"/>
      <c r="O20" s="311"/>
      <c r="P20" s="311"/>
      <c r="Q20" s="864"/>
      <c r="R20" s="865"/>
      <c r="S20" s="316"/>
    </row>
    <row r="21" spans="2:19" ht="24.95" customHeight="1" x14ac:dyDescent="0.15">
      <c r="B21" s="320"/>
      <c r="C21" s="341" t="s">
        <v>327</v>
      </c>
      <c r="D21" s="321"/>
      <c r="E21" s="334"/>
      <c r="F21" s="334"/>
      <c r="G21" s="334"/>
      <c r="H21" s="311"/>
      <c r="I21" s="311"/>
      <c r="J21" s="311"/>
      <c r="K21" s="311"/>
      <c r="L21" s="311"/>
      <c r="M21" s="311"/>
      <c r="N21" s="311"/>
      <c r="O21" s="311"/>
      <c r="P21" s="311"/>
      <c r="Q21" s="864"/>
      <c r="R21" s="865"/>
      <c r="S21" s="316"/>
    </row>
    <row r="22" spans="2:19" ht="24.95" customHeight="1" x14ac:dyDescent="0.15">
      <c r="B22" s="320"/>
      <c r="C22" s="341" t="s">
        <v>328</v>
      </c>
      <c r="D22" s="321"/>
      <c r="E22" s="334"/>
      <c r="F22" s="334"/>
      <c r="G22" s="334"/>
      <c r="H22" s="311"/>
      <c r="I22" s="311"/>
      <c r="J22" s="311"/>
      <c r="K22" s="311"/>
      <c r="L22" s="311"/>
      <c r="M22" s="311"/>
      <c r="N22" s="311"/>
      <c r="O22" s="311"/>
      <c r="P22" s="311"/>
      <c r="Q22" s="864"/>
      <c r="R22" s="865"/>
      <c r="S22" s="316"/>
    </row>
    <row r="23" spans="2:19" ht="24.95" customHeight="1" x14ac:dyDescent="0.15">
      <c r="B23" s="320"/>
      <c r="C23" s="341" t="s">
        <v>329</v>
      </c>
      <c r="D23" s="321"/>
      <c r="E23" s="334"/>
      <c r="F23" s="334"/>
      <c r="G23" s="334"/>
      <c r="H23" s="311"/>
      <c r="I23" s="311"/>
      <c r="J23" s="311"/>
      <c r="K23" s="311"/>
      <c r="L23" s="311"/>
      <c r="M23" s="311"/>
      <c r="N23" s="311"/>
      <c r="O23" s="311"/>
      <c r="P23" s="311"/>
      <c r="Q23" s="864"/>
      <c r="R23" s="865"/>
      <c r="S23" s="316"/>
    </row>
    <row r="24" spans="2:19" ht="24.95" customHeight="1" x14ac:dyDescent="0.15">
      <c r="B24" s="320"/>
      <c r="C24" s="341" t="s">
        <v>330</v>
      </c>
      <c r="D24" s="321"/>
      <c r="E24" s="334"/>
      <c r="F24" s="334"/>
      <c r="G24" s="334"/>
      <c r="H24" s="311"/>
      <c r="I24" s="311"/>
      <c r="J24" s="311"/>
      <c r="K24" s="311"/>
      <c r="L24" s="311"/>
      <c r="M24" s="311"/>
      <c r="N24" s="311"/>
      <c r="O24" s="311"/>
      <c r="P24" s="311"/>
      <c r="Q24" s="864"/>
      <c r="R24" s="865"/>
      <c r="S24" s="316"/>
    </row>
    <row r="25" spans="2:19" ht="24.95" customHeight="1" x14ac:dyDescent="0.15">
      <c r="B25" s="320"/>
      <c r="C25" s="341" t="s">
        <v>331</v>
      </c>
      <c r="D25" s="321"/>
      <c r="E25" s="334"/>
      <c r="F25" s="334"/>
      <c r="G25" s="334"/>
      <c r="H25" s="311"/>
      <c r="I25" s="311"/>
      <c r="J25" s="311"/>
      <c r="K25" s="311"/>
      <c r="L25" s="311"/>
      <c r="M25" s="311"/>
      <c r="N25" s="311"/>
      <c r="O25" s="311"/>
      <c r="P25" s="311"/>
      <c r="Q25" s="864"/>
      <c r="R25" s="865"/>
      <c r="S25" s="316"/>
    </row>
    <row r="26" spans="2:19" ht="24.95" customHeight="1" x14ac:dyDescent="0.15">
      <c r="B26" s="320"/>
      <c r="C26" s="341" t="s">
        <v>332</v>
      </c>
      <c r="D26" s="321"/>
      <c r="E26" s="334"/>
      <c r="F26" s="334"/>
      <c r="G26" s="334"/>
      <c r="H26" s="311"/>
      <c r="I26" s="311"/>
      <c r="J26" s="311"/>
      <c r="K26" s="311"/>
      <c r="L26" s="311"/>
      <c r="M26" s="311"/>
      <c r="N26" s="311"/>
      <c r="O26" s="311"/>
      <c r="P26" s="311"/>
      <c r="Q26" s="864"/>
      <c r="R26" s="865"/>
      <c r="S26" s="316"/>
    </row>
    <row r="27" spans="2:19" ht="24.95" customHeight="1" x14ac:dyDescent="0.15">
      <c r="B27" s="320"/>
      <c r="C27" s="341" t="s">
        <v>333</v>
      </c>
      <c r="D27" s="321"/>
      <c r="E27" s="334"/>
      <c r="F27" s="334"/>
      <c r="G27" s="334"/>
      <c r="H27" s="311"/>
      <c r="I27" s="311"/>
      <c r="J27" s="311"/>
      <c r="K27" s="311"/>
      <c r="L27" s="311"/>
      <c r="M27" s="311"/>
      <c r="N27" s="311"/>
      <c r="O27" s="311"/>
      <c r="P27" s="311"/>
      <c r="Q27" s="864"/>
      <c r="R27" s="865"/>
      <c r="S27" s="316"/>
    </row>
    <row r="28" spans="2:19" ht="24.95" customHeight="1" x14ac:dyDescent="0.15">
      <c r="B28" s="320"/>
      <c r="C28" s="341" t="s">
        <v>334</v>
      </c>
      <c r="D28" s="321"/>
      <c r="E28" s="334"/>
      <c r="F28" s="334"/>
      <c r="G28" s="334"/>
      <c r="H28" s="311"/>
      <c r="I28" s="311"/>
      <c r="J28" s="311"/>
      <c r="K28" s="311"/>
      <c r="L28" s="311"/>
      <c r="M28" s="311"/>
      <c r="N28" s="311"/>
      <c r="O28" s="311"/>
      <c r="P28" s="311"/>
      <c r="Q28" s="864"/>
      <c r="R28" s="865"/>
      <c r="S28" s="316"/>
    </row>
    <row r="29" spans="2:19" ht="24.95" customHeight="1" x14ac:dyDescent="0.15">
      <c r="B29" s="320"/>
      <c r="C29" s="341" t="s">
        <v>335</v>
      </c>
      <c r="D29" s="321"/>
      <c r="E29" s="334"/>
      <c r="F29" s="334"/>
      <c r="G29" s="334"/>
      <c r="H29" s="311"/>
      <c r="I29" s="311"/>
      <c r="J29" s="311"/>
      <c r="K29" s="311"/>
      <c r="L29" s="311"/>
      <c r="M29" s="311"/>
      <c r="N29" s="311"/>
      <c r="O29" s="311"/>
      <c r="P29" s="311"/>
      <c r="Q29" s="864"/>
      <c r="R29" s="865"/>
      <c r="S29" s="316"/>
    </row>
    <row r="30" spans="2:19" ht="24.95" customHeight="1" x14ac:dyDescent="0.15">
      <c r="B30" s="320"/>
      <c r="C30" s="341" t="s">
        <v>336</v>
      </c>
      <c r="D30" s="321"/>
      <c r="E30" s="334"/>
      <c r="F30" s="334"/>
      <c r="G30" s="334"/>
      <c r="H30" s="311"/>
      <c r="I30" s="311"/>
      <c r="J30" s="311"/>
      <c r="K30" s="311"/>
      <c r="L30" s="311"/>
      <c r="M30" s="311"/>
      <c r="N30" s="311"/>
      <c r="O30" s="311"/>
      <c r="P30" s="311"/>
      <c r="Q30" s="864"/>
      <c r="R30" s="865"/>
      <c r="S30" s="316"/>
    </row>
    <row r="31" spans="2:19" ht="24.95" customHeight="1" x14ac:dyDescent="0.15">
      <c r="B31" s="320"/>
      <c r="C31" s="341" t="s">
        <v>337</v>
      </c>
      <c r="D31" s="321"/>
      <c r="E31" s="334"/>
      <c r="F31" s="334"/>
      <c r="G31" s="334"/>
      <c r="H31" s="311"/>
      <c r="I31" s="311"/>
      <c r="J31" s="311"/>
      <c r="K31" s="311"/>
      <c r="L31" s="311"/>
      <c r="M31" s="311"/>
      <c r="N31" s="311"/>
      <c r="O31" s="311"/>
      <c r="P31" s="311"/>
      <c r="Q31" s="864"/>
      <c r="R31" s="865"/>
      <c r="S31" s="316"/>
    </row>
    <row r="32" spans="2:19" ht="24.95" customHeight="1" x14ac:dyDescent="0.15">
      <c r="B32" s="320"/>
      <c r="C32" s="341" t="s">
        <v>338</v>
      </c>
      <c r="D32" s="321"/>
      <c r="E32" s="334"/>
      <c r="F32" s="334"/>
      <c r="G32" s="334"/>
      <c r="H32" s="311"/>
      <c r="I32" s="311"/>
      <c r="J32" s="311"/>
      <c r="K32" s="311"/>
      <c r="L32" s="311"/>
      <c r="M32" s="311"/>
      <c r="N32" s="311"/>
      <c r="O32" s="311"/>
      <c r="P32" s="311"/>
      <c r="Q32" s="864"/>
      <c r="R32" s="865"/>
      <c r="S32" s="316"/>
    </row>
    <row r="33" spans="2:20" ht="24.95" customHeight="1" x14ac:dyDescent="0.15">
      <c r="B33" s="320"/>
      <c r="C33" s="341" t="s">
        <v>339</v>
      </c>
      <c r="D33" s="321"/>
      <c r="E33" s="334"/>
      <c r="F33" s="334"/>
      <c r="G33" s="334"/>
      <c r="H33" s="311"/>
      <c r="I33" s="311"/>
      <c r="J33" s="311"/>
      <c r="K33" s="311"/>
      <c r="L33" s="311"/>
      <c r="M33" s="311"/>
      <c r="N33" s="311"/>
      <c r="O33" s="311"/>
      <c r="P33" s="311"/>
      <c r="Q33" s="864"/>
      <c r="R33" s="865"/>
      <c r="S33" s="316"/>
    </row>
    <row r="34" spans="2:20" ht="24.95" customHeight="1" x14ac:dyDescent="0.15">
      <c r="B34" s="320"/>
      <c r="C34" s="341" t="s">
        <v>340</v>
      </c>
      <c r="D34" s="321"/>
      <c r="E34" s="334"/>
      <c r="F34" s="334"/>
      <c r="G34" s="334"/>
      <c r="H34" s="311"/>
      <c r="I34" s="311"/>
      <c r="J34" s="311"/>
      <c r="K34" s="311"/>
      <c r="L34" s="311"/>
      <c r="M34" s="311"/>
      <c r="N34" s="311"/>
      <c r="O34" s="311"/>
      <c r="P34" s="311"/>
      <c r="Q34" s="864"/>
      <c r="R34" s="865"/>
      <c r="S34" s="316"/>
    </row>
    <row r="35" spans="2:20" ht="24.95" customHeight="1" x14ac:dyDescent="0.15">
      <c r="B35" s="320"/>
      <c r="C35" s="341" t="s">
        <v>341</v>
      </c>
      <c r="D35" s="321"/>
      <c r="E35" s="334"/>
      <c r="F35" s="334"/>
      <c r="G35" s="334"/>
      <c r="H35" s="311"/>
      <c r="I35" s="311"/>
      <c r="J35" s="311"/>
      <c r="K35" s="311"/>
      <c r="L35" s="311"/>
      <c r="M35" s="311"/>
      <c r="N35" s="311"/>
      <c r="O35" s="311"/>
      <c r="P35" s="311"/>
      <c r="Q35" s="864"/>
      <c r="R35" s="865"/>
      <c r="S35" s="316"/>
    </row>
    <row r="36" spans="2:20" ht="24.95" customHeight="1" x14ac:dyDescent="0.15">
      <c r="B36" s="320"/>
      <c r="C36" s="341" t="s">
        <v>342</v>
      </c>
      <c r="D36" s="321"/>
      <c r="E36" s="334"/>
      <c r="F36" s="336"/>
      <c r="G36" s="334"/>
      <c r="H36" s="311"/>
      <c r="I36" s="311"/>
      <c r="J36" s="311"/>
      <c r="K36" s="311"/>
      <c r="L36" s="311"/>
      <c r="M36" s="311"/>
      <c r="N36" s="311"/>
      <c r="O36" s="311"/>
      <c r="P36" s="311"/>
      <c r="Q36" s="864"/>
      <c r="R36" s="865"/>
      <c r="S36" s="316"/>
    </row>
    <row r="37" spans="2:20" ht="24.95" customHeight="1" thickBot="1" x14ac:dyDescent="0.2">
      <c r="B37" s="322"/>
      <c r="C37" s="342" t="s">
        <v>343</v>
      </c>
      <c r="D37" s="321"/>
      <c r="E37" s="334"/>
      <c r="F37" s="335"/>
      <c r="G37" s="334"/>
      <c r="H37" s="292"/>
      <c r="I37" s="311"/>
      <c r="J37" s="292"/>
      <c r="K37" s="311"/>
      <c r="L37" s="312"/>
      <c r="M37" s="292"/>
      <c r="N37" s="311"/>
      <c r="O37" s="292"/>
      <c r="P37" s="311"/>
      <c r="Q37" s="862"/>
      <c r="R37" s="863"/>
      <c r="S37" s="316"/>
    </row>
    <row r="38" spans="2:20" ht="27.95" customHeight="1" thickBot="1" x14ac:dyDescent="0.2">
      <c r="B38" s="889" t="s">
        <v>471</v>
      </c>
      <c r="C38" s="848"/>
      <c r="D38" s="849"/>
      <c r="E38" s="337">
        <f>SUM(E7:E37)</f>
        <v>0</v>
      </c>
      <c r="F38" s="337">
        <f>SUM(F7:F37)</f>
        <v>0</v>
      </c>
      <c r="G38" s="337">
        <f>SUM(G7:G37)</f>
        <v>0</v>
      </c>
      <c r="H38" s="337">
        <f>SUM(H7:H37)</f>
        <v>0</v>
      </c>
      <c r="I38" s="337">
        <f>SUM(I7:I37)</f>
        <v>0</v>
      </c>
      <c r="J38" s="337">
        <f t="shared" ref="J38:P38" si="0">SUM(J7:J37)</f>
        <v>0</v>
      </c>
      <c r="K38" s="337">
        <f t="shared" si="0"/>
        <v>0</v>
      </c>
      <c r="L38" s="337">
        <f t="shared" si="0"/>
        <v>0</v>
      </c>
      <c r="M38" s="338">
        <f t="shared" si="0"/>
        <v>0</v>
      </c>
      <c r="N38" s="337">
        <f t="shared" si="0"/>
        <v>0</v>
      </c>
      <c r="O38" s="337">
        <f t="shared" si="0"/>
        <v>0</v>
      </c>
      <c r="P38" s="337">
        <f t="shared" si="0"/>
        <v>0</v>
      </c>
      <c r="Q38" s="890"/>
      <c r="R38" s="891"/>
      <c r="S38" s="316"/>
    </row>
    <row r="39" spans="2:20" ht="9.9499999999999993" customHeight="1" x14ac:dyDescent="0.15">
      <c r="B39" s="323"/>
      <c r="C39" s="323"/>
      <c r="D39" s="323"/>
      <c r="E39" s="323"/>
      <c r="F39" s="323"/>
      <c r="G39" s="323"/>
      <c r="H39" s="327"/>
      <c r="I39" s="327"/>
      <c r="J39" s="327"/>
      <c r="K39" s="327"/>
      <c r="L39" s="327"/>
      <c r="M39" s="327"/>
      <c r="N39" s="327"/>
      <c r="O39" s="327"/>
      <c r="P39" s="327"/>
      <c r="Q39" s="327"/>
      <c r="R39" s="327"/>
      <c r="S39" s="316"/>
      <c r="T39" s="316"/>
    </row>
    <row r="40" spans="2:20" ht="18" customHeight="1" x14ac:dyDescent="0.15">
      <c r="B40" s="324"/>
      <c r="C40" s="850"/>
      <c r="D40" s="850"/>
      <c r="E40" s="850"/>
      <c r="F40" s="850"/>
      <c r="G40" s="850"/>
      <c r="H40" s="850"/>
      <c r="I40" s="850"/>
      <c r="J40" s="850"/>
      <c r="K40" s="850"/>
      <c r="L40" s="850"/>
      <c r="M40" s="850"/>
      <c r="N40" s="850"/>
      <c r="O40" s="850"/>
      <c r="P40" s="850"/>
      <c r="Q40" s="850"/>
      <c r="R40" s="330"/>
      <c r="S40" s="316"/>
      <c r="T40" s="316"/>
    </row>
    <row r="41" spans="2:20" ht="15" customHeight="1" x14ac:dyDescent="0.15">
      <c r="B41" s="324"/>
      <c r="H41" s="316"/>
      <c r="I41" s="316"/>
      <c r="J41" s="316"/>
      <c r="K41" s="316"/>
      <c r="L41" s="316"/>
      <c r="M41" s="316"/>
      <c r="N41" s="316"/>
      <c r="O41" s="316"/>
      <c r="P41" s="316"/>
      <c r="Q41" s="316"/>
      <c r="R41" s="316"/>
      <c r="S41" s="316"/>
    </row>
    <row r="42" spans="2:20" ht="15" customHeight="1" x14ac:dyDescent="0.15">
      <c r="B42" s="324"/>
      <c r="H42" s="316"/>
      <c r="I42" s="316"/>
      <c r="J42" s="316"/>
      <c r="K42" s="316"/>
      <c r="L42" s="316"/>
      <c r="M42" s="316"/>
      <c r="N42" s="316"/>
      <c r="O42" s="316"/>
      <c r="P42" s="316"/>
      <c r="Q42" s="316"/>
      <c r="R42" s="316"/>
      <c r="S42" s="316"/>
    </row>
    <row r="43" spans="2:20" ht="15" customHeight="1" x14ac:dyDescent="0.15">
      <c r="B43" s="324"/>
      <c r="C43" s="325"/>
      <c r="D43" s="326"/>
      <c r="E43" s="326"/>
      <c r="F43" s="326"/>
      <c r="G43" s="326"/>
      <c r="H43" s="326"/>
      <c r="I43" s="326"/>
      <c r="J43" s="326"/>
      <c r="K43" s="316"/>
      <c r="L43" s="316"/>
      <c r="M43" s="316"/>
      <c r="N43" s="316"/>
      <c r="O43" s="316"/>
      <c r="P43" s="316"/>
      <c r="Q43" s="316"/>
      <c r="R43" s="316"/>
      <c r="S43" s="316"/>
    </row>
    <row r="44" spans="2:20" ht="15" customHeight="1" x14ac:dyDescent="0.15">
      <c r="B44" s="324"/>
      <c r="H44" s="316"/>
      <c r="I44" s="316"/>
      <c r="J44" s="316"/>
      <c r="K44" s="326"/>
      <c r="L44" s="326"/>
      <c r="M44" s="326"/>
      <c r="N44" s="326"/>
      <c r="O44" s="326"/>
      <c r="P44" s="326"/>
      <c r="Q44" s="316"/>
      <c r="R44" s="316"/>
      <c r="S44" s="316"/>
    </row>
    <row r="45" spans="2:20" ht="15" customHeight="1" x14ac:dyDescent="0.15">
      <c r="B45" s="324"/>
    </row>
    <row r="46" spans="2:20" x14ac:dyDescent="0.15">
      <c r="B46" s="324"/>
    </row>
  </sheetData>
  <sheetProtection selectLockedCells="1"/>
  <mergeCells count="14">
    <mergeCell ref="B1:R1"/>
    <mergeCell ref="H5:P5"/>
    <mergeCell ref="E5:G5"/>
    <mergeCell ref="Q5:R6"/>
    <mergeCell ref="B5:D6"/>
    <mergeCell ref="K3:L3"/>
    <mergeCell ref="M3:N3"/>
    <mergeCell ref="B3:D3"/>
    <mergeCell ref="B38:D38"/>
    <mergeCell ref="G3:I3"/>
    <mergeCell ref="C40:Q40"/>
    <mergeCell ref="Q38:R38"/>
    <mergeCell ref="Q7:R37"/>
    <mergeCell ref="Q3:R3"/>
  </mergeCells>
  <phoneticPr fontId="2"/>
  <conditionalFormatting sqref="E7:P37">
    <cfRule type="cellIs" dxfId="0" priority="1" stopIfTrue="1" operator="greaterThan">
      <formula>$U$3</formula>
    </cfRule>
  </conditionalFormatting>
  <printOptions horizontalCentered="1"/>
  <pageMargins left="0.59055118110236227" right="0.39370078740157483" top="0.39370078740157483" bottom="0.39370078740157483" header="0.31496062992125984" footer="0.11811023622047245"/>
  <pageSetup paperSize="9" scale="76" fitToHeight="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AK4" sqref="AK4:AZ4"/>
    </sheetView>
  </sheetViews>
  <sheetFormatPr defaultRowHeight="21" customHeight="1" x14ac:dyDescent="0.15"/>
  <cols>
    <col min="1" max="4" width="3.25" style="389" customWidth="1"/>
    <col min="5" max="12" width="3.25" style="370" customWidth="1"/>
    <col min="13" max="48" width="3.375" style="370" customWidth="1"/>
    <col min="49" max="51" width="3.25" style="370" customWidth="1"/>
    <col min="52" max="52" width="3.625" style="370" customWidth="1"/>
    <col min="53" max="72" width="2.625" style="370" customWidth="1"/>
    <col min="73" max="256" width="9" style="370"/>
    <col min="257" max="268" width="3.25" style="370" customWidth="1"/>
    <col min="269" max="304" width="3.375" style="370" customWidth="1"/>
    <col min="305" max="307" width="3.25" style="370" customWidth="1"/>
    <col min="308" max="308" width="3.625" style="370" customWidth="1"/>
    <col min="309" max="328" width="2.625" style="370" customWidth="1"/>
    <col min="329" max="512" width="9" style="370"/>
    <col min="513" max="524" width="3.25" style="370" customWidth="1"/>
    <col min="525" max="560" width="3.375" style="370" customWidth="1"/>
    <col min="561" max="563" width="3.25" style="370" customWidth="1"/>
    <col min="564" max="564" width="3.625" style="370" customWidth="1"/>
    <col min="565" max="584" width="2.625" style="370" customWidth="1"/>
    <col min="585" max="768" width="9" style="370"/>
    <col min="769" max="780" width="3.25" style="370" customWidth="1"/>
    <col min="781" max="816" width="3.375" style="370" customWidth="1"/>
    <col min="817" max="819" width="3.25" style="370" customWidth="1"/>
    <col min="820" max="820" width="3.625" style="370" customWidth="1"/>
    <col min="821" max="840" width="2.625" style="370" customWidth="1"/>
    <col min="841" max="1024" width="9" style="370"/>
    <col min="1025" max="1036" width="3.25" style="370" customWidth="1"/>
    <col min="1037" max="1072" width="3.375" style="370" customWidth="1"/>
    <col min="1073" max="1075" width="3.25" style="370" customWidth="1"/>
    <col min="1076" max="1076" width="3.625" style="370" customWidth="1"/>
    <col min="1077" max="1096" width="2.625" style="370" customWidth="1"/>
    <col min="1097" max="1280" width="9" style="370"/>
    <col min="1281" max="1292" width="3.25" style="370" customWidth="1"/>
    <col min="1293" max="1328" width="3.375" style="370" customWidth="1"/>
    <col min="1329" max="1331" width="3.25" style="370" customWidth="1"/>
    <col min="1332" max="1332" width="3.625" style="370" customWidth="1"/>
    <col min="1333" max="1352" width="2.625" style="370" customWidth="1"/>
    <col min="1353" max="1536" width="9" style="370"/>
    <col min="1537" max="1548" width="3.25" style="370" customWidth="1"/>
    <col min="1549" max="1584" width="3.375" style="370" customWidth="1"/>
    <col min="1585" max="1587" width="3.25" style="370" customWidth="1"/>
    <col min="1588" max="1588" width="3.625" style="370" customWidth="1"/>
    <col min="1589" max="1608" width="2.625" style="370" customWidth="1"/>
    <col min="1609" max="1792" width="9" style="370"/>
    <col min="1793" max="1804" width="3.25" style="370" customWidth="1"/>
    <col min="1805" max="1840" width="3.375" style="370" customWidth="1"/>
    <col min="1841" max="1843" width="3.25" style="370" customWidth="1"/>
    <col min="1844" max="1844" width="3.625" style="370" customWidth="1"/>
    <col min="1845" max="1864" width="2.625" style="370" customWidth="1"/>
    <col min="1865" max="2048" width="9" style="370"/>
    <col min="2049" max="2060" width="3.25" style="370" customWidth="1"/>
    <col min="2061" max="2096" width="3.375" style="370" customWidth="1"/>
    <col min="2097" max="2099" width="3.25" style="370" customWidth="1"/>
    <col min="2100" max="2100" width="3.625" style="370" customWidth="1"/>
    <col min="2101" max="2120" width="2.625" style="370" customWidth="1"/>
    <col min="2121" max="2304" width="9" style="370"/>
    <col min="2305" max="2316" width="3.25" style="370" customWidth="1"/>
    <col min="2317" max="2352" width="3.375" style="370" customWidth="1"/>
    <col min="2353" max="2355" width="3.25" style="370" customWidth="1"/>
    <col min="2356" max="2356" width="3.625" style="370" customWidth="1"/>
    <col min="2357" max="2376" width="2.625" style="370" customWidth="1"/>
    <col min="2377" max="2560" width="9" style="370"/>
    <col min="2561" max="2572" width="3.25" style="370" customWidth="1"/>
    <col min="2573" max="2608" width="3.375" style="370" customWidth="1"/>
    <col min="2609" max="2611" width="3.25" style="370" customWidth="1"/>
    <col min="2612" max="2612" width="3.625" style="370" customWidth="1"/>
    <col min="2613" max="2632" width="2.625" style="370" customWidth="1"/>
    <col min="2633" max="2816" width="9" style="370"/>
    <col min="2817" max="2828" width="3.25" style="370" customWidth="1"/>
    <col min="2829" max="2864" width="3.375" style="370" customWidth="1"/>
    <col min="2865" max="2867" width="3.25" style="370" customWidth="1"/>
    <col min="2868" max="2868" width="3.625" style="370" customWidth="1"/>
    <col min="2869" max="2888" width="2.625" style="370" customWidth="1"/>
    <col min="2889" max="3072" width="9" style="370"/>
    <col min="3073" max="3084" width="3.25" style="370" customWidth="1"/>
    <col min="3085" max="3120" width="3.375" style="370" customWidth="1"/>
    <col min="3121" max="3123" width="3.25" style="370" customWidth="1"/>
    <col min="3124" max="3124" width="3.625" style="370" customWidth="1"/>
    <col min="3125" max="3144" width="2.625" style="370" customWidth="1"/>
    <col min="3145" max="3328" width="9" style="370"/>
    <col min="3329" max="3340" width="3.25" style="370" customWidth="1"/>
    <col min="3341" max="3376" width="3.375" style="370" customWidth="1"/>
    <col min="3377" max="3379" width="3.25" style="370" customWidth="1"/>
    <col min="3380" max="3380" width="3.625" style="370" customWidth="1"/>
    <col min="3381" max="3400" width="2.625" style="370" customWidth="1"/>
    <col min="3401" max="3584" width="9" style="370"/>
    <col min="3585" max="3596" width="3.25" style="370" customWidth="1"/>
    <col min="3597" max="3632" width="3.375" style="370" customWidth="1"/>
    <col min="3633" max="3635" width="3.25" style="370" customWidth="1"/>
    <col min="3636" max="3636" width="3.625" style="370" customWidth="1"/>
    <col min="3637" max="3656" width="2.625" style="370" customWidth="1"/>
    <col min="3657" max="3840" width="9" style="370"/>
    <col min="3841" max="3852" width="3.25" style="370" customWidth="1"/>
    <col min="3853" max="3888" width="3.375" style="370" customWidth="1"/>
    <col min="3889" max="3891" width="3.25" style="370" customWidth="1"/>
    <col min="3892" max="3892" width="3.625" style="370" customWidth="1"/>
    <col min="3893" max="3912" width="2.625" style="370" customWidth="1"/>
    <col min="3913" max="4096" width="9" style="370"/>
    <col min="4097" max="4108" width="3.25" style="370" customWidth="1"/>
    <col min="4109" max="4144" width="3.375" style="370" customWidth="1"/>
    <col min="4145" max="4147" width="3.25" style="370" customWidth="1"/>
    <col min="4148" max="4148" width="3.625" style="370" customWidth="1"/>
    <col min="4149" max="4168" width="2.625" style="370" customWidth="1"/>
    <col min="4169" max="4352" width="9" style="370"/>
    <col min="4353" max="4364" width="3.25" style="370" customWidth="1"/>
    <col min="4365" max="4400" width="3.375" style="370" customWidth="1"/>
    <col min="4401" max="4403" width="3.25" style="370" customWidth="1"/>
    <col min="4404" max="4404" width="3.625" style="370" customWidth="1"/>
    <col min="4405" max="4424" width="2.625" style="370" customWidth="1"/>
    <col min="4425" max="4608" width="9" style="370"/>
    <col min="4609" max="4620" width="3.25" style="370" customWidth="1"/>
    <col min="4621" max="4656" width="3.375" style="370" customWidth="1"/>
    <col min="4657" max="4659" width="3.25" style="370" customWidth="1"/>
    <col min="4660" max="4660" width="3.625" style="370" customWidth="1"/>
    <col min="4661" max="4680" width="2.625" style="370" customWidth="1"/>
    <col min="4681" max="4864" width="9" style="370"/>
    <col min="4865" max="4876" width="3.25" style="370" customWidth="1"/>
    <col min="4877" max="4912" width="3.375" style="370" customWidth="1"/>
    <col min="4913" max="4915" width="3.25" style="370" customWidth="1"/>
    <col min="4916" max="4916" width="3.625" style="370" customWidth="1"/>
    <col min="4917" max="4936" width="2.625" style="370" customWidth="1"/>
    <col min="4937" max="5120" width="9" style="370"/>
    <col min="5121" max="5132" width="3.25" style="370" customWidth="1"/>
    <col min="5133" max="5168" width="3.375" style="370" customWidth="1"/>
    <col min="5169" max="5171" width="3.25" style="370" customWidth="1"/>
    <col min="5172" max="5172" width="3.625" style="370" customWidth="1"/>
    <col min="5173" max="5192" width="2.625" style="370" customWidth="1"/>
    <col min="5193" max="5376" width="9" style="370"/>
    <col min="5377" max="5388" width="3.25" style="370" customWidth="1"/>
    <col min="5389" max="5424" width="3.375" style="370" customWidth="1"/>
    <col min="5425" max="5427" width="3.25" style="370" customWidth="1"/>
    <col min="5428" max="5428" width="3.625" style="370" customWidth="1"/>
    <col min="5429" max="5448" width="2.625" style="370" customWidth="1"/>
    <col min="5449" max="5632" width="9" style="370"/>
    <col min="5633" max="5644" width="3.25" style="370" customWidth="1"/>
    <col min="5645" max="5680" width="3.375" style="370" customWidth="1"/>
    <col min="5681" max="5683" width="3.25" style="370" customWidth="1"/>
    <col min="5684" max="5684" width="3.625" style="370" customWidth="1"/>
    <col min="5685" max="5704" width="2.625" style="370" customWidth="1"/>
    <col min="5705" max="5888" width="9" style="370"/>
    <col min="5889" max="5900" width="3.25" style="370" customWidth="1"/>
    <col min="5901" max="5936" width="3.375" style="370" customWidth="1"/>
    <col min="5937" max="5939" width="3.25" style="370" customWidth="1"/>
    <col min="5940" max="5940" width="3.625" style="370" customWidth="1"/>
    <col min="5941" max="5960" width="2.625" style="370" customWidth="1"/>
    <col min="5961" max="6144" width="9" style="370"/>
    <col min="6145" max="6156" width="3.25" style="370" customWidth="1"/>
    <col min="6157" max="6192" width="3.375" style="370" customWidth="1"/>
    <col min="6193" max="6195" width="3.25" style="370" customWidth="1"/>
    <col min="6196" max="6196" width="3.625" style="370" customWidth="1"/>
    <col min="6197" max="6216" width="2.625" style="370" customWidth="1"/>
    <col min="6217" max="6400" width="9" style="370"/>
    <col min="6401" max="6412" width="3.25" style="370" customWidth="1"/>
    <col min="6413" max="6448" width="3.375" style="370" customWidth="1"/>
    <col min="6449" max="6451" width="3.25" style="370" customWidth="1"/>
    <col min="6452" max="6452" width="3.625" style="370" customWidth="1"/>
    <col min="6453" max="6472" width="2.625" style="370" customWidth="1"/>
    <col min="6473" max="6656" width="9" style="370"/>
    <col min="6657" max="6668" width="3.25" style="370" customWidth="1"/>
    <col min="6669" max="6704" width="3.375" style="370" customWidth="1"/>
    <col min="6705" max="6707" width="3.25" style="370" customWidth="1"/>
    <col min="6708" max="6708" width="3.625" style="370" customWidth="1"/>
    <col min="6709" max="6728" width="2.625" style="370" customWidth="1"/>
    <col min="6729" max="6912" width="9" style="370"/>
    <col min="6913" max="6924" width="3.25" style="370" customWidth="1"/>
    <col min="6925" max="6960" width="3.375" style="370" customWidth="1"/>
    <col min="6961" max="6963" width="3.25" style="370" customWidth="1"/>
    <col min="6964" max="6964" width="3.625" style="370" customWidth="1"/>
    <col min="6965" max="6984" width="2.625" style="370" customWidth="1"/>
    <col min="6985" max="7168" width="9" style="370"/>
    <col min="7169" max="7180" width="3.25" style="370" customWidth="1"/>
    <col min="7181" max="7216" width="3.375" style="370" customWidth="1"/>
    <col min="7217" max="7219" width="3.25" style="370" customWidth="1"/>
    <col min="7220" max="7220" width="3.625" style="370" customWidth="1"/>
    <col min="7221" max="7240" width="2.625" style="370" customWidth="1"/>
    <col min="7241" max="7424" width="9" style="370"/>
    <col min="7425" max="7436" width="3.25" style="370" customWidth="1"/>
    <col min="7437" max="7472" width="3.375" style="370" customWidth="1"/>
    <col min="7473" max="7475" width="3.25" style="370" customWidth="1"/>
    <col min="7476" max="7476" width="3.625" style="370" customWidth="1"/>
    <col min="7477" max="7496" width="2.625" style="370" customWidth="1"/>
    <col min="7497" max="7680" width="9" style="370"/>
    <col min="7681" max="7692" width="3.25" style="370" customWidth="1"/>
    <col min="7693" max="7728" width="3.375" style="370" customWidth="1"/>
    <col min="7729" max="7731" width="3.25" style="370" customWidth="1"/>
    <col min="7732" max="7732" width="3.625" style="370" customWidth="1"/>
    <col min="7733" max="7752" width="2.625" style="370" customWidth="1"/>
    <col min="7753" max="7936" width="9" style="370"/>
    <col min="7937" max="7948" width="3.25" style="370" customWidth="1"/>
    <col min="7949" max="7984" width="3.375" style="370" customWidth="1"/>
    <col min="7985" max="7987" width="3.25" style="370" customWidth="1"/>
    <col min="7988" max="7988" width="3.625" style="370" customWidth="1"/>
    <col min="7989" max="8008" width="2.625" style="370" customWidth="1"/>
    <col min="8009" max="8192" width="9" style="370"/>
    <col min="8193" max="8204" width="3.25" style="370" customWidth="1"/>
    <col min="8205" max="8240" width="3.375" style="370" customWidth="1"/>
    <col min="8241" max="8243" width="3.25" style="370" customWidth="1"/>
    <col min="8244" max="8244" width="3.625" style="370" customWidth="1"/>
    <col min="8245" max="8264" width="2.625" style="370" customWidth="1"/>
    <col min="8265" max="8448" width="9" style="370"/>
    <col min="8449" max="8460" width="3.25" style="370" customWidth="1"/>
    <col min="8461" max="8496" width="3.375" style="370" customWidth="1"/>
    <col min="8497" max="8499" width="3.25" style="370" customWidth="1"/>
    <col min="8500" max="8500" width="3.625" style="370" customWidth="1"/>
    <col min="8501" max="8520" width="2.625" style="370" customWidth="1"/>
    <col min="8521" max="8704" width="9" style="370"/>
    <col min="8705" max="8716" width="3.25" style="370" customWidth="1"/>
    <col min="8717" max="8752" width="3.375" style="370" customWidth="1"/>
    <col min="8753" max="8755" width="3.25" style="370" customWidth="1"/>
    <col min="8756" max="8756" width="3.625" style="370" customWidth="1"/>
    <col min="8757" max="8776" width="2.625" style="370" customWidth="1"/>
    <col min="8777" max="8960" width="9" style="370"/>
    <col min="8961" max="8972" width="3.25" style="370" customWidth="1"/>
    <col min="8973" max="9008" width="3.375" style="370" customWidth="1"/>
    <col min="9009" max="9011" width="3.25" style="370" customWidth="1"/>
    <col min="9012" max="9012" width="3.625" style="370" customWidth="1"/>
    <col min="9013" max="9032" width="2.625" style="370" customWidth="1"/>
    <col min="9033" max="9216" width="9" style="370"/>
    <col min="9217" max="9228" width="3.25" style="370" customWidth="1"/>
    <col min="9229" max="9264" width="3.375" style="370" customWidth="1"/>
    <col min="9265" max="9267" width="3.25" style="370" customWidth="1"/>
    <col min="9268" max="9268" width="3.625" style="370" customWidth="1"/>
    <col min="9269" max="9288" width="2.625" style="370" customWidth="1"/>
    <col min="9289" max="9472" width="9" style="370"/>
    <col min="9473" max="9484" width="3.25" style="370" customWidth="1"/>
    <col min="9485" max="9520" width="3.375" style="370" customWidth="1"/>
    <col min="9521" max="9523" width="3.25" style="370" customWidth="1"/>
    <col min="9524" max="9524" width="3.625" style="370" customWidth="1"/>
    <col min="9525" max="9544" width="2.625" style="370" customWidth="1"/>
    <col min="9545" max="9728" width="9" style="370"/>
    <col min="9729" max="9740" width="3.25" style="370" customWidth="1"/>
    <col min="9741" max="9776" width="3.375" style="370" customWidth="1"/>
    <col min="9777" max="9779" width="3.25" style="370" customWidth="1"/>
    <col min="9780" max="9780" width="3.625" style="370" customWidth="1"/>
    <col min="9781" max="9800" width="2.625" style="370" customWidth="1"/>
    <col min="9801" max="9984" width="9" style="370"/>
    <col min="9985" max="9996" width="3.25" style="370" customWidth="1"/>
    <col min="9997" max="10032" width="3.375" style="370" customWidth="1"/>
    <col min="10033" max="10035" width="3.25" style="370" customWidth="1"/>
    <col min="10036" max="10036" width="3.625" style="370" customWidth="1"/>
    <col min="10037" max="10056" width="2.625" style="370" customWidth="1"/>
    <col min="10057" max="10240" width="9" style="370"/>
    <col min="10241" max="10252" width="3.25" style="370" customWidth="1"/>
    <col min="10253" max="10288" width="3.375" style="370" customWidth="1"/>
    <col min="10289" max="10291" width="3.25" style="370" customWidth="1"/>
    <col min="10292" max="10292" width="3.625" style="370" customWidth="1"/>
    <col min="10293" max="10312" width="2.625" style="370" customWidth="1"/>
    <col min="10313" max="10496" width="9" style="370"/>
    <col min="10497" max="10508" width="3.25" style="370" customWidth="1"/>
    <col min="10509" max="10544" width="3.375" style="370" customWidth="1"/>
    <col min="10545" max="10547" width="3.25" style="370" customWidth="1"/>
    <col min="10548" max="10548" width="3.625" style="370" customWidth="1"/>
    <col min="10549" max="10568" width="2.625" style="370" customWidth="1"/>
    <col min="10569" max="10752" width="9" style="370"/>
    <col min="10753" max="10764" width="3.25" style="370" customWidth="1"/>
    <col min="10765" max="10800" width="3.375" style="370" customWidth="1"/>
    <col min="10801" max="10803" width="3.25" style="370" customWidth="1"/>
    <col min="10804" max="10804" width="3.625" style="370" customWidth="1"/>
    <col min="10805" max="10824" width="2.625" style="370" customWidth="1"/>
    <col min="10825" max="11008" width="9" style="370"/>
    <col min="11009" max="11020" width="3.25" style="370" customWidth="1"/>
    <col min="11021" max="11056" width="3.375" style="370" customWidth="1"/>
    <col min="11057" max="11059" width="3.25" style="370" customWidth="1"/>
    <col min="11060" max="11060" width="3.625" style="370" customWidth="1"/>
    <col min="11061" max="11080" width="2.625" style="370" customWidth="1"/>
    <col min="11081" max="11264" width="9" style="370"/>
    <col min="11265" max="11276" width="3.25" style="370" customWidth="1"/>
    <col min="11277" max="11312" width="3.375" style="370" customWidth="1"/>
    <col min="11313" max="11315" width="3.25" style="370" customWidth="1"/>
    <col min="11316" max="11316" width="3.625" style="370" customWidth="1"/>
    <col min="11317" max="11336" width="2.625" style="370" customWidth="1"/>
    <col min="11337" max="11520" width="9" style="370"/>
    <col min="11521" max="11532" width="3.25" style="370" customWidth="1"/>
    <col min="11533" max="11568" width="3.375" style="370" customWidth="1"/>
    <col min="11569" max="11571" width="3.25" style="370" customWidth="1"/>
    <col min="11572" max="11572" width="3.625" style="370" customWidth="1"/>
    <col min="11573" max="11592" width="2.625" style="370" customWidth="1"/>
    <col min="11593" max="11776" width="9" style="370"/>
    <col min="11777" max="11788" width="3.25" style="370" customWidth="1"/>
    <col min="11789" max="11824" width="3.375" style="370" customWidth="1"/>
    <col min="11825" max="11827" width="3.25" style="370" customWidth="1"/>
    <col min="11828" max="11828" width="3.625" style="370" customWidth="1"/>
    <col min="11829" max="11848" width="2.625" style="370" customWidth="1"/>
    <col min="11849" max="12032" width="9" style="370"/>
    <col min="12033" max="12044" width="3.25" style="370" customWidth="1"/>
    <col min="12045" max="12080" width="3.375" style="370" customWidth="1"/>
    <col min="12081" max="12083" width="3.25" style="370" customWidth="1"/>
    <col min="12084" max="12084" width="3.625" style="370" customWidth="1"/>
    <col min="12085" max="12104" width="2.625" style="370" customWidth="1"/>
    <col min="12105" max="12288" width="9" style="370"/>
    <col min="12289" max="12300" width="3.25" style="370" customWidth="1"/>
    <col min="12301" max="12336" width="3.375" style="370" customWidth="1"/>
    <col min="12337" max="12339" width="3.25" style="370" customWidth="1"/>
    <col min="12340" max="12340" width="3.625" style="370" customWidth="1"/>
    <col min="12341" max="12360" width="2.625" style="370" customWidth="1"/>
    <col min="12361" max="12544" width="9" style="370"/>
    <col min="12545" max="12556" width="3.25" style="370" customWidth="1"/>
    <col min="12557" max="12592" width="3.375" style="370" customWidth="1"/>
    <col min="12593" max="12595" width="3.25" style="370" customWidth="1"/>
    <col min="12596" max="12596" width="3.625" style="370" customWidth="1"/>
    <col min="12597" max="12616" width="2.625" style="370" customWidth="1"/>
    <col min="12617" max="12800" width="9" style="370"/>
    <col min="12801" max="12812" width="3.25" style="370" customWidth="1"/>
    <col min="12813" max="12848" width="3.375" style="370" customWidth="1"/>
    <col min="12849" max="12851" width="3.25" style="370" customWidth="1"/>
    <col min="12852" max="12852" width="3.625" style="370" customWidth="1"/>
    <col min="12853" max="12872" width="2.625" style="370" customWidth="1"/>
    <col min="12873" max="13056" width="9" style="370"/>
    <col min="13057" max="13068" width="3.25" style="370" customWidth="1"/>
    <col min="13069" max="13104" width="3.375" style="370" customWidth="1"/>
    <col min="13105" max="13107" width="3.25" style="370" customWidth="1"/>
    <col min="13108" max="13108" width="3.625" style="370" customWidth="1"/>
    <col min="13109" max="13128" width="2.625" style="370" customWidth="1"/>
    <col min="13129" max="13312" width="9" style="370"/>
    <col min="13313" max="13324" width="3.25" style="370" customWidth="1"/>
    <col min="13325" max="13360" width="3.375" style="370" customWidth="1"/>
    <col min="13361" max="13363" width="3.25" style="370" customWidth="1"/>
    <col min="13364" max="13364" width="3.625" style="370" customWidth="1"/>
    <col min="13365" max="13384" width="2.625" style="370" customWidth="1"/>
    <col min="13385" max="13568" width="9" style="370"/>
    <col min="13569" max="13580" width="3.25" style="370" customWidth="1"/>
    <col min="13581" max="13616" width="3.375" style="370" customWidth="1"/>
    <col min="13617" max="13619" width="3.25" style="370" customWidth="1"/>
    <col min="13620" max="13620" width="3.625" style="370" customWidth="1"/>
    <col min="13621" max="13640" width="2.625" style="370" customWidth="1"/>
    <col min="13641" max="13824" width="9" style="370"/>
    <col min="13825" max="13836" width="3.25" style="370" customWidth="1"/>
    <col min="13837" max="13872" width="3.375" style="370" customWidth="1"/>
    <col min="13873" max="13875" width="3.25" style="370" customWidth="1"/>
    <col min="13876" max="13876" width="3.625" style="370" customWidth="1"/>
    <col min="13877" max="13896" width="2.625" style="370" customWidth="1"/>
    <col min="13897" max="14080" width="9" style="370"/>
    <col min="14081" max="14092" width="3.25" style="370" customWidth="1"/>
    <col min="14093" max="14128" width="3.375" style="370" customWidth="1"/>
    <col min="14129" max="14131" width="3.25" style="370" customWidth="1"/>
    <col min="14132" max="14132" width="3.625" style="370" customWidth="1"/>
    <col min="14133" max="14152" width="2.625" style="370" customWidth="1"/>
    <col min="14153" max="14336" width="9" style="370"/>
    <col min="14337" max="14348" width="3.25" style="370" customWidth="1"/>
    <col min="14349" max="14384" width="3.375" style="370" customWidth="1"/>
    <col min="14385" max="14387" width="3.25" style="370" customWidth="1"/>
    <col min="14388" max="14388" width="3.625" style="370" customWidth="1"/>
    <col min="14389" max="14408" width="2.625" style="370" customWidth="1"/>
    <col min="14409" max="14592" width="9" style="370"/>
    <col min="14593" max="14604" width="3.25" style="370" customWidth="1"/>
    <col min="14605" max="14640" width="3.375" style="370" customWidth="1"/>
    <col min="14641" max="14643" width="3.25" style="370" customWidth="1"/>
    <col min="14644" max="14644" width="3.625" style="370" customWidth="1"/>
    <col min="14645" max="14664" width="2.625" style="370" customWidth="1"/>
    <col min="14665" max="14848" width="9" style="370"/>
    <col min="14849" max="14860" width="3.25" style="370" customWidth="1"/>
    <col min="14861" max="14896" width="3.375" style="370" customWidth="1"/>
    <col min="14897" max="14899" width="3.25" style="370" customWidth="1"/>
    <col min="14900" max="14900" width="3.625" style="370" customWidth="1"/>
    <col min="14901" max="14920" width="2.625" style="370" customWidth="1"/>
    <col min="14921" max="15104" width="9" style="370"/>
    <col min="15105" max="15116" width="3.25" style="370" customWidth="1"/>
    <col min="15117" max="15152" width="3.375" style="370" customWidth="1"/>
    <col min="15153" max="15155" width="3.25" style="370" customWidth="1"/>
    <col min="15156" max="15156" width="3.625" style="370" customWidth="1"/>
    <col min="15157" max="15176" width="2.625" style="370" customWidth="1"/>
    <col min="15177" max="15360" width="9" style="370"/>
    <col min="15361" max="15372" width="3.25" style="370" customWidth="1"/>
    <col min="15373" max="15408" width="3.375" style="370" customWidth="1"/>
    <col min="15409" max="15411" width="3.25" style="370" customWidth="1"/>
    <col min="15412" max="15412" width="3.625" style="370" customWidth="1"/>
    <col min="15413" max="15432" width="2.625" style="370" customWidth="1"/>
    <col min="15433" max="15616" width="9" style="370"/>
    <col min="15617" max="15628" width="3.25" style="370" customWidth="1"/>
    <col min="15629" max="15664" width="3.375" style="370" customWidth="1"/>
    <col min="15665" max="15667" width="3.25" style="370" customWidth="1"/>
    <col min="15668" max="15668" width="3.625" style="370" customWidth="1"/>
    <col min="15669" max="15688" width="2.625" style="370" customWidth="1"/>
    <col min="15689" max="15872" width="9" style="370"/>
    <col min="15873" max="15884" width="3.25" style="370" customWidth="1"/>
    <col min="15885" max="15920" width="3.375" style="370" customWidth="1"/>
    <col min="15921" max="15923" width="3.25" style="370" customWidth="1"/>
    <col min="15924" max="15924" width="3.625" style="370" customWidth="1"/>
    <col min="15925" max="15944" width="2.625" style="370" customWidth="1"/>
    <col min="15945" max="16128" width="9" style="370"/>
    <col min="16129" max="16140" width="3.25" style="370" customWidth="1"/>
    <col min="16141" max="16176" width="3.375" style="370" customWidth="1"/>
    <col min="16177" max="16179" width="3.25" style="370" customWidth="1"/>
    <col min="16180" max="16180" width="3.625" style="370" customWidth="1"/>
    <col min="16181" max="16200" width="2.625" style="370" customWidth="1"/>
    <col min="16201" max="16384" width="9" style="370"/>
  </cols>
  <sheetData>
    <row r="1" spans="1:64" s="291" customFormat="1" ht="21" customHeight="1" x14ac:dyDescent="0.15">
      <c r="A1" s="316"/>
      <c r="B1" s="880" t="s">
        <v>721</v>
      </c>
      <c r="C1" s="880"/>
      <c r="D1" s="880"/>
      <c r="E1" s="880"/>
      <c r="F1" s="880"/>
      <c r="G1" s="880"/>
      <c r="H1" s="880"/>
      <c r="I1" s="880"/>
      <c r="J1" s="880"/>
      <c r="K1" s="880"/>
      <c r="L1" s="880"/>
      <c r="M1" s="880"/>
      <c r="N1" s="880"/>
      <c r="O1" s="880"/>
      <c r="P1" s="880"/>
      <c r="Q1" s="880"/>
      <c r="R1" s="880"/>
      <c r="S1" s="290"/>
      <c r="T1" s="290"/>
      <c r="U1" s="290"/>
      <c r="V1" s="290"/>
      <c r="W1" s="290"/>
      <c r="X1" s="290"/>
      <c r="Y1" s="290"/>
      <c r="Z1" s="290"/>
      <c r="AA1" s="290"/>
      <c r="AB1" s="290"/>
      <c r="AC1" s="290"/>
      <c r="AD1" s="290"/>
      <c r="AE1" s="290"/>
    </row>
    <row r="2" spans="1:64" ht="15.75" customHeight="1" x14ac:dyDescent="0.15">
      <c r="A2" s="951" t="s">
        <v>732</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1"/>
      <c r="AM2" s="951"/>
      <c r="AN2" s="951"/>
      <c r="AO2" s="951"/>
      <c r="AP2" s="951"/>
      <c r="AQ2" s="951"/>
      <c r="AR2" s="951"/>
      <c r="AS2" s="951"/>
      <c r="AT2" s="951"/>
      <c r="AU2" s="951"/>
      <c r="AV2" s="951"/>
      <c r="AW2" s="951"/>
      <c r="AX2" s="951"/>
      <c r="AY2" s="951"/>
      <c r="AZ2" s="951"/>
      <c r="BA2" s="951"/>
      <c r="BB2" s="369"/>
      <c r="BC2" s="369"/>
      <c r="BD2" s="369"/>
      <c r="BE2" s="369"/>
    </row>
    <row r="3" spans="1:64" s="9" customFormat="1" ht="60" customHeight="1" thickBot="1" x14ac:dyDescent="0.2">
      <c r="A3" s="986" t="s">
        <v>390</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row>
    <row r="4" spans="1:64" s="9" customFormat="1" ht="21" customHeight="1" thickBot="1" x14ac:dyDescent="0.2">
      <c r="A4" s="916" t="s">
        <v>7</v>
      </c>
      <c r="B4" s="915"/>
      <c r="C4" s="915"/>
      <c r="D4" s="915"/>
      <c r="E4" s="915"/>
      <c r="F4" s="915"/>
      <c r="G4" s="915"/>
      <c r="H4" s="915"/>
      <c r="I4" s="915"/>
      <c r="J4" s="915"/>
      <c r="K4" s="915"/>
      <c r="L4" s="952"/>
      <c r="M4" s="988"/>
      <c r="N4" s="989"/>
      <c r="O4" s="989"/>
      <c r="P4" s="989"/>
      <c r="Q4" s="989"/>
      <c r="R4" s="989"/>
      <c r="S4" s="989"/>
      <c r="T4" s="989"/>
      <c r="U4" s="989"/>
      <c r="V4" s="989"/>
      <c r="W4" s="989"/>
      <c r="X4" s="989"/>
      <c r="Y4" s="989"/>
      <c r="Z4" s="989"/>
      <c r="AA4" s="989"/>
      <c r="AB4" s="990"/>
      <c r="AC4" s="956" t="s">
        <v>391</v>
      </c>
      <c r="AD4" s="957"/>
      <c r="AE4" s="957"/>
      <c r="AF4" s="957"/>
      <c r="AG4" s="957"/>
      <c r="AH4" s="957"/>
      <c r="AI4" s="957"/>
      <c r="AJ4" s="957"/>
      <c r="AK4" s="991"/>
      <c r="AL4" s="992"/>
      <c r="AM4" s="992"/>
      <c r="AN4" s="992"/>
      <c r="AO4" s="992"/>
      <c r="AP4" s="992"/>
      <c r="AQ4" s="992"/>
      <c r="AR4" s="992"/>
      <c r="AS4" s="992"/>
      <c r="AT4" s="992"/>
      <c r="AU4" s="992"/>
      <c r="AV4" s="992"/>
      <c r="AW4" s="992"/>
      <c r="AX4" s="992"/>
      <c r="AY4" s="992"/>
      <c r="AZ4" s="993"/>
    </row>
    <row r="5" spans="1:64" s="372" customFormat="1" ht="21" customHeight="1" thickBot="1" x14ac:dyDescent="0.2">
      <c r="A5" s="946" t="s">
        <v>452</v>
      </c>
      <c r="B5" s="947"/>
      <c r="C5" s="947"/>
      <c r="D5" s="947"/>
      <c r="E5" s="947"/>
      <c r="F5" s="948">
        <v>5</v>
      </c>
      <c r="G5" s="948"/>
      <c r="H5" s="949" t="s">
        <v>392</v>
      </c>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49"/>
      <c r="AU5" s="949"/>
      <c r="AV5" s="949"/>
      <c r="AW5" s="949"/>
      <c r="AX5" s="949"/>
      <c r="AY5" s="949"/>
      <c r="AZ5" s="950"/>
      <c r="BA5" s="371"/>
      <c r="BB5" s="371"/>
      <c r="BC5" s="371"/>
      <c r="BD5" s="371"/>
      <c r="BE5" s="371"/>
    </row>
    <row r="6" spans="1:64" s="372" customFormat="1" ht="21" customHeight="1" x14ac:dyDescent="0.15">
      <c r="A6" s="608"/>
      <c r="B6" s="609"/>
      <c r="C6" s="609"/>
      <c r="D6" s="609"/>
      <c r="E6" s="609"/>
      <c r="F6" s="609"/>
      <c r="G6" s="609"/>
      <c r="H6" s="609"/>
      <c r="I6" s="609"/>
      <c r="J6" s="609"/>
      <c r="K6" s="609"/>
      <c r="L6" s="373"/>
      <c r="M6" s="941" t="s">
        <v>393</v>
      </c>
      <c r="N6" s="941"/>
      <c r="O6" s="941"/>
      <c r="P6" s="941" t="s">
        <v>394</v>
      </c>
      <c r="Q6" s="941"/>
      <c r="R6" s="941"/>
      <c r="S6" s="941" t="s">
        <v>395</v>
      </c>
      <c r="T6" s="941"/>
      <c r="U6" s="941"/>
      <c r="V6" s="941" t="s">
        <v>396</v>
      </c>
      <c r="W6" s="941"/>
      <c r="X6" s="941"/>
      <c r="Y6" s="941" t="s">
        <v>397</v>
      </c>
      <c r="Z6" s="941"/>
      <c r="AA6" s="941"/>
      <c r="AB6" s="941" t="s">
        <v>398</v>
      </c>
      <c r="AC6" s="941"/>
      <c r="AD6" s="941"/>
      <c r="AE6" s="941" t="s">
        <v>399</v>
      </c>
      <c r="AF6" s="941"/>
      <c r="AG6" s="941"/>
      <c r="AH6" s="941" t="s">
        <v>400</v>
      </c>
      <c r="AI6" s="941"/>
      <c r="AJ6" s="941"/>
      <c r="AK6" s="941" t="s">
        <v>401</v>
      </c>
      <c r="AL6" s="941"/>
      <c r="AM6" s="941"/>
      <c r="AN6" s="941" t="s">
        <v>402</v>
      </c>
      <c r="AO6" s="941"/>
      <c r="AP6" s="941"/>
      <c r="AQ6" s="941" t="s">
        <v>403</v>
      </c>
      <c r="AR6" s="941"/>
      <c r="AS6" s="941"/>
      <c r="AT6" s="941" t="s">
        <v>404</v>
      </c>
      <c r="AU6" s="941"/>
      <c r="AV6" s="942"/>
      <c r="AW6" s="943" t="s">
        <v>405</v>
      </c>
      <c r="AX6" s="944"/>
      <c r="AY6" s="944"/>
      <c r="AZ6" s="945"/>
      <c r="BA6" s="371"/>
      <c r="BB6" s="371"/>
      <c r="BC6" s="371"/>
      <c r="BD6" s="371"/>
      <c r="BE6" s="371"/>
    </row>
    <row r="7" spans="1:64" s="372" customFormat="1" ht="21" customHeight="1" x14ac:dyDescent="0.15">
      <c r="A7" s="938" t="s">
        <v>406</v>
      </c>
      <c r="B7" s="939"/>
      <c r="C7" s="939"/>
      <c r="D7" s="939"/>
      <c r="E7" s="939"/>
      <c r="F7" s="939"/>
      <c r="G7" s="939"/>
      <c r="H7" s="939"/>
      <c r="I7" s="939"/>
      <c r="J7" s="939"/>
      <c r="K7" s="939"/>
      <c r="L7" s="940"/>
      <c r="M7" s="984"/>
      <c r="N7" s="985"/>
      <c r="O7" s="373" t="s">
        <v>110</v>
      </c>
      <c r="P7" s="984"/>
      <c r="Q7" s="985"/>
      <c r="R7" s="373" t="s">
        <v>110</v>
      </c>
      <c r="S7" s="984"/>
      <c r="T7" s="985"/>
      <c r="U7" s="373" t="s">
        <v>110</v>
      </c>
      <c r="V7" s="984"/>
      <c r="W7" s="985"/>
      <c r="X7" s="373" t="s">
        <v>110</v>
      </c>
      <c r="Y7" s="984"/>
      <c r="Z7" s="985"/>
      <c r="AA7" s="373" t="s">
        <v>110</v>
      </c>
      <c r="AB7" s="984"/>
      <c r="AC7" s="985"/>
      <c r="AD7" s="373" t="s">
        <v>110</v>
      </c>
      <c r="AE7" s="984"/>
      <c r="AF7" s="985"/>
      <c r="AG7" s="373" t="s">
        <v>110</v>
      </c>
      <c r="AH7" s="984"/>
      <c r="AI7" s="985"/>
      <c r="AJ7" s="373" t="s">
        <v>110</v>
      </c>
      <c r="AK7" s="984"/>
      <c r="AL7" s="985"/>
      <c r="AM7" s="373" t="s">
        <v>110</v>
      </c>
      <c r="AN7" s="984"/>
      <c r="AO7" s="985"/>
      <c r="AP7" s="373" t="s">
        <v>110</v>
      </c>
      <c r="AQ7" s="984"/>
      <c r="AR7" s="985"/>
      <c r="AS7" s="373" t="s">
        <v>110</v>
      </c>
      <c r="AT7" s="984"/>
      <c r="AU7" s="985"/>
      <c r="AV7" s="609" t="s">
        <v>110</v>
      </c>
      <c r="AW7" s="936">
        <f t="shared" ref="AW7:AW13" si="0">M7+P7+S7+V7+Y7+AB7+AE7+AH7+AK7+AN7+AQ7+AT7</f>
        <v>0</v>
      </c>
      <c r="AX7" s="935"/>
      <c r="AY7" s="935"/>
      <c r="AZ7" s="374" t="s">
        <v>110</v>
      </c>
      <c r="BA7" s="371"/>
      <c r="BB7" s="371"/>
      <c r="BC7" s="371"/>
      <c r="BD7" s="371"/>
      <c r="BE7" s="371"/>
    </row>
    <row r="8" spans="1:64" s="372" customFormat="1" ht="21" customHeight="1" x14ac:dyDescent="0.15">
      <c r="A8" s="937" t="s">
        <v>407</v>
      </c>
      <c r="B8" s="903"/>
      <c r="C8" s="903"/>
      <c r="D8" s="903"/>
      <c r="E8" s="903"/>
      <c r="F8" s="903"/>
      <c r="G8" s="903"/>
      <c r="H8" s="903"/>
      <c r="I8" s="903"/>
      <c r="J8" s="903"/>
      <c r="K8" s="903"/>
      <c r="L8" s="904"/>
      <c r="M8" s="984"/>
      <c r="N8" s="985"/>
      <c r="O8" s="373" t="s">
        <v>110</v>
      </c>
      <c r="P8" s="984"/>
      <c r="Q8" s="985"/>
      <c r="R8" s="373" t="s">
        <v>110</v>
      </c>
      <c r="S8" s="984"/>
      <c r="T8" s="985"/>
      <c r="U8" s="373" t="s">
        <v>110</v>
      </c>
      <c r="V8" s="984"/>
      <c r="W8" s="985"/>
      <c r="X8" s="373" t="s">
        <v>110</v>
      </c>
      <c r="Y8" s="984"/>
      <c r="Z8" s="985"/>
      <c r="AA8" s="373" t="s">
        <v>110</v>
      </c>
      <c r="AB8" s="984"/>
      <c r="AC8" s="985"/>
      <c r="AD8" s="373" t="s">
        <v>110</v>
      </c>
      <c r="AE8" s="984"/>
      <c r="AF8" s="985"/>
      <c r="AG8" s="373" t="s">
        <v>110</v>
      </c>
      <c r="AH8" s="984"/>
      <c r="AI8" s="985"/>
      <c r="AJ8" s="373" t="s">
        <v>110</v>
      </c>
      <c r="AK8" s="984"/>
      <c r="AL8" s="985"/>
      <c r="AM8" s="373" t="s">
        <v>110</v>
      </c>
      <c r="AN8" s="984"/>
      <c r="AO8" s="985"/>
      <c r="AP8" s="373" t="s">
        <v>110</v>
      </c>
      <c r="AQ8" s="984"/>
      <c r="AR8" s="985"/>
      <c r="AS8" s="373" t="s">
        <v>110</v>
      </c>
      <c r="AT8" s="984"/>
      <c r="AU8" s="985"/>
      <c r="AV8" s="609" t="s">
        <v>110</v>
      </c>
      <c r="AW8" s="936">
        <f t="shared" si="0"/>
        <v>0</v>
      </c>
      <c r="AX8" s="935"/>
      <c r="AY8" s="935"/>
      <c r="AZ8" s="374" t="s">
        <v>110</v>
      </c>
      <c r="BA8" s="371"/>
      <c r="BB8" s="371"/>
      <c r="BC8" s="371"/>
      <c r="BD8" s="371"/>
      <c r="BE8" s="371"/>
    </row>
    <row r="9" spans="1:64" s="372" customFormat="1" ht="21" customHeight="1" thickBot="1" x14ac:dyDescent="0.2">
      <c r="A9" s="925" t="s">
        <v>408</v>
      </c>
      <c r="B9" s="926"/>
      <c r="C9" s="926"/>
      <c r="D9" s="926"/>
      <c r="E9" s="926"/>
      <c r="F9" s="926"/>
      <c r="G9" s="926"/>
      <c r="H9" s="926"/>
      <c r="I9" s="926"/>
      <c r="J9" s="926"/>
      <c r="K9" s="926"/>
      <c r="L9" s="927"/>
      <c r="M9" s="982"/>
      <c r="N9" s="983"/>
      <c r="O9" s="375" t="s">
        <v>409</v>
      </c>
      <c r="P9" s="982"/>
      <c r="Q9" s="983"/>
      <c r="R9" s="375" t="s">
        <v>409</v>
      </c>
      <c r="S9" s="982"/>
      <c r="T9" s="983"/>
      <c r="U9" s="375" t="s">
        <v>409</v>
      </c>
      <c r="V9" s="982"/>
      <c r="W9" s="983"/>
      <c r="X9" s="375" t="s">
        <v>409</v>
      </c>
      <c r="Y9" s="982"/>
      <c r="Z9" s="983"/>
      <c r="AA9" s="375" t="s">
        <v>409</v>
      </c>
      <c r="AB9" s="982"/>
      <c r="AC9" s="983"/>
      <c r="AD9" s="375" t="s">
        <v>409</v>
      </c>
      <c r="AE9" s="982"/>
      <c r="AF9" s="983"/>
      <c r="AG9" s="375" t="s">
        <v>409</v>
      </c>
      <c r="AH9" s="982"/>
      <c r="AI9" s="983"/>
      <c r="AJ9" s="375" t="s">
        <v>409</v>
      </c>
      <c r="AK9" s="982"/>
      <c r="AL9" s="983"/>
      <c r="AM9" s="375" t="s">
        <v>409</v>
      </c>
      <c r="AN9" s="982"/>
      <c r="AO9" s="983"/>
      <c r="AP9" s="375" t="s">
        <v>409</v>
      </c>
      <c r="AQ9" s="982"/>
      <c r="AR9" s="983"/>
      <c r="AS9" s="375" t="s">
        <v>409</v>
      </c>
      <c r="AT9" s="982"/>
      <c r="AU9" s="983"/>
      <c r="AV9" s="376" t="s">
        <v>409</v>
      </c>
      <c r="AW9" s="921">
        <f t="shared" si="0"/>
        <v>0</v>
      </c>
      <c r="AX9" s="920"/>
      <c r="AY9" s="920"/>
      <c r="AZ9" s="377" t="s">
        <v>409</v>
      </c>
      <c r="BA9" s="371"/>
      <c r="BB9" s="371"/>
      <c r="BC9" s="371"/>
      <c r="BD9" s="371"/>
      <c r="BE9" s="371"/>
    </row>
    <row r="10" spans="1:64" s="372" customFormat="1" ht="21" customHeight="1" x14ac:dyDescent="0.15">
      <c r="A10" s="931" t="s">
        <v>410</v>
      </c>
      <c r="B10" s="932"/>
      <c r="C10" s="932"/>
      <c r="D10" s="932"/>
      <c r="E10" s="932"/>
      <c r="F10" s="932"/>
      <c r="G10" s="932"/>
      <c r="H10" s="932"/>
      <c r="I10" s="932"/>
      <c r="J10" s="932"/>
      <c r="K10" s="932"/>
      <c r="L10" s="933"/>
      <c r="M10" s="980"/>
      <c r="N10" s="981"/>
      <c r="O10" s="378" t="s">
        <v>409</v>
      </c>
      <c r="P10" s="980"/>
      <c r="Q10" s="981"/>
      <c r="R10" s="378" t="s">
        <v>409</v>
      </c>
      <c r="S10" s="980"/>
      <c r="T10" s="981"/>
      <c r="U10" s="378" t="s">
        <v>409</v>
      </c>
      <c r="V10" s="980"/>
      <c r="W10" s="981"/>
      <c r="X10" s="378" t="s">
        <v>409</v>
      </c>
      <c r="Y10" s="980"/>
      <c r="Z10" s="981"/>
      <c r="AA10" s="378" t="s">
        <v>409</v>
      </c>
      <c r="AB10" s="980"/>
      <c r="AC10" s="981"/>
      <c r="AD10" s="378" t="s">
        <v>409</v>
      </c>
      <c r="AE10" s="980"/>
      <c r="AF10" s="981"/>
      <c r="AG10" s="378" t="s">
        <v>409</v>
      </c>
      <c r="AH10" s="980"/>
      <c r="AI10" s="981"/>
      <c r="AJ10" s="378" t="s">
        <v>409</v>
      </c>
      <c r="AK10" s="980"/>
      <c r="AL10" s="981"/>
      <c r="AM10" s="378" t="s">
        <v>409</v>
      </c>
      <c r="AN10" s="980"/>
      <c r="AO10" s="981"/>
      <c r="AP10" s="378" t="s">
        <v>409</v>
      </c>
      <c r="AQ10" s="980"/>
      <c r="AR10" s="981"/>
      <c r="AS10" s="378" t="s">
        <v>409</v>
      </c>
      <c r="AT10" s="980"/>
      <c r="AU10" s="981"/>
      <c r="AV10" s="379" t="s">
        <v>409</v>
      </c>
      <c r="AW10" s="930">
        <f t="shared" si="0"/>
        <v>0</v>
      </c>
      <c r="AX10" s="929"/>
      <c r="AY10" s="929"/>
      <c r="AZ10" s="380" t="s">
        <v>409</v>
      </c>
      <c r="BA10" s="371"/>
      <c r="BB10" s="371"/>
      <c r="BC10" s="371"/>
      <c r="BD10" s="371"/>
      <c r="BE10" s="371"/>
    </row>
    <row r="11" spans="1:64" s="372" customFormat="1" ht="21" customHeight="1" thickBot="1" x14ac:dyDescent="0.2">
      <c r="A11" s="925" t="s">
        <v>411</v>
      </c>
      <c r="B11" s="926"/>
      <c r="C11" s="926"/>
      <c r="D11" s="926"/>
      <c r="E11" s="926"/>
      <c r="F11" s="926"/>
      <c r="G11" s="926"/>
      <c r="H11" s="926"/>
      <c r="I11" s="926"/>
      <c r="J11" s="926"/>
      <c r="K11" s="926"/>
      <c r="L11" s="927"/>
      <c r="M11" s="919">
        <f>M9-M10</f>
        <v>0</v>
      </c>
      <c r="N11" s="920"/>
      <c r="O11" s="375" t="s">
        <v>409</v>
      </c>
      <c r="P11" s="919">
        <f>P9-P10</f>
        <v>0</v>
      </c>
      <c r="Q11" s="920"/>
      <c r="R11" s="375" t="s">
        <v>409</v>
      </c>
      <c r="S11" s="919">
        <f>S9-S10</f>
        <v>0</v>
      </c>
      <c r="T11" s="920"/>
      <c r="U11" s="375" t="s">
        <v>409</v>
      </c>
      <c r="V11" s="919">
        <f>V9-V10</f>
        <v>0</v>
      </c>
      <c r="W11" s="920"/>
      <c r="X11" s="375" t="s">
        <v>409</v>
      </c>
      <c r="Y11" s="919">
        <f>Y9-Y10</f>
        <v>0</v>
      </c>
      <c r="Z11" s="920"/>
      <c r="AA11" s="375" t="s">
        <v>409</v>
      </c>
      <c r="AB11" s="919">
        <f>AB9-AB10</f>
        <v>0</v>
      </c>
      <c r="AC11" s="920"/>
      <c r="AD11" s="375" t="s">
        <v>409</v>
      </c>
      <c r="AE11" s="919">
        <f>AE9-AE10</f>
        <v>0</v>
      </c>
      <c r="AF11" s="920"/>
      <c r="AG11" s="375" t="s">
        <v>409</v>
      </c>
      <c r="AH11" s="919">
        <f>AH9-AH10</f>
        <v>0</v>
      </c>
      <c r="AI11" s="920"/>
      <c r="AJ11" s="375" t="s">
        <v>409</v>
      </c>
      <c r="AK11" s="919">
        <f>AK9-AK10</f>
        <v>0</v>
      </c>
      <c r="AL11" s="920"/>
      <c r="AM11" s="375" t="s">
        <v>409</v>
      </c>
      <c r="AN11" s="919">
        <f>AN9-AN10</f>
        <v>0</v>
      </c>
      <c r="AO11" s="920"/>
      <c r="AP11" s="375" t="s">
        <v>409</v>
      </c>
      <c r="AQ11" s="919">
        <f>AQ9-AQ10</f>
        <v>0</v>
      </c>
      <c r="AR11" s="920"/>
      <c r="AS11" s="375" t="s">
        <v>409</v>
      </c>
      <c r="AT11" s="919">
        <f>AT9-AT10</f>
        <v>0</v>
      </c>
      <c r="AU11" s="920"/>
      <c r="AV11" s="376" t="s">
        <v>409</v>
      </c>
      <c r="AW11" s="921">
        <f t="shared" si="0"/>
        <v>0</v>
      </c>
      <c r="AX11" s="920"/>
      <c r="AY11" s="920"/>
      <c r="AZ11" s="377" t="s">
        <v>409</v>
      </c>
      <c r="BA11" s="371"/>
      <c r="BB11" s="371"/>
      <c r="BC11" s="371"/>
      <c r="BD11" s="371"/>
      <c r="BE11" s="371"/>
    </row>
    <row r="12" spans="1:64" s="372" customFormat="1" ht="32.25" customHeight="1" thickBot="1" x14ac:dyDescent="0.2">
      <c r="A12" s="922" t="s">
        <v>412</v>
      </c>
      <c r="B12" s="923"/>
      <c r="C12" s="923"/>
      <c r="D12" s="923"/>
      <c r="E12" s="923"/>
      <c r="F12" s="923"/>
      <c r="G12" s="923"/>
      <c r="H12" s="923"/>
      <c r="I12" s="923"/>
      <c r="J12" s="923"/>
      <c r="K12" s="923"/>
      <c r="L12" s="924"/>
      <c r="M12" s="978"/>
      <c r="N12" s="979"/>
      <c r="O12" s="381" t="s">
        <v>409</v>
      </c>
      <c r="P12" s="978"/>
      <c r="Q12" s="979"/>
      <c r="R12" s="381" t="s">
        <v>409</v>
      </c>
      <c r="S12" s="978"/>
      <c r="T12" s="979"/>
      <c r="U12" s="381" t="s">
        <v>409</v>
      </c>
      <c r="V12" s="978"/>
      <c r="W12" s="979"/>
      <c r="X12" s="381" t="s">
        <v>409</v>
      </c>
      <c r="Y12" s="978"/>
      <c r="Z12" s="979"/>
      <c r="AA12" s="381" t="s">
        <v>409</v>
      </c>
      <c r="AB12" s="978"/>
      <c r="AC12" s="979"/>
      <c r="AD12" s="381" t="s">
        <v>409</v>
      </c>
      <c r="AE12" s="978"/>
      <c r="AF12" s="979"/>
      <c r="AG12" s="381" t="s">
        <v>409</v>
      </c>
      <c r="AH12" s="978"/>
      <c r="AI12" s="979"/>
      <c r="AJ12" s="381" t="s">
        <v>409</v>
      </c>
      <c r="AK12" s="978"/>
      <c r="AL12" s="979"/>
      <c r="AM12" s="381" t="s">
        <v>409</v>
      </c>
      <c r="AN12" s="978"/>
      <c r="AO12" s="979"/>
      <c r="AP12" s="381" t="s">
        <v>409</v>
      </c>
      <c r="AQ12" s="978"/>
      <c r="AR12" s="979"/>
      <c r="AS12" s="381" t="s">
        <v>409</v>
      </c>
      <c r="AT12" s="978"/>
      <c r="AU12" s="979"/>
      <c r="AV12" s="382" t="s">
        <v>409</v>
      </c>
      <c r="AW12" s="916">
        <f t="shared" si="0"/>
        <v>0</v>
      </c>
      <c r="AX12" s="915"/>
      <c r="AY12" s="915"/>
      <c r="AZ12" s="383" t="s">
        <v>409</v>
      </c>
      <c r="BA12" s="371"/>
      <c r="BB12" s="371"/>
      <c r="BC12" s="371"/>
      <c r="BD12" s="371"/>
      <c r="BE12" s="371"/>
    </row>
    <row r="13" spans="1:64" s="372" customFormat="1" ht="32.25" customHeight="1" thickBot="1" x14ac:dyDescent="0.2">
      <c r="A13" s="917" t="s">
        <v>413</v>
      </c>
      <c r="B13" s="918"/>
      <c r="C13" s="918"/>
      <c r="D13" s="918"/>
      <c r="E13" s="918"/>
      <c r="F13" s="918"/>
      <c r="G13" s="918"/>
      <c r="H13" s="918"/>
      <c r="I13" s="918"/>
      <c r="J13" s="918"/>
      <c r="K13" s="918"/>
      <c r="L13" s="918"/>
      <c r="M13" s="978"/>
      <c r="N13" s="979"/>
      <c r="O13" s="381" t="s">
        <v>409</v>
      </c>
      <c r="P13" s="978"/>
      <c r="Q13" s="979"/>
      <c r="R13" s="381" t="s">
        <v>409</v>
      </c>
      <c r="S13" s="978"/>
      <c r="T13" s="979"/>
      <c r="U13" s="381" t="s">
        <v>409</v>
      </c>
      <c r="V13" s="978"/>
      <c r="W13" s="979"/>
      <c r="X13" s="381" t="s">
        <v>409</v>
      </c>
      <c r="Y13" s="978"/>
      <c r="Z13" s="979"/>
      <c r="AA13" s="381" t="s">
        <v>409</v>
      </c>
      <c r="AB13" s="978"/>
      <c r="AC13" s="979"/>
      <c r="AD13" s="381" t="s">
        <v>409</v>
      </c>
      <c r="AE13" s="978"/>
      <c r="AF13" s="979"/>
      <c r="AG13" s="381" t="s">
        <v>409</v>
      </c>
      <c r="AH13" s="978"/>
      <c r="AI13" s="979"/>
      <c r="AJ13" s="381" t="s">
        <v>409</v>
      </c>
      <c r="AK13" s="978"/>
      <c r="AL13" s="979"/>
      <c r="AM13" s="381" t="s">
        <v>409</v>
      </c>
      <c r="AN13" s="978"/>
      <c r="AO13" s="979"/>
      <c r="AP13" s="381" t="s">
        <v>409</v>
      </c>
      <c r="AQ13" s="978"/>
      <c r="AR13" s="979"/>
      <c r="AS13" s="381" t="s">
        <v>409</v>
      </c>
      <c r="AT13" s="978"/>
      <c r="AU13" s="979"/>
      <c r="AV13" s="382" t="s">
        <v>409</v>
      </c>
      <c r="AW13" s="916">
        <f t="shared" si="0"/>
        <v>0</v>
      </c>
      <c r="AX13" s="915"/>
      <c r="AY13" s="915"/>
      <c r="AZ13" s="383" t="s">
        <v>409</v>
      </c>
      <c r="BA13" s="371"/>
      <c r="BB13" s="371"/>
      <c r="BC13" s="371"/>
      <c r="BD13" s="371"/>
      <c r="BE13" s="371"/>
    </row>
    <row r="14" spans="1:64" s="372" customFormat="1" ht="21" customHeight="1" x14ac:dyDescent="0.15">
      <c r="A14" s="611" t="s">
        <v>414</v>
      </c>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row>
    <row r="15" spans="1:64" s="372" customFormat="1" ht="27" customHeight="1" x14ac:dyDescent="0.15">
      <c r="A15" s="384" t="s">
        <v>415</v>
      </c>
      <c r="B15" s="609"/>
      <c r="C15" s="609"/>
      <c r="D15" s="609"/>
      <c r="E15" s="609"/>
      <c r="F15" s="609"/>
      <c r="G15" s="609"/>
      <c r="H15" s="609"/>
      <c r="I15" s="373"/>
      <c r="J15" s="385" t="s">
        <v>416</v>
      </c>
      <c r="K15" s="910">
        <f>AW7</f>
        <v>0</v>
      </c>
      <c r="L15" s="910"/>
      <c r="M15" s="910"/>
      <c r="N15" s="910"/>
      <c r="O15" s="610" t="s">
        <v>417</v>
      </c>
      <c r="P15" s="373" t="s">
        <v>110</v>
      </c>
      <c r="Q15" s="611" t="s">
        <v>418</v>
      </c>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row>
    <row r="16" spans="1:64" s="372" customFormat="1" ht="27" customHeight="1" x14ac:dyDescent="0.15">
      <c r="A16" s="911" t="s">
        <v>419</v>
      </c>
      <c r="B16" s="903"/>
      <c r="C16" s="903"/>
      <c r="D16" s="903"/>
      <c r="E16" s="903"/>
      <c r="F16" s="903"/>
      <c r="G16" s="903"/>
      <c r="H16" s="903"/>
      <c r="I16" s="904"/>
      <c r="J16" s="385" t="s">
        <v>416</v>
      </c>
      <c r="K16" s="910">
        <f>AW8</f>
        <v>0</v>
      </c>
      <c r="L16" s="910"/>
      <c r="M16" s="910"/>
      <c r="N16" s="910"/>
      <c r="O16" s="610" t="s">
        <v>417</v>
      </c>
      <c r="P16" s="373" t="s">
        <v>110</v>
      </c>
      <c r="Q16" s="611" t="s">
        <v>420</v>
      </c>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row>
    <row r="17" spans="1:61" s="372" customFormat="1" ht="27" customHeight="1" x14ac:dyDescent="0.15">
      <c r="A17" s="384" t="s">
        <v>421</v>
      </c>
      <c r="B17" s="609"/>
      <c r="C17" s="609"/>
      <c r="D17" s="609"/>
      <c r="E17" s="609"/>
      <c r="F17" s="609"/>
      <c r="G17" s="609"/>
      <c r="H17" s="609"/>
      <c r="I17" s="373"/>
      <c r="J17" s="385" t="s">
        <v>416</v>
      </c>
      <c r="K17" s="910">
        <f>AW9</f>
        <v>0</v>
      </c>
      <c r="L17" s="910"/>
      <c r="M17" s="910"/>
      <c r="N17" s="910"/>
      <c r="O17" s="610" t="s">
        <v>417</v>
      </c>
      <c r="P17" s="373" t="s">
        <v>6</v>
      </c>
      <c r="Q17" s="613" t="s">
        <v>422</v>
      </c>
      <c r="R17" s="371"/>
      <c r="S17" s="371"/>
      <c r="T17" s="371"/>
      <c r="U17" s="371"/>
      <c r="V17" s="371"/>
      <c r="W17" s="371"/>
      <c r="X17" s="371"/>
      <c r="Y17" s="371"/>
      <c r="Z17" s="371"/>
      <c r="AA17" s="371"/>
      <c r="AB17" s="371"/>
      <c r="AC17" s="371"/>
      <c r="AD17" s="371"/>
      <c r="AE17" s="371"/>
      <c r="AF17" s="371"/>
      <c r="AG17" s="371"/>
      <c r="AH17" s="371"/>
      <c r="AI17" s="371"/>
      <c r="AJ17" s="613"/>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row>
    <row r="18" spans="1:61" s="372" customFormat="1" ht="27" customHeight="1" x14ac:dyDescent="0.15">
      <c r="A18" s="902" t="s">
        <v>423</v>
      </c>
      <c r="B18" s="912"/>
      <c r="C18" s="912"/>
      <c r="D18" s="912"/>
      <c r="E18" s="912"/>
      <c r="F18" s="912"/>
      <c r="G18" s="912"/>
      <c r="H18" s="912"/>
      <c r="I18" s="913"/>
      <c r="J18" s="385" t="s">
        <v>416</v>
      </c>
      <c r="K18" s="977" t="e">
        <f>ROUNDUP(K17/K15,1)</f>
        <v>#DIV/0!</v>
      </c>
      <c r="L18" s="977"/>
      <c r="M18" s="977"/>
      <c r="N18" s="977"/>
      <c r="O18" s="610" t="s">
        <v>417</v>
      </c>
      <c r="P18" s="373" t="s">
        <v>6</v>
      </c>
      <c r="Q18" s="613" t="s">
        <v>424</v>
      </c>
      <c r="R18" s="371"/>
      <c r="S18" s="371"/>
      <c r="T18" s="371"/>
      <c r="U18" s="371"/>
      <c r="V18" s="371"/>
      <c r="W18" s="371"/>
      <c r="X18" s="371"/>
      <c r="Y18" s="371"/>
      <c r="Z18" s="386"/>
      <c r="AA18" s="386"/>
      <c r="AB18" s="611"/>
      <c r="AC18" s="611"/>
      <c r="AD18" s="371"/>
      <c r="AE18" s="371"/>
      <c r="AF18" s="371"/>
      <c r="AG18" s="371"/>
      <c r="AH18" s="371"/>
      <c r="AI18" s="371"/>
      <c r="AJ18" s="613"/>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row>
    <row r="19" spans="1:61" s="372" customFormat="1" ht="27" customHeight="1" x14ac:dyDescent="0.15">
      <c r="A19" s="384" t="s">
        <v>425</v>
      </c>
      <c r="B19" s="609"/>
      <c r="C19" s="609"/>
      <c r="D19" s="609"/>
      <c r="E19" s="609"/>
      <c r="F19" s="609"/>
      <c r="G19" s="609"/>
      <c r="H19" s="609"/>
      <c r="I19" s="373"/>
      <c r="J19" s="385" t="s">
        <v>416</v>
      </c>
      <c r="K19" s="977" t="e">
        <f>ROUNDUP(AW10/K16,1)</f>
        <v>#DIV/0!</v>
      </c>
      <c r="L19" s="977"/>
      <c r="M19" s="977"/>
      <c r="N19" s="977"/>
      <c r="O19" s="610" t="s">
        <v>417</v>
      </c>
      <c r="P19" s="373" t="s">
        <v>6</v>
      </c>
      <c r="Q19" s="613" t="s">
        <v>426</v>
      </c>
      <c r="R19" s="371"/>
      <c r="S19" s="371"/>
      <c r="T19" s="371"/>
      <c r="U19" s="371"/>
      <c r="V19" s="371"/>
      <c r="W19" s="371"/>
      <c r="X19" s="371"/>
      <c r="Y19" s="371"/>
      <c r="Z19" s="386"/>
      <c r="AA19" s="386"/>
      <c r="AB19" s="611"/>
      <c r="AC19" s="611"/>
      <c r="AD19" s="371"/>
      <c r="AE19" s="371"/>
      <c r="AF19" s="371"/>
      <c r="AG19" s="371"/>
      <c r="AH19" s="371"/>
      <c r="AI19" s="371"/>
      <c r="AJ19" s="613"/>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row>
    <row r="20" spans="1:61" s="372" customFormat="1" ht="27" customHeight="1" x14ac:dyDescent="0.15">
      <c r="A20" s="902" t="s">
        <v>427</v>
      </c>
      <c r="B20" s="903"/>
      <c r="C20" s="903"/>
      <c r="D20" s="903"/>
      <c r="E20" s="903"/>
      <c r="F20" s="903"/>
      <c r="G20" s="903"/>
      <c r="H20" s="903"/>
      <c r="I20" s="904"/>
      <c r="J20" s="385" t="s">
        <v>416</v>
      </c>
      <c r="K20" s="977" t="e">
        <f>ROUNDUP(AW11/K15,1)</f>
        <v>#DIV/0!</v>
      </c>
      <c r="L20" s="977"/>
      <c r="M20" s="977"/>
      <c r="N20" s="977"/>
      <c r="O20" s="610" t="s">
        <v>417</v>
      </c>
      <c r="P20" s="373" t="s">
        <v>6</v>
      </c>
      <c r="Q20" s="613" t="s">
        <v>428</v>
      </c>
      <c r="R20" s="611"/>
      <c r="S20" s="611"/>
      <c r="T20" s="611"/>
      <c r="U20" s="611"/>
      <c r="V20" s="611"/>
      <c r="W20" s="611"/>
      <c r="X20" s="611"/>
      <c r="Y20" s="611"/>
      <c r="Z20" s="387"/>
      <c r="AA20" s="388"/>
      <c r="AB20" s="388"/>
      <c r="AC20" s="388"/>
      <c r="AD20" s="388"/>
      <c r="AE20" s="387"/>
      <c r="AF20" s="371"/>
      <c r="AG20" s="613"/>
      <c r="AH20" s="371"/>
      <c r="AI20" s="371"/>
      <c r="AJ20" s="613"/>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row>
    <row r="21" spans="1:61" s="372" customFormat="1" ht="15.75" customHeight="1" x14ac:dyDescent="0.15">
      <c r="A21" s="962" t="s">
        <v>429</v>
      </c>
      <c r="B21" s="963"/>
      <c r="C21" s="963"/>
      <c r="D21" s="963"/>
      <c r="E21" s="963"/>
      <c r="F21" s="963"/>
      <c r="G21" s="963"/>
      <c r="H21" s="963"/>
      <c r="I21" s="964"/>
      <c r="J21" s="968" t="s">
        <v>416</v>
      </c>
      <c r="K21" s="970" t="e">
        <f>K18/6</f>
        <v>#DIV/0!</v>
      </c>
      <c r="L21" s="970"/>
      <c r="M21" s="970"/>
      <c r="N21" s="970"/>
      <c r="O21" s="972" t="s">
        <v>417</v>
      </c>
      <c r="P21" s="974" t="s">
        <v>6</v>
      </c>
      <c r="Q21" s="893" t="s">
        <v>430</v>
      </c>
      <c r="R21" s="894"/>
      <c r="S21" s="894"/>
      <c r="T21" s="894"/>
      <c r="U21" s="894"/>
      <c r="V21" s="894"/>
      <c r="W21" s="894"/>
      <c r="X21" s="894"/>
      <c r="Y21" s="894"/>
      <c r="Z21" s="894"/>
      <c r="AA21" s="894"/>
      <c r="AB21" s="894"/>
      <c r="AC21" s="894"/>
      <c r="AD21" s="894"/>
      <c r="AE21" s="894"/>
      <c r="AF21" s="894"/>
      <c r="AG21" s="894"/>
      <c r="AH21" s="894"/>
      <c r="AI21" s="894"/>
      <c r="AJ21" s="894"/>
      <c r="AK21" s="611"/>
      <c r="AL21" s="611"/>
      <c r="AM21" s="611"/>
      <c r="AN21" s="611"/>
      <c r="AO21" s="611"/>
      <c r="AP21" s="611"/>
      <c r="AQ21" s="611"/>
      <c r="AR21" s="611"/>
      <c r="AS21" s="611"/>
      <c r="AT21" s="611"/>
      <c r="AU21" s="611"/>
      <c r="AV21" s="611"/>
      <c r="AW21" s="611"/>
      <c r="AX21" s="611"/>
      <c r="AY21" s="611"/>
      <c r="AZ21" s="611"/>
      <c r="BA21" s="611"/>
      <c r="BB21" s="371"/>
      <c r="BC21" s="371"/>
      <c r="BD21" s="371"/>
      <c r="BE21" s="371"/>
    </row>
    <row r="22" spans="1:61" s="372" customFormat="1" ht="15.75" customHeight="1" x14ac:dyDescent="0.15">
      <c r="A22" s="965"/>
      <c r="B22" s="966"/>
      <c r="C22" s="966"/>
      <c r="D22" s="966"/>
      <c r="E22" s="966"/>
      <c r="F22" s="966"/>
      <c r="G22" s="966"/>
      <c r="H22" s="966"/>
      <c r="I22" s="967"/>
      <c r="J22" s="969"/>
      <c r="K22" s="971"/>
      <c r="L22" s="971"/>
      <c r="M22" s="971"/>
      <c r="N22" s="971"/>
      <c r="O22" s="973"/>
      <c r="P22" s="975"/>
      <c r="Q22" s="893"/>
      <c r="R22" s="894"/>
      <c r="S22" s="894"/>
      <c r="T22" s="894"/>
      <c r="U22" s="894"/>
      <c r="V22" s="894"/>
      <c r="W22" s="894"/>
      <c r="X22" s="894"/>
      <c r="Y22" s="894"/>
      <c r="Z22" s="894"/>
      <c r="AA22" s="894"/>
      <c r="AB22" s="894"/>
      <c r="AC22" s="894"/>
      <c r="AD22" s="894"/>
      <c r="AE22" s="894"/>
      <c r="AF22" s="894"/>
      <c r="AG22" s="894"/>
      <c r="AH22" s="894"/>
      <c r="AI22" s="894"/>
      <c r="AJ22" s="894"/>
      <c r="AK22" s="611"/>
      <c r="AL22" s="611"/>
      <c r="AM22" s="611"/>
      <c r="AN22" s="611"/>
      <c r="AO22" s="611"/>
      <c r="AP22" s="611"/>
      <c r="AQ22" s="611"/>
      <c r="AR22" s="611"/>
      <c r="AS22" s="611"/>
      <c r="AT22" s="611"/>
      <c r="AU22" s="611"/>
      <c r="AV22" s="611"/>
      <c r="AW22" s="611"/>
      <c r="AX22" s="611"/>
      <c r="AY22" s="611"/>
      <c r="AZ22" s="611"/>
      <c r="BA22" s="611"/>
      <c r="BB22" s="371"/>
      <c r="BC22" s="371"/>
      <c r="BD22" s="371"/>
      <c r="BE22" s="371"/>
    </row>
    <row r="23" spans="1:61" s="372" customFormat="1" ht="21.75" customHeight="1" x14ac:dyDescent="0.15">
      <c r="A23" s="962" t="s">
        <v>431</v>
      </c>
      <c r="B23" s="963"/>
      <c r="C23" s="963"/>
      <c r="D23" s="963"/>
      <c r="E23" s="963"/>
      <c r="F23" s="963"/>
      <c r="G23" s="963"/>
      <c r="H23" s="963"/>
      <c r="I23" s="964"/>
      <c r="J23" s="968" t="s">
        <v>416</v>
      </c>
      <c r="K23" s="970" t="e">
        <f>(K19/10)+(K20/6)</f>
        <v>#DIV/0!</v>
      </c>
      <c r="L23" s="970"/>
      <c r="M23" s="970"/>
      <c r="N23" s="970"/>
      <c r="O23" s="972" t="s">
        <v>417</v>
      </c>
      <c r="P23" s="974" t="s">
        <v>6</v>
      </c>
      <c r="Q23" s="893" t="s">
        <v>432</v>
      </c>
      <c r="R23" s="894"/>
      <c r="S23" s="894"/>
      <c r="T23" s="894"/>
      <c r="U23" s="894"/>
      <c r="V23" s="894"/>
      <c r="W23" s="894"/>
      <c r="X23" s="894"/>
      <c r="Y23" s="894"/>
      <c r="Z23" s="894"/>
      <c r="AA23" s="894"/>
      <c r="AB23" s="894"/>
      <c r="AC23" s="894"/>
      <c r="AD23" s="894"/>
      <c r="AE23" s="894"/>
      <c r="AF23" s="894"/>
      <c r="AG23" s="894"/>
      <c r="AH23" s="894"/>
      <c r="AI23" s="894"/>
      <c r="AJ23" s="894"/>
      <c r="AK23" s="611"/>
      <c r="AL23" s="611"/>
      <c r="AM23" s="611"/>
      <c r="AN23" s="611"/>
      <c r="AO23" s="611"/>
      <c r="AP23" s="611"/>
      <c r="AQ23" s="611"/>
      <c r="AR23" s="611"/>
      <c r="AS23" s="611"/>
      <c r="AT23" s="611"/>
      <c r="AU23" s="611"/>
      <c r="AV23" s="611"/>
      <c r="AW23" s="611"/>
      <c r="AX23" s="611"/>
      <c r="AY23" s="611"/>
      <c r="AZ23" s="611"/>
      <c r="BA23" s="611"/>
      <c r="BB23" s="371"/>
      <c r="BC23" s="371"/>
      <c r="BD23" s="371"/>
      <c r="BE23" s="371"/>
    </row>
    <row r="24" spans="1:61" s="372" customFormat="1" ht="18.75" customHeight="1" x14ac:dyDescent="0.15">
      <c r="A24" s="965"/>
      <c r="B24" s="966"/>
      <c r="C24" s="966"/>
      <c r="D24" s="966"/>
      <c r="E24" s="966"/>
      <c r="F24" s="966"/>
      <c r="G24" s="966"/>
      <c r="H24" s="966"/>
      <c r="I24" s="967"/>
      <c r="J24" s="969"/>
      <c r="K24" s="971"/>
      <c r="L24" s="971"/>
      <c r="M24" s="971"/>
      <c r="N24" s="971"/>
      <c r="O24" s="973"/>
      <c r="P24" s="975"/>
      <c r="Q24" s="893"/>
      <c r="R24" s="894"/>
      <c r="S24" s="894"/>
      <c r="T24" s="894"/>
      <c r="U24" s="894"/>
      <c r="V24" s="894"/>
      <c r="W24" s="894"/>
      <c r="X24" s="894"/>
      <c r="Y24" s="894"/>
      <c r="Z24" s="894"/>
      <c r="AA24" s="894"/>
      <c r="AB24" s="894"/>
      <c r="AC24" s="894"/>
      <c r="AD24" s="894"/>
      <c r="AE24" s="894"/>
      <c r="AF24" s="894"/>
      <c r="AG24" s="894"/>
      <c r="AH24" s="894"/>
      <c r="AI24" s="894"/>
      <c r="AJ24" s="894"/>
      <c r="AK24" s="611"/>
      <c r="AL24" s="611"/>
      <c r="AM24" s="611"/>
      <c r="AN24" s="611"/>
      <c r="AO24" s="611"/>
      <c r="AP24" s="611"/>
      <c r="AQ24" s="611"/>
      <c r="AR24" s="611"/>
      <c r="AS24" s="611"/>
      <c r="AT24" s="611"/>
      <c r="AU24" s="611"/>
      <c r="AV24" s="611"/>
      <c r="AW24" s="611"/>
      <c r="AX24" s="611"/>
      <c r="AY24" s="611"/>
      <c r="AZ24" s="611"/>
      <c r="BA24" s="611"/>
      <c r="BB24" s="371"/>
      <c r="BC24" s="371"/>
      <c r="BD24" s="371"/>
      <c r="BE24" s="371"/>
    </row>
    <row r="25" spans="1:61" s="372" customFormat="1" ht="24.75" customHeight="1" x14ac:dyDescent="0.15">
      <c r="A25" s="962" t="s">
        <v>433</v>
      </c>
      <c r="B25" s="963"/>
      <c r="C25" s="963"/>
      <c r="D25" s="963"/>
      <c r="E25" s="963"/>
      <c r="F25" s="963"/>
      <c r="G25" s="963"/>
      <c r="H25" s="963"/>
      <c r="I25" s="964"/>
      <c r="J25" s="968" t="s">
        <v>416</v>
      </c>
      <c r="K25" s="970" t="str">
        <f>IF(M4="就労移行支援",K18/6,IF(OR(M4="認定就労移行支援",M4="就労継続支援Ａ型",M4="就労継続支援Ｂ型"),K18/10,""))</f>
        <v/>
      </c>
      <c r="L25" s="970"/>
      <c r="M25" s="970"/>
      <c r="N25" s="970"/>
      <c r="O25" s="972" t="s">
        <v>417</v>
      </c>
      <c r="P25" s="974" t="s">
        <v>6</v>
      </c>
      <c r="Q25" s="900" t="s">
        <v>434</v>
      </c>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1"/>
      <c r="AQ25" s="901"/>
      <c r="AR25" s="901"/>
      <c r="AS25" s="901"/>
      <c r="AT25" s="901"/>
      <c r="AU25" s="901"/>
      <c r="AV25" s="901"/>
      <c r="AW25" s="901"/>
      <c r="AX25" s="901"/>
      <c r="AY25" s="901"/>
      <c r="AZ25" s="901"/>
      <c r="BA25" s="901"/>
      <c r="BB25" s="371"/>
      <c r="BC25" s="371"/>
      <c r="BD25" s="371"/>
      <c r="BE25" s="371"/>
    </row>
    <row r="26" spans="1:61" s="372" customFormat="1" ht="24" customHeight="1" x14ac:dyDescent="0.15">
      <c r="A26" s="965"/>
      <c r="B26" s="966"/>
      <c r="C26" s="966"/>
      <c r="D26" s="966"/>
      <c r="E26" s="966"/>
      <c r="F26" s="966"/>
      <c r="G26" s="966"/>
      <c r="H26" s="966"/>
      <c r="I26" s="967"/>
      <c r="J26" s="969"/>
      <c r="K26" s="971"/>
      <c r="L26" s="971"/>
      <c r="M26" s="971"/>
      <c r="N26" s="971"/>
      <c r="O26" s="973"/>
      <c r="P26" s="975"/>
      <c r="Q26" s="976"/>
      <c r="R26" s="901"/>
      <c r="S26" s="901"/>
      <c r="T26" s="901"/>
      <c r="U26" s="901"/>
      <c r="V26" s="901"/>
      <c r="W26" s="901"/>
      <c r="X26" s="901"/>
      <c r="Y26" s="901"/>
      <c r="Z26" s="901"/>
      <c r="AA26" s="901"/>
      <c r="AB26" s="901"/>
      <c r="AC26" s="901"/>
      <c r="AD26" s="901"/>
      <c r="AE26" s="901"/>
      <c r="AF26" s="901"/>
      <c r="AG26" s="901"/>
      <c r="AH26" s="901"/>
      <c r="AI26" s="901"/>
      <c r="AJ26" s="901"/>
      <c r="AK26" s="901"/>
      <c r="AL26" s="901"/>
      <c r="AM26" s="901"/>
      <c r="AN26" s="901"/>
      <c r="AO26" s="901"/>
      <c r="AP26" s="901"/>
      <c r="AQ26" s="901"/>
      <c r="AR26" s="901"/>
      <c r="AS26" s="901"/>
      <c r="AT26" s="901"/>
      <c r="AU26" s="901"/>
      <c r="AV26" s="901"/>
      <c r="AW26" s="901"/>
      <c r="AX26" s="901"/>
      <c r="AY26" s="901"/>
      <c r="AZ26" s="901"/>
      <c r="BA26" s="901"/>
      <c r="BB26" s="371"/>
      <c r="BC26" s="371"/>
      <c r="BD26" s="371"/>
      <c r="BE26" s="371"/>
    </row>
    <row r="27" spans="1:61" s="372" customFormat="1" ht="24" customHeight="1" x14ac:dyDescent="0.15">
      <c r="A27" s="962" t="s">
        <v>435</v>
      </c>
      <c r="B27" s="963"/>
      <c r="C27" s="963"/>
      <c r="D27" s="963"/>
      <c r="E27" s="963"/>
      <c r="F27" s="963"/>
      <c r="G27" s="963"/>
      <c r="H27" s="963"/>
      <c r="I27" s="964"/>
      <c r="J27" s="968" t="s">
        <v>416</v>
      </c>
      <c r="K27" s="970" t="e">
        <f>K18/15</f>
        <v>#DIV/0!</v>
      </c>
      <c r="L27" s="970"/>
      <c r="M27" s="970"/>
      <c r="N27" s="970"/>
      <c r="O27" s="972" t="s">
        <v>417</v>
      </c>
      <c r="P27" s="974" t="s">
        <v>6</v>
      </c>
      <c r="Q27" s="900" t="s">
        <v>436</v>
      </c>
      <c r="R27" s="901"/>
      <c r="S27" s="901"/>
      <c r="T27" s="901"/>
      <c r="U27" s="901"/>
      <c r="V27" s="901"/>
      <c r="W27" s="901"/>
      <c r="X27" s="901"/>
      <c r="Y27" s="901"/>
      <c r="Z27" s="901"/>
      <c r="AA27" s="901"/>
      <c r="AB27" s="901"/>
      <c r="AC27" s="901"/>
      <c r="AD27" s="901"/>
      <c r="AE27" s="901"/>
      <c r="AF27" s="901"/>
      <c r="AG27" s="901"/>
      <c r="AH27" s="901"/>
      <c r="AI27" s="901"/>
      <c r="AJ27" s="901"/>
      <c r="AK27" s="901"/>
      <c r="AL27" s="901"/>
      <c r="AM27" s="901"/>
      <c r="AN27" s="901"/>
      <c r="AO27" s="901"/>
      <c r="AP27" s="901"/>
      <c r="AQ27" s="901"/>
      <c r="AR27" s="901"/>
      <c r="AS27" s="901"/>
      <c r="AT27" s="901"/>
      <c r="AU27" s="901"/>
      <c r="AV27" s="901"/>
      <c r="AW27" s="901"/>
      <c r="AX27" s="901"/>
      <c r="AY27" s="901"/>
      <c r="AZ27" s="901"/>
      <c r="BA27" s="901"/>
      <c r="BB27" s="371"/>
      <c r="BC27" s="371"/>
      <c r="BD27" s="371"/>
      <c r="BE27" s="371"/>
    </row>
    <row r="28" spans="1:61" s="372" customFormat="1" ht="24" customHeight="1" x14ac:dyDescent="0.15">
      <c r="A28" s="965"/>
      <c r="B28" s="966"/>
      <c r="C28" s="966"/>
      <c r="D28" s="966"/>
      <c r="E28" s="966"/>
      <c r="F28" s="966"/>
      <c r="G28" s="966"/>
      <c r="H28" s="966"/>
      <c r="I28" s="967"/>
      <c r="J28" s="969"/>
      <c r="K28" s="971"/>
      <c r="L28" s="971"/>
      <c r="M28" s="971"/>
      <c r="N28" s="971"/>
      <c r="O28" s="973"/>
      <c r="P28" s="975"/>
      <c r="Q28" s="976"/>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1"/>
      <c r="AY28" s="901"/>
      <c r="AZ28" s="901"/>
      <c r="BA28" s="901"/>
      <c r="BB28" s="371"/>
      <c r="BC28" s="371"/>
      <c r="BD28" s="371"/>
      <c r="BE28" s="371"/>
    </row>
    <row r="29" spans="1:61" s="372" customFormat="1" ht="47.25" customHeight="1" x14ac:dyDescent="0.15">
      <c r="A29" s="902" t="s">
        <v>733</v>
      </c>
      <c r="B29" s="903"/>
      <c r="C29" s="903"/>
      <c r="D29" s="903"/>
      <c r="E29" s="903"/>
      <c r="F29" s="903"/>
      <c r="G29" s="903"/>
      <c r="H29" s="903"/>
      <c r="I29" s="904"/>
      <c r="J29" s="385" t="s">
        <v>416</v>
      </c>
      <c r="K29" s="892" t="e">
        <f>K18/6</f>
        <v>#DIV/0!</v>
      </c>
      <c r="L29" s="892"/>
      <c r="M29" s="892"/>
      <c r="N29" s="892"/>
      <c r="O29" s="610" t="s">
        <v>417</v>
      </c>
      <c r="P29" s="373" t="s">
        <v>6</v>
      </c>
      <c r="Q29" s="960" t="s">
        <v>734</v>
      </c>
      <c r="R29" s="961"/>
      <c r="S29" s="961"/>
      <c r="T29" s="961"/>
      <c r="U29" s="961"/>
      <c r="V29" s="961"/>
      <c r="W29" s="961"/>
      <c r="X29" s="961"/>
      <c r="Y29" s="961"/>
      <c r="Z29" s="961"/>
      <c r="AA29" s="961"/>
      <c r="AB29" s="961"/>
      <c r="AC29" s="905" t="s">
        <v>735</v>
      </c>
      <c r="AD29" s="905"/>
      <c r="AE29" s="905"/>
      <c r="AF29" s="905"/>
      <c r="AG29" s="905"/>
      <c r="AH29" s="905"/>
      <c r="AI29" s="905"/>
      <c r="AJ29" s="905"/>
      <c r="AK29" s="905"/>
      <c r="AL29" s="906" t="e">
        <f>K18/7.5</f>
        <v>#DIV/0!</v>
      </c>
      <c r="AM29" s="906"/>
      <c r="AN29" s="906"/>
      <c r="AO29" s="906"/>
      <c r="AP29" s="906"/>
      <c r="AQ29" s="906"/>
      <c r="AR29" s="906"/>
      <c r="AS29" s="893" t="s">
        <v>736</v>
      </c>
      <c r="AT29" s="894"/>
      <c r="AU29" s="894"/>
      <c r="AV29" s="894"/>
      <c r="AW29" s="894"/>
      <c r="AX29" s="894"/>
      <c r="AY29" s="894"/>
      <c r="AZ29" s="894"/>
      <c r="BA29" s="894"/>
      <c r="BB29" s="611"/>
      <c r="BC29" s="611"/>
      <c r="BD29" s="611"/>
      <c r="BE29" s="371"/>
    </row>
    <row r="30" spans="1:61" s="372" customFormat="1" ht="39" customHeight="1" x14ac:dyDescent="0.15">
      <c r="A30" s="902" t="s">
        <v>437</v>
      </c>
      <c r="B30" s="903"/>
      <c r="C30" s="903"/>
      <c r="D30" s="903"/>
      <c r="E30" s="903"/>
      <c r="F30" s="903"/>
      <c r="G30" s="903"/>
      <c r="H30" s="903"/>
      <c r="I30" s="904"/>
      <c r="J30" s="385" t="s">
        <v>416</v>
      </c>
      <c r="K30" s="892">
        <f>AW12</f>
        <v>0</v>
      </c>
      <c r="L30" s="892"/>
      <c r="M30" s="892"/>
      <c r="N30" s="892"/>
      <c r="O30" s="610" t="s">
        <v>417</v>
      </c>
      <c r="P30" s="373" t="s">
        <v>6</v>
      </c>
      <c r="Q30" s="611" t="s">
        <v>438</v>
      </c>
      <c r="R30" s="611"/>
      <c r="S30" s="611"/>
      <c r="T30" s="611"/>
      <c r="U30" s="611"/>
      <c r="V30" s="611"/>
      <c r="W30" s="611"/>
      <c r="X30" s="611"/>
      <c r="Y30" s="611"/>
      <c r="Z30" s="611"/>
      <c r="AA30" s="611"/>
      <c r="AB30" s="611"/>
      <c r="AC30" s="905"/>
      <c r="AD30" s="905"/>
      <c r="AE30" s="905"/>
      <c r="AF30" s="905"/>
      <c r="AG30" s="905"/>
      <c r="AH30" s="905"/>
      <c r="AI30" s="905"/>
      <c r="AJ30" s="905"/>
      <c r="AK30" s="905"/>
      <c r="AL30" s="906"/>
      <c r="AM30" s="906"/>
      <c r="AN30" s="906"/>
      <c r="AO30" s="906"/>
      <c r="AP30" s="906"/>
      <c r="AQ30" s="906"/>
      <c r="AR30" s="906"/>
      <c r="AS30" s="893"/>
      <c r="AT30" s="894"/>
      <c r="AU30" s="894"/>
      <c r="AV30" s="894"/>
      <c r="AW30" s="894"/>
      <c r="AX30" s="894"/>
      <c r="AY30" s="894"/>
      <c r="AZ30" s="894"/>
      <c r="BA30" s="894"/>
      <c r="BB30" s="371"/>
      <c r="BC30" s="371"/>
      <c r="BD30" s="371"/>
      <c r="BE30" s="371"/>
    </row>
    <row r="31" spans="1:61" s="9" customFormat="1" ht="21" customHeight="1" x14ac:dyDescent="0.15">
      <c r="A31" s="611" t="s">
        <v>439</v>
      </c>
      <c r="B31" s="389"/>
      <c r="C31" s="389"/>
      <c r="D31" s="389"/>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row>
    <row r="32" spans="1:61" s="372" customFormat="1" ht="21" customHeight="1" x14ac:dyDescent="0.15">
      <c r="A32" s="390" t="s">
        <v>440</v>
      </c>
      <c r="B32" s="611"/>
      <c r="C32" s="611"/>
      <c r="D32" s="611"/>
      <c r="E32" s="611"/>
      <c r="F32" s="611"/>
      <c r="G32" s="611"/>
      <c r="H32" s="611"/>
      <c r="I32" s="611"/>
      <c r="J32" s="387"/>
      <c r="K32" s="391"/>
      <c r="L32" s="391"/>
      <c r="M32" s="391"/>
      <c r="N32" s="391"/>
      <c r="O32" s="387"/>
      <c r="P32" s="37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371"/>
      <c r="BC32" s="371"/>
      <c r="BD32" s="371"/>
      <c r="BE32" s="371"/>
    </row>
    <row r="33" spans="1:57" s="372" customFormat="1" ht="32.25" customHeight="1" x14ac:dyDescent="0.15">
      <c r="A33" s="895" t="s">
        <v>441</v>
      </c>
      <c r="B33" s="895"/>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5"/>
      <c r="AY33" s="895"/>
      <c r="AZ33" s="895"/>
      <c r="BA33" s="392"/>
      <c r="BB33" s="371"/>
      <c r="BC33" s="371"/>
      <c r="BD33" s="371"/>
      <c r="BE33" s="371"/>
    </row>
    <row r="34" spans="1:57" s="372" customFormat="1" ht="32.25" customHeight="1" x14ac:dyDescent="0.15">
      <c r="A34" s="895" t="s">
        <v>442</v>
      </c>
      <c r="B34" s="895"/>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895"/>
      <c r="AR34" s="895"/>
      <c r="AS34" s="895"/>
      <c r="AT34" s="895"/>
      <c r="AU34" s="895"/>
      <c r="AV34" s="895"/>
      <c r="AW34" s="895"/>
      <c r="AX34" s="895"/>
      <c r="AY34" s="895"/>
      <c r="AZ34" s="895"/>
      <c r="BA34" s="611"/>
      <c r="BB34" s="371"/>
      <c r="BC34" s="371"/>
      <c r="BD34" s="371"/>
      <c r="BE34" s="371"/>
    </row>
    <row r="35" spans="1:57" s="372" customFormat="1" ht="31.5" customHeight="1" x14ac:dyDescent="0.15">
      <c r="A35" s="896" t="s">
        <v>443</v>
      </c>
      <c r="B35" s="896"/>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371"/>
      <c r="BB35" s="371"/>
      <c r="BC35" s="371"/>
      <c r="BD35" s="371"/>
      <c r="BE35" s="371"/>
    </row>
    <row r="36" spans="1:57" s="9" customFormat="1" ht="16.5" customHeight="1" x14ac:dyDescent="0.15">
      <c r="A36" s="393" t="s">
        <v>444</v>
      </c>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row>
    <row r="37" spans="1:57" s="9" customFormat="1" ht="13.5" customHeight="1" x14ac:dyDescent="0.15">
      <c r="A37" s="393"/>
      <c r="B37" s="394" t="s">
        <v>445</v>
      </c>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70"/>
      <c r="BB37" s="370"/>
      <c r="BC37" s="370"/>
      <c r="BD37" s="370"/>
      <c r="BE37" s="370"/>
    </row>
    <row r="38" spans="1:57" s="9" customFormat="1" ht="13.5" customHeight="1" x14ac:dyDescent="0.15">
      <c r="A38" s="393"/>
      <c r="B38" s="394" t="s">
        <v>446</v>
      </c>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70"/>
      <c r="BB38" s="370"/>
      <c r="BC38" s="370"/>
      <c r="BD38" s="370"/>
      <c r="BE38" s="370"/>
    </row>
    <row r="39" spans="1:57" s="9" customFormat="1" ht="13.5" customHeight="1" x14ac:dyDescent="0.15">
      <c r="A39" s="394"/>
      <c r="B39" s="394" t="s">
        <v>447</v>
      </c>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70"/>
      <c r="BB39" s="370"/>
      <c r="BC39" s="370"/>
      <c r="BD39" s="370"/>
      <c r="BE39" s="370"/>
    </row>
    <row r="40" spans="1:57" s="9" customFormat="1" ht="13.5" customHeight="1" x14ac:dyDescent="0.15">
      <c r="A40" s="395"/>
      <c r="B40" s="394" t="s">
        <v>448</v>
      </c>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70"/>
      <c r="BB40" s="370"/>
      <c r="BC40" s="370"/>
      <c r="BD40" s="370"/>
      <c r="BE40" s="370"/>
    </row>
    <row r="41" spans="1:57" s="9" customFormat="1" ht="13.5" customHeight="1" x14ac:dyDescent="0.15">
      <c r="A41" s="389"/>
      <c r="B41" s="394" t="s">
        <v>449</v>
      </c>
      <c r="C41" s="389"/>
      <c r="D41" s="389"/>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row>
    <row r="42" spans="1:57" s="9" customFormat="1" ht="16.5" customHeight="1" x14ac:dyDescent="0.15">
      <c r="A42" s="397" t="s">
        <v>450</v>
      </c>
      <c r="B42" s="394"/>
      <c r="C42" s="389"/>
      <c r="D42" s="389"/>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row>
    <row r="43" spans="1:57" ht="21" customHeight="1" x14ac:dyDescent="0.15">
      <c r="A43" s="398"/>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row>
    <row r="44" spans="1:57" ht="21" customHeight="1" x14ac:dyDescent="0.15">
      <c r="A44" s="951" t="s">
        <v>474</v>
      </c>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369"/>
      <c r="BC44" s="369"/>
      <c r="BD44" s="369"/>
      <c r="BE44" s="369"/>
    </row>
    <row r="45" spans="1:57" s="9" customFormat="1" ht="21" customHeight="1" thickBot="1" x14ac:dyDescent="0.2">
      <c r="A45" s="400"/>
      <c r="B45" s="400"/>
      <c r="C45" s="400"/>
      <c r="D45" s="400"/>
      <c r="E45" s="400"/>
    </row>
    <row r="46" spans="1:57" s="9" customFormat="1" ht="21" customHeight="1" thickBot="1" x14ac:dyDescent="0.2">
      <c r="A46" s="916" t="s">
        <v>7</v>
      </c>
      <c r="B46" s="915"/>
      <c r="C46" s="915"/>
      <c r="D46" s="915"/>
      <c r="E46" s="915"/>
      <c r="F46" s="915"/>
      <c r="G46" s="915"/>
      <c r="H46" s="915"/>
      <c r="I46" s="915"/>
      <c r="J46" s="915"/>
      <c r="K46" s="915"/>
      <c r="L46" s="952"/>
      <c r="M46" s="953"/>
      <c r="N46" s="954"/>
      <c r="O46" s="954"/>
      <c r="P46" s="954"/>
      <c r="Q46" s="954"/>
      <c r="R46" s="954"/>
      <c r="S46" s="954"/>
      <c r="T46" s="954"/>
      <c r="U46" s="954"/>
      <c r="V46" s="954"/>
      <c r="W46" s="954"/>
      <c r="X46" s="954"/>
      <c r="Y46" s="954"/>
      <c r="Z46" s="954"/>
      <c r="AA46" s="954"/>
      <c r="AB46" s="955"/>
      <c r="AC46" s="956" t="s">
        <v>451</v>
      </c>
      <c r="AD46" s="957"/>
      <c r="AE46" s="957"/>
      <c r="AF46" s="957"/>
      <c r="AG46" s="957"/>
      <c r="AH46" s="957"/>
      <c r="AI46" s="957"/>
      <c r="AJ46" s="957"/>
      <c r="AK46" s="958"/>
      <c r="AL46" s="923"/>
      <c r="AM46" s="923"/>
      <c r="AN46" s="923"/>
      <c r="AO46" s="923"/>
      <c r="AP46" s="923"/>
      <c r="AQ46" s="923"/>
      <c r="AR46" s="923"/>
      <c r="AS46" s="923"/>
      <c r="AT46" s="923"/>
      <c r="AU46" s="923"/>
      <c r="AV46" s="923"/>
      <c r="AW46" s="923"/>
      <c r="AX46" s="923"/>
      <c r="AY46" s="923"/>
      <c r="AZ46" s="959"/>
    </row>
    <row r="47" spans="1:57" s="372" customFormat="1" ht="21" customHeight="1" thickBot="1" x14ac:dyDescent="0.2">
      <c r="A47" s="946" t="s">
        <v>452</v>
      </c>
      <c r="B47" s="947"/>
      <c r="C47" s="947"/>
      <c r="D47" s="947"/>
      <c r="E47" s="947"/>
      <c r="F47" s="948"/>
      <c r="G47" s="948"/>
      <c r="H47" s="949" t="s">
        <v>392</v>
      </c>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949"/>
      <c r="AO47" s="949"/>
      <c r="AP47" s="949"/>
      <c r="AQ47" s="949"/>
      <c r="AR47" s="949"/>
      <c r="AS47" s="949"/>
      <c r="AT47" s="949"/>
      <c r="AU47" s="949"/>
      <c r="AV47" s="949"/>
      <c r="AW47" s="949"/>
      <c r="AX47" s="949"/>
      <c r="AY47" s="949"/>
      <c r="AZ47" s="950"/>
      <c r="BA47" s="371"/>
      <c r="BB47" s="371"/>
      <c r="BC47" s="371"/>
      <c r="BD47" s="371"/>
      <c r="BE47" s="371"/>
    </row>
    <row r="48" spans="1:57" s="372" customFormat="1" ht="21" customHeight="1" x14ac:dyDescent="0.15">
      <c r="A48" s="608"/>
      <c r="B48" s="609"/>
      <c r="C48" s="609"/>
      <c r="D48" s="609"/>
      <c r="E48" s="609"/>
      <c r="F48" s="609"/>
      <c r="G48" s="609"/>
      <c r="H48" s="609"/>
      <c r="I48" s="609"/>
      <c r="J48" s="609"/>
      <c r="K48" s="609"/>
      <c r="L48" s="373"/>
      <c r="M48" s="941" t="s">
        <v>393</v>
      </c>
      <c r="N48" s="941"/>
      <c r="O48" s="941"/>
      <c r="P48" s="941" t="s">
        <v>394</v>
      </c>
      <c r="Q48" s="941"/>
      <c r="R48" s="941"/>
      <c r="S48" s="941" t="s">
        <v>395</v>
      </c>
      <c r="T48" s="941"/>
      <c r="U48" s="941"/>
      <c r="V48" s="941" t="s">
        <v>396</v>
      </c>
      <c r="W48" s="941"/>
      <c r="X48" s="941"/>
      <c r="Y48" s="941" t="s">
        <v>397</v>
      </c>
      <c r="Z48" s="941"/>
      <c r="AA48" s="941"/>
      <c r="AB48" s="941" t="s">
        <v>398</v>
      </c>
      <c r="AC48" s="941"/>
      <c r="AD48" s="941"/>
      <c r="AE48" s="941" t="s">
        <v>399</v>
      </c>
      <c r="AF48" s="941"/>
      <c r="AG48" s="941"/>
      <c r="AH48" s="941" t="s">
        <v>400</v>
      </c>
      <c r="AI48" s="941"/>
      <c r="AJ48" s="941"/>
      <c r="AK48" s="941" t="s">
        <v>401</v>
      </c>
      <c r="AL48" s="941"/>
      <c r="AM48" s="941"/>
      <c r="AN48" s="941" t="s">
        <v>402</v>
      </c>
      <c r="AO48" s="941"/>
      <c r="AP48" s="941"/>
      <c r="AQ48" s="941" t="s">
        <v>403</v>
      </c>
      <c r="AR48" s="941"/>
      <c r="AS48" s="941"/>
      <c r="AT48" s="941" t="s">
        <v>404</v>
      </c>
      <c r="AU48" s="941"/>
      <c r="AV48" s="942"/>
      <c r="AW48" s="943" t="s">
        <v>405</v>
      </c>
      <c r="AX48" s="944"/>
      <c r="AY48" s="944"/>
      <c r="AZ48" s="945"/>
      <c r="BA48" s="371"/>
      <c r="BB48" s="371"/>
      <c r="BC48" s="371"/>
      <c r="BD48" s="371"/>
      <c r="BE48" s="371"/>
    </row>
    <row r="49" spans="1:64" s="372" customFormat="1" ht="21" customHeight="1" x14ac:dyDescent="0.15">
      <c r="A49" s="938" t="s">
        <v>406</v>
      </c>
      <c r="B49" s="939"/>
      <c r="C49" s="939"/>
      <c r="D49" s="939"/>
      <c r="E49" s="939"/>
      <c r="F49" s="939"/>
      <c r="G49" s="939"/>
      <c r="H49" s="939"/>
      <c r="I49" s="939"/>
      <c r="J49" s="939"/>
      <c r="K49" s="939"/>
      <c r="L49" s="940"/>
      <c r="M49" s="934"/>
      <c r="N49" s="935"/>
      <c r="O49" s="373" t="s">
        <v>110</v>
      </c>
      <c r="P49" s="934"/>
      <c r="Q49" s="935"/>
      <c r="R49" s="373" t="s">
        <v>110</v>
      </c>
      <c r="S49" s="934"/>
      <c r="T49" s="935"/>
      <c r="U49" s="373" t="s">
        <v>110</v>
      </c>
      <c r="V49" s="934"/>
      <c r="W49" s="935"/>
      <c r="X49" s="373" t="s">
        <v>110</v>
      </c>
      <c r="Y49" s="934"/>
      <c r="Z49" s="935"/>
      <c r="AA49" s="373" t="s">
        <v>110</v>
      </c>
      <c r="AB49" s="934"/>
      <c r="AC49" s="935"/>
      <c r="AD49" s="373" t="s">
        <v>110</v>
      </c>
      <c r="AE49" s="934"/>
      <c r="AF49" s="935"/>
      <c r="AG49" s="373" t="s">
        <v>110</v>
      </c>
      <c r="AH49" s="934"/>
      <c r="AI49" s="935"/>
      <c r="AJ49" s="373" t="s">
        <v>110</v>
      </c>
      <c r="AK49" s="934"/>
      <c r="AL49" s="935"/>
      <c r="AM49" s="373" t="s">
        <v>110</v>
      </c>
      <c r="AN49" s="934"/>
      <c r="AO49" s="935"/>
      <c r="AP49" s="373" t="s">
        <v>110</v>
      </c>
      <c r="AQ49" s="934"/>
      <c r="AR49" s="935"/>
      <c r="AS49" s="373" t="s">
        <v>110</v>
      </c>
      <c r="AT49" s="934"/>
      <c r="AU49" s="935"/>
      <c r="AV49" s="609" t="s">
        <v>110</v>
      </c>
      <c r="AW49" s="936">
        <f t="shared" ref="AW49:AW56" si="1">M49+P49+S49+V49+Y49+AB49+AE49+AH49+AK49+AN49+AQ49+AT49</f>
        <v>0</v>
      </c>
      <c r="AX49" s="935"/>
      <c r="AY49" s="935"/>
      <c r="AZ49" s="374" t="s">
        <v>110</v>
      </c>
      <c r="BA49" s="371"/>
      <c r="BB49" s="371"/>
      <c r="BC49" s="371"/>
      <c r="BD49" s="371"/>
      <c r="BE49" s="371"/>
    </row>
    <row r="50" spans="1:64" s="372" customFormat="1" ht="21" customHeight="1" x14ac:dyDescent="0.15">
      <c r="A50" s="937" t="s">
        <v>407</v>
      </c>
      <c r="B50" s="903"/>
      <c r="C50" s="903"/>
      <c r="D50" s="903"/>
      <c r="E50" s="903"/>
      <c r="F50" s="903"/>
      <c r="G50" s="903"/>
      <c r="H50" s="903"/>
      <c r="I50" s="903"/>
      <c r="J50" s="903"/>
      <c r="K50" s="903"/>
      <c r="L50" s="904"/>
      <c r="M50" s="934"/>
      <c r="N50" s="935"/>
      <c r="O50" s="373" t="s">
        <v>110</v>
      </c>
      <c r="P50" s="934"/>
      <c r="Q50" s="935"/>
      <c r="R50" s="373" t="s">
        <v>110</v>
      </c>
      <c r="S50" s="934"/>
      <c r="T50" s="935"/>
      <c r="U50" s="373" t="s">
        <v>110</v>
      </c>
      <c r="V50" s="934"/>
      <c r="W50" s="935"/>
      <c r="X50" s="373" t="s">
        <v>110</v>
      </c>
      <c r="Y50" s="934"/>
      <c r="Z50" s="935"/>
      <c r="AA50" s="373" t="s">
        <v>110</v>
      </c>
      <c r="AB50" s="934"/>
      <c r="AC50" s="935"/>
      <c r="AD50" s="373" t="s">
        <v>110</v>
      </c>
      <c r="AE50" s="934"/>
      <c r="AF50" s="935"/>
      <c r="AG50" s="373" t="s">
        <v>110</v>
      </c>
      <c r="AH50" s="934"/>
      <c r="AI50" s="935"/>
      <c r="AJ50" s="373" t="s">
        <v>110</v>
      </c>
      <c r="AK50" s="934"/>
      <c r="AL50" s="935"/>
      <c r="AM50" s="373" t="s">
        <v>110</v>
      </c>
      <c r="AN50" s="934"/>
      <c r="AO50" s="935"/>
      <c r="AP50" s="373" t="s">
        <v>110</v>
      </c>
      <c r="AQ50" s="934"/>
      <c r="AR50" s="935"/>
      <c r="AS50" s="373" t="s">
        <v>110</v>
      </c>
      <c r="AT50" s="934"/>
      <c r="AU50" s="935"/>
      <c r="AV50" s="609" t="s">
        <v>110</v>
      </c>
      <c r="AW50" s="936">
        <f t="shared" si="1"/>
        <v>0</v>
      </c>
      <c r="AX50" s="935"/>
      <c r="AY50" s="935"/>
      <c r="AZ50" s="374" t="s">
        <v>110</v>
      </c>
      <c r="BA50" s="371"/>
      <c r="BB50" s="371"/>
      <c r="BC50" s="371"/>
      <c r="BD50" s="371"/>
      <c r="BE50" s="371"/>
    </row>
    <row r="51" spans="1:64" s="372" customFormat="1" ht="21" customHeight="1" thickBot="1" x14ac:dyDescent="0.2">
      <c r="A51" s="925" t="s">
        <v>408</v>
      </c>
      <c r="B51" s="926"/>
      <c r="C51" s="926"/>
      <c r="D51" s="926"/>
      <c r="E51" s="926"/>
      <c r="F51" s="926"/>
      <c r="G51" s="926"/>
      <c r="H51" s="926"/>
      <c r="I51" s="926"/>
      <c r="J51" s="926"/>
      <c r="K51" s="926"/>
      <c r="L51" s="927"/>
      <c r="M51" s="919"/>
      <c r="N51" s="920"/>
      <c r="O51" s="375" t="s">
        <v>409</v>
      </c>
      <c r="P51" s="919"/>
      <c r="Q51" s="920"/>
      <c r="R51" s="375" t="s">
        <v>409</v>
      </c>
      <c r="S51" s="919"/>
      <c r="T51" s="920"/>
      <c r="U51" s="375" t="s">
        <v>409</v>
      </c>
      <c r="V51" s="919"/>
      <c r="W51" s="920"/>
      <c r="X51" s="375" t="s">
        <v>409</v>
      </c>
      <c r="Y51" s="919"/>
      <c r="Z51" s="920"/>
      <c r="AA51" s="375" t="s">
        <v>409</v>
      </c>
      <c r="AB51" s="919"/>
      <c r="AC51" s="920"/>
      <c r="AD51" s="375" t="s">
        <v>409</v>
      </c>
      <c r="AE51" s="919"/>
      <c r="AF51" s="920"/>
      <c r="AG51" s="375" t="s">
        <v>409</v>
      </c>
      <c r="AH51" s="919"/>
      <c r="AI51" s="920"/>
      <c r="AJ51" s="375" t="s">
        <v>409</v>
      </c>
      <c r="AK51" s="919"/>
      <c r="AL51" s="920"/>
      <c r="AM51" s="375" t="s">
        <v>409</v>
      </c>
      <c r="AN51" s="919"/>
      <c r="AO51" s="920"/>
      <c r="AP51" s="375" t="s">
        <v>409</v>
      </c>
      <c r="AQ51" s="919"/>
      <c r="AR51" s="920"/>
      <c r="AS51" s="375" t="s">
        <v>409</v>
      </c>
      <c r="AT51" s="919"/>
      <c r="AU51" s="920"/>
      <c r="AV51" s="376" t="s">
        <v>409</v>
      </c>
      <c r="AW51" s="921">
        <f t="shared" si="1"/>
        <v>0</v>
      </c>
      <c r="AX51" s="920"/>
      <c r="AY51" s="920"/>
      <c r="AZ51" s="377" t="s">
        <v>409</v>
      </c>
      <c r="BA51" s="371"/>
      <c r="BB51" s="371"/>
      <c r="BC51" s="371"/>
      <c r="BD51" s="371"/>
      <c r="BE51" s="371"/>
    </row>
    <row r="52" spans="1:64" s="372" customFormat="1" ht="21" customHeight="1" x14ac:dyDescent="0.15">
      <c r="A52" s="931" t="s">
        <v>410</v>
      </c>
      <c r="B52" s="932"/>
      <c r="C52" s="932"/>
      <c r="D52" s="932"/>
      <c r="E52" s="932"/>
      <c r="F52" s="932"/>
      <c r="G52" s="932"/>
      <c r="H52" s="932"/>
      <c r="I52" s="932"/>
      <c r="J52" s="932"/>
      <c r="K52" s="932"/>
      <c r="L52" s="933"/>
      <c r="M52" s="928"/>
      <c r="N52" s="929"/>
      <c r="O52" s="378" t="s">
        <v>409</v>
      </c>
      <c r="P52" s="928"/>
      <c r="Q52" s="929"/>
      <c r="R52" s="378" t="s">
        <v>409</v>
      </c>
      <c r="S52" s="928"/>
      <c r="T52" s="929"/>
      <c r="U52" s="378" t="s">
        <v>409</v>
      </c>
      <c r="V52" s="928"/>
      <c r="W52" s="929"/>
      <c r="X52" s="378" t="s">
        <v>409</v>
      </c>
      <c r="Y52" s="928"/>
      <c r="Z52" s="929"/>
      <c r="AA52" s="378" t="s">
        <v>409</v>
      </c>
      <c r="AB52" s="928"/>
      <c r="AC52" s="929"/>
      <c r="AD52" s="378" t="s">
        <v>409</v>
      </c>
      <c r="AE52" s="928"/>
      <c r="AF52" s="929"/>
      <c r="AG52" s="378" t="s">
        <v>409</v>
      </c>
      <c r="AH52" s="928"/>
      <c r="AI52" s="929"/>
      <c r="AJ52" s="378" t="s">
        <v>409</v>
      </c>
      <c r="AK52" s="928"/>
      <c r="AL52" s="929"/>
      <c r="AM52" s="378" t="s">
        <v>409</v>
      </c>
      <c r="AN52" s="928"/>
      <c r="AO52" s="929"/>
      <c r="AP52" s="378" t="s">
        <v>409</v>
      </c>
      <c r="AQ52" s="928"/>
      <c r="AR52" s="929"/>
      <c r="AS52" s="378" t="s">
        <v>409</v>
      </c>
      <c r="AT52" s="928"/>
      <c r="AU52" s="929"/>
      <c r="AV52" s="379" t="s">
        <v>409</v>
      </c>
      <c r="AW52" s="930">
        <f t="shared" si="1"/>
        <v>0</v>
      </c>
      <c r="AX52" s="929"/>
      <c r="AY52" s="929"/>
      <c r="AZ52" s="380" t="s">
        <v>409</v>
      </c>
      <c r="BA52" s="371"/>
      <c r="BB52" s="371"/>
      <c r="BC52" s="371"/>
      <c r="BD52" s="371"/>
      <c r="BE52" s="371"/>
    </row>
    <row r="53" spans="1:64" s="372" customFormat="1" ht="21" customHeight="1" thickBot="1" x14ac:dyDescent="0.2">
      <c r="A53" s="925" t="s">
        <v>411</v>
      </c>
      <c r="B53" s="926"/>
      <c r="C53" s="926"/>
      <c r="D53" s="926"/>
      <c r="E53" s="926"/>
      <c r="F53" s="926"/>
      <c r="G53" s="926"/>
      <c r="H53" s="926"/>
      <c r="I53" s="926"/>
      <c r="J53" s="926"/>
      <c r="K53" s="926"/>
      <c r="L53" s="927"/>
      <c r="M53" s="919">
        <f>M51-M52</f>
        <v>0</v>
      </c>
      <c r="N53" s="920"/>
      <c r="O53" s="375" t="s">
        <v>409</v>
      </c>
      <c r="P53" s="919">
        <f>P51-P52</f>
        <v>0</v>
      </c>
      <c r="Q53" s="920"/>
      <c r="R53" s="375" t="s">
        <v>409</v>
      </c>
      <c r="S53" s="919">
        <f>S51-S52</f>
        <v>0</v>
      </c>
      <c r="T53" s="920"/>
      <c r="U53" s="375" t="s">
        <v>409</v>
      </c>
      <c r="V53" s="919">
        <f>V51-V52</f>
        <v>0</v>
      </c>
      <c r="W53" s="920"/>
      <c r="X53" s="375" t="s">
        <v>409</v>
      </c>
      <c r="Y53" s="919">
        <f>Y51-Y52</f>
        <v>0</v>
      </c>
      <c r="Z53" s="920"/>
      <c r="AA53" s="375" t="s">
        <v>409</v>
      </c>
      <c r="AB53" s="919">
        <f>AB51-AB52</f>
        <v>0</v>
      </c>
      <c r="AC53" s="920"/>
      <c r="AD53" s="375" t="s">
        <v>409</v>
      </c>
      <c r="AE53" s="919">
        <f>AE51-AE52</f>
        <v>0</v>
      </c>
      <c r="AF53" s="920"/>
      <c r="AG53" s="375" t="s">
        <v>409</v>
      </c>
      <c r="AH53" s="919">
        <f>AH51-AH52</f>
        <v>0</v>
      </c>
      <c r="AI53" s="920"/>
      <c r="AJ53" s="375" t="s">
        <v>409</v>
      </c>
      <c r="AK53" s="919">
        <f>AK51-AK52</f>
        <v>0</v>
      </c>
      <c r="AL53" s="920"/>
      <c r="AM53" s="375" t="s">
        <v>409</v>
      </c>
      <c r="AN53" s="919">
        <f>AN51-AN52</f>
        <v>0</v>
      </c>
      <c r="AO53" s="920"/>
      <c r="AP53" s="375" t="s">
        <v>409</v>
      </c>
      <c r="AQ53" s="919">
        <f>AQ51-AQ52</f>
        <v>0</v>
      </c>
      <c r="AR53" s="920"/>
      <c r="AS53" s="375" t="s">
        <v>409</v>
      </c>
      <c r="AT53" s="919">
        <f>AT51-AT52</f>
        <v>0</v>
      </c>
      <c r="AU53" s="920"/>
      <c r="AV53" s="376" t="s">
        <v>409</v>
      </c>
      <c r="AW53" s="921">
        <f t="shared" si="1"/>
        <v>0</v>
      </c>
      <c r="AX53" s="920"/>
      <c r="AY53" s="920"/>
      <c r="AZ53" s="377" t="s">
        <v>409</v>
      </c>
      <c r="BA53" s="371"/>
      <c r="BB53" s="371"/>
      <c r="BC53" s="371"/>
      <c r="BD53" s="371"/>
      <c r="BE53" s="371"/>
    </row>
    <row r="54" spans="1:64" s="372" customFormat="1" ht="32.25" customHeight="1" thickBot="1" x14ac:dyDescent="0.2">
      <c r="A54" s="922" t="s">
        <v>412</v>
      </c>
      <c r="B54" s="923"/>
      <c r="C54" s="923"/>
      <c r="D54" s="923"/>
      <c r="E54" s="923"/>
      <c r="F54" s="923"/>
      <c r="G54" s="923"/>
      <c r="H54" s="923"/>
      <c r="I54" s="923"/>
      <c r="J54" s="923"/>
      <c r="K54" s="923"/>
      <c r="L54" s="924"/>
      <c r="M54" s="914"/>
      <c r="N54" s="915"/>
      <c r="O54" s="381" t="s">
        <v>409</v>
      </c>
      <c r="P54" s="914"/>
      <c r="Q54" s="915"/>
      <c r="R54" s="381" t="s">
        <v>409</v>
      </c>
      <c r="S54" s="914"/>
      <c r="T54" s="915"/>
      <c r="U54" s="381" t="s">
        <v>409</v>
      </c>
      <c r="V54" s="914"/>
      <c r="W54" s="915"/>
      <c r="X54" s="381" t="s">
        <v>409</v>
      </c>
      <c r="Y54" s="914"/>
      <c r="Z54" s="915"/>
      <c r="AA54" s="381" t="s">
        <v>409</v>
      </c>
      <c r="AB54" s="914"/>
      <c r="AC54" s="915"/>
      <c r="AD54" s="381" t="s">
        <v>409</v>
      </c>
      <c r="AE54" s="914"/>
      <c r="AF54" s="915"/>
      <c r="AG54" s="381" t="s">
        <v>409</v>
      </c>
      <c r="AH54" s="914"/>
      <c r="AI54" s="915"/>
      <c r="AJ54" s="381" t="s">
        <v>409</v>
      </c>
      <c r="AK54" s="914"/>
      <c r="AL54" s="915"/>
      <c r="AM54" s="381" t="s">
        <v>409</v>
      </c>
      <c r="AN54" s="914"/>
      <c r="AO54" s="915"/>
      <c r="AP54" s="381" t="s">
        <v>409</v>
      </c>
      <c r="AQ54" s="914"/>
      <c r="AR54" s="915"/>
      <c r="AS54" s="381" t="s">
        <v>409</v>
      </c>
      <c r="AT54" s="914"/>
      <c r="AU54" s="915"/>
      <c r="AV54" s="382" t="s">
        <v>409</v>
      </c>
      <c r="AW54" s="916">
        <f t="shared" si="1"/>
        <v>0</v>
      </c>
      <c r="AX54" s="915"/>
      <c r="AY54" s="915"/>
      <c r="AZ54" s="383" t="s">
        <v>409</v>
      </c>
      <c r="BA54" s="371"/>
      <c r="BB54" s="371"/>
      <c r="BC54" s="371"/>
      <c r="BD54" s="371"/>
      <c r="BE54" s="371"/>
    </row>
    <row r="55" spans="1:64" s="372" customFormat="1" ht="32.25" customHeight="1" thickBot="1" x14ac:dyDescent="0.2">
      <c r="A55" s="917" t="s">
        <v>413</v>
      </c>
      <c r="B55" s="918"/>
      <c r="C55" s="918"/>
      <c r="D55" s="918"/>
      <c r="E55" s="918"/>
      <c r="F55" s="918"/>
      <c r="G55" s="918"/>
      <c r="H55" s="918"/>
      <c r="I55" s="918"/>
      <c r="J55" s="918"/>
      <c r="K55" s="918"/>
      <c r="L55" s="918"/>
      <c r="M55" s="914"/>
      <c r="N55" s="915"/>
      <c r="O55" s="381" t="s">
        <v>409</v>
      </c>
      <c r="P55" s="914"/>
      <c r="Q55" s="915"/>
      <c r="R55" s="381" t="s">
        <v>409</v>
      </c>
      <c r="S55" s="914"/>
      <c r="T55" s="915"/>
      <c r="U55" s="381" t="s">
        <v>409</v>
      </c>
      <c r="V55" s="914"/>
      <c r="W55" s="915"/>
      <c r="X55" s="381" t="s">
        <v>409</v>
      </c>
      <c r="Y55" s="914"/>
      <c r="Z55" s="915"/>
      <c r="AA55" s="381" t="s">
        <v>409</v>
      </c>
      <c r="AB55" s="914"/>
      <c r="AC55" s="915"/>
      <c r="AD55" s="381" t="s">
        <v>409</v>
      </c>
      <c r="AE55" s="914"/>
      <c r="AF55" s="915"/>
      <c r="AG55" s="381" t="s">
        <v>409</v>
      </c>
      <c r="AH55" s="914"/>
      <c r="AI55" s="915"/>
      <c r="AJ55" s="381" t="s">
        <v>409</v>
      </c>
      <c r="AK55" s="914"/>
      <c r="AL55" s="915"/>
      <c r="AM55" s="381" t="s">
        <v>409</v>
      </c>
      <c r="AN55" s="914"/>
      <c r="AO55" s="915"/>
      <c r="AP55" s="381" t="s">
        <v>409</v>
      </c>
      <c r="AQ55" s="914"/>
      <c r="AR55" s="915"/>
      <c r="AS55" s="381" t="s">
        <v>409</v>
      </c>
      <c r="AT55" s="914"/>
      <c r="AU55" s="915"/>
      <c r="AV55" s="382" t="s">
        <v>409</v>
      </c>
      <c r="AW55" s="916">
        <f t="shared" si="1"/>
        <v>0</v>
      </c>
      <c r="AX55" s="915"/>
      <c r="AY55" s="915"/>
      <c r="AZ55" s="383" t="s">
        <v>409</v>
      </c>
      <c r="BA55" s="371"/>
      <c r="BB55" s="371"/>
      <c r="BC55" s="371"/>
      <c r="BD55" s="371"/>
      <c r="BE55" s="371"/>
    </row>
    <row r="56" spans="1:64" s="372" customFormat="1" ht="21" customHeight="1" thickBot="1" x14ac:dyDescent="0.2">
      <c r="A56" s="917" t="s">
        <v>453</v>
      </c>
      <c r="B56" s="918"/>
      <c r="C56" s="918"/>
      <c r="D56" s="918"/>
      <c r="E56" s="918"/>
      <c r="F56" s="918"/>
      <c r="G56" s="918"/>
      <c r="H56" s="918"/>
      <c r="I56" s="918"/>
      <c r="J56" s="918"/>
      <c r="K56" s="918"/>
      <c r="L56" s="918"/>
      <c r="M56" s="914"/>
      <c r="N56" s="915"/>
      <c r="O56" s="381" t="s">
        <v>409</v>
      </c>
      <c r="P56" s="914"/>
      <c r="Q56" s="915"/>
      <c r="R56" s="381" t="s">
        <v>409</v>
      </c>
      <c r="S56" s="914"/>
      <c r="T56" s="915"/>
      <c r="U56" s="381" t="s">
        <v>409</v>
      </c>
      <c r="V56" s="914"/>
      <c r="W56" s="915"/>
      <c r="X56" s="381" t="s">
        <v>409</v>
      </c>
      <c r="Y56" s="914"/>
      <c r="Z56" s="915"/>
      <c r="AA56" s="381" t="s">
        <v>409</v>
      </c>
      <c r="AB56" s="914"/>
      <c r="AC56" s="915"/>
      <c r="AD56" s="381" t="s">
        <v>409</v>
      </c>
      <c r="AE56" s="914"/>
      <c r="AF56" s="915"/>
      <c r="AG56" s="381" t="s">
        <v>409</v>
      </c>
      <c r="AH56" s="914"/>
      <c r="AI56" s="915"/>
      <c r="AJ56" s="381" t="s">
        <v>409</v>
      </c>
      <c r="AK56" s="914"/>
      <c r="AL56" s="915"/>
      <c r="AM56" s="381" t="s">
        <v>409</v>
      </c>
      <c r="AN56" s="914"/>
      <c r="AO56" s="915"/>
      <c r="AP56" s="381" t="s">
        <v>409</v>
      </c>
      <c r="AQ56" s="914"/>
      <c r="AR56" s="915"/>
      <c r="AS56" s="381" t="s">
        <v>409</v>
      </c>
      <c r="AT56" s="914"/>
      <c r="AU56" s="915"/>
      <c r="AV56" s="382" t="s">
        <v>409</v>
      </c>
      <c r="AW56" s="916">
        <f t="shared" si="1"/>
        <v>0</v>
      </c>
      <c r="AX56" s="915"/>
      <c r="AY56" s="915"/>
      <c r="AZ56" s="383" t="s">
        <v>409</v>
      </c>
      <c r="BA56" s="371"/>
      <c r="BB56" s="371"/>
      <c r="BC56" s="371"/>
      <c r="BD56" s="371"/>
      <c r="BE56" s="371"/>
    </row>
    <row r="57" spans="1:64" s="372" customFormat="1" ht="21" customHeight="1" x14ac:dyDescent="0.15">
      <c r="A57" s="611" t="s">
        <v>414</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row>
    <row r="58" spans="1:64" s="372" customFormat="1" ht="27" customHeight="1" x14ac:dyDescent="0.15">
      <c r="A58" s="384" t="s">
        <v>415</v>
      </c>
      <c r="B58" s="609"/>
      <c r="C58" s="609"/>
      <c r="D58" s="609"/>
      <c r="E58" s="609"/>
      <c r="F58" s="609"/>
      <c r="G58" s="609"/>
      <c r="H58" s="609"/>
      <c r="I58" s="373"/>
      <c r="J58" s="385" t="s">
        <v>416</v>
      </c>
      <c r="K58" s="910">
        <f>AW49</f>
        <v>0</v>
      </c>
      <c r="L58" s="910"/>
      <c r="M58" s="910"/>
      <c r="N58" s="910"/>
      <c r="O58" s="610" t="s">
        <v>417</v>
      </c>
      <c r="P58" s="373" t="s">
        <v>110</v>
      </c>
      <c r="Q58" s="611" t="s">
        <v>454</v>
      </c>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row>
    <row r="59" spans="1:64" s="372" customFormat="1" ht="27" customHeight="1" x14ac:dyDescent="0.15">
      <c r="A59" s="911" t="s">
        <v>419</v>
      </c>
      <c r="B59" s="903"/>
      <c r="C59" s="903"/>
      <c r="D59" s="903"/>
      <c r="E59" s="903"/>
      <c r="F59" s="903"/>
      <c r="G59" s="903"/>
      <c r="H59" s="903"/>
      <c r="I59" s="904"/>
      <c r="J59" s="385" t="s">
        <v>416</v>
      </c>
      <c r="K59" s="910">
        <f>AW50</f>
        <v>0</v>
      </c>
      <c r="L59" s="910"/>
      <c r="M59" s="910"/>
      <c r="N59" s="910"/>
      <c r="O59" s="610" t="s">
        <v>417</v>
      </c>
      <c r="P59" s="373" t="s">
        <v>110</v>
      </c>
      <c r="Q59" s="613" t="s">
        <v>455</v>
      </c>
      <c r="R59" s="371"/>
      <c r="S59" s="371"/>
      <c r="T59" s="371"/>
      <c r="U59" s="371"/>
      <c r="V59" s="371"/>
      <c r="W59" s="371"/>
      <c r="X59" s="371"/>
      <c r="Y59" s="371"/>
      <c r="Z59" s="371"/>
      <c r="AA59" s="371"/>
      <c r="AB59" s="371"/>
      <c r="AC59" s="371"/>
      <c r="AD59" s="371"/>
      <c r="AE59" s="371"/>
      <c r="AF59" s="371"/>
      <c r="AG59" s="371"/>
      <c r="AH59" s="371"/>
      <c r="AI59" s="371"/>
      <c r="AJ59" s="613"/>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row>
    <row r="60" spans="1:64" s="372" customFormat="1" ht="27" customHeight="1" x14ac:dyDescent="0.15">
      <c r="A60" s="384" t="s">
        <v>421</v>
      </c>
      <c r="B60" s="609"/>
      <c r="C60" s="609"/>
      <c r="D60" s="609"/>
      <c r="E60" s="609"/>
      <c r="F60" s="609"/>
      <c r="G60" s="609"/>
      <c r="H60" s="609"/>
      <c r="I60" s="373"/>
      <c r="J60" s="385" t="s">
        <v>416</v>
      </c>
      <c r="K60" s="910">
        <f>AW51</f>
        <v>0</v>
      </c>
      <c r="L60" s="910"/>
      <c r="M60" s="910"/>
      <c r="N60" s="910"/>
      <c r="O60" s="610" t="s">
        <v>417</v>
      </c>
      <c r="P60" s="373" t="s">
        <v>6</v>
      </c>
      <c r="Q60" s="612" t="s">
        <v>456</v>
      </c>
      <c r="R60" s="371"/>
      <c r="S60" s="371"/>
      <c r="T60" s="371"/>
      <c r="U60" s="371"/>
      <c r="V60" s="371"/>
      <c r="W60" s="371"/>
      <c r="X60" s="371"/>
      <c r="Y60" s="371"/>
      <c r="Z60" s="386"/>
      <c r="AA60" s="386"/>
      <c r="AB60" s="611"/>
      <c r="AC60" s="611"/>
      <c r="AD60" s="371"/>
      <c r="AE60" s="371"/>
      <c r="AF60" s="371"/>
      <c r="AG60" s="371"/>
      <c r="AH60" s="371"/>
      <c r="AI60" s="371"/>
      <c r="AJ60" s="613"/>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row>
    <row r="61" spans="1:64" s="372" customFormat="1" ht="27" customHeight="1" x14ac:dyDescent="0.15">
      <c r="A61" s="902" t="s">
        <v>423</v>
      </c>
      <c r="B61" s="912"/>
      <c r="C61" s="912"/>
      <c r="D61" s="912"/>
      <c r="E61" s="912"/>
      <c r="F61" s="912"/>
      <c r="G61" s="912"/>
      <c r="H61" s="912"/>
      <c r="I61" s="913"/>
      <c r="J61" s="385" t="s">
        <v>416</v>
      </c>
      <c r="K61" s="892" t="e">
        <f>ROUNDUP(K60/K58,1)</f>
        <v>#DIV/0!</v>
      </c>
      <c r="L61" s="892"/>
      <c r="M61" s="892"/>
      <c r="N61" s="892"/>
      <c r="O61" s="610" t="s">
        <v>417</v>
      </c>
      <c r="P61" s="373" t="s">
        <v>6</v>
      </c>
      <c r="Q61" s="612" t="s">
        <v>457</v>
      </c>
      <c r="R61" s="613"/>
      <c r="S61" s="613"/>
      <c r="T61" s="613"/>
      <c r="U61" s="613"/>
      <c r="V61" s="613"/>
      <c r="W61" s="613"/>
      <c r="X61" s="613"/>
      <c r="Y61" s="613"/>
      <c r="Z61" s="401"/>
      <c r="AA61" s="402"/>
      <c r="AB61" s="402"/>
      <c r="AC61" s="402"/>
      <c r="AD61" s="402"/>
      <c r="AE61" s="401"/>
      <c r="AF61" s="613"/>
      <c r="AG61" s="613"/>
      <c r="AH61" s="613"/>
      <c r="AI61" s="613"/>
      <c r="AJ61" s="613"/>
      <c r="AK61" s="613"/>
      <c r="AL61" s="613"/>
      <c r="AM61" s="613"/>
      <c r="AN61" s="613"/>
      <c r="AO61" s="613"/>
      <c r="AP61" s="371"/>
      <c r="AQ61" s="371"/>
      <c r="AR61" s="371"/>
      <c r="AS61" s="371"/>
      <c r="AT61" s="371"/>
      <c r="AU61" s="371"/>
      <c r="AV61" s="371"/>
      <c r="AW61" s="371"/>
      <c r="AX61" s="371"/>
      <c r="AY61" s="371"/>
      <c r="AZ61" s="371"/>
      <c r="BA61" s="371"/>
      <c r="BB61" s="371"/>
      <c r="BC61" s="371"/>
      <c r="BD61" s="371"/>
      <c r="BE61" s="371"/>
      <c r="BF61" s="371"/>
    </row>
    <row r="62" spans="1:64" s="372" customFormat="1" ht="27.75" customHeight="1" x14ac:dyDescent="0.15">
      <c r="A62" s="384" t="s">
        <v>425</v>
      </c>
      <c r="B62" s="609"/>
      <c r="C62" s="609"/>
      <c r="D62" s="609"/>
      <c r="E62" s="609"/>
      <c r="F62" s="609"/>
      <c r="G62" s="609"/>
      <c r="H62" s="609"/>
      <c r="I62" s="373"/>
      <c r="J62" s="385" t="s">
        <v>416</v>
      </c>
      <c r="K62" s="892" t="e">
        <f>ROUNDUP(AW52/K59,1)</f>
        <v>#DIV/0!</v>
      </c>
      <c r="L62" s="892"/>
      <c r="M62" s="892"/>
      <c r="N62" s="892"/>
      <c r="O62" s="610" t="s">
        <v>417</v>
      </c>
      <c r="P62" s="373" t="s">
        <v>6</v>
      </c>
      <c r="Q62" s="893" t="s">
        <v>458</v>
      </c>
      <c r="R62" s="894"/>
      <c r="S62" s="894"/>
      <c r="T62" s="894"/>
      <c r="U62" s="894"/>
      <c r="V62" s="894"/>
      <c r="W62" s="894"/>
      <c r="X62" s="894"/>
      <c r="Y62" s="894"/>
      <c r="Z62" s="894"/>
      <c r="AA62" s="894"/>
      <c r="AB62" s="894"/>
      <c r="AC62" s="894"/>
      <c r="AD62" s="894"/>
      <c r="AE62" s="894"/>
      <c r="AF62" s="894"/>
      <c r="AG62" s="894"/>
      <c r="AH62" s="894"/>
      <c r="AI62" s="894"/>
      <c r="AJ62" s="894"/>
      <c r="AK62" s="894"/>
      <c r="AL62" s="894"/>
      <c r="AM62" s="894"/>
      <c r="AN62" s="894"/>
      <c r="AO62" s="894"/>
      <c r="AP62" s="894"/>
      <c r="AQ62" s="611"/>
      <c r="AR62" s="611"/>
      <c r="AS62" s="611"/>
      <c r="AT62" s="611"/>
      <c r="AU62" s="611"/>
      <c r="AV62" s="611"/>
      <c r="AW62" s="611"/>
      <c r="AX62" s="611"/>
      <c r="AY62" s="611"/>
      <c r="AZ62" s="611"/>
      <c r="BA62" s="611"/>
      <c r="BB62" s="371"/>
      <c r="BC62" s="371"/>
      <c r="BD62" s="371"/>
      <c r="BE62" s="371"/>
    </row>
    <row r="63" spans="1:64" s="372" customFormat="1" ht="31.5" customHeight="1" x14ac:dyDescent="0.15">
      <c r="A63" s="902" t="s">
        <v>427</v>
      </c>
      <c r="B63" s="903"/>
      <c r="C63" s="903"/>
      <c r="D63" s="903"/>
      <c r="E63" s="903"/>
      <c r="F63" s="903"/>
      <c r="G63" s="903"/>
      <c r="H63" s="903"/>
      <c r="I63" s="904"/>
      <c r="J63" s="385" t="s">
        <v>416</v>
      </c>
      <c r="K63" s="892" t="e">
        <f>ROUNDUP(AW53/K58,1)</f>
        <v>#DIV/0!</v>
      </c>
      <c r="L63" s="892"/>
      <c r="M63" s="892"/>
      <c r="N63" s="892"/>
      <c r="O63" s="610" t="s">
        <v>417</v>
      </c>
      <c r="P63" s="373" t="s">
        <v>6</v>
      </c>
      <c r="Q63" s="893" t="s">
        <v>459</v>
      </c>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611"/>
      <c r="AS63" s="611"/>
      <c r="AT63" s="611"/>
      <c r="AU63" s="611"/>
      <c r="AV63" s="611"/>
      <c r="AW63" s="611"/>
      <c r="AX63" s="611"/>
      <c r="AY63" s="611"/>
      <c r="AZ63" s="611"/>
      <c r="BA63" s="611"/>
      <c r="BB63" s="371"/>
      <c r="BC63" s="371"/>
      <c r="BD63" s="371"/>
      <c r="BE63" s="371"/>
    </row>
    <row r="64" spans="1:64" s="372" customFormat="1" ht="33" customHeight="1" x14ac:dyDescent="0.15">
      <c r="A64" s="907" t="s">
        <v>460</v>
      </c>
      <c r="B64" s="908"/>
      <c r="C64" s="908"/>
      <c r="D64" s="908"/>
      <c r="E64" s="908"/>
      <c r="F64" s="908"/>
      <c r="G64" s="908"/>
      <c r="H64" s="908"/>
      <c r="I64" s="909"/>
      <c r="J64" s="385" t="s">
        <v>416</v>
      </c>
      <c r="K64" s="892" t="e">
        <f>K61/6</f>
        <v>#DIV/0!</v>
      </c>
      <c r="L64" s="892"/>
      <c r="M64" s="892"/>
      <c r="N64" s="892"/>
      <c r="O64" s="610" t="s">
        <v>417</v>
      </c>
      <c r="P64" s="373" t="s">
        <v>6</v>
      </c>
      <c r="Q64" s="893" t="s">
        <v>461</v>
      </c>
      <c r="R64" s="894"/>
      <c r="S64" s="894"/>
      <c r="T64" s="894"/>
      <c r="U64" s="894"/>
      <c r="V64" s="894"/>
      <c r="W64" s="894"/>
      <c r="X64" s="894"/>
      <c r="Y64" s="894"/>
      <c r="Z64" s="894"/>
      <c r="AA64" s="894"/>
      <c r="AB64" s="894"/>
      <c r="AC64" s="894"/>
      <c r="AD64" s="894"/>
      <c r="AE64" s="894"/>
      <c r="AF64" s="894"/>
      <c r="AG64" s="894"/>
      <c r="AH64" s="894"/>
      <c r="AI64" s="894"/>
      <c r="AJ64" s="894"/>
      <c r="AK64" s="611"/>
      <c r="AL64" s="611"/>
      <c r="AM64" s="611"/>
      <c r="AN64" s="611"/>
      <c r="AO64" s="611"/>
      <c r="AP64" s="611"/>
      <c r="AQ64" s="611"/>
      <c r="AR64" s="611"/>
      <c r="AS64" s="611"/>
      <c r="AT64" s="611"/>
      <c r="AU64" s="611"/>
      <c r="AV64" s="611"/>
      <c r="AW64" s="611"/>
      <c r="AX64" s="611"/>
      <c r="AY64" s="611"/>
      <c r="AZ64" s="611"/>
      <c r="BA64" s="611"/>
      <c r="BB64" s="371"/>
      <c r="BC64" s="371"/>
      <c r="BD64" s="371"/>
      <c r="BE64" s="371"/>
    </row>
    <row r="65" spans="1:57" s="372" customFormat="1" ht="30.75" customHeight="1" x14ac:dyDescent="0.15">
      <c r="A65" s="897" t="s">
        <v>462</v>
      </c>
      <c r="B65" s="898"/>
      <c r="C65" s="898"/>
      <c r="D65" s="898"/>
      <c r="E65" s="898"/>
      <c r="F65" s="898"/>
      <c r="G65" s="898"/>
      <c r="H65" s="898"/>
      <c r="I65" s="899"/>
      <c r="J65" s="385" t="s">
        <v>416</v>
      </c>
      <c r="K65" s="892" t="e">
        <f>(K62/10)+(K63/6)</f>
        <v>#DIV/0!</v>
      </c>
      <c r="L65" s="892"/>
      <c r="M65" s="892"/>
      <c r="N65" s="892"/>
      <c r="O65" s="610" t="s">
        <v>417</v>
      </c>
      <c r="P65" s="373" t="s">
        <v>6</v>
      </c>
      <c r="Q65" s="893" t="s">
        <v>463</v>
      </c>
      <c r="R65" s="894"/>
      <c r="S65" s="894"/>
      <c r="T65" s="894"/>
      <c r="U65" s="894"/>
      <c r="V65" s="894"/>
      <c r="W65" s="894"/>
      <c r="X65" s="894"/>
      <c r="Y65" s="894"/>
      <c r="Z65" s="894"/>
      <c r="AA65" s="894"/>
      <c r="AB65" s="894"/>
      <c r="AC65" s="894"/>
      <c r="AD65" s="894"/>
      <c r="AE65" s="894"/>
      <c r="AF65" s="894"/>
      <c r="AG65" s="894"/>
      <c r="AH65" s="894"/>
      <c r="AI65" s="894"/>
      <c r="AJ65" s="894"/>
      <c r="AK65" s="611"/>
      <c r="AL65" s="611"/>
      <c r="AM65" s="611"/>
      <c r="AN65" s="611"/>
      <c r="AO65" s="611"/>
      <c r="AP65" s="611"/>
      <c r="AQ65" s="611"/>
      <c r="AR65" s="611"/>
      <c r="AS65" s="611"/>
      <c r="AT65" s="611"/>
      <c r="AU65" s="611"/>
      <c r="AV65" s="611"/>
      <c r="AW65" s="611"/>
      <c r="AX65" s="611"/>
      <c r="AY65" s="611"/>
      <c r="AZ65" s="611"/>
      <c r="BA65" s="611"/>
      <c r="BB65" s="371"/>
      <c r="BC65" s="371"/>
      <c r="BD65" s="371"/>
      <c r="BE65" s="371"/>
    </row>
    <row r="66" spans="1:57" s="372" customFormat="1" ht="46.5" customHeight="1" x14ac:dyDescent="0.15">
      <c r="A66" s="897" t="s">
        <v>464</v>
      </c>
      <c r="B66" s="898"/>
      <c r="C66" s="898"/>
      <c r="D66" s="898"/>
      <c r="E66" s="898"/>
      <c r="F66" s="898"/>
      <c r="G66" s="898"/>
      <c r="H66" s="898"/>
      <c r="I66" s="899"/>
      <c r="J66" s="385" t="s">
        <v>416</v>
      </c>
      <c r="K66" s="892" t="str">
        <f>IF(M46="就労移行支援",K61/6,IF(OR(M46="認定就労移行支援",M46="就労継続支援Ａ型",M46="就労継続支援Ｂ型"),K61/10,""))</f>
        <v/>
      </c>
      <c r="L66" s="892"/>
      <c r="M66" s="892"/>
      <c r="N66" s="892"/>
      <c r="O66" s="610" t="s">
        <v>417</v>
      </c>
      <c r="P66" s="373" t="s">
        <v>6</v>
      </c>
      <c r="Q66" s="900" t="s">
        <v>465</v>
      </c>
      <c r="R66" s="901"/>
      <c r="S66" s="901"/>
      <c r="T66" s="901"/>
      <c r="U66" s="901"/>
      <c r="V66" s="901"/>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901"/>
      <c r="AV66" s="901"/>
      <c r="AW66" s="901"/>
      <c r="AX66" s="901"/>
      <c r="AY66" s="901"/>
      <c r="AZ66" s="901"/>
      <c r="BA66" s="901"/>
      <c r="BB66" s="371"/>
      <c r="BC66" s="371"/>
      <c r="BD66" s="371"/>
      <c r="BE66" s="371"/>
    </row>
    <row r="67" spans="1:57" s="372" customFormat="1" ht="33" customHeight="1" x14ac:dyDescent="0.15">
      <c r="A67" s="897" t="s">
        <v>466</v>
      </c>
      <c r="B67" s="898"/>
      <c r="C67" s="898"/>
      <c r="D67" s="898"/>
      <c r="E67" s="898"/>
      <c r="F67" s="898"/>
      <c r="G67" s="898"/>
      <c r="H67" s="898"/>
      <c r="I67" s="899"/>
      <c r="J67" s="385" t="s">
        <v>416</v>
      </c>
      <c r="K67" s="892" t="e">
        <f>K61/15</f>
        <v>#DIV/0!</v>
      </c>
      <c r="L67" s="892"/>
      <c r="M67" s="892"/>
      <c r="N67" s="892"/>
      <c r="O67" s="610" t="s">
        <v>417</v>
      </c>
      <c r="P67" s="373" t="s">
        <v>6</v>
      </c>
      <c r="Q67" s="900" t="s">
        <v>467</v>
      </c>
      <c r="R67" s="901"/>
      <c r="S67" s="901"/>
      <c r="T67" s="901"/>
      <c r="U67" s="901"/>
      <c r="V67" s="901"/>
      <c r="W67" s="901"/>
      <c r="X67" s="901"/>
      <c r="Y67" s="901"/>
      <c r="Z67" s="901"/>
      <c r="AA67" s="901"/>
      <c r="AB67" s="901"/>
      <c r="AC67" s="901"/>
      <c r="AD67" s="901"/>
      <c r="AE67" s="901"/>
      <c r="AF67" s="901"/>
      <c r="AG67" s="901"/>
      <c r="AH67" s="901"/>
      <c r="AI67" s="901"/>
      <c r="AJ67" s="901"/>
      <c r="AK67" s="901"/>
      <c r="AL67" s="901"/>
      <c r="AM67" s="901"/>
      <c r="AN67" s="901"/>
      <c r="AO67" s="901"/>
      <c r="AP67" s="901"/>
      <c r="AQ67" s="901"/>
      <c r="AR67" s="901"/>
      <c r="AS67" s="901"/>
      <c r="AT67" s="901"/>
      <c r="AU67" s="901"/>
      <c r="AV67" s="901"/>
      <c r="AW67" s="901"/>
      <c r="AX67" s="901"/>
      <c r="AY67" s="901"/>
      <c r="AZ67" s="901"/>
      <c r="BA67" s="901"/>
      <c r="BB67" s="371"/>
      <c r="BC67" s="371"/>
      <c r="BD67" s="371"/>
      <c r="BE67" s="371"/>
    </row>
    <row r="68" spans="1:57" s="372" customFormat="1" ht="45" customHeight="1" x14ac:dyDescent="0.15">
      <c r="A68" s="902" t="s">
        <v>737</v>
      </c>
      <c r="B68" s="903"/>
      <c r="C68" s="903"/>
      <c r="D68" s="903"/>
      <c r="E68" s="903"/>
      <c r="F68" s="903"/>
      <c r="G68" s="903"/>
      <c r="H68" s="903"/>
      <c r="I68" s="904"/>
      <c r="J68" s="385" t="s">
        <v>416</v>
      </c>
      <c r="K68" s="892" t="e">
        <f>K61/6</f>
        <v>#DIV/0!</v>
      </c>
      <c r="L68" s="892"/>
      <c r="M68" s="892"/>
      <c r="N68" s="892"/>
      <c r="O68" s="610" t="s">
        <v>417</v>
      </c>
      <c r="P68" s="373" t="s">
        <v>6</v>
      </c>
      <c r="Q68" s="893" t="s">
        <v>738</v>
      </c>
      <c r="R68" s="894"/>
      <c r="S68" s="894"/>
      <c r="T68" s="894"/>
      <c r="U68" s="894"/>
      <c r="V68" s="894"/>
      <c r="W68" s="894"/>
      <c r="X68" s="894"/>
      <c r="Y68" s="894"/>
      <c r="Z68" s="894"/>
      <c r="AA68" s="894"/>
      <c r="AB68" s="894"/>
      <c r="AC68" s="905" t="s">
        <v>735</v>
      </c>
      <c r="AD68" s="905"/>
      <c r="AE68" s="905"/>
      <c r="AF68" s="905"/>
      <c r="AG68" s="905"/>
      <c r="AH68" s="905"/>
      <c r="AI68" s="905"/>
      <c r="AJ68" s="905"/>
      <c r="AK68" s="905"/>
      <c r="AL68" s="906" t="e">
        <f>K61/7.5</f>
        <v>#DIV/0!</v>
      </c>
      <c r="AM68" s="906"/>
      <c r="AN68" s="906"/>
      <c r="AO68" s="906"/>
      <c r="AP68" s="906"/>
      <c r="AQ68" s="906"/>
      <c r="AR68" s="906"/>
      <c r="AS68" s="893" t="s">
        <v>736</v>
      </c>
      <c r="AT68" s="894"/>
      <c r="AU68" s="894"/>
      <c r="AV68" s="894"/>
      <c r="AW68" s="894"/>
      <c r="AX68" s="894"/>
      <c r="AY68" s="894"/>
      <c r="AZ68" s="894"/>
      <c r="BA68" s="894"/>
      <c r="BB68" s="371"/>
      <c r="BC68" s="371"/>
      <c r="BD68" s="371"/>
      <c r="BE68" s="371"/>
    </row>
    <row r="69" spans="1:57" s="372" customFormat="1" ht="30" customHeight="1" x14ac:dyDescent="0.15">
      <c r="A69" s="902" t="s">
        <v>437</v>
      </c>
      <c r="B69" s="903"/>
      <c r="C69" s="903"/>
      <c r="D69" s="903"/>
      <c r="E69" s="903"/>
      <c r="F69" s="903"/>
      <c r="G69" s="903"/>
      <c r="H69" s="903"/>
      <c r="I69" s="904"/>
      <c r="J69" s="385" t="s">
        <v>416</v>
      </c>
      <c r="K69" s="892">
        <f>AW54</f>
        <v>0</v>
      </c>
      <c r="L69" s="892"/>
      <c r="M69" s="892"/>
      <c r="N69" s="892"/>
      <c r="O69" s="610" t="s">
        <v>417</v>
      </c>
      <c r="P69" s="373" t="s">
        <v>6</v>
      </c>
      <c r="Q69" s="893" t="s">
        <v>468</v>
      </c>
      <c r="R69" s="894"/>
      <c r="S69" s="894"/>
      <c r="T69" s="894"/>
      <c r="U69" s="894"/>
      <c r="V69" s="894"/>
      <c r="W69" s="894"/>
      <c r="X69" s="894"/>
      <c r="Y69" s="894"/>
      <c r="Z69" s="894"/>
      <c r="AA69" s="894"/>
      <c r="AB69" s="392"/>
      <c r="AC69" s="905"/>
      <c r="AD69" s="905"/>
      <c r="AE69" s="905"/>
      <c r="AF69" s="905"/>
      <c r="AG69" s="905"/>
      <c r="AH69" s="905"/>
      <c r="AI69" s="905"/>
      <c r="AJ69" s="905"/>
      <c r="AK69" s="905"/>
      <c r="AL69" s="906"/>
      <c r="AM69" s="906"/>
      <c r="AN69" s="906"/>
      <c r="AO69" s="906"/>
      <c r="AP69" s="906"/>
      <c r="AQ69" s="906"/>
      <c r="AR69" s="906"/>
      <c r="AS69" s="893"/>
      <c r="AT69" s="894"/>
      <c r="AU69" s="894"/>
      <c r="AV69" s="894"/>
      <c r="AW69" s="894"/>
      <c r="AX69" s="894"/>
      <c r="AY69" s="894"/>
      <c r="AZ69" s="894"/>
      <c r="BA69" s="894"/>
      <c r="BB69" s="371"/>
      <c r="BC69" s="371"/>
      <c r="BD69" s="371"/>
      <c r="BE69" s="371"/>
    </row>
    <row r="70" spans="1:57" s="372" customFormat="1" ht="21" customHeight="1" x14ac:dyDescent="0.15">
      <c r="A70" s="611" t="s">
        <v>469</v>
      </c>
      <c r="B70" s="611"/>
      <c r="C70" s="611"/>
      <c r="D70" s="611"/>
      <c r="E70" s="611"/>
      <c r="F70" s="611"/>
      <c r="G70" s="611"/>
      <c r="H70" s="611"/>
      <c r="I70" s="611"/>
      <c r="J70" s="387"/>
      <c r="K70" s="391"/>
      <c r="L70" s="391"/>
      <c r="M70" s="391"/>
      <c r="N70" s="391"/>
      <c r="O70" s="387"/>
      <c r="P70" s="37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371"/>
      <c r="BC70" s="371"/>
      <c r="BD70" s="371"/>
      <c r="BE70" s="371"/>
    </row>
    <row r="71" spans="1:57" s="372" customFormat="1" ht="21" customHeight="1" x14ac:dyDescent="0.15">
      <c r="A71" s="611" t="s">
        <v>470</v>
      </c>
      <c r="B71" s="611"/>
      <c r="C71" s="611"/>
      <c r="D71" s="611"/>
      <c r="E71" s="611"/>
      <c r="F71" s="611"/>
      <c r="G71" s="611"/>
      <c r="H71" s="611"/>
      <c r="I71" s="611"/>
      <c r="J71" s="387"/>
      <c r="K71" s="391"/>
      <c r="L71" s="391"/>
      <c r="M71" s="391"/>
      <c r="N71" s="391"/>
      <c r="O71" s="387"/>
      <c r="P71" s="37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371"/>
      <c r="BC71" s="371"/>
      <c r="BD71" s="371"/>
      <c r="BE71" s="371"/>
    </row>
    <row r="72" spans="1:57" s="372" customFormat="1" ht="21" customHeight="1" x14ac:dyDescent="0.15">
      <c r="A72" s="390" t="s">
        <v>440</v>
      </c>
      <c r="B72" s="611"/>
      <c r="C72" s="611"/>
      <c r="D72" s="611"/>
      <c r="E72" s="611"/>
      <c r="F72" s="611"/>
      <c r="G72" s="611"/>
      <c r="H72" s="611"/>
      <c r="I72" s="611"/>
      <c r="J72" s="387"/>
      <c r="K72" s="391"/>
      <c r="L72" s="391"/>
      <c r="M72" s="391"/>
      <c r="N72" s="391"/>
      <c r="O72" s="387"/>
      <c r="P72" s="37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1"/>
      <c r="AY72" s="611"/>
      <c r="AZ72" s="611"/>
      <c r="BA72" s="611"/>
      <c r="BB72" s="371"/>
      <c r="BC72" s="371"/>
      <c r="BD72" s="371"/>
      <c r="BE72" s="371"/>
    </row>
    <row r="73" spans="1:57" s="372" customFormat="1" ht="32.25" customHeight="1" x14ac:dyDescent="0.15">
      <c r="A73" s="895" t="s">
        <v>441</v>
      </c>
      <c r="B73" s="895"/>
      <c r="C73" s="895"/>
      <c r="D73" s="895"/>
      <c r="E73" s="895"/>
      <c r="F73" s="895"/>
      <c r="G73" s="895"/>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5"/>
      <c r="BA73" s="392"/>
      <c r="BB73" s="371"/>
      <c r="BC73" s="371"/>
      <c r="BD73" s="371"/>
      <c r="BE73" s="371"/>
    </row>
    <row r="74" spans="1:57" s="372" customFormat="1" ht="32.25" customHeight="1" x14ac:dyDescent="0.15">
      <c r="A74" s="895" t="s">
        <v>442</v>
      </c>
      <c r="B74" s="895"/>
      <c r="C74" s="895"/>
      <c r="D74" s="895"/>
      <c r="E74" s="895"/>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5"/>
      <c r="BA74" s="611"/>
      <c r="BB74" s="371"/>
      <c r="BC74" s="371"/>
      <c r="BD74" s="371"/>
      <c r="BE74" s="371"/>
    </row>
    <row r="75" spans="1:57" s="372" customFormat="1" ht="31.5" customHeight="1" x14ac:dyDescent="0.15">
      <c r="A75" s="896" t="s">
        <v>443</v>
      </c>
      <c r="B75" s="896"/>
      <c r="C75" s="896"/>
      <c r="D75" s="896"/>
      <c r="E75" s="896"/>
      <c r="F75" s="896"/>
      <c r="G75" s="896"/>
      <c r="H75" s="896"/>
      <c r="I75" s="896"/>
      <c r="J75" s="896"/>
      <c r="K75" s="896"/>
      <c r="L75" s="896"/>
      <c r="M75" s="896"/>
      <c r="N75" s="896"/>
      <c r="O75" s="896"/>
      <c r="P75" s="896"/>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896"/>
      <c r="AP75" s="896"/>
      <c r="AQ75" s="896"/>
      <c r="AR75" s="896"/>
      <c r="AS75" s="896"/>
      <c r="AT75" s="896"/>
      <c r="AU75" s="896"/>
      <c r="AV75" s="896"/>
      <c r="AW75" s="896"/>
      <c r="AX75" s="896"/>
      <c r="AY75" s="896"/>
      <c r="AZ75" s="896"/>
      <c r="BA75" s="371"/>
      <c r="BB75" s="371"/>
      <c r="BC75" s="371"/>
      <c r="BD75" s="371"/>
      <c r="BE75" s="371"/>
    </row>
    <row r="76" spans="1:57" s="9" customFormat="1" ht="16.5" customHeight="1" x14ac:dyDescent="0.15">
      <c r="A76" s="393" t="s">
        <v>444</v>
      </c>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row>
    <row r="77" spans="1:57" s="9" customFormat="1" ht="13.5" customHeight="1" x14ac:dyDescent="0.15">
      <c r="A77" s="393"/>
      <c r="B77" s="394" t="s">
        <v>445</v>
      </c>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70"/>
      <c r="BB77" s="370"/>
      <c r="BC77" s="370"/>
      <c r="BD77" s="370"/>
      <c r="BE77" s="370"/>
    </row>
    <row r="78" spans="1:57" s="9" customFormat="1" ht="13.5" customHeight="1" x14ac:dyDescent="0.15">
      <c r="A78" s="393"/>
      <c r="B78" s="394" t="s">
        <v>446</v>
      </c>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70"/>
      <c r="BB78" s="370"/>
      <c r="BC78" s="370"/>
      <c r="BD78" s="370"/>
      <c r="BE78" s="370"/>
    </row>
    <row r="79" spans="1:57" s="9" customFormat="1" ht="13.5" customHeight="1" x14ac:dyDescent="0.15">
      <c r="A79" s="394"/>
      <c r="B79" s="394" t="s">
        <v>447</v>
      </c>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70"/>
      <c r="BB79" s="370"/>
      <c r="BC79" s="370"/>
      <c r="BD79" s="370"/>
      <c r="BE79" s="370"/>
    </row>
    <row r="80" spans="1:57" s="9" customFormat="1" ht="13.5" customHeight="1" x14ac:dyDescent="0.15">
      <c r="A80" s="395"/>
      <c r="B80" s="394" t="s">
        <v>448</v>
      </c>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70"/>
      <c r="BB80" s="370"/>
      <c r="BC80" s="370"/>
      <c r="BD80" s="370"/>
      <c r="BE80" s="370"/>
    </row>
    <row r="81" spans="1:57" s="9" customFormat="1" ht="13.5" customHeight="1" x14ac:dyDescent="0.15">
      <c r="A81" s="389"/>
      <c r="B81" s="394" t="s">
        <v>449</v>
      </c>
      <c r="C81" s="389"/>
      <c r="D81" s="389"/>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row>
    <row r="82" spans="1:57" s="9" customFormat="1" ht="16.5" customHeight="1" x14ac:dyDescent="0.15">
      <c r="A82" s="397" t="s">
        <v>450</v>
      </c>
      <c r="B82" s="394"/>
      <c r="C82" s="389"/>
      <c r="D82" s="389"/>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row>
    <row r="83" spans="1:57" s="9" customFormat="1" ht="21" customHeight="1" x14ac:dyDescent="0.15">
      <c r="A83" s="389"/>
      <c r="B83" s="389"/>
      <c r="C83" s="389"/>
      <c r="D83" s="389"/>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row>
  </sheetData>
  <mergeCells count="333">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 ref="P7:Q7"/>
    <mergeCell ref="S7:T7"/>
    <mergeCell ref="V7:W7"/>
    <mergeCell ref="Y7:Z7"/>
    <mergeCell ref="AH6:AJ6"/>
    <mergeCell ref="AK6:AM6"/>
    <mergeCell ref="AN6:AP6"/>
    <mergeCell ref="AQ6:AS6"/>
    <mergeCell ref="AT6:AV6"/>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P11:Q11"/>
    <mergeCell ref="S11:T11"/>
    <mergeCell ref="V11:W11"/>
    <mergeCell ref="Y11:Z11"/>
    <mergeCell ref="AH10:AI10"/>
    <mergeCell ref="AK10:AL10"/>
    <mergeCell ref="AN10:AO10"/>
    <mergeCell ref="AQ10:AR10"/>
    <mergeCell ref="AT10:AU10"/>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18:I18"/>
    <mergeCell ref="K18:N18"/>
    <mergeCell ref="K19:N19"/>
    <mergeCell ref="A20:I20"/>
    <mergeCell ref="K20:N20"/>
    <mergeCell ref="A21:I22"/>
    <mergeCell ref="J21:J22"/>
    <mergeCell ref="K21:N22"/>
    <mergeCell ref="AT13:AU13"/>
    <mergeCell ref="O21:O22"/>
    <mergeCell ref="P21:P22"/>
    <mergeCell ref="Q21:AJ22"/>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P51:Q51"/>
    <mergeCell ref="S51:T51"/>
    <mergeCell ref="V51:W51"/>
    <mergeCell ref="Y51:Z51"/>
    <mergeCell ref="AH50:AI50"/>
    <mergeCell ref="AK50:AL50"/>
    <mergeCell ref="AN50:AO50"/>
    <mergeCell ref="AQ50:AR50"/>
    <mergeCell ref="AT50:AU50"/>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K58:N58"/>
    <mergeCell ref="A59:I59"/>
    <mergeCell ref="K59:N59"/>
    <mergeCell ref="K60:N60"/>
    <mergeCell ref="A61:I61"/>
    <mergeCell ref="K61:N61"/>
    <mergeCell ref="AH56:AI56"/>
    <mergeCell ref="AK56:AL56"/>
    <mergeCell ref="AN56:AO56"/>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zoomScale="95" zoomScaleNormal="100" zoomScaleSheetLayoutView="95" workbookViewId="0">
      <selection activeCell="N6" sqref="N6"/>
    </sheetView>
  </sheetViews>
  <sheetFormatPr defaultRowHeight="13.5" x14ac:dyDescent="0.15"/>
  <cols>
    <col min="1" max="1" width="0.875" style="11" customWidth="1"/>
    <col min="2" max="2" width="3.625" style="11" customWidth="1"/>
    <col min="3" max="3" width="16.25" style="11" customWidth="1"/>
    <col min="4" max="5" width="5.125" style="160" customWidth="1"/>
    <col min="6" max="6" width="8.125" style="160" customWidth="1"/>
    <col min="7" max="7" width="5.125" style="160" customWidth="1"/>
    <col min="8" max="8" width="5.625" style="160" customWidth="1"/>
    <col min="9" max="9" width="5.5" style="160" customWidth="1"/>
    <col min="10" max="13" width="5.125" style="160" customWidth="1"/>
    <col min="14" max="14" width="12" style="355" customWidth="1"/>
    <col min="15" max="21" width="4.125" style="160" customWidth="1"/>
    <col min="22" max="24" width="8.625" style="160" customWidth="1"/>
    <col min="25" max="25" width="4.125" style="614" customWidth="1"/>
    <col min="26" max="28" width="8.625" style="160" customWidth="1"/>
    <col min="29" max="29" width="7.375" style="160" customWidth="1"/>
    <col min="30" max="30" width="14" style="11" hidden="1" customWidth="1"/>
    <col min="31" max="31" width="7.875" style="11" customWidth="1"/>
    <col min="32" max="32" width="5.375" style="11" customWidth="1"/>
    <col min="33" max="33" width="0.125" style="11" customWidth="1"/>
    <col min="34" max="16384" width="9" style="11"/>
  </cols>
  <sheetData>
    <row r="1" spans="2:30" ht="9.9499999999999993" customHeight="1" thickBot="1" x14ac:dyDescent="0.2">
      <c r="C1" s="5"/>
      <c r="D1" s="159"/>
      <c r="E1" s="159"/>
      <c r="F1" s="159"/>
      <c r="G1" s="159"/>
      <c r="H1" s="159"/>
      <c r="I1" s="159"/>
      <c r="J1" s="159"/>
      <c r="K1" s="159"/>
      <c r="L1" s="159"/>
      <c r="M1" s="159"/>
      <c r="N1" s="351"/>
      <c r="O1" s="159"/>
      <c r="P1" s="159"/>
      <c r="Q1" s="159"/>
      <c r="R1" s="159"/>
      <c r="S1" s="159"/>
      <c r="T1" s="159"/>
      <c r="U1" s="159"/>
      <c r="V1" s="159"/>
      <c r="W1" s="159"/>
      <c r="X1" s="159"/>
      <c r="Y1" s="159"/>
    </row>
    <row r="2" spans="2:30" ht="19.5" customHeight="1" x14ac:dyDescent="0.15">
      <c r="B2" s="3" t="s">
        <v>367</v>
      </c>
      <c r="C2" s="159"/>
      <c r="D2" s="159"/>
      <c r="E2" s="159"/>
      <c r="F2" s="159"/>
      <c r="G2" s="159"/>
      <c r="H2" s="466" t="s">
        <v>586</v>
      </c>
      <c r="I2" s="466"/>
      <c r="J2" s="159"/>
      <c r="K2" s="159"/>
      <c r="L2" s="159"/>
      <c r="M2" s="159"/>
      <c r="N2" s="351"/>
      <c r="O2" s="159"/>
      <c r="P2" s="159"/>
      <c r="Q2" s="159"/>
      <c r="R2" s="159"/>
      <c r="S2" s="159"/>
      <c r="T2" s="159"/>
      <c r="U2" s="159"/>
      <c r="V2" s="607"/>
      <c r="W2" s="994" t="s">
        <v>724</v>
      </c>
      <c r="X2" s="995"/>
      <c r="Y2" s="159"/>
    </row>
    <row r="3" spans="2:30" s="4" customFormat="1" ht="20.100000000000001" customHeight="1" x14ac:dyDescent="0.15">
      <c r="B3" s="996" t="s">
        <v>29</v>
      </c>
      <c r="C3" s="997" t="s">
        <v>11</v>
      </c>
      <c r="D3" s="997" t="s">
        <v>16</v>
      </c>
      <c r="E3" s="997" t="s">
        <v>17</v>
      </c>
      <c r="F3" s="999" t="s">
        <v>594</v>
      </c>
      <c r="G3" s="999" t="s">
        <v>18</v>
      </c>
      <c r="H3" s="999" t="s">
        <v>19</v>
      </c>
      <c r="I3" s="999" t="s">
        <v>739</v>
      </c>
      <c r="J3" s="999" t="s">
        <v>260</v>
      </c>
      <c r="K3" s="999" t="s">
        <v>387</v>
      </c>
      <c r="L3" s="999" t="s">
        <v>388</v>
      </c>
      <c r="M3" s="999" t="s">
        <v>389</v>
      </c>
      <c r="N3" s="999" t="s">
        <v>27</v>
      </c>
      <c r="O3" s="1001" t="s">
        <v>362</v>
      </c>
      <c r="P3" s="1001"/>
      <c r="Q3" s="1001"/>
      <c r="R3" s="1001"/>
      <c r="S3" s="1001"/>
      <c r="T3" s="1001"/>
      <c r="U3" s="1001"/>
      <c r="V3" s="1002" t="s">
        <v>730</v>
      </c>
      <c r="W3" s="1003"/>
      <c r="X3" s="1003"/>
      <c r="Y3" s="1003"/>
      <c r="Z3" s="1003"/>
      <c r="AA3" s="1003"/>
      <c r="AB3" s="1003"/>
      <c r="AC3" s="1004"/>
    </row>
    <row r="4" spans="2:30" s="4" customFormat="1" ht="54" customHeight="1" x14ac:dyDescent="0.15">
      <c r="B4" s="996"/>
      <c r="C4" s="998"/>
      <c r="D4" s="998"/>
      <c r="E4" s="998"/>
      <c r="F4" s="1000"/>
      <c r="G4" s="1000"/>
      <c r="H4" s="1000"/>
      <c r="I4" s="1000"/>
      <c r="J4" s="1000"/>
      <c r="K4" s="1000"/>
      <c r="L4" s="1000"/>
      <c r="M4" s="1000"/>
      <c r="N4" s="1000"/>
      <c r="O4" s="602" t="s">
        <v>363</v>
      </c>
      <c r="P4" s="602" t="s">
        <v>364</v>
      </c>
      <c r="Q4" s="602" t="s">
        <v>32</v>
      </c>
      <c r="R4" s="602" t="s">
        <v>33</v>
      </c>
      <c r="S4" s="602" t="s">
        <v>34</v>
      </c>
      <c r="T4" s="602" t="s">
        <v>35</v>
      </c>
      <c r="U4" s="602" t="s">
        <v>36</v>
      </c>
      <c r="V4" s="478" t="s">
        <v>219</v>
      </c>
      <c r="W4" s="478" t="s">
        <v>365</v>
      </c>
      <c r="X4" s="478" t="s">
        <v>731</v>
      </c>
      <c r="Y4" s="477" t="s">
        <v>596</v>
      </c>
      <c r="Z4" s="478" t="s">
        <v>220</v>
      </c>
      <c r="AA4" s="478" t="s">
        <v>725</v>
      </c>
      <c r="AB4" s="478" t="s">
        <v>726</v>
      </c>
      <c r="AC4" s="478" t="s">
        <v>727</v>
      </c>
    </row>
    <row r="5" spans="2:30" ht="23.1" customHeight="1" x14ac:dyDescent="0.15">
      <c r="B5" s="142" t="s">
        <v>8</v>
      </c>
      <c r="C5" s="348" t="s">
        <v>28</v>
      </c>
      <c r="D5" s="161" t="s">
        <v>20</v>
      </c>
      <c r="E5" s="161">
        <v>44</v>
      </c>
      <c r="F5" s="161" t="s">
        <v>595</v>
      </c>
      <c r="G5" s="161" t="s">
        <v>21</v>
      </c>
      <c r="H5" s="161">
        <v>3</v>
      </c>
      <c r="I5" s="161" t="s">
        <v>22</v>
      </c>
      <c r="J5" s="161" t="s">
        <v>276</v>
      </c>
      <c r="K5" s="161" t="s">
        <v>276</v>
      </c>
      <c r="L5" s="161" t="s">
        <v>22</v>
      </c>
      <c r="M5" s="161" t="s">
        <v>276</v>
      </c>
      <c r="N5" s="352" t="s">
        <v>24</v>
      </c>
      <c r="O5" s="161" t="s">
        <v>22</v>
      </c>
      <c r="P5" s="161" t="s">
        <v>22</v>
      </c>
      <c r="Q5" s="161" t="s">
        <v>22</v>
      </c>
      <c r="R5" s="161" t="s">
        <v>22</v>
      </c>
      <c r="S5" s="161" t="s">
        <v>22</v>
      </c>
      <c r="T5" s="161" t="s">
        <v>276</v>
      </c>
      <c r="U5" s="161" t="s">
        <v>276</v>
      </c>
      <c r="V5" s="178">
        <v>45383</v>
      </c>
      <c r="W5" s="178">
        <v>45392</v>
      </c>
      <c r="X5" s="178">
        <v>45393</v>
      </c>
      <c r="Y5" s="161" t="s">
        <v>22</v>
      </c>
      <c r="Z5" s="178">
        <v>45394</v>
      </c>
      <c r="AA5" s="178">
        <v>45395</v>
      </c>
      <c r="AB5" s="178">
        <v>45395</v>
      </c>
      <c r="AC5" s="161" t="s">
        <v>22</v>
      </c>
      <c r="AD5" s="11" t="s">
        <v>23</v>
      </c>
    </row>
    <row r="6" spans="2:30" ht="23.1" customHeight="1" x14ac:dyDescent="0.15">
      <c r="B6" s="10">
        <v>1</v>
      </c>
      <c r="C6" s="346"/>
      <c r="D6" s="162"/>
      <c r="E6" s="163"/>
      <c r="F6" s="161"/>
      <c r="G6" s="162"/>
      <c r="H6" s="163"/>
      <c r="I6" s="163"/>
      <c r="J6" s="162"/>
      <c r="K6" s="162"/>
      <c r="L6" s="162"/>
      <c r="M6" s="162"/>
      <c r="N6" s="353"/>
      <c r="O6" s="162"/>
      <c r="P6" s="162"/>
      <c r="Q6" s="162"/>
      <c r="R6" s="162"/>
      <c r="S6" s="162"/>
      <c r="T6" s="162"/>
      <c r="U6" s="162"/>
      <c r="V6" s="349"/>
      <c r="W6" s="349"/>
      <c r="X6" s="349"/>
      <c r="Y6" s="163"/>
      <c r="Z6" s="349"/>
      <c r="AA6" s="349"/>
      <c r="AB6" s="349"/>
      <c r="AC6" s="605"/>
      <c r="AD6" s="11" t="s">
        <v>24</v>
      </c>
    </row>
    <row r="7" spans="2:30" ht="23.1" customHeight="1" x14ac:dyDescent="0.15">
      <c r="B7" s="10">
        <f>B6+1</f>
        <v>2</v>
      </c>
      <c r="C7" s="346"/>
      <c r="D7" s="162"/>
      <c r="E7" s="163"/>
      <c r="F7" s="161"/>
      <c r="G7" s="162"/>
      <c r="H7" s="163"/>
      <c r="I7" s="163"/>
      <c r="J7" s="162"/>
      <c r="K7" s="162"/>
      <c r="L7" s="162"/>
      <c r="M7" s="162"/>
      <c r="N7" s="353"/>
      <c r="O7" s="162"/>
      <c r="P7" s="162"/>
      <c r="Q7" s="162"/>
      <c r="R7" s="162"/>
      <c r="S7" s="162"/>
      <c r="T7" s="162"/>
      <c r="U7" s="162"/>
      <c r="V7" s="349"/>
      <c r="W7" s="349"/>
      <c r="X7" s="349"/>
      <c r="Y7" s="163"/>
      <c r="Z7" s="349"/>
      <c r="AA7" s="349"/>
      <c r="AB7" s="349"/>
      <c r="AC7" s="605"/>
      <c r="AD7" s="11" t="s">
        <v>25</v>
      </c>
    </row>
    <row r="8" spans="2:30" ht="23.1" customHeight="1" x14ac:dyDescent="0.15">
      <c r="B8" s="10">
        <f t="shared" ref="B8:B71" si="0">B7+1</f>
        <v>3</v>
      </c>
      <c r="C8" s="346"/>
      <c r="D8" s="162"/>
      <c r="E8" s="163"/>
      <c r="F8" s="161"/>
      <c r="G8" s="162"/>
      <c r="H8" s="163"/>
      <c r="I8" s="163"/>
      <c r="J8" s="162"/>
      <c r="K8" s="162"/>
      <c r="L8" s="162"/>
      <c r="M8" s="162"/>
      <c r="N8" s="353"/>
      <c r="O8" s="162"/>
      <c r="P8" s="162"/>
      <c r="Q8" s="162"/>
      <c r="R8" s="162"/>
      <c r="S8" s="162"/>
      <c r="T8" s="162"/>
      <c r="U8" s="162"/>
      <c r="V8" s="349"/>
      <c r="W8" s="349"/>
      <c r="X8" s="349"/>
      <c r="Y8" s="163"/>
      <c r="Z8" s="349"/>
      <c r="AA8" s="349"/>
      <c r="AB8" s="349"/>
      <c r="AC8" s="605"/>
      <c r="AD8" s="11" t="s">
        <v>26</v>
      </c>
    </row>
    <row r="9" spans="2:30" ht="23.1" customHeight="1" x14ac:dyDescent="0.15">
      <c r="B9" s="10">
        <f t="shared" si="0"/>
        <v>4</v>
      </c>
      <c r="C9" s="346"/>
      <c r="D9" s="162"/>
      <c r="E9" s="163"/>
      <c r="F9" s="161"/>
      <c r="G9" s="162"/>
      <c r="H9" s="163"/>
      <c r="I9" s="163"/>
      <c r="J9" s="162"/>
      <c r="K9" s="162"/>
      <c r="L9" s="162"/>
      <c r="M9" s="162"/>
      <c r="N9" s="353"/>
      <c r="O9" s="162"/>
      <c r="P9" s="162"/>
      <c r="Q9" s="162"/>
      <c r="R9" s="162"/>
      <c r="S9" s="162"/>
      <c r="T9" s="162"/>
      <c r="U9" s="162"/>
      <c r="V9" s="349"/>
      <c r="W9" s="349"/>
      <c r="X9" s="349"/>
      <c r="Y9" s="163"/>
      <c r="Z9" s="349"/>
      <c r="AA9" s="349"/>
      <c r="AB9" s="349"/>
      <c r="AC9" s="605"/>
    </row>
    <row r="10" spans="2:30" ht="23.1" customHeight="1" x14ac:dyDescent="0.15">
      <c r="B10" s="10">
        <f t="shared" si="0"/>
        <v>5</v>
      </c>
      <c r="C10" s="346"/>
      <c r="D10" s="162"/>
      <c r="E10" s="163"/>
      <c r="F10" s="161"/>
      <c r="G10" s="162"/>
      <c r="H10" s="163"/>
      <c r="I10" s="163"/>
      <c r="J10" s="162"/>
      <c r="K10" s="162"/>
      <c r="L10" s="162"/>
      <c r="M10" s="162"/>
      <c r="N10" s="353"/>
      <c r="O10" s="162"/>
      <c r="P10" s="162"/>
      <c r="Q10" s="162"/>
      <c r="R10" s="162"/>
      <c r="S10" s="162"/>
      <c r="T10" s="162"/>
      <c r="U10" s="162"/>
      <c r="V10" s="349"/>
      <c r="W10" s="349"/>
      <c r="X10" s="349"/>
      <c r="Y10" s="163"/>
      <c r="Z10" s="349"/>
      <c r="AA10" s="349"/>
      <c r="AB10" s="349"/>
      <c r="AC10" s="605"/>
    </row>
    <row r="11" spans="2:30" ht="23.1" customHeight="1" x14ac:dyDescent="0.15">
      <c r="B11" s="10">
        <f t="shared" si="0"/>
        <v>6</v>
      </c>
      <c r="C11" s="346"/>
      <c r="D11" s="162"/>
      <c r="E11" s="163"/>
      <c r="F11" s="161"/>
      <c r="G11" s="162"/>
      <c r="H11" s="163"/>
      <c r="I11" s="163"/>
      <c r="J11" s="162"/>
      <c r="K11" s="162"/>
      <c r="L11" s="162"/>
      <c r="M11" s="162"/>
      <c r="N11" s="353"/>
      <c r="O11" s="162"/>
      <c r="P11" s="162"/>
      <c r="Q11" s="162"/>
      <c r="R11" s="162"/>
      <c r="S11" s="162"/>
      <c r="T11" s="162"/>
      <c r="U11" s="162"/>
      <c r="V11" s="349"/>
      <c r="W11" s="349"/>
      <c r="X11" s="349"/>
      <c r="Y11" s="163"/>
      <c r="Z11" s="349"/>
      <c r="AA11" s="349"/>
      <c r="AB11" s="349"/>
      <c r="AC11" s="605"/>
    </row>
    <row r="12" spans="2:30" ht="23.1" customHeight="1" x14ac:dyDescent="0.15">
      <c r="B12" s="10">
        <f t="shared" si="0"/>
        <v>7</v>
      </c>
      <c r="C12" s="346"/>
      <c r="D12" s="162"/>
      <c r="E12" s="163"/>
      <c r="F12" s="161"/>
      <c r="G12" s="162"/>
      <c r="H12" s="163"/>
      <c r="I12" s="163"/>
      <c r="J12" s="162"/>
      <c r="K12" s="162"/>
      <c r="L12" s="162"/>
      <c r="M12" s="162"/>
      <c r="N12" s="353"/>
      <c r="O12" s="162"/>
      <c r="P12" s="162"/>
      <c r="Q12" s="162"/>
      <c r="R12" s="162"/>
      <c r="S12" s="162"/>
      <c r="T12" s="162"/>
      <c r="U12" s="162"/>
      <c r="V12" s="349"/>
      <c r="W12" s="349"/>
      <c r="X12" s="349"/>
      <c r="Y12" s="163"/>
      <c r="Z12" s="349"/>
      <c r="AA12" s="349"/>
      <c r="AB12" s="349"/>
      <c r="AC12" s="605"/>
    </row>
    <row r="13" spans="2:30" ht="23.1" customHeight="1" x14ac:dyDescent="0.15">
      <c r="B13" s="10">
        <f t="shared" si="0"/>
        <v>8</v>
      </c>
      <c r="C13" s="346"/>
      <c r="D13" s="162"/>
      <c r="E13" s="163"/>
      <c r="F13" s="161"/>
      <c r="G13" s="162"/>
      <c r="H13" s="163"/>
      <c r="I13" s="163"/>
      <c r="J13" s="162"/>
      <c r="K13" s="162"/>
      <c r="L13" s="162"/>
      <c r="M13" s="162"/>
      <c r="N13" s="353"/>
      <c r="O13" s="162"/>
      <c r="P13" s="162"/>
      <c r="Q13" s="162"/>
      <c r="R13" s="162"/>
      <c r="S13" s="162"/>
      <c r="T13" s="162"/>
      <c r="U13" s="162"/>
      <c r="V13" s="349"/>
      <c r="W13" s="349"/>
      <c r="X13" s="349"/>
      <c r="Y13" s="163"/>
      <c r="Z13" s="349"/>
      <c r="AA13" s="349"/>
      <c r="AB13" s="349"/>
      <c r="AC13" s="605"/>
    </row>
    <row r="14" spans="2:30" ht="23.1" customHeight="1" x14ac:dyDescent="0.15">
      <c r="B14" s="10">
        <f t="shared" si="0"/>
        <v>9</v>
      </c>
      <c r="C14" s="346"/>
      <c r="D14" s="162"/>
      <c r="E14" s="163"/>
      <c r="F14" s="161"/>
      <c r="G14" s="162"/>
      <c r="H14" s="163"/>
      <c r="I14" s="163"/>
      <c r="J14" s="162"/>
      <c r="K14" s="162"/>
      <c r="L14" s="162"/>
      <c r="M14" s="162"/>
      <c r="N14" s="353"/>
      <c r="O14" s="162"/>
      <c r="P14" s="162"/>
      <c r="Q14" s="162"/>
      <c r="R14" s="162"/>
      <c r="S14" s="162"/>
      <c r="T14" s="162"/>
      <c r="U14" s="162"/>
      <c r="V14" s="349"/>
      <c r="W14" s="349"/>
      <c r="X14" s="349"/>
      <c r="Y14" s="163"/>
      <c r="Z14" s="349"/>
      <c r="AA14" s="349"/>
      <c r="AB14" s="349"/>
      <c r="AC14" s="605"/>
    </row>
    <row r="15" spans="2:30" ht="23.1" customHeight="1" x14ac:dyDescent="0.15">
      <c r="B15" s="10">
        <f t="shared" si="0"/>
        <v>10</v>
      </c>
      <c r="C15" s="346"/>
      <c r="D15" s="162"/>
      <c r="E15" s="163"/>
      <c r="F15" s="161"/>
      <c r="G15" s="162"/>
      <c r="H15" s="163"/>
      <c r="I15" s="163"/>
      <c r="J15" s="162"/>
      <c r="K15" s="162"/>
      <c r="L15" s="162"/>
      <c r="M15" s="162"/>
      <c r="N15" s="353"/>
      <c r="O15" s="162"/>
      <c r="P15" s="162"/>
      <c r="Q15" s="162"/>
      <c r="R15" s="162"/>
      <c r="S15" s="162"/>
      <c r="T15" s="162"/>
      <c r="U15" s="162"/>
      <c r="V15" s="349"/>
      <c r="W15" s="349"/>
      <c r="X15" s="349"/>
      <c r="Y15" s="163"/>
      <c r="Z15" s="349"/>
      <c r="AA15" s="349"/>
      <c r="AB15" s="349"/>
      <c r="AC15" s="605"/>
    </row>
    <row r="16" spans="2:30" ht="23.1" customHeight="1" x14ac:dyDescent="0.15">
      <c r="B16" s="10">
        <f t="shared" si="0"/>
        <v>11</v>
      </c>
      <c r="C16" s="346"/>
      <c r="D16" s="162"/>
      <c r="E16" s="163"/>
      <c r="F16" s="161"/>
      <c r="G16" s="162"/>
      <c r="H16" s="163"/>
      <c r="I16" s="163"/>
      <c r="J16" s="162"/>
      <c r="K16" s="162"/>
      <c r="L16" s="162"/>
      <c r="M16" s="162"/>
      <c r="N16" s="353"/>
      <c r="O16" s="162"/>
      <c r="P16" s="162"/>
      <c r="Q16" s="162"/>
      <c r="R16" s="162"/>
      <c r="S16" s="162"/>
      <c r="T16" s="162"/>
      <c r="U16" s="162"/>
      <c r="V16" s="349"/>
      <c r="W16" s="349"/>
      <c r="X16" s="349"/>
      <c r="Y16" s="163"/>
      <c r="Z16" s="349"/>
      <c r="AA16" s="349"/>
      <c r="AB16" s="349"/>
      <c r="AC16" s="605"/>
    </row>
    <row r="17" spans="2:29" ht="23.1" customHeight="1" x14ac:dyDescent="0.15">
      <c r="B17" s="10">
        <f t="shared" si="0"/>
        <v>12</v>
      </c>
      <c r="C17" s="346"/>
      <c r="D17" s="162"/>
      <c r="E17" s="163"/>
      <c r="F17" s="161"/>
      <c r="G17" s="162"/>
      <c r="H17" s="163"/>
      <c r="I17" s="163"/>
      <c r="J17" s="162"/>
      <c r="K17" s="162"/>
      <c r="L17" s="162"/>
      <c r="M17" s="162"/>
      <c r="N17" s="353"/>
      <c r="O17" s="162"/>
      <c r="P17" s="162"/>
      <c r="Q17" s="162"/>
      <c r="R17" s="162"/>
      <c r="S17" s="162"/>
      <c r="T17" s="162"/>
      <c r="U17" s="162"/>
      <c r="V17" s="349"/>
      <c r="W17" s="349"/>
      <c r="X17" s="349"/>
      <c r="Y17" s="163"/>
      <c r="Z17" s="349"/>
      <c r="AA17" s="349"/>
      <c r="AB17" s="349"/>
      <c r="AC17" s="605"/>
    </row>
    <row r="18" spans="2:29" ht="23.1" customHeight="1" x14ac:dyDescent="0.15">
      <c r="B18" s="10">
        <f t="shared" si="0"/>
        <v>13</v>
      </c>
      <c r="C18" s="346"/>
      <c r="D18" s="162"/>
      <c r="E18" s="163"/>
      <c r="F18" s="161"/>
      <c r="G18" s="162"/>
      <c r="H18" s="163"/>
      <c r="I18" s="163"/>
      <c r="J18" s="162"/>
      <c r="K18" s="162"/>
      <c r="L18" s="162"/>
      <c r="M18" s="162"/>
      <c r="N18" s="353"/>
      <c r="O18" s="162"/>
      <c r="P18" s="162"/>
      <c r="Q18" s="162"/>
      <c r="R18" s="162"/>
      <c r="S18" s="162"/>
      <c r="T18" s="162"/>
      <c r="U18" s="162"/>
      <c r="V18" s="349"/>
      <c r="W18" s="349"/>
      <c r="X18" s="349"/>
      <c r="Y18" s="163"/>
      <c r="Z18" s="349"/>
      <c r="AA18" s="349"/>
      <c r="AB18" s="349"/>
      <c r="AC18" s="605"/>
    </row>
    <row r="19" spans="2:29" ht="23.1" customHeight="1" x14ac:dyDescent="0.15">
      <c r="B19" s="10">
        <f t="shared" si="0"/>
        <v>14</v>
      </c>
      <c r="C19" s="346"/>
      <c r="D19" s="162"/>
      <c r="E19" s="163"/>
      <c r="F19" s="161"/>
      <c r="G19" s="162"/>
      <c r="H19" s="163"/>
      <c r="I19" s="163"/>
      <c r="J19" s="162"/>
      <c r="K19" s="162"/>
      <c r="L19" s="162"/>
      <c r="M19" s="162"/>
      <c r="N19" s="353"/>
      <c r="O19" s="162"/>
      <c r="P19" s="162"/>
      <c r="Q19" s="162"/>
      <c r="R19" s="162"/>
      <c r="S19" s="162"/>
      <c r="T19" s="162"/>
      <c r="U19" s="162"/>
      <c r="V19" s="349"/>
      <c r="W19" s="349"/>
      <c r="X19" s="349"/>
      <c r="Y19" s="163"/>
      <c r="Z19" s="349"/>
      <c r="AA19" s="349"/>
      <c r="AB19" s="349"/>
      <c r="AC19" s="605"/>
    </row>
    <row r="20" spans="2:29" ht="23.1" customHeight="1" x14ac:dyDescent="0.15">
      <c r="B20" s="10">
        <f t="shared" si="0"/>
        <v>15</v>
      </c>
      <c r="C20" s="346"/>
      <c r="D20" s="162"/>
      <c r="E20" s="163"/>
      <c r="F20" s="161"/>
      <c r="G20" s="162"/>
      <c r="H20" s="163"/>
      <c r="I20" s="163"/>
      <c r="J20" s="162"/>
      <c r="K20" s="162"/>
      <c r="L20" s="162"/>
      <c r="M20" s="162"/>
      <c r="N20" s="353"/>
      <c r="O20" s="162"/>
      <c r="P20" s="162"/>
      <c r="Q20" s="162"/>
      <c r="R20" s="162"/>
      <c r="S20" s="162"/>
      <c r="T20" s="162"/>
      <c r="U20" s="162"/>
      <c r="V20" s="349"/>
      <c r="W20" s="349"/>
      <c r="X20" s="349"/>
      <c r="Y20" s="163"/>
      <c r="Z20" s="349"/>
      <c r="AA20" s="349"/>
      <c r="AB20" s="349"/>
      <c r="AC20" s="605"/>
    </row>
    <row r="21" spans="2:29" ht="23.1" customHeight="1" x14ac:dyDescent="0.15">
      <c r="B21" s="10">
        <f t="shared" si="0"/>
        <v>16</v>
      </c>
      <c r="C21" s="346"/>
      <c r="D21" s="162"/>
      <c r="E21" s="163"/>
      <c r="F21" s="161"/>
      <c r="G21" s="162"/>
      <c r="H21" s="163"/>
      <c r="I21" s="163"/>
      <c r="J21" s="162"/>
      <c r="K21" s="162"/>
      <c r="L21" s="162"/>
      <c r="M21" s="162"/>
      <c r="N21" s="353"/>
      <c r="O21" s="162"/>
      <c r="P21" s="162"/>
      <c r="Q21" s="162"/>
      <c r="R21" s="162"/>
      <c r="S21" s="162"/>
      <c r="T21" s="162"/>
      <c r="U21" s="162"/>
      <c r="V21" s="349"/>
      <c r="W21" s="349"/>
      <c r="X21" s="349"/>
      <c r="Y21" s="163"/>
      <c r="Z21" s="349"/>
      <c r="AA21" s="349"/>
      <c r="AB21" s="349"/>
      <c r="AC21" s="605"/>
    </row>
    <row r="22" spans="2:29" ht="23.1" customHeight="1" x14ac:dyDescent="0.15">
      <c r="B22" s="10">
        <f t="shared" si="0"/>
        <v>17</v>
      </c>
      <c r="C22" s="346"/>
      <c r="D22" s="162"/>
      <c r="E22" s="163"/>
      <c r="F22" s="161"/>
      <c r="G22" s="162"/>
      <c r="H22" s="163"/>
      <c r="I22" s="163"/>
      <c r="J22" s="162"/>
      <c r="K22" s="162"/>
      <c r="L22" s="162"/>
      <c r="M22" s="162"/>
      <c r="N22" s="353"/>
      <c r="O22" s="162"/>
      <c r="P22" s="162"/>
      <c r="Q22" s="162"/>
      <c r="R22" s="162"/>
      <c r="S22" s="162"/>
      <c r="T22" s="162"/>
      <c r="U22" s="162"/>
      <c r="V22" s="349"/>
      <c r="W22" s="349"/>
      <c r="X22" s="349"/>
      <c r="Y22" s="163"/>
      <c r="Z22" s="349"/>
      <c r="AA22" s="349"/>
      <c r="AB22" s="349"/>
      <c r="AC22" s="605"/>
    </row>
    <row r="23" spans="2:29" ht="23.1" customHeight="1" x14ac:dyDescent="0.15">
      <c r="B23" s="10">
        <f t="shared" si="0"/>
        <v>18</v>
      </c>
      <c r="C23" s="346"/>
      <c r="D23" s="162"/>
      <c r="E23" s="163"/>
      <c r="F23" s="161"/>
      <c r="G23" s="162"/>
      <c r="H23" s="163"/>
      <c r="I23" s="163"/>
      <c r="J23" s="162"/>
      <c r="K23" s="162"/>
      <c r="L23" s="162"/>
      <c r="M23" s="162"/>
      <c r="N23" s="353"/>
      <c r="O23" s="162"/>
      <c r="P23" s="162"/>
      <c r="Q23" s="162"/>
      <c r="R23" s="162"/>
      <c r="S23" s="162"/>
      <c r="T23" s="162"/>
      <c r="U23" s="162"/>
      <c r="V23" s="349"/>
      <c r="W23" s="349"/>
      <c r="X23" s="349"/>
      <c r="Y23" s="163"/>
      <c r="Z23" s="349"/>
      <c r="AA23" s="349"/>
      <c r="AB23" s="349"/>
      <c r="AC23" s="605"/>
    </row>
    <row r="24" spans="2:29" ht="23.1" customHeight="1" x14ac:dyDescent="0.15">
      <c r="B24" s="10">
        <f t="shared" si="0"/>
        <v>19</v>
      </c>
      <c r="C24" s="346"/>
      <c r="D24" s="162"/>
      <c r="E24" s="163"/>
      <c r="F24" s="161"/>
      <c r="G24" s="162"/>
      <c r="H24" s="163"/>
      <c r="I24" s="163"/>
      <c r="J24" s="162"/>
      <c r="K24" s="162"/>
      <c r="L24" s="162"/>
      <c r="M24" s="162"/>
      <c r="N24" s="353"/>
      <c r="O24" s="162"/>
      <c r="P24" s="162"/>
      <c r="Q24" s="162"/>
      <c r="R24" s="162"/>
      <c r="S24" s="162"/>
      <c r="T24" s="162"/>
      <c r="U24" s="162"/>
      <c r="V24" s="349"/>
      <c r="W24" s="349"/>
      <c r="X24" s="349"/>
      <c r="Y24" s="163"/>
      <c r="Z24" s="349"/>
      <c r="AA24" s="349"/>
      <c r="AB24" s="349"/>
      <c r="AC24" s="605"/>
    </row>
    <row r="25" spans="2:29" ht="23.1" customHeight="1" x14ac:dyDescent="0.15">
      <c r="B25" s="10">
        <f t="shared" si="0"/>
        <v>20</v>
      </c>
      <c r="C25" s="346"/>
      <c r="D25" s="162"/>
      <c r="E25" s="163"/>
      <c r="F25" s="161"/>
      <c r="G25" s="162"/>
      <c r="H25" s="163"/>
      <c r="I25" s="163"/>
      <c r="J25" s="162"/>
      <c r="K25" s="162"/>
      <c r="L25" s="162"/>
      <c r="M25" s="162"/>
      <c r="N25" s="353"/>
      <c r="O25" s="162"/>
      <c r="P25" s="162"/>
      <c r="Q25" s="162"/>
      <c r="R25" s="162"/>
      <c r="S25" s="162"/>
      <c r="T25" s="162"/>
      <c r="U25" s="162"/>
      <c r="V25" s="349"/>
      <c r="W25" s="349"/>
      <c r="X25" s="349"/>
      <c r="Y25" s="163"/>
      <c r="Z25" s="349"/>
      <c r="AA25" s="349"/>
      <c r="AB25" s="349"/>
      <c r="AC25" s="605"/>
    </row>
    <row r="26" spans="2:29" ht="23.1" customHeight="1" x14ac:dyDescent="0.15">
      <c r="B26" s="10">
        <f t="shared" si="0"/>
        <v>21</v>
      </c>
      <c r="C26" s="346"/>
      <c r="D26" s="162"/>
      <c r="E26" s="163"/>
      <c r="F26" s="161"/>
      <c r="G26" s="162"/>
      <c r="H26" s="163"/>
      <c r="I26" s="163"/>
      <c r="J26" s="162"/>
      <c r="K26" s="162"/>
      <c r="L26" s="162"/>
      <c r="M26" s="162"/>
      <c r="N26" s="353"/>
      <c r="O26" s="162"/>
      <c r="P26" s="162"/>
      <c r="Q26" s="162"/>
      <c r="R26" s="162"/>
      <c r="S26" s="162"/>
      <c r="T26" s="162"/>
      <c r="U26" s="162"/>
      <c r="V26" s="349"/>
      <c r="W26" s="349"/>
      <c r="X26" s="349"/>
      <c r="Y26" s="163"/>
      <c r="Z26" s="349"/>
      <c r="AA26" s="349"/>
      <c r="AB26" s="349"/>
      <c r="AC26" s="605"/>
    </row>
    <row r="27" spans="2:29" ht="23.1" customHeight="1" x14ac:dyDescent="0.15">
      <c r="B27" s="10">
        <f t="shared" si="0"/>
        <v>22</v>
      </c>
      <c r="C27" s="346"/>
      <c r="D27" s="162"/>
      <c r="E27" s="163"/>
      <c r="F27" s="161"/>
      <c r="G27" s="162"/>
      <c r="H27" s="163"/>
      <c r="I27" s="163"/>
      <c r="J27" s="162"/>
      <c r="K27" s="162"/>
      <c r="L27" s="162"/>
      <c r="M27" s="162"/>
      <c r="N27" s="353"/>
      <c r="O27" s="162"/>
      <c r="P27" s="162"/>
      <c r="Q27" s="162"/>
      <c r="R27" s="162"/>
      <c r="S27" s="162"/>
      <c r="T27" s="162"/>
      <c r="U27" s="162"/>
      <c r="V27" s="349"/>
      <c r="W27" s="349"/>
      <c r="X27" s="349"/>
      <c r="Y27" s="163"/>
      <c r="Z27" s="349"/>
      <c r="AA27" s="349"/>
      <c r="AB27" s="349"/>
      <c r="AC27" s="605"/>
    </row>
    <row r="28" spans="2:29" ht="23.1" customHeight="1" x14ac:dyDescent="0.15">
      <c r="B28" s="10">
        <f t="shared" si="0"/>
        <v>23</v>
      </c>
      <c r="C28" s="346"/>
      <c r="D28" s="162"/>
      <c r="E28" s="163"/>
      <c r="F28" s="161"/>
      <c r="G28" s="162"/>
      <c r="H28" s="163"/>
      <c r="I28" s="163"/>
      <c r="J28" s="162"/>
      <c r="K28" s="162"/>
      <c r="L28" s="162"/>
      <c r="M28" s="162"/>
      <c r="N28" s="353"/>
      <c r="O28" s="162"/>
      <c r="P28" s="162"/>
      <c r="Q28" s="162"/>
      <c r="R28" s="162"/>
      <c r="S28" s="162"/>
      <c r="T28" s="162"/>
      <c r="U28" s="162"/>
      <c r="V28" s="349"/>
      <c r="W28" s="349"/>
      <c r="X28" s="349"/>
      <c r="Y28" s="163"/>
      <c r="Z28" s="349"/>
      <c r="AA28" s="349"/>
      <c r="AB28" s="349"/>
      <c r="AC28" s="605"/>
    </row>
    <row r="29" spans="2:29" ht="23.1" customHeight="1" x14ac:dyDescent="0.15">
      <c r="B29" s="10">
        <f t="shared" si="0"/>
        <v>24</v>
      </c>
      <c r="C29" s="346"/>
      <c r="D29" s="162"/>
      <c r="E29" s="163"/>
      <c r="F29" s="161"/>
      <c r="G29" s="162"/>
      <c r="H29" s="163"/>
      <c r="I29" s="163"/>
      <c r="J29" s="162"/>
      <c r="K29" s="162"/>
      <c r="L29" s="162"/>
      <c r="M29" s="162"/>
      <c r="N29" s="353"/>
      <c r="O29" s="162"/>
      <c r="P29" s="162"/>
      <c r="Q29" s="162"/>
      <c r="R29" s="162"/>
      <c r="S29" s="162"/>
      <c r="T29" s="162"/>
      <c r="U29" s="162"/>
      <c r="V29" s="349"/>
      <c r="W29" s="349"/>
      <c r="X29" s="349"/>
      <c r="Y29" s="163"/>
      <c r="Z29" s="349"/>
      <c r="AA29" s="349"/>
      <c r="AB29" s="349"/>
      <c r="AC29" s="605"/>
    </row>
    <row r="30" spans="2:29" ht="23.1" customHeight="1" x14ac:dyDescent="0.15">
      <c r="B30" s="10">
        <f t="shared" si="0"/>
        <v>25</v>
      </c>
      <c r="C30" s="347"/>
      <c r="D30" s="164"/>
      <c r="E30" s="165"/>
      <c r="F30" s="476"/>
      <c r="G30" s="164"/>
      <c r="H30" s="163"/>
      <c r="I30" s="163"/>
      <c r="J30" s="164"/>
      <c r="K30" s="164"/>
      <c r="L30" s="164"/>
      <c r="M30" s="164"/>
      <c r="N30" s="354"/>
      <c r="O30" s="162"/>
      <c r="P30" s="162"/>
      <c r="Q30" s="162"/>
      <c r="R30" s="162"/>
      <c r="S30" s="162"/>
      <c r="T30" s="162"/>
      <c r="U30" s="162"/>
      <c r="V30" s="350"/>
      <c r="W30" s="350"/>
      <c r="X30" s="350"/>
      <c r="Y30" s="165"/>
      <c r="Z30" s="350"/>
      <c r="AA30" s="350"/>
      <c r="AB30" s="350"/>
      <c r="AC30" s="605"/>
    </row>
    <row r="31" spans="2:29" ht="23.1" customHeight="1" x14ac:dyDescent="0.15">
      <c r="B31" s="10">
        <f t="shared" si="0"/>
        <v>26</v>
      </c>
      <c r="C31" s="347"/>
      <c r="D31" s="164"/>
      <c r="E31" s="165"/>
      <c r="F31" s="476"/>
      <c r="G31" s="164"/>
      <c r="H31" s="163"/>
      <c r="I31" s="163"/>
      <c r="J31" s="164"/>
      <c r="K31" s="164"/>
      <c r="L31" s="164"/>
      <c r="M31" s="164"/>
      <c r="N31" s="354"/>
      <c r="O31" s="162"/>
      <c r="P31" s="162"/>
      <c r="Q31" s="162"/>
      <c r="R31" s="162"/>
      <c r="S31" s="162"/>
      <c r="T31" s="162"/>
      <c r="U31" s="162"/>
      <c r="V31" s="350"/>
      <c r="W31" s="350"/>
      <c r="X31" s="350"/>
      <c r="Y31" s="165"/>
      <c r="Z31" s="350"/>
      <c r="AA31" s="350"/>
      <c r="AB31" s="350"/>
      <c r="AC31" s="605"/>
    </row>
    <row r="32" spans="2:29" ht="23.1" customHeight="1" x14ac:dyDescent="0.15">
      <c r="B32" s="10">
        <f t="shared" si="0"/>
        <v>27</v>
      </c>
      <c r="C32" s="347"/>
      <c r="D32" s="164"/>
      <c r="E32" s="165"/>
      <c r="F32" s="476"/>
      <c r="G32" s="164"/>
      <c r="H32" s="163"/>
      <c r="I32" s="163"/>
      <c r="J32" s="164"/>
      <c r="K32" s="164"/>
      <c r="L32" s="164"/>
      <c r="M32" s="164"/>
      <c r="N32" s="354"/>
      <c r="O32" s="162"/>
      <c r="P32" s="162"/>
      <c r="Q32" s="162"/>
      <c r="R32" s="162"/>
      <c r="S32" s="162"/>
      <c r="T32" s="162"/>
      <c r="U32" s="162"/>
      <c r="V32" s="350"/>
      <c r="W32" s="350"/>
      <c r="X32" s="350"/>
      <c r="Y32" s="165"/>
      <c r="Z32" s="350"/>
      <c r="AA32" s="350"/>
      <c r="AB32" s="350"/>
      <c r="AC32" s="605"/>
    </row>
    <row r="33" spans="2:29" ht="23.1" customHeight="1" x14ac:dyDescent="0.15">
      <c r="B33" s="10">
        <f t="shared" si="0"/>
        <v>28</v>
      </c>
      <c r="C33" s="347"/>
      <c r="D33" s="164"/>
      <c r="E33" s="165"/>
      <c r="F33" s="476"/>
      <c r="G33" s="164"/>
      <c r="H33" s="163"/>
      <c r="I33" s="163"/>
      <c r="J33" s="164"/>
      <c r="K33" s="164"/>
      <c r="L33" s="164"/>
      <c r="M33" s="164"/>
      <c r="N33" s="354"/>
      <c r="O33" s="162"/>
      <c r="P33" s="162"/>
      <c r="Q33" s="162"/>
      <c r="R33" s="162"/>
      <c r="S33" s="162"/>
      <c r="T33" s="162"/>
      <c r="U33" s="162"/>
      <c r="V33" s="350"/>
      <c r="W33" s="350"/>
      <c r="X33" s="350"/>
      <c r="Y33" s="165"/>
      <c r="Z33" s="350"/>
      <c r="AA33" s="350"/>
      <c r="AB33" s="350"/>
      <c r="AC33" s="605"/>
    </row>
    <row r="34" spans="2:29" ht="23.1" customHeight="1" x14ac:dyDescent="0.15">
      <c r="B34" s="10">
        <f t="shared" si="0"/>
        <v>29</v>
      </c>
      <c r="C34" s="347"/>
      <c r="D34" s="164"/>
      <c r="E34" s="165"/>
      <c r="F34" s="476"/>
      <c r="G34" s="164"/>
      <c r="H34" s="163"/>
      <c r="I34" s="163"/>
      <c r="J34" s="164"/>
      <c r="K34" s="164"/>
      <c r="L34" s="164"/>
      <c r="M34" s="164"/>
      <c r="N34" s="354"/>
      <c r="O34" s="162"/>
      <c r="P34" s="162"/>
      <c r="Q34" s="162"/>
      <c r="R34" s="162"/>
      <c r="S34" s="162"/>
      <c r="T34" s="162"/>
      <c r="U34" s="162"/>
      <c r="V34" s="350"/>
      <c r="W34" s="350"/>
      <c r="X34" s="350"/>
      <c r="Y34" s="165"/>
      <c r="Z34" s="350"/>
      <c r="AA34" s="350"/>
      <c r="AB34" s="350"/>
      <c r="AC34" s="605"/>
    </row>
    <row r="35" spans="2:29" ht="23.1" customHeight="1" x14ac:dyDescent="0.15">
      <c r="B35" s="10">
        <f t="shared" si="0"/>
        <v>30</v>
      </c>
      <c r="C35" s="347"/>
      <c r="D35" s="164"/>
      <c r="E35" s="165"/>
      <c r="F35" s="476"/>
      <c r="G35" s="164"/>
      <c r="H35" s="163"/>
      <c r="I35" s="163"/>
      <c r="J35" s="164"/>
      <c r="K35" s="164"/>
      <c r="L35" s="164"/>
      <c r="M35" s="164"/>
      <c r="N35" s="354"/>
      <c r="O35" s="162"/>
      <c r="P35" s="162"/>
      <c r="Q35" s="162"/>
      <c r="R35" s="162"/>
      <c r="S35" s="162"/>
      <c r="T35" s="162"/>
      <c r="U35" s="162"/>
      <c r="V35" s="350"/>
      <c r="W35" s="350"/>
      <c r="X35" s="350"/>
      <c r="Y35" s="165"/>
      <c r="Z35" s="350"/>
      <c r="AA35" s="350"/>
      <c r="AB35" s="350"/>
      <c r="AC35" s="605"/>
    </row>
    <row r="36" spans="2:29" ht="23.1" customHeight="1" x14ac:dyDescent="0.15">
      <c r="B36" s="10">
        <f t="shared" si="0"/>
        <v>31</v>
      </c>
      <c r="C36" s="347"/>
      <c r="D36" s="164"/>
      <c r="E36" s="165"/>
      <c r="F36" s="476"/>
      <c r="G36" s="164"/>
      <c r="H36" s="163"/>
      <c r="I36" s="163"/>
      <c r="J36" s="164"/>
      <c r="K36" s="164"/>
      <c r="L36" s="164"/>
      <c r="M36" s="164"/>
      <c r="N36" s="354"/>
      <c r="O36" s="162"/>
      <c r="P36" s="162"/>
      <c r="Q36" s="162"/>
      <c r="R36" s="162"/>
      <c r="S36" s="162"/>
      <c r="T36" s="162"/>
      <c r="U36" s="162"/>
      <c r="V36" s="350"/>
      <c r="W36" s="350"/>
      <c r="X36" s="350"/>
      <c r="Y36" s="165"/>
      <c r="Z36" s="350"/>
      <c r="AA36" s="350"/>
      <c r="AB36" s="350"/>
      <c r="AC36" s="605"/>
    </row>
    <row r="37" spans="2:29" ht="23.1" customHeight="1" x14ac:dyDescent="0.15">
      <c r="B37" s="10">
        <f t="shared" si="0"/>
        <v>32</v>
      </c>
      <c r="C37" s="347"/>
      <c r="D37" s="164"/>
      <c r="E37" s="165"/>
      <c r="F37" s="476"/>
      <c r="G37" s="164"/>
      <c r="H37" s="163"/>
      <c r="I37" s="163"/>
      <c r="J37" s="164"/>
      <c r="K37" s="164"/>
      <c r="L37" s="164"/>
      <c r="M37" s="164"/>
      <c r="N37" s="354"/>
      <c r="O37" s="162"/>
      <c r="P37" s="162"/>
      <c r="Q37" s="162"/>
      <c r="R37" s="162"/>
      <c r="S37" s="162"/>
      <c r="T37" s="162"/>
      <c r="U37" s="162"/>
      <c r="V37" s="350"/>
      <c r="W37" s="350"/>
      <c r="X37" s="350"/>
      <c r="Y37" s="165"/>
      <c r="Z37" s="350"/>
      <c r="AA37" s="350"/>
      <c r="AB37" s="350"/>
      <c r="AC37" s="605"/>
    </row>
    <row r="38" spans="2:29" ht="23.1" customHeight="1" x14ac:dyDescent="0.15">
      <c r="B38" s="10">
        <f t="shared" si="0"/>
        <v>33</v>
      </c>
      <c r="C38" s="347"/>
      <c r="D38" s="164"/>
      <c r="E38" s="165"/>
      <c r="F38" s="476"/>
      <c r="G38" s="164"/>
      <c r="H38" s="163"/>
      <c r="I38" s="163"/>
      <c r="J38" s="164"/>
      <c r="K38" s="164"/>
      <c r="L38" s="164"/>
      <c r="M38" s="164"/>
      <c r="N38" s="354"/>
      <c r="O38" s="162"/>
      <c r="P38" s="162"/>
      <c r="Q38" s="162"/>
      <c r="R38" s="162"/>
      <c r="S38" s="162"/>
      <c r="T38" s="162"/>
      <c r="U38" s="162"/>
      <c r="V38" s="350"/>
      <c r="W38" s="350"/>
      <c r="X38" s="350"/>
      <c r="Y38" s="165"/>
      <c r="Z38" s="350"/>
      <c r="AA38" s="350"/>
      <c r="AB38" s="350"/>
      <c r="AC38" s="605"/>
    </row>
    <row r="39" spans="2:29" ht="23.1" customHeight="1" x14ac:dyDescent="0.15">
      <c r="B39" s="10">
        <f t="shared" si="0"/>
        <v>34</v>
      </c>
      <c r="C39" s="347"/>
      <c r="D39" s="164"/>
      <c r="E39" s="165"/>
      <c r="F39" s="476"/>
      <c r="G39" s="164"/>
      <c r="H39" s="163"/>
      <c r="I39" s="163"/>
      <c r="J39" s="164"/>
      <c r="K39" s="164"/>
      <c r="L39" s="164"/>
      <c r="M39" s="164"/>
      <c r="N39" s="354"/>
      <c r="O39" s="162"/>
      <c r="P39" s="162"/>
      <c r="Q39" s="162"/>
      <c r="R39" s="162"/>
      <c r="S39" s="162"/>
      <c r="T39" s="162"/>
      <c r="U39" s="162"/>
      <c r="V39" s="350"/>
      <c r="W39" s="350"/>
      <c r="X39" s="350"/>
      <c r="Y39" s="165"/>
      <c r="Z39" s="350"/>
      <c r="AA39" s="350"/>
      <c r="AB39" s="350"/>
      <c r="AC39" s="605"/>
    </row>
    <row r="40" spans="2:29" ht="23.1" customHeight="1" x14ac:dyDescent="0.15">
      <c r="B40" s="10">
        <f t="shared" si="0"/>
        <v>35</v>
      </c>
      <c r="C40" s="347"/>
      <c r="D40" s="164"/>
      <c r="E40" s="165"/>
      <c r="F40" s="476"/>
      <c r="G40" s="164"/>
      <c r="H40" s="163"/>
      <c r="I40" s="163"/>
      <c r="J40" s="164"/>
      <c r="K40" s="164"/>
      <c r="L40" s="164"/>
      <c r="M40" s="164"/>
      <c r="N40" s="354"/>
      <c r="O40" s="162"/>
      <c r="P40" s="162"/>
      <c r="Q40" s="162"/>
      <c r="R40" s="162"/>
      <c r="S40" s="162"/>
      <c r="T40" s="162"/>
      <c r="U40" s="162"/>
      <c r="V40" s="350"/>
      <c r="W40" s="350"/>
      <c r="X40" s="350"/>
      <c r="Y40" s="165"/>
      <c r="Z40" s="350"/>
      <c r="AA40" s="350"/>
      <c r="AB40" s="350"/>
      <c r="AC40" s="605"/>
    </row>
    <row r="41" spans="2:29" ht="23.1" customHeight="1" x14ac:dyDescent="0.15">
      <c r="B41" s="10">
        <f t="shared" si="0"/>
        <v>36</v>
      </c>
      <c r="C41" s="347"/>
      <c r="D41" s="164"/>
      <c r="E41" s="165"/>
      <c r="F41" s="476"/>
      <c r="G41" s="164"/>
      <c r="H41" s="163"/>
      <c r="I41" s="163"/>
      <c r="J41" s="164"/>
      <c r="K41" s="164"/>
      <c r="L41" s="164"/>
      <c r="M41" s="164"/>
      <c r="N41" s="354"/>
      <c r="O41" s="162"/>
      <c r="P41" s="162"/>
      <c r="Q41" s="162"/>
      <c r="R41" s="162"/>
      <c r="S41" s="162"/>
      <c r="T41" s="162"/>
      <c r="U41" s="162"/>
      <c r="V41" s="350"/>
      <c r="W41" s="350"/>
      <c r="X41" s="350"/>
      <c r="Y41" s="165"/>
      <c r="Z41" s="350"/>
      <c r="AA41" s="350"/>
      <c r="AB41" s="350"/>
      <c r="AC41" s="605"/>
    </row>
    <row r="42" spans="2:29" ht="23.1" customHeight="1" x14ac:dyDescent="0.15">
      <c r="B42" s="10">
        <f t="shared" si="0"/>
        <v>37</v>
      </c>
      <c r="C42" s="347"/>
      <c r="D42" s="164"/>
      <c r="E42" s="165"/>
      <c r="F42" s="476"/>
      <c r="G42" s="164"/>
      <c r="H42" s="163"/>
      <c r="I42" s="163"/>
      <c r="J42" s="164"/>
      <c r="K42" s="164"/>
      <c r="L42" s="164"/>
      <c r="M42" s="164"/>
      <c r="N42" s="354"/>
      <c r="O42" s="162"/>
      <c r="P42" s="162"/>
      <c r="Q42" s="162"/>
      <c r="R42" s="162"/>
      <c r="S42" s="162"/>
      <c r="T42" s="162"/>
      <c r="U42" s="162"/>
      <c r="V42" s="350"/>
      <c r="W42" s="350"/>
      <c r="X42" s="350"/>
      <c r="Y42" s="165"/>
      <c r="Z42" s="350"/>
      <c r="AA42" s="350"/>
      <c r="AB42" s="350"/>
      <c r="AC42" s="605"/>
    </row>
    <row r="43" spans="2:29" ht="23.1" customHeight="1" x14ac:dyDescent="0.15">
      <c r="B43" s="10">
        <f t="shared" si="0"/>
        <v>38</v>
      </c>
      <c r="C43" s="347"/>
      <c r="D43" s="164"/>
      <c r="E43" s="165"/>
      <c r="F43" s="476"/>
      <c r="G43" s="164"/>
      <c r="H43" s="163"/>
      <c r="I43" s="163"/>
      <c r="J43" s="164"/>
      <c r="K43" s="164"/>
      <c r="L43" s="164"/>
      <c r="M43" s="164"/>
      <c r="N43" s="354"/>
      <c r="O43" s="162"/>
      <c r="P43" s="162"/>
      <c r="Q43" s="162"/>
      <c r="R43" s="162"/>
      <c r="S43" s="162"/>
      <c r="T43" s="162"/>
      <c r="U43" s="162"/>
      <c r="V43" s="350"/>
      <c r="W43" s="350"/>
      <c r="X43" s="350"/>
      <c r="Y43" s="165"/>
      <c r="Z43" s="350"/>
      <c r="AA43" s="350"/>
      <c r="AB43" s="350"/>
      <c r="AC43" s="605"/>
    </row>
    <row r="44" spans="2:29" ht="23.1" customHeight="1" x14ac:dyDescent="0.15">
      <c r="B44" s="10">
        <f t="shared" si="0"/>
        <v>39</v>
      </c>
      <c r="C44" s="347"/>
      <c r="D44" s="164"/>
      <c r="E44" s="165"/>
      <c r="F44" s="476"/>
      <c r="G44" s="164"/>
      <c r="H44" s="163"/>
      <c r="I44" s="163"/>
      <c r="J44" s="164"/>
      <c r="K44" s="164"/>
      <c r="L44" s="164"/>
      <c r="M44" s="164"/>
      <c r="N44" s="354"/>
      <c r="O44" s="162"/>
      <c r="P44" s="162"/>
      <c r="Q44" s="162"/>
      <c r="R44" s="162"/>
      <c r="S44" s="162"/>
      <c r="T44" s="162"/>
      <c r="U44" s="162"/>
      <c r="V44" s="350"/>
      <c r="W44" s="350"/>
      <c r="X44" s="350"/>
      <c r="Y44" s="165"/>
      <c r="Z44" s="350"/>
      <c r="AA44" s="350"/>
      <c r="AB44" s="350"/>
      <c r="AC44" s="605"/>
    </row>
    <row r="45" spans="2:29" ht="23.1" customHeight="1" x14ac:dyDescent="0.15">
      <c r="B45" s="10">
        <f t="shared" si="0"/>
        <v>40</v>
      </c>
      <c r="C45" s="347"/>
      <c r="D45" s="164"/>
      <c r="E45" s="165"/>
      <c r="F45" s="476"/>
      <c r="G45" s="164"/>
      <c r="H45" s="163"/>
      <c r="I45" s="163"/>
      <c r="J45" s="164"/>
      <c r="K45" s="164"/>
      <c r="L45" s="164"/>
      <c r="M45" s="164"/>
      <c r="N45" s="354"/>
      <c r="O45" s="162"/>
      <c r="P45" s="162"/>
      <c r="Q45" s="162"/>
      <c r="R45" s="162"/>
      <c r="S45" s="162"/>
      <c r="T45" s="162"/>
      <c r="U45" s="162"/>
      <c r="V45" s="350"/>
      <c r="W45" s="350"/>
      <c r="X45" s="350"/>
      <c r="Y45" s="165"/>
      <c r="Z45" s="350"/>
      <c r="AA45" s="350"/>
      <c r="AB45" s="350"/>
      <c r="AC45" s="605"/>
    </row>
    <row r="46" spans="2:29" ht="23.1" customHeight="1" x14ac:dyDescent="0.15">
      <c r="B46" s="10">
        <f t="shared" si="0"/>
        <v>41</v>
      </c>
      <c r="C46" s="347"/>
      <c r="D46" s="164"/>
      <c r="E46" s="165"/>
      <c r="F46" s="476"/>
      <c r="G46" s="164"/>
      <c r="H46" s="163"/>
      <c r="I46" s="163"/>
      <c r="J46" s="164"/>
      <c r="K46" s="164"/>
      <c r="L46" s="164"/>
      <c r="M46" s="164"/>
      <c r="N46" s="354"/>
      <c r="O46" s="162"/>
      <c r="P46" s="162"/>
      <c r="Q46" s="162"/>
      <c r="R46" s="162"/>
      <c r="S46" s="162"/>
      <c r="T46" s="162"/>
      <c r="U46" s="162"/>
      <c r="V46" s="350"/>
      <c r="W46" s="350"/>
      <c r="X46" s="350"/>
      <c r="Y46" s="165"/>
      <c r="Z46" s="350"/>
      <c r="AA46" s="350"/>
      <c r="AB46" s="350"/>
      <c r="AC46" s="605"/>
    </row>
    <row r="47" spans="2:29" ht="23.1" customHeight="1" x14ac:dyDescent="0.15">
      <c r="B47" s="10">
        <f t="shared" si="0"/>
        <v>42</v>
      </c>
      <c r="C47" s="347"/>
      <c r="D47" s="164"/>
      <c r="E47" s="165"/>
      <c r="F47" s="476"/>
      <c r="G47" s="164"/>
      <c r="H47" s="163"/>
      <c r="I47" s="163"/>
      <c r="J47" s="164"/>
      <c r="K47" s="164"/>
      <c r="L47" s="164"/>
      <c r="M47" s="164"/>
      <c r="N47" s="354"/>
      <c r="O47" s="162"/>
      <c r="P47" s="162"/>
      <c r="Q47" s="162"/>
      <c r="R47" s="162"/>
      <c r="S47" s="162"/>
      <c r="T47" s="162"/>
      <c r="U47" s="162"/>
      <c r="V47" s="350"/>
      <c r="W47" s="350"/>
      <c r="X47" s="350"/>
      <c r="Y47" s="165"/>
      <c r="Z47" s="350"/>
      <c r="AA47" s="350"/>
      <c r="AB47" s="350"/>
      <c r="AC47" s="605"/>
    </row>
    <row r="48" spans="2:29" ht="23.1" customHeight="1" x14ac:dyDescent="0.15">
      <c r="B48" s="10">
        <f t="shared" si="0"/>
        <v>43</v>
      </c>
      <c r="C48" s="347"/>
      <c r="D48" s="164"/>
      <c r="E48" s="165"/>
      <c r="F48" s="476"/>
      <c r="G48" s="164"/>
      <c r="H48" s="163"/>
      <c r="I48" s="163"/>
      <c r="J48" s="164"/>
      <c r="K48" s="164"/>
      <c r="L48" s="164"/>
      <c r="M48" s="164"/>
      <c r="N48" s="354"/>
      <c r="O48" s="162"/>
      <c r="P48" s="162"/>
      <c r="Q48" s="162"/>
      <c r="R48" s="162"/>
      <c r="S48" s="162"/>
      <c r="T48" s="162"/>
      <c r="U48" s="162"/>
      <c r="V48" s="350"/>
      <c r="W48" s="350"/>
      <c r="X48" s="350"/>
      <c r="Y48" s="165"/>
      <c r="Z48" s="350"/>
      <c r="AA48" s="350"/>
      <c r="AB48" s="350"/>
      <c r="AC48" s="605"/>
    </row>
    <row r="49" spans="2:29" ht="23.1" customHeight="1" x14ac:dyDescent="0.15">
      <c r="B49" s="10">
        <f t="shared" si="0"/>
        <v>44</v>
      </c>
      <c r="C49" s="347"/>
      <c r="D49" s="164"/>
      <c r="E49" s="165"/>
      <c r="F49" s="476"/>
      <c r="G49" s="164"/>
      <c r="H49" s="163"/>
      <c r="I49" s="163"/>
      <c r="J49" s="164"/>
      <c r="K49" s="164"/>
      <c r="L49" s="164"/>
      <c r="M49" s="164"/>
      <c r="N49" s="354"/>
      <c r="O49" s="162"/>
      <c r="P49" s="162"/>
      <c r="Q49" s="162"/>
      <c r="R49" s="162"/>
      <c r="S49" s="162"/>
      <c r="T49" s="162"/>
      <c r="U49" s="162"/>
      <c r="V49" s="350"/>
      <c r="W49" s="350"/>
      <c r="X49" s="350"/>
      <c r="Y49" s="165"/>
      <c r="Z49" s="350"/>
      <c r="AA49" s="350"/>
      <c r="AB49" s="350"/>
      <c r="AC49" s="605"/>
    </row>
    <row r="50" spans="2:29" ht="23.1" customHeight="1" x14ac:dyDescent="0.15">
      <c r="B50" s="10">
        <f t="shared" si="0"/>
        <v>45</v>
      </c>
      <c r="C50" s="347"/>
      <c r="D50" s="164"/>
      <c r="E50" s="165"/>
      <c r="F50" s="476"/>
      <c r="G50" s="164"/>
      <c r="H50" s="163"/>
      <c r="I50" s="163"/>
      <c r="J50" s="164"/>
      <c r="K50" s="164"/>
      <c r="L50" s="164"/>
      <c r="M50" s="164"/>
      <c r="N50" s="354"/>
      <c r="O50" s="162"/>
      <c r="P50" s="162"/>
      <c r="Q50" s="162"/>
      <c r="R50" s="162"/>
      <c r="S50" s="162"/>
      <c r="T50" s="162"/>
      <c r="U50" s="162"/>
      <c r="V50" s="350"/>
      <c r="W50" s="350"/>
      <c r="X50" s="350"/>
      <c r="Y50" s="165"/>
      <c r="Z50" s="350"/>
      <c r="AA50" s="350"/>
      <c r="AB50" s="350"/>
      <c r="AC50" s="605"/>
    </row>
    <row r="51" spans="2:29" ht="23.1" customHeight="1" x14ac:dyDescent="0.15">
      <c r="B51" s="10">
        <f t="shared" si="0"/>
        <v>46</v>
      </c>
      <c r="C51" s="347"/>
      <c r="D51" s="164"/>
      <c r="E51" s="165"/>
      <c r="F51" s="476"/>
      <c r="G51" s="164"/>
      <c r="H51" s="163"/>
      <c r="I51" s="163"/>
      <c r="J51" s="164"/>
      <c r="K51" s="164"/>
      <c r="L51" s="164"/>
      <c r="M51" s="164"/>
      <c r="N51" s="354"/>
      <c r="O51" s="162"/>
      <c r="P51" s="162"/>
      <c r="Q51" s="162"/>
      <c r="R51" s="162"/>
      <c r="S51" s="162"/>
      <c r="T51" s="162"/>
      <c r="U51" s="162"/>
      <c r="V51" s="350"/>
      <c r="W51" s="350"/>
      <c r="X51" s="350"/>
      <c r="Y51" s="165"/>
      <c r="Z51" s="350"/>
      <c r="AA51" s="350"/>
      <c r="AB51" s="350"/>
      <c r="AC51" s="605"/>
    </row>
    <row r="52" spans="2:29" ht="23.1" customHeight="1" x14ac:dyDescent="0.15">
      <c r="B52" s="10">
        <f t="shared" si="0"/>
        <v>47</v>
      </c>
      <c r="C52" s="347"/>
      <c r="D52" s="164"/>
      <c r="E52" s="165"/>
      <c r="F52" s="476"/>
      <c r="G52" s="164"/>
      <c r="H52" s="163"/>
      <c r="I52" s="163"/>
      <c r="J52" s="164"/>
      <c r="K52" s="164"/>
      <c r="L52" s="164"/>
      <c r="M52" s="164"/>
      <c r="N52" s="354"/>
      <c r="O52" s="162"/>
      <c r="P52" s="162"/>
      <c r="Q52" s="162"/>
      <c r="R52" s="162"/>
      <c r="S52" s="162"/>
      <c r="T52" s="162"/>
      <c r="U52" s="162"/>
      <c r="V52" s="350"/>
      <c r="W52" s="350"/>
      <c r="X52" s="350"/>
      <c r="Y52" s="165"/>
      <c r="Z52" s="350"/>
      <c r="AA52" s="350"/>
      <c r="AB52" s="350"/>
      <c r="AC52" s="605"/>
    </row>
    <row r="53" spans="2:29" ht="23.1" customHeight="1" x14ac:dyDescent="0.15">
      <c r="B53" s="10">
        <f t="shared" si="0"/>
        <v>48</v>
      </c>
      <c r="C53" s="347"/>
      <c r="D53" s="164"/>
      <c r="E53" s="165"/>
      <c r="F53" s="476"/>
      <c r="G53" s="164"/>
      <c r="H53" s="163"/>
      <c r="I53" s="163"/>
      <c r="J53" s="164"/>
      <c r="K53" s="164"/>
      <c r="L53" s="164"/>
      <c r="M53" s="164"/>
      <c r="N53" s="354"/>
      <c r="O53" s="162"/>
      <c r="P53" s="162"/>
      <c r="Q53" s="162"/>
      <c r="R53" s="162"/>
      <c r="S53" s="162"/>
      <c r="T53" s="162"/>
      <c r="U53" s="162"/>
      <c r="V53" s="350"/>
      <c r="W53" s="350"/>
      <c r="X53" s="350"/>
      <c r="Y53" s="165"/>
      <c r="Z53" s="350"/>
      <c r="AA53" s="350"/>
      <c r="AB53" s="350"/>
      <c r="AC53" s="605"/>
    </row>
    <row r="54" spans="2:29" ht="23.1" customHeight="1" x14ac:dyDescent="0.15">
      <c r="B54" s="10">
        <f t="shared" si="0"/>
        <v>49</v>
      </c>
      <c r="C54" s="347"/>
      <c r="D54" s="164"/>
      <c r="E54" s="165"/>
      <c r="F54" s="476"/>
      <c r="G54" s="164"/>
      <c r="H54" s="163"/>
      <c r="I54" s="163"/>
      <c r="J54" s="164"/>
      <c r="K54" s="164"/>
      <c r="L54" s="164"/>
      <c r="M54" s="164"/>
      <c r="N54" s="354"/>
      <c r="O54" s="162"/>
      <c r="P54" s="162"/>
      <c r="Q54" s="162"/>
      <c r="R54" s="162"/>
      <c r="S54" s="162"/>
      <c r="T54" s="162"/>
      <c r="U54" s="162"/>
      <c r="V54" s="350"/>
      <c r="W54" s="350"/>
      <c r="X54" s="350"/>
      <c r="Y54" s="165"/>
      <c r="Z54" s="350"/>
      <c r="AA54" s="350"/>
      <c r="AB54" s="350"/>
      <c r="AC54" s="605"/>
    </row>
    <row r="55" spans="2:29" ht="23.1" customHeight="1" x14ac:dyDescent="0.15">
      <c r="B55" s="10">
        <f t="shared" si="0"/>
        <v>50</v>
      </c>
      <c r="C55" s="347"/>
      <c r="D55" s="164"/>
      <c r="E55" s="165"/>
      <c r="F55" s="476"/>
      <c r="G55" s="164"/>
      <c r="H55" s="163"/>
      <c r="I55" s="163"/>
      <c r="J55" s="164"/>
      <c r="K55" s="164"/>
      <c r="L55" s="164"/>
      <c r="M55" s="164"/>
      <c r="N55" s="354"/>
      <c r="O55" s="162"/>
      <c r="P55" s="162"/>
      <c r="Q55" s="162"/>
      <c r="R55" s="162"/>
      <c r="S55" s="162"/>
      <c r="T55" s="162"/>
      <c r="U55" s="162"/>
      <c r="V55" s="350"/>
      <c r="W55" s="350"/>
      <c r="X55" s="350"/>
      <c r="Y55" s="165"/>
      <c r="Z55" s="350"/>
      <c r="AA55" s="350"/>
      <c r="AB55" s="350"/>
      <c r="AC55" s="605"/>
    </row>
    <row r="56" spans="2:29" ht="23.1" customHeight="1" x14ac:dyDescent="0.15">
      <c r="B56" s="10">
        <f t="shared" si="0"/>
        <v>51</v>
      </c>
      <c r="C56" s="347"/>
      <c r="D56" s="164"/>
      <c r="E56" s="165"/>
      <c r="F56" s="476"/>
      <c r="G56" s="164"/>
      <c r="H56" s="163"/>
      <c r="I56" s="163"/>
      <c r="J56" s="164"/>
      <c r="K56" s="164"/>
      <c r="L56" s="164"/>
      <c r="M56" s="164"/>
      <c r="N56" s="354"/>
      <c r="O56" s="162"/>
      <c r="P56" s="162"/>
      <c r="Q56" s="162"/>
      <c r="R56" s="162"/>
      <c r="S56" s="162"/>
      <c r="T56" s="162"/>
      <c r="U56" s="162"/>
      <c r="V56" s="350"/>
      <c r="W56" s="350"/>
      <c r="X56" s="350"/>
      <c r="Y56" s="165"/>
      <c r="Z56" s="350"/>
      <c r="AA56" s="350"/>
      <c r="AB56" s="350"/>
      <c r="AC56" s="605"/>
    </row>
    <row r="57" spans="2:29" ht="23.1" customHeight="1" x14ac:dyDescent="0.15">
      <c r="B57" s="10">
        <f t="shared" si="0"/>
        <v>52</v>
      </c>
      <c r="C57" s="347"/>
      <c r="D57" s="164"/>
      <c r="E57" s="165"/>
      <c r="F57" s="476"/>
      <c r="G57" s="164"/>
      <c r="H57" s="163"/>
      <c r="I57" s="163"/>
      <c r="J57" s="164"/>
      <c r="K57" s="164"/>
      <c r="L57" s="164"/>
      <c r="M57" s="164"/>
      <c r="N57" s="354"/>
      <c r="O57" s="162"/>
      <c r="P57" s="162"/>
      <c r="Q57" s="162"/>
      <c r="R57" s="162"/>
      <c r="S57" s="162"/>
      <c r="T57" s="162"/>
      <c r="U57" s="162"/>
      <c r="V57" s="350"/>
      <c r="W57" s="350"/>
      <c r="X57" s="350"/>
      <c r="Y57" s="165"/>
      <c r="Z57" s="350"/>
      <c r="AA57" s="350"/>
      <c r="AB57" s="350"/>
      <c r="AC57" s="605"/>
    </row>
    <row r="58" spans="2:29" ht="23.1" customHeight="1" x14ac:dyDescent="0.15">
      <c r="B58" s="10">
        <f t="shared" si="0"/>
        <v>53</v>
      </c>
      <c r="C58" s="347"/>
      <c r="D58" s="164"/>
      <c r="E58" s="165"/>
      <c r="F58" s="476"/>
      <c r="G58" s="164"/>
      <c r="H58" s="163"/>
      <c r="I58" s="163"/>
      <c r="J58" s="164"/>
      <c r="K58" s="164"/>
      <c r="L58" s="164"/>
      <c r="M58" s="164"/>
      <c r="N58" s="354"/>
      <c r="O58" s="162"/>
      <c r="P58" s="162"/>
      <c r="Q58" s="162"/>
      <c r="R58" s="162"/>
      <c r="S58" s="162"/>
      <c r="T58" s="162"/>
      <c r="U58" s="162"/>
      <c r="V58" s="350"/>
      <c r="W58" s="350"/>
      <c r="X58" s="350"/>
      <c r="Y58" s="165"/>
      <c r="Z58" s="350"/>
      <c r="AA58" s="350"/>
      <c r="AB58" s="350"/>
      <c r="AC58" s="605"/>
    </row>
    <row r="59" spans="2:29" ht="23.1" customHeight="1" x14ac:dyDescent="0.15">
      <c r="B59" s="10">
        <f t="shared" si="0"/>
        <v>54</v>
      </c>
      <c r="C59" s="347"/>
      <c r="D59" s="164"/>
      <c r="E59" s="165"/>
      <c r="F59" s="476"/>
      <c r="G59" s="164"/>
      <c r="H59" s="163"/>
      <c r="I59" s="163"/>
      <c r="J59" s="164"/>
      <c r="K59" s="164"/>
      <c r="L59" s="164"/>
      <c r="M59" s="164"/>
      <c r="N59" s="354"/>
      <c r="O59" s="162"/>
      <c r="P59" s="162"/>
      <c r="Q59" s="162"/>
      <c r="R59" s="162"/>
      <c r="S59" s="162"/>
      <c r="T59" s="162"/>
      <c r="U59" s="162"/>
      <c r="V59" s="350"/>
      <c r="W59" s="350"/>
      <c r="X59" s="350"/>
      <c r="Y59" s="165"/>
      <c r="Z59" s="350"/>
      <c r="AA59" s="350"/>
      <c r="AB59" s="350"/>
      <c r="AC59" s="605"/>
    </row>
    <row r="60" spans="2:29" ht="23.1" customHeight="1" x14ac:dyDescent="0.15">
      <c r="B60" s="10">
        <f t="shared" si="0"/>
        <v>55</v>
      </c>
      <c r="C60" s="347"/>
      <c r="D60" s="164"/>
      <c r="E60" s="165"/>
      <c r="F60" s="476"/>
      <c r="G60" s="164"/>
      <c r="H60" s="163"/>
      <c r="I60" s="163"/>
      <c r="J60" s="164"/>
      <c r="K60" s="164"/>
      <c r="L60" s="164"/>
      <c r="M60" s="164"/>
      <c r="N60" s="354"/>
      <c r="O60" s="162"/>
      <c r="P60" s="162"/>
      <c r="Q60" s="162"/>
      <c r="R60" s="162"/>
      <c r="S60" s="162"/>
      <c r="T60" s="162"/>
      <c r="U60" s="162"/>
      <c r="V60" s="350"/>
      <c r="W60" s="350"/>
      <c r="X60" s="350"/>
      <c r="Y60" s="165"/>
      <c r="Z60" s="350"/>
      <c r="AA60" s="350"/>
      <c r="AB60" s="350"/>
      <c r="AC60" s="605"/>
    </row>
    <row r="61" spans="2:29" ht="23.1" customHeight="1" x14ac:dyDescent="0.15">
      <c r="B61" s="10">
        <f t="shared" si="0"/>
        <v>56</v>
      </c>
      <c r="C61" s="347"/>
      <c r="D61" s="164"/>
      <c r="E61" s="165"/>
      <c r="F61" s="476"/>
      <c r="G61" s="164"/>
      <c r="H61" s="163"/>
      <c r="I61" s="163"/>
      <c r="J61" s="164"/>
      <c r="K61" s="164"/>
      <c r="L61" s="164"/>
      <c r="M61" s="164"/>
      <c r="N61" s="354"/>
      <c r="O61" s="162"/>
      <c r="P61" s="162"/>
      <c r="Q61" s="162"/>
      <c r="R61" s="162"/>
      <c r="S61" s="162"/>
      <c r="T61" s="162"/>
      <c r="U61" s="162"/>
      <c r="V61" s="350"/>
      <c r="W61" s="350"/>
      <c r="X61" s="350"/>
      <c r="Y61" s="165"/>
      <c r="Z61" s="350"/>
      <c r="AA61" s="350"/>
      <c r="AB61" s="350"/>
      <c r="AC61" s="605"/>
    </row>
    <row r="62" spans="2:29" ht="23.1" customHeight="1" x14ac:dyDescent="0.15">
      <c r="B62" s="10">
        <f t="shared" si="0"/>
        <v>57</v>
      </c>
      <c r="C62" s="347"/>
      <c r="D62" s="164"/>
      <c r="E62" s="165"/>
      <c r="F62" s="476"/>
      <c r="G62" s="164"/>
      <c r="H62" s="163"/>
      <c r="I62" s="163"/>
      <c r="J62" s="164"/>
      <c r="K62" s="164"/>
      <c r="L62" s="164"/>
      <c r="M62" s="164"/>
      <c r="N62" s="354"/>
      <c r="O62" s="162"/>
      <c r="P62" s="162"/>
      <c r="Q62" s="162"/>
      <c r="R62" s="162"/>
      <c r="S62" s="162"/>
      <c r="T62" s="162"/>
      <c r="U62" s="162"/>
      <c r="V62" s="350"/>
      <c r="W62" s="350"/>
      <c r="X62" s="350"/>
      <c r="Y62" s="165"/>
      <c r="Z62" s="350"/>
      <c r="AA62" s="350"/>
      <c r="AB62" s="350"/>
      <c r="AC62" s="605"/>
    </row>
    <row r="63" spans="2:29" ht="23.1" customHeight="1" x14ac:dyDescent="0.15">
      <c r="B63" s="10">
        <f t="shared" si="0"/>
        <v>58</v>
      </c>
      <c r="C63" s="347"/>
      <c r="D63" s="164"/>
      <c r="E63" s="165"/>
      <c r="F63" s="476"/>
      <c r="G63" s="164"/>
      <c r="H63" s="163"/>
      <c r="I63" s="163"/>
      <c r="J63" s="164"/>
      <c r="K63" s="164"/>
      <c r="L63" s="164"/>
      <c r="M63" s="164"/>
      <c r="N63" s="354"/>
      <c r="O63" s="162"/>
      <c r="P63" s="162"/>
      <c r="Q63" s="162"/>
      <c r="R63" s="162"/>
      <c r="S63" s="162"/>
      <c r="T63" s="162"/>
      <c r="U63" s="162"/>
      <c r="V63" s="350"/>
      <c r="W63" s="350"/>
      <c r="X63" s="350"/>
      <c r="Y63" s="165"/>
      <c r="Z63" s="350"/>
      <c r="AA63" s="350"/>
      <c r="AB63" s="350"/>
      <c r="AC63" s="605"/>
    </row>
    <row r="64" spans="2:29" ht="23.1" customHeight="1" x14ac:dyDescent="0.15">
      <c r="B64" s="10">
        <f t="shared" si="0"/>
        <v>59</v>
      </c>
      <c r="C64" s="347"/>
      <c r="D64" s="164"/>
      <c r="E64" s="165"/>
      <c r="F64" s="476"/>
      <c r="G64" s="164"/>
      <c r="H64" s="163"/>
      <c r="I64" s="163"/>
      <c r="J64" s="164"/>
      <c r="K64" s="164"/>
      <c r="L64" s="164"/>
      <c r="M64" s="164"/>
      <c r="N64" s="354"/>
      <c r="O64" s="162"/>
      <c r="P64" s="162"/>
      <c r="Q64" s="162"/>
      <c r="R64" s="162"/>
      <c r="S64" s="162"/>
      <c r="T64" s="162"/>
      <c r="U64" s="162"/>
      <c r="V64" s="350"/>
      <c r="W64" s="350"/>
      <c r="X64" s="350"/>
      <c r="Y64" s="165"/>
      <c r="Z64" s="350"/>
      <c r="AA64" s="350"/>
      <c r="AB64" s="350"/>
      <c r="AC64" s="605"/>
    </row>
    <row r="65" spans="2:29" ht="23.1" customHeight="1" x14ac:dyDescent="0.15">
      <c r="B65" s="10">
        <f t="shared" si="0"/>
        <v>60</v>
      </c>
      <c r="C65" s="347"/>
      <c r="D65" s="164"/>
      <c r="E65" s="165"/>
      <c r="F65" s="476"/>
      <c r="G65" s="164"/>
      <c r="H65" s="163"/>
      <c r="I65" s="163"/>
      <c r="J65" s="164"/>
      <c r="K65" s="164"/>
      <c r="L65" s="164"/>
      <c r="M65" s="164"/>
      <c r="N65" s="354"/>
      <c r="O65" s="162"/>
      <c r="P65" s="162"/>
      <c r="Q65" s="162"/>
      <c r="R65" s="162"/>
      <c r="S65" s="162"/>
      <c r="T65" s="162"/>
      <c r="U65" s="162"/>
      <c r="V65" s="350"/>
      <c r="W65" s="350"/>
      <c r="X65" s="350"/>
      <c r="Y65" s="165"/>
      <c r="Z65" s="350"/>
      <c r="AA65" s="350"/>
      <c r="AB65" s="350"/>
      <c r="AC65" s="605"/>
    </row>
    <row r="66" spans="2:29" ht="23.1" customHeight="1" x14ac:dyDescent="0.15">
      <c r="B66" s="10">
        <f t="shared" si="0"/>
        <v>61</v>
      </c>
      <c r="C66" s="347"/>
      <c r="D66" s="164"/>
      <c r="E66" s="165"/>
      <c r="F66" s="476"/>
      <c r="G66" s="164"/>
      <c r="H66" s="163"/>
      <c r="I66" s="163"/>
      <c r="J66" s="164"/>
      <c r="K66" s="164"/>
      <c r="L66" s="164"/>
      <c r="M66" s="164"/>
      <c r="N66" s="354"/>
      <c r="O66" s="162"/>
      <c r="P66" s="162"/>
      <c r="Q66" s="162"/>
      <c r="R66" s="162"/>
      <c r="S66" s="162"/>
      <c r="T66" s="162"/>
      <c r="U66" s="162"/>
      <c r="V66" s="350"/>
      <c r="W66" s="350"/>
      <c r="X66" s="350"/>
      <c r="Y66" s="165"/>
      <c r="Z66" s="350"/>
      <c r="AA66" s="350"/>
      <c r="AB66" s="350"/>
      <c r="AC66" s="605"/>
    </row>
    <row r="67" spans="2:29" ht="23.1" customHeight="1" x14ac:dyDescent="0.15">
      <c r="B67" s="10">
        <f t="shared" si="0"/>
        <v>62</v>
      </c>
      <c r="C67" s="347"/>
      <c r="D67" s="164"/>
      <c r="E67" s="165"/>
      <c r="F67" s="476"/>
      <c r="G67" s="164"/>
      <c r="H67" s="163"/>
      <c r="I67" s="163"/>
      <c r="J67" s="164"/>
      <c r="K67" s="164"/>
      <c r="L67" s="164"/>
      <c r="M67" s="164"/>
      <c r="N67" s="354"/>
      <c r="O67" s="162"/>
      <c r="P67" s="162"/>
      <c r="Q67" s="162"/>
      <c r="R67" s="162"/>
      <c r="S67" s="162"/>
      <c r="T67" s="162"/>
      <c r="U67" s="162"/>
      <c r="V67" s="350"/>
      <c r="W67" s="350"/>
      <c r="X67" s="350"/>
      <c r="Y67" s="165"/>
      <c r="Z67" s="350"/>
      <c r="AA67" s="350"/>
      <c r="AB67" s="350"/>
      <c r="AC67" s="605"/>
    </row>
    <row r="68" spans="2:29" ht="23.1" customHeight="1" x14ac:dyDescent="0.15">
      <c r="B68" s="10">
        <f t="shared" si="0"/>
        <v>63</v>
      </c>
      <c r="C68" s="347"/>
      <c r="D68" s="164"/>
      <c r="E68" s="165"/>
      <c r="F68" s="476"/>
      <c r="G68" s="164"/>
      <c r="H68" s="163"/>
      <c r="I68" s="163"/>
      <c r="J68" s="164"/>
      <c r="K68" s="164"/>
      <c r="L68" s="164"/>
      <c r="M68" s="164"/>
      <c r="N68" s="354"/>
      <c r="O68" s="162"/>
      <c r="P68" s="162"/>
      <c r="Q68" s="162"/>
      <c r="R68" s="162"/>
      <c r="S68" s="162"/>
      <c r="T68" s="162"/>
      <c r="U68" s="162"/>
      <c r="V68" s="350"/>
      <c r="W68" s="350"/>
      <c r="X68" s="350"/>
      <c r="Y68" s="165"/>
      <c r="Z68" s="350"/>
      <c r="AA68" s="350"/>
      <c r="AB68" s="350"/>
      <c r="AC68" s="605"/>
    </row>
    <row r="69" spans="2:29" ht="23.1" customHeight="1" x14ac:dyDescent="0.15">
      <c r="B69" s="10">
        <f t="shared" si="0"/>
        <v>64</v>
      </c>
      <c r="C69" s="347"/>
      <c r="D69" s="164"/>
      <c r="E69" s="165"/>
      <c r="F69" s="476"/>
      <c r="G69" s="164"/>
      <c r="H69" s="163"/>
      <c r="I69" s="163"/>
      <c r="J69" s="164"/>
      <c r="K69" s="164"/>
      <c r="L69" s="164"/>
      <c r="M69" s="164"/>
      <c r="N69" s="354"/>
      <c r="O69" s="162"/>
      <c r="P69" s="162"/>
      <c r="Q69" s="162"/>
      <c r="R69" s="162"/>
      <c r="S69" s="162"/>
      <c r="T69" s="162"/>
      <c r="U69" s="162"/>
      <c r="V69" s="350"/>
      <c r="W69" s="350"/>
      <c r="X69" s="350"/>
      <c r="Y69" s="165"/>
      <c r="Z69" s="350"/>
      <c r="AA69" s="350"/>
      <c r="AB69" s="350"/>
      <c r="AC69" s="605"/>
    </row>
    <row r="70" spans="2:29" ht="23.1" customHeight="1" x14ac:dyDescent="0.15">
      <c r="B70" s="10">
        <f t="shared" si="0"/>
        <v>65</v>
      </c>
      <c r="C70" s="347"/>
      <c r="D70" s="164"/>
      <c r="E70" s="165"/>
      <c r="F70" s="476"/>
      <c r="G70" s="164"/>
      <c r="H70" s="163"/>
      <c r="I70" s="163"/>
      <c r="J70" s="164"/>
      <c r="K70" s="164"/>
      <c r="L70" s="164"/>
      <c r="M70" s="164"/>
      <c r="N70" s="354"/>
      <c r="O70" s="162"/>
      <c r="P70" s="162"/>
      <c r="Q70" s="162"/>
      <c r="R70" s="162"/>
      <c r="S70" s="162"/>
      <c r="T70" s="162"/>
      <c r="U70" s="162"/>
      <c r="V70" s="350"/>
      <c r="W70" s="350"/>
      <c r="X70" s="350"/>
      <c r="Y70" s="165"/>
      <c r="Z70" s="350"/>
      <c r="AA70" s="350"/>
      <c r="AB70" s="350"/>
      <c r="AC70" s="605"/>
    </row>
    <row r="71" spans="2:29" ht="23.1" customHeight="1" x14ac:dyDescent="0.15">
      <c r="B71" s="10">
        <f t="shared" si="0"/>
        <v>66</v>
      </c>
      <c r="C71" s="347"/>
      <c r="D71" s="164"/>
      <c r="E71" s="165"/>
      <c r="F71" s="476"/>
      <c r="G71" s="164"/>
      <c r="H71" s="163"/>
      <c r="I71" s="163"/>
      <c r="J71" s="164"/>
      <c r="K71" s="164"/>
      <c r="L71" s="164"/>
      <c r="M71" s="164"/>
      <c r="N71" s="354"/>
      <c r="O71" s="162"/>
      <c r="P71" s="162"/>
      <c r="Q71" s="162"/>
      <c r="R71" s="162"/>
      <c r="S71" s="162"/>
      <c r="T71" s="162"/>
      <c r="U71" s="162"/>
      <c r="V71" s="350"/>
      <c r="W71" s="350"/>
      <c r="X71" s="350"/>
      <c r="Y71" s="165"/>
      <c r="Z71" s="350"/>
      <c r="AA71" s="350"/>
      <c r="AB71" s="350"/>
      <c r="AC71" s="605"/>
    </row>
    <row r="72" spans="2:29" ht="23.1" customHeight="1" x14ac:dyDescent="0.15">
      <c r="B72" s="10">
        <f t="shared" ref="B72:B135" si="1">B71+1</f>
        <v>67</v>
      </c>
      <c r="C72" s="347"/>
      <c r="D72" s="164"/>
      <c r="E72" s="165"/>
      <c r="F72" s="476"/>
      <c r="G72" s="164"/>
      <c r="H72" s="163"/>
      <c r="I72" s="163"/>
      <c r="J72" s="164"/>
      <c r="K72" s="164"/>
      <c r="L72" s="164"/>
      <c r="M72" s="164"/>
      <c r="N72" s="354"/>
      <c r="O72" s="162"/>
      <c r="P72" s="162"/>
      <c r="Q72" s="162"/>
      <c r="R72" s="162"/>
      <c r="S72" s="162"/>
      <c r="T72" s="162"/>
      <c r="U72" s="162"/>
      <c r="V72" s="350"/>
      <c r="W72" s="350"/>
      <c r="X72" s="350"/>
      <c r="Y72" s="165"/>
      <c r="Z72" s="350"/>
      <c r="AA72" s="350"/>
      <c r="AB72" s="350"/>
      <c r="AC72" s="605"/>
    </row>
    <row r="73" spans="2:29" ht="23.1" customHeight="1" x14ac:dyDescent="0.15">
      <c r="B73" s="10">
        <f t="shared" si="1"/>
        <v>68</v>
      </c>
      <c r="C73" s="347"/>
      <c r="D73" s="164"/>
      <c r="E73" s="165"/>
      <c r="F73" s="476"/>
      <c r="G73" s="164"/>
      <c r="H73" s="163"/>
      <c r="I73" s="163"/>
      <c r="J73" s="164"/>
      <c r="K73" s="164"/>
      <c r="L73" s="164"/>
      <c r="M73" s="164"/>
      <c r="N73" s="354"/>
      <c r="O73" s="162"/>
      <c r="P73" s="162"/>
      <c r="Q73" s="162"/>
      <c r="R73" s="162"/>
      <c r="S73" s="162"/>
      <c r="T73" s="162"/>
      <c r="U73" s="162"/>
      <c r="V73" s="350"/>
      <c r="W73" s="350"/>
      <c r="X73" s="350"/>
      <c r="Y73" s="165"/>
      <c r="Z73" s="350"/>
      <c r="AA73" s="350"/>
      <c r="AB73" s="350"/>
      <c r="AC73" s="605"/>
    </row>
    <row r="74" spans="2:29" ht="23.1" customHeight="1" x14ac:dyDescent="0.15">
      <c r="B74" s="10">
        <f t="shared" si="1"/>
        <v>69</v>
      </c>
      <c r="C74" s="347"/>
      <c r="D74" s="164"/>
      <c r="E74" s="165"/>
      <c r="F74" s="476"/>
      <c r="G74" s="164"/>
      <c r="H74" s="163"/>
      <c r="I74" s="163"/>
      <c r="J74" s="164"/>
      <c r="K74" s="164"/>
      <c r="L74" s="164"/>
      <c r="M74" s="164"/>
      <c r="N74" s="354"/>
      <c r="O74" s="162"/>
      <c r="P74" s="162"/>
      <c r="Q74" s="162"/>
      <c r="R74" s="162"/>
      <c r="S74" s="162"/>
      <c r="T74" s="162"/>
      <c r="U74" s="162"/>
      <c r="V74" s="350"/>
      <c r="W74" s="350"/>
      <c r="X74" s="350"/>
      <c r="Y74" s="165"/>
      <c r="Z74" s="350"/>
      <c r="AA74" s="350"/>
      <c r="AB74" s="350"/>
      <c r="AC74" s="605"/>
    </row>
    <row r="75" spans="2:29" ht="23.1" customHeight="1" x14ac:dyDescent="0.15">
      <c r="B75" s="10">
        <f t="shared" si="1"/>
        <v>70</v>
      </c>
      <c r="C75" s="347"/>
      <c r="D75" s="164"/>
      <c r="E75" s="165"/>
      <c r="F75" s="476"/>
      <c r="G75" s="164"/>
      <c r="H75" s="163"/>
      <c r="I75" s="163"/>
      <c r="J75" s="164"/>
      <c r="K75" s="164"/>
      <c r="L75" s="164"/>
      <c r="M75" s="164"/>
      <c r="N75" s="354"/>
      <c r="O75" s="162"/>
      <c r="P75" s="162"/>
      <c r="Q75" s="162"/>
      <c r="R75" s="162"/>
      <c r="S75" s="162"/>
      <c r="T75" s="162"/>
      <c r="U75" s="162"/>
      <c r="V75" s="350"/>
      <c r="W75" s="350"/>
      <c r="X75" s="350"/>
      <c r="Y75" s="165"/>
      <c r="Z75" s="350"/>
      <c r="AA75" s="350"/>
      <c r="AB75" s="350"/>
      <c r="AC75" s="605"/>
    </row>
    <row r="76" spans="2:29" ht="23.1" customHeight="1" x14ac:dyDescent="0.15">
      <c r="B76" s="10">
        <f t="shared" si="1"/>
        <v>71</v>
      </c>
      <c r="C76" s="347"/>
      <c r="D76" s="164"/>
      <c r="E76" s="165"/>
      <c r="F76" s="476"/>
      <c r="G76" s="164"/>
      <c r="H76" s="163"/>
      <c r="I76" s="163"/>
      <c r="J76" s="164"/>
      <c r="K76" s="164"/>
      <c r="L76" s="164"/>
      <c r="M76" s="164"/>
      <c r="N76" s="354"/>
      <c r="O76" s="162"/>
      <c r="P76" s="162"/>
      <c r="Q76" s="162"/>
      <c r="R76" s="162"/>
      <c r="S76" s="162"/>
      <c r="T76" s="162"/>
      <c r="U76" s="162"/>
      <c r="V76" s="350"/>
      <c r="W76" s="350"/>
      <c r="X76" s="350"/>
      <c r="Y76" s="165"/>
      <c r="Z76" s="350"/>
      <c r="AA76" s="350"/>
      <c r="AB76" s="350"/>
      <c r="AC76" s="605"/>
    </row>
    <row r="77" spans="2:29" ht="23.1" customHeight="1" x14ac:dyDescent="0.15">
      <c r="B77" s="10">
        <f t="shared" si="1"/>
        <v>72</v>
      </c>
      <c r="C77" s="347"/>
      <c r="D77" s="164"/>
      <c r="E77" s="165"/>
      <c r="F77" s="476"/>
      <c r="G77" s="164"/>
      <c r="H77" s="163"/>
      <c r="I77" s="163"/>
      <c r="J77" s="164"/>
      <c r="K77" s="164"/>
      <c r="L77" s="164"/>
      <c r="M77" s="164"/>
      <c r="N77" s="354"/>
      <c r="O77" s="162"/>
      <c r="P77" s="162"/>
      <c r="Q77" s="162"/>
      <c r="R77" s="162"/>
      <c r="S77" s="162"/>
      <c r="T77" s="162"/>
      <c r="U77" s="162"/>
      <c r="V77" s="350"/>
      <c r="W77" s="350"/>
      <c r="X77" s="350"/>
      <c r="Y77" s="165"/>
      <c r="Z77" s="350"/>
      <c r="AA77" s="350"/>
      <c r="AB77" s="350"/>
      <c r="AC77" s="605"/>
    </row>
    <row r="78" spans="2:29" ht="23.1" customHeight="1" x14ac:dyDescent="0.15">
      <c r="B78" s="10">
        <f t="shared" si="1"/>
        <v>73</v>
      </c>
      <c r="C78" s="347"/>
      <c r="D78" s="164"/>
      <c r="E78" s="165"/>
      <c r="F78" s="476"/>
      <c r="G78" s="164"/>
      <c r="H78" s="163"/>
      <c r="I78" s="163"/>
      <c r="J78" s="164"/>
      <c r="K78" s="164"/>
      <c r="L78" s="164"/>
      <c r="M78" s="164"/>
      <c r="N78" s="354"/>
      <c r="O78" s="162"/>
      <c r="P78" s="162"/>
      <c r="Q78" s="162"/>
      <c r="R78" s="162"/>
      <c r="S78" s="162"/>
      <c r="T78" s="162"/>
      <c r="U78" s="162"/>
      <c r="V78" s="350"/>
      <c r="W78" s="350"/>
      <c r="X78" s="350"/>
      <c r="Y78" s="165"/>
      <c r="Z78" s="350"/>
      <c r="AA78" s="350"/>
      <c r="AB78" s="350"/>
      <c r="AC78" s="605"/>
    </row>
    <row r="79" spans="2:29" ht="23.1" customHeight="1" x14ac:dyDescent="0.15">
      <c r="B79" s="10">
        <f t="shared" si="1"/>
        <v>74</v>
      </c>
      <c r="C79" s="347"/>
      <c r="D79" s="164"/>
      <c r="E79" s="165"/>
      <c r="F79" s="476"/>
      <c r="G79" s="164"/>
      <c r="H79" s="163"/>
      <c r="I79" s="163"/>
      <c r="J79" s="164"/>
      <c r="K79" s="164"/>
      <c r="L79" s="164"/>
      <c r="M79" s="164"/>
      <c r="N79" s="354"/>
      <c r="O79" s="162"/>
      <c r="P79" s="162"/>
      <c r="Q79" s="162"/>
      <c r="R79" s="162"/>
      <c r="S79" s="162"/>
      <c r="T79" s="162"/>
      <c r="U79" s="162"/>
      <c r="V79" s="350"/>
      <c r="W79" s="350"/>
      <c r="X79" s="350"/>
      <c r="Y79" s="165"/>
      <c r="Z79" s="350"/>
      <c r="AA79" s="350"/>
      <c r="AB79" s="350"/>
      <c r="AC79" s="605"/>
    </row>
    <row r="80" spans="2:29" ht="23.1" customHeight="1" x14ac:dyDescent="0.15">
      <c r="B80" s="10">
        <f t="shared" si="1"/>
        <v>75</v>
      </c>
      <c r="C80" s="347"/>
      <c r="D80" s="164"/>
      <c r="E80" s="165"/>
      <c r="F80" s="476"/>
      <c r="G80" s="164"/>
      <c r="H80" s="163"/>
      <c r="I80" s="163"/>
      <c r="J80" s="164"/>
      <c r="K80" s="164"/>
      <c r="L80" s="164"/>
      <c r="M80" s="164"/>
      <c r="N80" s="354"/>
      <c r="O80" s="162"/>
      <c r="P80" s="162"/>
      <c r="Q80" s="162"/>
      <c r="R80" s="162"/>
      <c r="S80" s="162"/>
      <c r="T80" s="162"/>
      <c r="U80" s="162"/>
      <c r="V80" s="350"/>
      <c r="W80" s="350"/>
      <c r="X80" s="350"/>
      <c r="Y80" s="165"/>
      <c r="Z80" s="350"/>
      <c r="AA80" s="350"/>
      <c r="AB80" s="350"/>
      <c r="AC80" s="605"/>
    </row>
    <row r="81" spans="2:29" ht="23.1" customHeight="1" x14ac:dyDescent="0.15">
      <c r="B81" s="10">
        <f t="shared" si="1"/>
        <v>76</v>
      </c>
      <c r="C81" s="347"/>
      <c r="D81" s="164"/>
      <c r="E81" s="165"/>
      <c r="F81" s="476"/>
      <c r="G81" s="164"/>
      <c r="H81" s="163"/>
      <c r="I81" s="163"/>
      <c r="J81" s="164"/>
      <c r="K81" s="164"/>
      <c r="L81" s="164"/>
      <c r="M81" s="164"/>
      <c r="N81" s="354"/>
      <c r="O81" s="162"/>
      <c r="P81" s="162"/>
      <c r="Q81" s="162"/>
      <c r="R81" s="162"/>
      <c r="S81" s="162"/>
      <c r="T81" s="162"/>
      <c r="U81" s="162"/>
      <c r="V81" s="350"/>
      <c r="W81" s="350"/>
      <c r="X81" s="350"/>
      <c r="Y81" s="165"/>
      <c r="Z81" s="350"/>
      <c r="AA81" s="350"/>
      <c r="AB81" s="350"/>
      <c r="AC81" s="605"/>
    </row>
    <row r="82" spans="2:29" ht="23.1" customHeight="1" x14ac:dyDescent="0.15">
      <c r="B82" s="10">
        <f t="shared" si="1"/>
        <v>77</v>
      </c>
      <c r="C82" s="347"/>
      <c r="D82" s="164"/>
      <c r="E82" s="165"/>
      <c r="F82" s="476"/>
      <c r="G82" s="164"/>
      <c r="H82" s="163"/>
      <c r="I82" s="163"/>
      <c r="J82" s="164"/>
      <c r="K82" s="164"/>
      <c r="L82" s="164"/>
      <c r="M82" s="164"/>
      <c r="N82" s="354"/>
      <c r="O82" s="162"/>
      <c r="P82" s="162"/>
      <c r="Q82" s="162"/>
      <c r="R82" s="162"/>
      <c r="S82" s="162"/>
      <c r="T82" s="162"/>
      <c r="U82" s="162"/>
      <c r="V82" s="350"/>
      <c r="W82" s="350"/>
      <c r="X82" s="350"/>
      <c r="Y82" s="165"/>
      <c r="Z82" s="350"/>
      <c r="AA82" s="350"/>
      <c r="AB82" s="350"/>
      <c r="AC82" s="605"/>
    </row>
    <row r="83" spans="2:29" ht="23.1" customHeight="1" x14ac:dyDescent="0.15">
      <c r="B83" s="10">
        <f t="shared" si="1"/>
        <v>78</v>
      </c>
      <c r="C83" s="347"/>
      <c r="D83" s="164"/>
      <c r="E83" s="165"/>
      <c r="F83" s="476"/>
      <c r="G83" s="164"/>
      <c r="H83" s="163"/>
      <c r="I83" s="163"/>
      <c r="J83" s="164"/>
      <c r="K83" s="164"/>
      <c r="L83" s="164"/>
      <c r="M83" s="164"/>
      <c r="N83" s="354"/>
      <c r="O83" s="162"/>
      <c r="P83" s="162"/>
      <c r="Q83" s="162"/>
      <c r="R83" s="162"/>
      <c r="S83" s="162"/>
      <c r="T83" s="162"/>
      <c r="U83" s="162"/>
      <c r="V83" s="350"/>
      <c r="W83" s="350"/>
      <c r="X83" s="350"/>
      <c r="Y83" s="165"/>
      <c r="Z83" s="350"/>
      <c r="AA83" s="350"/>
      <c r="AB83" s="350"/>
      <c r="AC83" s="605"/>
    </row>
    <row r="84" spans="2:29" ht="23.1" customHeight="1" x14ac:dyDescent="0.15">
      <c r="B84" s="10">
        <f t="shared" si="1"/>
        <v>79</v>
      </c>
      <c r="C84" s="347"/>
      <c r="D84" s="164"/>
      <c r="E84" s="165"/>
      <c r="F84" s="476"/>
      <c r="G84" s="164"/>
      <c r="H84" s="163"/>
      <c r="I84" s="163"/>
      <c r="J84" s="164"/>
      <c r="K84" s="164"/>
      <c r="L84" s="164"/>
      <c r="M84" s="164"/>
      <c r="N84" s="354"/>
      <c r="O84" s="162"/>
      <c r="P84" s="162"/>
      <c r="Q84" s="162"/>
      <c r="R84" s="162"/>
      <c r="S84" s="162"/>
      <c r="T84" s="162"/>
      <c r="U84" s="162"/>
      <c r="V84" s="350"/>
      <c r="W84" s="350"/>
      <c r="X84" s="350"/>
      <c r="Y84" s="165"/>
      <c r="Z84" s="350"/>
      <c r="AA84" s="350"/>
      <c r="AB84" s="350"/>
      <c r="AC84" s="605"/>
    </row>
    <row r="85" spans="2:29" ht="23.1" customHeight="1" x14ac:dyDescent="0.15">
      <c r="B85" s="10">
        <f t="shared" si="1"/>
        <v>80</v>
      </c>
      <c r="C85" s="347"/>
      <c r="D85" s="164"/>
      <c r="E85" s="165"/>
      <c r="F85" s="476"/>
      <c r="G85" s="164"/>
      <c r="H85" s="163"/>
      <c r="I85" s="163"/>
      <c r="J85" s="164"/>
      <c r="K85" s="164"/>
      <c r="L85" s="164"/>
      <c r="M85" s="164"/>
      <c r="N85" s="354"/>
      <c r="O85" s="162"/>
      <c r="P85" s="162"/>
      <c r="Q85" s="162"/>
      <c r="R85" s="162"/>
      <c r="S85" s="162"/>
      <c r="T85" s="162"/>
      <c r="U85" s="162"/>
      <c r="V85" s="350"/>
      <c r="W85" s="350"/>
      <c r="X85" s="350"/>
      <c r="Y85" s="165"/>
      <c r="Z85" s="350"/>
      <c r="AA85" s="350"/>
      <c r="AB85" s="350"/>
      <c r="AC85" s="605"/>
    </row>
    <row r="86" spans="2:29" ht="23.1" customHeight="1" x14ac:dyDescent="0.15">
      <c r="B86" s="10">
        <f t="shared" si="1"/>
        <v>81</v>
      </c>
      <c r="C86" s="347"/>
      <c r="D86" s="164"/>
      <c r="E86" s="165"/>
      <c r="F86" s="476"/>
      <c r="G86" s="164"/>
      <c r="H86" s="163"/>
      <c r="I86" s="163"/>
      <c r="J86" s="164"/>
      <c r="K86" s="164"/>
      <c r="L86" s="164"/>
      <c r="M86" s="164"/>
      <c r="N86" s="354"/>
      <c r="O86" s="162"/>
      <c r="P86" s="162"/>
      <c r="Q86" s="162"/>
      <c r="R86" s="162"/>
      <c r="S86" s="162"/>
      <c r="T86" s="162"/>
      <c r="U86" s="162"/>
      <c r="V86" s="350"/>
      <c r="W86" s="350"/>
      <c r="X86" s="350"/>
      <c r="Y86" s="165"/>
      <c r="Z86" s="350"/>
      <c r="AA86" s="350"/>
      <c r="AB86" s="350"/>
      <c r="AC86" s="605"/>
    </row>
    <row r="87" spans="2:29" ht="23.1" customHeight="1" x14ac:dyDescent="0.15">
      <c r="B87" s="10">
        <f t="shared" si="1"/>
        <v>82</v>
      </c>
      <c r="C87" s="347"/>
      <c r="D87" s="164"/>
      <c r="E87" s="165"/>
      <c r="F87" s="476"/>
      <c r="G87" s="164"/>
      <c r="H87" s="163"/>
      <c r="I87" s="163"/>
      <c r="J87" s="164"/>
      <c r="K87" s="164"/>
      <c r="L87" s="164"/>
      <c r="M87" s="164"/>
      <c r="N87" s="354"/>
      <c r="O87" s="162"/>
      <c r="P87" s="162"/>
      <c r="Q87" s="162"/>
      <c r="R87" s="162"/>
      <c r="S87" s="162"/>
      <c r="T87" s="162"/>
      <c r="U87" s="162"/>
      <c r="V87" s="350"/>
      <c r="W87" s="350"/>
      <c r="X87" s="350"/>
      <c r="Y87" s="165"/>
      <c r="Z87" s="350"/>
      <c r="AA87" s="350"/>
      <c r="AB87" s="350"/>
      <c r="AC87" s="605"/>
    </row>
    <row r="88" spans="2:29" ht="23.1" customHeight="1" x14ac:dyDescent="0.15">
      <c r="B88" s="10">
        <f t="shared" si="1"/>
        <v>83</v>
      </c>
      <c r="C88" s="347"/>
      <c r="D88" s="164"/>
      <c r="E88" s="165"/>
      <c r="F88" s="476"/>
      <c r="G88" s="164"/>
      <c r="H88" s="163"/>
      <c r="I88" s="163"/>
      <c r="J88" s="164"/>
      <c r="K88" s="164"/>
      <c r="L88" s="164"/>
      <c r="M88" s="164"/>
      <c r="N88" s="354"/>
      <c r="O88" s="162"/>
      <c r="P88" s="162"/>
      <c r="Q88" s="162"/>
      <c r="R88" s="162"/>
      <c r="S88" s="162"/>
      <c r="T88" s="162"/>
      <c r="U88" s="162"/>
      <c r="V88" s="350"/>
      <c r="W88" s="350"/>
      <c r="X88" s="350"/>
      <c r="Y88" s="165"/>
      <c r="Z88" s="350"/>
      <c r="AA88" s="350"/>
      <c r="AB88" s="350"/>
      <c r="AC88" s="605"/>
    </row>
    <row r="89" spans="2:29" ht="23.1" customHeight="1" x14ac:dyDescent="0.15">
      <c r="B89" s="10">
        <f t="shared" si="1"/>
        <v>84</v>
      </c>
      <c r="C89" s="347"/>
      <c r="D89" s="164"/>
      <c r="E89" s="165"/>
      <c r="F89" s="476"/>
      <c r="G89" s="164"/>
      <c r="H89" s="163"/>
      <c r="I89" s="163"/>
      <c r="J89" s="164"/>
      <c r="K89" s="164"/>
      <c r="L89" s="164"/>
      <c r="M89" s="164"/>
      <c r="N89" s="354"/>
      <c r="O89" s="162"/>
      <c r="P89" s="162"/>
      <c r="Q89" s="162"/>
      <c r="R89" s="162"/>
      <c r="S89" s="162"/>
      <c r="T89" s="162"/>
      <c r="U89" s="162"/>
      <c r="V89" s="350"/>
      <c r="W89" s="350"/>
      <c r="X89" s="350"/>
      <c r="Y89" s="165"/>
      <c r="Z89" s="350"/>
      <c r="AA89" s="350"/>
      <c r="AB89" s="350"/>
      <c r="AC89" s="605"/>
    </row>
    <row r="90" spans="2:29" ht="23.1" customHeight="1" x14ac:dyDescent="0.15">
      <c r="B90" s="10">
        <f t="shared" si="1"/>
        <v>85</v>
      </c>
      <c r="C90" s="347"/>
      <c r="D90" s="164"/>
      <c r="E90" s="165"/>
      <c r="F90" s="476"/>
      <c r="G90" s="164"/>
      <c r="H90" s="163"/>
      <c r="I90" s="163"/>
      <c r="J90" s="164"/>
      <c r="K90" s="164"/>
      <c r="L90" s="164"/>
      <c r="M90" s="164"/>
      <c r="N90" s="354"/>
      <c r="O90" s="162"/>
      <c r="P90" s="162"/>
      <c r="Q90" s="162"/>
      <c r="R90" s="162"/>
      <c r="S90" s="162"/>
      <c r="T90" s="162"/>
      <c r="U90" s="162"/>
      <c r="V90" s="350"/>
      <c r="W90" s="350"/>
      <c r="X90" s="350"/>
      <c r="Y90" s="165"/>
      <c r="Z90" s="350"/>
      <c r="AA90" s="350"/>
      <c r="AB90" s="350"/>
      <c r="AC90" s="605"/>
    </row>
    <row r="91" spans="2:29" ht="23.1" customHeight="1" x14ac:dyDescent="0.15">
      <c r="B91" s="10">
        <f t="shared" si="1"/>
        <v>86</v>
      </c>
      <c r="C91" s="347"/>
      <c r="D91" s="164"/>
      <c r="E91" s="165"/>
      <c r="F91" s="476"/>
      <c r="G91" s="164"/>
      <c r="H91" s="163"/>
      <c r="I91" s="163"/>
      <c r="J91" s="164"/>
      <c r="K91" s="164"/>
      <c r="L91" s="164"/>
      <c r="M91" s="164"/>
      <c r="N91" s="354"/>
      <c r="O91" s="162"/>
      <c r="P91" s="162"/>
      <c r="Q91" s="162"/>
      <c r="R91" s="162"/>
      <c r="S91" s="162"/>
      <c r="T91" s="162"/>
      <c r="U91" s="162"/>
      <c r="V91" s="350"/>
      <c r="W91" s="350"/>
      <c r="X91" s="350"/>
      <c r="Y91" s="165"/>
      <c r="Z91" s="350"/>
      <c r="AA91" s="350"/>
      <c r="AB91" s="350"/>
      <c r="AC91" s="605"/>
    </row>
    <row r="92" spans="2:29" ht="23.1" customHeight="1" x14ac:dyDescent="0.15">
      <c r="B92" s="10">
        <f t="shared" si="1"/>
        <v>87</v>
      </c>
      <c r="C92" s="347"/>
      <c r="D92" s="164"/>
      <c r="E92" s="165"/>
      <c r="F92" s="476"/>
      <c r="G92" s="164"/>
      <c r="H92" s="163"/>
      <c r="I92" s="163"/>
      <c r="J92" s="164"/>
      <c r="K92" s="164"/>
      <c r="L92" s="164"/>
      <c r="M92" s="164"/>
      <c r="N92" s="354"/>
      <c r="O92" s="162"/>
      <c r="P92" s="162"/>
      <c r="Q92" s="162"/>
      <c r="R92" s="162"/>
      <c r="S92" s="162"/>
      <c r="T92" s="162"/>
      <c r="U92" s="162"/>
      <c r="V92" s="350"/>
      <c r="W92" s="350"/>
      <c r="X92" s="350"/>
      <c r="Y92" s="165"/>
      <c r="Z92" s="350"/>
      <c r="AA92" s="350"/>
      <c r="AB92" s="350"/>
      <c r="AC92" s="605"/>
    </row>
    <row r="93" spans="2:29" ht="23.1" customHeight="1" x14ac:dyDescent="0.15">
      <c r="B93" s="10">
        <f t="shared" si="1"/>
        <v>88</v>
      </c>
      <c r="C93" s="347"/>
      <c r="D93" s="164"/>
      <c r="E93" s="165"/>
      <c r="F93" s="476"/>
      <c r="G93" s="164"/>
      <c r="H93" s="163"/>
      <c r="I93" s="163"/>
      <c r="J93" s="164"/>
      <c r="K93" s="164"/>
      <c r="L93" s="164"/>
      <c r="M93" s="164"/>
      <c r="N93" s="354"/>
      <c r="O93" s="162"/>
      <c r="P93" s="162"/>
      <c r="Q93" s="162"/>
      <c r="R93" s="162"/>
      <c r="S93" s="162"/>
      <c r="T93" s="162"/>
      <c r="U93" s="162"/>
      <c r="V93" s="350"/>
      <c r="W93" s="350"/>
      <c r="X93" s="350"/>
      <c r="Y93" s="165"/>
      <c r="Z93" s="350"/>
      <c r="AA93" s="350"/>
      <c r="AB93" s="350"/>
      <c r="AC93" s="605"/>
    </row>
    <row r="94" spans="2:29" ht="23.1" customHeight="1" x14ac:dyDescent="0.15">
      <c r="B94" s="10">
        <f t="shared" si="1"/>
        <v>89</v>
      </c>
      <c r="C94" s="347"/>
      <c r="D94" s="164"/>
      <c r="E94" s="165"/>
      <c r="F94" s="476"/>
      <c r="G94" s="164"/>
      <c r="H94" s="163"/>
      <c r="I94" s="163"/>
      <c r="J94" s="164"/>
      <c r="K94" s="164"/>
      <c r="L94" s="164"/>
      <c r="M94" s="164"/>
      <c r="N94" s="354"/>
      <c r="O94" s="162"/>
      <c r="P94" s="162"/>
      <c r="Q94" s="162"/>
      <c r="R94" s="162"/>
      <c r="S94" s="162"/>
      <c r="T94" s="162"/>
      <c r="U94" s="162"/>
      <c r="V94" s="350"/>
      <c r="W94" s="350"/>
      <c r="X94" s="350"/>
      <c r="Y94" s="165"/>
      <c r="Z94" s="350"/>
      <c r="AA94" s="350"/>
      <c r="AB94" s="350"/>
      <c r="AC94" s="605"/>
    </row>
    <row r="95" spans="2:29" ht="23.1" customHeight="1" x14ac:dyDescent="0.15">
      <c r="B95" s="10">
        <f t="shared" si="1"/>
        <v>90</v>
      </c>
      <c r="C95" s="347"/>
      <c r="D95" s="164"/>
      <c r="E95" s="165"/>
      <c r="F95" s="476"/>
      <c r="G95" s="164"/>
      <c r="H95" s="163"/>
      <c r="I95" s="163"/>
      <c r="J95" s="164"/>
      <c r="K95" s="164"/>
      <c r="L95" s="164"/>
      <c r="M95" s="164"/>
      <c r="N95" s="354"/>
      <c r="O95" s="162"/>
      <c r="P95" s="162"/>
      <c r="Q95" s="162"/>
      <c r="R95" s="162"/>
      <c r="S95" s="162"/>
      <c r="T95" s="162"/>
      <c r="U95" s="162"/>
      <c r="V95" s="350"/>
      <c r="W95" s="350"/>
      <c r="X95" s="350"/>
      <c r="Y95" s="165"/>
      <c r="Z95" s="350"/>
      <c r="AA95" s="350"/>
      <c r="AB95" s="350"/>
      <c r="AC95" s="605"/>
    </row>
    <row r="96" spans="2:29" ht="23.1" customHeight="1" x14ac:dyDescent="0.15">
      <c r="B96" s="10">
        <f t="shared" si="1"/>
        <v>91</v>
      </c>
      <c r="C96" s="347"/>
      <c r="D96" s="164"/>
      <c r="E96" s="165"/>
      <c r="F96" s="476"/>
      <c r="G96" s="164"/>
      <c r="H96" s="163"/>
      <c r="I96" s="163"/>
      <c r="J96" s="164"/>
      <c r="K96" s="164"/>
      <c r="L96" s="164"/>
      <c r="M96" s="164"/>
      <c r="N96" s="354"/>
      <c r="O96" s="162"/>
      <c r="P96" s="162"/>
      <c r="Q96" s="162"/>
      <c r="R96" s="162"/>
      <c r="S96" s="162"/>
      <c r="T96" s="162"/>
      <c r="U96" s="162"/>
      <c r="V96" s="350"/>
      <c r="W96" s="350"/>
      <c r="X96" s="350"/>
      <c r="Y96" s="165"/>
      <c r="Z96" s="350"/>
      <c r="AA96" s="350"/>
      <c r="AB96" s="350"/>
      <c r="AC96" s="605"/>
    </row>
    <row r="97" spans="2:29" ht="23.1" customHeight="1" x14ac:dyDescent="0.15">
      <c r="B97" s="10">
        <f t="shared" si="1"/>
        <v>92</v>
      </c>
      <c r="C97" s="347"/>
      <c r="D97" s="164"/>
      <c r="E97" s="165"/>
      <c r="F97" s="476"/>
      <c r="G97" s="164"/>
      <c r="H97" s="163"/>
      <c r="I97" s="163"/>
      <c r="J97" s="164"/>
      <c r="K97" s="164"/>
      <c r="L97" s="164"/>
      <c r="M97" s="164"/>
      <c r="N97" s="354"/>
      <c r="O97" s="162"/>
      <c r="P97" s="162"/>
      <c r="Q97" s="162"/>
      <c r="R97" s="162"/>
      <c r="S97" s="162"/>
      <c r="T97" s="162"/>
      <c r="U97" s="162"/>
      <c r="V97" s="350"/>
      <c r="W97" s="350"/>
      <c r="X97" s="350"/>
      <c r="Y97" s="165"/>
      <c r="Z97" s="350"/>
      <c r="AA97" s="350"/>
      <c r="AB97" s="350"/>
      <c r="AC97" s="605"/>
    </row>
    <row r="98" spans="2:29" ht="23.1" customHeight="1" x14ac:dyDescent="0.15">
      <c r="B98" s="10">
        <f t="shared" si="1"/>
        <v>93</v>
      </c>
      <c r="C98" s="347"/>
      <c r="D98" s="164"/>
      <c r="E98" s="165"/>
      <c r="F98" s="476"/>
      <c r="G98" s="164"/>
      <c r="H98" s="163"/>
      <c r="I98" s="163"/>
      <c r="J98" s="164"/>
      <c r="K98" s="164"/>
      <c r="L98" s="164"/>
      <c r="M98" s="164"/>
      <c r="N98" s="354"/>
      <c r="O98" s="162"/>
      <c r="P98" s="162"/>
      <c r="Q98" s="162"/>
      <c r="R98" s="162"/>
      <c r="S98" s="162"/>
      <c r="T98" s="162"/>
      <c r="U98" s="162"/>
      <c r="V98" s="350"/>
      <c r="W98" s="350"/>
      <c r="X98" s="350"/>
      <c r="Y98" s="165"/>
      <c r="Z98" s="350"/>
      <c r="AA98" s="350"/>
      <c r="AB98" s="350"/>
      <c r="AC98" s="605"/>
    </row>
    <row r="99" spans="2:29" ht="23.1" customHeight="1" x14ac:dyDescent="0.15">
      <c r="B99" s="10">
        <f t="shared" si="1"/>
        <v>94</v>
      </c>
      <c r="C99" s="347"/>
      <c r="D99" s="164"/>
      <c r="E99" s="165"/>
      <c r="F99" s="476"/>
      <c r="G99" s="164"/>
      <c r="H99" s="163"/>
      <c r="I99" s="163"/>
      <c r="J99" s="164"/>
      <c r="K99" s="164"/>
      <c r="L99" s="164"/>
      <c r="M99" s="164"/>
      <c r="N99" s="354"/>
      <c r="O99" s="162"/>
      <c r="P99" s="162"/>
      <c r="Q99" s="162"/>
      <c r="R99" s="162"/>
      <c r="S99" s="162"/>
      <c r="T99" s="162"/>
      <c r="U99" s="162"/>
      <c r="V99" s="350"/>
      <c r="W99" s="350"/>
      <c r="X99" s="350"/>
      <c r="Y99" s="165"/>
      <c r="Z99" s="350"/>
      <c r="AA99" s="350"/>
      <c r="AB99" s="350"/>
      <c r="AC99" s="605"/>
    </row>
    <row r="100" spans="2:29" ht="23.1" customHeight="1" x14ac:dyDescent="0.15">
      <c r="B100" s="10">
        <f t="shared" si="1"/>
        <v>95</v>
      </c>
      <c r="C100" s="347"/>
      <c r="D100" s="164"/>
      <c r="E100" s="165"/>
      <c r="F100" s="476"/>
      <c r="G100" s="164"/>
      <c r="H100" s="163"/>
      <c r="I100" s="163"/>
      <c r="J100" s="164"/>
      <c r="K100" s="164"/>
      <c r="L100" s="164"/>
      <c r="M100" s="164"/>
      <c r="N100" s="354"/>
      <c r="O100" s="162"/>
      <c r="P100" s="162"/>
      <c r="Q100" s="162"/>
      <c r="R100" s="162"/>
      <c r="S100" s="162"/>
      <c r="T100" s="162"/>
      <c r="U100" s="162"/>
      <c r="V100" s="350"/>
      <c r="W100" s="350"/>
      <c r="X100" s="350"/>
      <c r="Y100" s="165"/>
      <c r="Z100" s="350"/>
      <c r="AA100" s="350"/>
      <c r="AB100" s="350"/>
      <c r="AC100" s="605"/>
    </row>
    <row r="101" spans="2:29" ht="23.1" customHeight="1" x14ac:dyDescent="0.15">
      <c r="B101" s="10">
        <f t="shared" si="1"/>
        <v>96</v>
      </c>
      <c r="C101" s="347"/>
      <c r="D101" s="164"/>
      <c r="E101" s="165"/>
      <c r="F101" s="476"/>
      <c r="G101" s="164"/>
      <c r="H101" s="163"/>
      <c r="I101" s="163"/>
      <c r="J101" s="164"/>
      <c r="K101" s="164"/>
      <c r="L101" s="164"/>
      <c r="M101" s="164"/>
      <c r="N101" s="354"/>
      <c r="O101" s="162"/>
      <c r="P101" s="162"/>
      <c r="Q101" s="162"/>
      <c r="R101" s="162"/>
      <c r="S101" s="162"/>
      <c r="T101" s="162"/>
      <c r="U101" s="162"/>
      <c r="V101" s="350"/>
      <c r="W101" s="350"/>
      <c r="X101" s="350"/>
      <c r="Y101" s="165"/>
      <c r="Z101" s="350"/>
      <c r="AA101" s="350"/>
      <c r="AB101" s="350"/>
      <c r="AC101" s="605"/>
    </row>
    <row r="102" spans="2:29" ht="23.1" customHeight="1" x14ac:dyDescent="0.15">
      <c r="B102" s="10">
        <f t="shared" si="1"/>
        <v>97</v>
      </c>
      <c r="C102" s="347"/>
      <c r="D102" s="164"/>
      <c r="E102" s="165"/>
      <c r="F102" s="476"/>
      <c r="G102" s="164"/>
      <c r="H102" s="163"/>
      <c r="I102" s="163"/>
      <c r="J102" s="164"/>
      <c r="K102" s="164"/>
      <c r="L102" s="164"/>
      <c r="M102" s="164"/>
      <c r="N102" s="354"/>
      <c r="O102" s="162"/>
      <c r="P102" s="162"/>
      <c r="Q102" s="162"/>
      <c r="R102" s="162"/>
      <c r="S102" s="162"/>
      <c r="T102" s="162"/>
      <c r="U102" s="162"/>
      <c r="V102" s="350"/>
      <c r="W102" s="350"/>
      <c r="X102" s="350"/>
      <c r="Y102" s="165"/>
      <c r="Z102" s="350"/>
      <c r="AA102" s="350"/>
      <c r="AB102" s="350"/>
      <c r="AC102" s="605"/>
    </row>
    <row r="103" spans="2:29" ht="23.1" customHeight="1" x14ac:dyDescent="0.15">
      <c r="B103" s="10">
        <f t="shared" si="1"/>
        <v>98</v>
      </c>
      <c r="C103" s="347"/>
      <c r="D103" s="164"/>
      <c r="E103" s="165"/>
      <c r="F103" s="476"/>
      <c r="G103" s="164"/>
      <c r="H103" s="163"/>
      <c r="I103" s="163"/>
      <c r="J103" s="164"/>
      <c r="K103" s="164"/>
      <c r="L103" s="164"/>
      <c r="M103" s="164"/>
      <c r="N103" s="354"/>
      <c r="O103" s="162"/>
      <c r="P103" s="162"/>
      <c r="Q103" s="162"/>
      <c r="R103" s="162"/>
      <c r="S103" s="162"/>
      <c r="T103" s="162"/>
      <c r="U103" s="162"/>
      <c r="V103" s="350"/>
      <c r="W103" s="350"/>
      <c r="X103" s="350"/>
      <c r="Y103" s="165"/>
      <c r="Z103" s="350"/>
      <c r="AA103" s="350"/>
      <c r="AB103" s="350"/>
      <c r="AC103" s="605"/>
    </row>
    <row r="104" spans="2:29" ht="23.1" customHeight="1" x14ac:dyDescent="0.15">
      <c r="B104" s="10">
        <f t="shared" si="1"/>
        <v>99</v>
      </c>
      <c r="C104" s="347"/>
      <c r="D104" s="164"/>
      <c r="E104" s="165"/>
      <c r="F104" s="476"/>
      <c r="G104" s="164"/>
      <c r="H104" s="163"/>
      <c r="I104" s="163"/>
      <c r="J104" s="164"/>
      <c r="K104" s="164"/>
      <c r="L104" s="164"/>
      <c r="M104" s="164"/>
      <c r="N104" s="354"/>
      <c r="O104" s="162"/>
      <c r="P104" s="162"/>
      <c r="Q104" s="162"/>
      <c r="R104" s="162"/>
      <c r="S104" s="162"/>
      <c r="T104" s="162"/>
      <c r="U104" s="162"/>
      <c r="V104" s="350"/>
      <c r="W104" s="350"/>
      <c r="X104" s="350"/>
      <c r="Y104" s="165"/>
      <c r="Z104" s="350"/>
      <c r="AA104" s="350"/>
      <c r="AB104" s="350"/>
      <c r="AC104" s="605"/>
    </row>
    <row r="105" spans="2:29" ht="23.1" customHeight="1" x14ac:dyDescent="0.15">
      <c r="B105" s="10">
        <f t="shared" si="1"/>
        <v>100</v>
      </c>
      <c r="C105" s="347"/>
      <c r="D105" s="164"/>
      <c r="E105" s="165"/>
      <c r="F105" s="476"/>
      <c r="G105" s="164"/>
      <c r="H105" s="163"/>
      <c r="I105" s="163"/>
      <c r="J105" s="164"/>
      <c r="K105" s="164"/>
      <c r="L105" s="164"/>
      <c r="M105" s="164"/>
      <c r="N105" s="354"/>
      <c r="O105" s="162"/>
      <c r="P105" s="162"/>
      <c r="Q105" s="162"/>
      <c r="R105" s="162"/>
      <c r="S105" s="162"/>
      <c r="T105" s="162"/>
      <c r="U105" s="162"/>
      <c r="V105" s="350"/>
      <c r="W105" s="350"/>
      <c r="X105" s="350"/>
      <c r="Y105" s="165"/>
      <c r="Z105" s="350"/>
      <c r="AA105" s="350"/>
      <c r="AB105" s="350"/>
      <c r="AC105" s="605"/>
    </row>
    <row r="106" spans="2:29" ht="23.1" customHeight="1" x14ac:dyDescent="0.15">
      <c r="B106" s="10">
        <f t="shared" si="1"/>
        <v>101</v>
      </c>
      <c r="C106" s="347"/>
      <c r="D106" s="164"/>
      <c r="E106" s="165"/>
      <c r="F106" s="476"/>
      <c r="G106" s="164"/>
      <c r="H106" s="163"/>
      <c r="I106" s="163"/>
      <c r="J106" s="164"/>
      <c r="K106" s="164"/>
      <c r="L106" s="164"/>
      <c r="M106" s="164"/>
      <c r="N106" s="354"/>
      <c r="O106" s="162"/>
      <c r="P106" s="162"/>
      <c r="Q106" s="162"/>
      <c r="R106" s="162"/>
      <c r="S106" s="162"/>
      <c r="T106" s="162"/>
      <c r="U106" s="162"/>
      <c r="V106" s="350"/>
      <c r="W106" s="350"/>
      <c r="X106" s="350"/>
      <c r="Y106" s="165"/>
      <c r="Z106" s="350"/>
      <c r="AA106" s="350"/>
      <c r="AB106" s="350"/>
      <c r="AC106" s="605"/>
    </row>
    <row r="107" spans="2:29" ht="23.1" customHeight="1" x14ac:dyDescent="0.15">
      <c r="B107" s="10">
        <f t="shared" si="1"/>
        <v>102</v>
      </c>
      <c r="C107" s="347"/>
      <c r="D107" s="164"/>
      <c r="E107" s="165"/>
      <c r="F107" s="476"/>
      <c r="G107" s="164"/>
      <c r="H107" s="163"/>
      <c r="I107" s="163"/>
      <c r="J107" s="164"/>
      <c r="K107" s="164"/>
      <c r="L107" s="164"/>
      <c r="M107" s="164"/>
      <c r="N107" s="354"/>
      <c r="O107" s="162"/>
      <c r="P107" s="162"/>
      <c r="Q107" s="162"/>
      <c r="R107" s="162"/>
      <c r="S107" s="162"/>
      <c r="T107" s="162"/>
      <c r="U107" s="162"/>
      <c r="V107" s="350"/>
      <c r="W107" s="350"/>
      <c r="X107" s="350"/>
      <c r="Y107" s="165"/>
      <c r="Z107" s="350"/>
      <c r="AA107" s="350"/>
      <c r="AB107" s="350"/>
      <c r="AC107" s="605"/>
    </row>
    <row r="108" spans="2:29" ht="23.1" customHeight="1" x14ac:dyDescent="0.15">
      <c r="B108" s="10">
        <f t="shared" si="1"/>
        <v>103</v>
      </c>
      <c r="C108" s="347"/>
      <c r="D108" s="164"/>
      <c r="E108" s="165"/>
      <c r="F108" s="476"/>
      <c r="G108" s="164"/>
      <c r="H108" s="163"/>
      <c r="I108" s="163"/>
      <c r="J108" s="164"/>
      <c r="K108" s="164"/>
      <c r="L108" s="164"/>
      <c r="M108" s="164"/>
      <c r="N108" s="354"/>
      <c r="O108" s="162"/>
      <c r="P108" s="162"/>
      <c r="Q108" s="162"/>
      <c r="R108" s="162"/>
      <c r="S108" s="162"/>
      <c r="T108" s="162"/>
      <c r="U108" s="162"/>
      <c r="V108" s="350"/>
      <c r="W108" s="350"/>
      <c r="X108" s="350"/>
      <c r="Y108" s="165"/>
      <c r="Z108" s="350"/>
      <c r="AA108" s="350"/>
      <c r="AB108" s="350"/>
      <c r="AC108" s="605"/>
    </row>
    <row r="109" spans="2:29" ht="23.1" customHeight="1" x14ac:dyDescent="0.15">
      <c r="B109" s="10">
        <f t="shared" si="1"/>
        <v>104</v>
      </c>
      <c r="C109" s="347"/>
      <c r="D109" s="164"/>
      <c r="E109" s="165"/>
      <c r="F109" s="476"/>
      <c r="G109" s="164"/>
      <c r="H109" s="163"/>
      <c r="I109" s="163"/>
      <c r="J109" s="164"/>
      <c r="K109" s="164"/>
      <c r="L109" s="164"/>
      <c r="M109" s="164"/>
      <c r="N109" s="354"/>
      <c r="O109" s="162"/>
      <c r="P109" s="162"/>
      <c r="Q109" s="162"/>
      <c r="R109" s="162"/>
      <c r="S109" s="162"/>
      <c r="T109" s="162"/>
      <c r="U109" s="162"/>
      <c r="V109" s="350"/>
      <c r="W109" s="350"/>
      <c r="X109" s="350"/>
      <c r="Y109" s="165"/>
      <c r="Z109" s="350"/>
      <c r="AA109" s="350"/>
      <c r="AB109" s="350"/>
      <c r="AC109" s="605"/>
    </row>
    <row r="110" spans="2:29" ht="23.1" customHeight="1" x14ac:dyDescent="0.15">
      <c r="B110" s="10">
        <f t="shared" si="1"/>
        <v>105</v>
      </c>
      <c r="C110" s="347"/>
      <c r="D110" s="164"/>
      <c r="E110" s="165"/>
      <c r="F110" s="476"/>
      <c r="G110" s="164"/>
      <c r="H110" s="163"/>
      <c r="I110" s="163"/>
      <c r="J110" s="164"/>
      <c r="K110" s="164"/>
      <c r="L110" s="164"/>
      <c r="M110" s="164"/>
      <c r="N110" s="354"/>
      <c r="O110" s="162"/>
      <c r="P110" s="162"/>
      <c r="Q110" s="162"/>
      <c r="R110" s="162"/>
      <c r="S110" s="162"/>
      <c r="T110" s="162"/>
      <c r="U110" s="162"/>
      <c r="V110" s="350"/>
      <c r="W110" s="350"/>
      <c r="X110" s="350"/>
      <c r="Y110" s="165"/>
      <c r="Z110" s="350"/>
      <c r="AA110" s="350"/>
      <c r="AB110" s="350"/>
      <c r="AC110" s="605"/>
    </row>
    <row r="111" spans="2:29" ht="23.1" customHeight="1" x14ac:dyDescent="0.15">
      <c r="B111" s="10">
        <f t="shared" si="1"/>
        <v>106</v>
      </c>
      <c r="C111" s="347"/>
      <c r="D111" s="164"/>
      <c r="E111" s="165"/>
      <c r="F111" s="476"/>
      <c r="G111" s="164"/>
      <c r="H111" s="163"/>
      <c r="I111" s="163"/>
      <c r="J111" s="164"/>
      <c r="K111" s="164"/>
      <c r="L111" s="164"/>
      <c r="M111" s="164"/>
      <c r="N111" s="354"/>
      <c r="O111" s="162"/>
      <c r="P111" s="162"/>
      <c r="Q111" s="162"/>
      <c r="R111" s="162"/>
      <c r="S111" s="162"/>
      <c r="T111" s="162"/>
      <c r="U111" s="162"/>
      <c r="V111" s="350"/>
      <c r="W111" s="350"/>
      <c r="X111" s="350"/>
      <c r="Y111" s="165"/>
      <c r="Z111" s="350"/>
      <c r="AA111" s="350"/>
      <c r="AB111" s="350"/>
      <c r="AC111" s="605"/>
    </row>
    <row r="112" spans="2:29" ht="23.1" customHeight="1" x14ac:dyDescent="0.15">
      <c r="B112" s="10">
        <f t="shared" si="1"/>
        <v>107</v>
      </c>
      <c r="C112" s="347"/>
      <c r="D112" s="164"/>
      <c r="E112" s="165"/>
      <c r="F112" s="476"/>
      <c r="G112" s="164"/>
      <c r="H112" s="163"/>
      <c r="I112" s="163"/>
      <c r="J112" s="164"/>
      <c r="K112" s="164"/>
      <c r="L112" s="164"/>
      <c r="M112" s="164"/>
      <c r="N112" s="354"/>
      <c r="O112" s="162"/>
      <c r="P112" s="162"/>
      <c r="Q112" s="162"/>
      <c r="R112" s="162"/>
      <c r="S112" s="162"/>
      <c r="T112" s="162"/>
      <c r="U112" s="162"/>
      <c r="V112" s="350"/>
      <c r="W112" s="350"/>
      <c r="X112" s="350"/>
      <c r="Y112" s="165"/>
      <c r="Z112" s="350"/>
      <c r="AA112" s="350"/>
      <c r="AB112" s="350"/>
      <c r="AC112" s="605"/>
    </row>
    <row r="113" spans="2:29" ht="23.1" customHeight="1" x14ac:dyDescent="0.15">
      <c r="B113" s="10">
        <f t="shared" si="1"/>
        <v>108</v>
      </c>
      <c r="C113" s="347"/>
      <c r="D113" s="164"/>
      <c r="E113" s="165"/>
      <c r="F113" s="476"/>
      <c r="G113" s="164"/>
      <c r="H113" s="163"/>
      <c r="I113" s="163"/>
      <c r="J113" s="164"/>
      <c r="K113" s="164"/>
      <c r="L113" s="164"/>
      <c r="M113" s="164"/>
      <c r="N113" s="354"/>
      <c r="O113" s="162"/>
      <c r="P113" s="162"/>
      <c r="Q113" s="162"/>
      <c r="R113" s="162"/>
      <c r="S113" s="162"/>
      <c r="T113" s="162"/>
      <c r="U113" s="162"/>
      <c r="V113" s="350"/>
      <c r="W113" s="350"/>
      <c r="X113" s="350"/>
      <c r="Y113" s="165"/>
      <c r="Z113" s="350"/>
      <c r="AA113" s="350"/>
      <c r="AB113" s="350"/>
      <c r="AC113" s="605"/>
    </row>
    <row r="114" spans="2:29" ht="23.1" customHeight="1" x14ac:dyDescent="0.15">
      <c r="B114" s="10">
        <f t="shared" si="1"/>
        <v>109</v>
      </c>
      <c r="C114" s="347"/>
      <c r="D114" s="164"/>
      <c r="E114" s="165"/>
      <c r="F114" s="476"/>
      <c r="G114" s="164"/>
      <c r="H114" s="163"/>
      <c r="I114" s="163"/>
      <c r="J114" s="164"/>
      <c r="K114" s="164"/>
      <c r="L114" s="164"/>
      <c r="M114" s="164"/>
      <c r="N114" s="354"/>
      <c r="O114" s="162"/>
      <c r="P114" s="162"/>
      <c r="Q114" s="162"/>
      <c r="R114" s="162"/>
      <c r="S114" s="162"/>
      <c r="T114" s="162"/>
      <c r="U114" s="162"/>
      <c r="V114" s="350"/>
      <c r="W114" s="350"/>
      <c r="X114" s="350"/>
      <c r="Y114" s="165"/>
      <c r="Z114" s="350"/>
      <c r="AA114" s="350"/>
      <c r="AB114" s="350"/>
      <c r="AC114" s="605"/>
    </row>
    <row r="115" spans="2:29" ht="23.1" customHeight="1" x14ac:dyDescent="0.15">
      <c r="B115" s="10">
        <f t="shared" si="1"/>
        <v>110</v>
      </c>
      <c r="C115" s="347"/>
      <c r="D115" s="164"/>
      <c r="E115" s="165"/>
      <c r="F115" s="476"/>
      <c r="G115" s="164"/>
      <c r="H115" s="163"/>
      <c r="I115" s="163"/>
      <c r="J115" s="164"/>
      <c r="K115" s="164"/>
      <c r="L115" s="164"/>
      <c r="M115" s="164"/>
      <c r="N115" s="354"/>
      <c r="O115" s="162"/>
      <c r="P115" s="162"/>
      <c r="Q115" s="162"/>
      <c r="R115" s="162"/>
      <c r="S115" s="162"/>
      <c r="T115" s="162"/>
      <c r="U115" s="162"/>
      <c r="V115" s="350"/>
      <c r="W115" s="350"/>
      <c r="X115" s="350"/>
      <c r="Y115" s="165"/>
      <c r="Z115" s="350"/>
      <c r="AA115" s="350"/>
      <c r="AB115" s="350"/>
      <c r="AC115" s="605"/>
    </row>
    <row r="116" spans="2:29" ht="23.1" customHeight="1" x14ac:dyDescent="0.15">
      <c r="B116" s="10">
        <f t="shared" si="1"/>
        <v>111</v>
      </c>
      <c r="C116" s="347"/>
      <c r="D116" s="164"/>
      <c r="E116" s="165"/>
      <c r="F116" s="476"/>
      <c r="G116" s="164"/>
      <c r="H116" s="163"/>
      <c r="I116" s="163"/>
      <c r="J116" s="164"/>
      <c r="K116" s="164"/>
      <c r="L116" s="164"/>
      <c r="M116" s="164"/>
      <c r="N116" s="354"/>
      <c r="O116" s="162"/>
      <c r="P116" s="162"/>
      <c r="Q116" s="162"/>
      <c r="R116" s="162"/>
      <c r="S116" s="162"/>
      <c r="T116" s="162"/>
      <c r="U116" s="162"/>
      <c r="V116" s="350"/>
      <c r="W116" s="350"/>
      <c r="X116" s="350"/>
      <c r="Y116" s="165"/>
      <c r="Z116" s="350"/>
      <c r="AA116" s="350"/>
      <c r="AB116" s="350"/>
      <c r="AC116" s="605"/>
    </row>
    <row r="117" spans="2:29" ht="23.1" customHeight="1" x14ac:dyDescent="0.15">
      <c r="B117" s="10">
        <f t="shared" si="1"/>
        <v>112</v>
      </c>
      <c r="C117" s="347"/>
      <c r="D117" s="164"/>
      <c r="E117" s="165"/>
      <c r="F117" s="476"/>
      <c r="G117" s="164"/>
      <c r="H117" s="163"/>
      <c r="I117" s="163"/>
      <c r="J117" s="164"/>
      <c r="K117" s="164"/>
      <c r="L117" s="164"/>
      <c r="M117" s="164"/>
      <c r="N117" s="354"/>
      <c r="O117" s="162"/>
      <c r="P117" s="162"/>
      <c r="Q117" s="162"/>
      <c r="R117" s="162"/>
      <c r="S117" s="162"/>
      <c r="T117" s="162"/>
      <c r="U117" s="162"/>
      <c r="V117" s="350"/>
      <c r="W117" s="350"/>
      <c r="X117" s="350"/>
      <c r="Y117" s="165"/>
      <c r="Z117" s="350"/>
      <c r="AA117" s="350"/>
      <c r="AB117" s="350"/>
      <c r="AC117" s="605"/>
    </row>
    <row r="118" spans="2:29" ht="23.1" customHeight="1" x14ac:dyDescent="0.15">
      <c r="B118" s="10">
        <f t="shared" si="1"/>
        <v>113</v>
      </c>
      <c r="C118" s="347"/>
      <c r="D118" s="164"/>
      <c r="E118" s="165"/>
      <c r="F118" s="476"/>
      <c r="G118" s="164"/>
      <c r="H118" s="163"/>
      <c r="I118" s="163"/>
      <c r="J118" s="164"/>
      <c r="K118" s="164"/>
      <c r="L118" s="164"/>
      <c r="M118" s="164"/>
      <c r="N118" s="354"/>
      <c r="O118" s="162"/>
      <c r="P118" s="162"/>
      <c r="Q118" s="162"/>
      <c r="R118" s="162"/>
      <c r="S118" s="162"/>
      <c r="T118" s="162"/>
      <c r="U118" s="162"/>
      <c r="V118" s="350"/>
      <c r="W118" s="350"/>
      <c r="X118" s="350"/>
      <c r="Y118" s="165"/>
      <c r="Z118" s="350"/>
      <c r="AA118" s="350"/>
      <c r="AB118" s="350"/>
      <c r="AC118" s="605"/>
    </row>
    <row r="119" spans="2:29" ht="23.1" customHeight="1" x14ac:dyDescent="0.15">
      <c r="B119" s="10">
        <f t="shared" si="1"/>
        <v>114</v>
      </c>
      <c r="C119" s="347"/>
      <c r="D119" s="164"/>
      <c r="E119" s="165"/>
      <c r="F119" s="476"/>
      <c r="G119" s="164"/>
      <c r="H119" s="163"/>
      <c r="I119" s="163"/>
      <c r="J119" s="164"/>
      <c r="K119" s="164"/>
      <c r="L119" s="164"/>
      <c r="M119" s="164"/>
      <c r="N119" s="354"/>
      <c r="O119" s="162"/>
      <c r="P119" s="162"/>
      <c r="Q119" s="162"/>
      <c r="R119" s="162"/>
      <c r="S119" s="162"/>
      <c r="T119" s="162"/>
      <c r="U119" s="162"/>
      <c r="V119" s="350"/>
      <c r="W119" s="350"/>
      <c r="X119" s="350"/>
      <c r="Y119" s="165"/>
      <c r="Z119" s="350"/>
      <c r="AA119" s="350"/>
      <c r="AB119" s="350"/>
      <c r="AC119" s="605"/>
    </row>
    <row r="120" spans="2:29" ht="23.1" customHeight="1" x14ac:dyDescent="0.15">
      <c r="B120" s="10">
        <f t="shared" si="1"/>
        <v>115</v>
      </c>
      <c r="C120" s="347"/>
      <c r="D120" s="164"/>
      <c r="E120" s="165"/>
      <c r="F120" s="476"/>
      <c r="G120" s="164"/>
      <c r="H120" s="163"/>
      <c r="I120" s="163"/>
      <c r="J120" s="164"/>
      <c r="K120" s="164"/>
      <c r="L120" s="164"/>
      <c r="M120" s="164"/>
      <c r="N120" s="354"/>
      <c r="O120" s="162"/>
      <c r="P120" s="162"/>
      <c r="Q120" s="162"/>
      <c r="R120" s="162"/>
      <c r="S120" s="162"/>
      <c r="T120" s="162"/>
      <c r="U120" s="162"/>
      <c r="V120" s="350"/>
      <c r="W120" s="350"/>
      <c r="X120" s="350"/>
      <c r="Y120" s="165"/>
      <c r="Z120" s="350"/>
      <c r="AA120" s="350"/>
      <c r="AB120" s="350"/>
      <c r="AC120" s="605"/>
    </row>
    <row r="121" spans="2:29" ht="23.1" customHeight="1" x14ac:dyDescent="0.15">
      <c r="B121" s="10">
        <f t="shared" si="1"/>
        <v>116</v>
      </c>
      <c r="C121" s="347"/>
      <c r="D121" s="164"/>
      <c r="E121" s="165"/>
      <c r="F121" s="476"/>
      <c r="G121" s="164"/>
      <c r="H121" s="163"/>
      <c r="I121" s="163"/>
      <c r="J121" s="164"/>
      <c r="K121" s="164"/>
      <c r="L121" s="164"/>
      <c r="M121" s="164"/>
      <c r="N121" s="354"/>
      <c r="O121" s="162"/>
      <c r="P121" s="162"/>
      <c r="Q121" s="162"/>
      <c r="R121" s="162"/>
      <c r="S121" s="162"/>
      <c r="T121" s="162"/>
      <c r="U121" s="162"/>
      <c r="V121" s="350"/>
      <c r="W121" s="350"/>
      <c r="X121" s="350"/>
      <c r="Y121" s="165"/>
      <c r="Z121" s="350"/>
      <c r="AA121" s="350"/>
      <c r="AB121" s="350"/>
      <c r="AC121" s="605"/>
    </row>
    <row r="122" spans="2:29" ht="23.1" customHeight="1" x14ac:dyDescent="0.15">
      <c r="B122" s="10">
        <f t="shared" si="1"/>
        <v>117</v>
      </c>
      <c r="C122" s="347"/>
      <c r="D122" s="164"/>
      <c r="E122" s="165"/>
      <c r="F122" s="476"/>
      <c r="G122" s="164"/>
      <c r="H122" s="163"/>
      <c r="I122" s="163"/>
      <c r="J122" s="164"/>
      <c r="K122" s="164"/>
      <c r="L122" s="164"/>
      <c r="M122" s="164"/>
      <c r="N122" s="354"/>
      <c r="O122" s="162"/>
      <c r="P122" s="162"/>
      <c r="Q122" s="162"/>
      <c r="R122" s="162"/>
      <c r="S122" s="162"/>
      <c r="T122" s="162"/>
      <c r="U122" s="162"/>
      <c r="V122" s="350"/>
      <c r="W122" s="350"/>
      <c r="X122" s="350"/>
      <c r="Y122" s="165"/>
      <c r="Z122" s="350"/>
      <c r="AA122" s="350"/>
      <c r="AB122" s="350"/>
      <c r="AC122" s="605"/>
    </row>
    <row r="123" spans="2:29" ht="23.1" customHeight="1" x14ac:dyDescent="0.15">
      <c r="B123" s="10">
        <f t="shared" si="1"/>
        <v>118</v>
      </c>
      <c r="C123" s="347"/>
      <c r="D123" s="164"/>
      <c r="E123" s="165"/>
      <c r="F123" s="476"/>
      <c r="G123" s="164"/>
      <c r="H123" s="163"/>
      <c r="I123" s="163"/>
      <c r="J123" s="164"/>
      <c r="K123" s="164"/>
      <c r="L123" s="164"/>
      <c r="M123" s="164"/>
      <c r="N123" s="354"/>
      <c r="O123" s="162"/>
      <c r="P123" s="162"/>
      <c r="Q123" s="162"/>
      <c r="R123" s="162"/>
      <c r="S123" s="162"/>
      <c r="T123" s="162"/>
      <c r="U123" s="162"/>
      <c r="V123" s="350"/>
      <c r="W123" s="350"/>
      <c r="X123" s="350"/>
      <c r="Y123" s="165"/>
      <c r="Z123" s="350"/>
      <c r="AA123" s="350"/>
      <c r="AB123" s="350"/>
      <c r="AC123" s="605"/>
    </row>
    <row r="124" spans="2:29" ht="23.1" customHeight="1" x14ac:dyDescent="0.15">
      <c r="B124" s="10">
        <f t="shared" si="1"/>
        <v>119</v>
      </c>
      <c r="C124" s="347"/>
      <c r="D124" s="164"/>
      <c r="E124" s="165"/>
      <c r="F124" s="476"/>
      <c r="G124" s="164"/>
      <c r="H124" s="163"/>
      <c r="I124" s="163"/>
      <c r="J124" s="164"/>
      <c r="K124" s="164"/>
      <c r="L124" s="164"/>
      <c r="M124" s="164"/>
      <c r="N124" s="354"/>
      <c r="O124" s="162"/>
      <c r="P124" s="162"/>
      <c r="Q124" s="162"/>
      <c r="R124" s="162"/>
      <c r="S124" s="162"/>
      <c r="T124" s="162"/>
      <c r="U124" s="162"/>
      <c r="V124" s="350"/>
      <c r="W124" s="350"/>
      <c r="X124" s="350"/>
      <c r="Y124" s="165"/>
      <c r="Z124" s="350"/>
      <c r="AA124" s="350"/>
      <c r="AB124" s="350"/>
      <c r="AC124" s="605"/>
    </row>
    <row r="125" spans="2:29" ht="23.1" customHeight="1" x14ac:dyDescent="0.15">
      <c r="B125" s="10">
        <f t="shared" si="1"/>
        <v>120</v>
      </c>
      <c r="C125" s="347"/>
      <c r="D125" s="164"/>
      <c r="E125" s="165"/>
      <c r="F125" s="476"/>
      <c r="G125" s="164"/>
      <c r="H125" s="163"/>
      <c r="I125" s="163"/>
      <c r="J125" s="164"/>
      <c r="K125" s="164"/>
      <c r="L125" s="164"/>
      <c r="M125" s="164"/>
      <c r="N125" s="354"/>
      <c r="O125" s="162"/>
      <c r="P125" s="162"/>
      <c r="Q125" s="162"/>
      <c r="R125" s="162"/>
      <c r="S125" s="162"/>
      <c r="T125" s="162"/>
      <c r="U125" s="162"/>
      <c r="V125" s="350"/>
      <c r="W125" s="350"/>
      <c r="X125" s="350"/>
      <c r="Y125" s="165"/>
      <c r="Z125" s="350"/>
      <c r="AA125" s="350"/>
      <c r="AB125" s="350"/>
      <c r="AC125" s="605"/>
    </row>
    <row r="126" spans="2:29" ht="23.1" customHeight="1" x14ac:dyDescent="0.15">
      <c r="B126" s="10">
        <f t="shared" si="1"/>
        <v>121</v>
      </c>
      <c r="C126" s="347"/>
      <c r="D126" s="164"/>
      <c r="E126" s="165"/>
      <c r="F126" s="476"/>
      <c r="G126" s="164"/>
      <c r="H126" s="163"/>
      <c r="I126" s="163"/>
      <c r="J126" s="164"/>
      <c r="K126" s="164"/>
      <c r="L126" s="164"/>
      <c r="M126" s="164"/>
      <c r="N126" s="354"/>
      <c r="O126" s="162"/>
      <c r="P126" s="162"/>
      <c r="Q126" s="162"/>
      <c r="R126" s="162"/>
      <c r="S126" s="162"/>
      <c r="T126" s="162"/>
      <c r="U126" s="162"/>
      <c r="V126" s="350"/>
      <c r="W126" s="350"/>
      <c r="X126" s="350"/>
      <c r="Y126" s="165"/>
      <c r="Z126" s="350"/>
      <c r="AA126" s="350"/>
      <c r="AB126" s="350"/>
      <c r="AC126" s="605"/>
    </row>
    <row r="127" spans="2:29" ht="23.1" customHeight="1" x14ac:dyDescent="0.15">
      <c r="B127" s="10">
        <f t="shared" si="1"/>
        <v>122</v>
      </c>
      <c r="C127" s="347"/>
      <c r="D127" s="164"/>
      <c r="E127" s="165"/>
      <c r="F127" s="476"/>
      <c r="G127" s="164"/>
      <c r="H127" s="163"/>
      <c r="I127" s="163"/>
      <c r="J127" s="164"/>
      <c r="K127" s="164"/>
      <c r="L127" s="164"/>
      <c r="M127" s="164"/>
      <c r="N127" s="354"/>
      <c r="O127" s="162"/>
      <c r="P127" s="162"/>
      <c r="Q127" s="162"/>
      <c r="R127" s="162"/>
      <c r="S127" s="162"/>
      <c r="T127" s="162"/>
      <c r="U127" s="162"/>
      <c r="V127" s="350"/>
      <c r="W127" s="350"/>
      <c r="X127" s="350"/>
      <c r="Y127" s="165"/>
      <c r="Z127" s="350"/>
      <c r="AA127" s="350"/>
      <c r="AB127" s="350"/>
      <c r="AC127" s="605"/>
    </row>
    <row r="128" spans="2:29" ht="23.1" customHeight="1" x14ac:dyDescent="0.15">
      <c r="B128" s="10">
        <f t="shared" si="1"/>
        <v>123</v>
      </c>
      <c r="C128" s="347"/>
      <c r="D128" s="164"/>
      <c r="E128" s="165"/>
      <c r="F128" s="476"/>
      <c r="G128" s="164"/>
      <c r="H128" s="163"/>
      <c r="I128" s="163"/>
      <c r="J128" s="164"/>
      <c r="K128" s="164"/>
      <c r="L128" s="164"/>
      <c r="M128" s="164"/>
      <c r="N128" s="354"/>
      <c r="O128" s="162"/>
      <c r="P128" s="162"/>
      <c r="Q128" s="162"/>
      <c r="R128" s="162"/>
      <c r="S128" s="162"/>
      <c r="T128" s="162"/>
      <c r="U128" s="162"/>
      <c r="V128" s="350"/>
      <c r="W128" s="350"/>
      <c r="X128" s="350"/>
      <c r="Y128" s="165"/>
      <c r="Z128" s="350"/>
      <c r="AA128" s="350"/>
      <c r="AB128" s="350"/>
      <c r="AC128" s="605"/>
    </row>
    <row r="129" spans="2:29" ht="23.1" customHeight="1" x14ac:dyDescent="0.15">
      <c r="B129" s="10">
        <f t="shared" si="1"/>
        <v>124</v>
      </c>
      <c r="C129" s="347"/>
      <c r="D129" s="164"/>
      <c r="E129" s="165"/>
      <c r="F129" s="476"/>
      <c r="G129" s="164"/>
      <c r="H129" s="163"/>
      <c r="I129" s="163"/>
      <c r="J129" s="164"/>
      <c r="K129" s="164"/>
      <c r="L129" s="164"/>
      <c r="M129" s="164"/>
      <c r="N129" s="354"/>
      <c r="O129" s="162"/>
      <c r="P129" s="162"/>
      <c r="Q129" s="162"/>
      <c r="R129" s="162"/>
      <c r="S129" s="162"/>
      <c r="T129" s="162"/>
      <c r="U129" s="162"/>
      <c r="V129" s="350"/>
      <c r="W129" s="350"/>
      <c r="X129" s="350"/>
      <c r="Y129" s="165"/>
      <c r="Z129" s="350"/>
      <c r="AA129" s="350"/>
      <c r="AB129" s="350"/>
      <c r="AC129" s="605"/>
    </row>
    <row r="130" spans="2:29" ht="23.1" customHeight="1" x14ac:dyDescent="0.15">
      <c r="B130" s="10">
        <f t="shared" si="1"/>
        <v>125</v>
      </c>
      <c r="C130" s="347"/>
      <c r="D130" s="164"/>
      <c r="E130" s="165"/>
      <c r="F130" s="476"/>
      <c r="G130" s="164"/>
      <c r="H130" s="163"/>
      <c r="I130" s="163"/>
      <c r="J130" s="164"/>
      <c r="K130" s="164"/>
      <c r="L130" s="164"/>
      <c r="M130" s="164"/>
      <c r="N130" s="354"/>
      <c r="O130" s="162"/>
      <c r="P130" s="162"/>
      <c r="Q130" s="162"/>
      <c r="R130" s="162"/>
      <c r="S130" s="162"/>
      <c r="T130" s="162"/>
      <c r="U130" s="162"/>
      <c r="V130" s="350"/>
      <c r="W130" s="350"/>
      <c r="X130" s="350"/>
      <c r="Y130" s="165"/>
      <c r="Z130" s="350"/>
      <c r="AA130" s="350"/>
      <c r="AB130" s="350"/>
      <c r="AC130" s="605"/>
    </row>
    <row r="131" spans="2:29" ht="23.1" customHeight="1" x14ac:dyDescent="0.15">
      <c r="B131" s="10">
        <f t="shared" si="1"/>
        <v>126</v>
      </c>
      <c r="C131" s="347"/>
      <c r="D131" s="164"/>
      <c r="E131" s="165"/>
      <c r="F131" s="476"/>
      <c r="G131" s="164"/>
      <c r="H131" s="163"/>
      <c r="I131" s="163"/>
      <c r="J131" s="164"/>
      <c r="K131" s="164"/>
      <c r="L131" s="164"/>
      <c r="M131" s="164"/>
      <c r="N131" s="354"/>
      <c r="O131" s="162"/>
      <c r="P131" s="162"/>
      <c r="Q131" s="162"/>
      <c r="R131" s="162"/>
      <c r="S131" s="162"/>
      <c r="T131" s="162"/>
      <c r="U131" s="162"/>
      <c r="V131" s="350"/>
      <c r="W131" s="350"/>
      <c r="X131" s="350"/>
      <c r="Y131" s="165"/>
      <c r="Z131" s="350"/>
      <c r="AA131" s="350"/>
      <c r="AB131" s="350"/>
      <c r="AC131" s="605"/>
    </row>
    <row r="132" spans="2:29" ht="23.1" customHeight="1" x14ac:dyDescent="0.15">
      <c r="B132" s="10">
        <f t="shared" si="1"/>
        <v>127</v>
      </c>
      <c r="C132" s="347"/>
      <c r="D132" s="164"/>
      <c r="E132" s="165"/>
      <c r="F132" s="476"/>
      <c r="G132" s="164"/>
      <c r="H132" s="163"/>
      <c r="I132" s="163"/>
      <c r="J132" s="164"/>
      <c r="K132" s="164"/>
      <c r="L132" s="164"/>
      <c r="M132" s="164"/>
      <c r="N132" s="354"/>
      <c r="O132" s="162"/>
      <c r="P132" s="162"/>
      <c r="Q132" s="162"/>
      <c r="R132" s="162"/>
      <c r="S132" s="162"/>
      <c r="T132" s="162"/>
      <c r="U132" s="162"/>
      <c r="V132" s="350"/>
      <c r="W132" s="350"/>
      <c r="X132" s="350"/>
      <c r="Y132" s="165"/>
      <c r="Z132" s="350"/>
      <c r="AA132" s="350"/>
      <c r="AB132" s="350"/>
      <c r="AC132" s="605"/>
    </row>
    <row r="133" spans="2:29" ht="23.1" customHeight="1" x14ac:dyDescent="0.15">
      <c r="B133" s="10">
        <f t="shared" si="1"/>
        <v>128</v>
      </c>
      <c r="C133" s="347"/>
      <c r="D133" s="164"/>
      <c r="E133" s="165"/>
      <c r="F133" s="476"/>
      <c r="G133" s="164"/>
      <c r="H133" s="163"/>
      <c r="I133" s="163"/>
      <c r="J133" s="164"/>
      <c r="K133" s="164"/>
      <c r="L133" s="164"/>
      <c r="M133" s="164"/>
      <c r="N133" s="354"/>
      <c r="O133" s="162"/>
      <c r="P133" s="162"/>
      <c r="Q133" s="162"/>
      <c r="R133" s="162"/>
      <c r="S133" s="162"/>
      <c r="T133" s="162"/>
      <c r="U133" s="162"/>
      <c r="V133" s="350"/>
      <c r="W133" s="350"/>
      <c r="X133" s="350"/>
      <c r="Y133" s="165"/>
      <c r="Z133" s="350"/>
      <c r="AA133" s="350"/>
      <c r="AB133" s="350"/>
      <c r="AC133" s="605"/>
    </row>
    <row r="134" spans="2:29" ht="23.1" customHeight="1" x14ac:dyDescent="0.15">
      <c r="B134" s="10">
        <f t="shared" si="1"/>
        <v>129</v>
      </c>
      <c r="C134" s="347"/>
      <c r="D134" s="164"/>
      <c r="E134" s="165"/>
      <c r="F134" s="476"/>
      <c r="G134" s="164"/>
      <c r="H134" s="163"/>
      <c r="I134" s="163"/>
      <c r="J134" s="164"/>
      <c r="K134" s="164"/>
      <c r="L134" s="164"/>
      <c r="M134" s="164"/>
      <c r="N134" s="354"/>
      <c r="O134" s="162"/>
      <c r="P134" s="162"/>
      <c r="Q134" s="162"/>
      <c r="R134" s="162"/>
      <c r="S134" s="162"/>
      <c r="T134" s="162"/>
      <c r="U134" s="162"/>
      <c r="V134" s="350"/>
      <c r="W134" s="350"/>
      <c r="X134" s="350"/>
      <c r="Y134" s="165"/>
      <c r="Z134" s="350"/>
      <c r="AA134" s="350"/>
      <c r="AB134" s="350"/>
      <c r="AC134" s="605"/>
    </row>
    <row r="135" spans="2:29" ht="23.1" customHeight="1" x14ac:dyDescent="0.15">
      <c r="B135" s="10">
        <f t="shared" si="1"/>
        <v>130</v>
      </c>
      <c r="C135" s="347"/>
      <c r="D135" s="164"/>
      <c r="E135" s="165"/>
      <c r="F135" s="476"/>
      <c r="G135" s="164"/>
      <c r="H135" s="163"/>
      <c r="I135" s="163"/>
      <c r="J135" s="164"/>
      <c r="K135" s="164"/>
      <c r="L135" s="164"/>
      <c r="M135" s="164"/>
      <c r="N135" s="354"/>
      <c r="O135" s="162"/>
      <c r="P135" s="162"/>
      <c r="Q135" s="162"/>
      <c r="R135" s="162"/>
      <c r="S135" s="162"/>
      <c r="T135" s="162"/>
      <c r="U135" s="162"/>
      <c r="V135" s="350"/>
      <c r="W135" s="350"/>
      <c r="X135" s="350"/>
      <c r="Y135" s="165"/>
      <c r="Z135" s="350"/>
      <c r="AA135" s="350"/>
      <c r="AB135" s="350"/>
      <c r="AC135" s="605"/>
    </row>
    <row r="136" spans="2:29" ht="23.1" customHeight="1" x14ac:dyDescent="0.15">
      <c r="B136" s="10">
        <f t="shared" ref="B136:B155" si="2">B135+1</f>
        <v>131</v>
      </c>
      <c r="C136" s="347"/>
      <c r="D136" s="164"/>
      <c r="E136" s="165"/>
      <c r="F136" s="476"/>
      <c r="G136" s="164"/>
      <c r="H136" s="163"/>
      <c r="I136" s="163"/>
      <c r="J136" s="164"/>
      <c r="K136" s="164"/>
      <c r="L136" s="164"/>
      <c r="M136" s="164"/>
      <c r="N136" s="354"/>
      <c r="O136" s="162"/>
      <c r="P136" s="162"/>
      <c r="Q136" s="162"/>
      <c r="R136" s="162"/>
      <c r="S136" s="162"/>
      <c r="T136" s="162"/>
      <c r="U136" s="162"/>
      <c r="V136" s="350"/>
      <c r="W136" s="350"/>
      <c r="X136" s="350"/>
      <c r="Y136" s="165"/>
      <c r="Z136" s="350"/>
      <c r="AA136" s="350"/>
      <c r="AB136" s="350"/>
      <c r="AC136" s="605"/>
    </row>
    <row r="137" spans="2:29" ht="23.1" customHeight="1" x14ac:dyDescent="0.15">
      <c r="B137" s="10">
        <f t="shared" si="2"/>
        <v>132</v>
      </c>
      <c r="C137" s="347"/>
      <c r="D137" s="164"/>
      <c r="E137" s="165"/>
      <c r="F137" s="476"/>
      <c r="G137" s="164"/>
      <c r="H137" s="163"/>
      <c r="I137" s="163"/>
      <c r="J137" s="164"/>
      <c r="K137" s="164"/>
      <c r="L137" s="164"/>
      <c r="M137" s="164"/>
      <c r="N137" s="354"/>
      <c r="O137" s="162"/>
      <c r="P137" s="162"/>
      <c r="Q137" s="162"/>
      <c r="R137" s="162"/>
      <c r="S137" s="162"/>
      <c r="T137" s="162"/>
      <c r="U137" s="162"/>
      <c r="V137" s="350"/>
      <c r="W137" s="350"/>
      <c r="X137" s="350"/>
      <c r="Y137" s="165"/>
      <c r="Z137" s="350"/>
      <c r="AA137" s="350"/>
      <c r="AB137" s="350"/>
      <c r="AC137" s="605"/>
    </row>
    <row r="138" spans="2:29" ht="23.1" customHeight="1" x14ac:dyDescent="0.15">
      <c r="B138" s="10">
        <f t="shared" si="2"/>
        <v>133</v>
      </c>
      <c r="C138" s="347"/>
      <c r="D138" s="164"/>
      <c r="E138" s="165"/>
      <c r="F138" s="476"/>
      <c r="G138" s="164"/>
      <c r="H138" s="163"/>
      <c r="I138" s="163"/>
      <c r="J138" s="164"/>
      <c r="K138" s="164"/>
      <c r="L138" s="164"/>
      <c r="M138" s="164"/>
      <c r="N138" s="354"/>
      <c r="O138" s="162"/>
      <c r="P138" s="162"/>
      <c r="Q138" s="162"/>
      <c r="R138" s="162"/>
      <c r="S138" s="162"/>
      <c r="T138" s="162"/>
      <c r="U138" s="162"/>
      <c r="V138" s="350"/>
      <c r="W138" s="350"/>
      <c r="X138" s="350"/>
      <c r="Y138" s="165"/>
      <c r="Z138" s="350"/>
      <c r="AA138" s="350"/>
      <c r="AB138" s="350"/>
      <c r="AC138" s="605"/>
    </row>
    <row r="139" spans="2:29" ht="23.1" customHeight="1" x14ac:dyDescent="0.15">
      <c r="B139" s="10">
        <f t="shared" si="2"/>
        <v>134</v>
      </c>
      <c r="C139" s="347"/>
      <c r="D139" s="164"/>
      <c r="E139" s="165"/>
      <c r="F139" s="476"/>
      <c r="G139" s="164"/>
      <c r="H139" s="163"/>
      <c r="I139" s="163"/>
      <c r="J139" s="164"/>
      <c r="K139" s="164"/>
      <c r="L139" s="164"/>
      <c r="M139" s="164"/>
      <c r="N139" s="354"/>
      <c r="O139" s="162"/>
      <c r="P139" s="162"/>
      <c r="Q139" s="162"/>
      <c r="R139" s="162"/>
      <c r="S139" s="162"/>
      <c r="T139" s="162"/>
      <c r="U139" s="162"/>
      <c r="V139" s="350"/>
      <c r="W139" s="350"/>
      <c r="X139" s="350"/>
      <c r="Y139" s="165"/>
      <c r="Z139" s="350"/>
      <c r="AA139" s="350"/>
      <c r="AB139" s="350"/>
      <c r="AC139" s="605"/>
    </row>
    <row r="140" spans="2:29" ht="23.1" customHeight="1" x14ac:dyDescent="0.15">
      <c r="B140" s="10">
        <f t="shared" si="2"/>
        <v>135</v>
      </c>
      <c r="C140" s="347"/>
      <c r="D140" s="164"/>
      <c r="E140" s="165"/>
      <c r="F140" s="476"/>
      <c r="G140" s="164"/>
      <c r="H140" s="163"/>
      <c r="I140" s="163"/>
      <c r="J140" s="164"/>
      <c r="K140" s="164"/>
      <c r="L140" s="164"/>
      <c r="M140" s="164"/>
      <c r="N140" s="354"/>
      <c r="O140" s="162"/>
      <c r="P140" s="162"/>
      <c r="Q140" s="162"/>
      <c r="R140" s="162"/>
      <c r="S140" s="162"/>
      <c r="T140" s="162"/>
      <c r="U140" s="162"/>
      <c r="V140" s="350"/>
      <c r="W140" s="350"/>
      <c r="X140" s="350"/>
      <c r="Y140" s="165"/>
      <c r="Z140" s="350"/>
      <c r="AA140" s="350"/>
      <c r="AB140" s="350"/>
      <c r="AC140" s="605"/>
    </row>
    <row r="141" spans="2:29" ht="23.1" customHeight="1" x14ac:dyDescent="0.15">
      <c r="B141" s="10">
        <f t="shared" si="2"/>
        <v>136</v>
      </c>
      <c r="C141" s="347"/>
      <c r="D141" s="164"/>
      <c r="E141" s="165"/>
      <c r="F141" s="476"/>
      <c r="G141" s="164"/>
      <c r="H141" s="163"/>
      <c r="I141" s="163"/>
      <c r="J141" s="164"/>
      <c r="K141" s="164"/>
      <c r="L141" s="164"/>
      <c r="M141" s="164"/>
      <c r="N141" s="354"/>
      <c r="O141" s="162"/>
      <c r="P141" s="162"/>
      <c r="Q141" s="162"/>
      <c r="R141" s="162"/>
      <c r="S141" s="162"/>
      <c r="T141" s="162"/>
      <c r="U141" s="162"/>
      <c r="V141" s="350"/>
      <c r="W141" s="350"/>
      <c r="X141" s="350"/>
      <c r="Y141" s="165"/>
      <c r="Z141" s="350"/>
      <c r="AA141" s="350"/>
      <c r="AB141" s="350"/>
      <c r="AC141" s="605"/>
    </row>
    <row r="142" spans="2:29" ht="23.1" customHeight="1" x14ac:dyDescent="0.15">
      <c r="B142" s="10">
        <f t="shared" si="2"/>
        <v>137</v>
      </c>
      <c r="C142" s="347"/>
      <c r="D142" s="164"/>
      <c r="E142" s="165"/>
      <c r="F142" s="476"/>
      <c r="G142" s="164"/>
      <c r="H142" s="163"/>
      <c r="I142" s="163"/>
      <c r="J142" s="164"/>
      <c r="K142" s="164"/>
      <c r="L142" s="164"/>
      <c r="M142" s="164"/>
      <c r="N142" s="354"/>
      <c r="O142" s="162"/>
      <c r="P142" s="162"/>
      <c r="Q142" s="162"/>
      <c r="R142" s="162"/>
      <c r="S142" s="162"/>
      <c r="T142" s="162"/>
      <c r="U142" s="162"/>
      <c r="V142" s="350"/>
      <c r="W142" s="350"/>
      <c r="X142" s="350"/>
      <c r="Y142" s="165"/>
      <c r="Z142" s="350"/>
      <c r="AA142" s="350"/>
      <c r="AB142" s="350"/>
      <c r="AC142" s="605"/>
    </row>
    <row r="143" spans="2:29" ht="23.1" customHeight="1" x14ac:dyDescent="0.15">
      <c r="B143" s="10">
        <f t="shared" si="2"/>
        <v>138</v>
      </c>
      <c r="C143" s="347"/>
      <c r="D143" s="164"/>
      <c r="E143" s="165"/>
      <c r="F143" s="476"/>
      <c r="G143" s="164"/>
      <c r="H143" s="163"/>
      <c r="I143" s="163"/>
      <c r="J143" s="164"/>
      <c r="K143" s="164"/>
      <c r="L143" s="164"/>
      <c r="M143" s="164"/>
      <c r="N143" s="354"/>
      <c r="O143" s="162"/>
      <c r="P143" s="162"/>
      <c r="Q143" s="162"/>
      <c r="R143" s="162"/>
      <c r="S143" s="162"/>
      <c r="T143" s="162"/>
      <c r="U143" s="162"/>
      <c r="V143" s="350"/>
      <c r="W143" s="350"/>
      <c r="X143" s="350"/>
      <c r="Y143" s="165"/>
      <c r="Z143" s="350"/>
      <c r="AA143" s="350"/>
      <c r="AB143" s="350"/>
      <c r="AC143" s="605"/>
    </row>
    <row r="144" spans="2:29" ht="23.1" customHeight="1" x14ac:dyDescent="0.15">
      <c r="B144" s="10">
        <f t="shared" si="2"/>
        <v>139</v>
      </c>
      <c r="C144" s="347"/>
      <c r="D144" s="164"/>
      <c r="E144" s="165"/>
      <c r="F144" s="476"/>
      <c r="G144" s="164"/>
      <c r="H144" s="163"/>
      <c r="I144" s="163"/>
      <c r="J144" s="164"/>
      <c r="K144" s="164"/>
      <c r="L144" s="164"/>
      <c r="M144" s="164"/>
      <c r="N144" s="354"/>
      <c r="O144" s="162"/>
      <c r="P144" s="162"/>
      <c r="Q144" s="162"/>
      <c r="R144" s="162"/>
      <c r="S144" s="162"/>
      <c r="T144" s="162"/>
      <c r="U144" s="162"/>
      <c r="V144" s="350"/>
      <c r="W144" s="350"/>
      <c r="X144" s="350"/>
      <c r="Y144" s="165"/>
      <c r="Z144" s="350"/>
      <c r="AA144" s="350"/>
      <c r="AB144" s="350"/>
      <c r="AC144" s="605"/>
    </row>
    <row r="145" spans="2:29" ht="23.1" customHeight="1" x14ac:dyDescent="0.15">
      <c r="B145" s="10">
        <f t="shared" si="2"/>
        <v>140</v>
      </c>
      <c r="C145" s="347"/>
      <c r="D145" s="164"/>
      <c r="E145" s="165"/>
      <c r="F145" s="476"/>
      <c r="G145" s="164"/>
      <c r="H145" s="163"/>
      <c r="I145" s="163"/>
      <c r="J145" s="164"/>
      <c r="K145" s="164"/>
      <c r="L145" s="164"/>
      <c r="M145" s="164"/>
      <c r="N145" s="354"/>
      <c r="O145" s="162"/>
      <c r="P145" s="162"/>
      <c r="Q145" s="162"/>
      <c r="R145" s="162"/>
      <c r="S145" s="162"/>
      <c r="T145" s="162"/>
      <c r="U145" s="162"/>
      <c r="V145" s="350"/>
      <c r="W145" s="350"/>
      <c r="X145" s="350"/>
      <c r="Y145" s="165"/>
      <c r="Z145" s="350"/>
      <c r="AA145" s="350"/>
      <c r="AB145" s="350"/>
      <c r="AC145" s="605"/>
    </row>
    <row r="146" spans="2:29" ht="23.1" customHeight="1" x14ac:dyDescent="0.15">
      <c r="B146" s="10">
        <f t="shared" si="2"/>
        <v>141</v>
      </c>
      <c r="C146" s="347"/>
      <c r="D146" s="164"/>
      <c r="E146" s="165"/>
      <c r="F146" s="476"/>
      <c r="G146" s="164"/>
      <c r="H146" s="163"/>
      <c r="I146" s="163"/>
      <c r="J146" s="164"/>
      <c r="K146" s="164"/>
      <c r="L146" s="164"/>
      <c r="M146" s="164"/>
      <c r="N146" s="354"/>
      <c r="O146" s="162"/>
      <c r="P146" s="162"/>
      <c r="Q146" s="162"/>
      <c r="R146" s="162"/>
      <c r="S146" s="162"/>
      <c r="T146" s="162"/>
      <c r="U146" s="162"/>
      <c r="V146" s="350"/>
      <c r="W146" s="350"/>
      <c r="X146" s="350"/>
      <c r="Y146" s="165"/>
      <c r="Z146" s="350"/>
      <c r="AA146" s="350"/>
      <c r="AB146" s="350"/>
      <c r="AC146" s="605"/>
    </row>
    <row r="147" spans="2:29" ht="23.1" customHeight="1" x14ac:dyDescent="0.15">
      <c r="B147" s="10">
        <f t="shared" si="2"/>
        <v>142</v>
      </c>
      <c r="C147" s="347"/>
      <c r="D147" s="164"/>
      <c r="E147" s="165"/>
      <c r="F147" s="476"/>
      <c r="G147" s="164"/>
      <c r="H147" s="163"/>
      <c r="I147" s="163"/>
      <c r="J147" s="164"/>
      <c r="K147" s="164"/>
      <c r="L147" s="164"/>
      <c r="M147" s="164"/>
      <c r="N147" s="354"/>
      <c r="O147" s="162"/>
      <c r="P147" s="162"/>
      <c r="Q147" s="162"/>
      <c r="R147" s="162"/>
      <c r="S147" s="162"/>
      <c r="T147" s="162"/>
      <c r="U147" s="162"/>
      <c r="V147" s="350"/>
      <c r="W147" s="350"/>
      <c r="X147" s="350"/>
      <c r="Y147" s="165"/>
      <c r="Z147" s="350"/>
      <c r="AA147" s="350"/>
      <c r="AB147" s="350"/>
      <c r="AC147" s="605"/>
    </row>
    <row r="148" spans="2:29" ht="23.1" customHeight="1" x14ac:dyDescent="0.15">
      <c r="B148" s="10">
        <f t="shared" si="2"/>
        <v>143</v>
      </c>
      <c r="C148" s="347"/>
      <c r="D148" s="164"/>
      <c r="E148" s="165"/>
      <c r="F148" s="476"/>
      <c r="G148" s="164"/>
      <c r="H148" s="163"/>
      <c r="I148" s="163"/>
      <c r="J148" s="164"/>
      <c r="K148" s="164"/>
      <c r="L148" s="164"/>
      <c r="M148" s="164"/>
      <c r="N148" s="354"/>
      <c r="O148" s="162"/>
      <c r="P148" s="162"/>
      <c r="Q148" s="162"/>
      <c r="R148" s="162"/>
      <c r="S148" s="162"/>
      <c r="T148" s="162"/>
      <c r="U148" s="162"/>
      <c r="V148" s="350"/>
      <c r="W148" s="350"/>
      <c r="X148" s="350"/>
      <c r="Y148" s="165"/>
      <c r="Z148" s="350"/>
      <c r="AA148" s="350"/>
      <c r="AB148" s="350"/>
      <c r="AC148" s="605"/>
    </row>
    <row r="149" spans="2:29" ht="23.1" customHeight="1" x14ac:dyDescent="0.15">
      <c r="B149" s="10">
        <f t="shared" si="2"/>
        <v>144</v>
      </c>
      <c r="C149" s="347"/>
      <c r="D149" s="164"/>
      <c r="E149" s="165"/>
      <c r="F149" s="476"/>
      <c r="G149" s="164"/>
      <c r="H149" s="163"/>
      <c r="I149" s="163"/>
      <c r="J149" s="164"/>
      <c r="K149" s="164"/>
      <c r="L149" s="164"/>
      <c r="M149" s="164"/>
      <c r="N149" s="354"/>
      <c r="O149" s="162"/>
      <c r="P149" s="162"/>
      <c r="Q149" s="162"/>
      <c r="R149" s="162"/>
      <c r="S149" s="162"/>
      <c r="T149" s="162"/>
      <c r="U149" s="162"/>
      <c r="V149" s="350"/>
      <c r="W149" s="350"/>
      <c r="X149" s="350"/>
      <c r="Y149" s="165"/>
      <c r="Z149" s="350"/>
      <c r="AA149" s="350"/>
      <c r="AB149" s="350"/>
      <c r="AC149" s="605"/>
    </row>
    <row r="150" spans="2:29" ht="23.1" customHeight="1" x14ac:dyDescent="0.15">
      <c r="B150" s="10">
        <f t="shared" si="2"/>
        <v>145</v>
      </c>
      <c r="C150" s="347"/>
      <c r="D150" s="164"/>
      <c r="E150" s="165"/>
      <c r="F150" s="476"/>
      <c r="G150" s="164"/>
      <c r="H150" s="163"/>
      <c r="I150" s="163"/>
      <c r="J150" s="164"/>
      <c r="K150" s="164"/>
      <c r="L150" s="164"/>
      <c r="M150" s="164"/>
      <c r="N150" s="354"/>
      <c r="O150" s="162"/>
      <c r="P150" s="162"/>
      <c r="Q150" s="162"/>
      <c r="R150" s="162"/>
      <c r="S150" s="162"/>
      <c r="T150" s="162"/>
      <c r="U150" s="162"/>
      <c r="V150" s="350"/>
      <c r="W150" s="350"/>
      <c r="X150" s="350"/>
      <c r="Y150" s="165"/>
      <c r="Z150" s="350"/>
      <c r="AA150" s="350"/>
      <c r="AB150" s="350"/>
      <c r="AC150" s="605"/>
    </row>
    <row r="151" spans="2:29" ht="23.1" customHeight="1" x14ac:dyDescent="0.15">
      <c r="B151" s="10">
        <f t="shared" si="2"/>
        <v>146</v>
      </c>
      <c r="C151" s="347"/>
      <c r="D151" s="164"/>
      <c r="E151" s="165"/>
      <c r="F151" s="476"/>
      <c r="G151" s="164"/>
      <c r="H151" s="163"/>
      <c r="I151" s="163"/>
      <c r="J151" s="164"/>
      <c r="K151" s="164"/>
      <c r="L151" s="164"/>
      <c r="M151" s="164"/>
      <c r="N151" s="354"/>
      <c r="O151" s="162"/>
      <c r="P151" s="162"/>
      <c r="Q151" s="162"/>
      <c r="R151" s="162"/>
      <c r="S151" s="162"/>
      <c r="T151" s="162"/>
      <c r="U151" s="162"/>
      <c r="V151" s="350"/>
      <c r="W151" s="350"/>
      <c r="X151" s="350"/>
      <c r="Y151" s="165"/>
      <c r="Z151" s="350"/>
      <c r="AA151" s="350"/>
      <c r="AB151" s="350"/>
      <c r="AC151" s="605"/>
    </row>
    <row r="152" spans="2:29" ht="23.1" customHeight="1" x14ac:dyDescent="0.15">
      <c r="B152" s="10">
        <f t="shared" si="2"/>
        <v>147</v>
      </c>
      <c r="C152" s="347"/>
      <c r="D152" s="164"/>
      <c r="E152" s="165"/>
      <c r="F152" s="476"/>
      <c r="G152" s="164"/>
      <c r="H152" s="163"/>
      <c r="I152" s="163"/>
      <c r="J152" s="164"/>
      <c r="K152" s="164"/>
      <c r="L152" s="164"/>
      <c r="M152" s="164"/>
      <c r="N152" s="354"/>
      <c r="O152" s="162"/>
      <c r="P152" s="162"/>
      <c r="Q152" s="162"/>
      <c r="R152" s="162"/>
      <c r="S152" s="162"/>
      <c r="T152" s="162"/>
      <c r="U152" s="162"/>
      <c r="V152" s="350"/>
      <c r="W152" s="350"/>
      <c r="X152" s="350"/>
      <c r="Y152" s="165"/>
      <c r="Z152" s="350"/>
      <c r="AA152" s="350"/>
      <c r="AB152" s="350"/>
      <c r="AC152" s="605"/>
    </row>
    <row r="153" spans="2:29" ht="23.1" customHeight="1" x14ac:dyDescent="0.15">
      <c r="B153" s="10">
        <f t="shared" si="2"/>
        <v>148</v>
      </c>
      <c r="C153" s="347"/>
      <c r="D153" s="164"/>
      <c r="E153" s="165"/>
      <c r="F153" s="476"/>
      <c r="G153" s="164"/>
      <c r="H153" s="163"/>
      <c r="I153" s="163"/>
      <c r="J153" s="164"/>
      <c r="K153" s="164"/>
      <c r="L153" s="164"/>
      <c r="M153" s="164"/>
      <c r="N153" s="354"/>
      <c r="O153" s="162"/>
      <c r="P153" s="162"/>
      <c r="Q153" s="162"/>
      <c r="R153" s="162"/>
      <c r="S153" s="162"/>
      <c r="T153" s="162"/>
      <c r="U153" s="162"/>
      <c r="V153" s="350"/>
      <c r="W153" s="350"/>
      <c r="X153" s="350"/>
      <c r="Y153" s="165"/>
      <c r="Z153" s="350"/>
      <c r="AA153" s="350"/>
      <c r="AB153" s="350"/>
      <c r="AC153" s="605"/>
    </row>
    <row r="154" spans="2:29" ht="23.1" customHeight="1" x14ac:dyDescent="0.15">
      <c r="B154" s="10">
        <f t="shared" si="2"/>
        <v>149</v>
      </c>
      <c r="C154" s="347"/>
      <c r="D154" s="164"/>
      <c r="E154" s="165"/>
      <c r="F154" s="476"/>
      <c r="G154" s="164"/>
      <c r="H154" s="163"/>
      <c r="I154" s="163"/>
      <c r="J154" s="164"/>
      <c r="K154" s="164"/>
      <c r="L154" s="164"/>
      <c r="M154" s="164"/>
      <c r="N154" s="354"/>
      <c r="O154" s="162"/>
      <c r="P154" s="162"/>
      <c r="Q154" s="162"/>
      <c r="R154" s="162"/>
      <c r="S154" s="162"/>
      <c r="T154" s="162"/>
      <c r="U154" s="162"/>
      <c r="V154" s="350"/>
      <c r="W154" s="350"/>
      <c r="X154" s="350"/>
      <c r="Y154" s="165"/>
      <c r="Z154" s="350"/>
      <c r="AA154" s="350"/>
      <c r="AB154" s="350"/>
      <c r="AC154" s="605"/>
    </row>
    <row r="155" spans="2:29" ht="23.1" customHeight="1" x14ac:dyDescent="0.15">
      <c r="B155" s="10">
        <f t="shared" si="2"/>
        <v>150</v>
      </c>
      <c r="C155" s="347"/>
      <c r="D155" s="164"/>
      <c r="E155" s="165"/>
      <c r="F155" s="476"/>
      <c r="G155" s="164"/>
      <c r="H155" s="163"/>
      <c r="I155" s="163"/>
      <c r="J155" s="164"/>
      <c r="K155" s="164"/>
      <c r="L155" s="164"/>
      <c r="M155" s="164"/>
      <c r="N155" s="354"/>
      <c r="O155" s="162"/>
      <c r="P155" s="162"/>
      <c r="Q155" s="162"/>
      <c r="R155" s="162"/>
      <c r="S155" s="162"/>
      <c r="T155" s="162"/>
      <c r="U155" s="162"/>
      <c r="V155" s="350"/>
      <c r="W155" s="350"/>
      <c r="X155" s="350"/>
      <c r="Y155" s="165"/>
      <c r="Z155" s="350"/>
      <c r="AA155" s="350"/>
      <c r="AB155" s="350"/>
      <c r="AC155" s="606"/>
    </row>
    <row r="156" spans="2:29" ht="12" customHeight="1" x14ac:dyDescent="0.15"/>
  </sheetData>
  <sheetProtection selectLockedCells="1"/>
  <mergeCells count="16">
    <mergeCell ref="W2:X2"/>
    <mergeCell ref="B3:B4"/>
    <mergeCell ref="C3:C4"/>
    <mergeCell ref="D3:D4"/>
    <mergeCell ref="E3:E4"/>
    <mergeCell ref="F3:F4"/>
    <mergeCell ref="G3:G4"/>
    <mergeCell ref="H3:H4"/>
    <mergeCell ref="J3:J4"/>
    <mergeCell ref="K3:K4"/>
    <mergeCell ref="L3:L4"/>
    <mergeCell ref="M3:M4"/>
    <mergeCell ref="N3:N4"/>
    <mergeCell ref="O3:U3"/>
    <mergeCell ref="V3:AC3"/>
    <mergeCell ref="I3:I4"/>
  </mergeCells>
  <phoneticPr fontId="2"/>
  <dataValidations count="7">
    <dataValidation type="list" allowBlank="1" showInputMessage="1" showErrorMessage="1" sqref="AC5:AC155">
      <formula1>"○"</formula1>
    </dataValidation>
    <dataValidation type="list" allowBlank="1" showInputMessage="1" showErrorMessage="1" sqref="N5:N155">
      <formula1>$AD$5:$AD$8</formula1>
    </dataValidation>
    <dataValidation type="list" allowBlank="1" showInputMessage="1" showErrorMessage="1" sqref="D6:D155">
      <formula1>"男,女"</formula1>
    </dataValidation>
    <dataValidation type="list" allowBlank="1" showInputMessage="1" showErrorMessage="1" sqref="G6:G155">
      <formula1>"身体,知的,精神,難病等,児,重複"</formula1>
    </dataValidation>
    <dataValidation type="list" allowBlank="1" showInputMessage="1" showErrorMessage="1" sqref="Y5:Y155 O5:U155 I5:M155">
      <formula1>"－,○"</formula1>
    </dataValidation>
    <dataValidation type="date" operator="lessThanOrEqual" allowBlank="1" showInputMessage="1" showErrorMessage="1" sqref="V5:X155 Z5:AB155">
      <formula1>55153</formula1>
    </dataValidation>
    <dataValidation type="list" allowBlank="1" showInputMessage="1" showErrorMessage="1" sqref="F5:F155">
      <formula1>"中央区,浜名区,天竜区,磐田市,湖西市,その他"</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8"/>
  <sheetViews>
    <sheetView view="pageBreakPreview" topLeftCell="A12" zoomScale="80" zoomScaleNormal="100" zoomScaleSheetLayoutView="80" workbookViewId="0">
      <selection activeCell="B6" sqref="B6"/>
    </sheetView>
  </sheetViews>
  <sheetFormatPr defaultRowHeight="13.5" x14ac:dyDescent="0.15"/>
  <cols>
    <col min="1" max="1" width="1.625" style="1" customWidth="1"/>
    <col min="2" max="8" width="3.625" style="1" customWidth="1"/>
    <col min="9" max="16" width="14.625" style="1" customWidth="1"/>
    <col min="17" max="17" width="1.625" style="1" customWidth="1"/>
    <col min="18" max="16384" width="9" style="1"/>
  </cols>
  <sheetData>
    <row r="1" spans="2:16" x14ac:dyDescent="0.15">
      <c r="B1" s="3" t="s">
        <v>718</v>
      </c>
    </row>
    <row r="2" spans="2:16" ht="6" customHeight="1" x14ac:dyDescent="0.15">
      <c r="B2" s="3"/>
    </row>
    <row r="3" spans="2:16" ht="24" x14ac:dyDescent="0.15">
      <c r="B3" s="1005"/>
      <c r="C3" s="1005"/>
      <c r="D3" s="1005"/>
      <c r="E3" s="1005" t="s">
        <v>476</v>
      </c>
      <c r="F3" s="1005"/>
      <c r="G3" s="1005"/>
      <c r="H3" s="1005"/>
      <c r="I3" s="368" t="s">
        <v>477</v>
      </c>
      <c r="J3" s="12" t="s">
        <v>550</v>
      </c>
    </row>
    <row r="4" spans="2:16" ht="28.5" customHeight="1" x14ac:dyDescent="0.15">
      <c r="B4" s="1005" t="s">
        <v>475</v>
      </c>
      <c r="C4" s="1005"/>
      <c r="D4" s="1005"/>
      <c r="E4" s="1006">
        <v>0</v>
      </c>
      <c r="F4" s="1007"/>
      <c r="G4" s="1007"/>
      <c r="H4" s="1008"/>
      <c r="I4" s="409">
        <v>0</v>
      </c>
      <c r="J4" s="409">
        <v>0</v>
      </c>
    </row>
    <row r="5" spans="2:16" ht="9" customHeight="1" x14ac:dyDescent="0.15"/>
    <row r="6" spans="2:16" ht="19.5" customHeight="1" x14ac:dyDescent="0.15">
      <c r="B6" s="3" t="s">
        <v>722</v>
      </c>
      <c r="C6" s="3"/>
      <c r="D6" s="3"/>
      <c r="E6" s="3"/>
      <c r="F6" s="3"/>
      <c r="G6" s="3"/>
      <c r="H6" s="2"/>
      <c r="I6" s="2"/>
      <c r="J6" s="7"/>
      <c r="K6" s="7"/>
      <c r="L6" s="7"/>
      <c r="M6" s="7"/>
      <c r="N6" s="7"/>
      <c r="O6" s="7"/>
    </row>
    <row r="7" spans="2:16" ht="9" customHeight="1" x14ac:dyDescent="0.15">
      <c r="B7" s="3"/>
      <c r="C7" s="3"/>
      <c r="D7" s="3"/>
      <c r="E7" s="3"/>
      <c r="F7" s="3"/>
      <c r="G7" s="3"/>
      <c r="H7" s="2"/>
      <c r="I7" s="2"/>
      <c r="J7" s="7"/>
      <c r="K7" s="7"/>
      <c r="L7" s="7"/>
      <c r="M7" s="7"/>
      <c r="N7" s="7"/>
      <c r="O7" s="7"/>
    </row>
    <row r="8" spans="2:16" ht="19.5" customHeight="1" x14ac:dyDescent="0.15">
      <c r="B8" s="6" t="s">
        <v>12</v>
      </c>
      <c r="C8" s="6"/>
      <c r="D8" s="6"/>
      <c r="E8" s="6"/>
      <c r="F8" s="6"/>
      <c r="G8" s="6"/>
      <c r="H8" s="6"/>
      <c r="I8" s="6"/>
      <c r="L8" s="7"/>
      <c r="M8" s="7"/>
      <c r="N8" s="7"/>
      <c r="O8" s="7"/>
    </row>
    <row r="9" spans="2:16" ht="19.5" customHeight="1" x14ac:dyDescent="0.15">
      <c r="B9" s="1010" t="s">
        <v>13</v>
      </c>
      <c r="C9" s="1011"/>
      <c r="D9" s="1011"/>
      <c r="E9" s="1011"/>
      <c r="F9" s="1011"/>
      <c r="G9" s="1011"/>
      <c r="H9" s="1012"/>
      <c r="I9" s="1005" t="s">
        <v>14</v>
      </c>
      <c r="J9" s="1005"/>
      <c r="K9" s="1005"/>
      <c r="L9" s="1010" t="s">
        <v>15</v>
      </c>
      <c r="M9" s="1011"/>
      <c r="N9" s="1011"/>
      <c r="O9" s="1011"/>
      <c r="P9" s="1012"/>
    </row>
    <row r="10" spans="2:16" s="169" customFormat="1" ht="54.95" customHeight="1" x14ac:dyDescent="0.15">
      <c r="B10" s="166" t="s">
        <v>204</v>
      </c>
      <c r="C10" s="146"/>
      <c r="D10" s="167" t="s">
        <v>30</v>
      </c>
      <c r="E10" s="146"/>
      <c r="F10" s="167" t="s">
        <v>203</v>
      </c>
      <c r="G10" s="146"/>
      <c r="H10" s="168" t="s">
        <v>110</v>
      </c>
      <c r="I10" s="1009"/>
      <c r="J10" s="1009"/>
      <c r="K10" s="1009"/>
      <c r="L10" s="1009"/>
      <c r="M10" s="1009"/>
      <c r="N10" s="1009"/>
      <c r="O10" s="1009"/>
      <c r="P10" s="1009"/>
    </row>
    <row r="11" spans="2:16" s="169" customFormat="1" ht="54.95" customHeight="1" x14ac:dyDescent="0.15">
      <c r="B11" s="166" t="s">
        <v>204</v>
      </c>
      <c r="C11" s="146"/>
      <c r="D11" s="167" t="s">
        <v>30</v>
      </c>
      <c r="E11" s="146"/>
      <c r="F11" s="167" t="s">
        <v>203</v>
      </c>
      <c r="G11" s="146"/>
      <c r="H11" s="168" t="s">
        <v>110</v>
      </c>
      <c r="I11" s="1009"/>
      <c r="J11" s="1009"/>
      <c r="K11" s="1009"/>
      <c r="L11" s="1009"/>
      <c r="M11" s="1009"/>
      <c r="N11" s="1009"/>
      <c r="O11" s="1009"/>
      <c r="P11" s="1009"/>
    </row>
    <row r="12" spans="2:16" s="169" customFormat="1" ht="54.95" customHeight="1" x14ac:dyDescent="0.15">
      <c r="B12" s="166" t="s">
        <v>204</v>
      </c>
      <c r="C12" s="146"/>
      <c r="D12" s="167" t="s">
        <v>30</v>
      </c>
      <c r="E12" s="146"/>
      <c r="F12" s="167" t="s">
        <v>203</v>
      </c>
      <c r="G12" s="146"/>
      <c r="H12" s="168" t="s">
        <v>110</v>
      </c>
      <c r="I12" s="1009"/>
      <c r="J12" s="1009"/>
      <c r="K12" s="1009"/>
      <c r="L12" s="1009"/>
      <c r="M12" s="1009"/>
      <c r="N12" s="1009"/>
      <c r="O12" s="1009"/>
      <c r="P12" s="1009"/>
    </row>
    <row r="13" spans="2:16" s="169" customFormat="1" ht="54.95" customHeight="1" x14ac:dyDescent="0.15">
      <c r="B13" s="166" t="s">
        <v>204</v>
      </c>
      <c r="C13" s="146"/>
      <c r="D13" s="167" t="s">
        <v>30</v>
      </c>
      <c r="E13" s="146"/>
      <c r="F13" s="167" t="s">
        <v>203</v>
      </c>
      <c r="G13" s="146"/>
      <c r="H13" s="168" t="s">
        <v>110</v>
      </c>
      <c r="I13" s="1009"/>
      <c r="J13" s="1009"/>
      <c r="K13" s="1009"/>
      <c r="L13" s="1009"/>
      <c r="M13" s="1009"/>
      <c r="N13" s="1009"/>
      <c r="O13" s="1009"/>
      <c r="P13" s="1009"/>
    </row>
    <row r="14" spans="2:16" s="43" customFormat="1" ht="18" customHeight="1" x14ac:dyDescent="0.15">
      <c r="B14" s="43" t="s">
        <v>205</v>
      </c>
    </row>
    <row r="15" spans="2:16" s="43" customFormat="1" ht="18" customHeight="1" x14ac:dyDescent="0.15">
      <c r="B15" s="43" t="s">
        <v>206</v>
      </c>
    </row>
    <row r="16" spans="2:16" ht="15.75" customHeight="1" x14ac:dyDescent="0.15">
      <c r="B16" s="2"/>
      <c r="C16" s="2"/>
      <c r="D16" s="2"/>
      <c r="E16" s="2"/>
      <c r="F16" s="2"/>
      <c r="G16" s="2"/>
      <c r="H16" s="2"/>
      <c r="I16" s="2"/>
      <c r="J16" s="43"/>
      <c r="K16" s="7"/>
      <c r="L16" s="7"/>
      <c r="M16" s="7"/>
      <c r="N16" s="7"/>
      <c r="O16" s="7"/>
    </row>
    <row r="17" spans="2:16" ht="19.5" customHeight="1" x14ac:dyDescent="0.15">
      <c r="B17" s="6" t="s">
        <v>230</v>
      </c>
      <c r="C17" s="6"/>
      <c r="D17" s="6"/>
      <c r="E17" s="6"/>
      <c r="F17" s="6"/>
      <c r="G17" s="6"/>
      <c r="H17" s="6"/>
      <c r="I17" s="6"/>
      <c r="J17" s="43"/>
      <c r="K17" s="7"/>
      <c r="L17" s="6" t="s">
        <v>236</v>
      </c>
      <c r="M17" s="7"/>
      <c r="N17" s="7"/>
    </row>
    <row r="18" spans="2:16" s="169" customFormat="1" ht="39.950000000000003" customHeight="1" x14ac:dyDescent="0.15">
      <c r="B18" s="1013" t="s">
        <v>239</v>
      </c>
      <c r="C18" s="1014"/>
      <c r="D18" s="1014"/>
      <c r="E18" s="1014"/>
      <c r="F18" s="1014"/>
      <c r="G18" s="1014"/>
      <c r="H18" s="1014"/>
      <c r="I18" s="1015">
        <v>0</v>
      </c>
      <c r="J18" s="1015"/>
      <c r="K18" s="7"/>
      <c r="L18" s="182"/>
      <c r="M18" s="181" t="s">
        <v>237</v>
      </c>
      <c r="N18" s="181" t="s">
        <v>240</v>
      </c>
      <c r="O18" s="181" t="s">
        <v>238</v>
      </c>
      <c r="P18" s="12" t="s">
        <v>368</v>
      </c>
    </row>
    <row r="19" spans="2:16" ht="39.950000000000003" customHeight="1" x14ac:dyDescent="0.15">
      <c r="B19" s="1013" t="s">
        <v>234</v>
      </c>
      <c r="C19" s="1014"/>
      <c r="D19" s="1014"/>
      <c r="E19" s="1014"/>
      <c r="F19" s="1014"/>
      <c r="G19" s="1014"/>
      <c r="H19" s="1014"/>
      <c r="I19" s="1015">
        <v>0</v>
      </c>
      <c r="J19" s="1015"/>
      <c r="L19" s="363" t="s">
        <v>480</v>
      </c>
      <c r="M19" s="183">
        <v>0</v>
      </c>
      <c r="N19" s="183">
        <v>0</v>
      </c>
      <c r="O19" s="183">
        <v>0</v>
      </c>
      <c r="P19" s="183">
        <v>0</v>
      </c>
    </row>
    <row r="20" spans="2:16" ht="39.950000000000003" customHeight="1" x14ac:dyDescent="0.15">
      <c r="B20" s="1013" t="s">
        <v>235</v>
      </c>
      <c r="C20" s="1014"/>
      <c r="D20" s="1014"/>
      <c r="E20" s="1014"/>
      <c r="F20" s="1014"/>
      <c r="G20" s="1014"/>
      <c r="H20" s="1014"/>
      <c r="I20" s="1015">
        <v>0</v>
      </c>
      <c r="J20" s="1015"/>
    </row>
    <row r="21" spans="2:16" ht="11.25" customHeight="1" x14ac:dyDescent="0.15">
      <c r="G21" s="2"/>
      <c r="H21" s="2"/>
      <c r="I21" s="2"/>
      <c r="J21" s="8"/>
    </row>
    <row r="22" spans="2:16" ht="39.950000000000003" customHeight="1" x14ac:dyDescent="0.15">
      <c r="G22" s="2"/>
      <c r="H22" s="2"/>
      <c r="I22" s="2"/>
      <c r="J22" s="8"/>
    </row>
    <row r="23" spans="2:16" ht="39.950000000000003" customHeight="1" x14ac:dyDescent="0.15"/>
    <row r="24" spans="2:16" ht="39.950000000000003" customHeight="1" x14ac:dyDescent="0.15"/>
    <row r="25" spans="2:16" ht="39.950000000000003" customHeight="1" x14ac:dyDescent="0.15"/>
    <row r="26" spans="2:16" ht="39.950000000000003" customHeight="1" x14ac:dyDescent="0.15"/>
    <row r="27" spans="2:16" ht="39.950000000000003" customHeight="1" x14ac:dyDescent="0.15"/>
    <row r="28" spans="2:16" ht="39.950000000000003" customHeight="1" x14ac:dyDescent="0.15"/>
  </sheetData>
  <sheetProtection insertRows="0" deleteRows="0" selectLockedCells="1"/>
  <mergeCells count="21">
    <mergeCell ref="B19:H19"/>
    <mergeCell ref="B20:H20"/>
    <mergeCell ref="I20:J20"/>
    <mergeCell ref="I19:J19"/>
    <mergeCell ref="I18:J18"/>
    <mergeCell ref="B18:H18"/>
    <mergeCell ref="I13:K13"/>
    <mergeCell ref="L13:P13"/>
    <mergeCell ref="I11:K11"/>
    <mergeCell ref="L11:P11"/>
    <mergeCell ref="I12:K12"/>
    <mergeCell ref="B4:D4"/>
    <mergeCell ref="E3:H3"/>
    <mergeCell ref="B3:D3"/>
    <mergeCell ref="E4:H4"/>
    <mergeCell ref="L12:P12"/>
    <mergeCell ref="B9:H9"/>
    <mergeCell ref="I9:K9"/>
    <mergeCell ref="L9:P9"/>
    <mergeCell ref="I10:K10"/>
    <mergeCell ref="L10:P10"/>
  </mergeCells>
  <phoneticPr fontId="2"/>
  <printOptions horizontalCentered="1"/>
  <pageMargins left="0.39370078740157483" right="0.39370078740157483" top="0.59055118110236227" bottom="0.39370078740157483" header="0.31496062992125984" footer="0.31496062992125984"/>
  <pageSetup paperSize="9" scale="97" fitToHeight="0" orientation="landscape" r:id="rId1"/>
  <headerFooter alignWithMargins="0">
    <oddFoote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F8" sqref="F8"/>
    </sheetView>
  </sheetViews>
  <sheetFormatPr defaultRowHeight="13.5" x14ac:dyDescent="0.1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x14ac:dyDescent="0.15">
      <c r="B1" s="3" t="s">
        <v>742</v>
      </c>
      <c r="C1" s="3"/>
      <c r="D1" s="3"/>
      <c r="E1" s="2"/>
      <c r="F1" s="7"/>
      <c r="G1" s="2"/>
      <c r="H1" s="7"/>
      <c r="I1" s="7"/>
      <c r="J1" s="7"/>
      <c r="K1" s="7"/>
    </row>
    <row r="2" spans="2:16" ht="15" customHeight="1" x14ac:dyDescent="0.15">
      <c r="C2" s="6"/>
      <c r="D2" s="6"/>
      <c r="E2" s="6"/>
      <c r="F2" s="7"/>
      <c r="G2" s="6"/>
      <c r="I2" s="7"/>
      <c r="J2" s="7"/>
      <c r="K2" s="7"/>
    </row>
    <row r="3" spans="2:16" s="184" customFormat="1" ht="30" customHeight="1" x14ac:dyDescent="0.15">
      <c r="B3" s="6" t="s">
        <v>241</v>
      </c>
      <c r="H3" s="6" t="s">
        <v>242</v>
      </c>
    </row>
    <row r="4" spans="2:16" s="185" customFormat="1" ht="24.95" customHeight="1" x14ac:dyDescent="0.15">
      <c r="B4" s="1016" t="s">
        <v>551</v>
      </c>
      <c r="C4" s="1017"/>
      <c r="D4" s="1017"/>
      <c r="E4" s="1020" t="s">
        <v>552</v>
      </c>
      <c r="F4" s="1022"/>
      <c r="H4" s="1024" t="s">
        <v>743</v>
      </c>
      <c r="I4" s="1025"/>
      <c r="J4" s="1026"/>
      <c r="K4" s="455" t="s">
        <v>553</v>
      </c>
      <c r="L4" s="188"/>
      <c r="O4" s="185" t="s">
        <v>245</v>
      </c>
      <c r="P4" s="185" t="s">
        <v>248</v>
      </c>
    </row>
    <row r="5" spans="2:16" s="185" customFormat="1" ht="30" customHeight="1" x14ac:dyDescent="0.15">
      <c r="B5" s="1018"/>
      <c r="C5" s="1019"/>
      <c r="D5" s="1019"/>
      <c r="E5" s="1021"/>
      <c r="F5" s="1023"/>
      <c r="H5" s="1027"/>
      <c r="I5" s="1028"/>
      <c r="J5" s="1029"/>
      <c r="K5" s="456" t="s">
        <v>554</v>
      </c>
      <c r="L5" s="457"/>
    </row>
    <row r="6" spans="2:16" s="185" customFormat="1" ht="24.95" customHeight="1" x14ac:dyDescent="0.15">
      <c r="B6" s="1030" t="s">
        <v>555</v>
      </c>
      <c r="C6" s="1031"/>
      <c r="D6" s="1032"/>
      <c r="E6" s="458" t="s">
        <v>552</v>
      </c>
      <c r="F6" s="459"/>
      <c r="H6" s="1033" t="s">
        <v>556</v>
      </c>
      <c r="I6" s="1034"/>
      <c r="J6" s="1035"/>
      <c r="K6" s="615" t="s">
        <v>557</v>
      </c>
      <c r="L6" s="460"/>
      <c r="O6" s="185" t="s">
        <v>246</v>
      </c>
      <c r="P6" s="185" t="s">
        <v>249</v>
      </c>
    </row>
    <row r="7" spans="2:16" s="185" customFormat="1" ht="24.95" customHeight="1" x14ac:dyDescent="0.15">
      <c r="B7" s="1134" t="s">
        <v>744</v>
      </c>
      <c r="C7" s="1135"/>
      <c r="D7" s="1136"/>
      <c r="E7" s="1137" t="s">
        <v>559</v>
      </c>
      <c r="F7" s="1138"/>
      <c r="H7" s="1036" t="s">
        <v>728</v>
      </c>
      <c r="I7" s="1037"/>
      <c r="J7" s="1038"/>
      <c r="K7" s="1137" t="s">
        <v>745</v>
      </c>
      <c r="L7" s="1139"/>
      <c r="O7" s="185" t="s">
        <v>247</v>
      </c>
      <c r="P7" s="185" t="s">
        <v>250</v>
      </c>
    </row>
    <row r="8" spans="2:16" s="185" customFormat="1" ht="24.95" customHeight="1" x14ac:dyDescent="0.15">
      <c r="B8" s="1140" t="s">
        <v>746</v>
      </c>
      <c r="C8" s="1141"/>
      <c r="D8" s="1142"/>
      <c r="E8" s="1143" t="s">
        <v>559</v>
      </c>
      <c r="F8" s="1144"/>
      <c r="H8" s="1039"/>
      <c r="I8" s="1040"/>
      <c r="J8" s="1041"/>
      <c r="K8" s="1143" t="s">
        <v>559</v>
      </c>
      <c r="L8" s="1145"/>
      <c r="O8" s="185" t="s">
        <v>247</v>
      </c>
      <c r="P8" s="185" t="s">
        <v>250</v>
      </c>
    </row>
    <row r="9" spans="2:16" s="185" customFormat="1" ht="24.95" customHeight="1" x14ac:dyDescent="0.15">
      <c r="B9" s="1134" t="s">
        <v>747</v>
      </c>
      <c r="C9" s="1135"/>
      <c r="D9" s="1136"/>
      <c r="E9" s="1137" t="s">
        <v>559</v>
      </c>
      <c r="F9" s="1138"/>
      <c r="H9" s="1036" t="s">
        <v>729</v>
      </c>
      <c r="I9" s="1037"/>
      <c r="J9" s="1038"/>
      <c r="K9" s="1137" t="s">
        <v>745</v>
      </c>
      <c r="L9" s="1139"/>
      <c r="P9" s="184" t="s">
        <v>254</v>
      </c>
    </row>
    <row r="10" spans="2:16" s="185" customFormat="1" ht="24.95" customHeight="1" x14ac:dyDescent="0.15">
      <c r="B10" s="1140" t="s">
        <v>748</v>
      </c>
      <c r="C10" s="1141"/>
      <c r="D10" s="1142"/>
      <c r="E10" s="1143" t="s">
        <v>559</v>
      </c>
      <c r="F10" s="1144"/>
      <c r="H10" s="1039"/>
      <c r="I10" s="1040"/>
      <c r="J10" s="1041"/>
      <c r="K10" s="1143" t="s">
        <v>559</v>
      </c>
      <c r="L10" s="1145"/>
      <c r="P10" s="184" t="s">
        <v>254</v>
      </c>
    </row>
    <row r="11" spans="2:16" s="186" customFormat="1" ht="15" customHeight="1" x14ac:dyDescent="0.15"/>
    <row r="12" spans="2:16" ht="30" customHeight="1" x14ac:dyDescent="0.15">
      <c r="B12" s="6" t="s">
        <v>243</v>
      </c>
      <c r="C12" s="2"/>
      <c r="D12" s="2"/>
      <c r="E12" s="2"/>
      <c r="F12" s="7"/>
      <c r="G12" s="2"/>
      <c r="H12" s="6" t="s">
        <v>244</v>
      </c>
      <c r="I12" s="7"/>
      <c r="J12" s="7"/>
      <c r="K12" s="7"/>
    </row>
    <row r="13" spans="2:16" ht="24.95" customHeight="1" x14ac:dyDescent="0.15">
      <c r="B13" s="1042" t="s">
        <v>560</v>
      </c>
      <c r="C13" s="1043"/>
      <c r="D13" s="1044"/>
      <c r="E13" s="462" t="s">
        <v>561</v>
      </c>
      <c r="F13" s="187"/>
      <c r="G13" s="6"/>
      <c r="H13" s="1024" t="s">
        <v>562</v>
      </c>
      <c r="I13" s="1025"/>
      <c r="J13" s="1026"/>
      <c r="K13" s="455" t="s">
        <v>553</v>
      </c>
      <c r="L13" s="459"/>
      <c r="O13" s="1" t="s">
        <v>251</v>
      </c>
    </row>
    <row r="14" spans="2:16" ht="24.95" customHeight="1" x14ac:dyDescent="0.15">
      <c r="B14" s="1045"/>
      <c r="C14" s="1046"/>
      <c r="D14" s="1047"/>
      <c r="E14" s="458" t="s">
        <v>563</v>
      </c>
      <c r="F14" s="187"/>
      <c r="G14" s="6"/>
      <c r="H14" s="1027"/>
      <c r="I14" s="1028"/>
      <c r="J14" s="1029"/>
      <c r="K14" s="456" t="s">
        <v>554</v>
      </c>
      <c r="L14" s="616"/>
      <c r="O14" s="1" t="s">
        <v>251</v>
      </c>
    </row>
    <row r="15" spans="2:16" ht="24.95" customHeight="1" x14ac:dyDescent="0.15">
      <c r="B15" s="1048" t="s">
        <v>564</v>
      </c>
      <c r="C15" s="1049"/>
      <c r="D15" s="1050"/>
      <c r="E15" s="455" t="s">
        <v>553</v>
      </c>
      <c r="F15" s="616"/>
      <c r="H15" s="1016" t="s">
        <v>565</v>
      </c>
      <c r="I15" s="1017"/>
      <c r="J15" s="1054"/>
      <c r="K15" s="1020" t="s">
        <v>566</v>
      </c>
      <c r="L15" s="1056"/>
      <c r="O15" s="1" t="s">
        <v>252</v>
      </c>
    </row>
    <row r="16" spans="2:16" ht="30" customHeight="1" x14ac:dyDescent="0.15">
      <c r="B16" s="1051"/>
      <c r="C16" s="1052"/>
      <c r="D16" s="1053"/>
      <c r="E16" s="456" t="s">
        <v>554</v>
      </c>
      <c r="F16" s="616"/>
      <c r="H16" s="1018"/>
      <c r="I16" s="1019"/>
      <c r="J16" s="1055"/>
      <c r="K16" s="1021"/>
      <c r="L16" s="1057"/>
      <c r="O16" s="1" t="s">
        <v>252</v>
      </c>
    </row>
    <row r="17" spans="2:15" ht="24.95" customHeight="1" x14ac:dyDescent="0.15">
      <c r="B17" s="1058" t="s">
        <v>567</v>
      </c>
      <c r="C17" s="1059"/>
      <c r="D17" s="1060"/>
      <c r="E17" s="615" t="s">
        <v>557</v>
      </c>
      <c r="F17" s="460"/>
      <c r="H17" s="1016" t="s">
        <v>568</v>
      </c>
      <c r="I17" s="1017"/>
      <c r="J17" s="1054"/>
      <c r="K17" s="615" t="s">
        <v>569</v>
      </c>
      <c r="L17" s="460"/>
      <c r="O17" s="1" t="s">
        <v>253</v>
      </c>
    </row>
    <row r="18" spans="2:15" ht="30" customHeight="1" x14ac:dyDescent="0.15">
      <c r="B18" s="1042" t="s">
        <v>570</v>
      </c>
      <c r="C18" s="1043"/>
      <c r="D18" s="1044"/>
      <c r="E18" s="461" t="s">
        <v>558</v>
      </c>
      <c r="F18" s="459"/>
      <c r="H18" s="1033" t="s">
        <v>571</v>
      </c>
      <c r="I18" s="1034"/>
      <c r="J18" s="1035"/>
      <c r="K18" s="461" t="s">
        <v>558</v>
      </c>
      <c r="L18" s="459"/>
    </row>
    <row r="19" spans="2:15" ht="24.95" customHeight="1" x14ac:dyDescent="0.15">
      <c r="B19" s="1045"/>
      <c r="C19" s="1046"/>
      <c r="D19" s="1047"/>
      <c r="E19" s="458" t="s">
        <v>559</v>
      </c>
      <c r="F19" s="188"/>
      <c r="H19" s="1061"/>
      <c r="I19" s="1062"/>
      <c r="J19" s="1063"/>
      <c r="K19" s="458" t="s">
        <v>559</v>
      </c>
      <c r="L19" s="188"/>
    </row>
    <row r="20" spans="2:15" ht="15" customHeight="1" x14ac:dyDescent="0.15"/>
    <row r="21" spans="2:15" ht="30" customHeight="1" x14ac:dyDescent="0.15">
      <c r="B21" s="6" t="s">
        <v>572</v>
      </c>
      <c r="C21" s="2"/>
      <c r="D21" s="2"/>
      <c r="E21" s="2"/>
      <c r="F21" s="7"/>
      <c r="G21" s="2"/>
      <c r="H21" s="6"/>
      <c r="I21" s="7"/>
      <c r="J21" s="7"/>
      <c r="K21" s="7"/>
      <c r="L21" s="7"/>
    </row>
    <row r="22" spans="2:15" ht="30" customHeight="1" x14ac:dyDescent="0.15">
      <c r="B22" s="1033" t="s">
        <v>573</v>
      </c>
      <c r="C22" s="1034"/>
      <c r="D22" s="1035"/>
      <c r="E22" s="463" t="s">
        <v>574</v>
      </c>
      <c r="F22" s="187"/>
      <c r="G22" s="6"/>
      <c r="H22" s="1064"/>
      <c r="I22" s="1064"/>
      <c r="J22" s="1064"/>
      <c r="K22" s="464"/>
      <c r="L22" s="465"/>
      <c r="O22" s="1" t="s">
        <v>251</v>
      </c>
    </row>
    <row r="23" spans="2:15" ht="30" customHeight="1" x14ac:dyDescent="0.15">
      <c r="B23" s="1061"/>
      <c r="C23" s="1062"/>
      <c r="D23" s="1063"/>
      <c r="E23" s="463" t="s">
        <v>575</v>
      </c>
      <c r="F23" s="188"/>
      <c r="G23" s="6"/>
      <c r="H23" s="1064"/>
      <c r="I23" s="1064"/>
      <c r="J23" s="1064"/>
      <c r="K23" s="464"/>
      <c r="L23" s="465"/>
      <c r="O23" s="1" t="s">
        <v>251</v>
      </c>
    </row>
    <row r="24" spans="2:15" ht="13.5"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sheetData>
  <sheetProtection insertRows="0" deleteRows="0" selectLockedCells="1"/>
  <mergeCells count="25">
    <mergeCell ref="B17:D17"/>
    <mergeCell ref="H17:J17"/>
    <mergeCell ref="B18:D19"/>
    <mergeCell ref="H18:J19"/>
    <mergeCell ref="B22:D23"/>
    <mergeCell ref="H22:J22"/>
    <mergeCell ref="H23:J23"/>
    <mergeCell ref="B13:D14"/>
    <mergeCell ref="H13:J14"/>
    <mergeCell ref="B15:D16"/>
    <mergeCell ref="H15:J16"/>
    <mergeCell ref="K15:K16"/>
    <mergeCell ref="L15:L16"/>
    <mergeCell ref="B7:D7"/>
    <mergeCell ref="H7:J8"/>
    <mergeCell ref="B8:D8"/>
    <mergeCell ref="B9:D9"/>
    <mergeCell ref="H9:J10"/>
    <mergeCell ref="B10:D10"/>
    <mergeCell ref="B4:D5"/>
    <mergeCell ref="E4:E5"/>
    <mergeCell ref="F4:F5"/>
    <mergeCell ref="H4:J5"/>
    <mergeCell ref="B6:D6"/>
    <mergeCell ref="H6:J6"/>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D17" sqref="D17:E17"/>
    </sheetView>
  </sheetViews>
  <sheetFormatPr defaultRowHeight="13.5" x14ac:dyDescent="0.15"/>
  <cols>
    <col min="1" max="1" width="1.625" style="147" customWidth="1"/>
    <col min="2" max="2" width="27.625" style="147" customWidth="1"/>
    <col min="3" max="3" width="10.625" style="147" customWidth="1"/>
    <col min="4" max="4" width="13.625" style="147" customWidth="1"/>
    <col min="5" max="5" width="33.5" style="147" customWidth="1"/>
    <col min="6" max="6" width="1.625" style="147" customWidth="1"/>
    <col min="7" max="16384" width="9" style="147"/>
  </cols>
  <sheetData>
    <row r="1" spans="2:6" x14ac:dyDescent="0.15">
      <c r="F1" s="148"/>
    </row>
    <row r="2" spans="2:6" ht="33" customHeight="1" x14ac:dyDescent="0.15">
      <c r="B2" s="1065" t="s">
        <v>190</v>
      </c>
      <c r="C2" s="1066"/>
      <c r="D2" s="1066"/>
      <c r="E2" s="1067"/>
      <c r="F2" s="148"/>
    </row>
    <row r="3" spans="2:6" s="150" customFormat="1" ht="12.75" customHeight="1" x14ac:dyDescent="0.15">
      <c r="B3" s="149"/>
      <c r="C3" s="149"/>
      <c r="D3" s="149"/>
      <c r="E3" s="149"/>
      <c r="F3" s="148"/>
    </row>
    <row r="4" spans="2:6" ht="21" customHeight="1" x14ac:dyDescent="0.15">
      <c r="B4" s="1068" t="s">
        <v>207</v>
      </c>
      <c r="C4" s="1068"/>
      <c r="D4" s="1068"/>
      <c r="E4" s="1068"/>
      <c r="F4" s="148"/>
    </row>
    <row r="5" spans="2:6" ht="13.5" customHeight="1" x14ac:dyDescent="0.15">
      <c r="B5" s="151"/>
      <c r="C5" s="151"/>
      <c r="D5" s="151"/>
      <c r="E5" s="151"/>
      <c r="F5" s="151"/>
    </row>
    <row r="6" spans="2:6" ht="24.95" customHeight="1" x14ac:dyDescent="0.15">
      <c r="D6" s="152" t="s">
        <v>191</v>
      </c>
      <c r="E6" s="153">
        <f>【共通】!C5</f>
        <v>0</v>
      </c>
      <c r="F6" s="154"/>
    </row>
    <row r="7" spans="2:6" ht="24.95" customHeight="1" x14ac:dyDescent="0.15">
      <c r="D7" s="152" t="s">
        <v>192</v>
      </c>
      <c r="E7" s="356" t="s">
        <v>480</v>
      </c>
      <c r="F7" s="154"/>
    </row>
    <row r="8" spans="2:6" x14ac:dyDescent="0.15">
      <c r="F8" s="154"/>
    </row>
    <row r="9" spans="2:6" ht="26.25" customHeight="1" x14ac:dyDescent="0.15">
      <c r="B9" s="155" t="s">
        <v>193</v>
      </c>
      <c r="C9" s="156" t="s">
        <v>194</v>
      </c>
      <c r="D9" s="1073" t="s">
        <v>195</v>
      </c>
      <c r="E9" s="1074"/>
      <c r="F9" s="154"/>
    </row>
    <row r="10" spans="2:6" ht="60" customHeight="1" x14ac:dyDescent="0.15">
      <c r="B10" s="157" t="s">
        <v>196</v>
      </c>
      <c r="C10" s="144"/>
      <c r="D10" s="1069"/>
      <c r="E10" s="1070"/>
      <c r="F10" s="154"/>
    </row>
    <row r="11" spans="2:6" ht="60" customHeight="1" x14ac:dyDescent="0.15">
      <c r="B11" s="157" t="s">
        <v>197</v>
      </c>
      <c r="C11" s="144"/>
      <c r="D11" s="1071"/>
      <c r="E11" s="1070"/>
      <c r="F11" s="154"/>
    </row>
    <row r="12" spans="2:6" ht="60" customHeight="1" x14ac:dyDescent="0.15">
      <c r="B12" s="157" t="s">
        <v>198</v>
      </c>
      <c r="C12" s="144"/>
      <c r="D12" s="1071"/>
      <c r="E12" s="1070"/>
      <c r="F12" s="154"/>
    </row>
    <row r="13" spans="2:6" ht="60" customHeight="1" x14ac:dyDescent="0.15">
      <c r="B13" s="157" t="s">
        <v>199</v>
      </c>
      <c r="C13" s="144"/>
      <c r="D13" s="1071"/>
      <c r="E13" s="1070"/>
      <c r="F13" s="154"/>
    </row>
    <row r="14" spans="2:6" ht="60" customHeight="1" x14ac:dyDescent="0.15">
      <c r="B14" s="157" t="s">
        <v>200</v>
      </c>
      <c r="C14" s="144"/>
      <c r="D14" s="1071"/>
      <c r="E14" s="1070"/>
      <c r="F14" s="154"/>
    </row>
    <row r="15" spans="2:6" ht="60" customHeight="1" x14ac:dyDescent="0.15">
      <c r="B15" s="157" t="s">
        <v>201</v>
      </c>
      <c r="C15" s="144"/>
      <c r="D15" s="1071"/>
      <c r="E15" s="1070"/>
      <c r="F15" s="154"/>
    </row>
    <row r="16" spans="2:6" ht="60" customHeight="1" x14ac:dyDescent="0.15">
      <c r="B16" s="157" t="s">
        <v>202</v>
      </c>
      <c r="C16" s="144"/>
      <c r="D16" s="1071"/>
      <c r="E16" s="1070"/>
      <c r="F16" s="154"/>
    </row>
    <row r="17" spans="2:6" ht="60" customHeight="1" x14ac:dyDescent="0.15">
      <c r="B17" s="158" t="s">
        <v>576</v>
      </c>
      <c r="C17" s="145"/>
      <c r="D17" s="1075" t="s">
        <v>705</v>
      </c>
      <c r="E17" s="1076"/>
      <c r="F17" s="154"/>
    </row>
    <row r="18" spans="2:6" ht="34.5" customHeight="1" x14ac:dyDescent="0.15">
      <c r="B18" s="1072"/>
      <c r="C18" s="1072"/>
      <c r="D18" s="1072"/>
      <c r="E18" s="1072"/>
      <c r="F18" s="154"/>
    </row>
    <row r="19" spans="2:6" x14ac:dyDescent="0.15">
      <c r="F19" s="154"/>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topLeftCell="A3" zoomScaleNormal="100" zoomScaleSheetLayoutView="100" workbookViewId="0">
      <selection activeCell="E14" sqref="E14:F14"/>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1132" t="s">
        <v>597</v>
      </c>
      <c r="B1" s="1132"/>
      <c r="C1" s="1132"/>
      <c r="D1" s="1132"/>
      <c r="E1" s="1132"/>
      <c r="F1" s="1132"/>
      <c r="G1" s="1132"/>
      <c r="H1" s="1132"/>
    </row>
    <row r="2" spans="1:13" ht="45.75" customHeight="1" x14ac:dyDescent="0.15">
      <c r="A2" s="1133" t="s">
        <v>598</v>
      </c>
      <c r="B2" s="1133"/>
      <c r="C2" s="1133"/>
      <c r="D2" s="1133"/>
      <c r="E2" s="1133"/>
      <c r="F2" s="1133"/>
      <c r="G2" s="1133"/>
      <c r="H2" s="1133"/>
    </row>
    <row r="3" spans="1:13" ht="21.75" customHeight="1" x14ac:dyDescent="0.15">
      <c r="A3" s="479" t="s">
        <v>599</v>
      </c>
      <c r="B3" s="480"/>
      <c r="C3" s="480"/>
      <c r="D3" s="480"/>
      <c r="E3" s="480"/>
      <c r="F3" s="480"/>
      <c r="G3" s="480"/>
      <c r="H3" s="480"/>
    </row>
    <row r="4" spans="1:13" ht="18" customHeight="1" x14ac:dyDescent="0.15">
      <c r="A4" s="1119" t="s">
        <v>653</v>
      </c>
      <c r="B4" s="1119"/>
      <c r="C4" s="481" t="s">
        <v>655</v>
      </c>
      <c r="D4" s="482" t="s">
        <v>654</v>
      </c>
      <c r="E4" s="1120" t="s">
        <v>600</v>
      </c>
      <c r="F4" s="1120"/>
      <c r="G4" s="1120"/>
      <c r="H4" s="1120"/>
      <c r="J4" t="s">
        <v>105</v>
      </c>
      <c r="K4" t="s">
        <v>601</v>
      </c>
      <c r="L4" t="s">
        <v>602</v>
      </c>
      <c r="M4" t="s">
        <v>603</v>
      </c>
    </row>
    <row r="5" spans="1:13" ht="18" customHeight="1" x14ac:dyDescent="0.15">
      <c r="A5" s="1119" t="s">
        <v>577</v>
      </c>
      <c r="B5" s="1119"/>
      <c r="C5" s="483"/>
      <c r="D5" s="482" t="s">
        <v>578</v>
      </c>
      <c r="E5" s="1120"/>
      <c r="F5" s="1120"/>
      <c r="G5" s="1120"/>
      <c r="H5" s="1120"/>
      <c r="J5" t="s">
        <v>604</v>
      </c>
      <c r="K5" t="s">
        <v>605</v>
      </c>
      <c r="L5" t="s">
        <v>606</v>
      </c>
      <c r="M5" t="s">
        <v>607</v>
      </c>
    </row>
    <row r="6" spans="1:13" ht="18" customHeight="1" x14ac:dyDescent="0.15">
      <c r="A6" s="1119" t="s">
        <v>608</v>
      </c>
      <c r="B6" s="1119"/>
      <c r="C6" s="484"/>
      <c r="D6" s="482" t="s">
        <v>579</v>
      </c>
      <c r="E6" s="1120" t="s">
        <v>609</v>
      </c>
      <c r="F6" s="1120"/>
      <c r="G6" s="1120"/>
      <c r="H6" s="1120"/>
      <c r="J6" t="s">
        <v>610</v>
      </c>
    </row>
    <row r="7" spans="1:13" ht="47.25" customHeight="1" x14ac:dyDescent="0.15">
      <c r="A7" s="1119" t="s">
        <v>611</v>
      </c>
      <c r="B7" s="1119"/>
      <c r="C7" s="1121" t="s">
        <v>656</v>
      </c>
      <c r="D7" s="1122"/>
      <c r="E7" s="1122"/>
      <c r="F7" s="1122"/>
      <c r="G7" s="1122"/>
      <c r="H7" s="1123"/>
    </row>
    <row r="8" spans="1:13" ht="18" customHeight="1" x14ac:dyDescent="0.15"/>
    <row r="9" spans="1:13" ht="18" customHeight="1" x14ac:dyDescent="0.15">
      <c r="A9" s="485" t="s">
        <v>580</v>
      </c>
      <c r="B9" s="485" t="s">
        <v>581</v>
      </c>
      <c r="C9" s="1124" t="s">
        <v>612</v>
      </c>
      <c r="D9" s="1125"/>
      <c r="E9" s="1126" t="s">
        <v>613</v>
      </c>
      <c r="F9" s="1127"/>
      <c r="G9" s="486" t="s">
        <v>614</v>
      </c>
      <c r="H9" s="485" t="s">
        <v>582</v>
      </c>
    </row>
    <row r="10" spans="1:13" ht="24" customHeight="1" x14ac:dyDescent="0.15">
      <c r="A10" s="1112" t="s">
        <v>615</v>
      </c>
      <c r="B10" s="1092" t="s">
        <v>583</v>
      </c>
      <c r="C10" s="1097" t="s">
        <v>616</v>
      </c>
      <c r="D10" s="1113"/>
      <c r="E10" s="487" t="s">
        <v>617</v>
      </c>
      <c r="F10" s="488"/>
      <c r="G10" s="1092"/>
      <c r="H10" s="1085" t="s">
        <v>618</v>
      </c>
    </row>
    <row r="11" spans="1:13" ht="24" customHeight="1" x14ac:dyDescent="0.15">
      <c r="A11" s="1091"/>
      <c r="B11" s="1094"/>
      <c r="C11" s="1114"/>
      <c r="D11" s="1115"/>
      <c r="E11" s="489" t="s">
        <v>619</v>
      </c>
      <c r="F11" s="490"/>
      <c r="G11" s="1094"/>
      <c r="H11" s="1087"/>
    </row>
    <row r="12" spans="1:13" ht="24" customHeight="1" x14ac:dyDescent="0.15">
      <c r="A12" s="1112" t="s">
        <v>620</v>
      </c>
      <c r="B12" s="491"/>
      <c r="C12" s="1116" t="s">
        <v>621</v>
      </c>
      <c r="D12" s="1117"/>
      <c r="E12" s="1097"/>
      <c r="F12" s="1098"/>
      <c r="G12" s="492"/>
      <c r="H12" s="1085" t="s">
        <v>622</v>
      </c>
    </row>
    <row r="13" spans="1:13" ht="24" customHeight="1" x14ac:dyDescent="0.15">
      <c r="A13" s="1090"/>
      <c r="B13" s="1118" t="s">
        <v>583</v>
      </c>
      <c r="C13" s="493" t="s">
        <v>584</v>
      </c>
      <c r="D13" s="494"/>
      <c r="E13" s="1128"/>
      <c r="F13" s="1129"/>
      <c r="G13" s="492"/>
      <c r="H13" s="1086"/>
    </row>
    <row r="14" spans="1:13" ht="24" customHeight="1" x14ac:dyDescent="0.15">
      <c r="A14" s="1090"/>
      <c r="B14" s="1093"/>
      <c r="C14" s="1130" t="s">
        <v>623</v>
      </c>
      <c r="D14" s="1131"/>
      <c r="E14" s="1077"/>
      <c r="F14" s="1078"/>
      <c r="G14" s="495"/>
      <c r="H14" s="1086"/>
    </row>
    <row r="15" spans="1:13" ht="24" customHeight="1" x14ac:dyDescent="0.15">
      <c r="A15" s="1090"/>
      <c r="B15" s="1093"/>
      <c r="C15" s="603"/>
      <c r="D15" s="496"/>
      <c r="E15" s="497" t="s">
        <v>624</v>
      </c>
      <c r="F15" s="498"/>
      <c r="G15" s="499"/>
      <c r="H15" s="1086"/>
    </row>
    <row r="16" spans="1:13" ht="24" customHeight="1" x14ac:dyDescent="0.15">
      <c r="A16" s="1090"/>
      <c r="B16" s="1093"/>
      <c r="C16" s="1079" t="s">
        <v>625</v>
      </c>
      <c r="D16" s="1080"/>
      <c r="E16" s="1110"/>
      <c r="F16" s="1111"/>
      <c r="G16" s="500"/>
      <c r="H16" s="1086"/>
    </row>
    <row r="17" spans="1:8" ht="24" customHeight="1" x14ac:dyDescent="0.15">
      <c r="A17" s="1090"/>
      <c r="B17" s="1094"/>
      <c r="C17" s="1088"/>
      <c r="D17" s="1089"/>
      <c r="E17" s="497" t="s">
        <v>624</v>
      </c>
      <c r="F17" s="498"/>
      <c r="G17" s="500"/>
      <c r="H17" s="1087"/>
    </row>
    <row r="18" spans="1:8" ht="24" customHeight="1" x14ac:dyDescent="0.15">
      <c r="A18" s="1090"/>
      <c r="B18" s="1092" t="s">
        <v>626</v>
      </c>
      <c r="C18" s="1108" t="s">
        <v>585</v>
      </c>
      <c r="D18" s="1109"/>
      <c r="E18" s="1097"/>
      <c r="F18" s="1098"/>
      <c r="G18" s="501"/>
      <c r="H18" s="1085" t="s">
        <v>627</v>
      </c>
    </row>
    <row r="19" spans="1:8" ht="24" customHeight="1" x14ac:dyDescent="0.15">
      <c r="A19" s="1090"/>
      <c r="B19" s="1093"/>
      <c r="C19" s="1079" t="s">
        <v>628</v>
      </c>
      <c r="D19" s="1080"/>
      <c r="E19" s="1077"/>
      <c r="F19" s="1078"/>
      <c r="G19" s="502"/>
      <c r="H19" s="1086"/>
    </row>
    <row r="20" spans="1:8" ht="24" customHeight="1" x14ac:dyDescent="0.15">
      <c r="A20" s="1090"/>
      <c r="B20" s="1094"/>
      <c r="C20" s="1088"/>
      <c r="D20" s="1089"/>
      <c r="E20" s="497" t="s">
        <v>624</v>
      </c>
      <c r="F20" s="498"/>
      <c r="G20" s="503"/>
      <c r="H20" s="1087"/>
    </row>
    <row r="21" spans="1:8" ht="24" customHeight="1" x14ac:dyDescent="0.15">
      <c r="A21" s="1090"/>
      <c r="B21" s="1093" t="s">
        <v>629</v>
      </c>
      <c r="C21" s="1105" t="s">
        <v>630</v>
      </c>
      <c r="D21" s="1106"/>
      <c r="E21" s="504"/>
      <c r="F21" s="505"/>
      <c r="G21" s="506"/>
      <c r="H21" s="1085" t="s">
        <v>631</v>
      </c>
    </row>
    <row r="22" spans="1:8" ht="24" customHeight="1" x14ac:dyDescent="0.15">
      <c r="A22" s="1091"/>
      <c r="B22" s="1094"/>
      <c r="C22" s="1101" t="s">
        <v>632</v>
      </c>
      <c r="D22" s="1107"/>
      <c r="E22" s="489" t="s">
        <v>633</v>
      </c>
      <c r="F22" s="507"/>
      <c r="G22" s="508"/>
      <c r="H22" s="1087"/>
    </row>
    <row r="23" spans="1:8" ht="46.5" customHeight="1" x14ac:dyDescent="0.15">
      <c r="A23" s="1112" t="s">
        <v>634</v>
      </c>
      <c r="B23" s="1092" t="s">
        <v>583</v>
      </c>
      <c r="C23" s="1095" t="s">
        <v>635</v>
      </c>
      <c r="D23" s="1096"/>
      <c r="E23" s="504"/>
      <c r="F23" s="509"/>
      <c r="G23" s="501"/>
      <c r="H23" s="1085" t="s">
        <v>636</v>
      </c>
    </row>
    <row r="24" spans="1:8" ht="24" customHeight="1" x14ac:dyDescent="0.15">
      <c r="A24" s="1090"/>
      <c r="B24" s="1093"/>
      <c r="C24" s="1079" t="s">
        <v>637</v>
      </c>
      <c r="D24" s="1080"/>
      <c r="E24" s="510" t="s">
        <v>638</v>
      </c>
      <c r="F24" s="511"/>
      <c r="G24" s="512"/>
      <c r="H24" s="1086"/>
    </row>
    <row r="25" spans="1:8" ht="24" customHeight="1" x14ac:dyDescent="0.15">
      <c r="A25" s="1091"/>
      <c r="B25" s="1094"/>
      <c r="C25" s="1088"/>
      <c r="D25" s="1089"/>
      <c r="E25" s="513" t="s">
        <v>639</v>
      </c>
      <c r="F25" s="514"/>
      <c r="G25" s="503"/>
      <c r="H25" s="1087"/>
    </row>
    <row r="26" spans="1:8" ht="24" customHeight="1" x14ac:dyDescent="0.15">
      <c r="A26" s="1112" t="s">
        <v>640</v>
      </c>
      <c r="B26" s="1092" t="s">
        <v>583</v>
      </c>
      <c r="C26" s="1097" t="s">
        <v>641</v>
      </c>
      <c r="D26" s="1113"/>
      <c r="E26" s="510" t="s">
        <v>638</v>
      </c>
      <c r="F26" s="511"/>
      <c r="G26" s="492"/>
      <c r="H26" s="515"/>
    </row>
    <row r="27" spans="1:8" ht="24" customHeight="1" x14ac:dyDescent="0.15">
      <c r="A27" s="1091"/>
      <c r="B27" s="1094"/>
      <c r="C27" s="1114"/>
      <c r="D27" s="1115"/>
      <c r="E27" s="513" t="s">
        <v>639</v>
      </c>
      <c r="F27" s="514"/>
      <c r="G27" s="492"/>
      <c r="H27" s="515"/>
    </row>
    <row r="28" spans="1:8" ht="37.5" customHeight="1" x14ac:dyDescent="0.15">
      <c r="A28" s="1090" t="s">
        <v>642</v>
      </c>
      <c r="B28" s="1092" t="s">
        <v>583</v>
      </c>
      <c r="C28" s="1095" t="s">
        <v>643</v>
      </c>
      <c r="D28" s="1096"/>
      <c r="E28" s="1097"/>
      <c r="F28" s="1098"/>
      <c r="G28" s="501"/>
      <c r="H28" s="1085" t="s">
        <v>644</v>
      </c>
    </row>
    <row r="29" spans="1:8" ht="24" customHeight="1" x14ac:dyDescent="0.15">
      <c r="A29" s="1090"/>
      <c r="B29" s="1093"/>
      <c r="C29" s="1083" t="s">
        <v>645</v>
      </c>
      <c r="D29" s="1084"/>
      <c r="E29" s="1099"/>
      <c r="F29" s="1100"/>
      <c r="G29" s="516"/>
      <c r="H29" s="1086"/>
    </row>
    <row r="30" spans="1:8" ht="24" customHeight="1" x14ac:dyDescent="0.15">
      <c r="A30" s="1090"/>
      <c r="B30" s="1093"/>
      <c r="C30" s="1083" t="s">
        <v>646</v>
      </c>
      <c r="D30" s="1084"/>
      <c r="E30" s="1077"/>
      <c r="F30" s="1078"/>
      <c r="G30" s="516"/>
      <c r="H30" s="1086"/>
    </row>
    <row r="31" spans="1:8" ht="24" customHeight="1" x14ac:dyDescent="0.15">
      <c r="A31" s="1090"/>
      <c r="B31" s="1093"/>
      <c r="C31" s="1083" t="s">
        <v>647</v>
      </c>
      <c r="D31" s="1084"/>
      <c r="E31" s="1077"/>
      <c r="F31" s="1078"/>
      <c r="G31" s="516"/>
      <c r="H31" s="1086"/>
    </row>
    <row r="32" spans="1:8" ht="24" customHeight="1" x14ac:dyDescent="0.15">
      <c r="A32" s="1090"/>
      <c r="B32" s="1093"/>
      <c r="C32" s="1083" t="s">
        <v>648</v>
      </c>
      <c r="D32" s="1084"/>
      <c r="E32" s="1077"/>
      <c r="F32" s="1078"/>
      <c r="G32" s="516"/>
      <c r="H32" s="1086"/>
    </row>
    <row r="33" spans="1:8" ht="24" customHeight="1" x14ac:dyDescent="0.15">
      <c r="A33" s="1090"/>
      <c r="B33" s="1093"/>
      <c r="C33" s="1079" t="s">
        <v>649</v>
      </c>
      <c r="D33" s="1080"/>
      <c r="E33" s="1077"/>
      <c r="F33" s="1078"/>
      <c r="G33" s="517"/>
      <c r="H33" s="1086"/>
    </row>
    <row r="34" spans="1:8" ht="24" customHeight="1" x14ac:dyDescent="0.15">
      <c r="A34" s="1090"/>
      <c r="B34" s="1093"/>
      <c r="C34" s="1081"/>
      <c r="D34" s="1082"/>
      <c r="E34" s="518" t="s">
        <v>650</v>
      </c>
      <c r="F34" s="519"/>
      <c r="G34" s="520"/>
      <c r="H34" s="1086"/>
    </row>
    <row r="35" spans="1:8" ht="24" customHeight="1" x14ac:dyDescent="0.15">
      <c r="A35" s="1090"/>
      <c r="B35" s="1093"/>
      <c r="C35" s="1083" t="s">
        <v>651</v>
      </c>
      <c r="D35" s="1084"/>
      <c r="E35" s="1077"/>
      <c r="F35" s="1078"/>
      <c r="G35" s="516"/>
      <c r="H35" s="1086"/>
    </row>
    <row r="36" spans="1:8" ht="107.25" customHeight="1" x14ac:dyDescent="0.15">
      <c r="A36" s="1091"/>
      <c r="B36" s="1094"/>
      <c r="C36" s="1101" t="s">
        <v>652</v>
      </c>
      <c r="D36" s="1102"/>
      <c r="E36" s="1103"/>
      <c r="F36" s="1104"/>
      <c r="G36" s="521"/>
      <c r="H36" s="1087"/>
    </row>
    <row r="37" spans="1:8" x14ac:dyDescent="0.15">
      <c r="A37" s="522"/>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資料一覧</vt:lpstr>
      <vt:lpstr>【共通】</vt:lpstr>
      <vt:lpstr>P1</vt:lpstr>
      <vt:lpstr>P2-1</vt:lpstr>
      <vt:lpstr>P2-2</vt:lpstr>
      <vt:lpstr>P2-3</vt:lpstr>
      <vt:lpstr>P3</vt:lpstr>
      <vt:lpstr>P4</vt:lpstr>
      <vt:lpstr>P5-1</vt:lpstr>
      <vt:lpstr>P5-2</vt:lpstr>
      <vt:lpstr>P5-3 </vt:lpstr>
      <vt:lpstr>P6</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 '!Print_Area</vt:lpstr>
      <vt:lpstr>'P6'!Print_Area</vt:lpstr>
      <vt:lpstr>'P7'!Print_Area</vt:lpstr>
      <vt:lpstr>'P8'!Print_Area</vt:lpstr>
      <vt:lpstr>'P9'!Print_Area</vt:lpstr>
      <vt:lpstr>資料一覧!Print_Area</vt:lpstr>
      <vt:lpstr>'P6'!Print_Titles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2024-10-03T01:43:10Z</cp:lastPrinted>
  <dcterms:created xsi:type="dcterms:W3CDTF">2007-11-28T08:57:04Z</dcterms:created>
  <dcterms:modified xsi:type="dcterms:W3CDTF">2025-01-08T00:03:41Z</dcterms:modified>
</cp:coreProperties>
</file>