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6\"/>
    </mc:Choice>
  </mc:AlternateContent>
  <bookViews>
    <workbookView xWindow="16410" yWindow="-315" windowWidth="12390" windowHeight="12615" tabRatio="775"/>
  </bookViews>
  <sheets>
    <sheet name="資料一覧" sheetId="14" r:id="rId1"/>
    <sheet name="【共通】" sheetId="15" r:id="rId2"/>
    <sheet name="P1" sheetId="16" r:id="rId3"/>
    <sheet name="P2-1" sheetId="17" r:id="rId4"/>
    <sheet name="P2-2" sheetId="34" r:id="rId5"/>
    <sheet name="P2-3" sheetId="35" r:id="rId6"/>
    <sheet name="P3" sheetId="47" r:id="rId7"/>
    <sheet name="P4" sheetId="36" r:id="rId8"/>
    <sheet name="P5-1" sheetId="42" r:id="rId9"/>
    <sheet name="P5-2" sheetId="43" r:id="rId10"/>
    <sheet name="P5-3" sheetId="48" r:id="rId11"/>
    <sheet name="P6" sheetId="10" r:id="rId12"/>
    <sheet name="P7" sheetId="49" r:id="rId13"/>
    <sheet name="P8" sheetId="11" r:id="rId14"/>
    <sheet name="P9" sheetId="19" r:id="rId15"/>
    <sheet name="P10" sheetId="45" r:id="rId16"/>
  </sheets>
  <externalReferences>
    <externalReference r:id="rId17"/>
    <externalReference r:id="rId18"/>
    <externalReference r:id="rId19"/>
  </externalReferences>
  <definedNames>
    <definedName name="_xlnm.Print_Area" localSheetId="1">【共通】!$A$1:$U$48</definedName>
    <definedName name="_xlnm.Print_Area" localSheetId="2">'P1'!$A$1:$P$38</definedName>
    <definedName name="_xlnm.Print_Area" localSheetId="15">'P10'!$A$1:$H$36</definedName>
    <definedName name="_xlnm.Print_Area" localSheetId="3">'P2-1'!$A$1:$AY$52</definedName>
    <definedName name="_xlnm.Print_Area" localSheetId="4">'P2-2'!$A$1:$AY$52</definedName>
    <definedName name="_xlnm.Print_Area" localSheetId="5">'P2-3'!$A$1:$AY$51</definedName>
    <definedName name="_xlnm.Print_Area" localSheetId="6">'P3'!$A$1:$K$34</definedName>
    <definedName name="_xlnm.Print_Area" localSheetId="7">'P4'!$A$1:$P$30</definedName>
    <definedName name="_xlnm.Print_Area" localSheetId="8">'P5-1'!$A$1:$S$49</definedName>
    <definedName name="_xlnm.Print_Area" localSheetId="9">'P5-2'!$A$1:$S$40</definedName>
    <definedName name="_xlnm.Print_Area" localSheetId="10">'P5-3'!$A$1:$BA$82</definedName>
    <definedName name="_xlnm.Print_Area" localSheetId="11">'P6'!$A:$AB</definedName>
    <definedName name="_xlnm.Print_Area" localSheetId="12">'P7'!$A$1:$M$24</definedName>
    <definedName name="_xlnm.Print_Area" localSheetId="13">'P8'!$A$1:$Q$17</definedName>
    <definedName name="_xlnm.Print_Area" localSheetId="14">'P9'!$A$1:$F$18</definedName>
    <definedName name="_xlnm.Print_Area" localSheetId="0">資料一覧!$A$1:$D$74</definedName>
    <definedName name="曜日" localSheetId="15">#REF!</definedName>
    <definedName name="曜日" localSheetId="6">[1]P3!$AK$4:$AL$10</definedName>
    <definedName name="曜日" localSheetId="8">#REF!</definedName>
    <definedName name="曜日" localSheetId="10">[2]P3!$AK$4:$AL$10</definedName>
    <definedName name="曜日" localSheetId="12">#REF!</definedName>
    <definedName name="曜日">#REF!</definedName>
  </definedNames>
  <calcPr calcId="162913"/>
</workbook>
</file>

<file path=xl/calcChain.xml><?xml version="1.0" encoding="utf-8"?>
<calcChain xmlns="http://schemas.openxmlformats.org/spreadsheetml/2006/main">
  <c r="K66" i="48" l="1"/>
  <c r="K58" i="48"/>
  <c r="AW56" i="48"/>
  <c r="AW55" i="48"/>
  <c r="AW54" i="48"/>
  <c r="K69" i="48" s="1"/>
  <c r="AT53" i="48"/>
  <c r="AQ53" i="48"/>
  <c r="AN53" i="48"/>
  <c r="AK53" i="48"/>
  <c r="AH53" i="48"/>
  <c r="AE53" i="48"/>
  <c r="AB53" i="48"/>
  <c r="Y53" i="48"/>
  <c r="V53" i="48"/>
  <c r="S53" i="48"/>
  <c r="P53" i="48"/>
  <c r="M53" i="48"/>
  <c r="AW53" i="48" s="1"/>
  <c r="K63" i="48" s="1"/>
  <c r="AW52" i="48"/>
  <c r="AW51" i="48"/>
  <c r="K60" i="48" s="1"/>
  <c r="K61" i="48" s="1"/>
  <c r="AW50" i="48"/>
  <c r="K59" i="48" s="1"/>
  <c r="AW49" i="48"/>
  <c r="K25" i="48"/>
  <c r="K15" i="48"/>
  <c r="AW13" i="48"/>
  <c r="AW12" i="48"/>
  <c r="K30" i="48" s="1"/>
  <c r="AT11" i="48"/>
  <c r="AQ11" i="48"/>
  <c r="AN11" i="48"/>
  <c r="AK11" i="48"/>
  <c r="AH11" i="48"/>
  <c r="AE11" i="48"/>
  <c r="AB11" i="48"/>
  <c r="Y11" i="48"/>
  <c r="V11" i="48"/>
  <c r="S11" i="48"/>
  <c r="P11" i="48"/>
  <c r="M11" i="48"/>
  <c r="AW11" i="48" s="1"/>
  <c r="K20" i="48" s="1"/>
  <c r="AW10" i="48"/>
  <c r="K19" i="48" s="1"/>
  <c r="K23" i="48" s="1"/>
  <c r="AW9" i="48"/>
  <c r="K17" i="48" s="1"/>
  <c r="K18" i="48" s="1"/>
  <c r="AW8" i="48"/>
  <c r="K16" i="48" s="1"/>
  <c r="AW7" i="48"/>
  <c r="K62" i="48" l="1"/>
  <c r="K65" i="48" s="1"/>
  <c r="AL29" i="48"/>
  <c r="K29" i="48"/>
  <c r="K27" i="48"/>
  <c r="K21" i="48"/>
  <c r="AL68" i="48"/>
  <c r="K68" i="48"/>
  <c r="K67" i="48"/>
  <c r="K64" i="48"/>
  <c r="B200" i="17"/>
  <c r="B151" i="17"/>
  <c r="B102" i="17"/>
  <c r="B53" i="17"/>
  <c r="B200" i="34"/>
  <c r="B151" i="34"/>
  <c r="B102" i="34"/>
  <c r="B53" i="34"/>
  <c r="B199" i="35"/>
  <c r="B150" i="35"/>
  <c r="B101" i="35"/>
  <c r="B52" i="35"/>
  <c r="E33" i="47" l="1"/>
  <c r="E32" i="47"/>
  <c r="E31" i="47"/>
  <c r="E30" i="47"/>
  <c r="E29" i="47"/>
  <c r="E28" i="47"/>
  <c r="W2" i="17" l="1"/>
  <c r="W2" i="34"/>
  <c r="W2" i="35"/>
  <c r="N2" i="35" l="1"/>
  <c r="N2" i="34"/>
  <c r="N2" i="17"/>
  <c r="Q3" i="43" l="1"/>
  <c r="Q3" i="42"/>
  <c r="I1" i="36" l="1"/>
  <c r="G3" i="42"/>
  <c r="G3" i="43"/>
  <c r="P38" i="43" l="1"/>
  <c r="O38" i="43"/>
  <c r="N38" i="43"/>
  <c r="M38" i="43"/>
  <c r="L38" i="43"/>
  <c r="K38" i="43"/>
  <c r="J38" i="43"/>
  <c r="I38" i="43"/>
  <c r="H38" i="43"/>
  <c r="G38" i="43"/>
  <c r="F38" i="43"/>
  <c r="E38" i="43"/>
  <c r="H5" i="43"/>
  <c r="E5" i="43"/>
  <c r="U3" i="43"/>
  <c r="P38" i="42"/>
  <c r="O38" i="42"/>
  <c r="N38" i="42"/>
  <c r="M38" i="42"/>
  <c r="P41" i="42" s="1"/>
  <c r="L38" i="42"/>
  <c r="O41" i="42" s="1"/>
  <c r="K38" i="42"/>
  <c r="N41" i="42" s="1"/>
  <c r="J38" i="42"/>
  <c r="M41" i="42" s="1"/>
  <c r="I38" i="42"/>
  <c r="L41" i="42" s="1"/>
  <c r="H38" i="42"/>
  <c r="K41" i="42" s="1"/>
  <c r="G38" i="42"/>
  <c r="J41" i="42" s="1"/>
  <c r="F38" i="42"/>
  <c r="I41" i="42" s="1"/>
  <c r="E38" i="42"/>
  <c r="H41" i="42" s="1"/>
  <c r="H5" i="42"/>
  <c r="E5" i="42"/>
  <c r="L40" i="42"/>
  <c r="U3" i="42" l="1"/>
  <c r="F40" i="42"/>
  <c r="N40" i="42"/>
  <c r="E40" i="42"/>
  <c r="G40" i="42"/>
  <c r="P40" i="42"/>
  <c r="M40" i="42"/>
  <c r="O40" i="42"/>
  <c r="J40" i="42"/>
  <c r="K40" i="42"/>
  <c r="H40" i="42"/>
  <c r="I40" i="42"/>
  <c r="M42" i="42" l="1"/>
  <c r="M43" i="42" s="1"/>
  <c r="P42" i="42"/>
  <c r="P43" i="42" s="1"/>
  <c r="J42" i="42"/>
  <c r="J43" i="42" s="1"/>
  <c r="H42" i="42"/>
  <c r="H43" i="42" s="1"/>
  <c r="L42" i="42"/>
  <c r="L43" i="42" s="1"/>
  <c r="K42" i="42"/>
  <c r="K43" i="42" s="1"/>
  <c r="N42" i="42"/>
  <c r="N43" i="42" s="1"/>
  <c r="I42" i="42"/>
  <c r="I43" i="42" s="1"/>
  <c r="O42" i="42"/>
  <c r="O43" i="42" s="1"/>
  <c r="Q65" i="17" l="1"/>
  <c r="W199" i="35"/>
  <c r="AU245" i="35"/>
  <c r="AT245" i="35"/>
  <c r="AS245" i="35"/>
  <c r="AR245" i="35"/>
  <c r="AQ245" i="35"/>
  <c r="AP245" i="35"/>
  <c r="AO245" i="35"/>
  <c r="AN245" i="35"/>
  <c r="AM245" i="35"/>
  <c r="AL245" i="35"/>
  <c r="AK245" i="35"/>
  <c r="AJ245" i="35"/>
  <c r="AI245" i="35"/>
  <c r="AH245" i="35"/>
  <c r="AG245" i="35"/>
  <c r="AF245" i="35"/>
  <c r="AE245" i="35"/>
  <c r="AD245" i="35"/>
  <c r="AC245" i="35"/>
  <c r="AB245" i="35"/>
  <c r="AA245" i="35"/>
  <c r="Z245" i="35"/>
  <c r="Y245" i="35"/>
  <c r="X245" i="35"/>
  <c r="W245" i="35"/>
  <c r="V245" i="35"/>
  <c r="U245" i="35"/>
  <c r="T245" i="35"/>
  <c r="S245" i="35"/>
  <c r="R245" i="35"/>
  <c r="Q245" i="35"/>
  <c r="AV244" i="35"/>
  <c r="AU243" i="35"/>
  <c r="AT243" i="35"/>
  <c r="AS243" i="35"/>
  <c r="AR243" i="35"/>
  <c r="AQ243" i="35"/>
  <c r="AP243" i="35"/>
  <c r="AO243" i="35"/>
  <c r="AN243" i="35"/>
  <c r="AM243" i="35"/>
  <c r="AL243" i="35"/>
  <c r="AK243" i="35"/>
  <c r="AJ243" i="35"/>
  <c r="AI243" i="35"/>
  <c r="AH243" i="35"/>
  <c r="AG243" i="35"/>
  <c r="AF243" i="35"/>
  <c r="AE243" i="35"/>
  <c r="AD243" i="35"/>
  <c r="AC243" i="35"/>
  <c r="AB243" i="35"/>
  <c r="AA243" i="35"/>
  <c r="Z243" i="35"/>
  <c r="Y243" i="35"/>
  <c r="X243" i="35"/>
  <c r="W243" i="35"/>
  <c r="V243" i="35"/>
  <c r="U243" i="35"/>
  <c r="T243" i="35"/>
  <c r="S243" i="35"/>
  <c r="R243" i="35"/>
  <c r="Q243" i="35"/>
  <c r="AV242" i="35"/>
  <c r="AU241" i="35"/>
  <c r="AT241" i="35"/>
  <c r="AS241" i="35"/>
  <c r="AR241" i="35"/>
  <c r="AQ241" i="35"/>
  <c r="AP241" i="35"/>
  <c r="AO241" i="35"/>
  <c r="AN241" i="35"/>
  <c r="AM241" i="35"/>
  <c r="AL241" i="35"/>
  <c r="AK241" i="35"/>
  <c r="AJ241" i="35"/>
  <c r="AI241" i="35"/>
  <c r="AH241" i="35"/>
  <c r="AG241" i="35"/>
  <c r="AF241" i="35"/>
  <c r="AE241" i="35"/>
  <c r="AD241" i="35"/>
  <c r="AC241" i="35"/>
  <c r="AB241" i="35"/>
  <c r="AA241" i="35"/>
  <c r="Z241" i="35"/>
  <c r="Y241" i="35"/>
  <c r="X241" i="35"/>
  <c r="W241" i="35"/>
  <c r="V241" i="35"/>
  <c r="U241" i="35"/>
  <c r="T241" i="35"/>
  <c r="S241" i="35"/>
  <c r="R241" i="35"/>
  <c r="Q241" i="35"/>
  <c r="AV240" i="35"/>
  <c r="AU239" i="35"/>
  <c r="AT239" i="35"/>
  <c r="AS239" i="35"/>
  <c r="AR239" i="35"/>
  <c r="AQ239" i="35"/>
  <c r="AP239" i="35"/>
  <c r="AO239" i="35"/>
  <c r="AN239" i="35"/>
  <c r="AM239" i="35"/>
  <c r="AL239" i="35"/>
  <c r="AK239" i="35"/>
  <c r="AJ239" i="35"/>
  <c r="AI239" i="35"/>
  <c r="AH239" i="35"/>
  <c r="AG239" i="35"/>
  <c r="AF239" i="35"/>
  <c r="AE239" i="35"/>
  <c r="AD239" i="35"/>
  <c r="AC239" i="35"/>
  <c r="AB239" i="35"/>
  <c r="AA239" i="35"/>
  <c r="Z239" i="35"/>
  <c r="Y239" i="35"/>
  <c r="X239" i="35"/>
  <c r="W239" i="35"/>
  <c r="V239" i="35"/>
  <c r="U239" i="35"/>
  <c r="T239" i="35"/>
  <c r="S239" i="35"/>
  <c r="R239" i="35"/>
  <c r="Q239" i="35"/>
  <c r="AV238" i="35"/>
  <c r="AU237" i="35"/>
  <c r="AT237" i="35"/>
  <c r="AS237" i="35"/>
  <c r="AR237" i="35"/>
  <c r="AQ237" i="35"/>
  <c r="AP237" i="35"/>
  <c r="AO237" i="35"/>
  <c r="AN237" i="35"/>
  <c r="AM237" i="35"/>
  <c r="AL237" i="35"/>
  <c r="AK237" i="35"/>
  <c r="AJ237" i="35"/>
  <c r="AI237" i="35"/>
  <c r="AH237" i="35"/>
  <c r="AG237" i="35"/>
  <c r="AF237" i="35"/>
  <c r="AE237" i="35"/>
  <c r="AD237" i="35"/>
  <c r="AC237" i="35"/>
  <c r="AB237" i="35"/>
  <c r="AA237" i="35"/>
  <c r="Z237" i="35"/>
  <c r="Y237" i="35"/>
  <c r="X237" i="35"/>
  <c r="W237" i="35"/>
  <c r="V237" i="35"/>
  <c r="U237" i="35"/>
  <c r="T237" i="35"/>
  <c r="S237" i="35"/>
  <c r="R237" i="35"/>
  <c r="Q237" i="35"/>
  <c r="AV236" i="35"/>
  <c r="AU235" i="35"/>
  <c r="AT235" i="35"/>
  <c r="AS235" i="35"/>
  <c r="AR235" i="35"/>
  <c r="AQ235" i="35"/>
  <c r="AP235" i="35"/>
  <c r="AO235" i="35"/>
  <c r="AN235" i="35"/>
  <c r="AM235" i="35"/>
  <c r="AL235" i="35"/>
  <c r="AK235" i="35"/>
  <c r="AJ235" i="35"/>
  <c r="AI235" i="35"/>
  <c r="AH235" i="35"/>
  <c r="AG235" i="35"/>
  <c r="AF235" i="35"/>
  <c r="AE235" i="35"/>
  <c r="AD235" i="35"/>
  <c r="AC235" i="35"/>
  <c r="AB235" i="35"/>
  <c r="AA235" i="35"/>
  <c r="Z235" i="35"/>
  <c r="Y235" i="35"/>
  <c r="X235" i="35"/>
  <c r="W235" i="35"/>
  <c r="V235" i="35"/>
  <c r="U235" i="35"/>
  <c r="T235" i="35"/>
  <c r="S235" i="35"/>
  <c r="R235" i="35"/>
  <c r="Q235" i="35"/>
  <c r="AV234" i="35"/>
  <c r="AU233" i="35"/>
  <c r="AT233" i="35"/>
  <c r="AS233" i="35"/>
  <c r="AR233" i="35"/>
  <c r="AQ233" i="35"/>
  <c r="AP233" i="35"/>
  <c r="AO233" i="35"/>
  <c r="AN233" i="35"/>
  <c r="AM233" i="35"/>
  <c r="AL233" i="35"/>
  <c r="AK233" i="35"/>
  <c r="AJ233" i="35"/>
  <c r="AI233" i="35"/>
  <c r="AH233" i="35"/>
  <c r="AG233" i="35"/>
  <c r="AF233" i="35"/>
  <c r="AE233" i="35"/>
  <c r="AD233" i="35"/>
  <c r="AC233" i="35"/>
  <c r="AB233" i="35"/>
  <c r="AA233" i="35"/>
  <c r="Z233" i="35"/>
  <c r="Y233" i="35"/>
  <c r="X233" i="35"/>
  <c r="W233" i="35"/>
  <c r="V233" i="35"/>
  <c r="U233" i="35"/>
  <c r="T233" i="35"/>
  <c r="S233" i="35"/>
  <c r="R233" i="35"/>
  <c r="Q233" i="35"/>
  <c r="AV232" i="35"/>
  <c r="AU231" i="35"/>
  <c r="AT231" i="35"/>
  <c r="AS231" i="35"/>
  <c r="AR231" i="35"/>
  <c r="AQ231" i="35"/>
  <c r="AP231" i="35"/>
  <c r="AO231" i="35"/>
  <c r="AN231" i="35"/>
  <c r="AM231" i="35"/>
  <c r="AL231" i="35"/>
  <c r="AK231" i="35"/>
  <c r="AJ231" i="35"/>
  <c r="AI231" i="35"/>
  <c r="AH231" i="35"/>
  <c r="AG231" i="35"/>
  <c r="AF231" i="35"/>
  <c r="AE231" i="35"/>
  <c r="AD231" i="35"/>
  <c r="AC231" i="35"/>
  <c r="AB231" i="35"/>
  <c r="AA231" i="35"/>
  <c r="Z231" i="35"/>
  <c r="Y231" i="35"/>
  <c r="X231" i="35"/>
  <c r="W231" i="35"/>
  <c r="V231" i="35"/>
  <c r="U231" i="35"/>
  <c r="T231" i="35"/>
  <c r="S231" i="35"/>
  <c r="R231" i="35"/>
  <c r="Q231" i="35"/>
  <c r="AV230" i="35"/>
  <c r="AU229" i="35"/>
  <c r="AT229" i="35"/>
  <c r="AS229" i="35"/>
  <c r="AR229" i="35"/>
  <c r="AQ229" i="35"/>
  <c r="AP229" i="35"/>
  <c r="AO229" i="35"/>
  <c r="AN229" i="35"/>
  <c r="AM229" i="35"/>
  <c r="AL229" i="35"/>
  <c r="AK229" i="35"/>
  <c r="AJ229" i="35"/>
  <c r="AI229" i="35"/>
  <c r="AH229" i="35"/>
  <c r="AG229" i="35"/>
  <c r="AF229" i="35"/>
  <c r="AE229" i="35"/>
  <c r="AD229" i="35"/>
  <c r="AC229" i="35"/>
  <c r="AB229" i="35"/>
  <c r="AA229" i="35"/>
  <c r="Z229" i="35"/>
  <c r="Y229" i="35"/>
  <c r="X229" i="35"/>
  <c r="W229" i="35"/>
  <c r="V229" i="35"/>
  <c r="U229" i="35"/>
  <c r="T229" i="35"/>
  <c r="S229" i="35"/>
  <c r="R229" i="35"/>
  <c r="Q229" i="35"/>
  <c r="AV228" i="35"/>
  <c r="AU227" i="35"/>
  <c r="AT227" i="35"/>
  <c r="AS227" i="35"/>
  <c r="AR227" i="35"/>
  <c r="AQ227" i="35"/>
  <c r="AP227" i="35"/>
  <c r="AO227" i="35"/>
  <c r="AN227" i="35"/>
  <c r="AM227" i="35"/>
  <c r="AL227" i="35"/>
  <c r="AK227" i="35"/>
  <c r="AJ227" i="35"/>
  <c r="AI227" i="35"/>
  <c r="AH227" i="35"/>
  <c r="AG227" i="35"/>
  <c r="AF227" i="35"/>
  <c r="AE227" i="35"/>
  <c r="AD227" i="35"/>
  <c r="AC227" i="35"/>
  <c r="AB227" i="35"/>
  <c r="AA227" i="35"/>
  <c r="Z227" i="35"/>
  <c r="Y227" i="35"/>
  <c r="X227" i="35"/>
  <c r="W227" i="35"/>
  <c r="V227" i="35"/>
  <c r="U227" i="35"/>
  <c r="T227" i="35"/>
  <c r="S227" i="35"/>
  <c r="R227" i="35"/>
  <c r="Q227" i="35"/>
  <c r="AV226" i="35"/>
  <c r="AU225" i="35"/>
  <c r="AT225" i="35"/>
  <c r="AS225" i="35"/>
  <c r="AR225" i="35"/>
  <c r="AQ225" i="35"/>
  <c r="AP225" i="35"/>
  <c r="AO225" i="35"/>
  <c r="AN225" i="35"/>
  <c r="AM225" i="35"/>
  <c r="AL225" i="35"/>
  <c r="AK225" i="35"/>
  <c r="AJ225" i="35"/>
  <c r="AI225" i="35"/>
  <c r="AH225" i="35"/>
  <c r="AG225" i="35"/>
  <c r="AF225" i="35"/>
  <c r="AE225" i="35"/>
  <c r="AD225" i="35"/>
  <c r="AC225" i="35"/>
  <c r="AB225" i="35"/>
  <c r="AA225" i="35"/>
  <c r="Z225" i="35"/>
  <c r="Y225" i="35"/>
  <c r="X225" i="35"/>
  <c r="W225" i="35"/>
  <c r="V225" i="35"/>
  <c r="U225" i="35"/>
  <c r="T225" i="35"/>
  <c r="S225" i="35"/>
  <c r="R225" i="35"/>
  <c r="Q225" i="35"/>
  <c r="AV224" i="35"/>
  <c r="AU223" i="35"/>
  <c r="AT223" i="35"/>
  <c r="AS223" i="35"/>
  <c r="AR223" i="35"/>
  <c r="AQ223" i="35"/>
  <c r="AP223" i="35"/>
  <c r="AO223" i="35"/>
  <c r="AN223" i="35"/>
  <c r="AM223" i="35"/>
  <c r="AL223" i="35"/>
  <c r="AK223" i="35"/>
  <c r="AJ223" i="35"/>
  <c r="AI223" i="35"/>
  <c r="AH223" i="35"/>
  <c r="AG223" i="35"/>
  <c r="AF223" i="35"/>
  <c r="AE223" i="35"/>
  <c r="AD223" i="35"/>
  <c r="AC223" i="35"/>
  <c r="AB223" i="35"/>
  <c r="AA223" i="35"/>
  <c r="Z223" i="35"/>
  <c r="Y223" i="35"/>
  <c r="X223" i="35"/>
  <c r="W223" i="35"/>
  <c r="V223" i="35"/>
  <c r="U223" i="35"/>
  <c r="T223" i="35"/>
  <c r="S223" i="35"/>
  <c r="R223" i="35"/>
  <c r="Q223" i="35"/>
  <c r="AV222" i="35"/>
  <c r="AU221" i="35"/>
  <c r="AT221" i="35"/>
  <c r="AS221" i="35"/>
  <c r="AR221" i="35"/>
  <c r="AQ221" i="35"/>
  <c r="AP221" i="35"/>
  <c r="AO221" i="35"/>
  <c r="AN221" i="35"/>
  <c r="AM221" i="35"/>
  <c r="AL221" i="35"/>
  <c r="AK221" i="35"/>
  <c r="AJ221" i="35"/>
  <c r="AI221" i="35"/>
  <c r="AH221" i="35"/>
  <c r="AG221" i="35"/>
  <c r="AF221" i="35"/>
  <c r="AE221" i="35"/>
  <c r="AD221" i="35"/>
  <c r="AC221" i="35"/>
  <c r="AB221" i="35"/>
  <c r="AA221" i="35"/>
  <c r="Z221" i="35"/>
  <c r="Y221" i="35"/>
  <c r="X221" i="35"/>
  <c r="W221" i="35"/>
  <c r="V221" i="35"/>
  <c r="U221" i="35"/>
  <c r="T221" i="35"/>
  <c r="S221" i="35"/>
  <c r="R221" i="35"/>
  <c r="Q221" i="35"/>
  <c r="AV220" i="35"/>
  <c r="AU219" i="35"/>
  <c r="AT219" i="35"/>
  <c r="AS219" i="35"/>
  <c r="AR219" i="35"/>
  <c r="AQ219" i="35"/>
  <c r="AP219" i="35"/>
  <c r="AO219" i="35"/>
  <c r="AN219" i="35"/>
  <c r="AM219" i="35"/>
  <c r="AL219" i="35"/>
  <c r="AK219" i="35"/>
  <c r="AJ219" i="35"/>
  <c r="AI219" i="35"/>
  <c r="AH219" i="35"/>
  <c r="AG219" i="35"/>
  <c r="AF219" i="35"/>
  <c r="AE219" i="35"/>
  <c r="AD219" i="35"/>
  <c r="AC219" i="35"/>
  <c r="AB219" i="35"/>
  <c r="AA219" i="35"/>
  <c r="Z219" i="35"/>
  <c r="Y219" i="35"/>
  <c r="X219" i="35"/>
  <c r="W219" i="35"/>
  <c r="V219" i="35"/>
  <c r="U219" i="35"/>
  <c r="T219" i="35"/>
  <c r="S219" i="35"/>
  <c r="R219" i="35"/>
  <c r="Q219" i="35"/>
  <c r="AV218" i="35"/>
  <c r="AU217" i="35"/>
  <c r="AT217" i="35"/>
  <c r="AS217" i="35"/>
  <c r="AR217" i="35"/>
  <c r="AQ217" i="35"/>
  <c r="AP217" i="35"/>
  <c r="AO217" i="35"/>
  <c r="AN217" i="35"/>
  <c r="AM217" i="35"/>
  <c r="AL217" i="35"/>
  <c r="AK217" i="35"/>
  <c r="AJ217" i="35"/>
  <c r="AI217" i="35"/>
  <c r="AH217" i="35"/>
  <c r="AG217" i="35"/>
  <c r="AF217" i="35"/>
  <c r="AE217" i="35"/>
  <c r="AD217" i="35"/>
  <c r="AC217" i="35"/>
  <c r="AB217" i="35"/>
  <c r="AA217" i="35"/>
  <c r="Z217" i="35"/>
  <c r="Y217" i="35"/>
  <c r="X217" i="35"/>
  <c r="W217" i="35"/>
  <c r="V217" i="35"/>
  <c r="U217" i="35"/>
  <c r="T217" i="35"/>
  <c r="S217" i="35"/>
  <c r="R217" i="35"/>
  <c r="Q217" i="35"/>
  <c r="AV216" i="35"/>
  <c r="AU215" i="35"/>
  <c r="AT215" i="35"/>
  <c r="AS215" i="35"/>
  <c r="AR215" i="35"/>
  <c r="AQ215" i="35"/>
  <c r="AP215" i="35"/>
  <c r="AO215" i="35"/>
  <c r="AN215" i="35"/>
  <c r="AM215" i="35"/>
  <c r="AL215" i="35"/>
  <c r="AK215" i="35"/>
  <c r="AJ215" i="35"/>
  <c r="AI215" i="35"/>
  <c r="AH215" i="35"/>
  <c r="AG215" i="35"/>
  <c r="AF215" i="35"/>
  <c r="AE215" i="35"/>
  <c r="AD215" i="35"/>
  <c r="AC215" i="35"/>
  <c r="AB215" i="35"/>
  <c r="AA215" i="35"/>
  <c r="Z215" i="35"/>
  <c r="Y215" i="35"/>
  <c r="X215" i="35"/>
  <c r="W215" i="35"/>
  <c r="V215" i="35"/>
  <c r="U215" i="35"/>
  <c r="T215" i="35"/>
  <c r="S215" i="35"/>
  <c r="R215" i="35"/>
  <c r="Q215" i="35"/>
  <c r="AV214" i="35"/>
  <c r="AU213" i="35"/>
  <c r="AT213" i="35"/>
  <c r="AS213" i="35"/>
  <c r="AR213" i="35"/>
  <c r="AQ213" i="35"/>
  <c r="AP213" i="35"/>
  <c r="AO213" i="35"/>
  <c r="AN213" i="35"/>
  <c r="AM213" i="35"/>
  <c r="AL213" i="35"/>
  <c r="AK213" i="35"/>
  <c r="AJ213" i="35"/>
  <c r="AI213" i="35"/>
  <c r="AH213" i="35"/>
  <c r="AG213" i="35"/>
  <c r="AF213" i="35"/>
  <c r="AE213" i="35"/>
  <c r="AD213" i="35"/>
  <c r="AC213" i="35"/>
  <c r="AB213" i="35"/>
  <c r="AA213" i="35"/>
  <c r="Z213" i="35"/>
  <c r="Y213" i="35"/>
  <c r="X213" i="35"/>
  <c r="W213" i="35"/>
  <c r="V213" i="35"/>
  <c r="U213" i="35"/>
  <c r="T213" i="35"/>
  <c r="S213" i="35"/>
  <c r="R213" i="35"/>
  <c r="Q213" i="35"/>
  <c r="AV212" i="35"/>
  <c r="AU211" i="35"/>
  <c r="AT211" i="35"/>
  <c r="AS211" i="35"/>
  <c r="AR211" i="35"/>
  <c r="AQ211" i="35"/>
  <c r="AP211" i="35"/>
  <c r="AO211" i="35"/>
  <c r="AN211" i="35"/>
  <c r="AM211" i="35"/>
  <c r="AL211" i="35"/>
  <c r="AK211" i="35"/>
  <c r="AJ211" i="35"/>
  <c r="AI211" i="35"/>
  <c r="AH211" i="35"/>
  <c r="AG211" i="35"/>
  <c r="AF211" i="35"/>
  <c r="AE211" i="35"/>
  <c r="AD211" i="35"/>
  <c r="AC211" i="35"/>
  <c r="AB211" i="35"/>
  <c r="AA211" i="35"/>
  <c r="Z211" i="35"/>
  <c r="Y211" i="35"/>
  <c r="X211" i="35"/>
  <c r="W211" i="35"/>
  <c r="V211" i="35"/>
  <c r="U211" i="35"/>
  <c r="T211" i="35"/>
  <c r="S211" i="35"/>
  <c r="R211" i="35"/>
  <c r="Q211" i="35"/>
  <c r="AV210" i="35"/>
  <c r="AU209" i="35"/>
  <c r="AT209" i="35"/>
  <c r="AS209" i="35"/>
  <c r="AR209" i="35"/>
  <c r="AQ209" i="35"/>
  <c r="AP209" i="35"/>
  <c r="AO209" i="35"/>
  <c r="AN209" i="35"/>
  <c r="AM209" i="35"/>
  <c r="AL209" i="35"/>
  <c r="AK209" i="35"/>
  <c r="AJ209" i="35"/>
  <c r="AI209" i="35"/>
  <c r="AH209" i="35"/>
  <c r="AG209" i="35"/>
  <c r="AF209" i="35"/>
  <c r="AE209" i="35"/>
  <c r="AD209" i="35"/>
  <c r="AC209" i="35"/>
  <c r="AB209" i="35"/>
  <c r="AA209" i="35"/>
  <c r="Z209" i="35"/>
  <c r="Y209" i="35"/>
  <c r="X209" i="35"/>
  <c r="W209" i="35"/>
  <c r="V209" i="35"/>
  <c r="U209" i="35"/>
  <c r="T209" i="35"/>
  <c r="S209" i="35"/>
  <c r="R209" i="35"/>
  <c r="Q209" i="35"/>
  <c r="AV208" i="35"/>
  <c r="AU207" i="35"/>
  <c r="AT207" i="35"/>
  <c r="AS207" i="35"/>
  <c r="AR207" i="35"/>
  <c r="AQ207" i="35"/>
  <c r="AP207" i="35"/>
  <c r="AO207" i="35"/>
  <c r="AN207" i="35"/>
  <c r="AM207" i="35"/>
  <c r="AL207" i="35"/>
  <c r="AK207" i="35"/>
  <c r="AJ207" i="35"/>
  <c r="AI207" i="35"/>
  <c r="AH207" i="35"/>
  <c r="AG207" i="35"/>
  <c r="AF207" i="35"/>
  <c r="AE207" i="35"/>
  <c r="AD207" i="35"/>
  <c r="AC207" i="35"/>
  <c r="AB207" i="35"/>
  <c r="AA207" i="35"/>
  <c r="Z207" i="35"/>
  <c r="Y207" i="35"/>
  <c r="X207" i="35"/>
  <c r="W207" i="35"/>
  <c r="V207" i="35"/>
  <c r="U207" i="35"/>
  <c r="T207" i="35"/>
  <c r="S207" i="35"/>
  <c r="R207" i="35"/>
  <c r="Q207" i="35"/>
  <c r="AV206" i="35"/>
  <c r="AU205" i="35"/>
  <c r="AT205" i="35"/>
  <c r="AS205" i="35"/>
  <c r="AR205" i="35"/>
  <c r="AQ205" i="35"/>
  <c r="AP205" i="35"/>
  <c r="AO205" i="35"/>
  <c r="AN205" i="35"/>
  <c r="AM205" i="35"/>
  <c r="AL205" i="35"/>
  <c r="AK205" i="35"/>
  <c r="AJ205" i="35"/>
  <c r="AI205" i="35"/>
  <c r="AH205" i="35"/>
  <c r="AG205" i="35"/>
  <c r="AF205" i="35"/>
  <c r="AE205" i="35"/>
  <c r="AD205" i="35"/>
  <c r="AC205" i="35"/>
  <c r="AB205" i="35"/>
  <c r="AA205" i="35"/>
  <c r="Z205" i="35"/>
  <c r="Y205" i="35"/>
  <c r="X205" i="35"/>
  <c r="W205" i="35"/>
  <c r="V205" i="35"/>
  <c r="U205" i="35"/>
  <c r="T205" i="35"/>
  <c r="S205" i="35"/>
  <c r="R205" i="35"/>
  <c r="Q205" i="35"/>
  <c r="AV204" i="35"/>
  <c r="AU203" i="35"/>
  <c r="AT203" i="35"/>
  <c r="AS203" i="35"/>
  <c r="AR203" i="35"/>
  <c r="AQ203" i="35"/>
  <c r="AP203" i="35"/>
  <c r="AO203" i="35"/>
  <c r="AN203" i="35"/>
  <c r="AM203" i="35"/>
  <c r="AL203" i="35"/>
  <c r="AK203" i="35"/>
  <c r="AJ203" i="35"/>
  <c r="AI203" i="35"/>
  <c r="AH203" i="35"/>
  <c r="AG203" i="35"/>
  <c r="AF203" i="35"/>
  <c r="AE203" i="35"/>
  <c r="AD203" i="35"/>
  <c r="AC203" i="35"/>
  <c r="AB203" i="35"/>
  <c r="AA203" i="35"/>
  <c r="Z203" i="35"/>
  <c r="Y203" i="35"/>
  <c r="X203" i="35"/>
  <c r="W203" i="35"/>
  <c r="V203" i="35"/>
  <c r="U203" i="35"/>
  <c r="T203" i="35"/>
  <c r="S203" i="35"/>
  <c r="R203" i="35"/>
  <c r="Q203" i="35"/>
  <c r="AV202" i="35"/>
  <c r="AX199" i="35"/>
  <c r="AU196" i="35"/>
  <c r="AT196" i="35"/>
  <c r="AS196" i="35"/>
  <c r="AR196" i="35"/>
  <c r="AQ196" i="35"/>
  <c r="AP196" i="35"/>
  <c r="AO196" i="35"/>
  <c r="AN196" i="35"/>
  <c r="AM196" i="35"/>
  <c r="AL196" i="35"/>
  <c r="AK196" i="35"/>
  <c r="AJ196" i="35"/>
  <c r="AI196" i="35"/>
  <c r="AH196" i="35"/>
  <c r="AG196" i="35"/>
  <c r="AF196" i="35"/>
  <c r="AE196" i="35"/>
  <c r="AD196" i="35"/>
  <c r="AC196" i="35"/>
  <c r="AB196" i="35"/>
  <c r="AA196" i="35"/>
  <c r="Z196" i="35"/>
  <c r="Y196" i="35"/>
  <c r="X196" i="35"/>
  <c r="W196" i="35"/>
  <c r="V196" i="35"/>
  <c r="U196" i="35"/>
  <c r="T196" i="35"/>
  <c r="S196" i="35"/>
  <c r="R196" i="35"/>
  <c r="Q196" i="35"/>
  <c r="AV195" i="35"/>
  <c r="AU194" i="35"/>
  <c r="AT194" i="35"/>
  <c r="AS194" i="35"/>
  <c r="AR194" i="35"/>
  <c r="AQ194" i="35"/>
  <c r="AP194" i="35"/>
  <c r="AO194" i="35"/>
  <c r="AN194" i="35"/>
  <c r="AM194" i="35"/>
  <c r="AL194" i="35"/>
  <c r="AK194" i="35"/>
  <c r="AJ194" i="35"/>
  <c r="AI194" i="35"/>
  <c r="AH194" i="35"/>
  <c r="AG194" i="35"/>
  <c r="AF194" i="35"/>
  <c r="AE194" i="35"/>
  <c r="AD194" i="35"/>
  <c r="AC194" i="35"/>
  <c r="AB194" i="35"/>
  <c r="AA194" i="35"/>
  <c r="Z194" i="35"/>
  <c r="Y194" i="35"/>
  <c r="X194" i="35"/>
  <c r="W194" i="35"/>
  <c r="V194" i="35"/>
  <c r="U194" i="35"/>
  <c r="T194" i="35"/>
  <c r="S194" i="35"/>
  <c r="R194" i="35"/>
  <c r="Q194" i="35"/>
  <c r="AV193" i="35"/>
  <c r="AU192" i="35"/>
  <c r="AT192" i="35"/>
  <c r="AS192" i="35"/>
  <c r="AR192" i="35"/>
  <c r="AQ192" i="35"/>
  <c r="AP192" i="35"/>
  <c r="AO192" i="35"/>
  <c r="AN192" i="35"/>
  <c r="AM192" i="35"/>
  <c r="AL192" i="35"/>
  <c r="AK192" i="35"/>
  <c r="AJ192" i="35"/>
  <c r="AI192" i="35"/>
  <c r="AH192" i="35"/>
  <c r="AG192" i="35"/>
  <c r="AF192" i="35"/>
  <c r="AE192" i="35"/>
  <c r="AD192" i="35"/>
  <c r="AC192" i="35"/>
  <c r="AB192" i="35"/>
  <c r="AA192" i="35"/>
  <c r="Z192" i="35"/>
  <c r="Y192" i="35"/>
  <c r="X192" i="35"/>
  <c r="W192" i="35"/>
  <c r="V192" i="35"/>
  <c r="U192" i="35"/>
  <c r="T192" i="35"/>
  <c r="S192" i="35"/>
  <c r="R192" i="35"/>
  <c r="Q192" i="35"/>
  <c r="AV191" i="35"/>
  <c r="AU190" i="35"/>
  <c r="AT190" i="35"/>
  <c r="AS190" i="35"/>
  <c r="AR190" i="35"/>
  <c r="AQ190" i="35"/>
  <c r="AP190" i="35"/>
  <c r="AO190" i="35"/>
  <c r="AN190" i="35"/>
  <c r="AM190" i="35"/>
  <c r="AL190" i="35"/>
  <c r="AK190" i="35"/>
  <c r="AJ190" i="35"/>
  <c r="AI190" i="35"/>
  <c r="AH190" i="35"/>
  <c r="AG190" i="35"/>
  <c r="AF190" i="35"/>
  <c r="AE190" i="35"/>
  <c r="AD190" i="35"/>
  <c r="AC190" i="35"/>
  <c r="AB190" i="35"/>
  <c r="AA190" i="35"/>
  <c r="Z190" i="35"/>
  <c r="Y190" i="35"/>
  <c r="X190" i="35"/>
  <c r="W190" i="35"/>
  <c r="V190" i="35"/>
  <c r="U190" i="35"/>
  <c r="T190" i="35"/>
  <c r="S190" i="35"/>
  <c r="R190" i="35"/>
  <c r="Q190" i="35"/>
  <c r="AV189" i="35"/>
  <c r="AU188" i="35"/>
  <c r="AT188" i="35"/>
  <c r="AS188" i="35"/>
  <c r="AR188" i="35"/>
  <c r="AQ188" i="35"/>
  <c r="AP188" i="35"/>
  <c r="AO188" i="35"/>
  <c r="AN188" i="35"/>
  <c r="AM188" i="35"/>
  <c r="AL188" i="35"/>
  <c r="AK188" i="35"/>
  <c r="AJ188" i="35"/>
  <c r="AI188" i="35"/>
  <c r="AH188" i="35"/>
  <c r="AG188" i="35"/>
  <c r="AF188" i="35"/>
  <c r="AE188" i="35"/>
  <c r="AD188" i="35"/>
  <c r="AC188" i="35"/>
  <c r="AB188" i="35"/>
  <c r="AA188" i="35"/>
  <c r="Z188" i="35"/>
  <c r="Y188" i="35"/>
  <c r="X188" i="35"/>
  <c r="W188" i="35"/>
  <c r="V188" i="35"/>
  <c r="U188" i="35"/>
  <c r="T188" i="35"/>
  <c r="S188" i="35"/>
  <c r="R188" i="35"/>
  <c r="Q188" i="35"/>
  <c r="AV187" i="35"/>
  <c r="AU186" i="35"/>
  <c r="AT186" i="35"/>
  <c r="AS186" i="35"/>
  <c r="AR186" i="35"/>
  <c r="AQ186" i="35"/>
  <c r="AP186" i="35"/>
  <c r="AO186" i="35"/>
  <c r="AN186" i="35"/>
  <c r="AM186" i="35"/>
  <c r="AL186" i="35"/>
  <c r="AK186" i="35"/>
  <c r="AJ186" i="35"/>
  <c r="AI186" i="35"/>
  <c r="AH186" i="35"/>
  <c r="AG186" i="35"/>
  <c r="AF186" i="35"/>
  <c r="AE186" i="35"/>
  <c r="AD186" i="35"/>
  <c r="AC186" i="35"/>
  <c r="AB186" i="35"/>
  <c r="AA186" i="35"/>
  <c r="Z186" i="35"/>
  <c r="Y186" i="35"/>
  <c r="X186" i="35"/>
  <c r="W186" i="35"/>
  <c r="V186" i="35"/>
  <c r="U186" i="35"/>
  <c r="T186" i="35"/>
  <c r="S186" i="35"/>
  <c r="R186" i="35"/>
  <c r="Q186" i="35"/>
  <c r="AV185" i="35"/>
  <c r="AU184" i="35"/>
  <c r="AT184" i="35"/>
  <c r="AS184" i="35"/>
  <c r="AR184" i="35"/>
  <c r="AQ184" i="35"/>
  <c r="AP184" i="35"/>
  <c r="AO184" i="35"/>
  <c r="AN184" i="35"/>
  <c r="AM184" i="35"/>
  <c r="AL184" i="35"/>
  <c r="AK184" i="35"/>
  <c r="AJ184" i="35"/>
  <c r="AI184" i="35"/>
  <c r="AH184" i="35"/>
  <c r="AG184" i="35"/>
  <c r="AF184" i="35"/>
  <c r="AE184" i="35"/>
  <c r="AD184" i="35"/>
  <c r="AC184" i="35"/>
  <c r="AB184" i="35"/>
  <c r="AA184" i="35"/>
  <c r="Z184" i="35"/>
  <c r="Y184" i="35"/>
  <c r="X184" i="35"/>
  <c r="W184" i="35"/>
  <c r="V184" i="35"/>
  <c r="U184" i="35"/>
  <c r="T184" i="35"/>
  <c r="S184" i="35"/>
  <c r="R184" i="35"/>
  <c r="Q184" i="35"/>
  <c r="AV183" i="35"/>
  <c r="AU182" i="35"/>
  <c r="AT182" i="35"/>
  <c r="AS182" i="35"/>
  <c r="AR182" i="35"/>
  <c r="AQ182" i="35"/>
  <c r="AP182" i="35"/>
  <c r="AO182" i="35"/>
  <c r="AN182" i="35"/>
  <c r="AM182" i="35"/>
  <c r="AL182" i="35"/>
  <c r="AK182" i="35"/>
  <c r="AJ182" i="35"/>
  <c r="AI182" i="35"/>
  <c r="AH182" i="35"/>
  <c r="AG182" i="35"/>
  <c r="AF182" i="35"/>
  <c r="AE182" i="35"/>
  <c r="AD182" i="35"/>
  <c r="AC182" i="35"/>
  <c r="AB182" i="35"/>
  <c r="AA182" i="35"/>
  <c r="Z182" i="35"/>
  <c r="Y182" i="35"/>
  <c r="X182" i="35"/>
  <c r="W182" i="35"/>
  <c r="V182" i="35"/>
  <c r="U182" i="35"/>
  <c r="T182" i="35"/>
  <c r="S182" i="35"/>
  <c r="R182" i="35"/>
  <c r="Q182" i="35"/>
  <c r="AV181" i="35"/>
  <c r="AU180" i="35"/>
  <c r="AT180" i="35"/>
  <c r="AS180" i="35"/>
  <c r="AR180" i="35"/>
  <c r="AQ180" i="35"/>
  <c r="AP180" i="35"/>
  <c r="AO180" i="35"/>
  <c r="AN180" i="35"/>
  <c r="AM180" i="35"/>
  <c r="AL180" i="35"/>
  <c r="AK180" i="35"/>
  <c r="AJ180" i="35"/>
  <c r="AI180" i="35"/>
  <c r="AH180" i="35"/>
  <c r="AG180" i="35"/>
  <c r="AF180" i="35"/>
  <c r="AE180" i="35"/>
  <c r="AD180" i="35"/>
  <c r="AC180" i="35"/>
  <c r="AB180" i="35"/>
  <c r="AA180" i="35"/>
  <c r="Z180" i="35"/>
  <c r="Y180" i="35"/>
  <c r="X180" i="35"/>
  <c r="W180" i="35"/>
  <c r="V180" i="35"/>
  <c r="U180" i="35"/>
  <c r="T180" i="35"/>
  <c r="S180" i="35"/>
  <c r="R180" i="35"/>
  <c r="Q180" i="35"/>
  <c r="AV179" i="35"/>
  <c r="AU178" i="35"/>
  <c r="AT178" i="35"/>
  <c r="AS178" i="35"/>
  <c r="AR178" i="35"/>
  <c r="AQ178" i="35"/>
  <c r="AP178" i="35"/>
  <c r="AO178" i="35"/>
  <c r="AN178" i="35"/>
  <c r="AM178" i="35"/>
  <c r="AL178" i="35"/>
  <c r="AK178" i="35"/>
  <c r="AJ178" i="35"/>
  <c r="AI178" i="35"/>
  <c r="AH178" i="35"/>
  <c r="AG178" i="35"/>
  <c r="AF178" i="35"/>
  <c r="AE178" i="35"/>
  <c r="AD178" i="35"/>
  <c r="AC178" i="35"/>
  <c r="AB178" i="35"/>
  <c r="AA178" i="35"/>
  <c r="Z178" i="35"/>
  <c r="Y178" i="35"/>
  <c r="X178" i="35"/>
  <c r="W178" i="35"/>
  <c r="V178" i="35"/>
  <c r="U178" i="35"/>
  <c r="T178" i="35"/>
  <c r="S178" i="35"/>
  <c r="R178" i="35"/>
  <c r="Q178" i="35"/>
  <c r="AV177" i="35"/>
  <c r="AU176" i="35"/>
  <c r="AT176" i="35"/>
  <c r="AS176" i="35"/>
  <c r="AR176" i="35"/>
  <c r="AQ176" i="35"/>
  <c r="AP176" i="35"/>
  <c r="AO176" i="35"/>
  <c r="AN176" i="35"/>
  <c r="AM176" i="35"/>
  <c r="AL176" i="35"/>
  <c r="AK176" i="35"/>
  <c r="AJ176" i="35"/>
  <c r="AI176" i="35"/>
  <c r="AH176" i="35"/>
  <c r="AG176" i="35"/>
  <c r="AF176" i="35"/>
  <c r="AE176" i="35"/>
  <c r="AD176" i="35"/>
  <c r="AC176" i="35"/>
  <c r="AB176" i="35"/>
  <c r="AA176" i="35"/>
  <c r="Z176" i="35"/>
  <c r="Y176" i="35"/>
  <c r="X176" i="35"/>
  <c r="W176" i="35"/>
  <c r="V176" i="35"/>
  <c r="U176" i="35"/>
  <c r="T176" i="35"/>
  <c r="S176" i="35"/>
  <c r="R176" i="35"/>
  <c r="Q176" i="35"/>
  <c r="AV175" i="35"/>
  <c r="AU174" i="35"/>
  <c r="AT174" i="35"/>
  <c r="AS174" i="35"/>
  <c r="AR174" i="35"/>
  <c r="AQ174" i="35"/>
  <c r="AP174" i="35"/>
  <c r="AO174" i="35"/>
  <c r="AN174" i="35"/>
  <c r="AM174" i="35"/>
  <c r="AL174" i="35"/>
  <c r="AK174" i="35"/>
  <c r="AJ174" i="35"/>
  <c r="AI174" i="35"/>
  <c r="AH174" i="35"/>
  <c r="AG174" i="35"/>
  <c r="AF174" i="35"/>
  <c r="AE174" i="35"/>
  <c r="AD174" i="35"/>
  <c r="AC174" i="35"/>
  <c r="AB174" i="35"/>
  <c r="AA174" i="35"/>
  <c r="Z174" i="35"/>
  <c r="Y174" i="35"/>
  <c r="X174" i="35"/>
  <c r="W174" i="35"/>
  <c r="V174" i="35"/>
  <c r="U174" i="35"/>
  <c r="T174" i="35"/>
  <c r="S174" i="35"/>
  <c r="R174" i="35"/>
  <c r="Q174" i="35"/>
  <c r="AV173" i="35"/>
  <c r="AU172" i="35"/>
  <c r="AT172" i="35"/>
  <c r="AS172" i="35"/>
  <c r="AR172" i="35"/>
  <c r="AQ172" i="35"/>
  <c r="AP172" i="35"/>
  <c r="AO172" i="35"/>
  <c r="AN172" i="35"/>
  <c r="AM172" i="35"/>
  <c r="AL172" i="35"/>
  <c r="AK172" i="35"/>
  <c r="AJ172" i="35"/>
  <c r="AI172" i="35"/>
  <c r="AH172" i="35"/>
  <c r="AG172" i="35"/>
  <c r="AF172" i="35"/>
  <c r="AE172" i="35"/>
  <c r="AD172" i="35"/>
  <c r="AC172" i="35"/>
  <c r="AB172" i="35"/>
  <c r="AA172" i="35"/>
  <c r="Z172" i="35"/>
  <c r="Y172" i="35"/>
  <c r="X172" i="35"/>
  <c r="W172" i="35"/>
  <c r="V172" i="35"/>
  <c r="U172" i="35"/>
  <c r="T172" i="35"/>
  <c r="S172" i="35"/>
  <c r="R172" i="35"/>
  <c r="Q172" i="35"/>
  <c r="AV171" i="35"/>
  <c r="AU170" i="35"/>
  <c r="AT170" i="35"/>
  <c r="AS170" i="35"/>
  <c r="AR170" i="35"/>
  <c r="AQ170" i="35"/>
  <c r="AP170" i="35"/>
  <c r="AO170" i="35"/>
  <c r="AN170" i="35"/>
  <c r="AM170" i="35"/>
  <c r="AL170" i="35"/>
  <c r="AK170" i="35"/>
  <c r="AJ170" i="35"/>
  <c r="AI170" i="35"/>
  <c r="AH170" i="35"/>
  <c r="AG170" i="35"/>
  <c r="AF170" i="35"/>
  <c r="AE170" i="35"/>
  <c r="AD170" i="35"/>
  <c r="AC170" i="35"/>
  <c r="AB170" i="35"/>
  <c r="AA170" i="35"/>
  <c r="Z170" i="35"/>
  <c r="Y170" i="35"/>
  <c r="X170" i="35"/>
  <c r="W170" i="35"/>
  <c r="V170" i="35"/>
  <c r="U170" i="35"/>
  <c r="T170" i="35"/>
  <c r="S170" i="35"/>
  <c r="R170" i="35"/>
  <c r="Q170" i="35"/>
  <c r="AV169" i="35"/>
  <c r="AU168" i="35"/>
  <c r="AT168" i="35"/>
  <c r="AS168" i="35"/>
  <c r="AR168" i="35"/>
  <c r="AQ168" i="35"/>
  <c r="AP168" i="35"/>
  <c r="AO168" i="35"/>
  <c r="AN168" i="35"/>
  <c r="AM168" i="35"/>
  <c r="AL168" i="35"/>
  <c r="AK168" i="35"/>
  <c r="AJ168" i="35"/>
  <c r="AI168" i="35"/>
  <c r="AH168" i="35"/>
  <c r="AG168" i="35"/>
  <c r="AF168" i="35"/>
  <c r="AE168" i="35"/>
  <c r="AD168" i="35"/>
  <c r="AC168" i="35"/>
  <c r="AB168" i="35"/>
  <c r="AA168" i="35"/>
  <c r="Z168" i="35"/>
  <c r="Y168" i="35"/>
  <c r="X168" i="35"/>
  <c r="W168" i="35"/>
  <c r="V168" i="35"/>
  <c r="U168" i="35"/>
  <c r="T168" i="35"/>
  <c r="S168" i="35"/>
  <c r="R168" i="35"/>
  <c r="Q168" i="35"/>
  <c r="AV167" i="35"/>
  <c r="AU166" i="35"/>
  <c r="AT166" i="35"/>
  <c r="AS166" i="35"/>
  <c r="AR166" i="35"/>
  <c r="AQ166" i="35"/>
  <c r="AP166" i="35"/>
  <c r="AO166" i="35"/>
  <c r="AN166" i="35"/>
  <c r="AM166" i="35"/>
  <c r="AL166" i="35"/>
  <c r="AK166" i="35"/>
  <c r="AJ166" i="35"/>
  <c r="AI166" i="35"/>
  <c r="AH166" i="35"/>
  <c r="AG166" i="35"/>
  <c r="AF166" i="35"/>
  <c r="AE166" i="35"/>
  <c r="AD166" i="35"/>
  <c r="AC166" i="35"/>
  <c r="AB166" i="35"/>
  <c r="AA166" i="35"/>
  <c r="Z166" i="35"/>
  <c r="Y166" i="35"/>
  <c r="X166" i="35"/>
  <c r="W166" i="35"/>
  <c r="V166" i="35"/>
  <c r="U166" i="35"/>
  <c r="T166" i="35"/>
  <c r="S166" i="35"/>
  <c r="R166" i="35"/>
  <c r="Q166" i="35"/>
  <c r="AV165" i="35"/>
  <c r="AU164" i="35"/>
  <c r="AT164" i="35"/>
  <c r="AS164" i="35"/>
  <c r="AR164" i="35"/>
  <c r="AQ164" i="35"/>
  <c r="AP164" i="35"/>
  <c r="AO164" i="35"/>
  <c r="AN164" i="35"/>
  <c r="AM164" i="35"/>
  <c r="AL164" i="35"/>
  <c r="AK164" i="35"/>
  <c r="AJ164" i="35"/>
  <c r="AI164" i="35"/>
  <c r="AH164" i="35"/>
  <c r="AG164" i="35"/>
  <c r="AF164" i="35"/>
  <c r="AE164" i="35"/>
  <c r="AD164" i="35"/>
  <c r="AC164" i="35"/>
  <c r="AB164" i="35"/>
  <c r="AA164" i="35"/>
  <c r="Z164" i="35"/>
  <c r="Y164" i="35"/>
  <c r="X164" i="35"/>
  <c r="W164" i="35"/>
  <c r="V164" i="35"/>
  <c r="U164" i="35"/>
  <c r="T164" i="35"/>
  <c r="S164" i="35"/>
  <c r="R164" i="35"/>
  <c r="Q164" i="35"/>
  <c r="AV163" i="35"/>
  <c r="AU162" i="35"/>
  <c r="AT162" i="35"/>
  <c r="AS162" i="35"/>
  <c r="AR162" i="35"/>
  <c r="AQ162" i="35"/>
  <c r="AP162" i="35"/>
  <c r="AO162" i="35"/>
  <c r="AN162" i="35"/>
  <c r="AM162" i="35"/>
  <c r="AL162" i="35"/>
  <c r="AK162" i="35"/>
  <c r="AJ162" i="35"/>
  <c r="AI162" i="35"/>
  <c r="AH162" i="35"/>
  <c r="AG162" i="35"/>
  <c r="AF162" i="35"/>
  <c r="AE162" i="35"/>
  <c r="AD162" i="35"/>
  <c r="AC162" i="35"/>
  <c r="AB162" i="35"/>
  <c r="AA162" i="35"/>
  <c r="Z162" i="35"/>
  <c r="Y162" i="35"/>
  <c r="X162" i="35"/>
  <c r="W162" i="35"/>
  <c r="V162" i="35"/>
  <c r="U162" i="35"/>
  <c r="T162" i="35"/>
  <c r="S162" i="35"/>
  <c r="R162" i="35"/>
  <c r="Q162" i="35"/>
  <c r="AV161" i="35"/>
  <c r="AU160" i="35"/>
  <c r="AT160" i="35"/>
  <c r="AS160" i="35"/>
  <c r="AR160" i="35"/>
  <c r="AQ160" i="35"/>
  <c r="AP160" i="35"/>
  <c r="AO160" i="35"/>
  <c r="AN160" i="35"/>
  <c r="AM160" i="35"/>
  <c r="AL160" i="35"/>
  <c r="AK160" i="35"/>
  <c r="AJ160" i="35"/>
  <c r="AI160" i="35"/>
  <c r="AH160" i="35"/>
  <c r="AG160" i="35"/>
  <c r="AF160" i="35"/>
  <c r="AE160" i="35"/>
  <c r="AD160" i="35"/>
  <c r="AC160" i="35"/>
  <c r="AB160" i="35"/>
  <c r="AA160" i="35"/>
  <c r="Z160" i="35"/>
  <c r="Y160" i="35"/>
  <c r="X160" i="35"/>
  <c r="W160" i="35"/>
  <c r="V160" i="35"/>
  <c r="U160" i="35"/>
  <c r="T160" i="35"/>
  <c r="S160" i="35"/>
  <c r="R160" i="35"/>
  <c r="Q160" i="35"/>
  <c r="AV159" i="35"/>
  <c r="AU158" i="35"/>
  <c r="AT158" i="35"/>
  <c r="AS158" i="35"/>
  <c r="AR158" i="35"/>
  <c r="AQ158" i="35"/>
  <c r="AP158" i="35"/>
  <c r="AO158" i="35"/>
  <c r="AN158" i="35"/>
  <c r="AM158" i="35"/>
  <c r="AL158" i="35"/>
  <c r="AK158" i="35"/>
  <c r="AJ158" i="35"/>
  <c r="AI158" i="35"/>
  <c r="AH158" i="35"/>
  <c r="AG158" i="35"/>
  <c r="AF158" i="35"/>
  <c r="AE158" i="35"/>
  <c r="AD158" i="35"/>
  <c r="AC158" i="35"/>
  <c r="AB158" i="35"/>
  <c r="AA158" i="35"/>
  <c r="Z158" i="35"/>
  <c r="Y158" i="35"/>
  <c r="X158" i="35"/>
  <c r="W158" i="35"/>
  <c r="V158" i="35"/>
  <c r="U158" i="35"/>
  <c r="T158" i="35"/>
  <c r="S158" i="35"/>
  <c r="R158" i="35"/>
  <c r="Q158" i="35"/>
  <c r="AV157" i="35"/>
  <c r="AU156" i="35"/>
  <c r="AT156" i="35"/>
  <c r="AS156" i="35"/>
  <c r="AR156" i="35"/>
  <c r="AQ156" i="35"/>
  <c r="AP156" i="35"/>
  <c r="AO156" i="35"/>
  <c r="AN156" i="35"/>
  <c r="AM156" i="35"/>
  <c r="AL156" i="35"/>
  <c r="AK156" i="35"/>
  <c r="AJ156" i="35"/>
  <c r="AI156" i="35"/>
  <c r="AH156" i="35"/>
  <c r="AG156" i="35"/>
  <c r="AF156" i="35"/>
  <c r="AE156" i="35"/>
  <c r="AD156" i="35"/>
  <c r="AC156" i="35"/>
  <c r="AB156" i="35"/>
  <c r="AA156" i="35"/>
  <c r="Z156" i="35"/>
  <c r="Y156" i="35"/>
  <c r="X156" i="35"/>
  <c r="W156" i="35"/>
  <c r="V156" i="35"/>
  <c r="U156" i="35"/>
  <c r="T156" i="35"/>
  <c r="S156" i="35"/>
  <c r="R156" i="35"/>
  <c r="Q156" i="35"/>
  <c r="AV155" i="35"/>
  <c r="AU154" i="35"/>
  <c r="AT154" i="35"/>
  <c r="AS154" i="35"/>
  <c r="AR154" i="35"/>
  <c r="AQ154" i="35"/>
  <c r="AP154" i="35"/>
  <c r="AO154" i="35"/>
  <c r="AN154" i="35"/>
  <c r="AM154" i="35"/>
  <c r="AL154" i="35"/>
  <c r="AK154" i="35"/>
  <c r="AJ154" i="35"/>
  <c r="AI154" i="35"/>
  <c r="AH154" i="35"/>
  <c r="AG154" i="35"/>
  <c r="AF154" i="35"/>
  <c r="AE154" i="35"/>
  <c r="AD154" i="35"/>
  <c r="AC154" i="35"/>
  <c r="AB154" i="35"/>
  <c r="AA154" i="35"/>
  <c r="Z154" i="35"/>
  <c r="Y154" i="35"/>
  <c r="X154" i="35"/>
  <c r="W154" i="35"/>
  <c r="V154" i="35"/>
  <c r="U154" i="35"/>
  <c r="T154" i="35"/>
  <c r="S154" i="35"/>
  <c r="R154" i="35"/>
  <c r="Q154" i="35"/>
  <c r="AV153" i="35"/>
  <c r="AX150" i="35"/>
  <c r="AU147" i="35"/>
  <c r="AT147" i="35"/>
  <c r="AS147" i="35"/>
  <c r="AR147" i="35"/>
  <c r="AQ147" i="35"/>
  <c r="AP147" i="35"/>
  <c r="AO147" i="35"/>
  <c r="AN147" i="35"/>
  <c r="AM147" i="35"/>
  <c r="AL147" i="35"/>
  <c r="AK147" i="35"/>
  <c r="AJ147" i="35"/>
  <c r="AI147" i="35"/>
  <c r="AH147" i="35"/>
  <c r="AG147" i="35"/>
  <c r="AF147" i="35"/>
  <c r="AE147" i="35"/>
  <c r="AD147" i="35"/>
  <c r="AC147" i="35"/>
  <c r="AB147" i="35"/>
  <c r="AA147" i="35"/>
  <c r="Z147" i="35"/>
  <c r="Y147" i="35"/>
  <c r="X147" i="35"/>
  <c r="W147" i="35"/>
  <c r="V147" i="35"/>
  <c r="U147" i="35"/>
  <c r="T147" i="35"/>
  <c r="S147" i="35"/>
  <c r="R147" i="35"/>
  <c r="Q147" i="35"/>
  <c r="AV146" i="35"/>
  <c r="AU145" i="35"/>
  <c r="AT145" i="35"/>
  <c r="AS145" i="35"/>
  <c r="AR145" i="35"/>
  <c r="AQ145" i="35"/>
  <c r="AP145" i="35"/>
  <c r="AO145" i="35"/>
  <c r="AN145" i="35"/>
  <c r="AM145" i="35"/>
  <c r="AL145" i="35"/>
  <c r="AK145" i="35"/>
  <c r="AJ145" i="35"/>
  <c r="AI145" i="35"/>
  <c r="AH145" i="35"/>
  <c r="AG145" i="35"/>
  <c r="AF145" i="35"/>
  <c r="AE145" i="35"/>
  <c r="AD145" i="35"/>
  <c r="AC145" i="35"/>
  <c r="AB145" i="35"/>
  <c r="AA145" i="35"/>
  <c r="Z145" i="35"/>
  <c r="Y145" i="35"/>
  <c r="X145" i="35"/>
  <c r="W145" i="35"/>
  <c r="V145" i="35"/>
  <c r="U145" i="35"/>
  <c r="T145" i="35"/>
  <c r="S145" i="35"/>
  <c r="R145" i="35"/>
  <c r="Q145" i="35"/>
  <c r="AV144" i="35"/>
  <c r="AU143" i="35"/>
  <c r="AT143" i="35"/>
  <c r="AS143" i="35"/>
  <c r="AR143" i="35"/>
  <c r="AQ143" i="35"/>
  <c r="AP143" i="35"/>
  <c r="AO143" i="35"/>
  <c r="AN143" i="35"/>
  <c r="AM143" i="35"/>
  <c r="AL143" i="35"/>
  <c r="AK143" i="35"/>
  <c r="AJ143" i="35"/>
  <c r="AI143" i="35"/>
  <c r="AH143" i="35"/>
  <c r="AG143" i="35"/>
  <c r="AF143" i="35"/>
  <c r="AE143" i="35"/>
  <c r="AD143" i="35"/>
  <c r="AC143" i="35"/>
  <c r="AB143" i="35"/>
  <c r="AA143" i="35"/>
  <c r="Z143" i="35"/>
  <c r="Y143" i="35"/>
  <c r="X143" i="35"/>
  <c r="W143" i="35"/>
  <c r="V143" i="35"/>
  <c r="U143" i="35"/>
  <c r="T143" i="35"/>
  <c r="S143" i="35"/>
  <c r="R143" i="35"/>
  <c r="Q143" i="35"/>
  <c r="AV142" i="35"/>
  <c r="AU141" i="35"/>
  <c r="AT141" i="35"/>
  <c r="AS141" i="35"/>
  <c r="AR141" i="35"/>
  <c r="AQ141" i="35"/>
  <c r="AP141" i="35"/>
  <c r="AO141" i="35"/>
  <c r="AN141" i="35"/>
  <c r="AM141" i="35"/>
  <c r="AL141" i="35"/>
  <c r="AK141" i="35"/>
  <c r="AJ141" i="35"/>
  <c r="AI141" i="35"/>
  <c r="AH141" i="35"/>
  <c r="AG141" i="35"/>
  <c r="AF141" i="35"/>
  <c r="AE141" i="35"/>
  <c r="AD141" i="35"/>
  <c r="AC141" i="35"/>
  <c r="AB141" i="35"/>
  <c r="AA141" i="35"/>
  <c r="Z141" i="35"/>
  <c r="Y141" i="35"/>
  <c r="X141" i="35"/>
  <c r="W141" i="35"/>
  <c r="V141" i="35"/>
  <c r="U141" i="35"/>
  <c r="T141" i="35"/>
  <c r="S141" i="35"/>
  <c r="R141" i="35"/>
  <c r="Q141" i="35"/>
  <c r="AV140" i="35"/>
  <c r="AU139" i="35"/>
  <c r="AT139" i="35"/>
  <c r="AS139" i="35"/>
  <c r="AR139" i="35"/>
  <c r="AQ139" i="35"/>
  <c r="AP139" i="35"/>
  <c r="AO139" i="35"/>
  <c r="AN139" i="35"/>
  <c r="AM139" i="35"/>
  <c r="AL139" i="35"/>
  <c r="AK139" i="35"/>
  <c r="AJ139" i="35"/>
  <c r="AI139" i="35"/>
  <c r="AH139" i="35"/>
  <c r="AG139" i="35"/>
  <c r="AF139" i="35"/>
  <c r="AE139" i="35"/>
  <c r="AD139" i="35"/>
  <c r="AC139" i="35"/>
  <c r="AB139" i="35"/>
  <c r="AA139" i="35"/>
  <c r="Z139" i="35"/>
  <c r="Y139" i="35"/>
  <c r="X139" i="35"/>
  <c r="W139" i="35"/>
  <c r="V139" i="35"/>
  <c r="U139" i="35"/>
  <c r="T139" i="35"/>
  <c r="S139" i="35"/>
  <c r="R139" i="35"/>
  <c r="Q139" i="35"/>
  <c r="AV138" i="35"/>
  <c r="AU137" i="35"/>
  <c r="AT137" i="35"/>
  <c r="AS137" i="35"/>
  <c r="AR137" i="35"/>
  <c r="AQ137" i="35"/>
  <c r="AP137" i="35"/>
  <c r="AO137" i="35"/>
  <c r="AN137" i="35"/>
  <c r="AM137" i="35"/>
  <c r="AL137" i="35"/>
  <c r="AK137" i="35"/>
  <c r="AJ137" i="35"/>
  <c r="AI137" i="35"/>
  <c r="AH137" i="35"/>
  <c r="AG137" i="35"/>
  <c r="AF137" i="35"/>
  <c r="AE137" i="35"/>
  <c r="AD137" i="35"/>
  <c r="AC137" i="35"/>
  <c r="AB137" i="35"/>
  <c r="AA137" i="35"/>
  <c r="Z137" i="35"/>
  <c r="Y137" i="35"/>
  <c r="X137" i="35"/>
  <c r="W137" i="35"/>
  <c r="V137" i="35"/>
  <c r="U137" i="35"/>
  <c r="T137" i="35"/>
  <c r="S137" i="35"/>
  <c r="R137" i="35"/>
  <c r="Q137" i="35"/>
  <c r="AV136" i="35"/>
  <c r="AU135" i="35"/>
  <c r="AT135" i="35"/>
  <c r="AS135" i="35"/>
  <c r="AR135" i="35"/>
  <c r="AQ135" i="35"/>
  <c r="AP135" i="35"/>
  <c r="AO135" i="35"/>
  <c r="AN135" i="35"/>
  <c r="AM135" i="35"/>
  <c r="AL135" i="35"/>
  <c r="AK135" i="35"/>
  <c r="AJ135" i="35"/>
  <c r="AI135" i="35"/>
  <c r="AH135" i="35"/>
  <c r="AG135" i="35"/>
  <c r="AF135" i="35"/>
  <c r="AE135" i="35"/>
  <c r="AD135" i="35"/>
  <c r="AC135" i="35"/>
  <c r="AB135" i="35"/>
  <c r="AA135" i="35"/>
  <c r="Z135" i="35"/>
  <c r="Y135" i="35"/>
  <c r="X135" i="35"/>
  <c r="W135" i="35"/>
  <c r="V135" i="35"/>
  <c r="U135" i="35"/>
  <c r="T135" i="35"/>
  <c r="S135" i="35"/>
  <c r="R135" i="35"/>
  <c r="Q135" i="35"/>
  <c r="AV134" i="35"/>
  <c r="AU133" i="35"/>
  <c r="AT133" i="35"/>
  <c r="AS133" i="35"/>
  <c r="AR133" i="35"/>
  <c r="AQ133" i="35"/>
  <c r="AP133" i="35"/>
  <c r="AO133" i="35"/>
  <c r="AN133" i="35"/>
  <c r="AM133" i="35"/>
  <c r="AL133" i="35"/>
  <c r="AK133" i="35"/>
  <c r="AJ133" i="35"/>
  <c r="AI133" i="35"/>
  <c r="AH133" i="35"/>
  <c r="AG133" i="35"/>
  <c r="AF133" i="35"/>
  <c r="AE133" i="35"/>
  <c r="AD133" i="35"/>
  <c r="AC133" i="35"/>
  <c r="AB133" i="35"/>
  <c r="AA133" i="35"/>
  <c r="Z133" i="35"/>
  <c r="Y133" i="35"/>
  <c r="X133" i="35"/>
  <c r="W133" i="35"/>
  <c r="V133" i="35"/>
  <c r="U133" i="35"/>
  <c r="T133" i="35"/>
  <c r="S133" i="35"/>
  <c r="R133" i="35"/>
  <c r="Q133" i="35"/>
  <c r="AV132" i="35"/>
  <c r="AU131" i="35"/>
  <c r="AT131" i="35"/>
  <c r="AS131" i="35"/>
  <c r="AR131" i="35"/>
  <c r="AQ131" i="35"/>
  <c r="AP131" i="35"/>
  <c r="AO131" i="35"/>
  <c r="AN131" i="35"/>
  <c r="AM131" i="35"/>
  <c r="AL131" i="35"/>
  <c r="AK131" i="35"/>
  <c r="AJ131" i="35"/>
  <c r="AI131" i="35"/>
  <c r="AH131" i="35"/>
  <c r="AG131" i="35"/>
  <c r="AF131" i="35"/>
  <c r="AE131" i="35"/>
  <c r="AD131" i="35"/>
  <c r="AC131" i="35"/>
  <c r="AB131" i="35"/>
  <c r="AA131" i="35"/>
  <c r="Z131" i="35"/>
  <c r="Y131" i="35"/>
  <c r="X131" i="35"/>
  <c r="W131" i="35"/>
  <c r="V131" i="35"/>
  <c r="U131" i="35"/>
  <c r="T131" i="35"/>
  <c r="S131" i="35"/>
  <c r="R131" i="35"/>
  <c r="Q131" i="35"/>
  <c r="AV130" i="35"/>
  <c r="AU129" i="35"/>
  <c r="AT129" i="35"/>
  <c r="AS129" i="35"/>
  <c r="AR129" i="35"/>
  <c r="AQ129" i="35"/>
  <c r="AP129" i="35"/>
  <c r="AO129" i="35"/>
  <c r="AN129" i="35"/>
  <c r="AM129" i="35"/>
  <c r="AL129" i="35"/>
  <c r="AK129" i="35"/>
  <c r="AJ129" i="35"/>
  <c r="AI129" i="35"/>
  <c r="AH129" i="35"/>
  <c r="AG129" i="35"/>
  <c r="AF129" i="35"/>
  <c r="AE129" i="35"/>
  <c r="AD129" i="35"/>
  <c r="AC129" i="35"/>
  <c r="AB129" i="35"/>
  <c r="AA129" i="35"/>
  <c r="Z129" i="35"/>
  <c r="Y129" i="35"/>
  <c r="X129" i="35"/>
  <c r="W129" i="35"/>
  <c r="V129" i="35"/>
  <c r="U129" i="35"/>
  <c r="T129" i="35"/>
  <c r="S129" i="35"/>
  <c r="R129" i="35"/>
  <c r="Q129" i="35"/>
  <c r="AV128" i="35"/>
  <c r="AU127" i="35"/>
  <c r="AT127" i="35"/>
  <c r="AS127" i="35"/>
  <c r="AR127" i="35"/>
  <c r="AQ127" i="35"/>
  <c r="AP127" i="35"/>
  <c r="AO127" i="35"/>
  <c r="AN127" i="35"/>
  <c r="AM127" i="35"/>
  <c r="AL127" i="35"/>
  <c r="AK127" i="35"/>
  <c r="AJ127" i="35"/>
  <c r="AI127" i="35"/>
  <c r="AH127" i="35"/>
  <c r="AG127" i="35"/>
  <c r="AF127" i="35"/>
  <c r="AE127" i="35"/>
  <c r="AD127" i="35"/>
  <c r="AC127" i="35"/>
  <c r="AB127" i="35"/>
  <c r="AA127" i="35"/>
  <c r="Z127" i="35"/>
  <c r="Y127" i="35"/>
  <c r="X127" i="35"/>
  <c r="W127" i="35"/>
  <c r="V127" i="35"/>
  <c r="U127" i="35"/>
  <c r="T127" i="35"/>
  <c r="S127" i="35"/>
  <c r="R127" i="35"/>
  <c r="Q127" i="35"/>
  <c r="AV126" i="35"/>
  <c r="AU125" i="35"/>
  <c r="AT125" i="35"/>
  <c r="AS125" i="35"/>
  <c r="AR125" i="35"/>
  <c r="AQ125" i="35"/>
  <c r="AP125" i="35"/>
  <c r="AO125" i="35"/>
  <c r="AN125" i="35"/>
  <c r="AM125" i="35"/>
  <c r="AL125" i="35"/>
  <c r="AK125" i="35"/>
  <c r="AJ125" i="35"/>
  <c r="AI125" i="35"/>
  <c r="AH125" i="35"/>
  <c r="AG125" i="35"/>
  <c r="AF125" i="35"/>
  <c r="AE125" i="35"/>
  <c r="AD125" i="35"/>
  <c r="AC125" i="35"/>
  <c r="AB125" i="35"/>
  <c r="AA125" i="35"/>
  <c r="Z125" i="35"/>
  <c r="Y125" i="35"/>
  <c r="X125" i="35"/>
  <c r="W125" i="35"/>
  <c r="V125" i="35"/>
  <c r="U125" i="35"/>
  <c r="T125" i="35"/>
  <c r="S125" i="35"/>
  <c r="R125" i="35"/>
  <c r="Q125" i="35"/>
  <c r="AV124" i="35"/>
  <c r="AU123" i="35"/>
  <c r="AT123" i="35"/>
  <c r="AS123" i="35"/>
  <c r="AR123" i="35"/>
  <c r="AQ123" i="35"/>
  <c r="AP123" i="35"/>
  <c r="AO123" i="35"/>
  <c r="AN123" i="35"/>
  <c r="AM123" i="35"/>
  <c r="AL123" i="35"/>
  <c r="AK123" i="35"/>
  <c r="AJ123" i="35"/>
  <c r="AI123" i="35"/>
  <c r="AH123" i="35"/>
  <c r="AG123" i="35"/>
  <c r="AF123" i="35"/>
  <c r="AE123" i="35"/>
  <c r="AD123" i="35"/>
  <c r="AC123" i="35"/>
  <c r="AB123" i="35"/>
  <c r="AA123" i="35"/>
  <c r="Z123" i="35"/>
  <c r="Y123" i="35"/>
  <c r="X123" i="35"/>
  <c r="W123" i="35"/>
  <c r="V123" i="35"/>
  <c r="U123" i="35"/>
  <c r="T123" i="35"/>
  <c r="S123" i="35"/>
  <c r="R123" i="35"/>
  <c r="Q123" i="35"/>
  <c r="AV122" i="35"/>
  <c r="AU121" i="35"/>
  <c r="AT121" i="35"/>
  <c r="AS121" i="35"/>
  <c r="AR121" i="35"/>
  <c r="AQ121" i="35"/>
  <c r="AP121" i="35"/>
  <c r="AO121" i="35"/>
  <c r="AN121" i="35"/>
  <c r="AM121" i="35"/>
  <c r="AL121" i="35"/>
  <c r="AK121" i="35"/>
  <c r="AJ121" i="35"/>
  <c r="AI121" i="35"/>
  <c r="AH121" i="35"/>
  <c r="AG121" i="35"/>
  <c r="AF121" i="35"/>
  <c r="AE121" i="35"/>
  <c r="AD121" i="35"/>
  <c r="AC121" i="35"/>
  <c r="AB121" i="35"/>
  <c r="AA121" i="35"/>
  <c r="Z121" i="35"/>
  <c r="Y121" i="35"/>
  <c r="X121" i="35"/>
  <c r="W121" i="35"/>
  <c r="V121" i="35"/>
  <c r="U121" i="35"/>
  <c r="T121" i="35"/>
  <c r="S121" i="35"/>
  <c r="R121" i="35"/>
  <c r="Q121" i="35"/>
  <c r="AV120" i="35"/>
  <c r="AU119" i="35"/>
  <c r="AT119" i="35"/>
  <c r="AS119" i="35"/>
  <c r="AR119" i="35"/>
  <c r="AQ119" i="35"/>
  <c r="AP119" i="35"/>
  <c r="AO119" i="35"/>
  <c r="AN119" i="35"/>
  <c r="AM119" i="35"/>
  <c r="AL119" i="35"/>
  <c r="AK119" i="35"/>
  <c r="AJ119" i="35"/>
  <c r="AI119" i="35"/>
  <c r="AH119" i="35"/>
  <c r="AG119" i="35"/>
  <c r="AF119" i="35"/>
  <c r="AE119" i="35"/>
  <c r="AD119" i="35"/>
  <c r="AC119" i="35"/>
  <c r="AB119" i="35"/>
  <c r="AA119" i="35"/>
  <c r="Z119" i="35"/>
  <c r="Y119" i="35"/>
  <c r="X119" i="35"/>
  <c r="W119" i="35"/>
  <c r="V119" i="35"/>
  <c r="U119" i="35"/>
  <c r="T119" i="35"/>
  <c r="S119" i="35"/>
  <c r="R119" i="35"/>
  <c r="Q119" i="35"/>
  <c r="AV118" i="35"/>
  <c r="AU117" i="35"/>
  <c r="AT117" i="35"/>
  <c r="AS117" i="35"/>
  <c r="AR117" i="35"/>
  <c r="AQ117" i="35"/>
  <c r="AP117" i="35"/>
  <c r="AO117" i="35"/>
  <c r="AN117" i="35"/>
  <c r="AM117" i="35"/>
  <c r="AL117" i="35"/>
  <c r="AK117" i="35"/>
  <c r="AJ117" i="35"/>
  <c r="AI117" i="35"/>
  <c r="AH117" i="35"/>
  <c r="AG117" i="35"/>
  <c r="AF117" i="35"/>
  <c r="AE117" i="35"/>
  <c r="AD117" i="35"/>
  <c r="AC117" i="35"/>
  <c r="AB117" i="35"/>
  <c r="AA117" i="35"/>
  <c r="Z117" i="35"/>
  <c r="Y117" i="35"/>
  <c r="X117" i="35"/>
  <c r="W117" i="35"/>
  <c r="V117" i="35"/>
  <c r="U117" i="35"/>
  <c r="T117" i="35"/>
  <c r="S117" i="35"/>
  <c r="R117" i="35"/>
  <c r="Q117" i="35"/>
  <c r="AV116" i="35"/>
  <c r="AU115" i="35"/>
  <c r="AT115" i="35"/>
  <c r="AS115" i="35"/>
  <c r="AR115" i="35"/>
  <c r="AQ115" i="35"/>
  <c r="AP115" i="35"/>
  <c r="AO115" i="35"/>
  <c r="AN115" i="35"/>
  <c r="AM115" i="35"/>
  <c r="AL115" i="35"/>
  <c r="AK115" i="35"/>
  <c r="AJ115" i="35"/>
  <c r="AI115" i="35"/>
  <c r="AH115" i="35"/>
  <c r="AG115" i="35"/>
  <c r="AF115" i="35"/>
  <c r="AE115" i="35"/>
  <c r="AD115" i="35"/>
  <c r="AC115" i="35"/>
  <c r="AB115" i="35"/>
  <c r="AA115" i="35"/>
  <c r="Z115" i="35"/>
  <c r="Y115" i="35"/>
  <c r="X115" i="35"/>
  <c r="W115" i="35"/>
  <c r="V115" i="35"/>
  <c r="U115" i="35"/>
  <c r="T115" i="35"/>
  <c r="S115" i="35"/>
  <c r="R115" i="35"/>
  <c r="Q115" i="35"/>
  <c r="AV114" i="35"/>
  <c r="AU113" i="35"/>
  <c r="AT113" i="35"/>
  <c r="AS113" i="35"/>
  <c r="AR113" i="35"/>
  <c r="AQ113" i="35"/>
  <c r="AP113" i="35"/>
  <c r="AO113" i="35"/>
  <c r="AN113" i="35"/>
  <c r="AM113" i="35"/>
  <c r="AL113" i="35"/>
  <c r="AK113" i="35"/>
  <c r="AJ113" i="35"/>
  <c r="AI113" i="35"/>
  <c r="AH113" i="35"/>
  <c r="AG113" i="35"/>
  <c r="AF113" i="35"/>
  <c r="AE113" i="35"/>
  <c r="AD113" i="35"/>
  <c r="AC113" i="35"/>
  <c r="AB113" i="35"/>
  <c r="AA113" i="35"/>
  <c r="Z113" i="35"/>
  <c r="Y113" i="35"/>
  <c r="X113" i="35"/>
  <c r="W113" i="35"/>
  <c r="V113" i="35"/>
  <c r="U113" i="35"/>
  <c r="T113" i="35"/>
  <c r="S113" i="35"/>
  <c r="R113" i="35"/>
  <c r="Q113" i="35"/>
  <c r="AV112" i="35"/>
  <c r="AU111" i="35"/>
  <c r="AT111" i="35"/>
  <c r="AS111" i="35"/>
  <c r="AR111" i="35"/>
  <c r="AQ111" i="35"/>
  <c r="AP111" i="35"/>
  <c r="AO111" i="35"/>
  <c r="AN111" i="35"/>
  <c r="AM111" i="35"/>
  <c r="AL111" i="35"/>
  <c r="AK111" i="35"/>
  <c r="AJ111" i="35"/>
  <c r="AI111" i="35"/>
  <c r="AH111" i="35"/>
  <c r="AG111" i="35"/>
  <c r="AF111" i="35"/>
  <c r="AE111" i="35"/>
  <c r="AD111" i="35"/>
  <c r="AC111" i="35"/>
  <c r="AB111" i="35"/>
  <c r="AA111" i="35"/>
  <c r="Z111" i="35"/>
  <c r="Y111" i="35"/>
  <c r="X111" i="35"/>
  <c r="W111" i="35"/>
  <c r="V111" i="35"/>
  <c r="U111" i="35"/>
  <c r="T111" i="35"/>
  <c r="S111" i="35"/>
  <c r="R111" i="35"/>
  <c r="Q111" i="35"/>
  <c r="AV110" i="35"/>
  <c r="AU109" i="35"/>
  <c r="AT109" i="35"/>
  <c r="AS109" i="35"/>
  <c r="AR109" i="35"/>
  <c r="AQ109" i="35"/>
  <c r="AP109" i="35"/>
  <c r="AO109" i="35"/>
  <c r="AN109" i="35"/>
  <c r="AM109" i="35"/>
  <c r="AL109" i="35"/>
  <c r="AK109" i="35"/>
  <c r="AJ109" i="35"/>
  <c r="AI109" i="35"/>
  <c r="AH109" i="35"/>
  <c r="AG109" i="35"/>
  <c r="AF109" i="35"/>
  <c r="AE109" i="35"/>
  <c r="AD109" i="35"/>
  <c r="AC109" i="35"/>
  <c r="AB109" i="35"/>
  <c r="AA109" i="35"/>
  <c r="Z109" i="35"/>
  <c r="Y109" i="35"/>
  <c r="X109" i="35"/>
  <c r="W109" i="35"/>
  <c r="V109" i="35"/>
  <c r="U109" i="35"/>
  <c r="T109" i="35"/>
  <c r="S109" i="35"/>
  <c r="R109" i="35"/>
  <c r="Q109" i="35"/>
  <c r="AV108" i="35"/>
  <c r="AU107" i="35"/>
  <c r="AT107" i="35"/>
  <c r="AS107" i="35"/>
  <c r="AR107" i="35"/>
  <c r="AQ107" i="35"/>
  <c r="AP107" i="35"/>
  <c r="AO107" i="35"/>
  <c r="AN107" i="35"/>
  <c r="AM107" i="35"/>
  <c r="AL107" i="35"/>
  <c r="AK107" i="35"/>
  <c r="AJ107" i="35"/>
  <c r="AI107" i="35"/>
  <c r="AH107" i="35"/>
  <c r="AG107" i="35"/>
  <c r="AF107" i="35"/>
  <c r="AE107" i="35"/>
  <c r="AD107" i="35"/>
  <c r="AC107" i="35"/>
  <c r="AB107" i="35"/>
  <c r="AA107" i="35"/>
  <c r="Z107" i="35"/>
  <c r="Y107" i="35"/>
  <c r="X107" i="35"/>
  <c r="W107" i="35"/>
  <c r="V107" i="35"/>
  <c r="U107" i="35"/>
  <c r="T107" i="35"/>
  <c r="S107" i="35"/>
  <c r="R107" i="35"/>
  <c r="Q107" i="35"/>
  <c r="AV106" i="35"/>
  <c r="AU105" i="35"/>
  <c r="AT105" i="35"/>
  <c r="AS105" i="35"/>
  <c r="AR105" i="35"/>
  <c r="AQ105" i="35"/>
  <c r="AP105" i="35"/>
  <c r="AO105" i="35"/>
  <c r="AN105" i="35"/>
  <c r="AM105" i="35"/>
  <c r="AL105" i="35"/>
  <c r="AK105" i="35"/>
  <c r="AJ105" i="35"/>
  <c r="AI105" i="35"/>
  <c r="AH105" i="35"/>
  <c r="AG105" i="35"/>
  <c r="AF105" i="35"/>
  <c r="AE105" i="35"/>
  <c r="AD105" i="35"/>
  <c r="AC105" i="35"/>
  <c r="AB105" i="35"/>
  <c r="AA105" i="35"/>
  <c r="Z105" i="35"/>
  <c r="Y105" i="35"/>
  <c r="X105" i="35"/>
  <c r="W105" i="35"/>
  <c r="V105" i="35"/>
  <c r="U105" i="35"/>
  <c r="T105" i="35"/>
  <c r="S105" i="35"/>
  <c r="R105" i="35"/>
  <c r="Q105" i="35"/>
  <c r="AV104" i="35"/>
  <c r="AX101" i="35"/>
  <c r="AU98" i="35"/>
  <c r="AT98" i="35"/>
  <c r="AS98" i="35"/>
  <c r="AR98" i="35"/>
  <c r="AQ98" i="35"/>
  <c r="AP98" i="35"/>
  <c r="AO98" i="35"/>
  <c r="AN98" i="35"/>
  <c r="AM98" i="35"/>
  <c r="AL98" i="35"/>
  <c r="AK98" i="35"/>
  <c r="AJ98" i="35"/>
  <c r="AI98" i="35"/>
  <c r="AH98" i="35"/>
  <c r="AG98" i="35"/>
  <c r="AF98" i="35"/>
  <c r="AE98" i="35"/>
  <c r="AD98" i="35"/>
  <c r="AC98" i="35"/>
  <c r="AB98" i="35"/>
  <c r="AA98" i="35"/>
  <c r="Z98" i="35"/>
  <c r="Y98" i="35"/>
  <c r="X98" i="35"/>
  <c r="W98" i="35"/>
  <c r="V98" i="35"/>
  <c r="U98" i="35"/>
  <c r="T98" i="35"/>
  <c r="S98" i="35"/>
  <c r="R98" i="35"/>
  <c r="Q98" i="35"/>
  <c r="AV97" i="35"/>
  <c r="AU96" i="35"/>
  <c r="AT96" i="35"/>
  <c r="AS96" i="35"/>
  <c r="AR96" i="35"/>
  <c r="AQ96" i="35"/>
  <c r="AP96" i="35"/>
  <c r="AO96" i="35"/>
  <c r="AN96" i="35"/>
  <c r="AM96" i="35"/>
  <c r="AL96" i="35"/>
  <c r="AK96" i="35"/>
  <c r="AJ96" i="35"/>
  <c r="AI96" i="35"/>
  <c r="AH96" i="35"/>
  <c r="AG96" i="35"/>
  <c r="AF96" i="35"/>
  <c r="AE96" i="35"/>
  <c r="AD96" i="35"/>
  <c r="AC96" i="35"/>
  <c r="AB96" i="35"/>
  <c r="AA96" i="35"/>
  <c r="Z96" i="35"/>
  <c r="Y96" i="35"/>
  <c r="X96" i="35"/>
  <c r="W96" i="35"/>
  <c r="V96" i="35"/>
  <c r="U96" i="35"/>
  <c r="T96" i="35"/>
  <c r="S96" i="35"/>
  <c r="R96" i="35"/>
  <c r="Q96" i="35"/>
  <c r="AV95" i="35"/>
  <c r="AU94" i="35"/>
  <c r="AT94" i="35"/>
  <c r="AS94" i="35"/>
  <c r="AR94" i="35"/>
  <c r="AQ94" i="35"/>
  <c r="AP94" i="35"/>
  <c r="AO94" i="35"/>
  <c r="AN94" i="35"/>
  <c r="AM94" i="35"/>
  <c r="AL94" i="35"/>
  <c r="AK94" i="35"/>
  <c r="AJ94" i="35"/>
  <c r="AI94" i="35"/>
  <c r="AH94" i="35"/>
  <c r="AG94" i="35"/>
  <c r="AF94" i="35"/>
  <c r="AE94" i="35"/>
  <c r="AD94" i="35"/>
  <c r="AC94" i="35"/>
  <c r="AB94" i="35"/>
  <c r="AA94" i="35"/>
  <c r="Z94" i="35"/>
  <c r="Y94" i="35"/>
  <c r="X94" i="35"/>
  <c r="W94" i="35"/>
  <c r="V94" i="35"/>
  <c r="U94" i="35"/>
  <c r="T94" i="35"/>
  <c r="S94" i="35"/>
  <c r="R94" i="35"/>
  <c r="Q94" i="35"/>
  <c r="AV93" i="35"/>
  <c r="AU92" i="35"/>
  <c r="AT92" i="35"/>
  <c r="AS92" i="35"/>
  <c r="AR92" i="35"/>
  <c r="AQ92" i="35"/>
  <c r="AP92" i="35"/>
  <c r="AO92" i="35"/>
  <c r="AN92" i="35"/>
  <c r="AM92" i="35"/>
  <c r="AL92" i="35"/>
  <c r="AK92" i="35"/>
  <c r="AJ92" i="35"/>
  <c r="AI92" i="35"/>
  <c r="AH92" i="35"/>
  <c r="AG92" i="35"/>
  <c r="AF92" i="35"/>
  <c r="AE92" i="35"/>
  <c r="AD92" i="35"/>
  <c r="AC92" i="35"/>
  <c r="AB92" i="35"/>
  <c r="AA92" i="35"/>
  <c r="Z92" i="35"/>
  <c r="Y92" i="35"/>
  <c r="X92" i="35"/>
  <c r="W92" i="35"/>
  <c r="V92" i="35"/>
  <c r="U92" i="35"/>
  <c r="T92" i="35"/>
  <c r="S92" i="35"/>
  <c r="R92" i="35"/>
  <c r="Q92" i="35"/>
  <c r="AV91" i="35"/>
  <c r="AU90" i="35"/>
  <c r="AT90" i="35"/>
  <c r="AS90" i="35"/>
  <c r="AR90" i="35"/>
  <c r="AQ90" i="35"/>
  <c r="AP90" i="35"/>
  <c r="AO90" i="35"/>
  <c r="AN90" i="35"/>
  <c r="AM90" i="35"/>
  <c r="AL90" i="35"/>
  <c r="AK90" i="35"/>
  <c r="AJ90" i="35"/>
  <c r="AI90" i="35"/>
  <c r="AH90" i="35"/>
  <c r="AG90" i="35"/>
  <c r="AF90" i="35"/>
  <c r="AE90" i="35"/>
  <c r="AD90" i="35"/>
  <c r="AC90" i="35"/>
  <c r="AB90" i="35"/>
  <c r="AA90" i="35"/>
  <c r="Z90" i="35"/>
  <c r="Y90" i="35"/>
  <c r="X90" i="35"/>
  <c r="W90" i="35"/>
  <c r="V90" i="35"/>
  <c r="U90" i="35"/>
  <c r="T90" i="35"/>
  <c r="S90" i="35"/>
  <c r="R90" i="35"/>
  <c r="Q90" i="35"/>
  <c r="AV89" i="35"/>
  <c r="AU88" i="35"/>
  <c r="AT88" i="35"/>
  <c r="AS88" i="35"/>
  <c r="AR88" i="35"/>
  <c r="AQ88" i="35"/>
  <c r="AP88" i="35"/>
  <c r="AO88" i="35"/>
  <c r="AN88" i="35"/>
  <c r="AM88" i="35"/>
  <c r="AL88" i="35"/>
  <c r="AK88" i="35"/>
  <c r="AJ88" i="35"/>
  <c r="AI88" i="35"/>
  <c r="AH88" i="35"/>
  <c r="AG88" i="35"/>
  <c r="AF88" i="35"/>
  <c r="AE88" i="35"/>
  <c r="AD88" i="35"/>
  <c r="AC88" i="35"/>
  <c r="AB88" i="35"/>
  <c r="AA88" i="35"/>
  <c r="Z88" i="35"/>
  <c r="Y88" i="35"/>
  <c r="X88" i="35"/>
  <c r="W88" i="35"/>
  <c r="V88" i="35"/>
  <c r="U88" i="35"/>
  <c r="T88" i="35"/>
  <c r="S88" i="35"/>
  <c r="R88" i="35"/>
  <c r="Q88" i="35"/>
  <c r="AV87" i="35"/>
  <c r="AU86" i="35"/>
  <c r="AT86" i="35"/>
  <c r="AS86" i="35"/>
  <c r="AR86" i="35"/>
  <c r="AQ86" i="35"/>
  <c r="AP86" i="35"/>
  <c r="AO86" i="35"/>
  <c r="AN86" i="35"/>
  <c r="AM86" i="35"/>
  <c r="AL86" i="35"/>
  <c r="AK86" i="35"/>
  <c r="AJ86" i="35"/>
  <c r="AI86" i="35"/>
  <c r="AH86" i="35"/>
  <c r="AG86" i="35"/>
  <c r="AF86" i="35"/>
  <c r="AE86" i="35"/>
  <c r="AD86" i="35"/>
  <c r="AC86" i="35"/>
  <c r="AB86" i="35"/>
  <c r="AA86" i="35"/>
  <c r="Z86" i="35"/>
  <c r="Y86" i="35"/>
  <c r="X86" i="35"/>
  <c r="W86" i="35"/>
  <c r="V86" i="35"/>
  <c r="U86" i="35"/>
  <c r="T86" i="35"/>
  <c r="S86" i="35"/>
  <c r="R86" i="35"/>
  <c r="Q86" i="35"/>
  <c r="AV85" i="35"/>
  <c r="AU84" i="35"/>
  <c r="AT84" i="35"/>
  <c r="AS84" i="35"/>
  <c r="AR84" i="35"/>
  <c r="AQ84" i="35"/>
  <c r="AP84" i="35"/>
  <c r="AO84" i="35"/>
  <c r="AN84" i="35"/>
  <c r="AM84" i="35"/>
  <c r="AL84" i="35"/>
  <c r="AK84" i="35"/>
  <c r="AJ84" i="35"/>
  <c r="AI84" i="35"/>
  <c r="AH84" i="35"/>
  <c r="AG84" i="35"/>
  <c r="AF84" i="35"/>
  <c r="AE84" i="35"/>
  <c r="AD84" i="35"/>
  <c r="AC84" i="35"/>
  <c r="AB84" i="35"/>
  <c r="AA84" i="35"/>
  <c r="Z84" i="35"/>
  <c r="Y84" i="35"/>
  <c r="X84" i="35"/>
  <c r="W84" i="35"/>
  <c r="V84" i="35"/>
  <c r="U84" i="35"/>
  <c r="T84" i="35"/>
  <c r="S84" i="35"/>
  <c r="R84" i="35"/>
  <c r="Q84" i="35"/>
  <c r="AV83" i="35"/>
  <c r="AU82" i="35"/>
  <c r="AT82" i="35"/>
  <c r="AS82" i="35"/>
  <c r="AR82" i="35"/>
  <c r="AQ82" i="35"/>
  <c r="AP82" i="35"/>
  <c r="AO82" i="35"/>
  <c r="AN82" i="35"/>
  <c r="AM82" i="35"/>
  <c r="AL82" i="35"/>
  <c r="AK82" i="35"/>
  <c r="AJ82" i="35"/>
  <c r="AI82" i="35"/>
  <c r="AH82" i="35"/>
  <c r="AG82" i="35"/>
  <c r="AF82" i="35"/>
  <c r="AE82" i="35"/>
  <c r="AD82" i="35"/>
  <c r="AC82" i="35"/>
  <c r="AB82" i="35"/>
  <c r="AA82" i="35"/>
  <c r="Z82" i="35"/>
  <c r="Y82" i="35"/>
  <c r="X82" i="35"/>
  <c r="W82" i="35"/>
  <c r="V82" i="35"/>
  <c r="U82" i="35"/>
  <c r="T82" i="35"/>
  <c r="S82" i="35"/>
  <c r="R82" i="35"/>
  <c r="Q82" i="35"/>
  <c r="AV81" i="35"/>
  <c r="AU80" i="35"/>
  <c r="AT80" i="35"/>
  <c r="AS80" i="35"/>
  <c r="AR80" i="35"/>
  <c r="AQ80" i="35"/>
  <c r="AP80" i="35"/>
  <c r="AO80" i="35"/>
  <c r="AN80" i="35"/>
  <c r="AM80" i="35"/>
  <c r="AL80" i="35"/>
  <c r="AK80" i="35"/>
  <c r="AJ80" i="35"/>
  <c r="AI80" i="35"/>
  <c r="AH80" i="35"/>
  <c r="AG80" i="35"/>
  <c r="AF80" i="35"/>
  <c r="AE80" i="35"/>
  <c r="AD80" i="35"/>
  <c r="AC80" i="35"/>
  <c r="AB80" i="35"/>
  <c r="AA80" i="35"/>
  <c r="Z80" i="35"/>
  <c r="Y80" i="35"/>
  <c r="X80" i="35"/>
  <c r="W80" i="35"/>
  <c r="V80" i="35"/>
  <c r="U80" i="35"/>
  <c r="T80" i="35"/>
  <c r="S80" i="35"/>
  <c r="R80" i="35"/>
  <c r="Q80" i="35"/>
  <c r="AV79"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AV77" i="35"/>
  <c r="AU76" i="35"/>
  <c r="AT76" i="35"/>
  <c r="AS76" i="35"/>
  <c r="AR76" i="35"/>
  <c r="AQ76" i="35"/>
  <c r="AP76" i="35"/>
  <c r="AO76" i="35"/>
  <c r="AN76" i="35"/>
  <c r="AM76" i="35"/>
  <c r="AL76" i="35"/>
  <c r="AK76" i="35"/>
  <c r="AJ76" i="35"/>
  <c r="AI76" i="35"/>
  <c r="AH76" i="35"/>
  <c r="AG76" i="35"/>
  <c r="AF76" i="35"/>
  <c r="AE76" i="35"/>
  <c r="AD76" i="35"/>
  <c r="AC76" i="35"/>
  <c r="AB76" i="35"/>
  <c r="AA76" i="35"/>
  <c r="Z76" i="35"/>
  <c r="Y76" i="35"/>
  <c r="X76" i="35"/>
  <c r="W76" i="35"/>
  <c r="V76" i="35"/>
  <c r="U76" i="35"/>
  <c r="T76" i="35"/>
  <c r="S76" i="35"/>
  <c r="R76" i="35"/>
  <c r="Q76" i="35"/>
  <c r="AV75" i="35"/>
  <c r="AU74" i="35"/>
  <c r="AT74" i="35"/>
  <c r="AS74" i="35"/>
  <c r="AR74" i="35"/>
  <c r="AQ74" i="35"/>
  <c r="AP74" i="35"/>
  <c r="AO74" i="35"/>
  <c r="AN74" i="35"/>
  <c r="AM74" i="35"/>
  <c r="AL74" i="35"/>
  <c r="AK74" i="35"/>
  <c r="AJ74" i="35"/>
  <c r="AI74" i="35"/>
  <c r="AH74" i="35"/>
  <c r="AG74" i="35"/>
  <c r="AF74" i="35"/>
  <c r="AE74" i="35"/>
  <c r="AD74" i="35"/>
  <c r="AC74" i="35"/>
  <c r="AB74" i="35"/>
  <c r="AA74" i="35"/>
  <c r="Z74" i="35"/>
  <c r="Y74" i="35"/>
  <c r="X74" i="35"/>
  <c r="W74" i="35"/>
  <c r="V74" i="35"/>
  <c r="U74" i="35"/>
  <c r="T74" i="35"/>
  <c r="S74" i="35"/>
  <c r="R74" i="35"/>
  <c r="Q74" i="35"/>
  <c r="AV73"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R72" i="35"/>
  <c r="Q72" i="35"/>
  <c r="AV71" i="35"/>
  <c r="AU70" i="35"/>
  <c r="AT70" i="35"/>
  <c r="AS70" i="35"/>
  <c r="AR70" i="35"/>
  <c r="AQ70" i="35"/>
  <c r="AP70" i="35"/>
  <c r="AO70" i="35"/>
  <c r="AN70" i="35"/>
  <c r="AM70" i="35"/>
  <c r="AL70" i="35"/>
  <c r="AK70" i="35"/>
  <c r="AJ70" i="35"/>
  <c r="AI70" i="35"/>
  <c r="AH70" i="35"/>
  <c r="AG70" i="35"/>
  <c r="AF70" i="35"/>
  <c r="AE70" i="35"/>
  <c r="AD70" i="35"/>
  <c r="AC70" i="35"/>
  <c r="AB70" i="35"/>
  <c r="AA70" i="35"/>
  <c r="Z70" i="35"/>
  <c r="Y70" i="35"/>
  <c r="X70" i="35"/>
  <c r="W70" i="35"/>
  <c r="V70" i="35"/>
  <c r="U70" i="35"/>
  <c r="T70" i="35"/>
  <c r="S70" i="35"/>
  <c r="R70" i="35"/>
  <c r="Q70" i="35"/>
  <c r="AV69" i="35"/>
  <c r="AU68" i="35"/>
  <c r="AT68" i="35"/>
  <c r="AS68" i="35"/>
  <c r="AR68" i="35"/>
  <c r="AQ68"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R68" i="35"/>
  <c r="Q68" i="35"/>
  <c r="AV67" i="35"/>
  <c r="AU66" i="35"/>
  <c r="AT66" i="35"/>
  <c r="AS66" i="35"/>
  <c r="AR66" i="35"/>
  <c r="AQ66"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R66" i="35"/>
  <c r="Q66" i="35"/>
  <c r="AV65" i="35"/>
  <c r="AU64" i="35"/>
  <c r="AT64" i="35"/>
  <c r="AS64" i="35"/>
  <c r="AR64" i="35"/>
  <c r="AQ64" i="35"/>
  <c r="AP64" i="35"/>
  <c r="AO64" i="35"/>
  <c r="AN64" i="35"/>
  <c r="AM64" i="35"/>
  <c r="AL64" i="35"/>
  <c r="AK64" i="35"/>
  <c r="AJ64" i="35"/>
  <c r="AI64" i="35"/>
  <c r="AH64" i="35"/>
  <c r="AG64" i="35"/>
  <c r="AF64" i="35"/>
  <c r="AE64" i="35"/>
  <c r="AD64" i="35"/>
  <c r="AC64" i="35"/>
  <c r="AB64" i="35"/>
  <c r="AA64" i="35"/>
  <c r="Z64" i="35"/>
  <c r="Y64" i="35"/>
  <c r="X64" i="35"/>
  <c r="W64" i="35"/>
  <c r="V64" i="35"/>
  <c r="U64" i="35"/>
  <c r="T64" i="35"/>
  <c r="S64" i="35"/>
  <c r="R64" i="35"/>
  <c r="Q64" i="35"/>
  <c r="AV63" i="35"/>
  <c r="AU62" i="35"/>
  <c r="AT62" i="35"/>
  <c r="AS62" i="35"/>
  <c r="AR62" i="35"/>
  <c r="AQ62"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R62" i="35"/>
  <c r="Q62" i="35"/>
  <c r="AV61"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AV59" i="35"/>
  <c r="AU58" i="35"/>
  <c r="AT58" i="35"/>
  <c r="AS58" i="35"/>
  <c r="AR58" i="35"/>
  <c r="AQ58" i="35"/>
  <c r="AP58" i="35"/>
  <c r="AO58" i="35"/>
  <c r="AN58" i="35"/>
  <c r="AM58" i="35"/>
  <c r="AL58" i="35"/>
  <c r="AK58" i="35"/>
  <c r="AJ58" i="35"/>
  <c r="AI58" i="35"/>
  <c r="AH58" i="35"/>
  <c r="AG58" i="35"/>
  <c r="AF58" i="35"/>
  <c r="AE58" i="35"/>
  <c r="AD58" i="35"/>
  <c r="AC58" i="35"/>
  <c r="AB58" i="35"/>
  <c r="AA58" i="35"/>
  <c r="Z58" i="35"/>
  <c r="Y58" i="35"/>
  <c r="X58" i="35"/>
  <c r="W58" i="35"/>
  <c r="V58" i="35"/>
  <c r="U58" i="35"/>
  <c r="T58" i="35"/>
  <c r="S58" i="35"/>
  <c r="R58" i="35"/>
  <c r="Q58" i="35"/>
  <c r="AV57"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R56" i="35"/>
  <c r="Q56" i="35"/>
  <c r="AV55" i="35"/>
  <c r="AX52"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R47" i="35"/>
  <c r="Q47" i="35"/>
  <c r="AV46"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AV44" i="35"/>
  <c r="AU43" i="35"/>
  <c r="AT43" i="35"/>
  <c r="AS43" i="35"/>
  <c r="AR43" i="35"/>
  <c r="AQ43" i="35"/>
  <c r="AP43" i="35"/>
  <c r="AO43" i="35"/>
  <c r="AN43" i="35"/>
  <c r="AM43" i="35"/>
  <c r="AL43" i="35"/>
  <c r="AK43" i="35"/>
  <c r="AJ43" i="35"/>
  <c r="AI43" i="35"/>
  <c r="AH43" i="35"/>
  <c r="AG43" i="35"/>
  <c r="AF43" i="35"/>
  <c r="AE43" i="35"/>
  <c r="AD43" i="35"/>
  <c r="AC43" i="35"/>
  <c r="AB43" i="35"/>
  <c r="AA43" i="35"/>
  <c r="Z43" i="35"/>
  <c r="Y43" i="35"/>
  <c r="X43" i="35"/>
  <c r="W43" i="35"/>
  <c r="V43" i="35"/>
  <c r="U43" i="35"/>
  <c r="T43" i="35"/>
  <c r="S43" i="35"/>
  <c r="R43" i="35"/>
  <c r="Q43" i="35"/>
  <c r="AV42"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R41" i="35"/>
  <c r="Q41" i="35"/>
  <c r="AV40"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R39" i="35"/>
  <c r="Q39" i="35"/>
  <c r="AV38" i="35"/>
  <c r="AU37" i="35"/>
  <c r="AT37" i="35"/>
  <c r="AS37" i="35"/>
  <c r="AR37" i="35"/>
  <c r="AQ37" i="35"/>
  <c r="AP37" i="35"/>
  <c r="AO37" i="35"/>
  <c r="AN37" i="35"/>
  <c r="AM37" i="35"/>
  <c r="AL37" i="35"/>
  <c r="AK37" i="35"/>
  <c r="AJ37" i="35"/>
  <c r="AI37" i="35"/>
  <c r="AH37" i="35"/>
  <c r="AG37" i="35"/>
  <c r="AF37" i="35"/>
  <c r="AE37" i="35"/>
  <c r="AD37" i="35"/>
  <c r="AC37" i="35"/>
  <c r="AB37" i="35"/>
  <c r="AA37" i="35"/>
  <c r="Z37" i="35"/>
  <c r="Y37" i="35"/>
  <c r="X37" i="35"/>
  <c r="W37" i="35"/>
  <c r="V37" i="35"/>
  <c r="U37" i="35"/>
  <c r="T37" i="35"/>
  <c r="S37" i="35"/>
  <c r="R37" i="35"/>
  <c r="Q37" i="35"/>
  <c r="AV36"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R35" i="35"/>
  <c r="Q35" i="35"/>
  <c r="AV34"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AV32" i="35"/>
  <c r="AU31" i="35"/>
  <c r="AT31" i="35"/>
  <c r="AS31" i="35"/>
  <c r="AR31" i="35"/>
  <c r="AQ31" i="35"/>
  <c r="AP31" i="35"/>
  <c r="AO31" i="35"/>
  <c r="AN31" i="35"/>
  <c r="AM31" i="35"/>
  <c r="AL31" i="35"/>
  <c r="AK31" i="35"/>
  <c r="AJ31" i="35"/>
  <c r="AI31" i="35"/>
  <c r="AH31" i="35"/>
  <c r="AG31" i="35"/>
  <c r="AF31" i="35"/>
  <c r="AE31" i="35"/>
  <c r="AD31" i="35"/>
  <c r="AC31" i="35"/>
  <c r="AB31" i="35"/>
  <c r="AA31" i="35"/>
  <c r="Z31" i="35"/>
  <c r="Y31" i="35"/>
  <c r="X31" i="35"/>
  <c r="W31" i="35"/>
  <c r="V31" i="35"/>
  <c r="U31" i="35"/>
  <c r="T31" i="35"/>
  <c r="S31" i="35"/>
  <c r="R31" i="35"/>
  <c r="Q31" i="35"/>
  <c r="AV30" i="35"/>
  <c r="AU29" i="35"/>
  <c r="AT29" i="35"/>
  <c r="AS29"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AV28" i="35"/>
  <c r="AU27" i="35"/>
  <c r="AT27" i="35"/>
  <c r="AS27" i="35"/>
  <c r="AR27" i="35"/>
  <c r="AQ27"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R27" i="35"/>
  <c r="Q27" i="35"/>
  <c r="AV26" i="35"/>
  <c r="AU25" i="35"/>
  <c r="AT25" i="35"/>
  <c r="AS25" i="35"/>
  <c r="AR25" i="35"/>
  <c r="AQ25" i="35"/>
  <c r="AP25" i="35"/>
  <c r="AO25" i="35"/>
  <c r="AN25" i="35"/>
  <c r="AM25" i="35"/>
  <c r="AL25" i="35"/>
  <c r="AK25" i="35"/>
  <c r="AJ25" i="35"/>
  <c r="AI25" i="35"/>
  <c r="AH25" i="35"/>
  <c r="AG25" i="35"/>
  <c r="AF25" i="35"/>
  <c r="AE25" i="35"/>
  <c r="AD25" i="35"/>
  <c r="AC25" i="35"/>
  <c r="AB25" i="35"/>
  <c r="AA25" i="35"/>
  <c r="Z25" i="35"/>
  <c r="Y25" i="35"/>
  <c r="X25" i="35"/>
  <c r="W25" i="35"/>
  <c r="V25" i="35"/>
  <c r="U25" i="35"/>
  <c r="T25" i="35"/>
  <c r="S25" i="35"/>
  <c r="R25" i="35"/>
  <c r="Q25" i="35"/>
  <c r="AV24"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R23" i="35"/>
  <c r="Q23" i="35"/>
  <c r="AV22" i="35"/>
  <c r="AU21" i="35"/>
  <c r="AT21" i="35"/>
  <c r="AS21" i="35"/>
  <c r="AR21" i="35"/>
  <c r="AQ21" i="35"/>
  <c r="AP21" i="35"/>
  <c r="AO21" i="35"/>
  <c r="AN21" i="35"/>
  <c r="AM21" i="35"/>
  <c r="AL21" i="35"/>
  <c r="AK21" i="35"/>
  <c r="AJ21" i="35"/>
  <c r="AI21" i="35"/>
  <c r="AH21" i="35"/>
  <c r="AG21" i="35"/>
  <c r="AF21" i="35"/>
  <c r="AE21" i="35"/>
  <c r="AD21" i="35"/>
  <c r="AC21" i="35"/>
  <c r="AB21" i="35"/>
  <c r="AA21" i="35"/>
  <c r="Z21" i="35"/>
  <c r="Y21" i="35"/>
  <c r="X21" i="35"/>
  <c r="W21" i="35"/>
  <c r="V21" i="35"/>
  <c r="U21" i="35"/>
  <c r="T21" i="35"/>
  <c r="S21" i="35"/>
  <c r="R21" i="35"/>
  <c r="Q21" i="35"/>
  <c r="AV20" i="35"/>
  <c r="AU19" i="35"/>
  <c r="AT19" i="35"/>
  <c r="AS19" i="35"/>
  <c r="AR19" i="35"/>
  <c r="AQ19" i="35"/>
  <c r="AP19" i="35"/>
  <c r="AO19" i="35"/>
  <c r="AN19" i="35"/>
  <c r="AM19" i="35"/>
  <c r="AL19" i="35"/>
  <c r="AK19" i="35"/>
  <c r="AJ19" i="35"/>
  <c r="AI19" i="35"/>
  <c r="AH19" i="35"/>
  <c r="AG19" i="35"/>
  <c r="AF19" i="35"/>
  <c r="AE19" i="35"/>
  <c r="AD19" i="35"/>
  <c r="AC19" i="35"/>
  <c r="AB19" i="35"/>
  <c r="AA19" i="35"/>
  <c r="Z19" i="35"/>
  <c r="Y19" i="35"/>
  <c r="X19" i="35"/>
  <c r="W19" i="35"/>
  <c r="V19" i="35"/>
  <c r="U19" i="35"/>
  <c r="T19" i="35"/>
  <c r="S19" i="35"/>
  <c r="R19" i="35"/>
  <c r="Q19" i="35"/>
  <c r="AV18" i="35"/>
  <c r="AU17" i="35"/>
  <c r="AT17" i="35"/>
  <c r="AS17" i="35"/>
  <c r="AR17" i="35"/>
  <c r="AQ17" i="35"/>
  <c r="AP17" i="35"/>
  <c r="AO17" i="35"/>
  <c r="AN17" i="35"/>
  <c r="AM17" i="35"/>
  <c r="AL17" i="35"/>
  <c r="AK17" i="35"/>
  <c r="AJ17" i="35"/>
  <c r="AI17" i="35"/>
  <c r="AH17" i="35"/>
  <c r="AG17" i="35"/>
  <c r="AF17" i="35"/>
  <c r="AE17" i="35"/>
  <c r="AD17" i="35"/>
  <c r="AC17" i="35"/>
  <c r="AB17" i="35"/>
  <c r="AA17" i="35"/>
  <c r="Z17" i="35"/>
  <c r="Y17" i="35"/>
  <c r="X17" i="35"/>
  <c r="W17" i="35"/>
  <c r="V17" i="35"/>
  <c r="U17" i="35"/>
  <c r="T17" i="35"/>
  <c r="S17" i="35"/>
  <c r="R17" i="35"/>
  <c r="Q17" i="35"/>
  <c r="AV16" i="35"/>
  <c r="AU15" i="35"/>
  <c r="AT15" i="35"/>
  <c r="AS15" i="35"/>
  <c r="AR15" i="35"/>
  <c r="AQ15" i="35"/>
  <c r="AP15" i="35"/>
  <c r="AO15" i="35"/>
  <c r="AN15" i="35"/>
  <c r="AM15" i="35"/>
  <c r="AL15" i="35"/>
  <c r="AK15" i="35"/>
  <c r="AJ15" i="35"/>
  <c r="AI15" i="35"/>
  <c r="AH15" i="35"/>
  <c r="AG15" i="35"/>
  <c r="AF15" i="35"/>
  <c r="AE15" i="35"/>
  <c r="AD15" i="35"/>
  <c r="AC15" i="35"/>
  <c r="AB15" i="35"/>
  <c r="AA15" i="35"/>
  <c r="Z15" i="35"/>
  <c r="Y15" i="35"/>
  <c r="X15" i="35"/>
  <c r="W15" i="35"/>
  <c r="V15" i="35"/>
  <c r="U15" i="35"/>
  <c r="T15" i="35"/>
  <c r="S15" i="35"/>
  <c r="R15" i="35"/>
  <c r="Q15" i="35"/>
  <c r="AV14" i="35"/>
  <c r="AU13" i="35"/>
  <c r="AT13" i="35"/>
  <c r="AS13" i="35"/>
  <c r="AR13" i="35"/>
  <c r="AQ13" i="35"/>
  <c r="AP13" i="35"/>
  <c r="AO13" i="35"/>
  <c r="AN13" i="35"/>
  <c r="AM13" i="35"/>
  <c r="AL13" i="35"/>
  <c r="AK13" i="35"/>
  <c r="AJ13" i="35"/>
  <c r="AI13" i="35"/>
  <c r="AH13" i="35"/>
  <c r="AG13" i="35"/>
  <c r="AF13" i="35"/>
  <c r="AE13" i="35"/>
  <c r="AD13" i="35"/>
  <c r="AC13" i="35"/>
  <c r="AB13" i="35"/>
  <c r="AA13" i="35"/>
  <c r="Z13" i="35"/>
  <c r="Y13" i="35"/>
  <c r="X13" i="35"/>
  <c r="W13" i="35"/>
  <c r="V13" i="35"/>
  <c r="U13" i="35"/>
  <c r="T13" i="35"/>
  <c r="S13" i="35"/>
  <c r="R13" i="35"/>
  <c r="Q13" i="35"/>
  <c r="AV12" i="35"/>
  <c r="B12" i="35"/>
  <c r="B14" i="35" s="1"/>
  <c r="B16" i="35" s="1"/>
  <c r="B18" i="35" s="1"/>
  <c r="B20" i="35" s="1"/>
  <c r="B22" i="35" s="1"/>
  <c r="B24" i="35" s="1"/>
  <c r="B26" i="35" s="1"/>
  <c r="B28" i="35" s="1"/>
  <c r="B30" i="35" s="1"/>
  <c r="B32" i="35" s="1"/>
  <c r="B34" i="35" s="1"/>
  <c r="B36" i="35" s="1"/>
  <c r="B38" i="35" s="1"/>
  <c r="B40" i="35" s="1"/>
  <c r="B42" i="35" s="1"/>
  <c r="B44" i="35" s="1"/>
  <c r="B46" i="35" s="1"/>
  <c r="B55" i="35" s="1"/>
  <c r="B57" i="35" s="1"/>
  <c r="B59" i="35" s="1"/>
  <c r="B61" i="35" s="1"/>
  <c r="B63" i="35" s="1"/>
  <c r="B65" i="35" s="1"/>
  <c r="B67" i="35" s="1"/>
  <c r="B69" i="35" s="1"/>
  <c r="B71" i="35" s="1"/>
  <c r="B73" i="35" s="1"/>
  <c r="B75" i="35" s="1"/>
  <c r="B77" i="35" s="1"/>
  <c r="B79" i="35" s="1"/>
  <c r="B81" i="35" s="1"/>
  <c r="B83" i="35" s="1"/>
  <c r="B85" i="35" s="1"/>
  <c r="B87" i="35" s="1"/>
  <c r="B89" i="35" s="1"/>
  <c r="B91" i="35" s="1"/>
  <c r="B93" i="35" s="1"/>
  <c r="B95" i="35" s="1"/>
  <c r="B97" i="35" s="1"/>
  <c r="B104" i="35" s="1"/>
  <c r="B106" i="35" s="1"/>
  <c r="B108" i="35" s="1"/>
  <c r="B110" i="35" s="1"/>
  <c r="B112" i="35" s="1"/>
  <c r="B114" i="35" s="1"/>
  <c r="B116" i="35" s="1"/>
  <c r="B118" i="35" s="1"/>
  <c r="B120" i="35" s="1"/>
  <c r="B122" i="35" s="1"/>
  <c r="B124" i="35" s="1"/>
  <c r="B126" i="35" s="1"/>
  <c r="B128" i="35" s="1"/>
  <c r="B130" i="35" s="1"/>
  <c r="B132" i="35" s="1"/>
  <c r="B134" i="35" s="1"/>
  <c r="B136" i="35" s="1"/>
  <c r="B138" i="35" s="1"/>
  <c r="B140" i="35" s="1"/>
  <c r="B142" i="35" s="1"/>
  <c r="B144" i="35" s="1"/>
  <c r="B146" i="35" s="1"/>
  <c r="B153" i="35" s="1"/>
  <c r="B155" i="35" s="1"/>
  <c r="B157" i="35" s="1"/>
  <c r="B159" i="35" s="1"/>
  <c r="B161" i="35" s="1"/>
  <c r="B163" i="35" s="1"/>
  <c r="B165" i="35" s="1"/>
  <c r="B167" i="35" s="1"/>
  <c r="B169" i="35" s="1"/>
  <c r="B171" i="35" s="1"/>
  <c r="B173" i="35" s="1"/>
  <c r="B175" i="35" s="1"/>
  <c r="B177" i="35" s="1"/>
  <c r="B179" i="35" s="1"/>
  <c r="B181" i="35" s="1"/>
  <c r="B183" i="35" s="1"/>
  <c r="B185" i="35" s="1"/>
  <c r="B187" i="35" s="1"/>
  <c r="B189" i="35" s="1"/>
  <c r="B191" i="35" s="1"/>
  <c r="B193" i="35" s="1"/>
  <c r="B195" i="35" s="1"/>
  <c r="B202" i="35" s="1"/>
  <c r="B204" i="35" s="1"/>
  <c r="B206" i="35" s="1"/>
  <c r="B208" i="35" s="1"/>
  <c r="B210" i="35" s="1"/>
  <c r="B212" i="35" s="1"/>
  <c r="B214" i="35" s="1"/>
  <c r="B216" i="35" s="1"/>
  <c r="B218" i="35" s="1"/>
  <c r="B220" i="35" s="1"/>
  <c r="B222" i="35" s="1"/>
  <c r="B224" i="35" s="1"/>
  <c r="B226" i="35" s="1"/>
  <c r="B228" i="35" s="1"/>
  <c r="B230" i="35" s="1"/>
  <c r="B232" i="35" s="1"/>
  <c r="B234" i="35" s="1"/>
  <c r="B236" i="35" s="1"/>
  <c r="B238" i="35" s="1"/>
  <c r="B240" i="35" s="1"/>
  <c r="B242" i="35" s="1"/>
  <c r="B244" i="35" s="1"/>
  <c r="AU11" i="35"/>
  <c r="AR11" i="35"/>
  <c r="AO11" i="35"/>
  <c r="AN11" i="35"/>
  <c r="AK11" i="35"/>
  <c r="AH11" i="35"/>
  <c r="AG11" i="35"/>
  <c r="AD11" i="35"/>
  <c r="AA11" i="35"/>
  <c r="Z11" i="35"/>
  <c r="W11" i="35"/>
  <c r="T11" i="35"/>
  <c r="S11" i="35"/>
  <c r="AV10" i="35"/>
  <c r="AU9" i="35"/>
  <c r="AO9" i="35"/>
  <c r="AN9" i="35"/>
  <c r="AH9" i="35"/>
  <c r="AG9" i="35"/>
  <c r="AA9" i="35"/>
  <c r="Z9" i="35"/>
  <c r="T9" i="35"/>
  <c r="S9" i="35"/>
  <c r="AV8" i="35"/>
  <c r="AU7" i="35"/>
  <c r="AO7" i="35"/>
  <c r="AN7" i="35"/>
  <c r="AH7" i="35"/>
  <c r="AG7" i="35"/>
  <c r="AA7" i="35"/>
  <c r="Z7" i="35"/>
  <c r="T7" i="35"/>
  <c r="S7" i="35"/>
  <c r="AV6" i="35"/>
  <c r="BO5" i="35"/>
  <c r="BO6" i="35" s="1"/>
  <c r="BO7" i="35" s="1"/>
  <c r="BO8" i="35" s="1"/>
  <c r="BO9" i="35" s="1"/>
  <c r="BO10" i="35" s="1"/>
  <c r="BO11" i="35" s="1"/>
  <c r="BN5" i="35"/>
  <c r="BN6" i="35" s="1"/>
  <c r="BN7" i="35" s="1"/>
  <c r="BN8" i="35" s="1"/>
  <c r="BN9" i="35" s="1"/>
  <c r="BN10" i="35" s="1"/>
  <c r="BN11" i="35" s="1"/>
  <c r="AX2" i="35"/>
  <c r="AU246" i="34"/>
  <c r="AT246" i="34"/>
  <c r="AS246" i="34"/>
  <c r="AR246" i="34"/>
  <c r="AQ246" i="34"/>
  <c r="AP246" i="34"/>
  <c r="AO246" i="34"/>
  <c r="AN246" i="34"/>
  <c r="AM246" i="34"/>
  <c r="AL246" i="34"/>
  <c r="AK246" i="34"/>
  <c r="AJ246" i="34"/>
  <c r="AI246" i="34"/>
  <c r="AH246" i="34"/>
  <c r="AG246" i="34"/>
  <c r="AF246" i="34"/>
  <c r="AE246" i="34"/>
  <c r="AD246" i="34"/>
  <c r="AC246" i="34"/>
  <c r="AB246" i="34"/>
  <c r="AA246" i="34"/>
  <c r="Z246" i="34"/>
  <c r="Y246" i="34"/>
  <c r="X246" i="34"/>
  <c r="W246" i="34"/>
  <c r="V246" i="34"/>
  <c r="U246" i="34"/>
  <c r="T246" i="34"/>
  <c r="S246" i="34"/>
  <c r="R246" i="34"/>
  <c r="Q246" i="34"/>
  <c r="AV245" i="34"/>
  <c r="AU244" i="34"/>
  <c r="AT244" i="34"/>
  <c r="AS244" i="34"/>
  <c r="AR244" i="34"/>
  <c r="AQ244" i="34"/>
  <c r="AP244" i="34"/>
  <c r="AO244" i="34"/>
  <c r="AN244" i="34"/>
  <c r="AM244" i="34"/>
  <c r="AL244" i="34"/>
  <c r="AK244" i="34"/>
  <c r="AJ244" i="34"/>
  <c r="AI244" i="34"/>
  <c r="AH244" i="34"/>
  <c r="AG244" i="34"/>
  <c r="AF244" i="34"/>
  <c r="AE244" i="34"/>
  <c r="AD244" i="34"/>
  <c r="AC244" i="34"/>
  <c r="AB244" i="34"/>
  <c r="AA244" i="34"/>
  <c r="Z244" i="34"/>
  <c r="Y244" i="34"/>
  <c r="X244" i="34"/>
  <c r="W244" i="34"/>
  <c r="V244" i="34"/>
  <c r="U244" i="34"/>
  <c r="T244" i="34"/>
  <c r="S244" i="34"/>
  <c r="R244" i="34"/>
  <c r="Q244" i="34"/>
  <c r="AV243" i="34"/>
  <c r="AU242" i="34"/>
  <c r="AT242" i="34"/>
  <c r="AS242" i="34"/>
  <c r="AR242" i="34"/>
  <c r="AQ242" i="34"/>
  <c r="AP242" i="34"/>
  <c r="AO242" i="34"/>
  <c r="AN242" i="34"/>
  <c r="AM242" i="34"/>
  <c r="AL242" i="34"/>
  <c r="AK242" i="34"/>
  <c r="AJ242" i="34"/>
  <c r="AI242" i="34"/>
  <c r="AH242" i="34"/>
  <c r="AG242" i="34"/>
  <c r="AF242" i="34"/>
  <c r="AE242" i="34"/>
  <c r="AD242" i="34"/>
  <c r="AC242" i="34"/>
  <c r="AB242" i="34"/>
  <c r="AA242" i="34"/>
  <c r="Z242" i="34"/>
  <c r="Y242" i="34"/>
  <c r="X242" i="34"/>
  <c r="W242" i="34"/>
  <c r="V242" i="34"/>
  <c r="U242" i="34"/>
  <c r="T242" i="34"/>
  <c r="S242" i="34"/>
  <c r="R242" i="34"/>
  <c r="Q242" i="34"/>
  <c r="AV241" i="34"/>
  <c r="AU240" i="34"/>
  <c r="AT240" i="34"/>
  <c r="AS240" i="34"/>
  <c r="AR240" i="34"/>
  <c r="AQ240" i="34"/>
  <c r="AP240" i="34"/>
  <c r="AO240" i="34"/>
  <c r="AN240" i="34"/>
  <c r="AM240" i="34"/>
  <c r="AL240" i="34"/>
  <c r="AK240" i="34"/>
  <c r="AJ240" i="34"/>
  <c r="AI240" i="34"/>
  <c r="AH240" i="34"/>
  <c r="AG240" i="34"/>
  <c r="AF240" i="34"/>
  <c r="AE240" i="34"/>
  <c r="AD240" i="34"/>
  <c r="AC240" i="34"/>
  <c r="AB240" i="34"/>
  <c r="AA240" i="34"/>
  <c r="Z240" i="34"/>
  <c r="Y240" i="34"/>
  <c r="X240" i="34"/>
  <c r="W240" i="34"/>
  <c r="V240" i="34"/>
  <c r="U240" i="34"/>
  <c r="T240" i="34"/>
  <c r="S240" i="34"/>
  <c r="R240" i="34"/>
  <c r="Q240" i="34"/>
  <c r="AV239" i="34"/>
  <c r="AU238" i="34"/>
  <c r="AT238" i="34"/>
  <c r="AS238" i="34"/>
  <c r="AR238" i="34"/>
  <c r="AQ238" i="34"/>
  <c r="AP238" i="34"/>
  <c r="AO238" i="34"/>
  <c r="AN238" i="34"/>
  <c r="AM238" i="34"/>
  <c r="AL238" i="34"/>
  <c r="AK238" i="34"/>
  <c r="AJ238" i="34"/>
  <c r="AI238" i="34"/>
  <c r="AH238" i="34"/>
  <c r="AG238" i="34"/>
  <c r="AF238" i="34"/>
  <c r="AE238" i="34"/>
  <c r="AD238" i="34"/>
  <c r="AC238" i="34"/>
  <c r="AB238" i="34"/>
  <c r="AA238" i="34"/>
  <c r="Z238" i="34"/>
  <c r="Y238" i="34"/>
  <c r="X238" i="34"/>
  <c r="W238" i="34"/>
  <c r="V238" i="34"/>
  <c r="U238" i="34"/>
  <c r="T238" i="34"/>
  <c r="S238" i="34"/>
  <c r="R238" i="34"/>
  <c r="Q238" i="34"/>
  <c r="AV237" i="34"/>
  <c r="AU236" i="34"/>
  <c r="AT236" i="34"/>
  <c r="AS236" i="34"/>
  <c r="AR236" i="34"/>
  <c r="AQ236" i="34"/>
  <c r="AP236" i="34"/>
  <c r="AO236" i="34"/>
  <c r="AN236" i="34"/>
  <c r="AM236" i="34"/>
  <c r="AL236" i="34"/>
  <c r="AK236" i="34"/>
  <c r="AJ236" i="34"/>
  <c r="AI236" i="34"/>
  <c r="AH236" i="34"/>
  <c r="AG236" i="34"/>
  <c r="AF236" i="34"/>
  <c r="AE236" i="34"/>
  <c r="AD236" i="34"/>
  <c r="AC236" i="34"/>
  <c r="AB236" i="34"/>
  <c r="AA236" i="34"/>
  <c r="Z236" i="34"/>
  <c r="Y236" i="34"/>
  <c r="X236" i="34"/>
  <c r="W236" i="34"/>
  <c r="V236" i="34"/>
  <c r="U236" i="34"/>
  <c r="T236" i="34"/>
  <c r="S236" i="34"/>
  <c r="R236" i="34"/>
  <c r="Q236" i="34"/>
  <c r="AV235" i="34"/>
  <c r="AU234" i="34"/>
  <c r="AT234" i="34"/>
  <c r="AS234" i="34"/>
  <c r="AR234" i="34"/>
  <c r="AQ234" i="34"/>
  <c r="AP234" i="34"/>
  <c r="AO234" i="34"/>
  <c r="AN234" i="34"/>
  <c r="AM234" i="34"/>
  <c r="AL234" i="34"/>
  <c r="AK234" i="34"/>
  <c r="AJ234" i="34"/>
  <c r="AI234" i="34"/>
  <c r="AH234" i="34"/>
  <c r="AG234" i="34"/>
  <c r="AF234" i="34"/>
  <c r="AE234" i="34"/>
  <c r="AD234" i="34"/>
  <c r="AC234" i="34"/>
  <c r="AB234" i="34"/>
  <c r="AA234" i="34"/>
  <c r="Z234" i="34"/>
  <c r="Y234" i="34"/>
  <c r="X234" i="34"/>
  <c r="W234" i="34"/>
  <c r="V234" i="34"/>
  <c r="U234" i="34"/>
  <c r="T234" i="34"/>
  <c r="S234" i="34"/>
  <c r="R234" i="34"/>
  <c r="Q234" i="34"/>
  <c r="AV233" i="34"/>
  <c r="AU232" i="34"/>
  <c r="AT232" i="34"/>
  <c r="AS232" i="34"/>
  <c r="AR232" i="34"/>
  <c r="AQ232" i="34"/>
  <c r="AP232" i="34"/>
  <c r="AO232" i="34"/>
  <c r="AN232" i="34"/>
  <c r="AM232" i="34"/>
  <c r="AL232" i="34"/>
  <c r="AK232" i="34"/>
  <c r="AJ232" i="34"/>
  <c r="AI232" i="34"/>
  <c r="AH232" i="34"/>
  <c r="AG232" i="34"/>
  <c r="AF232" i="34"/>
  <c r="AE232" i="34"/>
  <c r="AD232" i="34"/>
  <c r="AC232" i="34"/>
  <c r="AB232" i="34"/>
  <c r="AA232" i="34"/>
  <c r="Z232" i="34"/>
  <c r="Y232" i="34"/>
  <c r="X232" i="34"/>
  <c r="W232" i="34"/>
  <c r="V232" i="34"/>
  <c r="U232" i="34"/>
  <c r="T232" i="34"/>
  <c r="S232" i="34"/>
  <c r="R232" i="34"/>
  <c r="Q232" i="34"/>
  <c r="AV231" i="34"/>
  <c r="AU230" i="34"/>
  <c r="AT230" i="34"/>
  <c r="AS230" i="34"/>
  <c r="AR230" i="34"/>
  <c r="AQ230" i="34"/>
  <c r="AP230" i="34"/>
  <c r="AO230" i="34"/>
  <c r="AN230" i="34"/>
  <c r="AM230" i="34"/>
  <c r="AL230" i="34"/>
  <c r="AK230" i="34"/>
  <c r="AJ230" i="34"/>
  <c r="AI230" i="34"/>
  <c r="AH230" i="34"/>
  <c r="AG230" i="34"/>
  <c r="AF230" i="34"/>
  <c r="AE230" i="34"/>
  <c r="AD230" i="34"/>
  <c r="AC230" i="34"/>
  <c r="AB230" i="34"/>
  <c r="AA230" i="34"/>
  <c r="Z230" i="34"/>
  <c r="Y230" i="34"/>
  <c r="X230" i="34"/>
  <c r="W230" i="34"/>
  <c r="V230" i="34"/>
  <c r="U230" i="34"/>
  <c r="T230" i="34"/>
  <c r="S230" i="34"/>
  <c r="R230" i="34"/>
  <c r="Q230" i="34"/>
  <c r="AV229" i="34"/>
  <c r="AU228" i="34"/>
  <c r="AT228" i="34"/>
  <c r="AS228" i="34"/>
  <c r="AR228" i="34"/>
  <c r="AQ228" i="34"/>
  <c r="AP228" i="34"/>
  <c r="AO228" i="34"/>
  <c r="AN228" i="34"/>
  <c r="AM228" i="34"/>
  <c r="AL228" i="34"/>
  <c r="AK228" i="34"/>
  <c r="AJ228" i="34"/>
  <c r="AI228" i="34"/>
  <c r="AH228" i="34"/>
  <c r="AG228" i="34"/>
  <c r="AF228" i="34"/>
  <c r="AE228" i="34"/>
  <c r="AD228" i="34"/>
  <c r="AC228" i="34"/>
  <c r="AB228" i="34"/>
  <c r="AA228" i="34"/>
  <c r="Z228" i="34"/>
  <c r="Y228" i="34"/>
  <c r="X228" i="34"/>
  <c r="W228" i="34"/>
  <c r="V228" i="34"/>
  <c r="U228" i="34"/>
  <c r="T228" i="34"/>
  <c r="S228" i="34"/>
  <c r="R228" i="34"/>
  <c r="Q228" i="34"/>
  <c r="AV227" i="34"/>
  <c r="AU226" i="34"/>
  <c r="AT226" i="34"/>
  <c r="AS226" i="34"/>
  <c r="AR226" i="34"/>
  <c r="AQ226" i="34"/>
  <c r="AP226" i="34"/>
  <c r="AO226" i="34"/>
  <c r="AN226" i="34"/>
  <c r="AM226" i="34"/>
  <c r="AL226" i="34"/>
  <c r="AK226" i="34"/>
  <c r="AJ226" i="34"/>
  <c r="AI226" i="34"/>
  <c r="AH226" i="34"/>
  <c r="AG226" i="34"/>
  <c r="AF226" i="34"/>
  <c r="AE226" i="34"/>
  <c r="AD226" i="34"/>
  <c r="AC226" i="34"/>
  <c r="AB226" i="34"/>
  <c r="AA226" i="34"/>
  <c r="Z226" i="34"/>
  <c r="Y226" i="34"/>
  <c r="X226" i="34"/>
  <c r="W226" i="34"/>
  <c r="V226" i="34"/>
  <c r="U226" i="34"/>
  <c r="T226" i="34"/>
  <c r="S226" i="34"/>
  <c r="R226" i="34"/>
  <c r="Q226" i="34"/>
  <c r="AV225" i="34"/>
  <c r="AU224" i="34"/>
  <c r="AT224" i="34"/>
  <c r="AS224" i="34"/>
  <c r="AR224" i="34"/>
  <c r="AQ224" i="34"/>
  <c r="AP224" i="34"/>
  <c r="AO224" i="34"/>
  <c r="AN224" i="34"/>
  <c r="AM224" i="34"/>
  <c r="AL224" i="34"/>
  <c r="AK224" i="34"/>
  <c r="AJ224" i="34"/>
  <c r="AI224" i="34"/>
  <c r="AH224" i="34"/>
  <c r="AG224" i="34"/>
  <c r="AF224" i="34"/>
  <c r="AE224" i="34"/>
  <c r="AD224" i="34"/>
  <c r="AC224" i="34"/>
  <c r="AB224" i="34"/>
  <c r="AA224" i="34"/>
  <c r="Z224" i="34"/>
  <c r="Y224" i="34"/>
  <c r="X224" i="34"/>
  <c r="W224" i="34"/>
  <c r="V224" i="34"/>
  <c r="U224" i="34"/>
  <c r="T224" i="34"/>
  <c r="S224" i="34"/>
  <c r="R224" i="34"/>
  <c r="Q224" i="34"/>
  <c r="AV223" i="34"/>
  <c r="AU222" i="34"/>
  <c r="AT222" i="34"/>
  <c r="AS222" i="34"/>
  <c r="AR222" i="34"/>
  <c r="AQ222" i="34"/>
  <c r="AP222" i="34"/>
  <c r="AO222" i="34"/>
  <c r="AN222" i="34"/>
  <c r="AM222" i="34"/>
  <c r="AL222" i="34"/>
  <c r="AK222" i="34"/>
  <c r="AJ222" i="34"/>
  <c r="AI222" i="34"/>
  <c r="AH222" i="34"/>
  <c r="AG222" i="34"/>
  <c r="AF222" i="34"/>
  <c r="AE222" i="34"/>
  <c r="AD222" i="34"/>
  <c r="AC222" i="34"/>
  <c r="AB222" i="34"/>
  <c r="AA222" i="34"/>
  <c r="Z222" i="34"/>
  <c r="Y222" i="34"/>
  <c r="X222" i="34"/>
  <c r="W222" i="34"/>
  <c r="V222" i="34"/>
  <c r="U222" i="34"/>
  <c r="T222" i="34"/>
  <c r="S222" i="34"/>
  <c r="R222" i="34"/>
  <c r="Q222" i="34"/>
  <c r="AV221" i="34"/>
  <c r="AU220" i="34"/>
  <c r="AT220" i="34"/>
  <c r="AS220" i="34"/>
  <c r="AR220" i="34"/>
  <c r="AQ220" i="34"/>
  <c r="AP220" i="34"/>
  <c r="AO220" i="34"/>
  <c r="AN220" i="34"/>
  <c r="AM220" i="34"/>
  <c r="AL220" i="34"/>
  <c r="AK220" i="34"/>
  <c r="AJ220" i="34"/>
  <c r="AI220" i="34"/>
  <c r="AH220" i="34"/>
  <c r="AG220" i="34"/>
  <c r="AF220" i="34"/>
  <c r="AE220" i="34"/>
  <c r="AD220" i="34"/>
  <c r="AC220" i="34"/>
  <c r="AB220" i="34"/>
  <c r="AA220" i="34"/>
  <c r="Z220" i="34"/>
  <c r="Y220" i="34"/>
  <c r="X220" i="34"/>
  <c r="W220" i="34"/>
  <c r="V220" i="34"/>
  <c r="U220" i="34"/>
  <c r="T220" i="34"/>
  <c r="S220" i="34"/>
  <c r="R220" i="34"/>
  <c r="Q220" i="34"/>
  <c r="AV219" i="34"/>
  <c r="AU218" i="34"/>
  <c r="AT218" i="34"/>
  <c r="AS218" i="34"/>
  <c r="AR218" i="34"/>
  <c r="AQ218" i="34"/>
  <c r="AP218" i="34"/>
  <c r="AO218" i="34"/>
  <c r="AN218" i="34"/>
  <c r="AM218" i="34"/>
  <c r="AL218" i="34"/>
  <c r="AK218" i="34"/>
  <c r="AJ218" i="34"/>
  <c r="AI218" i="34"/>
  <c r="AH218" i="34"/>
  <c r="AG218" i="34"/>
  <c r="AF218" i="34"/>
  <c r="AE218" i="34"/>
  <c r="AD218" i="34"/>
  <c r="AC218" i="34"/>
  <c r="AB218" i="34"/>
  <c r="AA218" i="34"/>
  <c r="Z218" i="34"/>
  <c r="Y218" i="34"/>
  <c r="X218" i="34"/>
  <c r="W218" i="34"/>
  <c r="V218" i="34"/>
  <c r="U218" i="34"/>
  <c r="T218" i="34"/>
  <c r="S218" i="34"/>
  <c r="R218" i="34"/>
  <c r="Q218" i="34"/>
  <c r="AV217" i="34"/>
  <c r="AU216" i="34"/>
  <c r="AT216" i="34"/>
  <c r="AS216" i="34"/>
  <c r="AR216" i="34"/>
  <c r="AQ216" i="34"/>
  <c r="AP216" i="34"/>
  <c r="AO216" i="34"/>
  <c r="AN216" i="34"/>
  <c r="AM216" i="34"/>
  <c r="AL216" i="34"/>
  <c r="AK216" i="34"/>
  <c r="AJ216" i="34"/>
  <c r="AI216" i="34"/>
  <c r="AH216" i="34"/>
  <c r="AG216" i="34"/>
  <c r="AF216" i="34"/>
  <c r="AE216" i="34"/>
  <c r="AD216" i="34"/>
  <c r="AC216" i="34"/>
  <c r="AB216" i="34"/>
  <c r="AA216" i="34"/>
  <c r="Z216" i="34"/>
  <c r="Y216" i="34"/>
  <c r="X216" i="34"/>
  <c r="W216" i="34"/>
  <c r="V216" i="34"/>
  <c r="U216" i="34"/>
  <c r="T216" i="34"/>
  <c r="S216" i="34"/>
  <c r="R216" i="34"/>
  <c r="Q216" i="34"/>
  <c r="AV215" i="34"/>
  <c r="AU214" i="34"/>
  <c r="AT214" i="34"/>
  <c r="AS214" i="34"/>
  <c r="AR214" i="34"/>
  <c r="AQ214" i="34"/>
  <c r="AP214" i="34"/>
  <c r="AO214" i="34"/>
  <c r="AN214" i="34"/>
  <c r="AM214" i="34"/>
  <c r="AL214" i="34"/>
  <c r="AK214" i="34"/>
  <c r="AJ214" i="34"/>
  <c r="AI214" i="34"/>
  <c r="AH214" i="34"/>
  <c r="AG214" i="34"/>
  <c r="AF214" i="34"/>
  <c r="AE214" i="34"/>
  <c r="AD214" i="34"/>
  <c r="AC214" i="34"/>
  <c r="AB214" i="34"/>
  <c r="AA214" i="34"/>
  <c r="Z214" i="34"/>
  <c r="Y214" i="34"/>
  <c r="X214" i="34"/>
  <c r="W214" i="34"/>
  <c r="V214" i="34"/>
  <c r="U214" i="34"/>
  <c r="T214" i="34"/>
  <c r="S214" i="34"/>
  <c r="R214" i="34"/>
  <c r="Q214" i="34"/>
  <c r="AV213" i="34"/>
  <c r="AU212" i="34"/>
  <c r="AT212" i="34"/>
  <c r="AS212" i="34"/>
  <c r="AR212" i="34"/>
  <c r="AQ212" i="34"/>
  <c r="AP212" i="34"/>
  <c r="AO212" i="34"/>
  <c r="AN212" i="34"/>
  <c r="AM212" i="34"/>
  <c r="AL212" i="34"/>
  <c r="AK212" i="34"/>
  <c r="AJ212" i="34"/>
  <c r="AI212" i="34"/>
  <c r="AH212" i="34"/>
  <c r="AG212" i="34"/>
  <c r="AF212" i="34"/>
  <c r="AE212" i="34"/>
  <c r="AD212" i="34"/>
  <c r="AC212" i="34"/>
  <c r="AB212" i="34"/>
  <c r="AA212" i="34"/>
  <c r="Z212" i="34"/>
  <c r="Y212" i="34"/>
  <c r="X212" i="34"/>
  <c r="W212" i="34"/>
  <c r="V212" i="34"/>
  <c r="U212" i="34"/>
  <c r="T212" i="34"/>
  <c r="S212" i="34"/>
  <c r="R212" i="34"/>
  <c r="Q212" i="34"/>
  <c r="AV211" i="34"/>
  <c r="AU210" i="34"/>
  <c r="AT210" i="34"/>
  <c r="AS210" i="34"/>
  <c r="AR210" i="34"/>
  <c r="AQ210" i="34"/>
  <c r="AP210" i="34"/>
  <c r="AO210" i="34"/>
  <c r="AN210" i="34"/>
  <c r="AM210" i="34"/>
  <c r="AL210" i="34"/>
  <c r="AK210" i="34"/>
  <c r="AJ210" i="34"/>
  <c r="AI210" i="34"/>
  <c r="AH210" i="34"/>
  <c r="AG210" i="34"/>
  <c r="AF210" i="34"/>
  <c r="AE210" i="34"/>
  <c r="AD210" i="34"/>
  <c r="AC210" i="34"/>
  <c r="AB210" i="34"/>
  <c r="AA210" i="34"/>
  <c r="Z210" i="34"/>
  <c r="Y210" i="34"/>
  <c r="X210" i="34"/>
  <c r="W210" i="34"/>
  <c r="V210" i="34"/>
  <c r="U210" i="34"/>
  <c r="T210" i="34"/>
  <c r="S210" i="34"/>
  <c r="R210" i="34"/>
  <c r="Q210" i="34"/>
  <c r="AV209" i="34"/>
  <c r="AU208" i="34"/>
  <c r="AT208" i="34"/>
  <c r="AS208" i="34"/>
  <c r="AR208" i="34"/>
  <c r="AQ208" i="34"/>
  <c r="AP208" i="34"/>
  <c r="AO208" i="34"/>
  <c r="AN208" i="34"/>
  <c r="AM208" i="34"/>
  <c r="AL208" i="34"/>
  <c r="AK208" i="34"/>
  <c r="AJ208" i="34"/>
  <c r="AI208" i="34"/>
  <c r="AH208" i="34"/>
  <c r="AG208" i="34"/>
  <c r="AF208" i="34"/>
  <c r="AE208" i="34"/>
  <c r="AD208" i="34"/>
  <c r="AC208" i="34"/>
  <c r="AB208" i="34"/>
  <c r="AA208" i="34"/>
  <c r="Z208" i="34"/>
  <c r="Y208" i="34"/>
  <c r="X208" i="34"/>
  <c r="W208" i="34"/>
  <c r="V208" i="34"/>
  <c r="U208" i="34"/>
  <c r="T208" i="34"/>
  <c r="S208" i="34"/>
  <c r="R208" i="34"/>
  <c r="Q208" i="34"/>
  <c r="AV207" i="34"/>
  <c r="AU206" i="34"/>
  <c r="AT206" i="34"/>
  <c r="AS206" i="34"/>
  <c r="AR206" i="34"/>
  <c r="AQ206" i="34"/>
  <c r="AP206" i="34"/>
  <c r="AO206" i="34"/>
  <c r="AN206" i="34"/>
  <c r="AM206" i="34"/>
  <c r="AL206" i="34"/>
  <c r="AK206" i="34"/>
  <c r="AJ206" i="34"/>
  <c r="AI206" i="34"/>
  <c r="AH206" i="34"/>
  <c r="AG206" i="34"/>
  <c r="AF206" i="34"/>
  <c r="AE206" i="34"/>
  <c r="AD206" i="34"/>
  <c r="AC206" i="34"/>
  <c r="AB206" i="34"/>
  <c r="AA206" i="34"/>
  <c r="Z206" i="34"/>
  <c r="Y206" i="34"/>
  <c r="X206" i="34"/>
  <c r="W206" i="34"/>
  <c r="V206" i="34"/>
  <c r="U206" i="34"/>
  <c r="T206" i="34"/>
  <c r="S206" i="34"/>
  <c r="R206" i="34"/>
  <c r="Q206" i="34"/>
  <c r="AV205" i="34"/>
  <c r="AU204" i="34"/>
  <c r="AT204" i="34"/>
  <c r="AS204" i="34"/>
  <c r="AR204" i="34"/>
  <c r="AQ204" i="34"/>
  <c r="AP204" i="34"/>
  <c r="AO204" i="34"/>
  <c r="AN204" i="34"/>
  <c r="AM204" i="34"/>
  <c r="AL204" i="34"/>
  <c r="AK204" i="34"/>
  <c r="AJ204" i="34"/>
  <c r="AI204" i="34"/>
  <c r="AH204" i="34"/>
  <c r="AG204" i="34"/>
  <c r="AF204" i="34"/>
  <c r="AE204" i="34"/>
  <c r="AD204" i="34"/>
  <c r="AC204" i="34"/>
  <c r="AB204" i="34"/>
  <c r="AA204" i="34"/>
  <c r="Z204" i="34"/>
  <c r="Y204" i="34"/>
  <c r="X204" i="34"/>
  <c r="W204" i="34"/>
  <c r="V204" i="34"/>
  <c r="U204" i="34"/>
  <c r="T204" i="34"/>
  <c r="S204" i="34"/>
  <c r="R204" i="34"/>
  <c r="Q204" i="34"/>
  <c r="AV203" i="34"/>
  <c r="AX200" i="34"/>
  <c r="AU197" i="34"/>
  <c r="AT197" i="34"/>
  <c r="AS197" i="34"/>
  <c r="AR197" i="34"/>
  <c r="AQ197" i="34"/>
  <c r="AP197" i="34"/>
  <c r="AO197" i="34"/>
  <c r="AN197" i="34"/>
  <c r="AM197" i="34"/>
  <c r="AL197" i="34"/>
  <c r="AK197" i="34"/>
  <c r="AJ197" i="34"/>
  <c r="AI197" i="34"/>
  <c r="AH197" i="34"/>
  <c r="AG197" i="34"/>
  <c r="AF197" i="34"/>
  <c r="AE197" i="34"/>
  <c r="AD197" i="34"/>
  <c r="AC197" i="34"/>
  <c r="AB197" i="34"/>
  <c r="AA197" i="34"/>
  <c r="Z197" i="34"/>
  <c r="Y197" i="34"/>
  <c r="X197" i="34"/>
  <c r="W197" i="34"/>
  <c r="V197" i="34"/>
  <c r="U197" i="34"/>
  <c r="T197" i="34"/>
  <c r="S197" i="34"/>
  <c r="R197" i="34"/>
  <c r="Q197" i="34"/>
  <c r="AV196" i="34"/>
  <c r="AU195" i="34"/>
  <c r="AT195" i="34"/>
  <c r="AS195" i="34"/>
  <c r="AR195" i="34"/>
  <c r="AQ195" i="34"/>
  <c r="AP195" i="34"/>
  <c r="AO195" i="34"/>
  <c r="AN195" i="34"/>
  <c r="AM195" i="34"/>
  <c r="AL195" i="34"/>
  <c r="AK195" i="34"/>
  <c r="AJ195" i="34"/>
  <c r="AI195" i="34"/>
  <c r="AH195" i="34"/>
  <c r="AG195" i="34"/>
  <c r="AF195" i="34"/>
  <c r="AE195" i="34"/>
  <c r="AD195" i="34"/>
  <c r="AC195" i="34"/>
  <c r="AB195" i="34"/>
  <c r="AA195" i="34"/>
  <c r="Z195" i="34"/>
  <c r="Y195" i="34"/>
  <c r="X195" i="34"/>
  <c r="W195" i="34"/>
  <c r="V195" i="34"/>
  <c r="U195" i="34"/>
  <c r="T195" i="34"/>
  <c r="S195" i="34"/>
  <c r="R195" i="34"/>
  <c r="Q195" i="34"/>
  <c r="AV194" i="34"/>
  <c r="AU193" i="34"/>
  <c r="AT193" i="34"/>
  <c r="AS193" i="34"/>
  <c r="AR193" i="34"/>
  <c r="AQ193" i="34"/>
  <c r="AP193" i="34"/>
  <c r="AO193" i="34"/>
  <c r="AN193" i="34"/>
  <c r="AM193" i="34"/>
  <c r="AL193" i="34"/>
  <c r="AK193" i="34"/>
  <c r="AJ193" i="34"/>
  <c r="AI193" i="34"/>
  <c r="AH193" i="34"/>
  <c r="AG193" i="34"/>
  <c r="AF193" i="34"/>
  <c r="AE193" i="34"/>
  <c r="AD193" i="34"/>
  <c r="AC193" i="34"/>
  <c r="AB193" i="34"/>
  <c r="AA193" i="34"/>
  <c r="Z193" i="34"/>
  <c r="Y193" i="34"/>
  <c r="X193" i="34"/>
  <c r="W193" i="34"/>
  <c r="V193" i="34"/>
  <c r="U193" i="34"/>
  <c r="T193" i="34"/>
  <c r="S193" i="34"/>
  <c r="R193" i="34"/>
  <c r="Q193" i="34"/>
  <c r="AV192" i="34"/>
  <c r="AU191" i="34"/>
  <c r="AT191" i="34"/>
  <c r="AS191" i="34"/>
  <c r="AR191" i="34"/>
  <c r="AQ191" i="34"/>
  <c r="AP191" i="34"/>
  <c r="AO191" i="34"/>
  <c r="AN191" i="34"/>
  <c r="AM191" i="34"/>
  <c r="AL191" i="34"/>
  <c r="AK191" i="34"/>
  <c r="AJ191" i="34"/>
  <c r="AI191" i="34"/>
  <c r="AH191" i="34"/>
  <c r="AG191" i="34"/>
  <c r="AF191" i="34"/>
  <c r="AE191" i="34"/>
  <c r="AD191" i="34"/>
  <c r="AC191" i="34"/>
  <c r="AB191" i="34"/>
  <c r="AA191" i="34"/>
  <c r="Z191" i="34"/>
  <c r="Y191" i="34"/>
  <c r="X191" i="34"/>
  <c r="W191" i="34"/>
  <c r="V191" i="34"/>
  <c r="U191" i="34"/>
  <c r="T191" i="34"/>
  <c r="S191" i="34"/>
  <c r="R191" i="34"/>
  <c r="Q191" i="34"/>
  <c r="AV190" i="34"/>
  <c r="AU189" i="34"/>
  <c r="AT189" i="34"/>
  <c r="AS189" i="34"/>
  <c r="AR189" i="34"/>
  <c r="AQ189" i="34"/>
  <c r="AP189" i="34"/>
  <c r="AO189" i="34"/>
  <c r="AN189" i="34"/>
  <c r="AM189" i="34"/>
  <c r="AL189" i="34"/>
  <c r="AK189" i="34"/>
  <c r="AJ189" i="34"/>
  <c r="AI189" i="34"/>
  <c r="AH189" i="34"/>
  <c r="AG189" i="34"/>
  <c r="AF189" i="34"/>
  <c r="AE189" i="34"/>
  <c r="AD189" i="34"/>
  <c r="AC189" i="34"/>
  <c r="AB189" i="34"/>
  <c r="AA189" i="34"/>
  <c r="Z189" i="34"/>
  <c r="Y189" i="34"/>
  <c r="X189" i="34"/>
  <c r="W189" i="34"/>
  <c r="V189" i="34"/>
  <c r="U189" i="34"/>
  <c r="T189" i="34"/>
  <c r="S189" i="34"/>
  <c r="R189" i="34"/>
  <c r="Q189" i="34"/>
  <c r="AV188" i="34"/>
  <c r="AU187" i="34"/>
  <c r="AT187" i="34"/>
  <c r="AS187" i="34"/>
  <c r="AR187" i="34"/>
  <c r="AQ187" i="34"/>
  <c r="AP187" i="34"/>
  <c r="AO187" i="34"/>
  <c r="AN187" i="34"/>
  <c r="AM187" i="34"/>
  <c r="AL187" i="34"/>
  <c r="AK187" i="34"/>
  <c r="AJ187" i="34"/>
  <c r="AI187" i="34"/>
  <c r="AH187" i="34"/>
  <c r="AG187" i="34"/>
  <c r="AF187" i="34"/>
  <c r="AE187" i="34"/>
  <c r="AD187" i="34"/>
  <c r="AC187" i="34"/>
  <c r="AB187" i="34"/>
  <c r="AA187" i="34"/>
  <c r="Z187" i="34"/>
  <c r="Y187" i="34"/>
  <c r="X187" i="34"/>
  <c r="W187" i="34"/>
  <c r="V187" i="34"/>
  <c r="U187" i="34"/>
  <c r="T187" i="34"/>
  <c r="S187" i="34"/>
  <c r="R187" i="34"/>
  <c r="Q187" i="34"/>
  <c r="AV186" i="34"/>
  <c r="AU185" i="34"/>
  <c r="AT185" i="34"/>
  <c r="AS185" i="34"/>
  <c r="AR185" i="34"/>
  <c r="AQ185" i="34"/>
  <c r="AP185" i="34"/>
  <c r="AO185" i="34"/>
  <c r="AN185" i="34"/>
  <c r="AM185" i="34"/>
  <c r="AL185" i="34"/>
  <c r="AK185" i="34"/>
  <c r="AJ185" i="34"/>
  <c r="AI185" i="34"/>
  <c r="AH185" i="34"/>
  <c r="AG185" i="34"/>
  <c r="AF185" i="34"/>
  <c r="AE185" i="34"/>
  <c r="AD185" i="34"/>
  <c r="AC185" i="34"/>
  <c r="AB185" i="34"/>
  <c r="AA185" i="34"/>
  <c r="Z185" i="34"/>
  <c r="Y185" i="34"/>
  <c r="X185" i="34"/>
  <c r="W185" i="34"/>
  <c r="V185" i="34"/>
  <c r="U185" i="34"/>
  <c r="T185" i="34"/>
  <c r="S185" i="34"/>
  <c r="R185" i="34"/>
  <c r="Q185" i="34"/>
  <c r="AV184" i="34"/>
  <c r="AU183" i="34"/>
  <c r="AT183" i="34"/>
  <c r="AS183" i="34"/>
  <c r="AR183" i="34"/>
  <c r="AQ183" i="34"/>
  <c r="AP183" i="34"/>
  <c r="AO183" i="34"/>
  <c r="AN183" i="34"/>
  <c r="AM183" i="34"/>
  <c r="AL183" i="34"/>
  <c r="AK183" i="34"/>
  <c r="AJ183" i="34"/>
  <c r="AI183" i="34"/>
  <c r="AH183" i="34"/>
  <c r="AG183" i="34"/>
  <c r="AF183" i="34"/>
  <c r="AE183" i="34"/>
  <c r="AD183" i="34"/>
  <c r="AC183" i="34"/>
  <c r="AB183" i="34"/>
  <c r="AA183" i="34"/>
  <c r="Z183" i="34"/>
  <c r="Y183" i="34"/>
  <c r="X183" i="34"/>
  <c r="W183" i="34"/>
  <c r="V183" i="34"/>
  <c r="U183" i="34"/>
  <c r="T183" i="34"/>
  <c r="S183" i="34"/>
  <c r="R183" i="34"/>
  <c r="Q183" i="34"/>
  <c r="AV182" i="34"/>
  <c r="AU181" i="34"/>
  <c r="AT181" i="34"/>
  <c r="AS181" i="34"/>
  <c r="AR181" i="34"/>
  <c r="AQ181" i="34"/>
  <c r="AP181" i="34"/>
  <c r="AO181" i="34"/>
  <c r="AN181" i="34"/>
  <c r="AM181" i="34"/>
  <c r="AL181" i="34"/>
  <c r="AK181" i="34"/>
  <c r="AJ181" i="34"/>
  <c r="AI181" i="34"/>
  <c r="AH181" i="34"/>
  <c r="AG181" i="34"/>
  <c r="AF181" i="34"/>
  <c r="AE181" i="34"/>
  <c r="AD181" i="34"/>
  <c r="AC181" i="34"/>
  <c r="AB181" i="34"/>
  <c r="AA181" i="34"/>
  <c r="Z181" i="34"/>
  <c r="Y181" i="34"/>
  <c r="X181" i="34"/>
  <c r="W181" i="34"/>
  <c r="V181" i="34"/>
  <c r="U181" i="34"/>
  <c r="T181" i="34"/>
  <c r="S181" i="34"/>
  <c r="R181" i="34"/>
  <c r="Q181" i="34"/>
  <c r="AV180" i="34"/>
  <c r="AU179" i="34"/>
  <c r="AT179" i="34"/>
  <c r="AS179" i="34"/>
  <c r="AR179" i="34"/>
  <c r="AQ179" i="34"/>
  <c r="AP179" i="34"/>
  <c r="AO179" i="34"/>
  <c r="AN179" i="34"/>
  <c r="AM179" i="34"/>
  <c r="AL179" i="34"/>
  <c r="AK179" i="34"/>
  <c r="AJ179" i="34"/>
  <c r="AI179" i="34"/>
  <c r="AH179" i="34"/>
  <c r="AG179" i="34"/>
  <c r="AF179" i="34"/>
  <c r="AE179" i="34"/>
  <c r="AD179" i="34"/>
  <c r="AC179" i="34"/>
  <c r="AB179" i="34"/>
  <c r="AA179" i="34"/>
  <c r="Z179" i="34"/>
  <c r="Y179" i="34"/>
  <c r="X179" i="34"/>
  <c r="W179" i="34"/>
  <c r="V179" i="34"/>
  <c r="U179" i="34"/>
  <c r="T179" i="34"/>
  <c r="S179" i="34"/>
  <c r="R179" i="34"/>
  <c r="Q179" i="34"/>
  <c r="AV178" i="34"/>
  <c r="AU177" i="34"/>
  <c r="AT177" i="34"/>
  <c r="AS177" i="34"/>
  <c r="AR177" i="34"/>
  <c r="AQ177" i="34"/>
  <c r="AP177" i="34"/>
  <c r="AO177" i="34"/>
  <c r="AN177" i="34"/>
  <c r="AM177" i="34"/>
  <c r="AL177" i="34"/>
  <c r="AK177" i="34"/>
  <c r="AJ177" i="34"/>
  <c r="AI177" i="34"/>
  <c r="AH177" i="34"/>
  <c r="AG177" i="34"/>
  <c r="AF177" i="34"/>
  <c r="AE177" i="34"/>
  <c r="AD177" i="34"/>
  <c r="AC177" i="34"/>
  <c r="AB177" i="34"/>
  <c r="AA177" i="34"/>
  <c r="Z177" i="34"/>
  <c r="Y177" i="34"/>
  <c r="X177" i="34"/>
  <c r="W177" i="34"/>
  <c r="V177" i="34"/>
  <c r="U177" i="34"/>
  <c r="T177" i="34"/>
  <c r="S177" i="34"/>
  <c r="R177" i="34"/>
  <c r="Q177" i="34"/>
  <c r="AV176" i="34"/>
  <c r="AU175" i="34"/>
  <c r="AT175" i="34"/>
  <c r="AS175" i="34"/>
  <c r="AR175" i="34"/>
  <c r="AQ175" i="34"/>
  <c r="AP175" i="34"/>
  <c r="AO175" i="34"/>
  <c r="AN175" i="34"/>
  <c r="AM175" i="34"/>
  <c r="AL175" i="34"/>
  <c r="AK175" i="34"/>
  <c r="AJ175" i="34"/>
  <c r="AI175" i="34"/>
  <c r="AH175" i="34"/>
  <c r="AG175" i="34"/>
  <c r="AF175" i="34"/>
  <c r="AE175" i="34"/>
  <c r="AD175" i="34"/>
  <c r="AC175" i="34"/>
  <c r="AB175" i="34"/>
  <c r="AA175" i="34"/>
  <c r="Z175" i="34"/>
  <c r="Y175" i="34"/>
  <c r="X175" i="34"/>
  <c r="W175" i="34"/>
  <c r="V175" i="34"/>
  <c r="U175" i="34"/>
  <c r="T175" i="34"/>
  <c r="S175" i="34"/>
  <c r="R175" i="34"/>
  <c r="Q175" i="34"/>
  <c r="AV174" i="34"/>
  <c r="AU173" i="34"/>
  <c r="AT173" i="34"/>
  <c r="AS173" i="34"/>
  <c r="AR173" i="34"/>
  <c r="AQ173" i="34"/>
  <c r="AP173" i="34"/>
  <c r="AO173" i="34"/>
  <c r="AN173" i="34"/>
  <c r="AM173" i="34"/>
  <c r="AL173" i="34"/>
  <c r="AK173" i="34"/>
  <c r="AJ173" i="34"/>
  <c r="AI173" i="34"/>
  <c r="AH173" i="34"/>
  <c r="AG173" i="34"/>
  <c r="AF173" i="34"/>
  <c r="AE173" i="34"/>
  <c r="AD173" i="34"/>
  <c r="AC173" i="34"/>
  <c r="AB173" i="34"/>
  <c r="AA173" i="34"/>
  <c r="Z173" i="34"/>
  <c r="Y173" i="34"/>
  <c r="X173" i="34"/>
  <c r="W173" i="34"/>
  <c r="V173" i="34"/>
  <c r="U173" i="34"/>
  <c r="T173" i="34"/>
  <c r="S173" i="34"/>
  <c r="R173" i="34"/>
  <c r="Q173" i="34"/>
  <c r="AV172" i="34"/>
  <c r="AU171" i="34"/>
  <c r="AT171" i="34"/>
  <c r="AS171" i="34"/>
  <c r="AR171" i="34"/>
  <c r="AQ171" i="34"/>
  <c r="AP171" i="34"/>
  <c r="AO171" i="34"/>
  <c r="AN171" i="34"/>
  <c r="AM171" i="34"/>
  <c r="AL171" i="34"/>
  <c r="AK171" i="34"/>
  <c r="AJ171" i="34"/>
  <c r="AI171" i="34"/>
  <c r="AH171" i="34"/>
  <c r="AG171" i="34"/>
  <c r="AF171" i="34"/>
  <c r="AE171" i="34"/>
  <c r="AD171" i="34"/>
  <c r="AC171" i="34"/>
  <c r="AB171" i="34"/>
  <c r="AA171" i="34"/>
  <c r="Z171" i="34"/>
  <c r="Y171" i="34"/>
  <c r="X171" i="34"/>
  <c r="W171" i="34"/>
  <c r="V171" i="34"/>
  <c r="U171" i="34"/>
  <c r="T171" i="34"/>
  <c r="S171" i="34"/>
  <c r="R171" i="34"/>
  <c r="Q171" i="34"/>
  <c r="AV170" i="34"/>
  <c r="AU169" i="34"/>
  <c r="AT169" i="34"/>
  <c r="AS169" i="34"/>
  <c r="AR169" i="34"/>
  <c r="AQ169" i="34"/>
  <c r="AP169" i="34"/>
  <c r="AO169" i="34"/>
  <c r="AN169" i="34"/>
  <c r="AM169" i="34"/>
  <c r="AL169" i="34"/>
  <c r="AK169" i="34"/>
  <c r="AJ169" i="34"/>
  <c r="AI169" i="34"/>
  <c r="AH169" i="34"/>
  <c r="AG169" i="34"/>
  <c r="AF169" i="34"/>
  <c r="AE169" i="34"/>
  <c r="AD169" i="34"/>
  <c r="AC169" i="34"/>
  <c r="AB169" i="34"/>
  <c r="AA169" i="34"/>
  <c r="Z169" i="34"/>
  <c r="Y169" i="34"/>
  <c r="X169" i="34"/>
  <c r="W169" i="34"/>
  <c r="V169" i="34"/>
  <c r="U169" i="34"/>
  <c r="T169" i="34"/>
  <c r="S169" i="34"/>
  <c r="R169" i="34"/>
  <c r="Q169" i="34"/>
  <c r="AV168" i="34"/>
  <c r="AU167" i="34"/>
  <c r="AT167" i="34"/>
  <c r="AS167" i="34"/>
  <c r="AR167" i="34"/>
  <c r="AQ167" i="34"/>
  <c r="AP167" i="34"/>
  <c r="AO167" i="34"/>
  <c r="AN167" i="34"/>
  <c r="AM167" i="34"/>
  <c r="AL167" i="34"/>
  <c r="AK167" i="34"/>
  <c r="AJ167" i="34"/>
  <c r="AI167" i="34"/>
  <c r="AH167" i="34"/>
  <c r="AG167" i="34"/>
  <c r="AF167" i="34"/>
  <c r="AE167" i="34"/>
  <c r="AD167" i="34"/>
  <c r="AC167" i="34"/>
  <c r="AB167" i="34"/>
  <c r="AA167" i="34"/>
  <c r="Z167" i="34"/>
  <c r="Y167" i="34"/>
  <c r="X167" i="34"/>
  <c r="W167" i="34"/>
  <c r="V167" i="34"/>
  <c r="U167" i="34"/>
  <c r="T167" i="34"/>
  <c r="S167" i="34"/>
  <c r="R167" i="34"/>
  <c r="Q167" i="34"/>
  <c r="AV166" i="34"/>
  <c r="AU165" i="34"/>
  <c r="AT165" i="34"/>
  <c r="AS165" i="34"/>
  <c r="AR165" i="34"/>
  <c r="AQ165" i="34"/>
  <c r="AP165" i="34"/>
  <c r="AO165" i="34"/>
  <c r="AN165" i="34"/>
  <c r="AM165" i="34"/>
  <c r="AL165" i="34"/>
  <c r="AK165" i="34"/>
  <c r="AJ165" i="34"/>
  <c r="AI165" i="34"/>
  <c r="AH165" i="34"/>
  <c r="AG165" i="34"/>
  <c r="AF165" i="34"/>
  <c r="AE165" i="34"/>
  <c r="AD165" i="34"/>
  <c r="AC165" i="34"/>
  <c r="AB165" i="34"/>
  <c r="AA165" i="34"/>
  <c r="Z165" i="34"/>
  <c r="Y165" i="34"/>
  <c r="X165" i="34"/>
  <c r="W165" i="34"/>
  <c r="V165" i="34"/>
  <c r="U165" i="34"/>
  <c r="T165" i="34"/>
  <c r="S165" i="34"/>
  <c r="R165" i="34"/>
  <c r="Q165" i="34"/>
  <c r="AV164" i="34"/>
  <c r="AU163" i="34"/>
  <c r="AT163" i="34"/>
  <c r="AS163" i="34"/>
  <c r="AR163" i="34"/>
  <c r="AQ163" i="34"/>
  <c r="AP163" i="34"/>
  <c r="AO163" i="34"/>
  <c r="AN163" i="34"/>
  <c r="AM163" i="34"/>
  <c r="AL163" i="34"/>
  <c r="AK163" i="34"/>
  <c r="AJ163" i="34"/>
  <c r="AI163" i="34"/>
  <c r="AH163" i="34"/>
  <c r="AG163" i="34"/>
  <c r="AF163" i="34"/>
  <c r="AE163" i="34"/>
  <c r="AD163" i="34"/>
  <c r="AC163" i="34"/>
  <c r="AB163" i="34"/>
  <c r="AA163" i="34"/>
  <c r="Z163" i="34"/>
  <c r="Y163" i="34"/>
  <c r="X163" i="34"/>
  <c r="W163" i="34"/>
  <c r="V163" i="34"/>
  <c r="U163" i="34"/>
  <c r="T163" i="34"/>
  <c r="S163" i="34"/>
  <c r="R163" i="34"/>
  <c r="Q163" i="34"/>
  <c r="AV162" i="34"/>
  <c r="AU161" i="34"/>
  <c r="AT161" i="34"/>
  <c r="AS161" i="34"/>
  <c r="AR161" i="34"/>
  <c r="AQ161" i="34"/>
  <c r="AP161" i="34"/>
  <c r="AO161" i="34"/>
  <c r="AN161" i="34"/>
  <c r="AM161" i="34"/>
  <c r="AL161" i="34"/>
  <c r="AK161" i="34"/>
  <c r="AJ161" i="34"/>
  <c r="AI161" i="34"/>
  <c r="AH161" i="34"/>
  <c r="AG161" i="34"/>
  <c r="AF161" i="34"/>
  <c r="AE161" i="34"/>
  <c r="AD161" i="34"/>
  <c r="AC161" i="34"/>
  <c r="AB161" i="34"/>
  <c r="AA161" i="34"/>
  <c r="Z161" i="34"/>
  <c r="Y161" i="34"/>
  <c r="X161" i="34"/>
  <c r="W161" i="34"/>
  <c r="V161" i="34"/>
  <c r="U161" i="34"/>
  <c r="T161" i="34"/>
  <c r="S161" i="34"/>
  <c r="R161" i="34"/>
  <c r="Q161" i="34"/>
  <c r="AV160" i="34"/>
  <c r="AU159" i="34"/>
  <c r="AT159" i="34"/>
  <c r="AS159" i="34"/>
  <c r="AR159" i="34"/>
  <c r="AQ159" i="34"/>
  <c r="AP159" i="34"/>
  <c r="AO159" i="34"/>
  <c r="AN159" i="34"/>
  <c r="AM159" i="34"/>
  <c r="AL159" i="34"/>
  <c r="AK159" i="34"/>
  <c r="AJ159" i="34"/>
  <c r="AI159" i="34"/>
  <c r="AH159" i="34"/>
  <c r="AG159" i="34"/>
  <c r="AF159" i="34"/>
  <c r="AE159" i="34"/>
  <c r="AD159" i="34"/>
  <c r="AC159" i="34"/>
  <c r="AB159" i="34"/>
  <c r="AA159" i="34"/>
  <c r="Z159" i="34"/>
  <c r="Y159" i="34"/>
  <c r="X159" i="34"/>
  <c r="W159" i="34"/>
  <c r="V159" i="34"/>
  <c r="U159" i="34"/>
  <c r="T159" i="34"/>
  <c r="S159" i="34"/>
  <c r="R159" i="34"/>
  <c r="Q159" i="34"/>
  <c r="AV158" i="34"/>
  <c r="AU157" i="34"/>
  <c r="AT157" i="34"/>
  <c r="AS157" i="34"/>
  <c r="AR157" i="34"/>
  <c r="AQ157" i="34"/>
  <c r="AP157" i="34"/>
  <c r="AO157" i="34"/>
  <c r="AN157" i="34"/>
  <c r="AM157" i="34"/>
  <c r="AL157" i="34"/>
  <c r="AK157" i="34"/>
  <c r="AJ157" i="34"/>
  <c r="AI157" i="34"/>
  <c r="AH157" i="34"/>
  <c r="AG157" i="34"/>
  <c r="AF157" i="34"/>
  <c r="AE157" i="34"/>
  <c r="AD157" i="34"/>
  <c r="AC157" i="34"/>
  <c r="AB157" i="34"/>
  <c r="AA157" i="34"/>
  <c r="Z157" i="34"/>
  <c r="Y157" i="34"/>
  <c r="X157" i="34"/>
  <c r="W157" i="34"/>
  <c r="V157" i="34"/>
  <c r="U157" i="34"/>
  <c r="T157" i="34"/>
  <c r="S157" i="34"/>
  <c r="R157" i="34"/>
  <c r="Q157" i="34"/>
  <c r="AV156" i="34"/>
  <c r="AU155" i="34"/>
  <c r="AT155" i="34"/>
  <c r="AS155" i="34"/>
  <c r="AR155" i="34"/>
  <c r="AQ155" i="34"/>
  <c r="AP155" i="34"/>
  <c r="AO155" i="34"/>
  <c r="AN155" i="34"/>
  <c r="AM155" i="34"/>
  <c r="AL155" i="34"/>
  <c r="AK155" i="34"/>
  <c r="AJ155" i="34"/>
  <c r="AI155" i="34"/>
  <c r="AH155" i="34"/>
  <c r="AG155" i="34"/>
  <c r="AF155" i="34"/>
  <c r="AE155" i="34"/>
  <c r="AD155" i="34"/>
  <c r="AC155" i="34"/>
  <c r="AB155" i="34"/>
  <c r="AA155" i="34"/>
  <c r="Z155" i="34"/>
  <c r="Y155" i="34"/>
  <c r="X155" i="34"/>
  <c r="W155" i="34"/>
  <c r="V155" i="34"/>
  <c r="U155" i="34"/>
  <c r="T155" i="34"/>
  <c r="S155" i="34"/>
  <c r="R155" i="34"/>
  <c r="Q155" i="34"/>
  <c r="AV154" i="34"/>
  <c r="AX151" i="34"/>
  <c r="AU148" i="34"/>
  <c r="AT148" i="34"/>
  <c r="AS148" i="34"/>
  <c r="AR148" i="34"/>
  <c r="AQ148" i="34"/>
  <c r="AP148" i="34"/>
  <c r="AO148" i="34"/>
  <c r="AN148" i="34"/>
  <c r="AM148" i="34"/>
  <c r="AL148" i="34"/>
  <c r="AK148" i="34"/>
  <c r="AJ148" i="34"/>
  <c r="AI148" i="34"/>
  <c r="AH148" i="34"/>
  <c r="AG148" i="34"/>
  <c r="AF148" i="34"/>
  <c r="AE148" i="34"/>
  <c r="AD148" i="34"/>
  <c r="AC148" i="34"/>
  <c r="AB148" i="34"/>
  <c r="AA148" i="34"/>
  <c r="Z148" i="34"/>
  <c r="Y148" i="34"/>
  <c r="X148" i="34"/>
  <c r="W148" i="34"/>
  <c r="V148" i="34"/>
  <c r="U148" i="34"/>
  <c r="T148" i="34"/>
  <c r="S148" i="34"/>
  <c r="R148" i="34"/>
  <c r="Q148" i="34"/>
  <c r="AV147" i="34"/>
  <c r="AU146" i="34"/>
  <c r="AT146" i="34"/>
  <c r="AS146" i="34"/>
  <c r="AR146" i="34"/>
  <c r="AQ146" i="34"/>
  <c r="AP146" i="34"/>
  <c r="AO146" i="34"/>
  <c r="AN146" i="34"/>
  <c r="AM146" i="34"/>
  <c r="AL146" i="34"/>
  <c r="AK146" i="34"/>
  <c r="AJ146" i="34"/>
  <c r="AI146" i="34"/>
  <c r="AH146" i="34"/>
  <c r="AG146" i="34"/>
  <c r="AF146" i="34"/>
  <c r="AE146" i="34"/>
  <c r="AD146" i="34"/>
  <c r="AC146" i="34"/>
  <c r="AB146" i="34"/>
  <c r="AA146" i="34"/>
  <c r="Z146" i="34"/>
  <c r="Y146" i="34"/>
  <c r="X146" i="34"/>
  <c r="W146" i="34"/>
  <c r="V146" i="34"/>
  <c r="U146" i="34"/>
  <c r="T146" i="34"/>
  <c r="S146" i="34"/>
  <c r="R146" i="34"/>
  <c r="Q146" i="34"/>
  <c r="AV145" i="34"/>
  <c r="AU144" i="34"/>
  <c r="AT144" i="34"/>
  <c r="AS144" i="34"/>
  <c r="AR144" i="34"/>
  <c r="AQ144" i="34"/>
  <c r="AP144" i="34"/>
  <c r="AO144" i="34"/>
  <c r="AN144" i="34"/>
  <c r="AM144" i="34"/>
  <c r="AL144" i="34"/>
  <c r="AK144" i="34"/>
  <c r="AJ144" i="34"/>
  <c r="AI144" i="34"/>
  <c r="AH144" i="34"/>
  <c r="AG144" i="34"/>
  <c r="AF144" i="34"/>
  <c r="AE144" i="34"/>
  <c r="AD144" i="34"/>
  <c r="AC144" i="34"/>
  <c r="AB144" i="34"/>
  <c r="AA144" i="34"/>
  <c r="Z144" i="34"/>
  <c r="Y144" i="34"/>
  <c r="X144" i="34"/>
  <c r="W144" i="34"/>
  <c r="V144" i="34"/>
  <c r="U144" i="34"/>
  <c r="T144" i="34"/>
  <c r="S144" i="34"/>
  <c r="R144" i="34"/>
  <c r="Q144" i="34"/>
  <c r="AV143" i="34"/>
  <c r="AU142" i="34"/>
  <c r="AT142" i="34"/>
  <c r="AS142" i="34"/>
  <c r="AR142" i="34"/>
  <c r="AQ142" i="34"/>
  <c r="AP142" i="34"/>
  <c r="AO142" i="34"/>
  <c r="AN142" i="34"/>
  <c r="AM142" i="34"/>
  <c r="AL142" i="34"/>
  <c r="AK142" i="34"/>
  <c r="AJ142" i="34"/>
  <c r="AI142" i="34"/>
  <c r="AH142" i="34"/>
  <c r="AG142" i="34"/>
  <c r="AF142" i="34"/>
  <c r="AE142" i="34"/>
  <c r="AD142" i="34"/>
  <c r="AC142" i="34"/>
  <c r="AB142" i="34"/>
  <c r="AA142" i="34"/>
  <c r="Z142" i="34"/>
  <c r="Y142" i="34"/>
  <c r="X142" i="34"/>
  <c r="W142" i="34"/>
  <c r="V142" i="34"/>
  <c r="U142" i="34"/>
  <c r="T142" i="34"/>
  <c r="S142" i="34"/>
  <c r="R142" i="34"/>
  <c r="Q142" i="34"/>
  <c r="AV141" i="34"/>
  <c r="AU140" i="34"/>
  <c r="AT140" i="34"/>
  <c r="AS140" i="34"/>
  <c r="AR140" i="34"/>
  <c r="AQ140" i="34"/>
  <c r="AP140" i="34"/>
  <c r="AO140" i="34"/>
  <c r="AN140" i="34"/>
  <c r="AM140" i="34"/>
  <c r="AL140" i="34"/>
  <c r="AK140" i="34"/>
  <c r="AJ140" i="34"/>
  <c r="AI140" i="34"/>
  <c r="AH140" i="34"/>
  <c r="AG140" i="34"/>
  <c r="AF140" i="34"/>
  <c r="AE140" i="34"/>
  <c r="AD140" i="34"/>
  <c r="AC140" i="34"/>
  <c r="AB140" i="34"/>
  <c r="AA140" i="34"/>
  <c r="Z140" i="34"/>
  <c r="Y140" i="34"/>
  <c r="X140" i="34"/>
  <c r="W140" i="34"/>
  <c r="V140" i="34"/>
  <c r="U140" i="34"/>
  <c r="T140" i="34"/>
  <c r="S140" i="34"/>
  <c r="R140" i="34"/>
  <c r="Q140" i="34"/>
  <c r="AV139" i="34"/>
  <c r="AU138" i="34"/>
  <c r="AT138" i="34"/>
  <c r="AS138" i="34"/>
  <c r="AR138" i="34"/>
  <c r="AQ138" i="34"/>
  <c r="AP138" i="34"/>
  <c r="AO138" i="34"/>
  <c r="AN138" i="34"/>
  <c r="AM138" i="34"/>
  <c r="AL138" i="34"/>
  <c r="AK138" i="34"/>
  <c r="AJ138" i="34"/>
  <c r="AI138" i="34"/>
  <c r="AH138" i="34"/>
  <c r="AG138" i="34"/>
  <c r="AF138" i="34"/>
  <c r="AE138" i="34"/>
  <c r="AD138" i="34"/>
  <c r="AC138" i="34"/>
  <c r="AB138" i="34"/>
  <c r="AA138" i="34"/>
  <c r="Z138" i="34"/>
  <c r="Y138" i="34"/>
  <c r="X138" i="34"/>
  <c r="W138" i="34"/>
  <c r="V138" i="34"/>
  <c r="U138" i="34"/>
  <c r="T138" i="34"/>
  <c r="S138" i="34"/>
  <c r="R138" i="34"/>
  <c r="Q138" i="34"/>
  <c r="AV137" i="34"/>
  <c r="AU136" i="34"/>
  <c r="AT136" i="34"/>
  <c r="AS136" i="34"/>
  <c r="AR136" i="34"/>
  <c r="AQ136" i="34"/>
  <c r="AP136" i="34"/>
  <c r="AO136" i="34"/>
  <c r="AN136" i="34"/>
  <c r="AM136" i="34"/>
  <c r="AL136" i="34"/>
  <c r="AK136" i="34"/>
  <c r="AJ136" i="34"/>
  <c r="AI136" i="34"/>
  <c r="AH136" i="34"/>
  <c r="AG136" i="34"/>
  <c r="AF136" i="34"/>
  <c r="AE136" i="34"/>
  <c r="AD136" i="34"/>
  <c r="AC136" i="34"/>
  <c r="AB136" i="34"/>
  <c r="AA136" i="34"/>
  <c r="Z136" i="34"/>
  <c r="Y136" i="34"/>
  <c r="X136" i="34"/>
  <c r="W136" i="34"/>
  <c r="V136" i="34"/>
  <c r="U136" i="34"/>
  <c r="T136" i="34"/>
  <c r="S136" i="34"/>
  <c r="R136" i="34"/>
  <c r="Q136" i="34"/>
  <c r="AV135" i="34"/>
  <c r="AU134" i="34"/>
  <c r="AT134" i="34"/>
  <c r="AS134" i="34"/>
  <c r="AR134" i="34"/>
  <c r="AQ134" i="34"/>
  <c r="AP134" i="34"/>
  <c r="AO134" i="34"/>
  <c r="AN134" i="34"/>
  <c r="AM134" i="34"/>
  <c r="AL134" i="34"/>
  <c r="AK134" i="34"/>
  <c r="AJ134" i="34"/>
  <c r="AI134" i="34"/>
  <c r="AH134" i="34"/>
  <c r="AG134" i="34"/>
  <c r="AF134" i="34"/>
  <c r="AE134" i="34"/>
  <c r="AD134" i="34"/>
  <c r="AC134" i="34"/>
  <c r="AB134" i="34"/>
  <c r="AA134" i="34"/>
  <c r="Z134" i="34"/>
  <c r="Y134" i="34"/>
  <c r="X134" i="34"/>
  <c r="W134" i="34"/>
  <c r="V134" i="34"/>
  <c r="U134" i="34"/>
  <c r="T134" i="34"/>
  <c r="S134" i="34"/>
  <c r="R134" i="34"/>
  <c r="Q134" i="34"/>
  <c r="AV133" i="34"/>
  <c r="AU132" i="34"/>
  <c r="AT132" i="34"/>
  <c r="AS132" i="34"/>
  <c r="AR132" i="34"/>
  <c r="AQ132" i="34"/>
  <c r="AP132" i="34"/>
  <c r="AO132" i="34"/>
  <c r="AN132" i="34"/>
  <c r="AM132" i="34"/>
  <c r="AL132" i="34"/>
  <c r="AK132" i="34"/>
  <c r="AJ132" i="34"/>
  <c r="AI132" i="34"/>
  <c r="AH132" i="34"/>
  <c r="AG132" i="34"/>
  <c r="AF132" i="34"/>
  <c r="AE132" i="34"/>
  <c r="AD132" i="34"/>
  <c r="AC132" i="34"/>
  <c r="AB132" i="34"/>
  <c r="AA132" i="34"/>
  <c r="Z132" i="34"/>
  <c r="Y132" i="34"/>
  <c r="X132" i="34"/>
  <c r="W132" i="34"/>
  <c r="V132" i="34"/>
  <c r="U132" i="34"/>
  <c r="T132" i="34"/>
  <c r="S132" i="34"/>
  <c r="R132" i="34"/>
  <c r="Q132" i="34"/>
  <c r="AV131" i="34"/>
  <c r="AU130" i="34"/>
  <c r="AT130" i="34"/>
  <c r="AS130" i="34"/>
  <c r="AR130" i="34"/>
  <c r="AQ130" i="34"/>
  <c r="AP130" i="34"/>
  <c r="AO130" i="34"/>
  <c r="AN130" i="34"/>
  <c r="AM130" i="34"/>
  <c r="AL130" i="34"/>
  <c r="AK130" i="34"/>
  <c r="AJ130" i="34"/>
  <c r="AI130" i="34"/>
  <c r="AH130" i="34"/>
  <c r="AG130" i="34"/>
  <c r="AF130" i="34"/>
  <c r="AE130" i="34"/>
  <c r="AD130" i="34"/>
  <c r="AC130" i="34"/>
  <c r="AB130" i="34"/>
  <c r="AA130" i="34"/>
  <c r="Z130" i="34"/>
  <c r="Y130" i="34"/>
  <c r="X130" i="34"/>
  <c r="W130" i="34"/>
  <c r="V130" i="34"/>
  <c r="U130" i="34"/>
  <c r="T130" i="34"/>
  <c r="S130" i="34"/>
  <c r="R130" i="34"/>
  <c r="Q130" i="34"/>
  <c r="AV129" i="34"/>
  <c r="AU128" i="34"/>
  <c r="AT128" i="34"/>
  <c r="AS128" i="34"/>
  <c r="AR128" i="34"/>
  <c r="AQ128" i="34"/>
  <c r="AP128" i="34"/>
  <c r="AO128" i="34"/>
  <c r="AN128" i="34"/>
  <c r="AM128" i="34"/>
  <c r="AL128" i="34"/>
  <c r="AK128" i="34"/>
  <c r="AJ128" i="34"/>
  <c r="AI128" i="34"/>
  <c r="AH128" i="34"/>
  <c r="AG128" i="34"/>
  <c r="AF128" i="34"/>
  <c r="AE128" i="34"/>
  <c r="AD128" i="34"/>
  <c r="AC128" i="34"/>
  <c r="AB128" i="34"/>
  <c r="AA128" i="34"/>
  <c r="Z128" i="34"/>
  <c r="Y128" i="34"/>
  <c r="X128" i="34"/>
  <c r="W128" i="34"/>
  <c r="V128" i="34"/>
  <c r="U128" i="34"/>
  <c r="T128" i="34"/>
  <c r="S128" i="34"/>
  <c r="R128" i="34"/>
  <c r="Q128" i="34"/>
  <c r="AV127" i="34"/>
  <c r="AU126" i="34"/>
  <c r="AT126" i="34"/>
  <c r="AS126" i="34"/>
  <c r="AR126" i="34"/>
  <c r="AQ126" i="34"/>
  <c r="AP126" i="34"/>
  <c r="AO126" i="34"/>
  <c r="AN126" i="34"/>
  <c r="AM126" i="34"/>
  <c r="AL126" i="34"/>
  <c r="AK126" i="34"/>
  <c r="AJ126" i="34"/>
  <c r="AI126" i="34"/>
  <c r="AH126" i="34"/>
  <c r="AG126" i="34"/>
  <c r="AF126" i="34"/>
  <c r="AE126" i="34"/>
  <c r="AD126" i="34"/>
  <c r="AC126" i="34"/>
  <c r="AB126" i="34"/>
  <c r="AA126" i="34"/>
  <c r="Z126" i="34"/>
  <c r="Y126" i="34"/>
  <c r="X126" i="34"/>
  <c r="W126" i="34"/>
  <c r="V126" i="34"/>
  <c r="U126" i="34"/>
  <c r="T126" i="34"/>
  <c r="S126" i="34"/>
  <c r="R126" i="34"/>
  <c r="Q126" i="34"/>
  <c r="AV125" i="34"/>
  <c r="AU124" i="34"/>
  <c r="AT124" i="34"/>
  <c r="AS124" i="34"/>
  <c r="AR124" i="34"/>
  <c r="AQ124" i="34"/>
  <c r="AP124" i="34"/>
  <c r="AO124" i="34"/>
  <c r="AN124" i="34"/>
  <c r="AM124" i="34"/>
  <c r="AL124" i="34"/>
  <c r="AK124" i="34"/>
  <c r="AJ124" i="34"/>
  <c r="AI124" i="34"/>
  <c r="AH124" i="34"/>
  <c r="AG124" i="34"/>
  <c r="AF124" i="34"/>
  <c r="AE124" i="34"/>
  <c r="AD124" i="34"/>
  <c r="AC124" i="34"/>
  <c r="AB124" i="34"/>
  <c r="AA124" i="34"/>
  <c r="Z124" i="34"/>
  <c r="Y124" i="34"/>
  <c r="X124" i="34"/>
  <c r="W124" i="34"/>
  <c r="V124" i="34"/>
  <c r="U124" i="34"/>
  <c r="T124" i="34"/>
  <c r="S124" i="34"/>
  <c r="R124" i="34"/>
  <c r="Q124" i="34"/>
  <c r="AV123" i="34"/>
  <c r="AU122" i="34"/>
  <c r="AT122" i="34"/>
  <c r="AS122" i="34"/>
  <c r="AR122" i="34"/>
  <c r="AQ122" i="34"/>
  <c r="AP122" i="34"/>
  <c r="AO122" i="34"/>
  <c r="AN122" i="34"/>
  <c r="AM122" i="34"/>
  <c r="AL122" i="34"/>
  <c r="AK122" i="34"/>
  <c r="AJ122" i="34"/>
  <c r="AI122" i="34"/>
  <c r="AH122" i="34"/>
  <c r="AG122" i="34"/>
  <c r="AF122" i="34"/>
  <c r="AE122" i="34"/>
  <c r="AD122" i="34"/>
  <c r="AC122" i="34"/>
  <c r="AB122" i="34"/>
  <c r="AA122" i="34"/>
  <c r="Z122" i="34"/>
  <c r="Y122" i="34"/>
  <c r="X122" i="34"/>
  <c r="W122" i="34"/>
  <c r="V122" i="34"/>
  <c r="U122" i="34"/>
  <c r="T122" i="34"/>
  <c r="S122" i="34"/>
  <c r="R122" i="34"/>
  <c r="Q122" i="34"/>
  <c r="AV121" i="34"/>
  <c r="AU120" i="34"/>
  <c r="AT120" i="34"/>
  <c r="AS120" i="34"/>
  <c r="AR120" i="34"/>
  <c r="AQ120" i="34"/>
  <c r="AP120" i="34"/>
  <c r="AO120" i="34"/>
  <c r="AN120" i="34"/>
  <c r="AM120" i="34"/>
  <c r="AL120" i="34"/>
  <c r="AK120" i="34"/>
  <c r="AJ120" i="34"/>
  <c r="AI120" i="34"/>
  <c r="AH120" i="34"/>
  <c r="AG120" i="34"/>
  <c r="AF120" i="34"/>
  <c r="AE120" i="34"/>
  <c r="AD120" i="34"/>
  <c r="AC120" i="34"/>
  <c r="AB120" i="34"/>
  <c r="AA120" i="34"/>
  <c r="Z120" i="34"/>
  <c r="Y120" i="34"/>
  <c r="X120" i="34"/>
  <c r="W120" i="34"/>
  <c r="V120" i="34"/>
  <c r="U120" i="34"/>
  <c r="T120" i="34"/>
  <c r="S120" i="34"/>
  <c r="R120" i="34"/>
  <c r="Q120" i="34"/>
  <c r="AV119" i="34"/>
  <c r="AU118" i="34"/>
  <c r="AT118" i="34"/>
  <c r="AS118" i="34"/>
  <c r="AR118" i="34"/>
  <c r="AQ118" i="34"/>
  <c r="AP118" i="34"/>
  <c r="AO118" i="34"/>
  <c r="AN118" i="34"/>
  <c r="AM118" i="34"/>
  <c r="AL118" i="34"/>
  <c r="AK118" i="34"/>
  <c r="AJ118" i="34"/>
  <c r="AI118" i="34"/>
  <c r="AH118" i="34"/>
  <c r="AG118" i="34"/>
  <c r="AF118" i="34"/>
  <c r="AE118" i="34"/>
  <c r="AD118" i="34"/>
  <c r="AC118" i="34"/>
  <c r="AB118" i="34"/>
  <c r="AA118" i="34"/>
  <c r="Z118" i="34"/>
  <c r="Y118" i="34"/>
  <c r="X118" i="34"/>
  <c r="W118" i="34"/>
  <c r="V118" i="34"/>
  <c r="U118" i="34"/>
  <c r="T118" i="34"/>
  <c r="S118" i="34"/>
  <c r="R118" i="34"/>
  <c r="Q118" i="34"/>
  <c r="AV117" i="34"/>
  <c r="AU116" i="34"/>
  <c r="AT116" i="34"/>
  <c r="AS116" i="34"/>
  <c r="AR116" i="34"/>
  <c r="AQ116" i="34"/>
  <c r="AP116" i="34"/>
  <c r="AO116" i="34"/>
  <c r="AN116" i="34"/>
  <c r="AM116" i="34"/>
  <c r="AL116" i="34"/>
  <c r="AK116" i="34"/>
  <c r="AJ116" i="34"/>
  <c r="AI116" i="34"/>
  <c r="AH116" i="34"/>
  <c r="AG116" i="34"/>
  <c r="AF116" i="34"/>
  <c r="AE116" i="34"/>
  <c r="AD116" i="34"/>
  <c r="AC116" i="34"/>
  <c r="AB116" i="34"/>
  <c r="AA116" i="34"/>
  <c r="Z116" i="34"/>
  <c r="Y116" i="34"/>
  <c r="X116" i="34"/>
  <c r="W116" i="34"/>
  <c r="V116" i="34"/>
  <c r="U116" i="34"/>
  <c r="T116" i="34"/>
  <c r="S116" i="34"/>
  <c r="R116" i="34"/>
  <c r="Q116" i="34"/>
  <c r="AV115" i="34"/>
  <c r="AU114" i="34"/>
  <c r="AT114" i="34"/>
  <c r="AS114" i="34"/>
  <c r="AR114" i="34"/>
  <c r="AQ114" i="34"/>
  <c r="AP114" i="34"/>
  <c r="AO114" i="34"/>
  <c r="AN114" i="34"/>
  <c r="AM114" i="34"/>
  <c r="AL114" i="34"/>
  <c r="AK114" i="34"/>
  <c r="AJ114" i="34"/>
  <c r="AI114" i="34"/>
  <c r="AH114" i="34"/>
  <c r="AG114" i="34"/>
  <c r="AF114" i="34"/>
  <c r="AE114" i="34"/>
  <c r="AD114" i="34"/>
  <c r="AC114" i="34"/>
  <c r="AB114" i="34"/>
  <c r="AA114" i="34"/>
  <c r="Z114" i="34"/>
  <c r="Y114" i="34"/>
  <c r="X114" i="34"/>
  <c r="W114" i="34"/>
  <c r="V114" i="34"/>
  <c r="U114" i="34"/>
  <c r="T114" i="34"/>
  <c r="S114" i="34"/>
  <c r="R114" i="34"/>
  <c r="Q114" i="34"/>
  <c r="AV113" i="34"/>
  <c r="AU112" i="34"/>
  <c r="AT112" i="34"/>
  <c r="AS112" i="34"/>
  <c r="AR112" i="34"/>
  <c r="AQ112" i="34"/>
  <c r="AP112" i="34"/>
  <c r="AO112" i="34"/>
  <c r="AN112" i="34"/>
  <c r="AM112" i="34"/>
  <c r="AL112" i="34"/>
  <c r="AK112" i="34"/>
  <c r="AJ112" i="34"/>
  <c r="AI112" i="34"/>
  <c r="AH112" i="34"/>
  <c r="AG112" i="34"/>
  <c r="AF112" i="34"/>
  <c r="AE112" i="34"/>
  <c r="AD112" i="34"/>
  <c r="AC112" i="34"/>
  <c r="AB112" i="34"/>
  <c r="AA112" i="34"/>
  <c r="Z112" i="34"/>
  <c r="Y112" i="34"/>
  <c r="X112" i="34"/>
  <c r="W112" i="34"/>
  <c r="V112" i="34"/>
  <c r="U112" i="34"/>
  <c r="T112" i="34"/>
  <c r="S112" i="34"/>
  <c r="R112" i="34"/>
  <c r="Q112" i="34"/>
  <c r="AV111" i="34"/>
  <c r="AU110" i="34"/>
  <c r="AT110" i="34"/>
  <c r="AS110" i="34"/>
  <c r="AR110" i="34"/>
  <c r="AQ110" i="34"/>
  <c r="AP110" i="34"/>
  <c r="AO110" i="34"/>
  <c r="AN110" i="34"/>
  <c r="AM110" i="34"/>
  <c r="AL110" i="34"/>
  <c r="AK110" i="34"/>
  <c r="AJ110" i="34"/>
  <c r="AI110" i="34"/>
  <c r="AH110" i="34"/>
  <c r="AG110" i="34"/>
  <c r="AF110" i="34"/>
  <c r="AE110" i="34"/>
  <c r="AD110" i="34"/>
  <c r="AC110" i="34"/>
  <c r="AB110" i="34"/>
  <c r="AA110" i="34"/>
  <c r="Z110" i="34"/>
  <c r="Y110" i="34"/>
  <c r="X110" i="34"/>
  <c r="W110" i="34"/>
  <c r="V110" i="34"/>
  <c r="U110" i="34"/>
  <c r="T110" i="34"/>
  <c r="S110" i="34"/>
  <c r="R110" i="34"/>
  <c r="Q110" i="34"/>
  <c r="AV109" i="34"/>
  <c r="AU108" i="34"/>
  <c r="AT108" i="34"/>
  <c r="AS108" i="34"/>
  <c r="AR108" i="34"/>
  <c r="AQ108" i="34"/>
  <c r="AP108" i="34"/>
  <c r="AO108" i="34"/>
  <c r="AN108" i="34"/>
  <c r="AM108" i="34"/>
  <c r="AL108" i="34"/>
  <c r="AK108" i="34"/>
  <c r="AJ108" i="34"/>
  <c r="AI108" i="34"/>
  <c r="AH108" i="34"/>
  <c r="AG108" i="34"/>
  <c r="AF108" i="34"/>
  <c r="AE108" i="34"/>
  <c r="AD108" i="34"/>
  <c r="AC108" i="34"/>
  <c r="AB108" i="34"/>
  <c r="AA108" i="34"/>
  <c r="Z108" i="34"/>
  <c r="Y108" i="34"/>
  <c r="X108" i="34"/>
  <c r="W108" i="34"/>
  <c r="V108" i="34"/>
  <c r="U108" i="34"/>
  <c r="T108" i="34"/>
  <c r="S108" i="34"/>
  <c r="R108" i="34"/>
  <c r="Q108" i="34"/>
  <c r="AV107" i="34"/>
  <c r="AU106" i="34"/>
  <c r="AT106" i="34"/>
  <c r="AS106" i="34"/>
  <c r="AR106" i="34"/>
  <c r="AQ106" i="34"/>
  <c r="AP106" i="34"/>
  <c r="AO106" i="34"/>
  <c r="AN106" i="34"/>
  <c r="AM106" i="34"/>
  <c r="AL106" i="34"/>
  <c r="AK106" i="34"/>
  <c r="AJ106" i="34"/>
  <c r="AI106" i="34"/>
  <c r="AH106" i="34"/>
  <c r="AG106" i="34"/>
  <c r="AF106" i="34"/>
  <c r="AE106" i="34"/>
  <c r="AD106" i="34"/>
  <c r="AC106" i="34"/>
  <c r="AB106" i="34"/>
  <c r="AA106" i="34"/>
  <c r="Z106" i="34"/>
  <c r="Y106" i="34"/>
  <c r="X106" i="34"/>
  <c r="W106" i="34"/>
  <c r="V106" i="34"/>
  <c r="U106" i="34"/>
  <c r="T106" i="34"/>
  <c r="S106" i="34"/>
  <c r="R106" i="34"/>
  <c r="Q106" i="34"/>
  <c r="AV105" i="34"/>
  <c r="AX102" i="34"/>
  <c r="AU99" i="34"/>
  <c r="AT99" i="34"/>
  <c r="AS99" i="34"/>
  <c r="AR99" i="34"/>
  <c r="AQ99" i="34"/>
  <c r="AP99" i="34"/>
  <c r="AO99" i="34"/>
  <c r="AN99" i="34"/>
  <c r="AM99" i="34"/>
  <c r="AL99" i="34"/>
  <c r="AK99" i="34"/>
  <c r="AJ99" i="34"/>
  <c r="AI99" i="34"/>
  <c r="AH99" i="34"/>
  <c r="AG99" i="34"/>
  <c r="AF99" i="34"/>
  <c r="AE99" i="34"/>
  <c r="AD99" i="34"/>
  <c r="AC99" i="34"/>
  <c r="AB99" i="34"/>
  <c r="AA99" i="34"/>
  <c r="Z99" i="34"/>
  <c r="Y99" i="34"/>
  <c r="X99" i="34"/>
  <c r="W99" i="34"/>
  <c r="V99" i="34"/>
  <c r="U99" i="34"/>
  <c r="T99" i="34"/>
  <c r="S99" i="34"/>
  <c r="R99" i="34"/>
  <c r="Q99" i="34"/>
  <c r="AV98" i="34"/>
  <c r="AU97" i="34"/>
  <c r="AT97" i="34"/>
  <c r="AS97" i="34"/>
  <c r="AR97" i="34"/>
  <c r="AQ97" i="34"/>
  <c r="AP97" i="34"/>
  <c r="AO97" i="34"/>
  <c r="AN97" i="34"/>
  <c r="AM97" i="34"/>
  <c r="AL97" i="34"/>
  <c r="AK97" i="34"/>
  <c r="AJ97" i="34"/>
  <c r="AI97" i="34"/>
  <c r="AH97" i="34"/>
  <c r="AG97" i="34"/>
  <c r="AF97" i="34"/>
  <c r="AE97" i="34"/>
  <c r="AD97" i="34"/>
  <c r="AC97" i="34"/>
  <c r="AB97" i="34"/>
  <c r="AA97" i="34"/>
  <c r="Z97" i="34"/>
  <c r="Y97" i="34"/>
  <c r="X97" i="34"/>
  <c r="W97" i="34"/>
  <c r="V97" i="34"/>
  <c r="U97" i="34"/>
  <c r="T97" i="34"/>
  <c r="S97" i="34"/>
  <c r="R97" i="34"/>
  <c r="Q97" i="34"/>
  <c r="AV96" i="34"/>
  <c r="AU95" i="34"/>
  <c r="AT95" i="34"/>
  <c r="AS95" i="34"/>
  <c r="AR95" i="34"/>
  <c r="AQ95" i="34"/>
  <c r="AP95" i="34"/>
  <c r="AO95" i="34"/>
  <c r="AN95" i="34"/>
  <c r="AM95" i="34"/>
  <c r="AL95" i="34"/>
  <c r="AK95" i="34"/>
  <c r="AJ95" i="34"/>
  <c r="AI95" i="34"/>
  <c r="AH95" i="34"/>
  <c r="AG95" i="34"/>
  <c r="AF95" i="34"/>
  <c r="AE95" i="34"/>
  <c r="AD95" i="34"/>
  <c r="AC95" i="34"/>
  <c r="AB95" i="34"/>
  <c r="AA95" i="34"/>
  <c r="Z95" i="34"/>
  <c r="Y95" i="34"/>
  <c r="X95" i="34"/>
  <c r="W95" i="34"/>
  <c r="V95" i="34"/>
  <c r="U95" i="34"/>
  <c r="T95" i="34"/>
  <c r="S95" i="34"/>
  <c r="R95" i="34"/>
  <c r="Q95" i="34"/>
  <c r="AV94" i="34"/>
  <c r="AU93" i="34"/>
  <c r="AT93" i="34"/>
  <c r="AS93" i="34"/>
  <c r="AR93" i="34"/>
  <c r="AQ93" i="34"/>
  <c r="AP93" i="34"/>
  <c r="AO93" i="34"/>
  <c r="AN93" i="34"/>
  <c r="AM93" i="34"/>
  <c r="AL93" i="34"/>
  <c r="AK93" i="34"/>
  <c r="AJ93" i="34"/>
  <c r="AI93" i="34"/>
  <c r="AH93" i="34"/>
  <c r="AG93" i="34"/>
  <c r="AF93" i="34"/>
  <c r="AE93" i="34"/>
  <c r="AD93" i="34"/>
  <c r="AC93" i="34"/>
  <c r="AB93" i="34"/>
  <c r="AA93" i="34"/>
  <c r="Z93" i="34"/>
  <c r="Y93" i="34"/>
  <c r="X93" i="34"/>
  <c r="W93" i="34"/>
  <c r="V93" i="34"/>
  <c r="U93" i="34"/>
  <c r="T93" i="34"/>
  <c r="S93" i="34"/>
  <c r="R93" i="34"/>
  <c r="Q93" i="34"/>
  <c r="AV92" i="34"/>
  <c r="AU91" i="34"/>
  <c r="AT91" i="34"/>
  <c r="AS91" i="34"/>
  <c r="AR91" i="34"/>
  <c r="AQ91" i="34"/>
  <c r="AP91" i="34"/>
  <c r="AO91" i="34"/>
  <c r="AN91" i="34"/>
  <c r="AM91" i="34"/>
  <c r="AL91" i="34"/>
  <c r="AK91" i="34"/>
  <c r="AJ91" i="34"/>
  <c r="AI91" i="34"/>
  <c r="AH91" i="34"/>
  <c r="AG91" i="34"/>
  <c r="AF91" i="34"/>
  <c r="AE91" i="34"/>
  <c r="AD91" i="34"/>
  <c r="AC91" i="34"/>
  <c r="AB91" i="34"/>
  <c r="AA91" i="34"/>
  <c r="Z91" i="34"/>
  <c r="Y91" i="34"/>
  <c r="X91" i="34"/>
  <c r="W91" i="34"/>
  <c r="V91" i="34"/>
  <c r="U91" i="34"/>
  <c r="T91" i="34"/>
  <c r="S91" i="34"/>
  <c r="R91" i="34"/>
  <c r="Q91" i="34"/>
  <c r="AV90" i="34"/>
  <c r="AU89" i="34"/>
  <c r="AT89" i="34"/>
  <c r="AS89" i="34"/>
  <c r="AR89" i="34"/>
  <c r="AQ89" i="34"/>
  <c r="AP89" i="34"/>
  <c r="AO89" i="34"/>
  <c r="AN89" i="34"/>
  <c r="AM89" i="34"/>
  <c r="AL89" i="34"/>
  <c r="AK89" i="34"/>
  <c r="AJ89" i="34"/>
  <c r="AI89" i="34"/>
  <c r="AH89" i="34"/>
  <c r="AG89" i="34"/>
  <c r="AF89" i="34"/>
  <c r="AE89" i="34"/>
  <c r="AD89" i="34"/>
  <c r="AC89" i="34"/>
  <c r="AB89" i="34"/>
  <c r="AA89" i="34"/>
  <c r="Z89" i="34"/>
  <c r="Y89" i="34"/>
  <c r="X89" i="34"/>
  <c r="W89" i="34"/>
  <c r="V89" i="34"/>
  <c r="U89" i="34"/>
  <c r="T89" i="34"/>
  <c r="S89" i="34"/>
  <c r="R89" i="34"/>
  <c r="Q89" i="34"/>
  <c r="AV88"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AV86" i="34"/>
  <c r="AU85" i="34"/>
  <c r="AT85" i="34"/>
  <c r="AS85" i="34"/>
  <c r="AR85" i="34"/>
  <c r="AQ85" i="34"/>
  <c r="AP85" i="34"/>
  <c r="AO85" i="34"/>
  <c r="AN85" i="34"/>
  <c r="AM85" i="34"/>
  <c r="AL85" i="34"/>
  <c r="AK85" i="34"/>
  <c r="AJ85" i="34"/>
  <c r="AI85" i="34"/>
  <c r="AH85" i="34"/>
  <c r="AG85" i="34"/>
  <c r="AF85" i="34"/>
  <c r="AE85" i="34"/>
  <c r="AD85" i="34"/>
  <c r="AC85" i="34"/>
  <c r="AB85" i="34"/>
  <c r="AA85" i="34"/>
  <c r="Z85" i="34"/>
  <c r="Y85" i="34"/>
  <c r="X85" i="34"/>
  <c r="W85" i="34"/>
  <c r="V85" i="34"/>
  <c r="U85" i="34"/>
  <c r="T85" i="34"/>
  <c r="S85" i="34"/>
  <c r="R85" i="34"/>
  <c r="Q85" i="34"/>
  <c r="AV84" i="34"/>
  <c r="AU83" i="34"/>
  <c r="AT83" i="34"/>
  <c r="AS83" i="34"/>
  <c r="AR83" i="34"/>
  <c r="AQ83" i="34"/>
  <c r="AP83" i="34"/>
  <c r="AO83" i="34"/>
  <c r="AN83" i="34"/>
  <c r="AM83" i="34"/>
  <c r="AL83" i="34"/>
  <c r="AK83" i="34"/>
  <c r="AJ83" i="34"/>
  <c r="AI83" i="34"/>
  <c r="AH83" i="34"/>
  <c r="AG83" i="34"/>
  <c r="AF83" i="34"/>
  <c r="AE83" i="34"/>
  <c r="AD83" i="34"/>
  <c r="AC83" i="34"/>
  <c r="AB83" i="34"/>
  <c r="AA83" i="34"/>
  <c r="Z83" i="34"/>
  <c r="Y83" i="34"/>
  <c r="X83" i="34"/>
  <c r="W83" i="34"/>
  <c r="V83" i="34"/>
  <c r="U83" i="34"/>
  <c r="T83" i="34"/>
  <c r="S83" i="34"/>
  <c r="R83" i="34"/>
  <c r="Q83" i="34"/>
  <c r="AV82" i="34"/>
  <c r="AU81" i="34"/>
  <c r="AT81" i="34"/>
  <c r="AS81" i="34"/>
  <c r="AR81" i="34"/>
  <c r="AQ81" i="34"/>
  <c r="AP81" i="34"/>
  <c r="AO81" i="34"/>
  <c r="AN81" i="34"/>
  <c r="AM81" i="34"/>
  <c r="AL81" i="34"/>
  <c r="AK81" i="34"/>
  <c r="AJ81" i="34"/>
  <c r="AI81" i="34"/>
  <c r="AH81" i="34"/>
  <c r="AG81" i="34"/>
  <c r="AF81" i="34"/>
  <c r="AE81" i="34"/>
  <c r="AD81" i="34"/>
  <c r="AC81" i="34"/>
  <c r="AB81" i="34"/>
  <c r="AA81" i="34"/>
  <c r="Z81" i="34"/>
  <c r="Y81" i="34"/>
  <c r="X81" i="34"/>
  <c r="W81" i="34"/>
  <c r="V81" i="34"/>
  <c r="U81" i="34"/>
  <c r="T81" i="34"/>
  <c r="S81" i="34"/>
  <c r="R81" i="34"/>
  <c r="Q81" i="34"/>
  <c r="AV80"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AV78" i="34"/>
  <c r="AU77" i="34"/>
  <c r="AT77" i="34"/>
  <c r="AS77" i="34"/>
  <c r="AR77" i="34"/>
  <c r="AQ77" i="34"/>
  <c r="AP77" i="34"/>
  <c r="AO77" i="34"/>
  <c r="AN77" i="34"/>
  <c r="AM77" i="34"/>
  <c r="AL77" i="34"/>
  <c r="AK77" i="34"/>
  <c r="AJ77" i="34"/>
  <c r="AI77" i="34"/>
  <c r="AH77" i="34"/>
  <c r="AG77" i="34"/>
  <c r="AF77" i="34"/>
  <c r="AE77" i="34"/>
  <c r="AD77" i="34"/>
  <c r="AC77" i="34"/>
  <c r="AB77" i="34"/>
  <c r="AA77" i="34"/>
  <c r="Z77" i="34"/>
  <c r="Y77" i="34"/>
  <c r="X77" i="34"/>
  <c r="W77" i="34"/>
  <c r="V77" i="34"/>
  <c r="U77" i="34"/>
  <c r="T77" i="34"/>
  <c r="S77" i="34"/>
  <c r="R77" i="34"/>
  <c r="Q77" i="34"/>
  <c r="AV76" i="34"/>
  <c r="AU75" i="34"/>
  <c r="AT75" i="34"/>
  <c r="AS75" i="34"/>
  <c r="AR75" i="34"/>
  <c r="AQ75" i="34"/>
  <c r="AP75" i="34"/>
  <c r="AO75" i="34"/>
  <c r="AN75" i="34"/>
  <c r="AM75" i="34"/>
  <c r="AL75" i="34"/>
  <c r="AK75" i="34"/>
  <c r="AJ75" i="34"/>
  <c r="AI75" i="34"/>
  <c r="AH75" i="34"/>
  <c r="AG75" i="34"/>
  <c r="AF75" i="34"/>
  <c r="AE75" i="34"/>
  <c r="AD75" i="34"/>
  <c r="AC75" i="34"/>
  <c r="AB75" i="34"/>
  <c r="AA75" i="34"/>
  <c r="Z75" i="34"/>
  <c r="Y75" i="34"/>
  <c r="X75" i="34"/>
  <c r="W75" i="34"/>
  <c r="V75" i="34"/>
  <c r="U75" i="34"/>
  <c r="T75" i="34"/>
  <c r="S75" i="34"/>
  <c r="R75" i="34"/>
  <c r="Q75" i="34"/>
  <c r="AV74" i="34"/>
  <c r="AU73" i="34"/>
  <c r="AT73" i="34"/>
  <c r="AS73" i="34"/>
  <c r="AR73" i="34"/>
  <c r="AQ73" i="34"/>
  <c r="AP73" i="34"/>
  <c r="AO73" i="34"/>
  <c r="AN73" i="34"/>
  <c r="AM73" i="34"/>
  <c r="AL73" i="34"/>
  <c r="AK73" i="34"/>
  <c r="AJ73" i="34"/>
  <c r="AI73" i="34"/>
  <c r="AH73" i="34"/>
  <c r="AG73" i="34"/>
  <c r="AF73" i="34"/>
  <c r="AE73" i="34"/>
  <c r="AD73" i="34"/>
  <c r="AC73" i="34"/>
  <c r="AB73" i="34"/>
  <c r="AA73" i="34"/>
  <c r="Z73" i="34"/>
  <c r="Y73" i="34"/>
  <c r="X73" i="34"/>
  <c r="W73" i="34"/>
  <c r="V73" i="34"/>
  <c r="U73" i="34"/>
  <c r="T73" i="34"/>
  <c r="S73" i="34"/>
  <c r="R73" i="34"/>
  <c r="Q73" i="34"/>
  <c r="AV72" i="34"/>
  <c r="AU71" i="34"/>
  <c r="AT71" i="34"/>
  <c r="AS71" i="34"/>
  <c r="AR71" i="34"/>
  <c r="AQ71" i="34"/>
  <c r="AP71" i="34"/>
  <c r="AO71" i="34"/>
  <c r="AN71" i="34"/>
  <c r="AM71" i="34"/>
  <c r="AL71" i="34"/>
  <c r="AK71" i="34"/>
  <c r="AJ71" i="34"/>
  <c r="AI71" i="34"/>
  <c r="AH71" i="34"/>
  <c r="AG71" i="34"/>
  <c r="AF71" i="34"/>
  <c r="AE71" i="34"/>
  <c r="AD71" i="34"/>
  <c r="AC71" i="34"/>
  <c r="AB71" i="34"/>
  <c r="AA71" i="34"/>
  <c r="Z71" i="34"/>
  <c r="Y71" i="34"/>
  <c r="X71" i="34"/>
  <c r="W71" i="34"/>
  <c r="V71" i="34"/>
  <c r="U71" i="34"/>
  <c r="T71" i="34"/>
  <c r="S71" i="34"/>
  <c r="R71" i="34"/>
  <c r="Q71" i="34"/>
  <c r="AV70" i="34"/>
  <c r="AU69" i="34"/>
  <c r="AT69" i="34"/>
  <c r="AS69" i="34"/>
  <c r="AR69" i="34"/>
  <c r="AQ69" i="34"/>
  <c r="AP69" i="34"/>
  <c r="AO69" i="34"/>
  <c r="AN69" i="34"/>
  <c r="AM69" i="34"/>
  <c r="AL69" i="34"/>
  <c r="AK69" i="34"/>
  <c r="AJ69" i="34"/>
  <c r="AI69" i="34"/>
  <c r="AH69" i="34"/>
  <c r="AG69" i="34"/>
  <c r="AF69" i="34"/>
  <c r="AE69" i="34"/>
  <c r="AD69" i="34"/>
  <c r="AC69" i="34"/>
  <c r="AB69" i="34"/>
  <c r="AA69" i="34"/>
  <c r="Z69" i="34"/>
  <c r="Y69" i="34"/>
  <c r="X69" i="34"/>
  <c r="W69" i="34"/>
  <c r="V69" i="34"/>
  <c r="U69" i="34"/>
  <c r="T69" i="34"/>
  <c r="S69" i="34"/>
  <c r="R69" i="34"/>
  <c r="Q69" i="34"/>
  <c r="AV68" i="34"/>
  <c r="AU67" i="34"/>
  <c r="AT67" i="34"/>
  <c r="AS67" i="34"/>
  <c r="AR67" i="34"/>
  <c r="AQ67" i="34"/>
  <c r="AP67" i="34"/>
  <c r="AO67" i="34"/>
  <c r="AN67" i="34"/>
  <c r="AM67" i="34"/>
  <c r="AL67" i="34"/>
  <c r="AK67" i="34"/>
  <c r="AJ67" i="34"/>
  <c r="AI67" i="34"/>
  <c r="AH67" i="34"/>
  <c r="AG67" i="34"/>
  <c r="AF67" i="34"/>
  <c r="AE67" i="34"/>
  <c r="AD67" i="34"/>
  <c r="AC67" i="34"/>
  <c r="AB67" i="34"/>
  <c r="AA67" i="34"/>
  <c r="Z67" i="34"/>
  <c r="Y67" i="34"/>
  <c r="X67" i="34"/>
  <c r="W67" i="34"/>
  <c r="V67" i="34"/>
  <c r="U67" i="34"/>
  <c r="T67" i="34"/>
  <c r="S67" i="34"/>
  <c r="R67" i="34"/>
  <c r="Q67" i="34"/>
  <c r="AV66" i="34"/>
  <c r="AU65" i="34"/>
  <c r="AT65" i="34"/>
  <c r="AS65" i="34"/>
  <c r="AR65" i="34"/>
  <c r="AQ65" i="34"/>
  <c r="AP65" i="34"/>
  <c r="AO65" i="34"/>
  <c r="AN65" i="34"/>
  <c r="AM65" i="34"/>
  <c r="AL65" i="34"/>
  <c r="AK65" i="34"/>
  <c r="AJ65" i="34"/>
  <c r="AI65" i="34"/>
  <c r="AH65" i="34"/>
  <c r="AG65" i="34"/>
  <c r="AF65" i="34"/>
  <c r="AE65" i="34"/>
  <c r="AD65" i="34"/>
  <c r="AC65" i="34"/>
  <c r="AB65" i="34"/>
  <c r="AA65" i="34"/>
  <c r="Z65" i="34"/>
  <c r="Y65" i="34"/>
  <c r="X65" i="34"/>
  <c r="W65" i="34"/>
  <c r="V65" i="34"/>
  <c r="U65" i="34"/>
  <c r="T65" i="34"/>
  <c r="S65" i="34"/>
  <c r="R65" i="34"/>
  <c r="Q65" i="34"/>
  <c r="AV64" i="34"/>
  <c r="AU63" i="34"/>
  <c r="AT63" i="34"/>
  <c r="AS63" i="34"/>
  <c r="AR63" i="34"/>
  <c r="AQ63" i="34"/>
  <c r="AP63" i="34"/>
  <c r="AO63" i="34"/>
  <c r="AN63" i="34"/>
  <c r="AM63" i="34"/>
  <c r="AL63" i="34"/>
  <c r="AK63" i="34"/>
  <c r="AJ63" i="34"/>
  <c r="AI63" i="34"/>
  <c r="AH63" i="34"/>
  <c r="AG63" i="34"/>
  <c r="AF63" i="34"/>
  <c r="AE63" i="34"/>
  <c r="AD63" i="34"/>
  <c r="AC63" i="34"/>
  <c r="AB63" i="34"/>
  <c r="AA63" i="34"/>
  <c r="Z63" i="34"/>
  <c r="Y63" i="34"/>
  <c r="X63" i="34"/>
  <c r="W63" i="34"/>
  <c r="V63" i="34"/>
  <c r="U63" i="34"/>
  <c r="T63" i="34"/>
  <c r="S63" i="34"/>
  <c r="R63" i="34"/>
  <c r="Q63" i="34"/>
  <c r="AV62" i="34"/>
  <c r="AU61" i="34"/>
  <c r="AT61" i="34"/>
  <c r="AS61" i="34"/>
  <c r="AR61" i="34"/>
  <c r="AQ61" i="34"/>
  <c r="AP61" i="34"/>
  <c r="AO61" i="34"/>
  <c r="AN61" i="34"/>
  <c r="AM61" i="34"/>
  <c r="AL61" i="34"/>
  <c r="AK61" i="34"/>
  <c r="AJ61" i="34"/>
  <c r="AI61" i="34"/>
  <c r="AH61" i="34"/>
  <c r="AG61" i="34"/>
  <c r="AF61" i="34"/>
  <c r="AE61" i="34"/>
  <c r="AD61" i="34"/>
  <c r="AC61" i="34"/>
  <c r="AB61" i="34"/>
  <c r="AA61" i="34"/>
  <c r="Z61" i="34"/>
  <c r="Y61" i="34"/>
  <c r="X61" i="34"/>
  <c r="W61" i="34"/>
  <c r="V61" i="34"/>
  <c r="U61" i="34"/>
  <c r="T61" i="34"/>
  <c r="S61" i="34"/>
  <c r="R61" i="34"/>
  <c r="Q61" i="34"/>
  <c r="AV60" i="34"/>
  <c r="AU59" i="34"/>
  <c r="AT59" i="34"/>
  <c r="AS59" i="34"/>
  <c r="AR59" i="34"/>
  <c r="AQ59" i="34"/>
  <c r="AP59" i="34"/>
  <c r="AO59" i="34"/>
  <c r="AN59" i="34"/>
  <c r="AM59" i="34"/>
  <c r="AL59" i="34"/>
  <c r="AK59" i="34"/>
  <c r="AJ59" i="34"/>
  <c r="AI59" i="34"/>
  <c r="AH59" i="34"/>
  <c r="AG59" i="34"/>
  <c r="AF59" i="34"/>
  <c r="AE59" i="34"/>
  <c r="AD59" i="34"/>
  <c r="AC59" i="34"/>
  <c r="AB59" i="34"/>
  <c r="AA59" i="34"/>
  <c r="Z59" i="34"/>
  <c r="Y59" i="34"/>
  <c r="X59" i="34"/>
  <c r="W59" i="34"/>
  <c r="V59" i="34"/>
  <c r="U59" i="34"/>
  <c r="T59" i="34"/>
  <c r="S59" i="34"/>
  <c r="R59" i="34"/>
  <c r="Q59" i="34"/>
  <c r="AV58" i="34"/>
  <c r="AU57" i="34"/>
  <c r="AT57" i="34"/>
  <c r="AS57" i="34"/>
  <c r="AR57" i="34"/>
  <c r="AQ57" i="34"/>
  <c r="AP57" i="34"/>
  <c r="AO57" i="34"/>
  <c r="AN57" i="34"/>
  <c r="AM57" i="34"/>
  <c r="AL57" i="34"/>
  <c r="AK57" i="34"/>
  <c r="AJ57" i="34"/>
  <c r="AI57" i="34"/>
  <c r="AH57" i="34"/>
  <c r="AG57" i="34"/>
  <c r="AF57" i="34"/>
  <c r="AE57" i="34"/>
  <c r="AD57" i="34"/>
  <c r="AC57" i="34"/>
  <c r="AB57" i="34"/>
  <c r="AA57" i="34"/>
  <c r="Z57" i="34"/>
  <c r="Y57" i="34"/>
  <c r="X57" i="34"/>
  <c r="W57" i="34"/>
  <c r="V57" i="34"/>
  <c r="U57" i="34"/>
  <c r="T57" i="34"/>
  <c r="S57" i="34"/>
  <c r="R57" i="34"/>
  <c r="Q57" i="34"/>
  <c r="AV56" i="34"/>
  <c r="AX53" i="34"/>
  <c r="AU47" i="34"/>
  <c r="AT47" i="34"/>
  <c r="AS47" i="34"/>
  <c r="AR47" i="34"/>
  <c r="AQ47" i="34"/>
  <c r="AP47" i="34"/>
  <c r="AO47" i="34"/>
  <c r="AN47" i="34"/>
  <c r="AM47" i="34"/>
  <c r="AL47" i="34"/>
  <c r="AK47" i="34"/>
  <c r="AJ47" i="34"/>
  <c r="AI47" i="34"/>
  <c r="AH47" i="34"/>
  <c r="AG47" i="34"/>
  <c r="AF47" i="34"/>
  <c r="AE47" i="34"/>
  <c r="AD47" i="34"/>
  <c r="AC47" i="34"/>
  <c r="AB47" i="34"/>
  <c r="AA47" i="34"/>
  <c r="Z47" i="34"/>
  <c r="Y47" i="34"/>
  <c r="X47" i="34"/>
  <c r="W47" i="34"/>
  <c r="V47" i="34"/>
  <c r="U47" i="34"/>
  <c r="T47" i="34"/>
  <c r="S47" i="34"/>
  <c r="R47" i="34"/>
  <c r="Q47" i="34"/>
  <c r="AV46" i="34"/>
  <c r="AU45" i="34"/>
  <c r="AT45" i="34"/>
  <c r="AS45" i="34"/>
  <c r="AR45" i="34"/>
  <c r="AQ45" i="34"/>
  <c r="AP45" i="34"/>
  <c r="AO45" i="34"/>
  <c r="AN45" i="34"/>
  <c r="AM45" i="34"/>
  <c r="AL45" i="34"/>
  <c r="AK45" i="34"/>
  <c r="AJ45" i="34"/>
  <c r="AI45" i="34"/>
  <c r="AH45" i="34"/>
  <c r="AG45" i="34"/>
  <c r="AF45" i="34"/>
  <c r="AE45" i="34"/>
  <c r="AD45" i="34"/>
  <c r="AC45" i="34"/>
  <c r="AB45" i="34"/>
  <c r="AA45" i="34"/>
  <c r="Z45" i="34"/>
  <c r="Y45" i="34"/>
  <c r="X45" i="34"/>
  <c r="W45" i="34"/>
  <c r="V45" i="34"/>
  <c r="U45" i="34"/>
  <c r="T45" i="34"/>
  <c r="S45" i="34"/>
  <c r="R45" i="34"/>
  <c r="Q45" i="34"/>
  <c r="AV44" i="34"/>
  <c r="AU43" i="34"/>
  <c r="AT43" i="34"/>
  <c r="AS43" i="34"/>
  <c r="AR43" i="34"/>
  <c r="AQ43" i="34"/>
  <c r="AP43" i="34"/>
  <c r="AO43" i="34"/>
  <c r="AN43" i="34"/>
  <c r="AM43" i="34"/>
  <c r="AL43" i="34"/>
  <c r="AK43" i="34"/>
  <c r="AJ43" i="34"/>
  <c r="AI43" i="34"/>
  <c r="AH43" i="34"/>
  <c r="AG43" i="34"/>
  <c r="AF43" i="34"/>
  <c r="AE43" i="34"/>
  <c r="AD43" i="34"/>
  <c r="AC43" i="34"/>
  <c r="AB43" i="34"/>
  <c r="AA43" i="34"/>
  <c r="Z43" i="34"/>
  <c r="Y43" i="34"/>
  <c r="X43" i="34"/>
  <c r="W43" i="34"/>
  <c r="V43" i="34"/>
  <c r="U43" i="34"/>
  <c r="T43" i="34"/>
  <c r="S43" i="34"/>
  <c r="R43" i="34"/>
  <c r="Q43" i="34"/>
  <c r="AV42" i="34"/>
  <c r="AU41" i="34"/>
  <c r="AT41" i="34"/>
  <c r="AS41" i="34"/>
  <c r="AR41" i="34"/>
  <c r="AQ41" i="34"/>
  <c r="AP41" i="34"/>
  <c r="AO41" i="34"/>
  <c r="AN41" i="34"/>
  <c r="AM41" i="34"/>
  <c r="AL41" i="34"/>
  <c r="AK41" i="34"/>
  <c r="AJ41" i="34"/>
  <c r="AI41" i="34"/>
  <c r="AH41" i="34"/>
  <c r="AG41" i="34"/>
  <c r="AF41" i="34"/>
  <c r="AE41" i="34"/>
  <c r="AD41" i="34"/>
  <c r="AC41" i="34"/>
  <c r="AB41" i="34"/>
  <c r="AA41" i="34"/>
  <c r="Z41" i="34"/>
  <c r="Y41" i="34"/>
  <c r="X41" i="34"/>
  <c r="W41" i="34"/>
  <c r="V41" i="34"/>
  <c r="U41" i="34"/>
  <c r="T41" i="34"/>
  <c r="S41" i="34"/>
  <c r="R41" i="34"/>
  <c r="Q41" i="34"/>
  <c r="AV40" i="34"/>
  <c r="AU39" i="34"/>
  <c r="AT39" i="34"/>
  <c r="AS39" i="34"/>
  <c r="AR39" i="34"/>
  <c r="AQ39" i="34"/>
  <c r="AP39" i="34"/>
  <c r="AO39" i="34"/>
  <c r="AN39" i="34"/>
  <c r="AM39" i="34"/>
  <c r="AL39" i="34"/>
  <c r="AK39" i="34"/>
  <c r="AJ39" i="34"/>
  <c r="AI39" i="34"/>
  <c r="AH39" i="34"/>
  <c r="AG39" i="34"/>
  <c r="AF39" i="34"/>
  <c r="AE39" i="34"/>
  <c r="AD39" i="34"/>
  <c r="AC39" i="34"/>
  <c r="AB39" i="34"/>
  <c r="AA39" i="34"/>
  <c r="Z39" i="34"/>
  <c r="Y39" i="34"/>
  <c r="X39" i="34"/>
  <c r="W39" i="34"/>
  <c r="V39" i="34"/>
  <c r="U39" i="34"/>
  <c r="T39" i="34"/>
  <c r="S39" i="34"/>
  <c r="R39" i="34"/>
  <c r="Q39" i="34"/>
  <c r="AV38" i="34"/>
  <c r="AU37" i="34"/>
  <c r="AT37" i="34"/>
  <c r="AS37" i="34"/>
  <c r="AR37" i="34"/>
  <c r="AQ37" i="34"/>
  <c r="AP37" i="34"/>
  <c r="AO37" i="34"/>
  <c r="AN37" i="34"/>
  <c r="AM37" i="34"/>
  <c r="AL37" i="34"/>
  <c r="AK37" i="34"/>
  <c r="AJ37" i="34"/>
  <c r="AI37" i="34"/>
  <c r="AH37" i="34"/>
  <c r="AG37" i="34"/>
  <c r="AF37" i="34"/>
  <c r="AE37" i="34"/>
  <c r="AD37" i="34"/>
  <c r="AC37" i="34"/>
  <c r="AB37" i="34"/>
  <c r="AA37" i="34"/>
  <c r="Z37" i="34"/>
  <c r="Y37" i="34"/>
  <c r="X37" i="34"/>
  <c r="W37" i="34"/>
  <c r="V37" i="34"/>
  <c r="U37" i="34"/>
  <c r="T37" i="34"/>
  <c r="S37" i="34"/>
  <c r="R37" i="34"/>
  <c r="Q37" i="34"/>
  <c r="AV36" i="34"/>
  <c r="AU35" i="34"/>
  <c r="AT35" i="34"/>
  <c r="AS35" i="34"/>
  <c r="AR35" i="34"/>
  <c r="AQ35" i="34"/>
  <c r="AP35" i="34"/>
  <c r="AO35" i="34"/>
  <c r="AN35" i="34"/>
  <c r="AM35" i="34"/>
  <c r="AL35" i="34"/>
  <c r="AK35" i="34"/>
  <c r="AJ35" i="34"/>
  <c r="AI35" i="34"/>
  <c r="AH35" i="34"/>
  <c r="AG35" i="34"/>
  <c r="AF35" i="34"/>
  <c r="AE35" i="34"/>
  <c r="AD35" i="34"/>
  <c r="AC35" i="34"/>
  <c r="AB35" i="34"/>
  <c r="AA35" i="34"/>
  <c r="Z35" i="34"/>
  <c r="Y35" i="34"/>
  <c r="X35" i="34"/>
  <c r="W35" i="34"/>
  <c r="V35" i="34"/>
  <c r="U35" i="34"/>
  <c r="T35" i="34"/>
  <c r="S35" i="34"/>
  <c r="R35" i="34"/>
  <c r="Q35" i="34"/>
  <c r="AV34" i="34"/>
  <c r="AU33" i="34"/>
  <c r="AT33" i="34"/>
  <c r="AS33" i="34"/>
  <c r="AR33" i="34"/>
  <c r="AQ33" i="34"/>
  <c r="AP33" i="34"/>
  <c r="AO33" i="34"/>
  <c r="AN33" i="34"/>
  <c r="AM33" i="34"/>
  <c r="AL33" i="34"/>
  <c r="AK33" i="34"/>
  <c r="AJ33" i="34"/>
  <c r="AI33" i="34"/>
  <c r="AH33" i="34"/>
  <c r="AG33" i="34"/>
  <c r="AF33" i="34"/>
  <c r="AE33" i="34"/>
  <c r="AD33" i="34"/>
  <c r="AC33" i="34"/>
  <c r="AB33" i="34"/>
  <c r="AA33" i="34"/>
  <c r="Z33" i="34"/>
  <c r="Y33" i="34"/>
  <c r="X33" i="34"/>
  <c r="W33" i="34"/>
  <c r="V33" i="34"/>
  <c r="U33" i="34"/>
  <c r="T33" i="34"/>
  <c r="S33" i="34"/>
  <c r="R33" i="34"/>
  <c r="Q33" i="34"/>
  <c r="AV32" i="34"/>
  <c r="AU31" i="34"/>
  <c r="AT31" i="34"/>
  <c r="AS31" i="34"/>
  <c r="AR31" i="34"/>
  <c r="AQ31" i="34"/>
  <c r="AP31" i="34"/>
  <c r="AO31" i="34"/>
  <c r="AN31" i="34"/>
  <c r="AM31" i="34"/>
  <c r="AL31" i="34"/>
  <c r="AK31" i="34"/>
  <c r="AJ31" i="34"/>
  <c r="AI31" i="34"/>
  <c r="AH31" i="34"/>
  <c r="AG31" i="34"/>
  <c r="AF31" i="34"/>
  <c r="AE31" i="34"/>
  <c r="AD31" i="34"/>
  <c r="AC31" i="34"/>
  <c r="AB31" i="34"/>
  <c r="AA31" i="34"/>
  <c r="Z31" i="34"/>
  <c r="Y31" i="34"/>
  <c r="X31" i="34"/>
  <c r="W31" i="34"/>
  <c r="V31" i="34"/>
  <c r="U31" i="34"/>
  <c r="T31" i="34"/>
  <c r="S31" i="34"/>
  <c r="R31" i="34"/>
  <c r="Q31" i="34"/>
  <c r="AV30" i="34"/>
  <c r="AU29" i="34"/>
  <c r="AT29" i="34"/>
  <c r="AS29"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AV28" i="34"/>
  <c r="AU27" i="34"/>
  <c r="AT27" i="34"/>
  <c r="AS27" i="34"/>
  <c r="AR27" i="34"/>
  <c r="AQ27" i="34"/>
  <c r="AP27" i="34"/>
  <c r="AO27" i="34"/>
  <c r="AN27" i="34"/>
  <c r="AM27" i="34"/>
  <c r="AL27" i="34"/>
  <c r="AK27" i="34"/>
  <c r="AJ27" i="34"/>
  <c r="AI27" i="34"/>
  <c r="AH27" i="34"/>
  <c r="AG27" i="34"/>
  <c r="AF27" i="34"/>
  <c r="AE27" i="34"/>
  <c r="AD27" i="34"/>
  <c r="AC27" i="34"/>
  <c r="AB27" i="34"/>
  <c r="AA27" i="34"/>
  <c r="Z27" i="34"/>
  <c r="Y27" i="34"/>
  <c r="X27" i="34"/>
  <c r="W27" i="34"/>
  <c r="V27" i="34"/>
  <c r="U27" i="34"/>
  <c r="T27" i="34"/>
  <c r="S27" i="34"/>
  <c r="R27" i="34"/>
  <c r="Q27" i="34"/>
  <c r="AV26"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AV24" i="34"/>
  <c r="AU23" i="34"/>
  <c r="AT23" i="34"/>
  <c r="AS23" i="34"/>
  <c r="AR23" i="34"/>
  <c r="AQ23" i="34"/>
  <c r="AP23" i="34"/>
  <c r="AO23" i="34"/>
  <c r="AN23" i="34"/>
  <c r="AM23" i="34"/>
  <c r="AL23" i="34"/>
  <c r="AK23" i="34"/>
  <c r="AJ23" i="34"/>
  <c r="AI23" i="34"/>
  <c r="AH23" i="34"/>
  <c r="AG23" i="34"/>
  <c r="AF23" i="34"/>
  <c r="AE23" i="34"/>
  <c r="AD23" i="34"/>
  <c r="AC23" i="34"/>
  <c r="AB23" i="34"/>
  <c r="AA23" i="34"/>
  <c r="Z23" i="34"/>
  <c r="Y23" i="34"/>
  <c r="X23" i="34"/>
  <c r="W23" i="34"/>
  <c r="V23" i="34"/>
  <c r="U23" i="34"/>
  <c r="T23" i="34"/>
  <c r="S23" i="34"/>
  <c r="R23" i="34"/>
  <c r="Q23" i="34"/>
  <c r="AV22" i="34"/>
  <c r="AU21" i="34"/>
  <c r="AT21" i="34"/>
  <c r="AS21" i="34"/>
  <c r="AR21" i="34"/>
  <c r="AQ21" i="34"/>
  <c r="AP21" i="34"/>
  <c r="AO21" i="34"/>
  <c r="AN21" i="34"/>
  <c r="AM21" i="34"/>
  <c r="AL21" i="34"/>
  <c r="AK21" i="34"/>
  <c r="AJ21" i="34"/>
  <c r="AI21" i="34"/>
  <c r="AH21" i="34"/>
  <c r="AG21" i="34"/>
  <c r="AF21" i="34"/>
  <c r="AE21" i="34"/>
  <c r="AD21" i="34"/>
  <c r="AC21" i="34"/>
  <c r="AB21" i="34"/>
  <c r="AA21" i="34"/>
  <c r="Z21" i="34"/>
  <c r="Y21" i="34"/>
  <c r="X21" i="34"/>
  <c r="W21" i="34"/>
  <c r="V21" i="34"/>
  <c r="U21" i="34"/>
  <c r="T21" i="34"/>
  <c r="S21" i="34"/>
  <c r="R21" i="34"/>
  <c r="Q21" i="34"/>
  <c r="AV20" i="34"/>
  <c r="AU19" i="34"/>
  <c r="AT19" i="34"/>
  <c r="AS19" i="34"/>
  <c r="AR19" i="34"/>
  <c r="AQ19" i="34"/>
  <c r="AP19" i="34"/>
  <c r="AO19" i="34"/>
  <c r="AN19" i="34"/>
  <c r="AM19" i="34"/>
  <c r="AL19" i="34"/>
  <c r="AK19" i="34"/>
  <c r="AJ19" i="34"/>
  <c r="AI19" i="34"/>
  <c r="AH19" i="34"/>
  <c r="AG19" i="34"/>
  <c r="AF19" i="34"/>
  <c r="AE19" i="34"/>
  <c r="AD19" i="34"/>
  <c r="AC19" i="34"/>
  <c r="AB19" i="34"/>
  <c r="AA19" i="34"/>
  <c r="Z19" i="34"/>
  <c r="Y19" i="34"/>
  <c r="X19" i="34"/>
  <c r="W19" i="34"/>
  <c r="V19" i="34"/>
  <c r="U19" i="34"/>
  <c r="T19" i="34"/>
  <c r="S19" i="34"/>
  <c r="R19" i="34"/>
  <c r="Q19" i="34"/>
  <c r="AV18" i="34"/>
  <c r="AU17" i="34"/>
  <c r="AT17" i="34"/>
  <c r="AS17" i="34"/>
  <c r="AR17" i="34"/>
  <c r="AQ17" i="34"/>
  <c r="AP17" i="34"/>
  <c r="AO17" i="34"/>
  <c r="AN17" i="34"/>
  <c r="AM17" i="34"/>
  <c r="AL17" i="34"/>
  <c r="AK17" i="34"/>
  <c r="AJ17" i="34"/>
  <c r="AI17" i="34"/>
  <c r="AH17" i="34"/>
  <c r="AG17" i="34"/>
  <c r="AF17" i="34"/>
  <c r="AE17" i="34"/>
  <c r="AD17" i="34"/>
  <c r="AC17" i="34"/>
  <c r="AB17" i="34"/>
  <c r="AA17" i="34"/>
  <c r="Z17" i="34"/>
  <c r="Y17" i="34"/>
  <c r="X17" i="34"/>
  <c r="W17" i="34"/>
  <c r="V17" i="34"/>
  <c r="U17" i="34"/>
  <c r="T17" i="34"/>
  <c r="S17" i="34"/>
  <c r="R17" i="34"/>
  <c r="Q17" i="34"/>
  <c r="AV16" i="34"/>
  <c r="AU15" i="34"/>
  <c r="AT15" i="34"/>
  <c r="AS15" i="34"/>
  <c r="AR15" i="34"/>
  <c r="AQ15" i="34"/>
  <c r="AP15" i="34"/>
  <c r="AO15" i="34"/>
  <c r="AN15" i="34"/>
  <c r="AM15" i="34"/>
  <c r="AL15" i="34"/>
  <c r="AK15" i="34"/>
  <c r="AJ15" i="34"/>
  <c r="AI15" i="34"/>
  <c r="AH15" i="34"/>
  <c r="AG15" i="34"/>
  <c r="AF15" i="34"/>
  <c r="AE15" i="34"/>
  <c r="AD15" i="34"/>
  <c r="AC15" i="34"/>
  <c r="AB15" i="34"/>
  <c r="AA15" i="34"/>
  <c r="Z15" i="34"/>
  <c r="Y15" i="34"/>
  <c r="X15" i="34"/>
  <c r="W15" i="34"/>
  <c r="V15" i="34"/>
  <c r="U15" i="34"/>
  <c r="T15" i="34"/>
  <c r="S15" i="34"/>
  <c r="R15" i="34"/>
  <c r="Q15" i="34"/>
  <c r="AV14" i="34"/>
  <c r="AU13" i="34"/>
  <c r="AT13" i="34"/>
  <c r="AS13" i="34"/>
  <c r="AR13" i="34"/>
  <c r="AQ13" i="34"/>
  <c r="AP13" i="34"/>
  <c r="AO13" i="34"/>
  <c r="AN13" i="34"/>
  <c r="AM13" i="34"/>
  <c r="AL13" i="34"/>
  <c r="AK13" i="34"/>
  <c r="AJ13" i="34"/>
  <c r="AI13" i="34"/>
  <c r="AH13" i="34"/>
  <c r="AG13" i="34"/>
  <c r="AF13" i="34"/>
  <c r="AE13" i="34"/>
  <c r="AD13" i="34"/>
  <c r="AC13" i="34"/>
  <c r="AB13" i="34"/>
  <c r="AA13" i="34"/>
  <c r="Z13" i="34"/>
  <c r="Y13" i="34"/>
  <c r="X13" i="34"/>
  <c r="W13" i="34"/>
  <c r="V13" i="34"/>
  <c r="U13" i="34"/>
  <c r="T13" i="34"/>
  <c r="S13" i="34"/>
  <c r="R13" i="34"/>
  <c r="Q13" i="34"/>
  <c r="AV12" i="34"/>
  <c r="B12" i="34"/>
  <c r="B14" i="34" s="1"/>
  <c r="B16" i="34" s="1"/>
  <c r="B18" i="34" s="1"/>
  <c r="B20" i="34" s="1"/>
  <c r="B22" i="34"/>
  <c r="B24" i="34" s="1"/>
  <c r="B26" i="34" s="1"/>
  <c r="B28" i="34" s="1"/>
  <c r="B30" i="34" s="1"/>
  <c r="B32" i="34" s="1"/>
  <c r="B34" i="34" s="1"/>
  <c r="B36" i="34" s="1"/>
  <c r="B38" i="34" s="1"/>
  <c r="B40" i="34" s="1"/>
  <c r="B42" i="34" s="1"/>
  <c r="B44" i="34" s="1"/>
  <c r="B46" i="34" s="1"/>
  <c r="B56" i="34" s="1"/>
  <c r="B58" i="34" s="1"/>
  <c r="B60" i="34" s="1"/>
  <c r="B62" i="34" s="1"/>
  <c r="B64" i="34" s="1"/>
  <c r="B66" i="34" s="1"/>
  <c r="B68" i="34" s="1"/>
  <c r="B70" i="34" s="1"/>
  <c r="B72" i="34" s="1"/>
  <c r="B74" i="34" s="1"/>
  <c r="B76" i="34" s="1"/>
  <c r="B78" i="34" s="1"/>
  <c r="B80" i="34" s="1"/>
  <c r="B82" i="34" s="1"/>
  <c r="B84" i="34" s="1"/>
  <c r="B86" i="34" s="1"/>
  <c r="B88" i="34" s="1"/>
  <c r="B90" i="34" s="1"/>
  <c r="B92" i="34" s="1"/>
  <c r="B94" i="34" s="1"/>
  <c r="B96" i="34" s="1"/>
  <c r="B98" i="34" s="1"/>
  <c r="B105" i="34" s="1"/>
  <c r="B107" i="34" s="1"/>
  <c r="B109" i="34" s="1"/>
  <c r="B111" i="34" s="1"/>
  <c r="B113" i="34" s="1"/>
  <c r="B115" i="34" s="1"/>
  <c r="B117" i="34" s="1"/>
  <c r="B119" i="34" s="1"/>
  <c r="B121" i="34" s="1"/>
  <c r="B123" i="34" s="1"/>
  <c r="B125" i="34" s="1"/>
  <c r="B127" i="34" s="1"/>
  <c r="B129" i="34" s="1"/>
  <c r="B131" i="34" s="1"/>
  <c r="B133" i="34" s="1"/>
  <c r="B135" i="34" s="1"/>
  <c r="B137" i="34" s="1"/>
  <c r="B139" i="34" s="1"/>
  <c r="B141" i="34" s="1"/>
  <c r="B143" i="34" s="1"/>
  <c r="B145" i="34" s="1"/>
  <c r="B147" i="34" s="1"/>
  <c r="B154" i="34" s="1"/>
  <c r="B156" i="34" s="1"/>
  <c r="B158" i="34" s="1"/>
  <c r="B160" i="34" s="1"/>
  <c r="B162" i="34" s="1"/>
  <c r="B164" i="34" s="1"/>
  <c r="B166" i="34" s="1"/>
  <c r="B168" i="34" s="1"/>
  <c r="B170" i="34" s="1"/>
  <c r="B172" i="34" s="1"/>
  <c r="B174" i="34" s="1"/>
  <c r="B176" i="34" s="1"/>
  <c r="B178" i="34" s="1"/>
  <c r="B180" i="34" s="1"/>
  <c r="B182" i="34" s="1"/>
  <c r="B184" i="34" s="1"/>
  <c r="B186" i="34" s="1"/>
  <c r="B188" i="34" s="1"/>
  <c r="B190" i="34" s="1"/>
  <c r="B192" i="34" s="1"/>
  <c r="B194" i="34" s="1"/>
  <c r="B196" i="34" s="1"/>
  <c r="B203" i="34" s="1"/>
  <c r="B205" i="34" s="1"/>
  <c r="B207" i="34" s="1"/>
  <c r="B209" i="34" s="1"/>
  <c r="B211" i="34" s="1"/>
  <c r="B213" i="34" s="1"/>
  <c r="B215" i="34" s="1"/>
  <c r="B217" i="34" s="1"/>
  <c r="B219" i="34" s="1"/>
  <c r="B221" i="34" s="1"/>
  <c r="B223" i="34" s="1"/>
  <c r="B225" i="34" s="1"/>
  <c r="B227" i="34" s="1"/>
  <c r="B229" i="34" s="1"/>
  <c r="B231" i="34" s="1"/>
  <c r="B233" i="34" s="1"/>
  <c r="B235" i="34" s="1"/>
  <c r="B237" i="34" s="1"/>
  <c r="B239" i="34" s="1"/>
  <c r="B241" i="34" s="1"/>
  <c r="B243" i="34" s="1"/>
  <c r="B245" i="34" s="1"/>
  <c r="AU11" i="34"/>
  <c r="AR11" i="34"/>
  <c r="AO11" i="34"/>
  <c r="AN11" i="34"/>
  <c r="AK11" i="34"/>
  <c r="AH11" i="34"/>
  <c r="AG11" i="34"/>
  <c r="AD11" i="34"/>
  <c r="AA11" i="34"/>
  <c r="Z11" i="34"/>
  <c r="W11" i="34"/>
  <c r="T11" i="34"/>
  <c r="S11" i="34"/>
  <c r="AV10" i="34"/>
  <c r="AU9" i="34"/>
  <c r="AO9" i="34"/>
  <c r="AN9" i="34"/>
  <c r="AH9" i="34"/>
  <c r="AG9" i="34"/>
  <c r="AA9" i="34"/>
  <c r="Z9" i="34"/>
  <c r="T9" i="34"/>
  <c r="S9" i="34"/>
  <c r="AV8" i="34"/>
  <c r="AU7" i="34"/>
  <c r="AO7" i="34"/>
  <c r="AN7" i="34"/>
  <c r="AH7" i="34"/>
  <c r="AG7" i="34"/>
  <c r="AA7" i="34"/>
  <c r="Z7" i="34"/>
  <c r="T7" i="34"/>
  <c r="S7" i="34"/>
  <c r="AV6" i="34"/>
  <c r="BO5" i="34"/>
  <c r="BO6" i="34" s="1"/>
  <c r="BO7" i="34" s="1"/>
  <c r="BO8" i="34" s="1"/>
  <c r="BO9" i="34" s="1"/>
  <c r="BO10" i="34" s="1"/>
  <c r="BO11" i="34" s="1"/>
  <c r="BN5" i="34"/>
  <c r="AX2" i="34"/>
  <c r="BN6" i="34"/>
  <c r="BN7" i="34" s="1"/>
  <c r="BN8" i="34" s="1"/>
  <c r="BN9" i="34" s="1"/>
  <c r="BN10" i="34" s="1"/>
  <c r="BN11" i="34" s="1"/>
  <c r="W200" i="34"/>
  <c r="W151" i="34"/>
  <c r="W53" i="34"/>
  <c r="W102" i="34"/>
  <c r="W151" i="17"/>
  <c r="AU246" i="17"/>
  <c r="AT246" i="17"/>
  <c r="AS246" i="17"/>
  <c r="AR246" i="17"/>
  <c r="AQ246" i="17"/>
  <c r="AP246" i="17"/>
  <c r="AO246" i="17"/>
  <c r="AN246" i="17"/>
  <c r="AM246" i="17"/>
  <c r="AL246" i="17"/>
  <c r="AK246" i="17"/>
  <c r="AJ246" i="17"/>
  <c r="AI246" i="17"/>
  <c r="AH246" i="17"/>
  <c r="AG246" i="17"/>
  <c r="AF246" i="17"/>
  <c r="AE246" i="17"/>
  <c r="AD246" i="17"/>
  <c r="AC246" i="17"/>
  <c r="AB246" i="17"/>
  <c r="AA246" i="17"/>
  <c r="Z246" i="17"/>
  <c r="Y246" i="17"/>
  <c r="X246" i="17"/>
  <c r="W246" i="17"/>
  <c r="V246" i="17"/>
  <c r="U246" i="17"/>
  <c r="T246" i="17"/>
  <c r="S246" i="17"/>
  <c r="R246" i="17"/>
  <c r="Q246" i="17"/>
  <c r="AU244" i="17"/>
  <c r="AT244" i="17"/>
  <c r="AS244" i="17"/>
  <c r="AR244" i="17"/>
  <c r="AQ244" i="17"/>
  <c r="AP244" i="17"/>
  <c r="AO244" i="17"/>
  <c r="AN244" i="17"/>
  <c r="AM244" i="17"/>
  <c r="AL244" i="17"/>
  <c r="AK244" i="17"/>
  <c r="AJ244" i="17"/>
  <c r="AI244" i="17"/>
  <c r="AH244" i="17"/>
  <c r="AG244" i="17"/>
  <c r="AF244" i="17"/>
  <c r="AE244" i="17"/>
  <c r="AD244" i="17"/>
  <c r="AC244" i="17"/>
  <c r="AB244" i="17"/>
  <c r="AA244" i="17"/>
  <c r="Z244" i="17"/>
  <c r="Y244" i="17"/>
  <c r="X244" i="17"/>
  <c r="W244" i="17"/>
  <c r="V244" i="17"/>
  <c r="U244" i="17"/>
  <c r="T244" i="17"/>
  <c r="S244" i="17"/>
  <c r="R244" i="17"/>
  <c r="Q244" i="17"/>
  <c r="AU242" i="17"/>
  <c r="AT242" i="17"/>
  <c r="AS242" i="17"/>
  <c r="AR242" i="17"/>
  <c r="AQ242" i="17"/>
  <c r="AP242" i="17"/>
  <c r="AO242" i="17"/>
  <c r="AN242" i="17"/>
  <c r="AM242" i="17"/>
  <c r="AL242" i="17"/>
  <c r="AK242" i="17"/>
  <c r="AJ242" i="17"/>
  <c r="AI242" i="17"/>
  <c r="AH242" i="17"/>
  <c r="AG242" i="17"/>
  <c r="AF242" i="17"/>
  <c r="AE242" i="17"/>
  <c r="AD242" i="17"/>
  <c r="AC242" i="17"/>
  <c r="AB242" i="17"/>
  <c r="AA242" i="17"/>
  <c r="Z242" i="17"/>
  <c r="Y242" i="17"/>
  <c r="X242" i="17"/>
  <c r="W242" i="17"/>
  <c r="V242" i="17"/>
  <c r="U242" i="17"/>
  <c r="T242" i="17"/>
  <c r="S242" i="17"/>
  <c r="R242" i="17"/>
  <c r="Q242" i="17"/>
  <c r="AU240" i="17"/>
  <c r="AT240" i="17"/>
  <c r="AS240" i="17"/>
  <c r="AR240" i="17"/>
  <c r="AQ240" i="17"/>
  <c r="AP240" i="17"/>
  <c r="AO240" i="17"/>
  <c r="AN240" i="17"/>
  <c r="AM240" i="17"/>
  <c r="AL240" i="17"/>
  <c r="AK240" i="17"/>
  <c r="AJ240" i="17"/>
  <c r="AI240" i="17"/>
  <c r="AH240" i="17"/>
  <c r="AG240" i="17"/>
  <c r="AF240" i="17"/>
  <c r="AE240" i="17"/>
  <c r="AD240" i="17"/>
  <c r="AC240" i="17"/>
  <c r="AB240" i="17"/>
  <c r="AA240" i="17"/>
  <c r="Z240" i="17"/>
  <c r="Y240" i="17"/>
  <c r="X240" i="17"/>
  <c r="W240" i="17"/>
  <c r="V240" i="17"/>
  <c r="U240" i="17"/>
  <c r="T240" i="17"/>
  <c r="S240" i="17"/>
  <c r="R240" i="17"/>
  <c r="Q240" i="17"/>
  <c r="AU238" i="17"/>
  <c r="AT238" i="17"/>
  <c r="AS238" i="17"/>
  <c r="AR238" i="17"/>
  <c r="AQ238" i="17"/>
  <c r="AP238" i="17"/>
  <c r="AO238" i="17"/>
  <c r="AN238" i="17"/>
  <c r="AM238" i="17"/>
  <c r="AL238" i="17"/>
  <c r="AK238" i="17"/>
  <c r="AJ238" i="17"/>
  <c r="AI238" i="17"/>
  <c r="AH238" i="17"/>
  <c r="AG238" i="17"/>
  <c r="AF238" i="17"/>
  <c r="AE238" i="17"/>
  <c r="AD238" i="17"/>
  <c r="AC238" i="17"/>
  <c r="AB238" i="17"/>
  <c r="AA238" i="17"/>
  <c r="Z238" i="17"/>
  <c r="Y238" i="17"/>
  <c r="X238" i="17"/>
  <c r="W238" i="17"/>
  <c r="V238" i="17"/>
  <c r="U238" i="17"/>
  <c r="T238" i="17"/>
  <c r="S238" i="17"/>
  <c r="R238" i="17"/>
  <c r="Q238" i="17"/>
  <c r="AU236" i="17"/>
  <c r="AT236" i="17"/>
  <c r="AS236" i="17"/>
  <c r="AR236" i="17"/>
  <c r="AQ236" i="17"/>
  <c r="AP236" i="17"/>
  <c r="AO236" i="17"/>
  <c r="AN236" i="17"/>
  <c r="AM236" i="17"/>
  <c r="AL236" i="17"/>
  <c r="AK236" i="17"/>
  <c r="AJ236" i="17"/>
  <c r="AI236" i="17"/>
  <c r="AH236" i="17"/>
  <c r="AG236" i="17"/>
  <c r="AF236" i="17"/>
  <c r="AE236" i="17"/>
  <c r="AD236" i="17"/>
  <c r="AC236" i="17"/>
  <c r="AB236" i="17"/>
  <c r="AA236" i="17"/>
  <c r="Z236" i="17"/>
  <c r="Y236" i="17"/>
  <c r="X236" i="17"/>
  <c r="W236" i="17"/>
  <c r="V236" i="17"/>
  <c r="U236" i="17"/>
  <c r="T236" i="17"/>
  <c r="S236" i="17"/>
  <c r="R236" i="17"/>
  <c r="Q236" i="17"/>
  <c r="AU234" i="17"/>
  <c r="AT234" i="17"/>
  <c r="AS234" i="17"/>
  <c r="AR234" i="17"/>
  <c r="AQ234" i="17"/>
  <c r="AP234" i="17"/>
  <c r="AO234" i="17"/>
  <c r="AN234" i="17"/>
  <c r="AM234" i="17"/>
  <c r="AL234" i="17"/>
  <c r="AK234" i="17"/>
  <c r="AJ234" i="17"/>
  <c r="AI234" i="17"/>
  <c r="AH234" i="17"/>
  <c r="AG234" i="17"/>
  <c r="AF234" i="17"/>
  <c r="AE234" i="17"/>
  <c r="AD234" i="17"/>
  <c r="AC234" i="17"/>
  <c r="AB234" i="17"/>
  <c r="AA234" i="17"/>
  <c r="Z234" i="17"/>
  <c r="Y234" i="17"/>
  <c r="X234" i="17"/>
  <c r="W234" i="17"/>
  <c r="V234" i="17"/>
  <c r="U234" i="17"/>
  <c r="T234" i="17"/>
  <c r="S234" i="17"/>
  <c r="R234" i="17"/>
  <c r="Q234" i="17"/>
  <c r="AU232" i="17"/>
  <c r="AT232" i="17"/>
  <c r="AS232" i="17"/>
  <c r="AR232" i="17"/>
  <c r="AQ232" i="17"/>
  <c r="AP232" i="17"/>
  <c r="AO232" i="17"/>
  <c r="AN232" i="17"/>
  <c r="AM232" i="17"/>
  <c r="AL232" i="17"/>
  <c r="AK232" i="17"/>
  <c r="AJ232" i="17"/>
  <c r="AI232" i="17"/>
  <c r="AH232" i="17"/>
  <c r="AG232" i="17"/>
  <c r="AF232" i="17"/>
  <c r="AE232" i="17"/>
  <c r="AD232" i="17"/>
  <c r="AC232" i="17"/>
  <c r="AB232" i="17"/>
  <c r="AA232" i="17"/>
  <c r="Z232" i="17"/>
  <c r="Y232" i="17"/>
  <c r="X232" i="17"/>
  <c r="W232" i="17"/>
  <c r="V232" i="17"/>
  <c r="U232" i="17"/>
  <c r="T232" i="17"/>
  <c r="S232" i="17"/>
  <c r="R232" i="17"/>
  <c r="Q232" i="17"/>
  <c r="AU230" i="17"/>
  <c r="AT230" i="17"/>
  <c r="AS230" i="17"/>
  <c r="AR230" i="17"/>
  <c r="AQ230" i="17"/>
  <c r="AP230" i="17"/>
  <c r="AO230" i="17"/>
  <c r="AN230" i="17"/>
  <c r="AM230" i="17"/>
  <c r="AL230" i="17"/>
  <c r="AK230" i="17"/>
  <c r="AJ230" i="17"/>
  <c r="AI230" i="17"/>
  <c r="AH230" i="17"/>
  <c r="AG230" i="17"/>
  <c r="AF230" i="17"/>
  <c r="AE230" i="17"/>
  <c r="AD230" i="17"/>
  <c r="AC230" i="17"/>
  <c r="AB230" i="17"/>
  <c r="AA230" i="17"/>
  <c r="Z230" i="17"/>
  <c r="Y230" i="17"/>
  <c r="X230" i="17"/>
  <c r="W230" i="17"/>
  <c r="V230" i="17"/>
  <c r="U230" i="17"/>
  <c r="T230" i="17"/>
  <c r="S230" i="17"/>
  <c r="R230" i="17"/>
  <c r="Q230" i="17"/>
  <c r="AU228" i="17"/>
  <c r="AT228" i="17"/>
  <c r="AS228" i="17"/>
  <c r="AR228" i="17"/>
  <c r="AQ228" i="17"/>
  <c r="AP228" i="17"/>
  <c r="AO228" i="17"/>
  <c r="AN228" i="17"/>
  <c r="AM228" i="17"/>
  <c r="AL228" i="17"/>
  <c r="AK228" i="17"/>
  <c r="AJ228" i="17"/>
  <c r="AI228" i="17"/>
  <c r="AH228" i="17"/>
  <c r="AG228" i="17"/>
  <c r="AF228" i="17"/>
  <c r="AE228" i="17"/>
  <c r="AD228" i="17"/>
  <c r="AC228" i="17"/>
  <c r="AB228" i="17"/>
  <c r="AA228" i="17"/>
  <c r="Z228" i="17"/>
  <c r="Y228" i="17"/>
  <c r="X228" i="17"/>
  <c r="W228" i="17"/>
  <c r="V228" i="17"/>
  <c r="U228" i="17"/>
  <c r="T228" i="17"/>
  <c r="S228" i="17"/>
  <c r="R228" i="17"/>
  <c r="Q228" i="17"/>
  <c r="AU226" i="17"/>
  <c r="AT226" i="17"/>
  <c r="AS226" i="17"/>
  <c r="AR226" i="17"/>
  <c r="AQ226" i="17"/>
  <c r="AP226" i="17"/>
  <c r="AO226" i="17"/>
  <c r="AN226" i="17"/>
  <c r="AM226" i="17"/>
  <c r="AL226" i="17"/>
  <c r="AK226" i="17"/>
  <c r="AJ226" i="17"/>
  <c r="AI226" i="17"/>
  <c r="AH226" i="17"/>
  <c r="AG226" i="17"/>
  <c r="AF226" i="17"/>
  <c r="AE226" i="17"/>
  <c r="AD226" i="17"/>
  <c r="AC226" i="17"/>
  <c r="AB226" i="17"/>
  <c r="AA226" i="17"/>
  <c r="Z226" i="17"/>
  <c r="Y226" i="17"/>
  <c r="X226" i="17"/>
  <c r="W226" i="17"/>
  <c r="V226" i="17"/>
  <c r="U226" i="17"/>
  <c r="T226" i="17"/>
  <c r="S226" i="17"/>
  <c r="R226" i="17"/>
  <c r="Q226" i="17"/>
  <c r="AU224" i="17"/>
  <c r="AT224" i="17"/>
  <c r="AS224" i="17"/>
  <c r="AR224" i="17"/>
  <c r="AQ224" i="17"/>
  <c r="AP224" i="17"/>
  <c r="AO224" i="17"/>
  <c r="AN224" i="17"/>
  <c r="AM224" i="17"/>
  <c r="AL224" i="17"/>
  <c r="AK224" i="17"/>
  <c r="AJ224" i="17"/>
  <c r="AI224" i="17"/>
  <c r="AH224" i="17"/>
  <c r="AG224" i="17"/>
  <c r="AF224" i="17"/>
  <c r="AE224" i="17"/>
  <c r="AD224" i="17"/>
  <c r="AC224" i="17"/>
  <c r="AB224" i="17"/>
  <c r="AA224" i="17"/>
  <c r="Z224" i="17"/>
  <c r="Y224" i="17"/>
  <c r="X224" i="17"/>
  <c r="W224" i="17"/>
  <c r="V224" i="17"/>
  <c r="U224" i="17"/>
  <c r="T224" i="17"/>
  <c r="S224" i="17"/>
  <c r="R224" i="17"/>
  <c r="Q224" i="17"/>
  <c r="AU222" i="17"/>
  <c r="AT222" i="17"/>
  <c r="AS222" i="17"/>
  <c r="AR222" i="17"/>
  <c r="AQ222" i="17"/>
  <c r="AP222" i="17"/>
  <c r="AO222" i="17"/>
  <c r="AN222" i="17"/>
  <c r="AM222" i="17"/>
  <c r="AL222" i="17"/>
  <c r="AK222" i="17"/>
  <c r="AJ222" i="17"/>
  <c r="AI222" i="17"/>
  <c r="AH222" i="17"/>
  <c r="AG222" i="17"/>
  <c r="AF222" i="17"/>
  <c r="AE222" i="17"/>
  <c r="AD222" i="17"/>
  <c r="AC222" i="17"/>
  <c r="AB222" i="17"/>
  <c r="AA222" i="17"/>
  <c r="Z222" i="17"/>
  <c r="Y222" i="17"/>
  <c r="X222" i="17"/>
  <c r="W222" i="17"/>
  <c r="V222" i="17"/>
  <c r="U222" i="17"/>
  <c r="T222" i="17"/>
  <c r="S222" i="17"/>
  <c r="R222" i="17"/>
  <c r="Q222" i="17"/>
  <c r="AU220" i="17"/>
  <c r="AT220" i="17"/>
  <c r="AS220" i="17"/>
  <c r="AR220" i="17"/>
  <c r="AQ220" i="17"/>
  <c r="AP220" i="17"/>
  <c r="AO220" i="17"/>
  <c r="AN220" i="17"/>
  <c r="AM220" i="17"/>
  <c r="AL220" i="17"/>
  <c r="AK220" i="17"/>
  <c r="AJ220" i="17"/>
  <c r="AI220" i="17"/>
  <c r="AH220" i="17"/>
  <c r="AG220" i="17"/>
  <c r="AF220" i="17"/>
  <c r="AE220" i="17"/>
  <c r="AD220" i="17"/>
  <c r="AC220" i="17"/>
  <c r="AB220" i="17"/>
  <c r="AA220" i="17"/>
  <c r="Z220" i="17"/>
  <c r="Y220" i="17"/>
  <c r="X220" i="17"/>
  <c r="W220" i="17"/>
  <c r="V220" i="17"/>
  <c r="U220" i="17"/>
  <c r="T220" i="17"/>
  <c r="S220" i="17"/>
  <c r="R220" i="17"/>
  <c r="Q220" i="17"/>
  <c r="AU218" i="17"/>
  <c r="AT218" i="17"/>
  <c r="AS218" i="17"/>
  <c r="AR218" i="17"/>
  <c r="AQ218" i="17"/>
  <c r="AP218" i="17"/>
  <c r="AO218" i="17"/>
  <c r="AN218" i="17"/>
  <c r="AM218" i="17"/>
  <c r="AL218" i="17"/>
  <c r="AK218" i="17"/>
  <c r="AJ218" i="17"/>
  <c r="AI218" i="17"/>
  <c r="AH218" i="17"/>
  <c r="AG218" i="17"/>
  <c r="AF218" i="17"/>
  <c r="AE218" i="17"/>
  <c r="AD218" i="17"/>
  <c r="AC218" i="17"/>
  <c r="AB218" i="17"/>
  <c r="AA218" i="17"/>
  <c r="Z218" i="17"/>
  <c r="Y218" i="17"/>
  <c r="X218" i="17"/>
  <c r="W218" i="17"/>
  <c r="V218" i="17"/>
  <c r="U218" i="17"/>
  <c r="T218" i="17"/>
  <c r="S218" i="17"/>
  <c r="R218" i="17"/>
  <c r="Q218" i="17"/>
  <c r="AU216" i="17"/>
  <c r="AT216" i="17"/>
  <c r="AS216" i="17"/>
  <c r="AR216" i="17"/>
  <c r="AQ216" i="17"/>
  <c r="AP216" i="17"/>
  <c r="AO216" i="17"/>
  <c r="AN216" i="17"/>
  <c r="AM216" i="17"/>
  <c r="AL216" i="17"/>
  <c r="AK216" i="17"/>
  <c r="AJ216" i="17"/>
  <c r="AI216" i="17"/>
  <c r="AH216" i="17"/>
  <c r="AG216" i="17"/>
  <c r="AF216" i="17"/>
  <c r="AE216" i="17"/>
  <c r="AD216" i="17"/>
  <c r="AC216" i="17"/>
  <c r="AB216" i="17"/>
  <c r="AA216" i="17"/>
  <c r="Z216" i="17"/>
  <c r="Y216" i="17"/>
  <c r="X216" i="17"/>
  <c r="W216" i="17"/>
  <c r="V216" i="17"/>
  <c r="U216" i="17"/>
  <c r="T216" i="17"/>
  <c r="S216" i="17"/>
  <c r="R216" i="17"/>
  <c r="Q216" i="17"/>
  <c r="AU214" i="17"/>
  <c r="AT214" i="17"/>
  <c r="AS214" i="17"/>
  <c r="AR214" i="17"/>
  <c r="AQ214" i="17"/>
  <c r="AP214" i="17"/>
  <c r="AO214" i="17"/>
  <c r="AN214" i="17"/>
  <c r="AM214" i="17"/>
  <c r="AL214" i="17"/>
  <c r="AK214" i="17"/>
  <c r="AJ214" i="17"/>
  <c r="AI214" i="17"/>
  <c r="AH214" i="17"/>
  <c r="AG214" i="17"/>
  <c r="AF214" i="17"/>
  <c r="AE214" i="17"/>
  <c r="AD214" i="17"/>
  <c r="AC214" i="17"/>
  <c r="AB214" i="17"/>
  <c r="AA214" i="17"/>
  <c r="Z214" i="17"/>
  <c r="Y214" i="17"/>
  <c r="X214" i="17"/>
  <c r="W214" i="17"/>
  <c r="V214" i="17"/>
  <c r="U214" i="17"/>
  <c r="T214" i="17"/>
  <c r="S214" i="17"/>
  <c r="R214" i="17"/>
  <c r="Q214" i="17"/>
  <c r="AU212" i="17"/>
  <c r="AT212" i="17"/>
  <c r="AS212" i="17"/>
  <c r="AR212" i="17"/>
  <c r="AQ212" i="17"/>
  <c r="AP212" i="17"/>
  <c r="AO212" i="17"/>
  <c r="AN212" i="17"/>
  <c r="AM212" i="17"/>
  <c r="AL212" i="17"/>
  <c r="AK212" i="17"/>
  <c r="AJ212" i="17"/>
  <c r="AI212" i="17"/>
  <c r="AH212" i="17"/>
  <c r="AG212" i="17"/>
  <c r="AF212" i="17"/>
  <c r="AE212" i="17"/>
  <c r="AD212" i="17"/>
  <c r="AC212" i="17"/>
  <c r="AB212" i="17"/>
  <c r="AA212" i="17"/>
  <c r="Z212" i="17"/>
  <c r="Y212" i="17"/>
  <c r="X212" i="17"/>
  <c r="W212" i="17"/>
  <c r="V212" i="17"/>
  <c r="U212" i="17"/>
  <c r="T212" i="17"/>
  <c r="S212" i="17"/>
  <c r="R212" i="17"/>
  <c r="Q212" i="17"/>
  <c r="AU210" i="17"/>
  <c r="AT210" i="17"/>
  <c r="AS210" i="17"/>
  <c r="AR210" i="17"/>
  <c r="AQ210" i="17"/>
  <c r="AP210" i="17"/>
  <c r="AO210" i="17"/>
  <c r="AN210" i="17"/>
  <c r="AM210" i="17"/>
  <c r="AL210" i="17"/>
  <c r="AK210" i="17"/>
  <c r="AJ210" i="17"/>
  <c r="AI210" i="17"/>
  <c r="AH210" i="17"/>
  <c r="AG210" i="17"/>
  <c r="AF210" i="17"/>
  <c r="AE210" i="17"/>
  <c r="AD210" i="17"/>
  <c r="AC210" i="17"/>
  <c r="AB210" i="17"/>
  <c r="AA210" i="17"/>
  <c r="Z210" i="17"/>
  <c r="Y210" i="17"/>
  <c r="X210" i="17"/>
  <c r="W210" i="17"/>
  <c r="V210" i="17"/>
  <c r="U210" i="17"/>
  <c r="T210" i="17"/>
  <c r="S210" i="17"/>
  <c r="R210" i="17"/>
  <c r="Q210" i="17"/>
  <c r="AU208" i="17"/>
  <c r="AT208" i="17"/>
  <c r="AS208" i="17"/>
  <c r="AR208" i="17"/>
  <c r="AQ208" i="17"/>
  <c r="AP208" i="17"/>
  <c r="AO208" i="17"/>
  <c r="AN208" i="17"/>
  <c r="AM208" i="17"/>
  <c r="AL208" i="17"/>
  <c r="AK208" i="17"/>
  <c r="AJ208" i="17"/>
  <c r="AI208" i="17"/>
  <c r="AH208" i="17"/>
  <c r="AG208" i="17"/>
  <c r="AF208" i="17"/>
  <c r="AE208" i="17"/>
  <c r="AD208" i="17"/>
  <c r="AC208" i="17"/>
  <c r="AB208" i="17"/>
  <c r="AA208" i="17"/>
  <c r="Z208" i="17"/>
  <c r="Y208" i="17"/>
  <c r="X208" i="17"/>
  <c r="W208" i="17"/>
  <c r="V208" i="17"/>
  <c r="U208" i="17"/>
  <c r="T208" i="17"/>
  <c r="S208" i="17"/>
  <c r="R208" i="17"/>
  <c r="Q208" i="17"/>
  <c r="AU206" i="17"/>
  <c r="AT206" i="17"/>
  <c r="AS206" i="17"/>
  <c r="AR206" i="17"/>
  <c r="AQ206" i="17"/>
  <c r="AP206" i="17"/>
  <c r="AO206" i="17"/>
  <c r="AN206" i="17"/>
  <c r="AM206" i="17"/>
  <c r="AL206" i="17"/>
  <c r="AK206" i="17"/>
  <c r="AJ206" i="17"/>
  <c r="AI206" i="17"/>
  <c r="AH206" i="17"/>
  <c r="AG206" i="17"/>
  <c r="AF206" i="17"/>
  <c r="AE206" i="17"/>
  <c r="AD206" i="17"/>
  <c r="AC206" i="17"/>
  <c r="AB206" i="17"/>
  <c r="AA206" i="17"/>
  <c r="Z206" i="17"/>
  <c r="Y206" i="17"/>
  <c r="X206" i="17"/>
  <c r="W206" i="17"/>
  <c r="V206" i="17"/>
  <c r="U206" i="17"/>
  <c r="T206" i="17"/>
  <c r="S206" i="17"/>
  <c r="R206" i="17"/>
  <c r="Q206" i="17"/>
  <c r="AU204" i="17"/>
  <c r="AT204" i="17"/>
  <c r="AS204" i="17"/>
  <c r="AR204" i="17"/>
  <c r="AQ204" i="17"/>
  <c r="AP204" i="17"/>
  <c r="AO204" i="17"/>
  <c r="AN204" i="17"/>
  <c r="AM204" i="17"/>
  <c r="AL204" i="17"/>
  <c r="AK204" i="17"/>
  <c r="AJ204" i="17"/>
  <c r="AI204" i="17"/>
  <c r="AH204" i="17"/>
  <c r="AG204" i="17"/>
  <c r="AF204" i="17"/>
  <c r="AE204" i="17"/>
  <c r="AD204" i="17"/>
  <c r="AC204" i="17"/>
  <c r="AB204" i="17"/>
  <c r="AA204" i="17"/>
  <c r="Z204" i="17"/>
  <c r="Y204" i="17"/>
  <c r="X204" i="17"/>
  <c r="W204" i="17"/>
  <c r="V204" i="17"/>
  <c r="U204" i="17"/>
  <c r="T204" i="17"/>
  <c r="S204" i="17"/>
  <c r="R204" i="17"/>
  <c r="Q204" i="17"/>
  <c r="AU197" i="17"/>
  <c r="AT197" i="17"/>
  <c r="AS197" i="17"/>
  <c r="AR197" i="17"/>
  <c r="AQ197" i="17"/>
  <c r="AP197" i="17"/>
  <c r="AO197" i="17"/>
  <c r="AN197" i="17"/>
  <c r="AM197" i="17"/>
  <c r="AL197" i="17"/>
  <c r="AK197" i="17"/>
  <c r="AJ197" i="17"/>
  <c r="AI197" i="17"/>
  <c r="AH197" i="17"/>
  <c r="AG197" i="17"/>
  <c r="AF197" i="17"/>
  <c r="AE197" i="17"/>
  <c r="AD197" i="17"/>
  <c r="AC197" i="17"/>
  <c r="AB197" i="17"/>
  <c r="AA197" i="17"/>
  <c r="Z197" i="17"/>
  <c r="Y197" i="17"/>
  <c r="X197" i="17"/>
  <c r="W197" i="17"/>
  <c r="V197" i="17"/>
  <c r="U197" i="17"/>
  <c r="T197" i="17"/>
  <c r="S197" i="17"/>
  <c r="R197" i="17"/>
  <c r="Q197" i="17"/>
  <c r="AU195" i="17"/>
  <c r="AT195" i="17"/>
  <c r="AS195" i="17"/>
  <c r="AR195" i="17"/>
  <c r="AQ195" i="17"/>
  <c r="AP195" i="17"/>
  <c r="AO195" i="17"/>
  <c r="AN195" i="17"/>
  <c r="AM195" i="17"/>
  <c r="AL195" i="17"/>
  <c r="AK195" i="17"/>
  <c r="AJ195" i="17"/>
  <c r="AI195" i="17"/>
  <c r="AH195" i="17"/>
  <c r="AG195" i="17"/>
  <c r="AF195" i="17"/>
  <c r="AE195" i="17"/>
  <c r="AD195" i="17"/>
  <c r="AC195" i="17"/>
  <c r="AB195" i="17"/>
  <c r="AA195" i="17"/>
  <c r="Z195" i="17"/>
  <c r="Y195" i="17"/>
  <c r="X195" i="17"/>
  <c r="W195" i="17"/>
  <c r="V195" i="17"/>
  <c r="U195" i="17"/>
  <c r="T195" i="17"/>
  <c r="S195" i="17"/>
  <c r="R195" i="17"/>
  <c r="Q195" i="17"/>
  <c r="AU193" i="17"/>
  <c r="AT193" i="17"/>
  <c r="AS193" i="17"/>
  <c r="AR193" i="17"/>
  <c r="AQ193" i="17"/>
  <c r="AP193" i="17"/>
  <c r="AO193" i="17"/>
  <c r="AN193" i="17"/>
  <c r="AM193" i="17"/>
  <c r="AL193" i="17"/>
  <c r="AK193" i="17"/>
  <c r="AJ193" i="17"/>
  <c r="AI193" i="17"/>
  <c r="AH193" i="17"/>
  <c r="AG193" i="17"/>
  <c r="AF193" i="17"/>
  <c r="AE193" i="17"/>
  <c r="AD193" i="17"/>
  <c r="AC193" i="17"/>
  <c r="AB193" i="17"/>
  <c r="AA193" i="17"/>
  <c r="Z193" i="17"/>
  <c r="Y193" i="17"/>
  <c r="X193" i="17"/>
  <c r="W193" i="17"/>
  <c r="V193" i="17"/>
  <c r="U193" i="17"/>
  <c r="T193" i="17"/>
  <c r="S193" i="17"/>
  <c r="R193" i="17"/>
  <c r="Q193" i="17"/>
  <c r="AU191" i="17"/>
  <c r="AT191" i="17"/>
  <c r="AS191" i="17"/>
  <c r="AR191" i="17"/>
  <c r="AQ191" i="17"/>
  <c r="AP191" i="17"/>
  <c r="AO191" i="17"/>
  <c r="AN191" i="17"/>
  <c r="AM191" i="17"/>
  <c r="AL191" i="17"/>
  <c r="AK191" i="17"/>
  <c r="AJ191" i="17"/>
  <c r="AI191" i="17"/>
  <c r="AH191" i="17"/>
  <c r="AG191" i="17"/>
  <c r="AF191" i="17"/>
  <c r="AE191" i="17"/>
  <c r="AD191" i="17"/>
  <c r="AC191" i="17"/>
  <c r="AB191" i="17"/>
  <c r="AA191" i="17"/>
  <c r="Z191" i="17"/>
  <c r="Y191" i="17"/>
  <c r="X191" i="17"/>
  <c r="W191" i="17"/>
  <c r="V191" i="17"/>
  <c r="U191" i="17"/>
  <c r="T191" i="17"/>
  <c r="S191" i="17"/>
  <c r="R191" i="17"/>
  <c r="Q191" i="17"/>
  <c r="AU189" i="17"/>
  <c r="AT189" i="17"/>
  <c r="AS189" i="17"/>
  <c r="AR189" i="17"/>
  <c r="AQ189" i="17"/>
  <c r="AP189" i="17"/>
  <c r="AO189" i="17"/>
  <c r="AN189" i="17"/>
  <c r="AM189" i="17"/>
  <c r="AL189" i="17"/>
  <c r="AK189" i="17"/>
  <c r="AJ189" i="17"/>
  <c r="AI189" i="17"/>
  <c r="AH189" i="17"/>
  <c r="AG189" i="17"/>
  <c r="AF189" i="17"/>
  <c r="AE189" i="17"/>
  <c r="AD189" i="17"/>
  <c r="AC189" i="17"/>
  <c r="AB189" i="17"/>
  <c r="AA189" i="17"/>
  <c r="Z189" i="17"/>
  <c r="Y189" i="17"/>
  <c r="X189" i="17"/>
  <c r="W189" i="17"/>
  <c r="V189" i="17"/>
  <c r="U189" i="17"/>
  <c r="T189" i="17"/>
  <c r="S189" i="17"/>
  <c r="R189" i="17"/>
  <c r="Q189" i="17"/>
  <c r="AU187" i="17"/>
  <c r="AT187" i="17"/>
  <c r="AS187" i="17"/>
  <c r="AR187" i="17"/>
  <c r="AQ187" i="17"/>
  <c r="AP187" i="17"/>
  <c r="AO187" i="17"/>
  <c r="AN187" i="17"/>
  <c r="AM187" i="17"/>
  <c r="AL187" i="17"/>
  <c r="AK187" i="17"/>
  <c r="AJ187" i="17"/>
  <c r="AI187" i="17"/>
  <c r="AH187" i="17"/>
  <c r="AG187" i="17"/>
  <c r="AF187" i="17"/>
  <c r="AE187" i="17"/>
  <c r="AD187" i="17"/>
  <c r="AC187" i="17"/>
  <c r="AB187" i="17"/>
  <c r="AA187" i="17"/>
  <c r="Z187" i="17"/>
  <c r="Y187" i="17"/>
  <c r="X187" i="17"/>
  <c r="W187" i="17"/>
  <c r="V187" i="17"/>
  <c r="U187" i="17"/>
  <c r="T187" i="17"/>
  <c r="S187" i="17"/>
  <c r="R187" i="17"/>
  <c r="Q187" i="17"/>
  <c r="AU185" i="17"/>
  <c r="AT185" i="17"/>
  <c r="AS185" i="17"/>
  <c r="AR185" i="17"/>
  <c r="AQ185" i="17"/>
  <c r="AP185" i="17"/>
  <c r="AO185" i="17"/>
  <c r="AN185" i="17"/>
  <c r="AM185" i="17"/>
  <c r="AL185" i="17"/>
  <c r="AK185" i="17"/>
  <c r="AJ185" i="17"/>
  <c r="AI185" i="17"/>
  <c r="AH185" i="17"/>
  <c r="AG185" i="17"/>
  <c r="AF185" i="17"/>
  <c r="AE185" i="17"/>
  <c r="AD185" i="17"/>
  <c r="AC185" i="17"/>
  <c r="AB185" i="17"/>
  <c r="AA185" i="17"/>
  <c r="Z185" i="17"/>
  <c r="Y185" i="17"/>
  <c r="X185" i="17"/>
  <c r="W185" i="17"/>
  <c r="V185" i="17"/>
  <c r="U185" i="17"/>
  <c r="T185" i="17"/>
  <c r="S185" i="17"/>
  <c r="R185" i="17"/>
  <c r="Q185" i="17"/>
  <c r="AU183" i="17"/>
  <c r="AT183" i="17"/>
  <c r="AS183" i="17"/>
  <c r="AR183" i="17"/>
  <c r="AQ183" i="17"/>
  <c r="AP183" i="17"/>
  <c r="AO183" i="17"/>
  <c r="AN183" i="17"/>
  <c r="AM183" i="17"/>
  <c r="AL183" i="17"/>
  <c r="AK183" i="17"/>
  <c r="AJ183" i="17"/>
  <c r="AI183" i="17"/>
  <c r="AH183" i="17"/>
  <c r="AG183" i="17"/>
  <c r="AF183" i="17"/>
  <c r="AE183" i="17"/>
  <c r="AD183" i="17"/>
  <c r="AC183" i="17"/>
  <c r="AB183" i="17"/>
  <c r="AA183" i="17"/>
  <c r="Z183" i="17"/>
  <c r="Y183" i="17"/>
  <c r="X183" i="17"/>
  <c r="W183" i="17"/>
  <c r="V183" i="17"/>
  <c r="U183" i="17"/>
  <c r="T183" i="17"/>
  <c r="S183" i="17"/>
  <c r="R183" i="17"/>
  <c r="Q183" i="17"/>
  <c r="AU181" i="17"/>
  <c r="AT181" i="17"/>
  <c r="AS181" i="17"/>
  <c r="AR181" i="17"/>
  <c r="AQ181" i="17"/>
  <c r="AP181" i="17"/>
  <c r="AO181" i="17"/>
  <c r="AN181" i="17"/>
  <c r="AM181" i="17"/>
  <c r="AL181" i="17"/>
  <c r="AK181" i="17"/>
  <c r="AJ181" i="17"/>
  <c r="AI181" i="17"/>
  <c r="AH181" i="17"/>
  <c r="AG181" i="17"/>
  <c r="AF181" i="17"/>
  <c r="AE181" i="17"/>
  <c r="AD181" i="17"/>
  <c r="AC181" i="17"/>
  <c r="AB181" i="17"/>
  <c r="AA181" i="17"/>
  <c r="Z181" i="17"/>
  <c r="Y181" i="17"/>
  <c r="X181" i="17"/>
  <c r="W181" i="17"/>
  <c r="V181" i="17"/>
  <c r="U181" i="17"/>
  <c r="T181" i="17"/>
  <c r="S181" i="17"/>
  <c r="R181" i="17"/>
  <c r="Q181" i="17"/>
  <c r="AU179" i="17"/>
  <c r="AT179" i="17"/>
  <c r="AS179" i="17"/>
  <c r="AR179" i="17"/>
  <c r="AQ179" i="17"/>
  <c r="AP179" i="17"/>
  <c r="AO179" i="17"/>
  <c r="AN179" i="17"/>
  <c r="AM179" i="17"/>
  <c r="AL179" i="17"/>
  <c r="AK179" i="17"/>
  <c r="AJ179" i="17"/>
  <c r="AI179" i="17"/>
  <c r="AH179" i="17"/>
  <c r="AG179" i="17"/>
  <c r="AF179" i="17"/>
  <c r="AE179" i="17"/>
  <c r="AD179" i="17"/>
  <c r="AC179" i="17"/>
  <c r="AB179" i="17"/>
  <c r="AA179" i="17"/>
  <c r="Z179" i="17"/>
  <c r="Y179" i="17"/>
  <c r="X179" i="17"/>
  <c r="W179" i="17"/>
  <c r="V179" i="17"/>
  <c r="U179" i="17"/>
  <c r="T179" i="17"/>
  <c r="S179" i="17"/>
  <c r="R179" i="17"/>
  <c r="Q179" i="17"/>
  <c r="AU177" i="17"/>
  <c r="AT177" i="17"/>
  <c r="AS177" i="17"/>
  <c r="AR177" i="17"/>
  <c r="AQ177" i="17"/>
  <c r="AP177" i="17"/>
  <c r="AO177" i="17"/>
  <c r="AN177" i="17"/>
  <c r="AM177" i="17"/>
  <c r="AL177" i="17"/>
  <c r="AK177" i="17"/>
  <c r="AJ177" i="17"/>
  <c r="AI177" i="17"/>
  <c r="AH177" i="17"/>
  <c r="AG177" i="17"/>
  <c r="AF177" i="17"/>
  <c r="AE177" i="17"/>
  <c r="AD177" i="17"/>
  <c r="AC177" i="17"/>
  <c r="AB177" i="17"/>
  <c r="AA177" i="17"/>
  <c r="Z177" i="17"/>
  <c r="Y177" i="17"/>
  <c r="X177" i="17"/>
  <c r="W177" i="17"/>
  <c r="V177" i="17"/>
  <c r="U177" i="17"/>
  <c r="T177" i="17"/>
  <c r="S177" i="17"/>
  <c r="R177" i="17"/>
  <c r="Q177" i="17"/>
  <c r="AU175" i="17"/>
  <c r="AT175" i="17"/>
  <c r="AS175" i="17"/>
  <c r="AR175" i="17"/>
  <c r="AQ175" i="17"/>
  <c r="AP175" i="17"/>
  <c r="AO175" i="17"/>
  <c r="AN175" i="17"/>
  <c r="AM175" i="17"/>
  <c r="AL175" i="17"/>
  <c r="AK175" i="17"/>
  <c r="AJ175" i="17"/>
  <c r="AI175" i="17"/>
  <c r="AH175" i="17"/>
  <c r="AG175" i="17"/>
  <c r="AF175" i="17"/>
  <c r="AE175" i="17"/>
  <c r="AD175" i="17"/>
  <c r="AC175" i="17"/>
  <c r="AB175" i="17"/>
  <c r="AA175" i="17"/>
  <c r="Z175" i="17"/>
  <c r="Y175" i="17"/>
  <c r="X175" i="17"/>
  <c r="W175" i="17"/>
  <c r="V175" i="17"/>
  <c r="U175" i="17"/>
  <c r="T175" i="17"/>
  <c r="S175" i="17"/>
  <c r="R175" i="17"/>
  <c r="Q175" i="17"/>
  <c r="AU173" i="17"/>
  <c r="AT173" i="17"/>
  <c r="AS173" i="17"/>
  <c r="AR173" i="17"/>
  <c r="AQ173" i="17"/>
  <c r="AP173" i="17"/>
  <c r="AO173" i="17"/>
  <c r="AN173" i="17"/>
  <c r="AM173" i="17"/>
  <c r="AL173" i="17"/>
  <c r="AK173" i="17"/>
  <c r="AJ173" i="17"/>
  <c r="AI173" i="17"/>
  <c r="AH173" i="17"/>
  <c r="AG173" i="17"/>
  <c r="AF173" i="17"/>
  <c r="AE173" i="17"/>
  <c r="AD173" i="17"/>
  <c r="AC173" i="17"/>
  <c r="AB173" i="17"/>
  <c r="AA173" i="17"/>
  <c r="Z173" i="17"/>
  <c r="Y173" i="17"/>
  <c r="X173" i="17"/>
  <c r="W173" i="17"/>
  <c r="V173" i="17"/>
  <c r="U173" i="17"/>
  <c r="T173" i="17"/>
  <c r="S173" i="17"/>
  <c r="R173" i="17"/>
  <c r="Q173" i="17"/>
  <c r="AU171" i="17"/>
  <c r="AT171" i="17"/>
  <c r="AS171" i="17"/>
  <c r="AR171" i="17"/>
  <c r="AQ171" i="17"/>
  <c r="AP171" i="17"/>
  <c r="AO171" i="17"/>
  <c r="AN171" i="17"/>
  <c r="AM171" i="17"/>
  <c r="AL171" i="17"/>
  <c r="AK171" i="17"/>
  <c r="AJ171" i="17"/>
  <c r="AI171" i="17"/>
  <c r="AH171" i="17"/>
  <c r="AG171" i="17"/>
  <c r="AF171" i="17"/>
  <c r="AE171" i="17"/>
  <c r="AD171" i="17"/>
  <c r="AC171" i="17"/>
  <c r="AB171" i="17"/>
  <c r="AA171" i="17"/>
  <c r="Z171" i="17"/>
  <c r="Y171" i="17"/>
  <c r="X171" i="17"/>
  <c r="W171" i="17"/>
  <c r="V171" i="17"/>
  <c r="U171" i="17"/>
  <c r="T171" i="17"/>
  <c r="S171" i="17"/>
  <c r="R171" i="17"/>
  <c r="Q171" i="17"/>
  <c r="AU169" i="17"/>
  <c r="AT169" i="17"/>
  <c r="AS169" i="17"/>
  <c r="AR169" i="17"/>
  <c r="AQ169" i="17"/>
  <c r="AP169" i="17"/>
  <c r="AO169" i="17"/>
  <c r="AN169" i="17"/>
  <c r="AM169" i="17"/>
  <c r="AL169" i="17"/>
  <c r="AK169" i="17"/>
  <c r="AJ169" i="17"/>
  <c r="AI169" i="17"/>
  <c r="AH169" i="17"/>
  <c r="AG169" i="17"/>
  <c r="AF169" i="17"/>
  <c r="AE169" i="17"/>
  <c r="AD169" i="17"/>
  <c r="AC169" i="17"/>
  <c r="AB169" i="17"/>
  <c r="AA169" i="17"/>
  <c r="Z169" i="17"/>
  <c r="Y169" i="17"/>
  <c r="X169" i="17"/>
  <c r="W169" i="17"/>
  <c r="V169" i="17"/>
  <c r="U169" i="17"/>
  <c r="T169" i="17"/>
  <c r="S169" i="17"/>
  <c r="R169" i="17"/>
  <c r="Q169" i="17"/>
  <c r="AU167" i="17"/>
  <c r="AT167" i="17"/>
  <c r="AS167" i="17"/>
  <c r="AR167" i="17"/>
  <c r="AQ167" i="17"/>
  <c r="AP167" i="17"/>
  <c r="AO167" i="17"/>
  <c r="AN167" i="17"/>
  <c r="AM167" i="17"/>
  <c r="AL167" i="17"/>
  <c r="AK167" i="17"/>
  <c r="AJ167" i="17"/>
  <c r="AI167" i="17"/>
  <c r="AH167" i="17"/>
  <c r="AG167" i="17"/>
  <c r="AF167" i="17"/>
  <c r="AE167" i="17"/>
  <c r="AD167" i="17"/>
  <c r="AC167" i="17"/>
  <c r="AB167" i="17"/>
  <c r="AA167" i="17"/>
  <c r="Z167" i="17"/>
  <c r="Y167" i="17"/>
  <c r="X167" i="17"/>
  <c r="W167" i="17"/>
  <c r="V167" i="17"/>
  <c r="U167" i="17"/>
  <c r="T167" i="17"/>
  <c r="S167" i="17"/>
  <c r="R167" i="17"/>
  <c r="Q167" i="17"/>
  <c r="AU165" i="17"/>
  <c r="AT165" i="17"/>
  <c r="AS165" i="17"/>
  <c r="AR165" i="17"/>
  <c r="AQ165" i="17"/>
  <c r="AP165" i="17"/>
  <c r="AO165" i="17"/>
  <c r="AN165" i="17"/>
  <c r="AM165" i="17"/>
  <c r="AL165" i="17"/>
  <c r="AK165" i="17"/>
  <c r="AJ165" i="17"/>
  <c r="AI165" i="17"/>
  <c r="AH165" i="17"/>
  <c r="AG165" i="17"/>
  <c r="AF165" i="17"/>
  <c r="AE165" i="17"/>
  <c r="AD165" i="17"/>
  <c r="AC165" i="17"/>
  <c r="AB165" i="17"/>
  <c r="AA165" i="17"/>
  <c r="Z165" i="17"/>
  <c r="Y165" i="17"/>
  <c r="X165" i="17"/>
  <c r="W165" i="17"/>
  <c r="V165" i="17"/>
  <c r="U165" i="17"/>
  <c r="T165" i="17"/>
  <c r="S165" i="17"/>
  <c r="R165" i="17"/>
  <c r="Q165" i="17"/>
  <c r="AU163" i="17"/>
  <c r="AT163" i="17"/>
  <c r="AS163" i="17"/>
  <c r="AR163" i="17"/>
  <c r="AQ163" i="17"/>
  <c r="AP163" i="17"/>
  <c r="AO163" i="17"/>
  <c r="AN163" i="17"/>
  <c r="AM163" i="17"/>
  <c r="AL163" i="17"/>
  <c r="AK163" i="17"/>
  <c r="AJ163" i="17"/>
  <c r="AI163" i="17"/>
  <c r="AH163" i="17"/>
  <c r="AG163" i="17"/>
  <c r="AF163" i="17"/>
  <c r="AE163" i="17"/>
  <c r="AD163" i="17"/>
  <c r="AC163" i="17"/>
  <c r="AB163" i="17"/>
  <c r="AA163" i="17"/>
  <c r="Z163" i="17"/>
  <c r="Y163" i="17"/>
  <c r="X163" i="17"/>
  <c r="W163" i="17"/>
  <c r="V163" i="17"/>
  <c r="U163" i="17"/>
  <c r="T163" i="17"/>
  <c r="S163" i="17"/>
  <c r="R163" i="17"/>
  <c r="Q163" i="17"/>
  <c r="AU161" i="17"/>
  <c r="AT161" i="17"/>
  <c r="AS161" i="17"/>
  <c r="AR161" i="17"/>
  <c r="AQ161" i="17"/>
  <c r="AP161" i="17"/>
  <c r="AO161" i="17"/>
  <c r="AN161" i="17"/>
  <c r="AM161" i="17"/>
  <c r="AL161" i="17"/>
  <c r="AK161" i="17"/>
  <c r="AJ161" i="17"/>
  <c r="AI161" i="17"/>
  <c r="AH161" i="17"/>
  <c r="AG161" i="17"/>
  <c r="AF161" i="17"/>
  <c r="AE161" i="17"/>
  <c r="AD161" i="17"/>
  <c r="AC161" i="17"/>
  <c r="AB161" i="17"/>
  <c r="AA161" i="17"/>
  <c r="Z161" i="17"/>
  <c r="Y161" i="17"/>
  <c r="X161" i="17"/>
  <c r="W161" i="17"/>
  <c r="V161" i="17"/>
  <c r="U161" i="17"/>
  <c r="T161" i="17"/>
  <c r="S161" i="17"/>
  <c r="R161" i="17"/>
  <c r="Q161" i="17"/>
  <c r="AU159" i="17"/>
  <c r="AT159" i="17"/>
  <c r="AS159" i="17"/>
  <c r="AR159" i="17"/>
  <c r="AQ159" i="17"/>
  <c r="AP159" i="17"/>
  <c r="AO159" i="17"/>
  <c r="AN159" i="17"/>
  <c r="AM159" i="17"/>
  <c r="AL159" i="17"/>
  <c r="AK159" i="17"/>
  <c r="AJ159" i="17"/>
  <c r="AI159" i="17"/>
  <c r="AH159" i="17"/>
  <c r="AG159" i="17"/>
  <c r="AF159" i="17"/>
  <c r="AE159" i="17"/>
  <c r="AD159" i="17"/>
  <c r="AC159" i="17"/>
  <c r="AB159" i="17"/>
  <c r="AA159" i="17"/>
  <c r="Z159" i="17"/>
  <c r="Y159" i="17"/>
  <c r="X159" i="17"/>
  <c r="W159" i="17"/>
  <c r="V159" i="17"/>
  <c r="U159" i="17"/>
  <c r="T159" i="17"/>
  <c r="S159" i="17"/>
  <c r="R159" i="17"/>
  <c r="Q159" i="17"/>
  <c r="AU157" i="17"/>
  <c r="AT157" i="17"/>
  <c r="AS157" i="17"/>
  <c r="AR157" i="17"/>
  <c r="AQ157" i="17"/>
  <c r="AP157" i="17"/>
  <c r="AO157" i="17"/>
  <c r="AN157" i="17"/>
  <c r="AM157" i="17"/>
  <c r="AL157" i="17"/>
  <c r="AK157" i="17"/>
  <c r="AJ157" i="17"/>
  <c r="AI157" i="17"/>
  <c r="AH157" i="17"/>
  <c r="AG157" i="17"/>
  <c r="AF157" i="17"/>
  <c r="AE157" i="17"/>
  <c r="AD157" i="17"/>
  <c r="AC157" i="17"/>
  <c r="AB157" i="17"/>
  <c r="AA157" i="17"/>
  <c r="Z157" i="17"/>
  <c r="Y157" i="17"/>
  <c r="X157" i="17"/>
  <c r="W157" i="17"/>
  <c r="V157" i="17"/>
  <c r="U157" i="17"/>
  <c r="T157" i="17"/>
  <c r="S157" i="17"/>
  <c r="R157" i="17"/>
  <c r="Q157" i="17"/>
  <c r="AU155" i="17"/>
  <c r="AT155" i="17"/>
  <c r="AS155" i="17"/>
  <c r="AR155" i="17"/>
  <c r="AQ155" i="17"/>
  <c r="AP155" i="17"/>
  <c r="AO155" i="17"/>
  <c r="AN155" i="17"/>
  <c r="AM155" i="17"/>
  <c r="AL155" i="17"/>
  <c r="AK155" i="17"/>
  <c r="AJ155" i="17"/>
  <c r="AI155" i="17"/>
  <c r="AH155" i="17"/>
  <c r="AG155" i="17"/>
  <c r="AF155" i="17"/>
  <c r="AE155" i="17"/>
  <c r="AD155" i="17"/>
  <c r="AC155" i="17"/>
  <c r="AB155" i="17"/>
  <c r="AA155" i="17"/>
  <c r="Z155" i="17"/>
  <c r="Y155" i="17"/>
  <c r="X155" i="17"/>
  <c r="W155" i="17"/>
  <c r="V155" i="17"/>
  <c r="U155" i="17"/>
  <c r="T155" i="17"/>
  <c r="S155" i="17"/>
  <c r="R155" i="17"/>
  <c r="Q155" i="17"/>
  <c r="Q106" i="17"/>
  <c r="AU148" i="17"/>
  <c r="AT148" i="17"/>
  <c r="AS148" i="17"/>
  <c r="AR148" i="17"/>
  <c r="AQ148" i="17"/>
  <c r="AP148" i="17"/>
  <c r="AO148" i="17"/>
  <c r="AN148" i="17"/>
  <c r="AM148" i="17"/>
  <c r="AL148" i="17"/>
  <c r="AK148" i="17"/>
  <c r="AJ148" i="17"/>
  <c r="AI148" i="17"/>
  <c r="AH148" i="17"/>
  <c r="AG148" i="17"/>
  <c r="AF148" i="17"/>
  <c r="AE148" i="17"/>
  <c r="AD148" i="17"/>
  <c r="AC148" i="17"/>
  <c r="AB148" i="17"/>
  <c r="AA148" i="17"/>
  <c r="Z148" i="17"/>
  <c r="Y148" i="17"/>
  <c r="X148" i="17"/>
  <c r="W148" i="17"/>
  <c r="V148" i="17"/>
  <c r="U148" i="17"/>
  <c r="T148" i="17"/>
  <c r="S148" i="17"/>
  <c r="R148" i="17"/>
  <c r="Q148" i="17"/>
  <c r="AU146" i="17"/>
  <c r="AT146" i="17"/>
  <c r="AS146" i="17"/>
  <c r="AR146" i="17"/>
  <c r="AQ146" i="17"/>
  <c r="AP146" i="17"/>
  <c r="AO146" i="17"/>
  <c r="AN146" i="17"/>
  <c r="AM146" i="17"/>
  <c r="AL146" i="17"/>
  <c r="AK146" i="17"/>
  <c r="AJ146" i="17"/>
  <c r="AI146" i="17"/>
  <c r="AH146" i="17"/>
  <c r="AG146" i="17"/>
  <c r="AF146" i="17"/>
  <c r="AE146" i="17"/>
  <c r="AD146" i="17"/>
  <c r="AC146" i="17"/>
  <c r="AB146" i="17"/>
  <c r="AA146" i="17"/>
  <c r="Z146" i="17"/>
  <c r="Y146" i="17"/>
  <c r="X146" i="17"/>
  <c r="W146" i="17"/>
  <c r="V146" i="17"/>
  <c r="U146" i="17"/>
  <c r="T146" i="17"/>
  <c r="S146" i="17"/>
  <c r="R146" i="17"/>
  <c r="Q146" i="17"/>
  <c r="AU144" i="17"/>
  <c r="AT144" i="17"/>
  <c r="AS144" i="17"/>
  <c r="AR144" i="17"/>
  <c r="AQ144" i="17"/>
  <c r="AP144" i="17"/>
  <c r="AO144" i="17"/>
  <c r="AN144" i="17"/>
  <c r="AM144" i="17"/>
  <c r="AL144" i="17"/>
  <c r="AK144" i="17"/>
  <c r="AJ144" i="17"/>
  <c r="AI144" i="17"/>
  <c r="AH144" i="17"/>
  <c r="AG144" i="17"/>
  <c r="AF144" i="17"/>
  <c r="AE144" i="17"/>
  <c r="AD144" i="17"/>
  <c r="AC144" i="17"/>
  <c r="AB144" i="17"/>
  <c r="AA144" i="17"/>
  <c r="Z144" i="17"/>
  <c r="Y144" i="17"/>
  <c r="X144" i="17"/>
  <c r="W144" i="17"/>
  <c r="V144" i="17"/>
  <c r="U144" i="17"/>
  <c r="T144" i="17"/>
  <c r="S144" i="17"/>
  <c r="R144" i="17"/>
  <c r="Q144" i="17"/>
  <c r="AU142" i="17"/>
  <c r="AT142" i="17"/>
  <c r="AS142" i="17"/>
  <c r="AR142" i="17"/>
  <c r="AQ142" i="17"/>
  <c r="AP142" i="17"/>
  <c r="AO142" i="17"/>
  <c r="AN142" i="17"/>
  <c r="AM142" i="17"/>
  <c r="AL142" i="17"/>
  <c r="AK142" i="17"/>
  <c r="AJ142" i="17"/>
  <c r="AI142" i="17"/>
  <c r="AH142" i="17"/>
  <c r="AG142" i="17"/>
  <c r="AF142" i="17"/>
  <c r="AE142" i="17"/>
  <c r="AD142" i="17"/>
  <c r="AC142" i="17"/>
  <c r="AB142" i="17"/>
  <c r="AA142" i="17"/>
  <c r="Z142" i="17"/>
  <c r="Y142" i="17"/>
  <c r="X142" i="17"/>
  <c r="W142" i="17"/>
  <c r="V142" i="17"/>
  <c r="U142" i="17"/>
  <c r="T142" i="17"/>
  <c r="S142" i="17"/>
  <c r="R142" i="17"/>
  <c r="Q142" i="17"/>
  <c r="AU140" i="17"/>
  <c r="AT140" i="17"/>
  <c r="AS140" i="17"/>
  <c r="AR140" i="17"/>
  <c r="AQ140" i="17"/>
  <c r="AP140" i="17"/>
  <c r="AO140" i="17"/>
  <c r="AN140" i="17"/>
  <c r="AM140" i="17"/>
  <c r="AL140" i="17"/>
  <c r="AK140" i="17"/>
  <c r="AJ140" i="17"/>
  <c r="AI140" i="17"/>
  <c r="AH140" i="17"/>
  <c r="AG140" i="17"/>
  <c r="AF140" i="17"/>
  <c r="AE140" i="17"/>
  <c r="AD140" i="17"/>
  <c r="AC140" i="17"/>
  <c r="AB140" i="17"/>
  <c r="AA140" i="17"/>
  <c r="Z140" i="17"/>
  <c r="Y140" i="17"/>
  <c r="X140" i="17"/>
  <c r="W140" i="17"/>
  <c r="V140" i="17"/>
  <c r="U140" i="17"/>
  <c r="T140" i="17"/>
  <c r="S140" i="17"/>
  <c r="R140" i="17"/>
  <c r="Q140" i="17"/>
  <c r="AU138" i="17"/>
  <c r="AT138" i="17"/>
  <c r="AS138" i="17"/>
  <c r="AR138" i="17"/>
  <c r="AQ138" i="17"/>
  <c r="AP138" i="17"/>
  <c r="AO138" i="17"/>
  <c r="AN138" i="17"/>
  <c r="AM138" i="17"/>
  <c r="AL138" i="17"/>
  <c r="AK138" i="17"/>
  <c r="AJ138" i="17"/>
  <c r="AI138" i="17"/>
  <c r="AH138" i="17"/>
  <c r="AG138" i="17"/>
  <c r="AF138" i="17"/>
  <c r="AE138" i="17"/>
  <c r="AD138" i="17"/>
  <c r="AC138" i="17"/>
  <c r="AB138" i="17"/>
  <c r="AA138" i="17"/>
  <c r="Z138" i="17"/>
  <c r="Y138" i="17"/>
  <c r="X138" i="17"/>
  <c r="W138" i="17"/>
  <c r="V138" i="17"/>
  <c r="U138" i="17"/>
  <c r="T138" i="17"/>
  <c r="S138" i="17"/>
  <c r="R138" i="17"/>
  <c r="Q138" i="17"/>
  <c r="AU136" i="17"/>
  <c r="AT136" i="17"/>
  <c r="AS136" i="17"/>
  <c r="AR136" i="17"/>
  <c r="AQ136" i="17"/>
  <c r="AP136" i="17"/>
  <c r="AO136" i="17"/>
  <c r="AN136" i="17"/>
  <c r="AM136" i="17"/>
  <c r="AL136" i="17"/>
  <c r="AK136" i="17"/>
  <c r="AJ136" i="17"/>
  <c r="AI136" i="17"/>
  <c r="AH136" i="17"/>
  <c r="AG136" i="17"/>
  <c r="AF136" i="17"/>
  <c r="AE136" i="17"/>
  <c r="AD136" i="17"/>
  <c r="AC136" i="17"/>
  <c r="AB136" i="17"/>
  <c r="AA136" i="17"/>
  <c r="Z136" i="17"/>
  <c r="Y136" i="17"/>
  <c r="X136" i="17"/>
  <c r="W136" i="17"/>
  <c r="V136" i="17"/>
  <c r="U136" i="17"/>
  <c r="T136" i="17"/>
  <c r="S136" i="17"/>
  <c r="R136" i="17"/>
  <c r="Q136" i="17"/>
  <c r="AU134" i="17"/>
  <c r="AT134" i="17"/>
  <c r="AS134" i="17"/>
  <c r="AR134" i="17"/>
  <c r="AQ134" i="17"/>
  <c r="AP134" i="17"/>
  <c r="AO134" i="17"/>
  <c r="AN134" i="17"/>
  <c r="AM134" i="17"/>
  <c r="AL134" i="17"/>
  <c r="AK134" i="17"/>
  <c r="AJ134" i="17"/>
  <c r="AI134" i="17"/>
  <c r="AH134" i="17"/>
  <c r="AG134" i="17"/>
  <c r="AF134" i="17"/>
  <c r="AE134" i="17"/>
  <c r="AD134" i="17"/>
  <c r="AC134" i="17"/>
  <c r="AB134" i="17"/>
  <c r="AA134" i="17"/>
  <c r="Z134" i="17"/>
  <c r="Y134" i="17"/>
  <c r="X134" i="17"/>
  <c r="W134" i="17"/>
  <c r="V134" i="17"/>
  <c r="U134" i="17"/>
  <c r="T134" i="17"/>
  <c r="S134" i="17"/>
  <c r="R134" i="17"/>
  <c r="Q134" i="17"/>
  <c r="AU132" i="17"/>
  <c r="AT132" i="17"/>
  <c r="AS132" i="17"/>
  <c r="AR132" i="17"/>
  <c r="AQ132" i="17"/>
  <c r="AP132" i="17"/>
  <c r="AO132" i="17"/>
  <c r="AN132" i="17"/>
  <c r="AM132" i="17"/>
  <c r="AL132" i="17"/>
  <c r="AK132" i="17"/>
  <c r="AJ132" i="17"/>
  <c r="AI132" i="17"/>
  <c r="AH132" i="17"/>
  <c r="AG132" i="17"/>
  <c r="AF132" i="17"/>
  <c r="AE132" i="17"/>
  <c r="AD132" i="17"/>
  <c r="AC132" i="17"/>
  <c r="AB132" i="17"/>
  <c r="AA132" i="17"/>
  <c r="Z132" i="17"/>
  <c r="Y132" i="17"/>
  <c r="X132" i="17"/>
  <c r="W132" i="17"/>
  <c r="V132" i="17"/>
  <c r="U132" i="17"/>
  <c r="T132" i="17"/>
  <c r="S132" i="17"/>
  <c r="R132" i="17"/>
  <c r="Q132" i="17"/>
  <c r="AU130" i="17"/>
  <c r="AT130" i="17"/>
  <c r="AS130" i="17"/>
  <c r="AR130" i="17"/>
  <c r="AQ130" i="17"/>
  <c r="AP130" i="17"/>
  <c r="AO130" i="17"/>
  <c r="AN130" i="17"/>
  <c r="AM130" i="17"/>
  <c r="AL130" i="17"/>
  <c r="AK130" i="17"/>
  <c r="AJ130" i="17"/>
  <c r="AI130" i="17"/>
  <c r="AH130" i="17"/>
  <c r="AG130" i="17"/>
  <c r="AF130" i="17"/>
  <c r="AE130" i="17"/>
  <c r="AD130" i="17"/>
  <c r="AC130" i="17"/>
  <c r="AB130" i="17"/>
  <c r="AA130" i="17"/>
  <c r="Z130" i="17"/>
  <c r="Y130" i="17"/>
  <c r="X130" i="17"/>
  <c r="W130" i="17"/>
  <c r="V130" i="17"/>
  <c r="U130" i="17"/>
  <c r="T130" i="17"/>
  <c r="S130" i="17"/>
  <c r="R130" i="17"/>
  <c r="Q130" i="17"/>
  <c r="AU128" i="17"/>
  <c r="AT128" i="17"/>
  <c r="AS128" i="17"/>
  <c r="AR128" i="17"/>
  <c r="AQ128" i="17"/>
  <c r="AP128" i="17"/>
  <c r="AO128" i="17"/>
  <c r="AN128" i="17"/>
  <c r="AM128" i="17"/>
  <c r="AL128" i="17"/>
  <c r="AK128" i="17"/>
  <c r="AJ128" i="17"/>
  <c r="AI128" i="17"/>
  <c r="AH128" i="17"/>
  <c r="AG128" i="17"/>
  <c r="AF128" i="17"/>
  <c r="AE128" i="17"/>
  <c r="AD128" i="17"/>
  <c r="AC128" i="17"/>
  <c r="AB128" i="17"/>
  <c r="AA128" i="17"/>
  <c r="Z128" i="17"/>
  <c r="Y128" i="17"/>
  <c r="X128" i="17"/>
  <c r="W128" i="17"/>
  <c r="V128" i="17"/>
  <c r="U128" i="17"/>
  <c r="T128" i="17"/>
  <c r="S128" i="17"/>
  <c r="R128" i="17"/>
  <c r="Q128" i="17"/>
  <c r="AU126" i="17"/>
  <c r="AT126" i="17"/>
  <c r="AS126" i="17"/>
  <c r="AR126" i="17"/>
  <c r="AQ126" i="17"/>
  <c r="AP126" i="17"/>
  <c r="AO126" i="17"/>
  <c r="AN126" i="17"/>
  <c r="AM126" i="17"/>
  <c r="AL126" i="17"/>
  <c r="AK126" i="17"/>
  <c r="AJ126" i="17"/>
  <c r="AI126" i="17"/>
  <c r="AH126" i="17"/>
  <c r="AG126" i="17"/>
  <c r="AF126" i="17"/>
  <c r="AE126" i="17"/>
  <c r="AD126" i="17"/>
  <c r="AC126" i="17"/>
  <c r="AB126" i="17"/>
  <c r="AA126" i="17"/>
  <c r="Z126" i="17"/>
  <c r="Y126" i="17"/>
  <c r="X126" i="17"/>
  <c r="W126" i="17"/>
  <c r="V126" i="17"/>
  <c r="U126" i="17"/>
  <c r="T126" i="17"/>
  <c r="S126" i="17"/>
  <c r="R126" i="17"/>
  <c r="Q126" i="17"/>
  <c r="AU124" i="17"/>
  <c r="AT124" i="17"/>
  <c r="AS124" i="17"/>
  <c r="AR124" i="17"/>
  <c r="AQ124" i="17"/>
  <c r="AP124" i="17"/>
  <c r="AO124" i="17"/>
  <c r="AN124" i="17"/>
  <c r="AM124" i="17"/>
  <c r="AL124" i="17"/>
  <c r="AK124" i="17"/>
  <c r="AJ124" i="17"/>
  <c r="AI124" i="17"/>
  <c r="AH124" i="17"/>
  <c r="AG124" i="17"/>
  <c r="AF124" i="17"/>
  <c r="AE124" i="17"/>
  <c r="AD124" i="17"/>
  <c r="AC124" i="17"/>
  <c r="AB124" i="17"/>
  <c r="AA124" i="17"/>
  <c r="Z124" i="17"/>
  <c r="Y124" i="17"/>
  <c r="X124" i="17"/>
  <c r="W124" i="17"/>
  <c r="V124" i="17"/>
  <c r="U124" i="17"/>
  <c r="T124" i="17"/>
  <c r="S124" i="17"/>
  <c r="R124" i="17"/>
  <c r="Q124" i="17"/>
  <c r="AU122" i="17"/>
  <c r="AT122" i="17"/>
  <c r="AS122" i="17"/>
  <c r="AR122" i="17"/>
  <c r="AQ122" i="17"/>
  <c r="AP122" i="17"/>
  <c r="AO122" i="17"/>
  <c r="AN122" i="17"/>
  <c r="AM122" i="17"/>
  <c r="AL122" i="17"/>
  <c r="AK122" i="17"/>
  <c r="AJ122" i="17"/>
  <c r="AI122" i="17"/>
  <c r="AH122" i="17"/>
  <c r="AG122" i="17"/>
  <c r="AF122" i="17"/>
  <c r="AE122" i="17"/>
  <c r="AD122" i="17"/>
  <c r="AC122" i="17"/>
  <c r="AB122" i="17"/>
  <c r="AA122" i="17"/>
  <c r="Z122" i="17"/>
  <c r="Y122" i="17"/>
  <c r="X122" i="17"/>
  <c r="W122" i="17"/>
  <c r="V122" i="17"/>
  <c r="U122" i="17"/>
  <c r="T122" i="17"/>
  <c r="S122" i="17"/>
  <c r="R122" i="17"/>
  <c r="Q122" i="17"/>
  <c r="AU120" i="17"/>
  <c r="AT120" i="17"/>
  <c r="AS120" i="17"/>
  <c r="AR120" i="17"/>
  <c r="AQ120" i="17"/>
  <c r="AP120" i="17"/>
  <c r="AO120" i="17"/>
  <c r="AN120" i="17"/>
  <c r="AM120" i="17"/>
  <c r="AL120" i="17"/>
  <c r="AK120" i="17"/>
  <c r="AJ120" i="17"/>
  <c r="AI120" i="17"/>
  <c r="AH120" i="17"/>
  <c r="AG120" i="17"/>
  <c r="AF120" i="17"/>
  <c r="AE120" i="17"/>
  <c r="AD120" i="17"/>
  <c r="AC120" i="17"/>
  <c r="AB120" i="17"/>
  <c r="AA120" i="17"/>
  <c r="Z120" i="17"/>
  <c r="Y120" i="17"/>
  <c r="X120" i="17"/>
  <c r="W120" i="17"/>
  <c r="V120" i="17"/>
  <c r="U120" i="17"/>
  <c r="T120" i="17"/>
  <c r="S120" i="17"/>
  <c r="R120" i="17"/>
  <c r="Q120" i="17"/>
  <c r="AU118" i="17"/>
  <c r="AT118" i="17"/>
  <c r="AS118" i="17"/>
  <c r="AR118" i="17"/>
  <c r="AQ118" i="17"/>
  <c r="AP118" i="17"/>
  <c r="AO118" i="17"/>
  <c r="AN118" i="17"/>
  <c r="AM118" i="17"/>
  <c r="AL118" i="17"/>
  <c r="AK118" i="17"/>
  <c r="AJ118" i="17"/>
  <c r="AI118" i="17"/>
  <c r="AH118" i="17"/>
  <c r="AG118" i="17"/>
  <c r="AF118" i="17"/>
  <c r="AE118" i="17"/>
  <c r="AD118" i="17"/>
  <c r="AC118" i="17"/>
  <c r="AB118" i="17"/>
  <c r="AA118" i="17"/>
  <c r="Z118" i="17"/>
  <c r="Y118" i="17"/>
  <c r="X118" i="17"/>
  <c r="W118" i="17"/>
  <c r="V118" i="17"/>
  <c r="U118" i="17"/>
  <c r="T118" i="17"/>
  <c r="S118" i="17"/>
  <c r="R118" i="17"/>
  <c r="Q118" i="17"/>
  <c r="AU116" i="17"/>
  <c r="AT116" i="17"/>
  <c r="AS116" i="17"/>
  <c r="AR116" i="17"/>
  <c r="AQ116" i="17"/>
  <c r="AP116" i="17"/>
  <c r="AO116" i="17"/>
  <c r="AN116" i="17"/>
  <c r="AM116" i="17"/>
  <c r="AL116" i="17"/>
  <c r="AK116" i="17"/>
  <c r="AJ116" i="17"/>
  <c r="AI116" i="17"/>
  <c r="AH116" i="17"/>
  <c r="AG116" i="17"/>
  <c r="AF116" i="17"/>
  <c r="AE116" i="17"/>
  <c r="AD116" i="17"/>
  <c r="AC116" i="17"/>
  <c r="AB116" i="17"/>
  <c r="AA116" i="17"/>
  <c r="Z116" i="17"/>
  <c r="Y116" i="17"/>
  <c r="X116" i="17"/>
  <c r="W116" i="17"/>
  <c r="V116" i="17"/>
  <c r="U116" i="17"/>
  <c r="T116" i="17"/>
  <c r="S116" i="17"/>
  <c r="R116" i="17"/>
  <c r="Q116" i="17"/>
  <c r="AU114" i="17"/>
  <c r="AT114" i="17"/>
  <c r="AS114" i="17"/>
  <c r="AR114" i="17"/>
  <c r="AQ114" i="17"/>
  <c r="AP114" i="17"/>
  <c r="AO114" i="17"/>
  <c r="AN114" i="17"/>
  <c r="AM114" i="17"/>
  <c r="AL114" i="17"/>
  <c r="AK114" i="17"/>
  <c r="AJ114" i="17"/>
  <c r="AI114" i="17"/>
  <c r="AH114" i="17"/>
  <c r="AG114" i="17"/>
  <c r="AF114" i="17"/>
  <c r="AE114" i="17"/>
  <c r="AD114" i="17"/>
  <c r="AC114" i="17"/>
  <c r="AB114" i="17"/>
  <c r="AA114" i="17"/>
  <c r="Z114" i="17"/>
  <c r="Y114" i="17"/>
  <c r="X114" i="17"/>
  <c r="W114" i="17"/>
  <c r="V114" i="17"/>
  <c r="U114" i="17"/>
  <c r="T114" i="17"/>
  <c r="S114" i="17"/>
  <c r="R114" i="17"/>
  <c r="Q114" i="17"/>
  <c r="AU112" i="17"/>
  <c r="AT112" i="17"/>
  <c r="AS112" i="17"/>
  <c r="AR112" i="17"/>
  <c r="AQ112" i="17"/>
  <c r="AP112" i="17"/>
  <c r="AO112" i="17"/>
  <c r="AN112" i="17"/>
  <c r="AM112" i="17"/>
  <c r="AL112" i="17"/>
  <c r="AK112" i="17"/>
  <c r="AJ112" i="17"/>
  <c r="AI112" i="17"/>
  <c r="AH112" i="17"/>
  <c r="AG112" i="17"/>
  <c r="AF112" i="17"/>
  <c r="AE112" i="17"/>
  <c r="AD112" i="17"/>
  <c r="AC112" i="17"/>
  <c r="AB112" i="17"/>
  <c r="AA112" i="17"/>
  <c r="Z112" i="17"/>
  <c r="Y112" i="17"/>
  <c r="X112" i="17"/>
  <c r="W112" i="17"/>
  <c r="V112" i="17"/>
  <c r="U112" i="17"/>
  <c r="T112" i="17"/>
  <c r="S112" i="17"/>
  <c r="R112" i="17"/>
  <c r="Q112" i="17"/>
  <c r="AU110" i="17"/>
  <c r="AT110" i="17"/>
  <c r="AS110" i="17"/>
  <c r="AR110" i="17"/>
  <c r="AQ110" i="17"/>
  <c r="AP110" i="17"/>
  <c r="AO110" i="17"/>
  <c r="AN110" i="17"/>
  <c r="AM110" i="17"/>
  <c r="AL110" i="17"/>
  <c r="AK110" i="17"/>
  <c r="AJ110" i="17"/>
  <c r="AI110" i="17"/>
  <c r="AH110" i="17"/>
  <c r="AG110" i="17"/>
  <c r="AF110" i="17"/>
  <c r="AE110" i="17"/>
  <c r="AD110" i="17"/>
  <c r="AC110" i="17"/>
  <c r="AB110" i="17"/>
  <c r="AA110" i="17"/>
  <c r="Z110" i="17"/>
  <c r="Y110" i="17"/>
  <c r="X110" i="17"/>
  <c r="W110" i="17"/>
  <c r="V110" i="17"/>
  <c r="U110" i="17"/>
  <c r="T110" i="17"/>
  <c r="S110" i="17"/>
  <c r="R110" i="17"/>
  <c r="Q110" i="17"/>
  <c r="AU108" i="17"/>
  <c r="AT108" i="17"/>
  <c r="AS108" i="17"/>
  <c r="AR108" i="17"/>
  <c r="AQ108" i="17"/>
  <c r="AP108" i="17"/>
  <c r="AO108" i="17"/>
  <c r="AN108" i="17"/>
  <c r="AM108" i="17"/>
  <c r="AL108" i="17"/>
  <c r="AK108" i="17"/>
  <c r="AJ108" i="17"/>
  <c r="AI108" i="17"/>
  <c r="AH108" i="17"/>
  <c r="AG108" i="17"/>
  <c r="AF108" i="17"/>
  <c r="AE108" i="17"/>
  <c r="AD108" i="17"/>
  <c r="AC108" i="17"/>
  <c r="AB108" i="17"/>
  <c r="AA108" i="17"/>
  <c r="Z108" i="17"/>
  <c r="Y108" i="17"/>
  <c r="X108" i="17"/>
  <c r="W108" i="17"/>
  <c r="V108" i="17"/>
  <c r="U108" i="17"/>
  <c r="T108" i="17"/>
  <c r="S108" i="17"/>
  <c r="R108" i="17"/>
  <c r="Q108" i="17"/>
  <c r="AU106" i="17"/>
  <c r="AT106" i="17"/>
  <c r="AS106" i="17"/>
  <c r="AR106" i="17"/>
  <c r="AQ106" i="17"/>
  <c r="AP106" i="17"/>
  <c r="AO106" i="17"/>
  <c r="AN106" i="17"/>
  <c r="AM106" i="17"/>
  <c r="AL106" i="17"/>
  <c r="AK106" i="17"/>
  <c r="AJ106" i="17"/>
  <c r="AI106" i="17"/>
  <c r="AH106" i="17"/>
  <c r="AG106" i="17"/>
  <c r="AF106" i="17"/>
  <c r="AE106" i="17"/>
  <c r="AD106" i="17"/>
  <c r="AC106" i="17"/>
  <c r="AB106" i="17"/>
  <c r="AA106" i="17"/>
  <c r="Z106" i="17"/>
  <c r="Y106" i="17"/>
  <c r="X106" i="17"/>
  <c r="W106" i="17"/>
  <c r="V106" i="17"/>
  <c r="U106" i="17"/>
  <c r="T106" i="17"/>
  <c r="S106" i="17"/>
  <c r="R106" i="17"/>
  <c r="AU99" i="17"/>
  <c r="AT99" i="17"/>
  <c r="AS99" i="17"/>
  <c r="AR99" i="17"/>
  <c r="AQ99" i="17"/>
  <c r="AP99" i="17"/>
  <c r="AO99" i="17"/>
  <c r="AN99" i="17"/>
  <c r="AM99" i="17"/>
  <c r="AL99" i="17"/>
  <c r="AK99" i="17"/>
  <c r="AJ99" i="17"/>
  <c r="AI99" i="17"/>
  <c r="AH99" i="17"/>
  <c r="AG99" i="17"/>
  <c r="AF99" i="17"/>
  <c r="AE99" i="17"/>
  <c r="AD99" i="17"/>
  <c r="AC99" i="17"/>
  <c r="AB99" i="17"/>
  <c r="AA99" i="17"/>
  <c r="Z99" i="17"/>
  <c r="Y99" i="17"/>
  <c r="X99" i="17"/>
  <c r="W99" i="17"/>
  <c r="V99" i="17"/>
  <c r="U99" i="17"/>
  <c r="T99" i="17"/>
  <c r="S99" i="17"/>
  <c r="R99" i="17"/>
  <c r="Q99" i="17"/>
  <c r="AU97" i="17"/>
  <c r="AT97" i="17"/>
  <c r="AS97" i="17"/>
  <c r="AR97" i="17"/>
  <c r="AQ97" i="17"/>
  <c r="AP97" i="17"/>
  <c r="AO97" i="17"/>
  <c r="AN97" i="17"/>
  <c r="AM97" i="17"/>
  <c r="AL97" i="17"/>
  <c r="AK97" i="17"/>
  <c r="AJ97" i="17"/>
  <c r="AI97" i="17"/>
  <c r="AH97" i="17"/>
  <c r="AG97" i="17"/>
  <c r="AF97" i="17"/>
  <c r="AE97" i="17"/>
  <c r="AD97" i="17"/>
  <c r="AC97" i="17"/>
  <c r="AB97" i="17"/>
  <c r="AA97" i="17"/>
  <c r="Z97" i="17"/>
  <c r="Y97" i="17"/>
  <c r="X97" i="17"/>
  <c r="W97" i="17"/>
  <c r="V97" i="17"/>
  <c r="U97" i="17"/>
  <c r="T97" i="17"/>
  <c r="S97" i="17"/>
  <c r="R97" i="17"/>
  <c r="Q97" i="17"/>
  <c r="AU95" i="17"/>
  <c r="AT95" i="17"/>
  <c r="AS95" i="17"/>
  <c r="AR95" i="17"/>
  <c r="AQ95" i="17"/>
  <c r="AP95" i="17"/>
  <c r="AO95" i="17"/>
  <c r="AN95" i="17"/>
  <c r="AM95" i="17"/>
  <c r="AL95" i="17"/>
  <c r="AK95" i="17"/>
  <c r="AJ95" i="17"/>
  <c r="AI95" i="17"/>
  <c r="AH95" i="17"/>
  <c r="AG95" i="17"/>
  <c r="AF95" i="17"/>
  <c r="AE95" i="17"/>
  <c r="AD95" i="17"/>
  <c r="AC95" i="17"/>
  <c r="AB95" i="17"/>
  <c r="AA95" i="17"/>
  <c r="Z95" i="17"/>
  <c r="Y95" i="17"/>
  <c r="X95" i="17"/>
  <c r="W95" i="17"/>
  <c r="V95" i="17"/>
  <c r="U95" i="17"/>
  <c r="T95" i="17"/>
  <c r="S95" i="17"/>
  <c r="R95" i="17"/>
  <c r="Q95" i="17"/>
  <c r="AU93" i="17"/>
  <c r="AT93" i="17"/>
  <c r="AS93" i="17"/>
  <c r="AR93" i="17"/>
  <c r="AQ93" i="17"/>
  <c r="AP93" i="17"/>
  <c r="AO93" i="17"/>
  <c r="AN93" i="17"/>
  <c r="AM93" i="17"/>
  <c r="AL93" i="17"/>
  <c r="AK93" i="17"/>
  <c r="AJ93" i="17"/>
  <c r="AI93" i="17"/>
  <c r="AH93" i="17"/>
  <c r="AG93" i="17"/>
  <c r="AF93" i="17"/>
  <c r="AE93" i="17"/>
  <c r="AD93" i="17"/>
  <c r="AC93" i="17"/>
  <c r="AB93" i="17"/>
  <c r="AA93" i="17"/>
  <c r="Z93" i="17"/>
  <c r="Y93" i="17"/>
  <c r="X93" i="17"/>
  <c r="W93" i="17"/>
  <c r="V93" i="17"/>
  <c r="U93" i="17"/>
  <c r="T93" i="17"/>
  <c r="S93" i="17"/>
  <c r="R93" i="17"/>
  <c r="Q93" i="17"/>
  <c r="AU91" i="17"/>
  <c r="AT91" i="17"/>
  <c r="AS91" i="17"/>
  <c r="AR91" i="17"/>
  <c r="AQ91" i="17"/>
  <c r="AP91" i="17"/>
  <c r="AO91" i="17"/>
  <c r="AN91" i="17"/>
  <c r="AM91" i="17"/>
  <c r="AL91" i="17"/>
  <c r="AK91" i="17"/>
  <c r="AJ91" i="17"/>
  <c r="AI91" i="17"/>
  <c r="AH91" i="17"/>
  <c r="AG91" i="17"/>
  <c r="AF91" i="17"/>
  <c r="AE91" i="17"/>
  <c r="AD91" i="17"/>
  <c r="AC91" i="17"/>
  <c r="AB91" i="17"/>
  <c r="AA91" i="17"/>
  <c r="Z91" i="17"/>
  <c r="Y91" i="17"/>
  <c r="X91" i="17"/>
  <c r="W91" i="17"/>
  <c r="V91" i="17"/>
  <c r="U91" i="17"/>
  <c r="T91" i="17"/>
  <c r="S91" i="17"/>
  <c r="R91" i="17"/>
  <c r="Q91" i="17"/>
  <c r="AU89" i="17"/>
  <c r="AT89" i="17"/>
  <c r="AS89" i="17"/>
  <c r="AR89" i="17"/>
  <c r="AQ89" i="17"/>
  <c r="AP89" i="17"/>
  <c r="AO89" i="17"/>
  <c r="AN89" i="17"/>
  <c r="AM89" i="17"/>
  <c r="AL89" i="17"/>
  <c r="AK89" i="17"/>
  <c r="AJ89" i="17"/>
  <c r="AI89" i="17"/>
  <c r="AH89" i="17"/>
  <c r="AG89" i="17"/>
  <c r="AF89" i="17"/>
  <c r="AE89" i="17"/>
  <c r="AD89" i="17"/>
  <c r="AC89" i="17"/>
  <c r="AB89" i="17"/>
  <c r="AA89" i="17"/>
  <c r="Z89" i="17"/>
  <c r="Y89" i="17"/>
  <c r="X89" i="17"/>
  <c r="W89" i="17"/>
  <c r="V89" i="17"/>
  <c r="U89" i="17"/>
  <c r="T89" i="17"/>
  <c r="S89" i="17"/>
  <c r="R89" i="17"/>
  <c r="Q89" i="17"/>
  <c r="AU87" i="17"/>
  <c r="AT87" i="17"/>
  <c r="AS87" i="17"/>
  <c r="AR87" i="17"/>
  <c r="AQ87" i="17"/>
  <c r="AP87" i="17"/>
  <c r="AO87" i="17"/>
  <c r="AN87" i="17"/>
  <c r="AM87" i="17"/>
  <c r="AL87" i="17"/>
  <c r="AK87" i="17"/>
  <c r="AJ87" i="17"/>
  <c r="AI87" i="17"/>
  <c r="AH87" i="17"/>
  <c r="AG87" i="17"/>
  <c r="AF87" i="17"/>
  <c r="AE87" i="17"/>
  <c r="AD87" i="17"/>
  <c r="AC87" i="17"/>
  <c r="AB87" i="17"/>
  <c r="AA87" i="17"/>
  <c r="Z87" i="17"/>
  <c r="Y87" i="17"/>
  <c r="X87" i="17"/>
  <c r="W87" i="17"/>
  <c r="V87" i="17"/>
  <c r="U87" i="17"/>
  <c r="T87" i="17"/>
  <c r="S87" i="17"/>
  <c r="R87" i="17"/>
  <c r="Q87" i="17"/>
  <c r="AU85" i="17"/>
  <c r="AT85" i="17"/>
  <c r="AS85" i="17"/>
  <c r="AR85" i="17"/>
  <c r="AQ85" i="17"/>
  <c r="AP85" i="17"/>
  <c r="AO85" i="17"/>
  <c r="AN85" i="17"/>
  <c r="AM85" i="17"/>
  <c r="AL85" i="17"/>
  <c r="AK85" i="17"/>
  <c r="AJ85" i="17"/>
  <c r="AI85" i="17"/>
  <c r="AH85" i="17"/>
  <c r="AG85" i="17"/>
  <c r="AF85" i="17"/>
  <c r="AE85" i="17"/>
  <c r="AD85" i="17"/>
  <c r="AC85" i="17"/>
  <c r="AB85" i="17"/>
  <c r="AA85" i="17"/>
  <c r="Z85" i="17"/>
  <c r="Y85" i="17"/>
  <c r="X85" i="17"/>
  <c r="W85" i="17"/>
  <c r="V85" i="17"/>
  <c r="U85" i="17"/>
  <c r="T85" i="17"/>
  <c r="S85" i="17"/>
  <c r="R85" i="17"/>
  <c r="Q85" i="17"/>
  <c r="AU83" i="17"/>
  <c r="AT83" i="17"/>
  <c r="AS83" i="17"/>
  <c r="AR83" i="17"/>
  <c r="AQ83" i="17"/>
  <c r="AP83" i="17"/>
  <c r="AO83" i="17"/>
  <c r="AN83" i="17"/>
  <c r="AM83" i="17"/>
  <c r="AL83" i="17"/>
  <c r="AK83" i="17"/>
  <c r="AJ83" i="17"/>
  <c r="AI83" i="17"/>
  <c r="AH83" i="17"/>
  <c r="AG83" i="17"/>
  <c r="AF83" i="17"/>
  <c r="AE83" i="17"/>
  <c r="AD83" i="17"/>
  <c r="AC83" i="17"/>
  <c r="AB83" i="17"/>
  <c r="AA83" i="17"/>
  <c r="Z83" i="17"/>
  <c r="Y83" i="17"/>
  <c r="X83" i="17"/>
  <c r="W83" i="17"/>
  <c r="V83" i="17"/>
  <c r="U83" i="17"/>
  <c r="T83" i="17"/>
  <c r="S83" i="17"/>
  <c r="R83" i="17"/>
  <c r="Q83" i="17"/>
  <c r="AU81" i="17"/>
  <c r="AT81" i="17"/>
  <c r="AS81" i="17"/>
  <c r="AR81" i="17"/>
  <c r="AQ81" i="17"/>
  <c r="AP81" i="17"/>
  <c r="AO81" i="17"/>
  <c r="AN81" i="17"/>
  <c r="AM81" i="17"/>
  <c r="AL81" i="17"/>
  <c r="AK81" i="17"/>
  <c r="AJ81" i="17"/>
  <c r="AI81" i="17"/>
  <c r="AH81" i="17"/>
  <c r="AG81" i="17"/>
  <c r="AF81" i="17"/>
  <c r="AE81" i="17"/>
  <c r="AD81" i="17"/>
  <c r="AC81" i="17"/>
  <c r="AB81" i="17"/>
  <c r="AA81" i="17"/>
  <c r="Z81" i="17"/>
  <c r="Y81" i="17"/>
  <c r="X81" i="17"/>
  <c r="W81" i="17"/>
  <c r="V81" i="17"/>
  <c r="U81" i="17"/>
  <c r="T81" i="17"/>
  <c r="S81" i="17"/>
  <c r="R81" i="17"/>
  <c r="Q81" i="17"/>
  <c r="AU79" i="17"/>
  <c r="AT79" i="17"/>
  <c r="AS79" i="17"/>
  <c r="AR79" i="17"/>
  <c r="AQ79" i="17"/>
  <c r="AP79" i="17"/>
  <c r="AO79" i="17"/>
  <c r="AN79" i="17"/>
  <c r="AM79" i="17"/>
  <c r="AL79" i="17"/>
  <c r="AK79" i="17"/>
  <c r="AJ79" i="17"/>
  <c r="AI79" i="17"/>
  <c r="AH79" i="17"/>
  <c r="AG79" i="17"/>
  <c r="AF79" i="17"/>
  <c r="AE79" i="17"/>
  <c r="AD79" i="17"/>
  <c r="AC79" i="17"/>
  <c r="AB79" i="17"/>
  <c r="AA79" i="17"/>
  <c r="Z79" i="17"/>
  <c r="Y79" i="17"/>
  <c r="X79" i="17"/>
  <c r="W79" i="17"/>
  <c r="V79" i="17"/>
  <c r="U79" i="17"/>
  <c r="T79" i="17"/>
  <c r="S79" i="17"/>
  <c r="R79" i="17"/>
  <c r="Q79" i="17"/>
  <c r="AU77" i="17"/>
  <c r="AT77" i="17"/>
  <c r="AS77" i="17"/>
  <c r="AR77" i="17"/>
  <c r="AQ77" i="17"/>
  <c r="AP77" i="17"/>
  <c r="AO77" i="17"/>
  <c r="AN77" i="17"/>
  <c r="AM77" i="17"/>
  <c r="AL77" i="17"/>
  <c r="AK77" i="17"/>
  <c r="AJ77" i="17"/>
  <c r="AI77" i="17"/>
  <c r="AH77" i="17"/>
  <c r="AG77" i="17"/>
  <c r="AF77" i="17"/>
  <c r="AE77" i="17"/>
  <c r="AD77" i="17"/>
  <c r="AC77" i="17"/>
  <c r="AB77" i="17"/>
  <c r="AA77" i="17"/>
  <c r="Z77" i="17"/>
  <c r="Y77" i="17"/>
  <c r="X77" i="17"/>
  <c r="W77" i="17"/>
  <c r="V77" i="17"/>
  <c r="U77" i="17"/>
  <c r="T77" i="17"/>
  <c r="S77" i="17"/>
  <c r="R77" i="17"/>
  <c r="Q77" i="17"/>
  <c r="AU75" i="17"/>
  <c r="AT75" i="17"/>
  <c r="AS75" i="17"/>
  <c r="AR75" i="17"/>
  <c r="AQ75" i="17"/>
  <c r="AP75" i="17"/>
  <c r="AO75" i="17"/>
  <c r="AN75" i="17"/>
  <c r="AM75" i="17"/>
  <c r="AL75" i="17"/>
  <c r="AK75" i="17"/>
  <c r="AJ75" i="17"/>
  <c r="AI75" i="17"/>
  <c r="AH75" i="17"/>
  <c r="AG75" i="17"/>
  <c r="AF75" i="17"/>
  <c r="AE75" i="17"/>
  <c r="AD75" i="17"/>
  <c r="AC75" i="17"/>
  <c r="AB75" i="17"/>
  <c r="AA75" i="17"/>
  <c r="Z75" i="17"/>
  <c r="Y75" i="17"/>
  <c r="X75" i="17"/>
  <c r="W75" i="17"/>
  <c r="V75" i="17"/>
  <c r="U75" i="17"/>
  <c r="T75" i="17"/>
  <c r="S75" i="17"/>
  <c r="R75" i="17"/>
  <c r="Q75" i="17"/>
  <c r="AU73" i="17"/>
  <c r="AT73" i="17"/>
  <c r="AS73" i="17"/>
  <c r="AR73" i="17"/>
  <c r="AQ73" i="17"/>
  <c r="AP73" i="17"/>
  <c r="AO73" i="17"/>
  <c r="AN73" i="17"/>
  <c r="AM73" i="17"/>
  <c r="AL73" i="17"/>
  <c r="AK73" i="17"/>
  <c r="AJ73" i="17"/>
  <c r="AI73" i="17"/>
  <c r="AH73" i="17"/>
  <c r="AG73" i="17"/>
  <c r="AF73" i="17"/>
  <c r="AE73" i="17"/>
  <c r="AD73" i="17"/>
  <c r="AC73" i="17"/>
  <c r="AB73" i="17"/>
  <c r="AA73" i="17"/>
  <c r="Z73" i="17"/>
  <c r="Y73" i="17"/>
  <c r="X73" i="17"/>
  <c r="W73" i="17"/>
  <c r="V73" i="17"/>
  <c r="U73" i="17"/>
  <c r="T73" i="17"/>
  <c r="S73" i="17"/>
  <c r="R73" i="17"/>
  <c r="Q73"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R71" i="17"/>
  <c r="Q71" i="17"/>
  <c r="AU69" i="17"/>
  <c r="AT69" i="17"/>
  <c r="AS69" i="17"/>
  <c r="AR69"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R69" i="17"/>
  <c r="Q69" i="17"/>
  <c r="AU67" i="17"/>
  <c r="AT67" i="17"/>
  <c r="AS67" i="17"/>
  <c r="AR67" i="17"/>
  <c r="AQ67" i="17"/>
  <c r="AP67" i="17"/>
  <c r="AO67" i="17"/>
  <c r="AN67" i="17"/>
  <c r="AM67" i="17"/>
  <c r="AL67" i="17"/>
  <c r="AK67" i="17"/>
  <c r="AJ67" i="17"/>
  <c r="AI67" i="17"/>
  <c r="AH67" i="17"/>
  <c r="AG67" i="17"/>
  <c r="AF67" i="17"/>
  <c r="AE67" i="17"/>
  <c r="AD67" i="17"/>
  <c r="AC67" i="17"/>
  <c r="AB67" i="17"/>
  <c r="AA67" i="17"/>
  <c r="Z67" i="17"/>
  <c r="Y67" i="17"/>
  <c r="X67" i="17"/>
  <c r="W67" i="17"/>
  <c r="V67" i="17"/>
  <c r="U67" i="17"/>
  <c r="T67" i="17"/>
  <c r="S67" i="17"/>
  <c r="R67" i="17"/>
  <c r="Q67" i="17"/>
  <c r="AU65" i="17"/>
  <c r="AT65" i="17"/>
  <c r="AS65" i="17"/>
  <c r="AR65" i="17"/>
  <c r="AQ65" i="17"/>
  <c r="AP65" i="17"/>
  <c r="AO65" i="17"/>
  <c r="AN65" i="17"/>
  <c r="AM65" i="17"/>
  <c r="AL65" i="17"/>
  <c r="AK65" i="17"/>
  <c r="AJ65" i="17"/>
  <c r="AI65" i="17"/>
  <c r="AH65" i="17"/>
  <c r="AG65" i="17"/>
  <c r="AF65" i="17"/>
  <c r="AE65" i="17"/>
  <c r="AD65" i="17"/>
  <c r="AC65" i="17"/>
  <c r="AB65" i="17"/>
  <c r="AA65" i="17"/>
  <c r="Z65" i="17"/>
  <c r="Y65" i="17"/>
  <c r="X65" i="17"/>
  <c r="W65" i="17"/>
  <c r="V65" i="17"/>
  <c r="U65" i="17"/>
  <c r="T65" i="17"/>
  <c r="S65" i="17"/>
  <c r="R65" i="17"/>
  <c r="AU63" i="17"/>
  <c r="AT63" i="17"/>
  <c r="AS63" i="17"/>
  <c r="AR63"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R63" i="17"/>
  <c r="Q63" i="17"/>
  <c r="AU61" i="17"/>
  <c r="AT61" i="17"/>
  <c r="AS61" i="17"/>
  <c r="AR61"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R45" i="17"/>
  <c r="Q45" i="17"/>
  <c r="AU43" i="17"/>
  <c r="AT43" i="17"/>
  <c r="AS43" i="17"/>
  <c r="AR43" i="17"/>
  <c r="AQ43" i="17"/>
  <c r="AP43" i="17"/>
  <c r="AO43" i="17"/>
  <c r="AN43" i="17"/>
  <c r="AM43" i="17"/>
  <c r="AL43" i="17"/>
  <c r="AK43" i="17"/>
  <c r="AJ43" i="17"/>
  <c r="AI43" i="17"/>
  <c r="AH43" i="17"/>
  <c r="AG43" i="17"/>
  <c r="AF43" i="17"/>
  <c r="AE43" i="17"/>
  <c r="AD43" i="17"/>
  <c r="AC43" i="17"/>
  <c r="AB43" i="17"/>
  <c r="AA43" i="17"/>
  <c r="Z43" i="17"/>
  <c r="Y43" i="17"/>
  <c r="X43" i="17"/>
  <c r="W43" i="17"/>
  <c r="V43" i="17"/>
  <c r="U43" i="17"/>
  <c r="T43" i="17"/>
  <c r="S43" i="17"/>
  <c r="R43" i="17"/>
  <c r="Q43"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R41" i="17"/>
  <c r="Q41"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R39" i="17"/>
  <c r="Q39" i="17"/>
  <c r="AU37" i="17"/>
  <c r="AT37" i="17"/>
  <c r="AS37" i="17"/>
  <c r="AR37" i="17"/>
  <c r="AQ37" i="17"/>
  <c r="AP37" i="17"/>
  <c r="AO37" i="17"/>
  <c r="AN37" i="17"/>
  <c r="AM37" i="17"/>
  <c r="AL37" i="17"/>
  <c r="AK37" i="17"/>
  <c r="AJ37" i="17"/>
  <c r="AI37" i="17"/>
  <c r="AH37" i="17"/>
  <c r="AG37" i="17"/>
  <c r="AF37" i="17"/>
  <c r="AE37" i="17"/>
  <c r="AD37" i="17"/>
  <c r="AC37" i="17"/>
  <c r="AB37" i="17"/>
  <c r="AA37" i="17"/>
  <c r="Z37" i="17"/>
  <c r="Y37" i="17"/>
  <c r="X37" i="17"/>
  <c r="W37" i="17"/>
  <c r="V37" i="17"/>
  <c r="U37" i="17"/>
  <c r="T37" i="17"/>
  <c r="S37" i="17"/>
  <c r="R37" i="17"/>
  <c r="Q37"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AU31" i="17"/>
  <c r="AT31" i="17"/>
  <c r="AS31" i="17"/>
  <c r="AR31"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R27" i="17"/>
  <c r="Q27" i="17"/>
  <c r="AU25" i="17"/>
  <c r="AT25" i="17"/>
  <c r="AS25" i="17"/>
  <c r="AR25"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R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Q21" i="17"/>
  <c r="AU19" i="17"/>
  <c r="AT19" i="17"/>
  <c r="AS19" i="17"/>
  <c r="AR19" i="17"/>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AU17" i="17"/>
  <c r="AT17" i="17"/>
  <c r="AS17" i="17"/>
  <c r="AR17"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AU15" i="17"/>
  <c r="AT15" i="17"/>
  <c r="AS15" i="17"/>
  <c r="AR15"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AI13" i="17"/>
  <c r="AJ13" i="17"/>
  <c r="AK13" i="17"/>
  <c r="AL13" i="17"/>
  <c r="AM13" i="17"/>
  <c r="AN13" i="17"/>
  <c r="AO13" i="17"/>
  <c r="AP13" i="17"/>
  <c r="AQ13" i="17"/>
  <c r="AR13" i="17"/>
  <c r="AS13" i="17"/>
  <c r="AT13" i="17"/>
  <c r="AU13" i="17"/>
  <c r="Q13" i="17"/>
  <c r="R13" i="17"/>
  <c r="S13" i="17"/>
  <c r="T13" i="17"/>
  <c r="U13" i="17"/>
  <c r="V13" i="17"/>
  <c r="W13" i="17"/>
  <c r="X13" i="17"/>
  <c r="Y13" i="17"/>
  <c r="Z13" i="17"/>
  <c r="AA13" i="17"/>
  <c r="AB13" i="17"/>
  <c r="AC13" i="17"/>
  <c r="AD13" i="17"/>
  <c r="AE13" i="17"/>
  <c r="AF13" i="17"/>
  <c r="AG13" i="17"/>
  <c r="AH13" i="17"/>
  <c r="J46" i="16"/>
  <c r="J27" i="16"/>
  <c r="J28" i="16"/>
  <c r="J29" i="16"/>
  <c r="J30" i="16"/>
  <c r="J31" i="16"/>
  <c r="J32" i="16"/>
  <c r="J33" i="16"/>
  <c r="J34" i="16"/>
  <c r="AX2" i="17"/>
  <c r="BO5" i="17"/>
  <c r="BO6" i="17" s="1"/>
  <c r="BO7" i="17" s="1"/>
  <c r="BO8" i="17" s="1"/>
  <c r="BO9" i="17" s="1"/>
  <c r="BO10" i="17" s="1"/>
  <c r="BO11" i="17" s="1"/>
  <c r="BN5" i="17"/>
  <c r="BN6" i="17" s="1"/>
  <c r="BN7" i="17" s="1"/>
  <c r="BN8" i="17" s="1"/>
  <c r="BN9" i="17" s="1"/>
  <c r="BN10" i="17" s="1"/>
  <c r="BN11" i="17" s="1"/>
  <c r="E6" i="19"/>
  <c r="B7" i="10"/>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AV6" i="17"/>
  <c r="S7" i="17"/>
  <c r="T7" i="17"/>
  <c r="Z7" i="17"/>
  <c r="AA7" i="17"/>
  <c r="AG7" i="17"/>
  <c r="AH7" i="17"/>
  <c r="AN7" i="17"/>
  <c r="AO7" i="17"/>
  <c r="AU7" i="17"/>
  <c r="AV8" i="17"/>
  <c r="S9" i="17"/>
  <c r="T9" i="17"/>
  <c r="Z9" i="17"/>
  <c r="AA9" i="17"/>
  <c r="AG9" i="17"/>
  <c r="AH9" i="17"/>
  <c r="AN9" i="17"/>
  <c r="AO9" i="17"/>
  <c r="AV10" i="17"/>
  <c r="S11" i="17"/>
  <c r="T11" i="17"/>
  <c r="W11" i="17"/>
  <c r="Z11" i="17"/>
  <c r="AA11" i="17"/>
  <c r="AD11" i="17"/>
  <c r="AG11" i="17"/>
  <c r="AH11" i="17"/>
  <c r="AK11" i="17"/>
  <c r="AN11" i="17"/>
  <c r="AO11" i="17"/>
  <c r="AR11" i="17"/>
  <c r="AU11" i="17"/>
  <c r="B12" i="17"/>
  <c r="B14" i="17" s="1"/>
  <c r="B16" i="17" s="1"/>
  <c r="B18" i="17" s="1"/>
  <c r="B20" i="17" s="1"/>
  <c r="B22" i="17" s="1"/>
  <c r="B24" i="17" s="1"/>
  <c r="B26" i="17" s="1"/>
  <c r="B28" i="17" s="1"/>
  <c r="B30" i="17" s="1"/>
  <c r="B32" i="17" s="1"/>
  <c r="B34" i="17" s="1"/>
  <c r="B36" i="17" s="1"/>
  <c r="B38" i="17" s="1"/>
  <c r="B40" i="17" s="1"/>
  <c r="B42" i="17" s="1"/>
  <c r="B44" i="17" s="1"/>
  <c r="B46" i="17" s="1"/>
  <c r="B56" i="17" s="1"/>
  <c r="B58" i="17" s="1"/>
  <c r="B60" i="17" s="1"/>
  <c r="B62" i="17" s="1"/>
  <c r="B64" i="17" s="1"/>
  <c r="B66" i="17" s="1"/>
  <c r="B68" i="17" s="1"/>
  <c r="B70" i="17" s="1"/>
  <c r="B72" i="17" s="1"/>
  <c r="B74" i="17" s="1"/>
  <c r="B76" i="17" s="1"/>
  <c r="B78" i="17" s="1"/>
  <c r="B80" i="17" s="1"/>
  <c r="B82" i="17" s="1"/>
  <c r="B84" i="17" s="1"/>
  <c r="B86" i="17" s="1"/>
  <c r="B88" i="17" s="1"/>
  <c r="B90" i="17" s="1"/>
  <c r="B92" i="17" s="1"/>
  <c r="B94" i="17" s="1"/>
  <c r="B96" i="17" s="1"/>
  <c r="B98" i="17" s="1"/>
  <c r="B105" i="17" s="1"/>
  <c r="B107" i="17" s="1"/>
  <c r="B109" i="17" s="1"/>
  <c r="B111" i="17" s="1"/>
  <c r="B113" i="17" s="1"/>
  <c r="B115" i="17" s="1"/>
  <c r="B117" i="17" s="1"/>
  <c r="B119" i="17" s="1"/>
  <c r="B121" i="17" s="1"/>
  <c r="B123" i="17" s="1"/>
  <c r="B125" i="17" s="1"/>
  <c r="B127" i="17" s="1"/>
  <c r="B129" i="17" s="1"/>
  <c r="B131" i="17" s="1"/>
  <c r="B133" i="17" s="1"/>
  <c r="B135" i="17" s="1"/>
  <c r="B137" i="17" s="1"/>
  <c r="B139" i="17" s="1"/>
  <c r="B141" i="17" s="1"/>
  <c r="B143" i="17" s="1"/>
  <c r="B145" i="17" s="1"/>
  <c r="B147" i="17" s="1"/>
  <c r="B154" i="17" s="1"/>
  <c r="B156" i="17" s="1"/>
  <c r="B158" i="17" s="1"/>
  <c r="B160" i="17" s="1"/>
  <c r="B162" i="17" s="1"/>
  <c r="B164" i="17" s="1"/>
  <c r="B166" i="17" s="1"/>
  <c r="B168" i="17" s="1"/>
  <c r="B170" i="17" s="1"/>
  <c r="B172" i="17" s="1"/>
  <c r="B174" i="17" s="1"/>
  <c r="B176" i="17" s="1"/>
  <c r="B178" i="17" s="1"/>
  <c r="B180" i="17" s="1"/>
  <c r="B182" i="17" s="1"/>
  <c r="B184" i="17" s="1"/>
  <c r="B186" i="17" s="1"/>
  <c r="B188" i="17" s="1"/>
  <c r="B190" i="17" s="1"/>
  <c r="B192" i="17" s="1"/>
  <c r="B194" i="17" s="1"/>
  <c r="B196" i="17" s="1"/>
  <c r="B203" i="17" s="1"/>
  <c r="B205" i="17" s="1"/>
  <c r="B207" i="17" s="1"/>
  <c r="B209" i="17" s="1"/>
  <c r="B211" i="17" s="1"/>
  <c r="B213" i="17" s="1"/>
  <c r="B215" i="17" s="1"/>
  <c r="B217" i="17" s="1"/>
  <c r="B219" i="17" s="1"/>
  <c r="B221" i="17" s="1"/>
  <c r="B223" i="17" s="1"/>
  <c r="B225" i="17" s="1"/>
  <c r="B227" i="17" s="1"/>
  <c r="B229" i="17" s="1"/>
  <c r="B231" i="17" s="1"/>
  <c r="B233" i="17" s="1"/>
  <c r="B235" i="17" s="1"/>
  <c r="B237" i="17" s="1"/>
  <c r="B239" i="17" s="1"/>
  <c r="B241" i="17" s="1"/>
  <c r="B243" i="17" s="1"/>
  <c r="B245" i="17" s="1"/>
  <c r="AV12" i="17"/>
  <c r="AV14" i="17"/>
  <c r="AV16" i="17"/>
  <c r="AV18" i="17"/>
  <c r="AV20" i="17"/>
  <c r="AV22" i="17"/>
  <c r="AV24" i="17"/>
  <c r="AV26" i="17"/>
  <c r="AV28" i="17"/>
  <c r="AV30" i="17"/>
  <c r="AV32" i="17"/>
  <c r="AV34" i="17"/>
  <c r="AV36" i="17"/>
  <c r="AV38" i="17"/>
  <c r="AV40" i="17"/>
  <c r="AV42" i="17"/>
  <c r="AV44" i="17"/>
  <c r="AV46" i="17"/>
  <c r="AX53" i="17"/>
  <c r="AV56" i="17"/>
  <c r="AV58" i="17"/>
  <c r="AV60" i="17"/>
  <c r="AV62" i="17"/>
  <c r="AV64" i="17"/>
  <c r="AV66" i="17"/>
  <c r="AV68" i="17"/>
  <c r="AV70" i="17"/>
  <c r="AV72" i="17"/>
  <c r="AV74" i="17"/>
  <c r="AV76" i="17"/>
  <c r="AV78" i="17"/>
  <c r="AV80" i="17"/>
  <c r="AV82" i="17"/>
  <c r="AV84" i="17"/>
  <c r="AV86" i="17"/>
  <c r="AV88" i="17"/>
  <c r="AV90" i="17"/>
  <c r="AV92" i="17"/>
  <c r="AV94" i="17"/>
  <c r="AV96" i="17"/>
  <c r="AV98" i="17"/>
  <c r="AX102" i="17"/>
  <c r="AV105" i="17"/>
  <c r="AV107" i="17"/>
  <c r="AV109" i="17"/>
  <c r="AV111" i="17"/>
  <c r="AV113" i="17"/>
  <c r="AV115" i="17"/>
  <c r="AV117" i="17"/>
  <c r="AV119" i="17"/>
  <c r="AV121" i="17"/>
  <c r="AV123" i="17"/>
  <c r="AV125" i="17"/>
  <c r="AV127" i="17"/>
  <c r="AV129" i="17"/>
  <c r="AV131" i="17"/>
  <c r="AV133" i="17"/>
  <c r="AV135" i="17"/>
  <c r="AV137" i="17"/>
  <c r="AV139" i="17"/>
  <c r="AV141" i="17"/>
  <c r="AV143" i="17"/>
  <c r="AV145" i="17"/>
  <c r="AV147" i="17"/>
  <c r="AX151" i="17"/>
  <c r="AV154" i="17"/>
  <c r="AV156" i="17"/>
  <c r="AV158" i="17"/>
  <c r="AV160" i="17"/>
  <c r="AV162" i="17"/>
  <c r="AV164" i="17"/>
  <c r="AV166" i="17"/>
  <c r="AV168" i="17"/>
  <c r="AV170" i="17"/>
  <c r="AV172" i="17"/>
  <c r="AV174" i="17"/>
  <c r="AV176" i="17"/>
  <c r="AV178" i="17"/>
  <c r="AV180" i="17"/>
  <c r="AV182" i="17"/>
  <c r="AV184" i="17"/>
  <c r="AV186" i="17"/>
  <c r="AV188" i="17"/>
  <c r="AV190" i="17"/>
  <c r="AV192" i="17"/>
  <c r="AV194" i="17"/>
  <c r="AV196" i="17"/>
  <c r="AX200" i="17"/>
  <c r="AV203" i="17"/>
  <c r="AV205" i="17"/>
  <c r="AV207" i="17"/>
  <c r="AV209" i="17"/>
  <c r="AV211" i="17"/>
  <c r="AV213" i="17"/>
  <c r="AV215" i="17"/>
  <c r="AV217" i="17"/>
  <c r="AV219" i="17"/>
  <c r="AV221" i="17"/>
  <c r="AV223" i="17"/>
  <c r="AV225" i="17"/>
  <c r="AV227" i="17"/>
  <c r="AV229" i="17"/>
  <c r="AV231" i="17"/>
  <c r="AV233" i="17"/>
  <c r="AV235" i="17"/>
  <c r="AV237" i="17"/>
  <c r="AV239" i="17"/>
  <c r="AV241" i="17"/>
  <c r="AV243" i="17"/>
  <c r="AV245" i="17"/>
  <c r="J4" i="16"/>
  <c r="J5" i="16"/>
  <c r="J6" i="16"/>
  <c r="J7" i="16"/>
  <c r="J8" i="16"/>
  <c r="J9" i="16"/>
  <c r="J10" i="16"/>
  <c r="J11" i="16"/>
  <c r="J12" i="16"/>
  <c r="J13" i="16"/>
  <c r="J14" i="16"/>
  <c r="J15" i="16"/>
  <c r="J16" i="16"/>
  <c r="J17" i="16"/>
  <c r="J18" i="16"/>
  <c r="J19" i="16"/>
  <c r="J20" i="16"/>
  <c r="J21" i="16"/>
  <c r="J22" i="16"/>
  <c r="J23" i="16"/>
  <c r="J24" i="16"/>
  <c r="J25" i="16"/>
  <c r="J26" i="16"/>
  <c r="J43" i="16"/>
  <c r="AS7" i="34" s="1"/>
  <c r="J44" i="16"/>
  <c r="J45" i="16"/>
  <c r="AJ11" i="34" s="1"/>
  <c r="N4" i="15"/>
  <c r="P4" i="15"/>
  <c r="R4" i="15" s="1"/>
  <c r="AT11" i="17"/>
  <c r="X7" i="17"/>
  <c r="AB7" i="17"/>
  <c r="AF7" i="17"/>
  <c r="AJ7" i="17"/>
  <c r="AR7" i="17"/>
  <c r="Q7" i="17"/>
  <c r="U7" i="17"/>
  <c r="Y7" i="17"/>
  <c r="AC7" i="17"/>
  <c r="AK7" i="17"/>
  <c r="AS7" i="17"/>
  <c r="R7" i="17"/>
  <c r="V7" i="17"/>
  <c r="AD7" i="17"/>
  <c r="AL7" i="17"/>
  <c r="AP7" i="17"/>
  <c r="AT7" i="17"/>
  <c r="W7" i="17"/>
  <c r="AE7" i="17"/>
  <c r="AI7" i="17"/>
  <c r="AM7" i="17"/>
  <c r="AQ7" i="17"/>
  <c r="Y11" i="17"/>
  <c r="AF11" i="17"/>
  <c r="AE11" i="17"/>
  <c r="R11" i="17"/>
  <c r="Q11" i="17"/>
  <c r="X11" i="17"/>
  <c r="AL11" i="17"/>
  <c r="AM11" i="17"/>
  <c r="AS11" i="17"/>
  <c r="X9" i="17"/>
  <c r="AB9" i="17"/>
  <c r="AF9" i="17"/>
  <c r="AJ9" i="17"/>
  <c r="AR9" i="17"/>
  <c r="Q9" i="17"/>
  <c r="U9" i="17"/>
  <c r="Y9" i="17"/>
  <c r="AC9" i="17"/>
  <c r="AK9" i="17"/>
  <c r="AS9" i="17"/>
  <c r="R9" i="17"/>
  <c r="V9" i="17"/>
  <c r="AD9" i="17"/>
  <c r="AL9" i="17"/>
  <c r="AP9" i="17"/>
  <c r="AT9" i="17"/>
  <c r="W9" i="17"/>
  <c r="AE9" i="17"/>
  <c r="AI9" i="17"/>
  <c r="AM9" i="17"/>
  <c r="AQ9" i="17"/>
  <c r="AU9" i="17"/>
  <c r="AQ11" i="17"/>
  <c r="U11" i="17"/>
  <c r="AP11" i="17"/>
  <c r="AJ11" i="17"/>
  <c r="AI11" i="17"/>
  <c r="AC11" i="17"/>
  <c r="AB11" i="17"/>
  <c r="V11" i="17"/>
  <c r="AV11" i="17" l="1"/>
  <c r="AV140" i="17"/>
  <c r="AV142" i="17"/>
  <c r="AV157" i="17"/>
  <c r="AV159" i="17"/>
  <c r="AW158" i="17" s="1"/>
  <c r="AV169" i="17"/>
  <c r="AX168" i="17" s="1"/>
  <c r="AV171" i="17"/>
  <c r="AV175" i="17"/>
  <c r="AX174" i="17" s="1"/>
  <c r="AV177" i="17"/>
  <c r="AX176" i="17" s="1"/>
  <c r="AV181" i="17"/>
  <c r="AX180" i="17" s="1"/>
  <c r="AV183" i="17"/>
  <c r="AW182" i="17" s="1"/>
  <c r="AV193" i="17"/>
  <c r="AX192" i="17" s="1"/>
  <c r="AV195" i="17"/>
  <c r="AV197" i="17"/>
  <c r="AW196" i="17" s="1"/>
  <c r="AV208" i="17"/>
  <c r="AX207" i="17" s="1"/>
  <c r="AV212" i="17"/>
  <c r="AW211" i="17" s="1"/>
  <c r="AV214" i="17"/>
  <c r="AX213" i="17" s="1"/>
  <c r="AV218" i="17"/>
  <c r="AV222" i="17"/>
  <c r="AX221" i="17" s="1"/>
  <c r="AV230" i="17"/>
  <c r="AV232" i="17"/>
  <c r="AW231" i="17" s="1"/>
  <c r="AV234" i="17"/>
  <c r="AX233" i="17" s="1"/>
  <c r="AV236" i="17"/>
  <c r="AW235" i="17" s="1"/>
  <c r="AV244" i="17"/>
  <c r="AX243" i="17" s="1"/>
  <c r="AV246" i="17"/>
  <c r="AX245" i="17" s="1"/>
  <c r="AV85" i="17"/>
  <c r="AX84" i="17" s="1"/>
  <c r="AV126" i="17"/>
  <c r="AV136" i="17"/>
  <c r="AV106" i="17"/>
  <c r="AX105" i="17" s="1"/>
  <c r="AV116" i="17"/>
  <c r="AW115" i="17" s="1"/>
  <c r="AV89" i="17"/>
  <c r="AX88" i="17" s="1"/>
  <c r="AV204" i="17"/>
  <c r="AW203" i="17" s="1"/>
  <c r="AV161" i="34"/>
  <c r="AX160" i="34" s="1"/>
  <c r="AV61" i="17"/>
  <c r="AW60" i="17" s="1"/>
  <c r="AV75" i="17"/>
  <c r="AW74" i="17" s="1"/>
  <c r="AV77" i="17"/>
  <c r="AW76" i="17" s="1"/>
  <c r="AV110" i="17"/>
  <c r="AX109" i="17" s="1"/>
  <c r="AV161" i="17"/>
  <c r="AW160" i="17" s="1"/>
  <c r="AV45" i="35"/>
  <c r="AX44" i="35" s="1"/>
  <c r="AV123" i="35"/>
  <c r="AW122" i="35" s="1"/>
  <c r="AV191" i="34"/>
  <c r="AX190" i="34" s="1"/>
  <c r="AV194" i="35"/>
  <c r="AW193" i="35" s="1"/>
  <c r="AV97" i="17"/>
  <c r="AX96" i="17" s="1"/>
  <c r="AV118" i="17"/>
  <c r="AX117" i="17" s="1"/>
  <c r="AV132" i="17"/>
  <c r="AW131" i="17" s="1"/>
  <c r="AV146" i="17"/>
  <c r="AV155" i="17"/>
  <c r="AV189" i="17"/>
  <c r="AX188" i="17" s="1"/>
  <c r="AV206" i="17"/>
  <c r="AX205" i="17" s="1"/>
  <c r="AV210" i="17"/>
  <c r="AV224" i="17"/>
  <c r="AW223" i="17" s="1"/>
  <c r="AV226" i="17"/>
  <c r="AW225" i="17" s="1"/>
  <c r="AV238" i="17"/>
  <c r="AX237" i="17" s="1"/>
  <c r="AV240" i="17"/>
  <c r="AX239" i="17" s="1"/>
  <c r="AV242" i="17"/>
  <c r="AW241" i="17" s="1"/>
  <c r="AV155" i="34"/>
  <c r="AX154" i="34" s="1"/>
  <c r="AV63" i="17"/>
  <c r="AX62" i="17" s="1"/>
  <c r="AV228" i="17"/>
  <c r="AV124" i="17"/>
  <c r="AW123" i="17" s="1"/>
  <c r="AV63" i="34"/>
  <c r="AW62" i="34" s="1"/>
  <c r="AW139" i="17"/>
  <c r="AX139" i="17"/>
  <c r="AW156" i="17"/>
  <c r="AX156" i="17"/>
  <c r="AW170" i="17"/>
  <c r="AX170" i="17"/>
  <c r="AX194" i="17"/>
  <c r="AW194" i="17"/>
  <c r="AX125" i="17"/>
  <c r="AW125" i="17"/>
  <c r="AW217" i="17"/>
  <c r="AX217" i="17"/>
  <c r="AX227" i="17"/>
  <c r="AW227" i="17"/>
  <c r="AX229" i="17"/>
  <c r="AW229" i="17"/>
  <c r="AX145" i="17"/>
  <c r="AW145" i="17"/>
  <c r="AW154" i="17"/>
  <c r="AX154" i="17"/>
  <c r="AX209" i="17"/>
  <c r="AW209" i="17"/>
  <c r="AV19" i="17"/>
  <c r="AX18" i="17" s="1"/>
  <c r="AV39" i="17"/>
  <c r="AW38" i="17" s="1"/>
  <c r="AV83" i="17"/>
  <c r="AX82" i="17" s="1"/>
  <c r="AV108" i="17"/>
  <c r="AX235" i="17"/>
  <c r="AV17" i="17"/>
  <c r="AV33" i="17"/>
  <c r="AV57" i="17"/>
  <c r="AV87" i="17"/>
  <c r="AX86" i="17" s="1"/>
  <c r="AV122" i="17"/>
  <c r="AX121" i="17" s="1"/>
  <c r="AV138" i="17"/>
  <c r="AV167" i="17"/>
  <c r="AV191" i="17"/>
  <c r="AW190" i="17" s="1"/>
  <c r="AV212" i="34"/>
  <c r="AX211" i="34" s="1"/>
  <c r="AV228" i="34"/>
  <c r="AX227" i="34" s="1"/>
  <c r="AV244" i="34"/>
  <c r="AX243" i="34" s="1"/>
  <c r="AV84" i="35"/>
  <c r="AW83" i="35" s="1"/>
  <c r="AV79" i="34"/>
  <c r="AX78" i="34" s="1"/>
  <c r="AV225" i="35"/>
  <c r="AV245" i="35"/>
  <c r="AV13" i="17"/>
  <c r="AW12" i="17" s="1"/>
  <c r="AV15" i="17"/>
  <c r="AX14" i="17" s="1"/>
  <c r="AV27" i="17"/>
  <c r="AV29" i="17"/>
  <c r="AX28" i="17" s="1"/>
  <c r="AV43" i="17"/>
  <c r="AX42" i="17" s="1"/>
  <c r="AV45" i="17"/>
  <c r="AV47" i="17"/>
  <c r="AW46" i="17" s="1"/>
  <c r="AV67" i="17"/>
  <c r="AV69" i="17"/>
  <c r="AW68" i="17" s="1"/>
  <c r="AV71" i="17"/>
  <c r="AX70" i="17" s="1"/>
  <c r="AV61" i="34"/>
  <c r="AX60" i="34" s="1"/>
  <c r="AV166" i="35"/>
  <c r="AX165" i="35" s="1"/>
  <c r="AV192" i="35"/>
  <c r="AX191" i="35" s="1"/>
  <c r="AV196" i="35"/>
  <c r="AV197" i="34"/>
  <c r="AX196" i="34" s="1"/>
  <c r="AV154" i="35"/>
  <c r="AV158" i="35"/>
  <c r="AW157" i="35" s="1"/>
  <c r="AW105" i="17"/>
  <c r="AV23" i="17"/>
  <c r="AW22" i="17" s="1"/>
  <c r="AV41" i="17"/>
  <c r="AW40" i="17" s="1"/>
  <c r="AV79" i="17"/>
  <c r="AX78" i="17" s="1"/>
  <c r="AV81" i="17"/>
  <c r="AW80" i="17" s="1"/>
  <c r="AV114" i="17"/>
  <c r="AW113" i="17" s="1"/>
  <c r="AV144" i="17"/>
  <c r="AV128" i="34"/>
  <c r="AW127" i="34" s="1"/>
  <c r="AV177" i="34"/>
  <c r="AV105" i="35"/>
  <c r="AV107" i="35"/>
  <c r="AX106" i="35" s="1"/>
  <c r="AV109" i="35"/>
  <c r="AV111" i="35"/>
  <c r="AV113" i="35"/>
  <c r="AV15" i="34"/>
  <c r="AV142" i="34"/>
  <c r="AX141" i="34" s="1"/>
  <c r="AV146" i="34"/>
  <c r="AV157" i="34"/>
  <c r="AW156" i="34" s="1"/>
  <c r="AV159" i="34"/>
  <c r="AV68" i="35"/>
  <c r="AX67" i="35" s="1"/>
  <c r="AX196" i="17"/>
  <c r="AV21" i="17"/>
  <c r="AW20" i="17" s="1"/>
  <c r="AV25" i="17"/>
  <c r="AW24" i="17" s="1"/>
  <c r="AV37" i="17"/>
  <c r="AW36" i="17" s="1"/>
  <c r="AV59" i="17"/>
  <c r="AX58" i="17" s="1"/>
  <c r="AV65" i="17"/>
  <c r="AV91" i="17"/>
  <c r="AX90" i="17" s="1"/>
  <c r="AV112" i="17"/>
  <c r="AX111" i="17" s="1"/>
  <c r="AV134" i="17"/>
  <c r="AX133" i="17" s="1"/>
  <c r="AV148" i="17"/>
  <c r="AX147" i="17" s="1"/>
  <c r="AV173" i="17"/>
  <c r="AV179" i="17"/>
  <c r="AX178" i="17" s="1"/>
  <c r="AV216" i="17"/>
  <c r="AW215" i="17" s="1"/>
  <c r="AV220" i="17"/>
  <c r="AW219" i="17" s="1"/>
  <c r="AV29" i="35"/>
  <c r="AX28" i="35" s="1"/>
  <c r="AV33" i="35"/>
  <c r="AX32" i="35" s="1"/>
  <c r="AV41" i="35"/>
  <c r="AX40" i="35" s="1"/>
  <c r="AV43" i="35"/>
  <c r="AX42" i="35" s="1"/>
  <c r="AV47" i="35"/>
  <c r="AX166" i="17"/>
  <c r="AW166" i="17"/>
  <c r="AW135" i="17"/>
  <c r="AX135" i="17"/>
  <c r="AX16" i="17"/>
  <c r="AW16" i="17"/>
  <c r="AX66" i="17"/>
  <c r="AW66" i="17"/>
  <c r="AX68" i="17"/>
  <c r="AW70" i="17"/>
  <c r="AX56" i="17"/>
  <c r="AW56" i="17"/>
  <c r="AW26" i="17"/>
  <c r="AX26" i="17"/>
  <c r="AX80" i="17"/>
  <c r="AX143" i="17"/>
  <c r="AW143" i="17"/>
  <c r="AW32" i="17"/>
  <c r="AX32" i="17"/>
  <c r="AX24" i="17"/>
  <c r="AW58" i="17"/>
  <c r="AX64" i="17"/>
  <c r="AW64" i="17"/>
  <c r="AX107" i="17"/>
  <c r="AW107" i="17"/>
  <c r="AX172" i="17"/>
  <c r="AW172" i="17"/>
  <c r="AW178" i="17"/>
  <c r="AX215" i="17"/>
  <c r="AX219" i="17"/>
  <c r="AW221" i="17"/>
  <c r="AW96" i="17"/>
  <c r="AX182" i="17"/>
  <c r="AX244" i="35"/>
  <c r="AW244" i="35"/>
  <c r="AW211" i="34"/>
  <c r="AV93" i="17"/>
  <c r="AV99" i="17"/>
  <c r="AX98" i="17" s="1"/>
  <c r="AV130" i="17"/>
  <c r="AV185" i="17"/>
  <c r="AV187" i="17"/>
  <c r="AV13" i="34"/>
  <c r="AV31" i="34"/>
  <c r="AV41" i="34"/>
  <c r="AV47" i="34"/>
  <c r="AV164" i="35"/>
  <c r="AW233" i="17"/>
  <c r="AX231" i="17"/>
  <c r="AW28" i="17"/>
  <c r="AW141" i="17"/>
  <c r="AX141" i="17"/>
  <c r="AV95" i="17"/>
  <c r="AV128" i="17"/>
  <c r="AX60" i="17"/>
  <c r="AW88" i="17"/>
  <c r="AX160" i="17"/>
  <c r="AX62" i="34"/>
  <c r="AW207" i="17"/>
  <c r="AV35" i="17"/>
  <c r="AV73" i="17"/>
  <c r="AV163" i="17"/>
  <c r="AV165" i="17"/>
  <c r="AV95" i="34"/>
  <c r="AV241" i="35"/>
  <c r="AX74" i="17"/>
  <c r="AX123" i="17"/>
  <c r="AV112" i="34"/>
  <c r="AX127" i="34"/>
  <c r="AX176" i="34"/>
  <c r="AW176" i="34"/>
  <c r="AW168" i="17"/>
  <c r="AW239" i="17"/>
  <c r="AX223" i="17"/>
  <c r="AW192" i="17"/>
  <c r="AW84" i="17"/>
  <c r="AV31" i="17"/>
  <c r="AW141" i="34"/>
  <c r="AX158" i="34"/>
  <c r="AW158" i="34"/>
  <c r="AV15" i="35"/>
  <c r="AV120" i="17"/>
  <c r="AW174" i="17"/>
  <c r="AX122" i="35"/>
  <c r="AW46" i="35"/>
  <c r="AX46" i="35"/>
  <c r="AV120" i="34"/>
  <c r="AV130" i="34"/>
  <c r="AV140" i="34"/>
  <c r="AV144" i="34"/>
  <c r="AV246" i="34"/>
  <c r="AV25" i="35"/>
  <c r="AW24" i="35" s="1"/>
  <c r="AV27" i="35"/>
  <c r="AV31" i="35"/>
  <c r="AV37" i="35"/>
  <c r="AV39" i="35"/>
  <c r="AV90" i="35"/>
  <c r="AV139" i="35"/>
  <c r="AV147" i="35"/>
  <c r="AV168" i="35"/>
  <c r="AV170" i="35"/>
  <c r="AV172" i="35"/>
  <c r="AV176" i="35"/>
  <c r="AV178" i="35"/>
  <c r="AV180" i="35"/>
  <c r="AV182" i="35"/>
  <c r="AV186" i="35"/>
  <c r="AV190" i="35"/>
  <c r="AV229" i="35"/>
  <c r="AV59" i="34"/>
  <c r="AV65" i="34"/>
  <c r="AV67" i="34"/>
  <c r="AV71" i="34"/>
  <c r="AV73" i="34"/>
  <c r="AV75" i="34"/>
  <c r="AV77" i="34"/>
  <c r="AV118" i="34"/>
  <c r="AV163" i="34"/>
  <c r="AV165" i="34"/>
  <c r="AV169" i="34"/>
  <c r="AV171" i="34"/>
  <c r="AV173" i="34"/>
  <c r="AV175" i="34"/>
  <c r="AV218" i="34"/>
  <c r="AV56" i="35"/>
  <c r="AX55" i="35" s="1"/>
  <c r="AV60" i="35"/>
  <c r="AV62" i="35"/>
  <c r="AV64" i="35"/>
  <c r="AV66" i="35"/>
  <c r="AV129" i="35"/>
  <c r="AV174" i="35"/>
  <c r="AV184" i="35"/>
  <c r="AV203" i="35"/>
  <c r="AV207" i="35"/>
  <c r="AV211" i="35"/>
  <c r="AV215" i="35"/>
  <c r="AV219" i="35"/>
  <c r="AV223" i="35"/>
  <c r="AV81" i="34"/>
  <c r="AV83" i="34"/>
  <c r="AV87" i="34"/>
  <c r="AV89" i="34"/>
  <c r="AV91" i="34"/>
  <c r="AV93" i="34"/>
  <c r="AV179" i="34"/>
  <c r="AV181" i="34"/>
  <c r="AV187" i="34"/>
  <c r="AV189" i="34"/>
  <c r="AV234" i="34"/>
  <c r="AV21" i="35"/>
  <c r="AV70" i="35"/>
  <c r="AV72" i="35"/>
  <c r="AV76" i="35"/>
  <c r="AV78" i="35"/>
  <c r="AV80" i="35"/>
  <c r="AV82" i="35"/>
  <c r="AV188" i="35"/>
  <c r="AV205" i="35"/>
  <c r="AV217" i="35"/>
  <c r="AV221" i="35"/>
  <c r="AV227" i="35"/>
  <c r="AV231" i="35"/>
  <c r="AV235" i="35"/>
  <c r="AV239" i="35"/>
  <c r="AV97" i="34"/>
  <c r="AV99" i="34"/>
  <c r="AV132" i="34"/>
  <c r="AV185" i="34"/>
  <c r="AV193" i="34"/>
  <c r="AV86" i="35"/>
  <c r="AV88" i="35"/>
  <c r="AV94" i="35"/>
  <c r="AV96" i="35"/>
  <c r="AV98" i="35"/>
  <c r="AV141" i="35"/>
  <c r="AV209" i="35"/>
  <c r="AV233" i="35"/>
  <c r="AV237" i="35"/>
  <c r="AV243" i="35"/>
  <c r="AV29" i="34"/>
  <c r="AV106" i="34"/>
  <c r="AV108" i="34"/>
  <c r="AV110" i="34"/>
  <c r="AV148" i="34"/>
  <c r="AV195" i="34"/>
  <c r="AV204" i="34"/>
  <c r="AV206" i="34"/>
  <c r="AV208" i="34"/>
  <c r="AV210" i="34"/>
  <c r="AV35" i="35"/>
  <c r="AV92" i="35"/>
  <c r="AV115" i="35"/>
  <c r="AV117" i="35"/>
  <c r="AV119" i="35"/>
  <c r="AV121" i="35"/>
  <c r="AV33" i="34"/>
  <c r="AV37" i="34"/>
  <c r="AV39" i="34"/>
  <c r="AV69" i="34"/>
  <c r="AV114" i="34"/>
  <c r="AV116" i="34"/>
  <c r="AV122" i="34"/>
  <c r="AV124" i="34"/>
  <c r="AV126" i="34"/>
  <c r="AV167" i="34"/>
  <c r="AV214" i="34"/>
  <c r="AV216" i="34"/>
  <c r="AV222" i="34"/>
  <c r="AV224" i="34"/>
  <c r="AV226" i="34"/>
  <c r="AV13" i="35"/>
  <c r="AV58" i="35"/>
  <c r="AV125" i="35"/>
  <c r="AV127" i="35"/>
  <c r="AV133" i="35"/>
  <c r="AV135" i="35"/>
  <c r="AV137" i="35"/>
  <c r="AV143" i="35"/>
  <c r="AV145" i="35"/>
  <c r="AV25" i="34"/>
  <c r="AX24" i="34" s="1"/>
  <c r="AV35" i="34"/>
  <c r="AV45" i="34"/>
  <c r="AV85" i="34"/>
  <c r="AV134" i="34"/>
  <c r="AV136" i="34"/>
  <c r="AV138" i="34"/>
  <c r="AV183" i="34"/>
  <c r="AV220" i="34"/>
  <c r="AV230" i="34"/>
  <c r="AV232" i="34"/>
  <c r="AV236" i="34"/>
  <c r="AV238" i="34"/>
  <c r="AV240" i="34"/>
  <c r="AV242" i="34"/>
  <c r="AV17" i="35"/>
  <c r="AW16" i="35" s="1"/>
  <c r="AV19" i="35"/>
  <c r="AV74" i="35"/>
  <c r="AV131" i="35"/>
  <c r="AV156" i="35"/>
  <c r="AV160" i="35"/>
  <c r="AV162" i="35"/>
  <c r="AV213" i="35"/>
  <c r="AV23" i="35"/>
  <c r="Q4" i="35"/>
  <c r="Q151" i="35" s="1"/>
  <c r="Q4" i="34"/>
  <c r="Q201" i="34" s="1"/>
  <c r="W102" i="17"/>
  <c r="Q4" i="17"/>
  <c r="Q5" i="17" s="1"/>
  <c r="Q153" i="17" s="1"/>
  <c r="W200" i="17"/>
  <c r="W101" i="35"/>
  <c r="W52" i="35"/>
  <c r="W150" i="35"/>
  <c r="W53" i="17"/>
  <c r="AX10" i="17"/>
  <c r="AW10" i="17"/>
  <c r="AX14" i="34"/>
  <c r="AW14" i="34"/>
  <c r="AV9" i="17"/>
  <c r="AV7" i="17"/>
  <c r="AW180" i="17"/>
  <c r="U7" i="34"/>
  <c r="AI7" i="34"/>
  <c r="AB9" i="34"/>
  <c r="AP9" i="34"/>
  <c r="AX190" i="17"/>
  <c r="T2" i="17"/>
  <c r="V7" i="34"/>
  <c r="AK7" i="34"/>
  <c r="AC9" i="34"/>
  <c r="AR9" i="34"/>
  <c r="AI11" i="34"/>
  <c r="AV57" i="34"/>
  <c r="AX156" i="34"/>
  <c r="Y9" i="35"/>
  <c r="AL9" i="34"/>
  <c r="AL9" i="35"/>
  <c r="Y9" i="34"/>
  <c r="AL7" i="34"/>
  <c r="R9" i="34"/>
  <c r="AS9" i="34"/>
  <c r="Y11" i="34"/>
  <c r="AX211" i="17"/>
  <c r="AX22" i="17"/>
  <c r="AX115" i="17"/>
  <c r="AX158" i="17"/>
  <c r="AC7" i="34"/>
  <c r="AJ9" i="34"/>
  <c r="AV17" i="34"/>
  <c r="AV19" i="34"/>
  <c r="AV21" i="34"/>
  <c r="AV23" i="34"/>
  <c r="AF11" i="35"/>
  <c r="X11" i="35"/>
  <c r="AS11" i="34"/>
  <c r="AC11" i="34"/>
  <c r="U11" i="34"/>
  <c r="AM11" i="35"/>
  <c r="AE11" i="35"/>
  <c r="AT11" i="35"/>
  <c r="AL11" i="35"/>
  <c r="V11" i="35"/>
  <c r="AS11" i="35"/>
  <c r="AC11" i="35"/>
  <c r="U11" i="35"/>
  <c r="AP11" i="34"/>
  <c r="AJ11" i="35"/>
  <c r="AB11" i="35"/>
  <c r="AQ11" i="35"/>
  <c r="AI11" i="35"/>
  <c r="AF11" i="34"/>
  <c r="X11" i="34"/>
  <c r="Q11" i="34"/>
  <c r="AP11" i="35"/>
  <c r="R11" i="35"/>
  <c r="AM11" i="34"/>
  <c r="AE11" i="34"/>
  <c r="Y11" i="35"/>
  <c r="Q11" i="35"/>
  <c r="AT11" i="34"/>
  <c r="AL11" i="34"/>
  <c r="V11" i="34"/>
  <c r="AD7" i="34"/>
  <c r="AQ7" i="34"/>
  <c r="U9" i="34"/>
  <c r="AK9" i="34"/>
  <c r="R11" i="34"/>
  <c r="AB11" i="34"/>
  <c r="AV27" i="34"/>
  <c r="AQ11" i="34"/>
  <c r="Q9" i="35"/>
  <c r="AP7" i="35"/>
  <c r="R7" i="35"/>
  <c r="AT9" i="34"/>
  <c r="AD9" i="34"/>
  <c r="V9" i="34"/>
  <c r="AM7" i="34"/>
  <c r="AE7" i="34"/>
  <c r="W7" i="34"/>
  <c r="AF9" i="35"/>
  <c r="X9" i="35"/>
  <c r="Y7" i="35"/>
  <c r="Q7" i="35"/>
  <c r="AM9" i="35"/>
  <c r="AE9" i="35"/>
  <c r="W9" i="35"/>
  <c r="AF7" i="35"/>
  <c r="X7" i="35"/>
  <c r="AT9" i="35"/>
  <c r="AD9" i="35"/>
  <c r="V9" i="35"/>
  <c r="AM7" i="35"/>
  <c r="AE7" i="35"/>
  <c r="W7" i="35"/>
  <c r="AQ9" i="34"/>
  <c r="AI9" i="34"/>
  <c r="AR7" i="34"/>
  <c r="AJ7" i="34"/>
  <c r="AB7" i="34"/>
  <c r="AS9" i="35"/>
  <c r="AK9" i="35"/>
  <c r="AC9" i="35"/>
  <c r="U9" i="35"/>
  <c r="AT7" i="35"/>
  <c r="AL7" i="35"/>
  <c r="AD7" i="35"/>
  <c r="V7" i="35"/>
  <c r="AR9" i="35"/>
  <c r="AJ9" i="35"/>
  <c r="AB9" i="35"/>
  <c r="AS7" i="35"/>
  <c r="AK7" i="35"/>
  <c r="AC7" i="35"/>
  <c r="U7" i="35"/>
  <c r="AP7" i="34"/>
  <c r="R7" i="34"/>
  <c r="AQ9" i="35"/>
  <c r="AI9" i="35"/>
  <c r="AR7" i="35"/>
  <c r="AJ7" i="35"/>
  <c r="AB7" i="35"/>
  <c r="AF9" i="34"/>
  <c r="X9" i="34"/>
  <c r="Q9" i="34"/>
  <c r="Y7" i="34"/>
  <c r="Q7" i="34"/>
  <c r="AV7" i="34" s="1"/>
  <c r="AP9" i="35"/>
  <c r="R9" i="35"/>
  <c r="AQ7" i="35"/>
  <c r="AI7" i="35"/>
  <c r="AM9" i="34"/>
  <c r="AE9" i="34"/>
  <c r="W9" i="34"/>
  <c r="AF7" i="34"/>
  <c r="X7" i="34"/>
  <c r="AT7" i="34"/>
  <c r="AV43" i="34"/>
  <c r="T2" i="35"/>
  <c r="T2" i="34"/>
  <c r="AX157" i="35" l="1"/>
  <c r="AX193" i="35"/>
  <c r="AW44" i="35"/>
  <c r="AW106" i="35"/>
  <c r="AW227" i="34"/>
  <c r="AW60" i="34"/>
  <c r="AV11" i="35"/>
  <c r="AX10" i="35" s="1"/>
  <c r="AX241" i="17"/>
  <c r="AX36" i="17"/>
  <c r="AX12" i="17"/>
  <c r="AW14" i="17"/>
  <c r="AW245" i="17"/>
  <c r="AX83" i="35"/>
  <c r="AX40" i="17"/>
  <c r="AW154" i="34"/>
  <c r="AW243" i="17"/>
  <c r="AW67" i="35"/>
  <c r="AX203" i="17"/>
  <c r="AW243" i="34"/>
  <c r="AW190" i="34"/>
  <c r="AW165" i="35"/>
  <c r="AW28" i="35"/>
  <c r="AW160" i="34"/>
  <c r="AW176" i="17"/>
  <c r="AW213" i="17"/>
  <c r="AW188" i="17"/>
  <c r="AW18" i="17"/>
  <c r="AW121" i="17"/>
  <c r="AW191" i="35"/>
  <c r="AW78" i="34"/>
  <c r="AW133" i="17"/>
  <c r="AW40" i="35"/>
  <c r="AW32" i="35"/>
  <c r="AW42" i="17"/>
  <c r="AW237" i="17"/>
  <c r="AW109" i="17"/>
  <c r="AW86" i="17"/>
  <c r="AX225" i="17"/>
  <c r="AX38" i="17"/>
  <c r="AX76" i="17"/>
  <c r="AX131" i="17"/>
  <c r="AX24" i="35"/>
  <c r="AW117" i="17"/>
  <c r="AW90" i="17"/>
  <c r="AX113" i="17"/>
  <c r="AW42" i="35"/>
  <c r="AW205" i="17"/>
  <c r="AW62" i="17"/>
  <c r="AW147" i="17"/>
  <c r="AW82" i="17"/>
  <c r="AW55" i="35"/>
  <c r="AW196" i="34"/>
  <c r="AX46" i="17"/>
  <c r="AX20" i="17"/>
  <c r="AW78" i="17"/>
  <c r="AW111" i="17"/>
  <c r="AW145" i="34"/>
  <c r="AX145" i="34"/>
  <c r="AW153" i="35"/>
  <c r="AX153" i="35"/>
  <c r="AX112" i="35"/>
  <c r="AW112" i="35"/>
  <c r="AW224" i="35"/>
  <c r="AX224" i="35"/>
  <c r="AW137" i="17"/>
  <c r="AX137" i="17"/>
  <c r="AX110" i="35"/>
  <c r="AW110" i="35"/>
  <c r="AW195" i="35"/>
  <c r="AX195" i="35"/>
  <c r="AX44" i="17"/>
  <c r="AW44" i="17"/>
  <c r="AX108" i="35"/>
  <c r="AW108" i="35"/>
  <c r="AW104" i="35"/>
  <c r="AX104" i="35"/>
  <c r="AW207" i="34"/>
  <c r="AX207" i="34"/>
  <c r="AX183" i="35"/>
  <c r="AW183" i="35"/>
  <c r="AX182" i="34"/>
  <c r="AW182" i="34"/>
  <c r="AW144" i="35"/>
  <c r="AX144" i="35"/>
  <c r="AW12" i="35"/>
  <c r="AX12" i="35"/>
  <c r="AW123" i="34"/>
  <c r="AX123" i="34"/>
  <c r="AX120" i="35"/>
  <c r="AW120" i="35"/>
  <c r="AX205" i="34"/>
  <c r="AW205" i="34"/>
  <c r="AX242" i="35"/>
  <c r="AW242" i="35"/>
  <c r="AW87" i="35"/>
  <c r="AX87" i="35"/>
  <c r="AX234" i="35"/>
  <c r="AW234" i="35"/>
  <c r="AW79" i="35"/>
  <c r="AX79" i="35"/>
  <c r="AW186" i="34"/>
  <c r="AX186" i="34"/>
  <c r="AW80" i="34"/>
  <c r="AX80" i="34"/>
  <c r="AX173" i="35"/>
  <c r="AW173" i="35"/>
  <c r="AX174" i="34"/>
  <c r="AW174" i="34"/>
  <c r="AX74" i="34"/>
  <c r="AW74" i="34"/>
  <c r="AX185" i="35"/>
  <c r="AW185" i="35"/>
  <c r="AX146" i="35"/>
  <c r="AW146" i="35"/>
  <c r="AX245" i="34"/>
  <c r="AW245" i="34"/>
  <c r="AW240" i="35"/>
  <c r="AX240" i="35"/>
  <c r="AX72" i="17"/>
  <c r="AW72" i="17"/>
  <c r="AW46" i="34"/>
  <c r="AX46" i="34"/>
  <c r="AW92" i="17"/>
  <c r="AX92" i="17"/>
  <c r="AW32" i="34"/>
  <c r="AX32" i="34"/>
  <c r="AX217" i="34"/>
  <c r="AW217" i="34"/>
  <c r="AX241" i="34"/>
  <c r="AW241" i="34"/>
  <c r="AX121" i="34"/>
  <c r="AW121" i="34"/>
  <c r="AX118" i="35"/>
  <c r="AW118" i="35"/>
  <c r="AX203" i="34"/>
  <c r="AW203" i="34"/>
  <c r="AX236" i="35"/>
  <c r="AW236" i="35"/>
  <c r="AX85" i="35"/>
  <c r="AW85" i="35"/>
  <c r="AX230" i="35"/>
  <c r="AW230" i="35"/>
  <c r="AX77" i="35"/>
  <c r="AW77" i="35"/>
  <c r="AX180" i="34"/>
  <c r="AW180" i="34"/>
  <c r="AX222" i="35"/>
  <c r="AW222" i="35"/>
  <c r="AX128" i="35"/>
  <c r="AW128" i="35"/>
  <c r="AX172" i="34"/>
  <c r="AW172" i="34"/>
  <c r="AW72" i="34"/>
  <c r="AX72" i="34"/>
  <c r="AX181" i="35"/>
  <c r="AW181" i="35"/>
  <c r="AW138" i="35"/>
  <c r="AX138" i="35"/>
  <c r="AX143" i="34"/>
  <c r="AW143" i="34"/>
  <c r="AW30" i="17"/>
  <c r="AX30" i="17"/>
  <c r="AX34" i="17"/>
  <c r="AW34" i="17"/>
  <c r="AW40" i="34"/>
  <c r="AX40" i="34"/>
  <c r="AX81" i="35"/>
  <c r="AW81" i="35"/>
  <c r="AX167" i="35"/>
  <c r="AW167" i="35"/>
  <c r="AX161" i="35"/>
  <c r="AW161" i="35"/>
  <c r="AW239" i="34"/>
  <c r="AX239" i="34"/>
  <c r="AX135" i="34"/>
  <c r="AW135" i="34"/>
  <c r="AX136" i="35"/>
  <c r="AW136" i="35"/>
  <c r="AW223" i="34"/>
  <c r="AX223" i="34"/>
  <c r="AW115" i="34"/>
  <c r="AX115" i="34"/>
  <c r="AX116" i="35"/>
  <c r="AW116" i="35"/>
  <c r="AW194" i="34"/>
  <c r="AX194" i="34"/>
  <c r="AW232" i="35"/>
  <c r="AX232" i="35"/>
  <c r="AX192" i="34"/>
  <c r="AW192" i="34"/>
  <c r="AX226" i="35"/>
  <c r="AW226" i="35"/>
  <c r="AX75" i="35"/>
  <c r="AW75" i="35"/>
  <c r="AW178" i="34"/>
  <c r="AX178" i="34"/>
  <c r="AX218" i="35"/>
  <c r="AW218" i="35"/>
  <c r="AX65" i="35"/>
  <c r="AW65" i="35"/>
  <c r="AW170" i="34"/>
  <c r="AX170" i="34"/>
  <c r="AX70" i="34"/>
  <c r="AW70" i="34"/>
  <c r="AW179" i="35"/>
  <c r="AX179" i="35"/>
  <c r="AX89" i="35"/>
  <c r="AW89" i="35"/>
  <c r="AX139" i="34"/>
  <c r="AW139" i="34"/>
  <c r="AW14" i="35"/>
  <c r="AX14" i="35"/>
  <c r="AW127" i="17"/>
  <c r="AX127" i="17"/>
  <c r="AX30" i="34"/>
  <c r="AW30" i="34"/>
  <c r="AX125" i="34"/>
  <c r="AW125" i="34"/>
  <c r="AX188" i="34"/>
  <c r="AW188" i="34"/>
  <c r="AX212" i="35"/>
  <c r="AW212" i="35"/>
  <c r="AX16" i="35"/>
  <c r="AX159" i="35"/>
  <c r="AW159" i="35"/>
  <c r="AX237" i="34"/>
  <c r="AW237" i="34"/>
  <c r="AX133" i="34"/>
  <c r="AW133" i="34"/>
  <c r="AX134" i="35"/>
  <c r="AW134" i="35"/>
  <c r="AX221" i="34"/>
  <c r="AW221" i="34"/>
  <c r="AX113" i="34"/>
  <c r="AW113" i="34"/>
  <c r="AW114" i="35"/>
  <c r="AX114" i="35"/>
  <c r="AX147" i="34"/>
  <c r="AW147" i="34"/>
  <c r="AW208" i="35"/>
  <c r="AX208" i="35"/>
  <c r="AX184" i="34"/>
  <c r="AW184" i="34"/>
  <c r="AX220" i="35"/>
  <c r="AW220" i="35"/>
  <c r="AW71" i="35"/>
  <c r="AX71" i="35"/>
  <c r="AX92" i="34"/>
  <c r="AW92" i="34"/>
  <c r="AX214" i="35"/>
  <c r="AW214" i="35"/>
  <c r="AW63" i="35"/>
  <c r="AX63" i="35"/>
  <c r="AX168" i="34"/>
  <c r="AW168" i="34"/>
  <c r="AX66" i="34"/>
  <c r="AW66" i="34"/>
  <c r="AX177" i="35"/>
  <c r="AW177" i="35"/>
  <c r="AW38" i="35"/>
  <c r="AX38" i="35"/>
  <c r="AW129" i="34"/>
  <c r="AX129" i="34"/>
  <c r="AX94" i="17"/>
  <c r="AW94" i="17"/>
  <c r="AW12" i="34"/>
  <c r="AX12" i="34"/>
  <c r="AX219" i="34"/>
  <c r="AW219" i="34"/>
  <c r="AX238" i="35"/>
  <c r="AW238" i="35"/>
  <c r="AX189" i="35"/>
  <c r="AW189" i="35"/>
  <c r="AX142" i="35"/>
  <c r="AW142" i="35"/>
  <c r="AW24" i="34"/>
  <c r="AX155" i="35"/>
  <c r="AW155" i="35"/>
  <c r="AX235" i="34"/>
  <c r="AW235" i="34"/>
  <c r="AX84" i="34"/>
  <c r="AW84" i="34"/>
  <c r="AX132" i="35"/>
  <c r="AW132" i="35"/>
  <c r="AW215" i="34"/>
  <c r="AX215" i="34"/>
  <c r="AX68" i="34"/>
  <c r="AW68" i="34"/>
  <c r="AX91" i="35"/>
  <c r="AW91" i="35"/>
  <c r="AX109" i="34"/>
  <c r="AW109" i="34"/>
  <c r="AX140" i="35"/>
  <c r="AW140" i="35"/>
  <c r="AX131" i="34"/>
  <c r="AW131" i="34"/>
  <c r="AW216" i="35"/>
  <c r="AX216" i="35"/>
  <c r="AW69" i="35"/>
  <c r="AX69" i="35"/>
  <c r="AX90" i="34"/>
  <c r="AW90" i="34"/>
  <c r="AX210" i="35"/>
  <c r="AW210" i="35"/>
  <c r="AW61" i="35"/>
  <c r="AX61" i="35"/>
  <c r="AX164" i="34"/>
  <c r="AW164" i="34"/>
  <c r="AW64" i="34"/>
  <c r="AX64" i="34"/>
  <c r="AX175" i="35"/>
  <c r="AW175" i="35"/>
  <c r="AW36" i="35"/>
  <c r="AX36" i="35"/>
  <c r="AX119" i="34"/>
  <c r="AW119" i="34"/>
  <c r="AX111" i="34"/>
  <c r="AW111" i="34"/>
  <c r="AX186" i="17"/>
  <c r="AW186" i="17"/>
  <c r="AX18" i="35"/>
  <c r="AW18" i="35"/>
  <c r="AX28" i="34"/>
  <c r="AW28" i="34"/>
  <c r="AX82" i="34"/>
  <c r="AW82" i="34"/>
  <c r="AX225" i="34"/>
  <c r="AW225" i="34"/>
  <c r="AW130" i="35"/>
  <c r="AX130" i="35"/>
  <c r="AW231" i="34"/>
  <c r="AX231" i="34"/>
  <c r="AX44" i="34"/>
  <c r="AW44" i="34"/>
  <c r="AX126" i="35"/>
  <c r="AW126" i="35"/>
  <c r="AX213" i="34"/>
  <c r="AW213" i="34"/>
  <c r="AX38" i="34"/>
  <c r="AW38" i="34"/>
  <c r="AX34" i="35"/>
  <c r="AW34" i="35"/>
  <c r="AW107" i="34"/>
  <c r="AX107" i="34"/>
  <c r="AX97" i="35"/>
  <c r="AW97" i="35"/>
  <c r="AX98" i="34"/>
  <c r="AW98" i="34"/>
  <c r="AX204" i="35"/>
  <c r="AW204" i="35"/>
  <c r="AW20" i="35"/>
  <c r="AX20" i="35"/>
  <c r="AW88" i="34"/>
  <c r="AX88" i="34"/>
  <c r="AX206" i="35"/>
  <c r="AW206" i="35"/>
  <c r="AW59" i="35"/>
  <c r="AX59" i="35"/>
  <c r="AW162" i="34"/>
  <c r="AX162" i="34"/>
  <c r="AX58" i="34"/>
  <c r="AW58" i="34"/>
  <c r="AW171" i="35"/>
  <c r="AX171" i="35"/>
  <c r="AW30" i="35"/>
  <c r="AX30" i="35"/>
  <c r="AX94" i="34"/>
  <c r="AW94" i="34"/>
  <c r="AW163" i="35"/>
  <c r="AX163" i="35"/>
  <c r="AX184" i="17"/>
  <c r="AW184" i="17"/>
  <c r="AX57" i="35"/>
  <c r="AW57" i="35"/>
  <c r="AX93" i="35"/>
  <c r="AW93" i="35"/>
  <c r="AX76" i="34"/>
  <c r="AW76" i="34"/>
  <c r="AX119" i="17"/>
  <c r="AW119" i="17"/>
  <c r="AW162" i="17"/>
  <c r="AX162" i="17"/>
  <c r="AW98" i="17"/>
  <c r="AW137" i="34"/>
  <c r="AX137" i="34"/>
  <c r="AX73" i="35"/>
  <c r="AW73" i="35"/>
  <c r="AX229" i="34"/>
  <c r="AW229" i="34"/>
  <c r="AX34" i="34"/>
  <c r="AW34" i="34"/>
  <c r="AX124" i="35"/>
  <c r="AW124" i="35"/>
  <c r="AX166" i="34"/>
  <c r="AW166" i="34"/>
  <c r="AW36" i="34"/>
  <c r="AX36" i="34"/>
  <c r="AX209" i="34"/>
  <c r="AW209" i="34"/>
  <c r="AX105" i="34"/>
  <c r="AW105" i="34"/>
  <c r="AW95" i="35"/>
  <c r="AX95" i="35"/>
  <c r="AW96" i="34"/>
  <c r="AX96" i="34"/>
  <c r="AW187" i="35"/>
  <c r="AX187" i="35"/>
  <c r="AX233" i="34"/>
  <c r="AW233" i="34"/>
  <c r="AX86" i="34"/>
  <c r="AW86" i="34"/>
  <c r="AX202" i="35"/>
  <c r="AW202" i="35"/>
  <c r="AX117" i="34"/>
  <c r="AW117" i="34"/>
  <c r="AX228" i="35"/>
  <c r="AW228" i="35"/>
  <c r="AX169" i="35"/>
  <c r="AW169" i="35"/>
  <c r="AX26" i="35"/>
  <c r="AW26" i="35"/>
  <c r="AW164" i="17"/>
  <c r="AX164" i="17"/>
  <c r="AW129" i="17"/>
  <c r="AX129" i="17"/>
  <c r="AW22" i="35"/>
  <c r="AX22" i="35"/>
  <c r="Q102" i="35"/>
  <c r="Q200" i="35"/>
  <c r="Q5" i="35"/>
  <c r="Q201" i="35" s="1"/>
  <c r="Q53" i="35"/>
  <c r="R4" i="35"/>
  <c r="R53" i="35" s="1"/>
  <c r="Q54" i="34"/>
  <c r="Q5" i="34"/>
  <c r="Q153" i="34" s="1"/>
  <c r="Q103" i="34"/>
  <c r="R4" i="34"/>
  <c r="R103" i="34" s="1"/>
  <c r="Q152" i="34"/>
  <c r="R4" i="17"/>
  <c r="R54" i="17" s="1"/>
  <c r="Q54" i="17"/>
  <c r="Q55" i="17"/>
  <c r="Q152" i="17"/>
  <c r="Q201" i="17"/>
  <c r="Q103" i="17"/>
  <c r="Q202" i="17"/>
  <c r="Q104" i="17"/>
  <c r="AV9" i="35"/>
  <c r="AX22" i="34"/>
  <c r="AW22" i="34"/>
  <c r="AW20" i="34"/>
  <c r="AX20" i="34"/>
  <c r="AX6" i="34"/>
  <c r="AW6" i="34"/>
  <c r="AV9" i="34"/>
  <c r="AX26" i="34"/>
  <c r="AW26" i="34"/>
  <c r="AV11" i="34"/>
  <c r="AX18" i="34"/>
  <c r="AW18" i="34"/>
  <c r="T200" i="34"/>
  <c r="T151" i="34"/>
  <c r="T102" i="34"/>
  <c r="T53" i="34"/>
  <c r="AV7" i="35"/>
  <c r="AX16" i="34"/>
  <c r="AW16" i="34"/>
  <c r="AX6" i="17"/>
  <c r="AW6" i="17"/>
  <c r="T53" i="17"/>
  <c r="T200" i="17"/>
  <c r="T102" i="17"/>
  <c r="T151" i="17"/>
  <c r="AW8" i="17"/>
  <c r="AX8" i="17"/>
  <c r="AX42" i="34"/>
  <c r="AW42" i="34"/>
  <c r="T199" i="35"/>
  <c r="T52" i="35"/>
  <c r="T150" i="35"/>
  <c r="T101" i="35"/>
  <c r="AX56" i="34"/>
  <c r="AW56" i="34"/>
  <c r="AW10" i="35" l="1"/>
  <c r="R200" i="35"/>
  <c r="R5" i="35"/>
  <c r="R201" i="35" s="1"/>
  <c r="Q54" i="35"/>
  <c r="Q152" i="35"/>
  <c r="Q103" i="35"/>
  <c r="Q202" i="34"/>
  <c r="R151" i="35"/>
  <c r="R102" i="35"/>
  <c r="Q55" i="34"/>
  <c r="Q104" i="34"/>
  <c r="S4" i="35"/>
  <c r="S5" i="35" s="1"/>
  <c r="R5" i="34"/>
  <c r="R153" i="34" s="1"/>
  <c r="R152" i="34"/>
  <c r="R54" i="34"/>
  <c r="R201" i="34"/>
  <c r="R5" i="17"/>
  <c r="R55" i="17" s="1"/>
  <c r="S4" i="17"/>
  <c r="S5" i="17" s="1"/>
  <c r="S4" i="34"/>
  <c r="S201" i="34" s="1"/>
  <c r="R201" i="17"/>
  <c r="R152" i="17"/>
  <c r="R103" i="17"/>
  <c r="AX6" i="35"/>
  <c r="AW6" i="35"/>
  <c r="AX8" i="34"/>
  <c r="AW8" i="34"/>
  <c r="AW10" i="34"/>
  <c r="AX10" i="34"/>
  <c r="AX8" i="35"/>
  <c r="AW8" i="35"/>
  <c r="S103" i="34" l="1"/>
  <c r="R54" i="35"/>
  <c r="R103" i="35"/>
  <c r="S151" i="35"/>
  <c r="R152" i="35"/>
  <c r="S5" i="34"/>
  <c r="S55" i="34" s="1"/>
  <c r="T4" i="35"/>
  <c r="T200" i="35" s="1"/>
  <c r="S102" i="35"/>
  <c r="R55" i="34"/>
  <c r="T4" i="34"/>
  <c r="T103" i="34" s="1"/>
  <c r="S152" i="34"/>
  <c r="S54" i="34"/>
  <c r="S53" i="35"/>
  <c r="S200" i="35"/>
  <c r="R104" i="34"/>
  <c r="R202" i="34"/>
  <c r="S54" i="17"/>
  <c r="S103" i="17"/>
  <c r="S201" i="17"/>
  <c r="R153" i="17"/>
  <c r="R104" i="17"/>
  <c r="S152" i="17"/>
  <c r="T4" i="17"/>
  <c r="T201" i="17" s="1"/>
  <c r="R202" i="17"/>
  <c r="S152" i="35"/>
  <c r="S54" i="35"/>
  <c r="S201" i="35"/>
  <c r="S103" i="35"/>
  <c r="S55" i="17"/>
  <c r="S153" i="17"/>
  <c r="S104" i="17"/>
  <c r="S202" i="17"/>
  <c r="T5" i="35" l="1"/>
  <c r="T201" i="35" s="1"/>
  <c r="T53" i="35"/>
  <c r="S153" i="34"/>
  <c r="S202" i="34"/>
  <c r="S104" i="34"/>
  <c r="U4" i="34"/>
  <c r="U103" i="34" s="1"/>
  <c r="T152" i="34"/>
  <c r="T5" i="34"/>
  <c r="T153" i="34" s="1"/>
  <c r="T201" i="34"/>
  <c r="T54" i="34"/>
  <c r="T102" i="35"/>
  <c r="U4" i="35"/>
  <c r="U5" i="35" s="1"/>
  <c r="T151" i="35"/>
  <c r="T54" i="17"/>
  <c r="T5" i="17"/>
  <c r="T202" i="17" s="1"/>
  <c r="T152" i="17"/>
  <c r="U4" i="17"/>
  <c r="U152" i="17" s="1"/>
  <c r="T103" i="17"/>
  <c r="U102" i="35" l="1"/>
  <c r="V4" i="35"/>
  <c r="V102" i="35" s="1"/>
  <c r="U200" i="35"/>
  <c r="V4" i="34"/>
  <c r="W4" i="34" s="1"/>
  <c r="T152" i="35"/>
  <c r="T103" i="35"/>
  <c r="T54" i="35"/>
  <c r="U53" i="35"/>
  <c r="U54" i="34"/>
  <c r="U5" i="34"/>
  <c r="U55" i="34" s="1"/>
  <c r="U152" i="34"/>
  <c r="T202" i="34"/>
  <c r="T104" i="34"/>
  <c r="T55" i="34"/>
  <c r="U201" i="34"/>
  <c r="U151" i="35"/>
  <c r="U201" i="17"/>
  <c r="U103" i="17"/>
  <c r="U5" i="17"/>
  <c r="U202" i="17" s="1"/>
  <c r="T55" i="17"/>
  <c r="T153" i="17"/>
  <c r="T104" i="17"/>
  <c r="V4" i="17"/>
  <c r="V54" i="17" s="1"/>
  <c r="U54" i="17"/>
  <c r="U103" i="35"/>
  <c r="U54" i="35"/>
  <c r="U152" i="35"/>
  <c r="U201" i="35"/>
  <c r="V54" i="34" l="1"/>
  <c r="V201" i="34"/>
  <c r="V103" i="34"/>
  <c r="W4" i="35"/>
  <c r="X4" i="35" s="1"/>
  <c r="V152" i="34"/>
  <c r="V200" i="35"/>
  <c r="V53" i="35"/>
  <c r="V151" i="35"/>
  <c r="V5" i="34"/>
  <c r="V104" i="34" s="1"/>
  <c r="V5" i="35"/>
  <c r="V152" i="35" s="1"/>
  <c r="U153" i="34"/>
  <c r="U202" i="34"/>
  <c r="U104" i="34"/>
  <c r="V152" i="17"/>
  <c r="V201" i="17"/>
  <c r="V103" i="17"/>
  <c r="W4" i="17"/>
  <c r="W201" i="17" s="1"/>
  <c r="U55" i="17"/>
  <c r="U153" i="17"/>
  <c r="V5" i="17"/>
  <c r="V153" i="17" s="1"/>
  <c r="U104" i="17"/>
  <c r="W103" i="34"/>
  <c r="W201" i="34"/>
  <c r="W5" i="34"/>
  <c r="W54" i="34"/>
  <c r="X4" i="34"/>
  <c r="W152" i="34"/>
  <c r="W102" i="35" l="1"/>
  <c r="W151" i="35"/>
  <c r="W53" i="35"/>
  <c r="W200" i="35"/>
  <c r="W5" i="35"/>
  <c r="W152" i="35" s="1"/>
  <c r="V202" i="34"/>
  <c r="V55" i="34"/>
  <c r="V153" i="34"/>
  <c r="V201" i="35"/>
  <c r="W54" i="17"/>
  <c r="V103" i="35"/>
  <c r="V54" i="35"/>
  <c r="W5" i="17"/>
  <c r="W202" i="17" s="1"/>
  <c r="W103" i="17"/>
  <c r="W152" i="17"/>
  <c r="X4" i="17"/>
  <c r="Y4" i="17" s="1"/>
  <c r="V55" i="17"/>
  <c r="V202" i="17"/>
  <c r="V104" i="17"/>
  <c r="X151" i="35"/>
  <c r="X5" i="35"/>
  <c r="Y4" i="35"/>
  <c r="X102" i="35"/>
  <c r="X53" i="35"/>
  <c r="X200" i="35"/>
  <c r="X103" i="34"/>
  <c r="X5" i="34"/>
  <c r="X152" i="34"/>
  <c r="Y4" i="34"/>
  <c r="X54" i="34"/>
  <c r="X201" i="34"/>
  <c r="W104" i="34"/>
  <c r="W55" i="34"/>
  <c r="W202" i="34"/>
  <c r="W153" i="34"/>
  <c r="W54" i="35" l="1"/>
  <c r="W201" i="35"/>
  <c r="W103" i="35"/>
  <c r="W104" i="17"/>
  <c r="W153" i="17"/>
  <c r="W55" i="17"/>
  <c r="X201" i="17"/>
  <c r="X152" i="17"/>
  <c r="X103" i="17"/>
  <c r="X5" i="17"/>
  <c r="X153" i="17" s="1"/>
  <c r="X54" i="17"/>
  <c r="Y151" i="35"/>
  <c r="Y53" i="35"/>
  <c r="Y102" i="35"/>
  <c r="Y200" i="35"/>
  <c r="Z4" i="35"/>
  <c r="Y5" i="35"/>
  <c r="X202" i="34"/>
  <c r="X153" i="34"/>
  <c r="X55" i="34"/>
  <c r="X104" i="34"/>
  <c r="X103" i="35"/>
  <c r="X201" i="35"/>
  <c r="X152" i="35"/>
  <c r="X54" i="35"/>
  <c r="Y152" i="34"/>
  <c r="Y201" i="34"/>
  <c r="Y5" i="34"/>
  <c r="Y54" i="34"/>
  <c r="Z4" i="34"/>
  <c r="Y103" i="34"/>
  <c r="Z4" i="17"/>
  <c r="Y152" i="17"/>
  <c r="Y5" i="17"/>
  <c r="Y201" i="17"/>
  <c r="Y103" i="17"/>
  <c r="Y54" i="17"/>
  <c r="X55" i="17" l="1"/>
  <c r="X104" i="17"/>
  <c r="X202" i="17"/>
  <c r="Y201" i="35"/>
  <c r="Y103" i="35"/>
  <c r="Y54" i="35"/>
  <c r="Y152" i="35"/>
  <c r="Z54" i="34"/>
  <c r="Z201" i="34"/>
  <c r="Z5" i="34"/>
  <c r="Z103" i="34"/>
  <c r="Z152" i="34"/>
  <c r="AA4" i="34"/>
  <c r="Z151" i="35"/>
  <c r="Z200" i="35"/>
  <c r="Z102" i="35"/>
  <c r="AA4" i="35"/>
  <c r="Z53" i="35"/>
  <c r="Z5" i="35"/>
  <c r="Y153" i="34"/>
  <c r="Y55" i="34"/>
  <c r="Y104" i="34"/>
  <c r="Y202" i="34"/>
  <c r="Z54" i="17"/>
  <c r="Z103" i="17"/>
  <c r="Z201" i="17"/>
  <c r="Z152" i="17"/>
  <c r="Z5" i="17"/>
  <c r="AA4" i="17"/>
  <c r="Y153" i="17"/>
  <c r="Y104" i="17"/>
  <c r="Y202" i="17"/>
  <c r="Y55" i="17"/>
  <c r="AA200" i="35" l="1"/>
  <c r="AB4" i="35"/>
  <c r="AA5" i="35"/>
  <c r="AA151" i="35"/>
  <c r="AA53" i="35"/>
  <c r="AA102" i="35"/>
  <c r="Z201" i="35"/>
  <c r="Z54" i="35"/>
  <c r="Z103" i="35"/>
  <c r="Z152" i="35"/>
  <c r="AA103" i="34"/>
  <c r="AA152" i="34"/>
  <c r="AA201" i="34"/>
  <c r="AA54" i="34"/>
  <c r="AB4" i="34"/>
  <c r="AA5" i="34"/>
  <c r="Z153" i="34"/>
  <c r="Z104" i="34"/>
  <c r="Z55" i="34"/>
  <c r="Z202" i="34"/>
  <c r="AA5" i="17"/>
  <c r="AB4" i="17"/>
  <c r="AA152" i="17"/>
  <c r="AA103" i="17"/>
  <c r="AA54" i="17"/>
  <c r="AA201" i="17"/>
  <c r="Z104" i="17"/>
  <c r="Z55" i="17"/>
  <c r="Z153" i="17"/>
  <c r="Z202" i="17"/>
  <c r="AA153" i="34" l="1"/>
  <c r="AA202" i="34"/>
  <c r="AA104" i="34"/>
  <c r="AA55" i="34"/>
  <c r="AB5" i="34"/>
  <c r="AB152" i="34"/>
  <c r="AB103" i="34"/>
  <c r="AB54" i="34"/>
  <c r="AC4" i="34"/>
  <c r="AB201" i="34"/>
  <c r="AA152" i="35"/>
  <c r="AA54" i="35"/>
  <c r="AA103" i="35"/>
  <c r="AA201" i="35"/>
  <c r="AB5" i="35"/>
  <c r="AC4" i="35"/>
  <c r="AB151" i="35"/>
  <c r="AB53" i="35"/>
  <c r="AB200" i="35"/>
  <c r="AB102" i="35"/>
  <c r="AA104" i="17"/>
  <c r="AA202" i="17"/>
  <c r="AA153" i="17"/>
  <c r="AA55" i="17"/>
  <c r="AB201" i="17"/>
  <c r="AB54" i="17"/>
  <c r="AB152" i="17"/>
  <c r="AB103" i="17"/>
  <c r="AB5" i="17"/>
  <c r="AC4" i="17"/>
  <c r="AC102" i="35" l="1"/>
  <c r="AC53" i="35"/>
  <c r="AD4" i="35"/>
  <c r="AC151" i="35"/>
  <c r="AC200" i="35"/>
  <c r="AC5" i="35"/>
  <c r="AB55" i="34"/>
  <c r="AB202" i="34"/>
  <c r="AB153" i="34"/>
  <c r="AB104" i="34"/>
  <c r="AB54" i="35"/>
  <c r="AB152" i="35"/>
  <c r="AB103" i="35"/>
  <c r="AB201" i="35"/>
  <c r="AC103" i="34"/>
  <c r="AD4" i="34"/>
  <c r="AC152" i="34"/>
  <c r="AC54" i="34"/>
  <c r="AC201" i="34"/>
  <c r="AC5" i="34"/>
  <c r="AC201" i="17"/>
  <c r="AC5" i="17"/>
  <c r="AC103" i="17"/>
  <c r="AC152" i="17"/>
  <c r="AC54" i="17"/>
  <c r="AD4" i="17"/>
  <c r="AB55" i="17"/>
  <c r="AB104" i="17"/>
  <c r="AB153" i="17"/>
  <c r="AB202" i="17"/>
  <c r="AC103" i="35" l="1"/>
  <c r="AC152" i="35"/>
  <c r="AC201" i="35"/>
  <c r="AC54" i="35"/>
  <c r="AC202" i="34"/>
  <c r="AC104" i="34"/>
  <c r="AC55" i="34"/>
  <c r="AC153" i="34"/>
  <c r="AE4" i="34"/>
  <c r="AD152" i="34"/>
  <c r="AD5" i="34"/>
  <c r="AD103" i="34"/>
  <c r="AD201" i="34"/>
  <c r="AD54" i="34"/>
  <c r="AD102" i="35"/>
  <c r="AD200" i="35"/>
  <c r="AD5" i="35"/>
  <c r="AD53" i="35"/>
  <c r="AD151" i="35"/>
  <c r="AE4" i="35"/>
  <c r="AD152" i="17"/>
  <c r="AD5" i="17"/>
  <c r="AD103" i="17"/>
  <c r="AD54" i="17"/>
  <c r="AE4" i="17"/>
  <c r="AD201" i="17"/>
  <c r="AC202" i="17"/>
  <c r="AC104" i="17"/>
  <c r="AC55" i="17"/>
  <c r="AC153" i="17"/>
  <c r="AE53" i="35" l="1"/>
  <c r="AF4" i="35"/>
  <c r="AE200" i="35"/>
  <c r="AE151" i="35"/>
  <c r="AE5" i="35"/>
  <c r="AE102" i="35"/>
  <c r="AD153" i="34"/>
  <c r="AD104" i="34"/>
  <c r="AD202" i="34"/>
  <c r="AD55" i="34"/>
  <c r="AD103" i="35"/>
  <c r="AD54" i="35"/>
  <c r="AD152" i="35"/>
  <c r="AD201" i="35"/>
  <c r="AE54" i="34"/>
  <c r="AE152" i="34"/>
  <c r="AE5" i="34"/>
  <c r="AE103" i="34"/>
  <c r="AE201" i="34"/>
  <c r="AF4" i="34"/>
  <c r="AF4" i="17"/>
  <c r="AE152" i="17"/>
  <c r="AE54" i="17"/>
  <c r="AE5" i="17"/>
  <c r="AE201" i="17"/>
  <c r="AE103" i="17"/>
  <c r="AD202" i="17"/>
  <c r="AD104" i="17"/>
  <c r="AD55" i="17"/>
  <c r="AD153" i="17"/>
  <c r="AE103" i="35" l="1"/>
  <c r="AE54" i="35"/>
  <c r="AE152" i="35"/>
  <c r="AE201" i="35"/>
  <c r="AF201" i="34"/>
  <c r="AG4" i="34"/>
  <c r="AF103" i="34"/>
  <c r="AF152" i="34"/>
  <c r="AF5" i="34"/>
  <c r="AF54" i="34"/>
  <c r="AF53" i="35"/>
  <c r="AG4" i="35"/>
  <c r="AF102" i="35"/>
  <c r="AF200" i="35"/>
  <c r="AF151" i="35"/>
  <c r="AF5" i="35"/>
  <c r="AE55" i="34"/>
  <c r="AE202" i="34"/>
  <c r="AE153" i="34"/>
  <c r="AE104" i="34"/>
  <c r="AE55" i="17"/>
  <c r="AE153" i="17"/>
  <c r="AE104" i="17"/>
  <c r="AE202" i="17"/>
  <c r="AF54" i="17"/>
  <c r="AF103" i="17"/>
  <c r="AF5" i="17"/>
  <c r="AF152" i="17"/>
  <c r="AG4" i="17"/>
  <c r="AF201" i="17"/>
  <c r="AG200" i="35" l="1"/>
  <c r="AG5" i="35"/>
  <c r="AH4" i="35"/>
  <c r="AG151" i="35"/>
  <c r="AG102" i="35"/>
  <c r="AG53" i="35"/>
  <c r="AG103" i="34"/>
  <c r="AG152" i="34"/>
  <c r="AG201" i="34"/>
  <c r="AG5" i="34"/>
  <c r="AG54" i="34"/>
  <c r="AH4" i="34"/>
  <c r="AF54" i="35"/>
  <c r="AF103" i="35"/>
  <c r="AF201" i="35"/>
  <c r="AF152" i="35"/>
  <c r="AF104" i="34"/>
  <c r="AF55" i="34"/>
  <c r="AF153" i="34"/>
  <c r="AF202" i="34"/>
  <c r="AG201" i="17"/>
  <c r="AG5" i="17"/>
  <c r="AG103" i="17"/>
  <c r="AH4" i="17"/>
  <c r="AG152" i="17"/>
  <c r="AG54" i="17"/>
  <c r="AF104" i="17"/>
  <c r="AF55" i="17"/>
  <c r="AF202" i="17"/>
  <c r="AF153" i="17"/>
  <c r="AG153" i="34" l="1"/>
  <c r="AG202" i="34"/>
  <c r="AG55" i="34"/>
  <c r="AG104" i="34"/>
  <c r="AH103" i="34"/>
  <c r="AH201" i="34"/>
  <c r="AH5" i="34"/>
  <c r="AH152" i="34"/>
  <c r="AH54" i="34"/>
  <c r="AI4" i="34"/>
  <c r="AH102" i="35"/>
  <c r="AH151" i="35"/>
  <c r="AH53" i="35"/>
  <c r="AI4" i="35"/>
  <c r="AH200" i="35"/>
  <c r="AH5" i="35"/>
  <c r="AG152" i="35"/>
  <c r="AG201" i="35"/>
  <c r="AG54" i="35"/>
  <c r="AG103" i="35"/>
  <c r="AH103" i="17"/>
  <c r="AH5" i="17"/>
  <c r="AH54" i="17"/>
  <c r="AI4" i="17"/>
  <c r="AH152" i="17"/>
  <c r="AH201" i="17"/>
  <c r="AG153" i="17"/>
  <c r="AG55" i="17"/>
  <c r="AG104" i="17"/>
  <c r="AG202" i="17"/>
  <c r="AI200" i="35" l="1"/>
  <c r="AJ4" i="35"/>
  <c r="AI5" i="35"/>
  <c r="AI151" i="35"/>
  <c r="AI102" i="35"/>
  <c r="AI53" i="35"/>
  <c r="AH54" i="35"/>
  <c r="AH201" i="35"/>
  <c r="AH152" i="35"/>
  <c r="AH103" i="35"/>
  <c r="AH55" i="34"/>
  <c r="AH104" i="34"/>
  <c r="AH202" i="34"/>
  <c r="AH153" i="34"/>
  <c r="AI201" i="34"/>
  <c r="AI103" i="34"/>
  <c r="AI152" i="34"/>
  <c r="AI54" i="34"/>
  <c r="AI5" i="34"/>
  <c r="AJ4" i="34"/>
  <c r="AI152" i="17"/>
  <c r="AI5" i="17"/>
  <c r="AI54" i="17"/>
  <c r="AJ4" i="17"/>
  <c r="AI103" i="17"/>
  <c r="AI201" i="17"/>
  <c r="AH153" i="17"/>
  <c r="AH202" i="17"/>
  <c r="AH55" i="17"/>
  <c r="AH104" i="17"/>
  <c r="AJ152" i="34" l="1"/>
  <c r="AJ103" i="34"/>
  <c r="AJ201" i="34"/>
  <c r="AJ54" i="34"/>
  <c r="AJ5" i="34"/>
  <c r="AK4" i="34"/>
  <c r="AI54" i="35"/>
  <c r="AI103" i="35"/>
  <c r="AI152" i="35"/>
  <c r="AI201" i="35"/>
  <c r="AI55" i="34"/>
  <c r="AI104" i="34"/>
  <c r="AI153" i="34"/>
  <c r="AI202" i="34"/>
  <c r="AJ151" i="35"/>
  <c r="AJ53" i="35"/>
  <c r="AJ5" i="35"/>
  <c r="AJ200" i="35"/>
  <c r="AK4" i="35"/>
  <c r="AJ102" i="35"/>
  <c r="AK4" i="17"/>
  <c r="AJ103" i="17"/>
  <c r="AJ152" i="17"/>
  <c r="AJ5" i="17"/>
  <c r="AJ54" i="17"/>
  <c r="AJ201" i="17"/>
  <c r="AI202" i="17"/>
  <c r="AI55" i="17"/>
  <c r="AI104" i="17"/>
  <c r="AI153" i="17"/>
  <c r="AK5" i="34" l="1"/>
  <c r="AK54" i="34"/>
  <c r="AL4" i="34"/>
  <c r="AK201" i="34"/>
  <c r="AK103" i="34"/>
  <c r="AK152" i="34"/>
  <c r="AJ55" i="34"/>
  <c r="AJ153" i="34"/>
  <c r="AJ202" i="34"/>
  <c r="AJ104" i="34"/>
  <c r="AK200" i="35"/>
  <c r="AL4" i="35"/>
  <c r="AK151" i="35"/>
  <c r="AK53" i="35"/>
  <c r="AK5" i="35"/>
  <c r="AK102" i="35"/>
  <c r="AJ54" i="35"/>
  <c r="AJ201" i="35"/>
  <c r="AJ152" i="35"/>
  <c r="AJ103" i="35"/>
  <c r="AK54" i="17"/>
  <c r="AL4" i="17"/>
  <c r="AK5" i="17"/>
  <c r="AK152" i="17"/>
  <c r="AK201" i="17"/>
  <c r="AK103" i="17"/>
  <c r="AJ202" i="17"/>
  <c r="AJ55" i="17"/>
  <c r="AJ153" i="17"/>
  <c r="AJ104" i="17"/>
  <c r="AL102" i="35" l="1"/>
  <c r="AL5" i="35"/>
  <c r="AL53" i="35"/>
  <c r="AL151" i="35"/>
  <c r="AL200" i="35"/>
  <c r="AM4" i="35"/>
  <c r="AL54" i="34"/>
  <c r="AL103" i="34"/>
  <c r="AL5" i="34"/>
  <c r="AM4" i="34"/>
  <c r="AL201" i="34"/>
  <c r="AL152" i="34"/>
  <c r="AK201" i="35"/>
  <c r="AK152" i="35"/>
  <c r="AK103" i="35"/>
  <c r="AK54" i="35"/>
  <c r="AK104" i="34"/>
  <c r="AK202" i="34"/>
  <c r="AK153" i="34"/>
  <c r="AK55" i="34"/>
  <c r="AL152" i="17"/>
  <c r="AL5" i="17"/>
  <c r="AL103" i="17"/>
  <c r="AL201" i="17"/>
  <c r="AL54" i="17"/>
  <c r="AM4" i="17"/>
  <c r="AK202" i="17"/>
  <c r="AK55" i="17"/>
  <c r="AK104" i="17"/>
  <c r="AK153" i="17"/>
  <c r="AM151" i="35" l="1"/>
  <c r="AM53" i="35"/>
  <c r="AM200" i="35"/>
  <c r="AM5" i="35"/>
  <c r="AM102" i="35"/>
  <c r="AN4" i="35"/>
  <c r="AM54" i="34"/>
  <c r="AM103" i="34"/>
  <c r="AN4" i="34"/>
  <c r="AM152" i="34"/>
  <c r="AM5" i="34"/>
  <c r="AM201" i="34"/>
  <c r="AL103" i="35"/>
  <c r="AL54" i="35"/>
  <c r="AL152" i="35"/>
  <c r="AL201" i="35"/>
  <c r="AL202" i="34"/>
  <c r="AL104" i="34"/>
  <c r="AL153" i="34"/>
  <c r="AL55" i="34"/>
  <c r="AN4" i="17"/>
  <c r="AM54" i="17"/>
  <c r="AM201" i="17"/>
  <c r="AM5" i="17"/>
  <c r="AM103" i="17"/>
  <c r="AM152" i="17"/>
  <c r="AL153" i="17"/>
  <c r="AL55" i="17"/>
  <c r="AL202" i="17"/>
  <c r="AL104" i="17"/>
  <c r="AN151" i="35" l="1"/>
  <c r="AN53" i="35"/>
  <c r="AN102" i="35"/>
  <c r="AN5" i="35"/>
  <c r="AO4" i="35"/>
  <c r="AN200" i="35"/>
  <c r="AM201" i="35"/>
  <c r="AM152" i="35"/>
  <c r="AM54" i="35"/>
  <c r="AM103" i="35"/>
  <c r="AM104" i="34"/>
  <c r="AM202" i="34"/>
  <c r="AM55" i="34"/>
  <c r="AM153" i="34"/>
  <c r="AN201" i="34"/>
  <c r="AN5" i="34"/>
  <c r="AN54" i="34"/>
  <c r="AN152" i="34"/>
  <c r="AN103" i="34"/>
  <c r="AO4" i="34"/>
  <c r="AO4" i="17"/>
  <c r="AN54" i="17"/>
  <c r="AN103" i="17"/>
  <c r="AN152" i="17"/>
  <c r="AN5" i="17"/>
  <c r="AN201" i="17"/>
  <c r="AM153" i="17"/>
  <c r="AM104" i="17"/>
  <c r="AM202" i="17"/>
  <c r="AM55" i="17"/>
  <c r="AO5" i="34" l="1"/>
  <c r="AO201" i="34"/>
  <c r="AO103" i="34"/>
  <c r="AO152" i="34"/>
  <c r="AO54" i="34"/>
  <c r="AP4" i="34"/>
  <c r="AN55" i="34"/>
  <c r="AN104" i="34"/>
  <c r="AN202" i="34"/>
  <c r="AN153" i="34"/>
  <c r="AO200" i="35"/>
  <c r="AO151" i="35"/>
  <c r="AO53" i="35"/>
  <c r="AP4" i="35"/>
  <c r="AO5" i="35"/>
  <c r="AO102" i="35"/>
  <c r="AN54" i="35"/>
  <c r="AN201" i="35"/>
  <c r="AN152" i="35"/>
  <c r="AN103" i="35"/>
  <c r="AN104" i="17"/>
  <c r="AN55" i="17"/>
  <c r="AN202" i="17"/>
  <c r="AN153" i="17"/>
  <c r="AP4" i="17"/>
  <c r="AO5" i="17"/>
  <c r="AO54" i="17"/>
  <c r="AO201" i="17"/>
  <c r="AO103" i="17"/>
  <c r="AO152" i="17"/>
  <c r="AP151" i="35" l="1"/>
  <c r="AP200" i="35"/>
  <c r="AQ4" i="35"/>
  <c r="AP53" i="35"/>
  <c r="AP5" i="35"/>
  <c r="AP102" i="35"/>
  <c r="AO54" i="35"/>
  <c r="AO201" i="35"/>
  <c r="AO103" i="35"/>
  <c r="AO152" i="35"/>
  <c r="AP103" i="34"/>
  <c r="AQ4" i="34"/>
  <c r="AP5" i="34"/>
  <c r="AP201" i="34"/>
  <c r="AP152" i="34"/>
  <c r="AP54" i="34"/>
  <c r="AO104" i="34"/>
  <c r="AO202" i="34"/>
  <c r="AO55" i="34"/>
  <c r="AO153" i="34"/>
  <c r="AQ4" i="17"/>
  <c r="AP201" i="17"/>
  <c r="AP5" i="17"/>
  <c r="AP103" i="17"/>
  <c r="AP54" i="17"/>
  <c r="AP152" i="17"/>
  <c r="AO153" i="17"/>
  <c r="AO104" i="17"/>
  <c r="AO202" i="17"/>
  <c r="AO55" i="17"/>
  <c r="AQ152" i="34" l="1"/>
  <c r="AQ54" i="34"/>
  <c r="AQ103" i="34"/>
  <c r="AQ201" i="34"/>
  <c r="AR4" i="34"/>
  <c r="AQ5" i="34"/>
  <c r="AP153" i="34"/>
  <c r="AP55" i="34"/>
  <c r="AP202" i="34"/>
  <c r="AP104" i="34"/>
  <c r="AQ53" i="35"/>
  <c r="AR4" i="35"/>
  <c r="AQ5" i="35"/>
  <c r="AQ200" i="35"/>
  <c r="AQ102" i="35"/>
  <c r="AQ151" i="35"/>
  <c r="AP103" i="35"/>
  <c r="AP201" i="35"/>
  <c r="AP54" i="35"/>
  <c r="AP152" i="35"/>
  <c r="AQ152" i="17"/>
  <c r="AQ54" i="17"/>
  <c r="AQ5" i="17"/>
  <c r="AQ201" i="17"/>
  <c r="AR4" i="17"/>
  <c r="AQ103" i="17"/>
  <c r="AP202" i="17"/>
  <c r="AP104" i="17"/>
  <c r="AP55" i="17"/>
  <c r="AP153" i="17"/>
  <c r="AQ55" i="34" l="1"/>
  <c r="AQ153" i="34"/>
  <c r="AQ104" i="34"/>
  <c r="AQ202" i="34"/>
  <c r="AR151" i="35"/>
  <c r="AS4" i="35"/>
  <c r="AR102" i="35"/>
  <c r="AR5" i="35"/>
  <c r="AR200" i="35"/>
  <c r="AR53" i="35"/>
  <c r="AR201" i="34"/>
  <c r="AR103" i="34"/>
  <c r="AR5" i="34"/>
  <c r="AR54" i="34"/>
  <c r="AS4" i="34"/>
  <c r="AR152" i="34"/>
  <c r="AQ103" i="35"/>
  <c r="AQ201" i="35"/>
  <c r="AQ152" i="35"/>
  <c r="AQ54" i="35"/>
  <c r="AR201" i="17"/>
  <c r="AS4" i="17"/>
  <c r="AR103" i="17"/>
  <c r="AR5" i="17"/>
  <c r="AR152" i="17"/>
  <c r="AR54" i="17"/>
  <c r="AQ104" i="17"/>
  <c r="AQ202" i="17"/>
  <c r="AQ153" i="17"/>
  <c r="AQ55" i="17"/>
  <c r="AR201" i="35" l="1"/>
  <c r="AR103" i="35"/>
  <c r="AR152" i="35"/>
  <c r="AR54" i="35"/>
  <c r="AS201" i="34"/>
  <c r="AS152" i="34"/>
  <c r="AS103" i="34"/>
  <c r="AS54" i="34"/>
  <c r="AS5" i="34"/>
  <c r="AT4" i="34"/>
  <c r="AR104" i="34"/>
  <c r="AR153" i="34"/>
  <c r="AR55" i="34"/>
  <c r="AR202" i="34"/>
  <c r="AT4" i="35"/>
  <c r="AS200" i="35"/>
  <c r="AS53" i="35"/>
  <c r="AS5" i="35"/>
  <c r="AS102" i="35"/>
  <c r="AS151" i="35"/>
  <c r="AR104" i="17"/>
  <c r="AR202" i="17"/>
  <c r="AR153" i="17"/>
  <c r="AR55" i="17"/>
  <c r="AS54" i="17"/>
  <c r="AS103" i="17"/>
  <c r="AT4" i="17"/>
  <c r="AU4" i="17" s="1"/>
  <c r="AS152" i="17"/>
  <c r="AS5" i="17"/>
  <c r="AS201" i="17"/>
  <c r="AU201" i="17" l="1"/>
  <c r="AU103" i="17"/>
  <c r="AU54" i="17"/>
  <c r="AU152" i="17"/>
  <c r="AU5" i="17"/>
  <c r="AS202" i="34"/>
  <c r="AS153" i="34"/>
  <c r="AS104" i="34"/>
  <c r="AS55" i="34"/>
  <c r="AT151" i="35"/>
  <c r="AT53" i="35"/>
  <c r="AT102" i="35"/>
  <c r="AT5" i="35"/>
  <c r="AU4" i="35"/>
  <c r="AT200" i="35"/>
  <c r="AS103" i="35"/>
  <c r="AS201" i="35"/>
  <c r="AS54" i="35"/>
  <c r="AS152" i="35"/>
  <c r="AT103" i="34"/>
  <c r="AT201" i="34"/>
  <c r="AT54" i="34"/>
  <c r="AU4" i="34"/>
  <c r="AT5" i="34"/>
  <c r="AT152" i="34"/>
  <c r="AT103" i="17"/>
  <c r="AT201" i="17"/>
  <c r="AT5" i="17"/>
  <c r="AT152" i="17"/>
  <c r="AT54" i="17"/>
  <c r="AS202" i="17"/>
  <c r="AS153" i="17"/>
  <c r="AS104" i="17"/>
  <c r="AS55" i="17"/>
  <c r="AU202" i="17" l="1"/>
  <c r="AU104" i="17"/>
  <c r="AU55" i="17"/>
  <c r="AU153" i="17"/>
  <c r="AU200" i="35"/>
  <c r="AU102" i="35"/>
  <c r="AU5" i="35"/>
  <c r="AU53" i="35"/>
  <c r="AU151" i="35"/>
  <c r="AT54" i="35"/>
  <c r="AT152" i="35"/>
  <c r="AT103" i="35"/>
  <c r="AT201" i="35"/>
  <c r="AT104" i="34"/>
  <c r="AT55" i="34"/>
  <c r="AT153" i="34"/>
  <c r="AT202" i="34"/>
  <c r="AU5" i="34"/>
  <c r="AU152" i="34"/>
  <c r="AU201" i="34"/>
  <c r="AU103" i="34"/>
  <c r="AU54" i="34"/>
  <c r="AT202" i="17"/>
  <c r="AT104" i="17"/>
  <c r="AT55" i="17"/>
  <c r="AT153" i="17"/>
  <c r="AU201" i="35" l="1"/>
  <c r="AU152" i="35"/>
  <c r="AU54" i="35"/>
  <c r="AU103" i="35"/>
  <c r="AU153" i="34"/>
  <c r="AU202" i="34"/>
  <c r="AU55" i="34"/>
  <c r="AU104" i="34"/>
</calcChain>
</file>

<file path=xl/comments1.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46" authorId="0" shapeId="0">
      <text>
        <r>
          <rPr>
            <sz val="12"/>
            <color indexed="81"/>
            <rFont val="ＭＳ Ｐゴシック"/>
            <family val="3"/>
            <charset val="128"/>
          </rPr>
          <t>サービスの種類を選択してください。</t>
        </r>
      </text>
    </comment>
  </commentList>
</comments>
</file>

<file path=xl/comments2.xml><?xml version="1.0" encoding="utf-8"?>
<comments xmlns="http://schemas.openxmlformats.org/spreadsheetml/2006/main">
  <authors>
    <author>Windows ユーザー</author>
  </authors>
  <commentList>
    <comment ref="D9" authorId="0" shapeId="0">
      <text>
        <r>
          <rPr>
            <b/>
            <sz val="9"/>
            <color indexed="81"/>
            <rFont val="MS P ゴシック"/>
            <family val="3"/>
            <charset val="128"/>
          </rPr>
          <t>不適合となった項目を記載してください。
【記載例】
第２－１　指定生活介護事業所の従業者の員数（２）②
第４－17　放課後等デイサービス計画の作成等（１）</t>
        </r>
      </text>
    </comment>
  </commentList>
</comments>
</file>

<file path=xl/sharedStrings.xml><?xml version="1.0" encoding="utf-8"?>
<sst xmlns="http://schemas.openxmlformats.org/spreadsheetml/2006/main" count="1833" uniqueCount="732">
  <si>
    <t>管理者</t>
    <rPh sb="0" eb="3">
      <t>カンリシャ</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</si>
  <si>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</si>
  <si>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</si>
  <si>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</si>
  <si>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</si>
  <si>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</si>
  <si>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</si>
  <si>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</si>
  <si>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例</t>
    <rPh sb="0" eb="1">
      <t>レイ</t>
    </rPh>
    <phoneticPr fontId="2"/>
  </si>
  <si>
    <t>○○　○○</t>
    <phoneticPr fontId="2"/>
  </si>
  <si>
    <t>△△　△△</t>
    <phoneticPr fontId="2"/>
  </si>
  <si>
    <t>利用者氏名</t>
    <rPh sb="0" eb="3">
      <t>リヨウシャ</t>
    </rPh>
    <rPh sb="3" eb="5">
      <t>シメイ</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</si>
  <si>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</si>
  <si>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</si>
  <si>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</si>
  <si>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</si>
  <si>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性別</t>
  </si>
  <si>
    <t>年齢</t>
  </si>
  <si>
    <t>障害
種別</t>
  </si>
  <si>
    <t>障害
支援
区分</t>
  </si>
  <si>
    <t>男</t>
  </si>
  <si>
    <t>知的</t>
  </si>
  <si>
    <t>○</t>
  </si>
  <si>
    <t>半年～1年以内</t>
    <rPh sb="0" eb="2">
      <t>ハントシ</t>
    </rPh>
    <rPh sb="4" eb="5">
      <t>ネン</t>
    </rPh>
    <rPh sb="5" eb="7">
      <t>イナイ</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</si>
  <si>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</si>
  <si>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</si>
  <si>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</si>
  <si>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</si>
  <si>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火</t>
  </si>
  <si>
    <t>水</t>
  </si>
  <si>
    <t>木</t>
  </si>
  <si>
    <t>金</t>
  </si>
  <si>
    <t>土</t>
  </si>
  <si>
    <t>日</t>
  </si>
  <si>
    <t>事前提出書類</t>
    <rPh sb="0" eb="2">
      <t>ジゼン</t>
    </rPh>
    <rPh sb="2" eb="4">
      <t>テイシュツ</t>
    </rPh>
    <phoneticPr fontId="2"/>
  </si>
  <si>
    <t xml:space="preserve"> ・ 特に指定のあるもの以外は、実地指導実施予定日の属する月の
　　前々月末時点の状況を記入してください。</t>
    <rPh sb="41" eb="43">
      <t>ジョウキョウ</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</si>
  <si>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</si>
  <si>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</si>
  <si>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</si>
  <si>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</si>
  <si>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市</t>
    <rPh sb="0" eb="1">
      <t>シ</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</si>
  <si>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</si>
  <si>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</si>
  <si>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</si>
  <si>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</si>
  <si>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</si>
  <si>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</si>
  <si>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</si>
  <si>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</si>
  <si>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</si>
  <si>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</si>
  <si>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</si>
  <si>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</si>
  <si>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</si>
  <si>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</si>
  <si>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</si>
  <si>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</si>
  <si>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</si>
  <si>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</si>
  <si>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</si>
  <si>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</si>
  <si>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</si>
  <si>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</si>
  <si>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</si>
  <si>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</si>
  <si>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</si>
  <si>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</si>
  <si>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</si>
  <si>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</si>
  <si>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</si>
  <si>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</si>
  <si>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</si>
  <si>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</si>
  <si>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</si>
  <si>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</si>
  <si>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</si>
  <si>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</si>
  <si>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</si>
  <si>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</si>
  <si>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</si>
  <si>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</si>
  <si>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</si>
  <si>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</si>
  <si>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</si>
  <si>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</si>
  <si>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</si>
  <si>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</si>
  <si>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</si>
  <si>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</si>
  <si>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</si>
  <si>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</si>
  <si>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</si>
  <si>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</si>
  <si>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</si>
  <si>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</si>
  <si>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</si>
  <si>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</si>
  <si>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</si>
  <si>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</si>
  <si>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</si>
  <si>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</si>
  <si>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</si>
  <si>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</si>
  <si>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</si>
  <si>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</si>
  <si>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</si>
  <si>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</si>
  <si>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</si>
  <si>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</si>
  <si>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</si>
  <si>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</si>
  <si>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</si>
  <si>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</si>
  <si>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</si>
  <si>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</si>
  <si>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</si>
  <si>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</si>
  <si>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</si>
  <si>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</si>
  <si>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</si>
  <si>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</si>
  <si>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</si>
  <si>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</si>
  <si>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</si>
  <si>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</si>
  <si>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</si>
  <si>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</si>
  <si>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</si>
  <si>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</si>
  <si>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</si>
  <si>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</si>
  <si>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(1)　シフト別の勤務形態</t>
    <rPh sb="7" eb="8">
      <t>ベツ</t>
    </rPh>
    <rPh sb="9" eb="11">
      <t>キンム</t>
    </rPh>
    <rPh sb="11" eb="13">
      <t>ケイタイ</t>
    </rPh>
    <phoneticPr fontId="2"/>
  </si>
  <si>
    <t>記号</t>
    <rPh sb="0" eb="2">
      <t>キゴウ</t>
    </rPh>
    <phoneticPr fontId="2"/>
  </si>
  <si>
    <t>始業時間</t>
    <rPh sb="0" eb="2">
      <t>シギョウ</t>
    </rPh>
    <rPh sb="2" eb="4">
      <t>ジカン</t>
    </rPh>
    <phoneticPr fontId="2"/>
  </si>
  <si>
    <t>終業時間</t>
    <rPh sb="0" eb="2">
      <t>シュウギョウ</t>
    </rPh>
    <rPh sb="2" eb="4">
      <t>ジカン</t>
    </rPh>
    <phoneticPr fontId="2"/>
  </si>
  <si>
    <t>休憩時間</t>
    <rPh sb="0" eb="2">
      <t>キュウケイ</t>
    </rPh>
    <rPh sb="2" eb="4">
      <t>ジカン</t>
    </rPh>
    <phoneticPr fontId="2"/>
  </si>
  <si>
    <t>実働時間</t>
    <rPh sb="0" eb="2">
      <t>ジツドウ</t>
    </rPh>
    <rPh sb="2" eb="4">
      <t>ジカン</t>
    </rPh>
    <phoneticPr fontId="2"/>
  </si>
  <si>
    <t>備考</t>
    <rPh sb="0" eb="2">
      <t>ビコウ</t>
    </rPh>
    <phoneticPr fontId="2"/>
  </si>
  <si>
    <t>A</t>
    <phoneticPr fontId="2"/>
  </si>
  <si>
    <t>：</t>
    <phoneticPr fontId="2"/>
  </si>
  <si>
    <t>～</t>
    <phoneticPr fontId="2"/>
  </si>
  <si>
    <t>（</t>
    <phoneticPr fontId="2"/>
  </si>
  <si>
    <t>）</t>
    <phoneticPr fontId="2"/>
  </si>
  <si>
    <t>B</t>
    <phoneticPr fontId="2"/>
  </si>
  <si>
    <t>：</t>
    <phoneticPr fontId="2"/>
  </si>
  <si>
    <t>～</t>
    <phoneticPr fontId="2"/>
  </si>
  <si>
    <t>（</t>
    <phoneticPr fontId="2"/>
  </si>
  <si>
    <t>）</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</si>
  <si>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</si>
  <si>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</si>
  <si>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</si>
  <si>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</si>
  <si>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</si>
  <si>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</si>
  <si>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</si>
  <si>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</si>
  <si>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</si>
  <si>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</si>
  <si>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</si>
  <si>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</si>
  <si>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</si>
  <si>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【記載例】</t>
    <rPh sb="1" eb="3">
      <t>キサイ</t>
    </rPh>
    <rPh sb="3" eb="4">
      <t>レイ</t>
    </rPh>
    <phoneticPr fontId="2"/>
  </si>
  <si>
    <t>B</t>
    <phoneticPr fontId="2"/>
  </si>
  <si>
    <t>育児・介護休業法に係る短時間勤務該当者</t>
    <rPh sb="0" eb="2">
      <t>イクジ</t>
    </rPh>
    <rPh sb="3" eb="5">
      <t>カイゴ</t>
    </rPh>
    <rPh sb="5" eb="8">
      <t>キュウギョウホウ</t>
    </rPh>
    <rPh sb="9" eb="10">
      <t>カカ</t>
    </rPh>
    <rPh sb="11" eb="14">
      <t>タンジカン</t>
    </rPh>
    <rPh sb="14" eb="16">
      <t>キンム</t>
    </rPh>
    <rPh sb="16" eb="19">
      <t>ガイトウシャ</t>
    </rPh>
    <phoneticPr fontId="2"/>
  </si>
  <si>
    <t>C</t>
    <phoneticPr fontId="2"/>
  </si>
  <si>
    <t>月分実績</t>
    <rPh sb="0" eb="1">
      <t>ガツ</t>
    </rPh>
    <rPh sb="1" eb="2">
      <t>ブン</t>
    </rPh>
    <rPh sb="2" eb="4">
      <t>ジッセキ</t>
    </rPh>
    <phoneticPr fontId="2"/>
  </si>
  <si>
    <t>）</t>
    <phoneticPr fontId="2"/>
  </si>
  <si>
    <t>当該事業所の常勤の職員が当該月に勤務すべき時間数</t>
    <rPh sb="12" eb="14">
      <t>トウガイ</t>
    </rPh>
    <rPh sb="14" eb="15">
      <t>ツキ</t>
    </rPh>
    <phoneticPr fontId="2"/>
  </si>
  <si>
    <t xml:space="preserve"> 時間／日</t>
    <rPh sb="1" eb="3">
      <t>ジカン</t>
    </rPh>
    <rPh sb="4" eb="5">
      <t>ニチ</t>
    </rPh>
    <phoneticPr fontId="2"/>
  </si>
  <si>
    <t xml:space="preserve"> 時間／週</t>
    <rPh sb="1" eb="3">
      <t>ジカン</t>
    </rPh>
    <rPh sb="4" eb="5">
      <t>シュウ</t>
    </rPh>
    <phoneticPr fontId="2"/>
  </si>
  <si>
    <t xml:space="preserve"> 時間／月</t>
    <rPh sb="1" eb="3">
      <t>ジカン</t>
    </rPh>
    <rPh sb="4" eb="5">
      <t>ツキ</t>
    </rPh>
    <phoneticPr fontId="2"/>
  </si>
  <si>
    <t>職　　種</t>
    <rPh sb="0" eb="1">
      <t>ショク</t>
    </rPh>
    <rPh sb="3" eb="4">
      <t>タネ</t>
    </rPh>
    <phoneticPr fontId="2"/>
  </si>
  <si>
    <t>氏　　名</t>
    <rPh sb="0" eb="1">
      <t>シ</t>
    </rPh>
    <rPh sb="3" eb="4">
      <t>メイ</t>
    </rPh>
    <phoneticPr fontId="2"/>
  </si>
  <si>
    <t>勤務
形態</t>
    <rPh sb="0" eb="2">
      <t>キンム</t>
    </rPh>
    <rPh sb="3" eb="5">
      <t>ケイタイ</t>
    </rPh>
    <phoneticPr fontId="2"/>
  </si>
  <si>
    <t>勤務日数</t>
    <rPh sb="0" eb="2">
      <t>キンム</t>
    </rPh>
    <rPh sb="2" eb="4">
      <t>ニッスウ</t>
    </rPh>
    <phoneticPr fontId="2"/>
  </si>
  <si>
    <t>常勤換算</t>
    <rPh sb="0" eb="2">
      <t>ジョウキン</t>
    </rPh>
    <rPh sb="2" eb="4">
      <t>カンサン</t>
    </rPh>
    <phoneticPr fontId="2"/>
  </si>
  <si>
    <t>勤務時間</t>
    <rPh sb="0" eb="2">
      <t>キンム</t>
    </rPh>
    <rPh sb="2" eb="4">
      <t>ジカン</t>
    </rPh>
    <phoneticPr fontId="2"/>
  </si>
  <si>
    <t>○○　○○</t>
    <phoneticPr fontId="2"/>
  </si>
  <si>
    <t>常勤
兼務</t>
    <rPh sb="0" eb="2">
      <t>ジョウキン</t>
    </rPh>
    <rPh sb="3" eb="5">
      <t>ケンム</t>
    </rPh>
    <phoneticPr fontId="2"/>
  </si>
  <si>
    <t>A</t>
    <phoneticPr fontId="2"/>
  </si>
  <si>
    <t>月</t>
    <phoneticPr fontId="2"/>
  </si>
  <si>
    <t>常勤
専従</t>
    <rPh sb="0" eb="2">
      <t>ジョウキン</t>
    </rPh>
    <rPh sb="3" eb="5">
      <t>センジュウ</t>
    </rPh>
    <phoneticPr fontId="2"/>
  </si>
  <si>
    <t>非常勤
専従</t>
    <rPh sb="0" eb="3">
      <t>ヒジョウキン</t>
    </rPh>
    <rPh sb="4" eb="6">
      <t>センジュウ</t>
    </rPh>
    <phoneticPr fontId="2"/>
  </si>
  <si>
    <t>非常勤
兼務</t>
    <rPh sb="0" eb="3">
      <t>ヒジョウキン</t>
    </rPh>
    <rPh sb="4" eb="6">
      <t>ケンム</t>
    </rPh>
    <phoneticPr fontId="2"/>
  </si>
  <si>
    <t>××　××</t>
    <phoneticPr fontId="2"/>
  </si>
  <si>
    <t>△△　△△</t>
    <phoneticPr fontId="2"/>
  </si>
  <si>
    <r>
      <t>注１　始業時間及び終業時間は</t>
    </r>
    <r>
      <rPr>
        <sz val="10"/>
        <color indexed="10"/>
        <rFont val="ＭＳ Ｐゴシック"/>
        <family val="3"/>
        <charset val="128"/>
      </rPr>
      <t>24時間表記</t>
    </r>
    <r>
      <rPr>
        <sz val="10"/>
        <rFont val="ＭＳ Ｐゴシック"/>
        <family val="3"/>
        <charset val="128"/>
      </rPr>
      <t>とすること。</t>
    </r>
    <rPh sb="0" eb="1">
      <t>チュウ</t>
    </rPh>
    <rPh sb="3" eb="5">
      <t>シギョウ</t>
    </rPh>
    <rPh sb="5" eb="7">
      <t>ジカン</t>
    </rPh>
    <rPh sb="7" eb="8">
      <t>オヨ</t>
    </rPh>
    <rPh sb="9" eb="11">
      <t>シュウギョウ</t>
    </rPh>
    <rPh sb="11" eb="13">
      <t>ジカン</t>
    </rPh>
    <rPh sb="16" eb="18">
      <t>ジカン</t>
    </rPh>
    <rPh sb="18" eb="20">
      <t>ヒョウキ</t>
    </rPh>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</si>
  <si>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</si>
  <si>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</si>
  <si>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</si>
  <si>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</si>
  <si>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</si>
  <si>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</si>
  <si>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</si>
  <si>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</si>
  <si>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</si>
  <si>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</si>
  <si>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2"/>
  </si>
  <si>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</si>
  <si>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</si>
  <si>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2"/>
  </si>
  <si>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2"/>
  </si>
  <si>
    <t>月</t>
    <rPh sb="0" eb="1">
      <t>ツキ</t>
    </rPh>
    <phoneticPr fontId="2"/>
  </si>
  <si>
    <t>令和</t>
    <rPh sb="0" eb="1">
      <t>レイ</t>
    </rPh>
    <rPh sb="1" eb="2">
      <t>ワ</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</si>
  <si>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</si>
  <si>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</si>
  <si>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</si>
  <si>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</si>
  <si>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</si>
  <si>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</si>
  <si>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</si>
  <si>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法人代表者</t>
    <phoneticPr fontId="2"/>
  </si>
  <si>
    <t>管理者</t>
    <phoneticPr fontId="2"/>
  </si>
  <si>
    <t>実地指導年月日</t>
    <rPh sb="0" eb="2">
      <t>ジッチ</t>
    </rPh>
    <rPh sb="2" eb="4">
      <t>シドウ</t>
    </rPh>
    <rPh sb="4" eb="7">
      <t>ネンガッピ</t>
    </rPh>
    <phoneticPr fontId="2"/>
  </si>
  <si>
    <t>左記サービスの
当初指定年月日</t>
    <rPh sb="0" eb="1">
      <t>ヒダリ</t>
    </rPh>
    <rPh sb="1" eb="2">
      <t>キ</t>
    </rPh>
    <rPh sb="8" eb="10">
      <t>トウショ</t>
    </rPh>
    <rPh sb="10" eb="12">
      <t>シテイ</t>
    </rPh>
    <rPh sb="12" eb="15">
      <t>ネンガッピ</t>
    </rPh>
    <phoneticPr fontId="2"/>
  </si>
  <si>
    <t>Ｐ</t>
    <phoneticPr fontId="2"/>
  </si>
  <si>
    <t>Ｑ</t>
    <phoneticPr fontId="2"/>
  </si>
  <si>
    <t>Ｒ</t>
    <phoneticPr fontId="2"/>
  </si>
  <si>
    <t>アセスメントの
実　　施　　日</t>
    <rPh sb="8" eb="9">
      <t>ジツ</t>
    </rPh>
    <rPh sb="11" eb="12">
      <t>シ</t>
    </rPh>
    <rPh sb="14" eb="15">
      <t>ビ</t>
    </rPh>
    <phoneticPr fontId="2"/>
  </si>
  <si>
    <t>利用者の
同 意 日</t>
    <rPh sb="0" eb="3">
      <t>リヨウシャ</t>
    </rPh>
    <rPh sb="5" eb="6">
      <t>ドウ</t>
    </rPh>
    <rPh sb="7" eb="8">
      <t>イ</t>
    </rPh>
    <rPh sb="9" eb="10">
      <t>ビ</t>
    </rPh>
    <phoneticPr fontId="2"/>
  </si>
  <si>
    <t>※管理者が他の職種と兼務する場合は、職種ごとに分けて記載すること。</t>
    <rPh sb="1" eb="4">
      <t>カンリシャ</t>
    </rPh>
    <rPh sb="5" eb="6">
      <t>タ</t>
    </rPh>
    <rPh sb="7" eb="9">
      <t>ショクシュ</t>
    </rPh>
    <rPh sb="10" eb="12">
      <t>ケンム</t>
    </rPh>
    <rPh sb="14" eb="16">
      <t>バアイ</t>
    </rPh>
    <rPh sb="18" eb="20">
      <t>ショクシュ</t>
    </rPh>
    <rPh sb="23" eb="24">
      <t>ワ</t>
    </rPh>
    <rPh sb="26" eb="28">
      <t>キサイ</t>
    </rPh>
    <phoneticPr fontId="2"/>
  </si>
  <si>
    <t>S</t>
    <phoneticPr fontId="2"/>
  </si>
  <si>
    <t>T</t>
    <phoneticPr fontId="2"/>
  </si>
  <si>
    <t>U</t>
    <phoneticPr fontId="2"/>
  </si>
  <si>
    <t>V</t>
    <phoneticPr fontId="2"/>
  </si>
  <si>
    <t>W</t>
    <phoneticPr fontId="2"/>
  </si>
  <si>
    <t>X</t>
    <phoneticPr fontId="2"/>
  </si>
  <si>
    <t>Y</t>
    <phoneticPr fontId="2"/>
  </si>
  <si>
    <t>Z</t>
    <phoneticPr fontId="2"/>
  </si>
  <si>
    <t>（２）　事故等の状況</t>
    <rPh sb="4" eb="6">
      <t>ジコ</t>
    </rPh>
    <rPh sb="6" eb="7">
      <t>トウ</t>
    </rPh>
    <rPh sb="8" eb="10">
      <t>ジョウキョウ</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</si>
  <si>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</si>
  <si>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</si>
  <si>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</si>
  <si>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ヒヤリハット件数</t>
    <rPh sb="6" eb="8">
      <t>ケンスウ</t>
    </rPh>
    <phoneticPr fontId="2"/>
  </si>
  <si>
    <t>交通事故件数</t>
    <rPh sb="0" eb="2">
      <t>コウツウ</t>
    </rPh>
    <rPh sb="2" eb="4">
      <t>ジコ</t>
    </rPh>
    <rPh sb="4" eb="6">
      <t>ケンスウ</t>
    </rPh>
    <phoneticPr fontId="2"/>
  </si>
  <si>
    <t>（３）　利用申込み・契約解除の状況</t>
    <rPh sb="4" eb="6">
      <t>リヨウ</t>
    </rPh>
    <rPh sb="6" eb="8">
      <t>モウシコ</t>
    </rPh>
    <rPh sb="10" eb="12">
      <t>ケイヤク</t>
    </rPh>
    <rPh sb="12" eb="14">
      <t>カイジョ</t>
    </rPh>
    <rPh sb="15" eb="17">
      <t>ジョウキョウ</t>
    </rPh>
    <phoneticPr fontId="2"/>
  </si>
  <si>
    <t>申込数</t>
    <rPh sb="0" eb="2">
      <t>モウシコミ</t>
    </rPh>
    <rPh sb="2" eb="3">
      <t>スウ</t>
    </rPh>
    <phoneticPr fontId="2"/>
  </si>
  <si>
    <t>契約終了数</t>
    <rPh sb="0" eb="2">
      <t>ケイヤク</t>
    </rPh>
    <rPh sb="2" eb="4">
      <t>シュウリョウ</t>
    </rPh>
    <rPh sb="4" eb="5">
      <t>スウ</t>
    </rPh>
    <phoneticPr fontId="2"/>
  </si>
  <si>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2"/>
  </si>
  <si>
    <t>新規契約数</t>
    <rPh sb="0" eb="2">
      <t>シンキ</t>
    </rPh>
    <rPh sb="2" eb="5">
      <t>ケイヤクスウ</t>
    </rPh>
    <phoneticPr fontId="2"/>
  </si>
  <si>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</si>
  <si>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</si>
  <si>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（３）　身体拘束等の禁止</t>
    <rPh sb="4" eb="6">
      <t>シンタイ</t>
    </rPh>
    <rPh sb="6" eb="8">
      <t>コウソク</t>
    </rPh>
    <rPh sb="8" eb="9">
      <t>トウ</t>
    </rPh>
    <rPh sb="10" eb="12">
      <t>キンシ</t>
    </rPh>
    <phoneticPr fontId="2"/>
  </si>
  <si>
    <t>（４）　虐待の防止</t>
    <rPh sb="4" eb="6">
      <t>ギャクタイ</t>
    </rPh>
    <rPh sb="7" eb="9">
      <t>ボウシ</t>
    </rPh>
    <phoneticPr fontId="2"/>
  </si>
  <si>
    <t>策定済</t>
    <rPh sb="0" eb="2">
      <t>サクテイ</t>
    </rPh>
    <rPh sb="2" eb="3">
      <t>ズ</t>
    </rPh>
    <phoneticPr fontId="2"/>
  </si>
  <si>
    <t>策定中</t>
    <rPh sb="0" eb="3">
      <t>サクテイチュウ</t>
    </rPh>
    <phoneticPr fontId="2"/>
  </si>
  <si>
    <t>未策定</t>
    <rPh sb="0" eb="1">
      <t>ミ</t>
    </rPh>
    <rPh sb="1" eb="3">
      <t>サクテイ</t>
    </rPh>
    <phoneticPr fontId="2"/>
  </si>
  <si>
    <t>実施済</t>
    <rPh sb="0" eb="2">
      <t>ジッシ</t>
    </rPh>
    <rPh sb="2" eb="3">
      <t>ズミ</t>
    </rPh>
    <phoneticPr fontId="2"/>
  </si>
  <si>
    <t>実施予定</t>
    <rPh sb="0" eb="2">
      <t>ジッシ</t>
    </rPh>
    <rPh sb="2" eb="4">
      <t>ヨテイ</t>
    </rPh>
    <phoneticPr fontId="2"/>
  </si>
  <si>
    <t>実施時期未定</t>
    <rPh sb="0" eb="2">
      <t>ジッシ</t>
    </rPh>
    <rPh sb="2" eb="4">
      <t>ジキ</t>
    </rPh>
    <rPh sb="4" eb="6">
      <t>ミテイ</t>
    </rPh>
    <phoneticPr fontId="2"/>
  </si>
  <si>
    <t>対応済</t>
    <rPh sb="0" eb="2">
      <t>タイオウ</t>
    </rPh>
    <rPh sb="2" eb="3">
      <t>ズ</t>
    </rPh>
    <phoneticPr fontId="2"/>
  </si>
  <si>
    <t>未対応</t>
    <rPh sb="0" eb="3">
      <t>ミタイオウ</t>
    </rPh>
    <phoneticPr fontId="2"/>
  </si>
  <si>
    <t>案件なし</t>
    <rPh sb="0" eb="2">
      <t>アンケン</t>
    </rPh>
    <phoneticPr fontId="2"/>
  </si>
  <si>
    <t>未設置</t>
    <rPh sb="0" eb="3">
      <t>ミセッチ</t>
    </rPh>
    <phoneticPr fontId="2"/>
  </si>
  <si>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</si>
  <si>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</si>
  <si>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</si>
  <si>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</si>
  <si>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</si>
  <si>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</si>
  <si>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サービス等（障害児支援）利用計画書</t>
    <rPh sb="4" eb="5">
      <t>トウ</t>
    </rPh>
    <rPh sb="6" eb="9">
      <t>ショウガイジ</t>
    </rPh>
    <rPh sb="9" eb="11">
      <t>シエン</t>
    </rPh>
    <rPh sb="12" eb="14">
      <t>リヨウ</t>
    </rPh>
    <rPh sb="14" eb="16">
      <t>ケイカク</t>
    </rPh>
    <phoneticPr fontId="2"/>
  </si>
  <si>
    <t>金銭の支払を求める同意に関する記録</t>
  </si>
  <si>
    <t>食事の提供内容及び費用の同意に関する記録</t>
  </si>
  <si>
    <t>食事を提供する場合の献立</t>
  </si>
  <si>
    <t>嘱託医及び協力病院との契約書</t>
  </si>
  <si>
    <t>退所時等相談援助の記録</t>
  </si>
  <si>
    <t>⑭</t>
    <phoneticPr fontId="2"/>
  </si>
  <si>
    <t>⑮</t>
    <phoneticPr fontId="2"/>
  </si>
  <si>
    <t>⑯</t>
    <phoneticPr fontId="2"/>
  </si>
  <si>
    <t>⑰</t>
    <phoneticPr fontId="2"/>
  </si>
  <si>
    <t>⑱</t>
    <phoneticPr fontId="2"/>
  </si>
  <si>
    <t>サービス管理責任者</t>
    <rPh sb="4" eb="6">
      <t>カンリ</t>
    </rPh>
    <rPh sb="6" eb="8">
      <t>セキニン</t>
    </rPh>
    <rPh sb="8" eb="9">
      <t>シャ</t>
    </rPh>
    <phoneticPr fontId="2"/>
  </si>
  <si>
    <t>生活支援員</t>
    <rPh sb="0" eb="2">
      <t>セイカツ</t>
    </rPh>
    <rPh sb="2" eb="4">
      <t>シエン</t>
    </rPh>
    <rPh sb="4" eb="5">
      <t>イン</t>
    </rPh>
    <phoneticPr fontId="2"/>
  </si>
  <si>
    <t>栄養士</t>
    <rPh sb="0" eb="3">
      <t>エイヨウシ</t>
    </rPh>
    <phoneticPr fontId="2"/>
  </si>
  <si>
    <t>管理者兼サービス管理責任者</t>
    <rPh sb="0" eb="3">
      <t>カンリシャ</t>
    </rPh>
    <rPh sb="3" eb="4">
      <t>ケン</t>
    </rPh>
    <rPh sb="8" eb="10">
      <t>カンリ</t>
    </rPh>
    <rPh sb="10" eb="13">
      <t>セキニンシャ</t>
    </rPh>
    <phoneticPr fontId="2"/>
  </si>
  <si>
    <t>－</t>
  </si>
  <si>
    <t>（2）利用者の基本的な１日のスケジュール（日課）</t>
    <rPh sb="3" eb="6">
      <t>リヨウシャ</t>
    </rPh>
    <rPh sb="7" eb="10">
      <t>キホンテキ</t>
    </rPh>
    <rPh sb="12" eb="13">
      <t>ニチ</t>
    </rPh>
    <rPh sb="21" eb="23">
      <t>ニッカ</t>
    </rPh>
    <phoneticPr fontId="2"/>
  </si>
  <si>
    <t>時刻</t>
    <rPh sb="0" eb="2">
      <t>ジコク</t>
    </rPh>
    <phoneticPr fontId="2"/>
  </si>
  <si>
    <t>内容</t>
    <rPh sb="0" eb="2">
      <t>ナイヨウ</t>
    </rPh>
    <phoneticPr fontId="2"/>
  </si>
  <si>
    <t>来所</t>
    <rPh sb="0" eb="1">
      <t>ライ</t>
    </rPh>
    <rPh sb="1" eb="2">
      <t>ショ</t>
    </rPh>
    <phoneticPr fontId="2"/>
  </si>
  <si>
    <t>レクリエーション</t>
  </si>
  <si>
    <t>昼食</t>
    <rPh sb="0" eb="2">
      <t>チュウショク</t>
    </rPh>
    <phoneticPr fontId="2"/>
  </si>
  <si>
    <t>生産活動</t>
    <rPh sb="0" eb="2">
      <t>セイサン</t>
    </rPh>
    <rPh sb="2" eb="4">
      <t>カツドウ</t>
    </rPh>
    <phoneticPr fontId="2"/>
  </si>
  <si>
    <t>退所</t>
    <rPh sb="0" eb="2">
      <t>タイショ</t>
    </rPh>
    <phoneticPr fontId="2"/>
  </si>
  <si>
    <t>退所準備</t>
    <rPh sb="0" eb="2">
      <t>タイショ</t>
    </rPh>
    <rPh sb="2" eb="4">
      <t>ジュンビ</t>
    </rPh>
    <phoneticPr fontId="2"/>
  </si>
  <si>
    <t>創作活動</t>
    <rPh sb="0" eb="2">
      <t>ソウサク</t>
    </rPh>
    <rPh sb="2" eb="4">
      <t>カツドウ</t>
    </rPh>
    <phoneticPr fontId="2"/>
  </si>
  <si>
    <t>朝の会</t>
    <rPh sb="0" eb="1">
      <t>アサ</t>
    </rPh>
    <rPh sb="2" eb="3">
      <t>カイ</t>
    </rPh>
    <phoneticPr fontId="2"/>
  </si>
  <si>
    <r>
      <t>注２　休憩時間は、1時間の場合「1:00」、45分の場合「00:45」と入力すること。 　</t>
    </r>
    <r>
      <rPr>
        <sz val="10"/>
        <color indexed="10"/>
        <rFont val="ＭＳ Ｐゴシック"/>
        <family val="3"/>
        <charset val="128"/>
      </rPr>
      <t>※休憩時間がない場合も「0：00」と入力すること。</t>
    </r>
    <rPh sb="0" eb="1">
      <t>チュウ</t>
    </rPh>
    <rPh sb="13" eb="15">
      <t>バアイ</t>
    </rPh>
    <rPh sb="26" eb="28">
      <t>バアイ</t>
    </rPh>
    <phoneticPr fontId="2"/>
  </si>
  <si>
    <t>注３　シフト記号が不足する場合は適宜行を追加し、任意のシフト記号を設けること。</t>
    <rPh sb="0" eb="1">
      <t>チュウ</t>
    </rPh>
    <rPh sb="6" eb="8">
      <t>キゴウ</t>
    </rPh>
    <rPh sb="9" eb="11">
      <t>フソク</t>
    </rPh>
    <rPh sb="13" eb="15">
      <t>バアイ</t>
    </rPh>
    <rPh sb="16" eb="18">
      <t>テキギ</t>
    </rPh>
    <rPh sb="18" eb="19">
      <t>ギョウ</t>
    </rPh>
    <rPh sb="20" eb="22">
      <t>ツイカ</t>
    </rPh>
    <rPh sb="24" eb="26">
      <t>ニンイ</t>
    </rPh>
    <rPh sb="30" eb="32">
      <t>キゴウ</t>
    </rPh>
    <rPh sb="33" eb="34">
      <t>モウ</t>
    </rPh>
    <phoneticPr fontId="2"/>
  </si>
  <si>
    <t>常勤（短）
専従</t>
    <rPh sb="0" eb="2">
      <t>ジョウキン</t>
    </rPh>
    <rPh sb="3" eb="4">
      <t>タン</t>
    </rPh>
    <rPh sb="6" eb="8">
      <t>センジュウ</t>
    </rPh>
    <phoneticPr fontId="2"/>
  </si>
  <si>
    <t>常勤（短）
兼務</t>
    <rPh sb="0" eb="2">
      <t>ジョウキン</t>
    </rPh>
    <rPh sb="6" eb="8">
      <t>ケンム</t>
    </rPh>
    <phoneticPr fontId="2"/>
  </si>
  <si>
    <t>13:30まで休暇。実働3.75ｈ。</t>
    <rPh sb="7" eb="9">
      <t>キュウカ</t>
    </rPh>
    <rPh sb="10" eb="12">
      <t>ジツドウ</t>
    </rPh>
    <phoneticPr fontId="2"/>
  </si>
  <si>
    <t>A</t>
    <phoneticPr fontId="2"/>
  </si>
  <si>
    <t>D</t>
    <phoneticPr fontId="2"/>
  </si>
  <si>
    <t>C</t>
    <phoneticPr fontId="2"/>
  </si>
  <si>
    <t>※P2で作成したシフト記号を記載すること。なお、有休の場合は「有」と記載し、公休の場合は空欄とすること。半休等についてはＰ２の記載例を参照すること。</t>
    <rPh sb="4" eb="6">
      <t>サクセイ</t>
    </rPh>
    <rPh sb="11" eb="13">
      <t>キゴウ</t>
    </rPh>
    <rPh sb="14" eb="16">
      <t>キサイ</t>
    </rPh>
    <rPh sb="24" eb="26">
      <t>ユウキュウ</t>
    </rPh>
    <rPh sb="27" eb="29">
      <t>バアイ</t>
    </rPh>
    <rPh sb="31" eb="32">
      <t>ユウ</t>
    </rPh>
    <rPh sb="34" eb="36">
      <t>キサイ</t>
    </rPh>
    <rPh sb="38" eb="40">
      <t>コウキュウ</t>
    </rPh>
    <rPh sb="41" eb="43">
      <t>バアイ</t>
    </rPh>
    <rPh sb="44" eb="46">
      <t>クウラン</t>
    </rPh>
    <rPh sb="52" eb="54">
      <t>ハンキュウ</t>
    </rPh>
    <rPh sb="54" eb="55">
      <t>トウ</t>
    </rPh>
    <rPh sb="63" eb="65">
      <t>キサイ</t>
    </rPh>
    <rPh sb="65" eb="66">
      <t>レイ</t>
    </rPh>
    <rPh sb="67" eb="69">
      <t>サンショウ</t>
    </rPh>
    <phoneticPr fontId="2"/>
  </si>
  <si>
    <t>利用定員</t>
    <rPh sb="0" eb="2">
      <t>リヨウ</t>
    </rPh>
    <rPh sb="2" eb="4">
      <t>テイイン</t>
    </rPh>
    <phoneticPr fontId="2"/>
  </si>
  <si>
    <t>項　　　目</t>
    <rPh sb="0" eb="1">
      <t>コウ</t>
    </rPh>
    <rPh sb="4" eb="5">
      <t>メ</t>
    </rPh>
    <phoneticPr fontId="2"/>
  </si>
  <si>
    <t>単　　　価</t>
    <rPh sb="0" eb="1">
      <t>タン</t>
    </rPh>
    <rPh sb="4" eb="5">
      <t>アタイ</t>
    </rPh>
    <phoneticPr fontId="2"/>
  </si>
  <si>
    <t>件　　　数</t>
    <rPh sb="0" eb="1">
      <t>ケン</t>
    </rPh>
    <rPh sb="4" eb="5">
      <t>カズ</t>
    </rPh>
    <phoneticPr fontId="2"/>
  </si>
  <si>
    <t>徴収額</t>
    <rPh sb="0" eb="3">
      <t>チョウシュウガク</t>
    </rPh>
    <phoneticPr fontId="2"/>
  </si>
  <si>
    <t>なし</t>
  </si>
  <si>
    <t>生産活動の有無</t>
    <rPh sb="0" eb="2">
      <t>セイサン</t>
    </rPh>
    <rPh sb="2" eb="4">
      <t>カツドウ</t>
    </rPh>
    <rPh sb="5" eb="7">
      <t>ウム</t>
    </rPh>
    <phoneticPr fontId="2"/>
  </si>
  <si>
    <t>生産活動の内容の概要</t>
    <rPh sb="0" eb="2">
      <t>セイサン</t>
    </rPh>
    <rPh sb="2" eb="4">
      <t>カツドウ</t>
    </rPh>
    <rPh sb="5" eb="7">
      <t>ナイヨウ</t>
    </rPh>
    <rPh sb="8" eb="10">
      <t>ガイヨウ</t>
    </rPh>
    <phoneticPr fontId="2"/>
  </si>
  <si>
    <t>自主事業</t>
    <rPh sb="0" eb="2">
      <t>ジシュ</t>
    </rPh>
    <rPh sb="2" eb="4">
      <t>ジギョウ</t>
    </rPh>
    <phoneticPr fontId="2"/>
  </si>
  <si>
    <t>受託事業</t>
    <rPh sb="0" eb="2">
      <t>ジュタク</t>
    </rPh>
    <rPh sb="2" eb="4">
      <t>ジギョウ</t>
    </rPh>
    <phoneticPr fontId="2"/>
  </si>
  <si>
    <t>前決算期又は前年度の事業実績</t>
    <rPh sb="0" eb="1">
      <t>マエ</t>
    </rPh>
    <rPh sb="1" eb="3">
      <t>ケッサン</t>
    </rPh>
    <rPh sb="3" eb="4">
      <t>キ</t>
    </rPh>
    <rPh sb="4" eb="5">
      <t>マタ</t>
    </rPh>
    <rPh sb="6" eb="9">
      <t>ゼンネンド</t>
    </rPh>
    <rPh sb="10" eb="12">
      <t>ジギョウ</t>
    </rPh>
    <rPh sb="12" eb="14">
      <t>ジッセキ</t>
    </rPh>
    <phoneticPr fontId="2"/>
  </si>
  <si>
    <t>※左記対象期間：</t>
    <rPh sb="1" eb="3">
      <t>サキ</t>
    </rPh>
    <rPh sb="3" eb="5">
      <t>タイショウ</t>
    </rPh>
    <rPh sb="5" eb="7">
      <t>キカン</t>
    </rPh>
    <phoneticPr fontId="2"/>
  </si>
  <si>
    <t>年　　月～</t>
  </si>
  <si>
    <t>年　　月</t>
  </si>
  <si>
    <t>※生産活動開始から１決算期又は１年度を経過していない場合は、直近</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phoneticPr fontId="2"/>
  </si>
  <si>
    <t>　　ヶ月</t>
  </si>
  <si>
    <t>（　　年　　月～</t>
  </si>
  <si>
    <t>年　　月）</t>
  </si>
  <si>
    <t>事業収入（Ａ）</t>
    <rPh sb="0" eb="2">
      <t>ジギョウ</t>
    </rPh>
    <rPh sb="2" eb="4">
      <t>シュウニュウ</t>
    </rPh>
    <phoneticPr fontId="2"/>
  </si>
  <si>
    <t>総額</t>
    <rPh sb="0" eb="2">
      <t>ソウガク</t>
    </rPh>
    <phoneticPr fontId="2"/>
  </si>
  <si>
    <t>円</t>
    <rPh sb="0" eb="1">
      <t>エン</t>
    </rPh>
    <phoneticPr fontId="2"/>
  </si>
  <si>
    <t>活動内容ごとの内訳</t>
    <rPh sb="0" eb="2">
      <t>カツドウ</t>
    </rPh>
    <rPh sb="2" eb="4">
      <t>ナイヨウ</t>
    </rPh>
    <rPh sb="7" eb="9">
      <t>ウチワケ</t>
    </rPh>
    <phoneticPr fontId="2"/>
  </si>
  <si>
    <t>事業必要経費（Ｂ）</t>
    <rPh sb="0" eb="2">
      <t>ジギョウ</t>
    </rPh>
    <rPh sb="2" eb="4">
      <t>ヒツヨウ</t>
    </rPh>
    <rPh sb="4" eb="6">
      <t>ケイヒ</t>
    </rPh>
    <phoneticPr fontId="2"/>
  </si>
  <si>
    <t>収入－経費（Ａ－Ｂ）</t>
    <rPh sb="0" eb="2">
      <t>シュウニュウ</t>
    </rPh>
    <rPh sb="3" eb="5">
      <t>ケイヒ</t>
    </rPh>
    <phoneticPr fontId="2"/>
  </si>
  <si>
    <t>≪利用者への支払≫</t>
    <rPh sb="1" eb="4">
      <t>リヨウシャ</t>
    </rPh>
    <rPh sb="6" eb="8">
      <t>シハラ</t>
    </rPh>
    <phoneticPr fontId="2"/>
  </si>
  <si>
    <t>工賃</t>
    <rPh sb="0" eb="2">
      <t>コウチン</t>
    </rPh>
    <phoneticPr fontId="2"/>
  </si>
  <si>
    <t>賃金</t>
    <rPh sb="0" eb="2">
      <t>チンギン</t>
    </rPh>
    <phoneticPr fontId="2"/>
  </si>
  <si>
    <t>積立て</t>
    <rPh sb="0" eb="2">
      <t>ツミタ</t>
    </rPh>
    <phoneticPr fontId="2"/>
  </si>
  <si>
    <t>※積立て目的：</t>
    <rPh sb="1" eb="3">
      <t>ツミタ</t>
    </rPh>
    <rPh sb="4" eb="6">
      <t>モクテキ</t>
    </rPh>
    <phoneticPr fontId="2"/>
  </si>
  <si>
    <t>その他</t>
    <rPh sb="2" eb="3">
      <t>タ</t>
    </rPh>
    <phoneticPr fontId="2"/>
  </si>
  <si>
    <t>その他の場合の還元方法</t>
    <rPh sb="2" eb="3">
      <t>タ</t>
    </rPh>
    <rPh sb="4" eb="6">
      <t>バアイ</t>
    </rPh>
    <rPh sb="7" eb="9">
      <t>カンゲン</t>
    </rPh>
    <rPh sb="9" eb="11">
      <t>ホウホウ</t>
    </rPh>
    <phoneticPr fontId="2"/>
  </si>
  <si>
    <t>※指定基準省令第85条</t>
    <rPh sb="1" eb="3">
      <t>シテイ</t>
    </rPh>
    <rPh sb="3" eb="5">
      <t>キジュン</t>
    </rPh>
    <rPh sb="5" eb="7">
      <t>ショウレイ</t>
    </rPh>
    <rPh sb="7" eb="8">
      <t>ダイ</t>
    </rPh>
    <rPh sb="10" eb="11">
      <t>ジョウ</t>
    </rPh>
    <phoneticPr fontId="2"/>
  </si>
  <si>
    <t>　指定生活介護事業者は、生産活動に従事している者に、生産活動に係る事業所の収入から生産活動に係る事業に必要な経費を控除した額に
　相当する金額を工賃として支払わなければならない。</t>
    <rPh sb="1" eb="3">
      <t>シテイ</t>
    </rPh>
    <rPh sb="3" eb="5">
      <t>セイカツ</t>
    </rPh>
    <rPh sb="5" eb="7">
      <t>カイゴ</t>
    </rPh>
    <rPh sb="7" eb="9">
      <t>ジギョウ</t>
    </rPh>
    <rPh sb="9" eb="10">
      <t>シャ</t>
    </rPh>
    <rPh sb="12" eb="14">
      <t>セイサン</t>
    </rPh>
    <rPh sb="14" eb="16">
      <t>カツドウ</t>
    </rPh>
    <rPh sb="17" eb="19">
      <t>ジュウジ</t>
    </rPh>
    <rPh sb="23" eb="24">
      <t>モノ</t>
    </rPh>
    <rPh sb="26" eb="28">
      <t>セイサン</t>
    </rPh>
    <rPh sb="28" eb="30">
      <t>カツドウ</t>
    </rPh>
    <rPh sb="31" eb="32">
      <t>カカ</t>
    </rPh>
    <rPh sb="33" eb="36">
      <t>ジギョウショ</t>
    </rPh>
    <rPh sb="37" eb="39">
      <t>シュウニュウ</t>
    </rPh>
    <rPh sb="41" eb="43">
      <t>セイサン</t>
    </rPh>
    <rPh sb="43" eb="45">
      <t>カツドウ</t>
    </rPh>
    <rPh sb="46" eb="47">
      <t>カカ</t>
    </rPh>
    <rPh sb="48" eb="50">
      <t>ジギョウ</t>
    </rPh>
    <rPh sb="51" eb="53">
      <t>ヒツヨウ</t>
    </rPh>
    <rPh sb="54" eb="56">
      <t>ケイヒ</t>
    </rPh>
    <rPh sb="57" eb="59">
      <t>コウジョ</t>
    </rPh>
    <rPh sb="61" eb="62">
      <t>ガク</t>
    </rPh>
    <rPh sb="65" eb="67">
      <t>ソウトウ</t>
    </rPh>
    <rPh sb="69" eb="71">
      <t>キンガク</t>
    </rPh>
    <rPh sb="72" eb="74">
      <t>コウチン</t>
    </rPh>
    <rPh sb="77" eb="79">
      <t>シハラ</t>
    </rPh>
    <phoneticPr fontId="2"/>
  </si>
  <si>
    <t>【記入例】</t>
    <rPh sb="1" eb="3">
      <t>キニュウ</t>
    </rPh>
    <rPh sb="3" eb="4">
      <t>レイ</t>
    </rPh>
    <phoneticPr fontId="2"/>
  </si>
  <si>
    <t>あり</t>
  </si>
  <si>
    <t>空き缶リサイクル回収・分別作業、食料品の製造・販売</t>
    <rPh sb="0" eb="1">
      <t>ア</t>
    </rPh>
    <rPh sb="2" eb="3">
      <t>カン</t>
    </rPh>
    <rPh sb="8" eb="10">
      <t>カイシュウ</t>
    </rPh>
    <rPh sb="11" eb="13">
      <t>ブンベツ</t>
    </rPh>
    <rPh sb="13" eb="15">
      <t>サギョウ</t>
    </rPh>
    <rPh sb="16" eb="19">
      <t>ショクリョウヒン</t>
    </rPh>
    <rPh sb="20" eb="22">
      <t>セイゾウ</t>
    </rPh>
    <rPh sb="23" eb="25">
      <t>ハンバイ</t>
    </rPh>
    <phoneticPr fontId="2"/>
  </si>
  <si>
    <t>自動車部品加工、食料品包装作業</t>
    <rPh sb="0" eb="3">
      <t>ジドウシャ</t>
    </rPh>
    <rPh sb="3" eb="5">
      <t>ブヒン</t>
    </rPh>
    <rPh sb="5" eb="7">
      <t>カコウ</t>
    </rPh>
    <rPh sb="8" eb="11">
      <t>ショクリョウヒン</t>
    </rPh>
    <rPh sb="11" eb="13">
      <t>ホウソウ</t>
    </rPh>
    <rPh sb="13" eb="15">
      <t>サギョウ</t>
    </rPh>
    <phoneticPr fontId="2"/>
  </si>
  <si>
    <t>前決算期</t>
    <rPh sb="0" eb="1">
      <t>ゼン</t>
    </rPh>
    <rPh sb="1" eb="4">
      <t>ケッサンキ</t>
    </rPh>
    <phoneticPr fontId="2"/>
  </si>
  <si>
    <t>※左記対象期間：　　令和2年10月～令和3年9月</t>
    <rPh sb="1" eb="3">
      <t>サキ</t>
    </rPh>
    <rPh sb="3" eb="5">
      <t>タイショウ</t>
    </rPh>
    <rPh sb="5" eb="7">
      <t>キカン</t>
    </rPh>
    <rPh sb="10" eb="12">
      <t>レイワ</t>
    </rPh>
    <rPh sb="13" eb="14">
      <t>ネン</t>
    </rPh>
    <rPh sb="16" eb="17">
      <t>ガツ</t>
    </rPh>
    <rPh sb="18" eb="20">
      <t>レイワ</t>
    </rPh>
    <rPh sb="21" eb="22">
      <t>ネン</t>
    </rPh>
    <rPh sb="23" eb="24">
      <t>ガツ</t>
    </rPh>
    <phoneticPr fontId="2"/>
  </si>
  <si>
    <t>※生産活動開始から１決算期又は１年度を経過していない場合は、直近　　ヶ月（　　　年　月～　年　月）実績</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rPh sb="35" eb="36">
      <t>ゲツ</t>
    </rPh>
    <rPh sb="40" eb="41">
      <t>トシ</t>
    </rPh>
    <rPh sb="42" eb="43">
      <t>ツキ</t>
    </rPh>
    <rPh sb="45" eb="46">
      <t>トシ</t>
    </rPh>
    <rPh sb="47" eb="48">
      <t>ツキ</t>
    </rPh>
    <rPh sb="49" eb="51">
      <t>ジッセキ</t>
    </rPh>
    <phoneticPr fontId="2"/>
  </si>
  <si>
    <t>空き缶リサイクル回収・分別作業（123,300円）、食料品の製造・販売（50,000円）</t>
    <rPh sb="0" eb="1">
      <t>ア</t>
    </rPh>
    <rPh sb="2" eb="3">
      <t>カン</t>
    </rPh>
    <rPh sb="8" eb="10">
      <t>カイシュウ</t>
    </rPh>
    <rPh sb="11" eb="13">
      <t>ブンベツ</t>
    </rPh>
    <rPh sb="13" eb="15">
      <t>サギョウ</t>
    </rPh>
    <rPh sb="23" eb="24">
      <t>エン</t>
    </rPh>
    <rPh sb="26" eb="29">
      <t>ショクリョウヒン</t>
    </rPh>
    <rPh sb="30" eb="32">
      <t>セイゾウ</t>
    </rPh>
    <rPh sb="33" eb="35">
      <t>ハンバイ</t>
    </rPh>
    <rPh sb="42" eb="43">
      <t>エン</t>
    </rPh>
    <phoneticPr fontId="2"/>
  </si>
  <si>
    <t>自動車部品加工（1,193,720円）、食料品包装作業（204,000円）</t>
    <rPh sb="0" eb="3">
      <t>ジドウシャ</t>
    </rPh>
    <rPh sb="3" eb="5">
      <t>ブヒン</t>
    </rPh>
    <rPh sb="5" eb="7">
      <t>カコウ</t>
    </rPh>
    <rPh sb="17" eb="18">
      <t>エン</t>
    </rPh>
    <rPh sb="20" eb="23">
      <t>ショクリョウヒン</t>
    </rPh>
    <rPh sb="23" eb="25">
      <t>ホウソウ</t>
    </rPh>
    <rPh sb="25" eb="27">
      <t>サギョウ</t>
    </rPh>
    <rPh sb="35" eb="36">
      <t>エン</t>
    </rPh>
    <phoneticPr fontId="2"/>
  </si>
  <si>
    <t>《利用者への支払等》</t>
    <rPh sb="1" eb="4">
      <t>リヨウシャ</t>
    </rPh>
    <rPh sb="6" eb="8">
      <t>シハライ</t>
    </rPh>
    <rPh sb="8" eb="9">
      <t>トウ</t>
    </rPh>
    <phoneticPr fontId="2"/>
  </si>
  <si>
    <t>※積立て目的⇒【　　　　　　　　　　　　　　　　　　　　　　　　　　　】</t>
  </si>
  <si>
    <t>その他に該当する場合の詳細</t>
  </si>
  <si>
    <t>前年度</t>
    <rPh sb="0" eb="3">
      <t>ゼンネンド</t>
    </rPh>
    <phoneticPr fontId="2"/>
  </si>
  <si>
    <t>※事業期間が、生産活動開始から１決算期又は１年度を経過していない場合も、所定箇所に実績期間を記載すること。</t>
    <rPh sb="1" eb="3">
      <t>ジギョウ</t>
    </rPh>
    <rPh sb="3" eb="5">
      <t>キカン</t>
    </rPh>
    <rPh sb="7" eb="9">
      <t>セイサン</t>
    </rPh>
    <rPh sb="9" eb="11">
      <t>カツドウ</t>
    </rPh>
    <rPh sb="11" eb="13">
      <t>カイシ</t>
    </rPh>
    <rPh sb="16" eb="19">
      <t>ケッサンキ</t>
    </rPh>
    <rPh sb="19" eb="20">
      <t>マタ</t>
    </rPh>
    <rPh sb="22" eb="23">
      <t>ネン</t>
    </rPh>
    <rPh sb="23" eb="24">
      <t>ド</t>
    </rPh>
    <rPh sb="25" eb="27">
      <t>ケイカ</t>
    </rPh>
    <rPh sb="32" eb="34">
      <t>バアイ</t>
    </rPh>
    <rPh sb="36" eb="38">
      <t>ショテイ</t>
    </rPh>
    <rPh sb="38" eb="40">
      <t>カショ</t>
    </rPh>
    <rPh sb="41" eb="43">
      <t>ジッセキ</t>
    </rPh>
    <rPh sb="43" eb="45">
      <t>キカン</t>
    </rPh>
    <rPh sb="46" eb="48">
      <t>キサイ</t>
    </rPh>
    <phoneticPr fontId="2"/>
  </si>
  <si>
    <t xml:space="preserve">事業所名 </t>
    <phoneticPr fontId="2"/>
  </si>
  <si>
    <t xml:space="preserve">サービスの種類 </t>
    <rPh sb="5" eb="7">
      <t>シュルイ</t>
    </rPh>
    <phoneticPr fontId="2"/>
  </si>
  <si>
    <t xml:space="preserve">利用定員 </t>
    <phoneticPr fontId="2"/>
  </si>
  <si>
    <t>　日　　　月　</t>
    <rPh sb="1" eb="2">
      <t>ヒ</t>
    </rPh>
    <rPh sb="5" eb="6">
      <t>ツキ</t>
    </rPh>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</si>
  <si>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</si>
  <si>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</si>
  <si>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</si>
  <si>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</si>
  <si>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</si>
  <si>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</si>
  <si>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</si>
  <si>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</si>
  <si>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rPh sb="1" eb="2">
      <t>ガツ</t>
    </rPh>
    <phoneticPr fontId="2"/>
  </si>
  <si>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</si>
  <si>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</si>
  <si>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</si>
  <si>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</si>
  <si>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</si>
  <si>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</si>
  <si>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</si>
  <si>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</si>
  <si>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</si>
  <si>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</si>
  <si>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</si>
  <si>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</si>
  <si>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</si>
  <si>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</si>
  <si>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</si>
  <si>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</si>
  <si>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</si>
  <si>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</si>
  <si>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</si>
  <si>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</si>
  <si>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</si>
  <si>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</si>
  <si>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</si>
  <si>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</si>
  <si>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</si>
  <si>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</si>
  <si>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</si>
  <si>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</si>
  <si>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</si>
  <si>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</si>
  <si>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1" eb="2">
      <t>ニチ</t>
    </rPh>
    <phoneticPr fontId="2"/>
  </si>
  <si>
    <t>延べ利用者数</t>
    <rPh sb="0" eb="1">
      <t>ノ</t>
    </rPh>
    <rPh sb="2" eb="5">
      <t>リヨウシャ</t>
    </rPh>
    <rPh sb="5" eb="6">
      <t>スウ</t>
    </rPh>
    <phoneticPr fontId="2"/>
  </si>
  <si>
    <t>開所日数</t>
    <rPh sb="0" eb="2">
      <t>カイショ</t>
    </rPh>
    <rPh sb="2" eb="4">
      <t>ニッスウ</t>
    </rPh>
    <phoneticPr fontId="2"/>
  </si>
  <si>
    <t>定員×開所日数</t>
    <rPh sb="0" eb="2">
      <t>テイイン</t>
    </rPh>
    <rPh sb="3" eb="5">
      <t>カイショ</t>
    </rPh>
    <rPh sb="5" eb="7">
      <t>ニッスウ</t>
    </rPh>
    <phoneticPr fontId="2"/>
  </si>
  <si>
    <t>定員超過減算</t>
    <rPh sb="0" eb="3">
      <t>テイインチョウ</t>
    </rPh>
    <rPh sb="3" eb="4">
      <t>カ</t>
    </rPh>
    <rPh sb="4" eb="6">
      <t>ゲンサン</t>
    </rPh>
    <phoneticPr fontId="2"/>
  </si>
  <si>
    <t>＜作成要領＞</t>
    <rPh sb="1" eb="3">
      <t>サクセイ</t>
    </rPh>
    <rPh sb="3" eb="5">
      <t>ヨウリョウ</t>
    </rPh>
    <phoneticPr fontId="2"/>
  </si>
  <si>
    <t>１．</t>
    <phoneticPr fontId="2"/>
  </si>
  <si>
    <t>２．</t>
    <phoneticPr fontId="2"/>
  </si>
  <si>
    <t>定員超過利用減算を適用して適正に請求を行っている場合は、備考欄にその旨を記載すること。（例：3月、定員超過利用減算を適用済み）</t>
    <rPh sb="0" eb="2">
      <t>テイイン</t>
    </rPh>
    <rPh sb="2" eb="4">
      <t>チョウカ</t>
    </rPh>
    <rPh sb="4" eb="6">
      <t>リヨウ</t>
    </rPh>
    <rPh sb="6" eb="8">
      <t>ゲンサン</t>
    </rPh>
    <rPh sb="9" eb="11">
      <t>テキヨウ</t>
    </rPh>
    <rPh sb="13" eb="15">
      <t>テキセイ</t>
    </rPh>
    <rPh sb="16" eb="18">
      <t>セイキュウ</t>
    </rPh>
    <rPh sb="19" eb="20">
      <t>オコナ</t>
    </rPh>
    <rPh sb="24" eb="26">
      <t>バアイ</t>
    </rPh>
    <rPh sb="28" eb="31">
      <t>ビコウラン</t>
    </rPh>
    <rPh sb="34" eb="35">
      <t>ムネ</t>
    </rPh>
    <rPh sb="36" eb="38">
      <t>キサイ</t>
    </rPh>
    <rPh sb="44" eb="45">
      <t>レイ</t>
    </rPh>
    <rPh sb="47" eb="48">
      <t>ガツ</t>
    </rPh>
    <rPh sb="49" eb="51">
      <t>テイイン</t>
    </rPh>
    <rPh sb="51" eb="53">
      <t>チョウカ</t>
    </rPh>
    <rPh sb="53" eb="55">
      <t>リヨウ</t>
    </rPh>
    <rPh sb="55" eb="57">
      <t>ゲンサン</t>
    </rPh>
    <rPh sb="58" eb="60">
      <t>テキヨウ</t>
    </rPh>
    <rPh sb="60" eb="61">
      <t>ズ</t>
    </rPh>
    <phoneticPr fontId="2"/>
  </si>
  <si>
    <t>３．</t>
  </si>
  <si>
    <t>４．</t>
  </si>
  <si>
    <t>実施サービス種類
（施設サービス含む）
とその利用定員、
契約者の数</t>
    <rPh sb="0" eb="2">
      <t>ジッシ</t>
    </rPh>
    <rPh sb="6" eb="8">
      <t>シュルイ</t>
    </rPh>
    <rPh sb="10" eb="12">
      <t>シセツ</t>
    </rPh>
    <rPh sb="16" eb="17">
      <t>フク</t>
    </rPh>
    <rPh sb="23" eb="25">
      <t>リヨウ</t>
    </rPh>
    <rPh sb="25" eb="27">
      <t>テイイン</t>
    </rPh>
    <rPh sb="29" eb="32">
      <t>ケイヤクシャ</t>
    </rPh>
    <rPh sb="33" eb="34">
      <t>カズ</t>
    </rPh>
    <phoneticPr fontId="2"/>
  </si>
  <si>
    <t>１月</t>
  </si>
  <si>
    <t>２月</t>
  </si>
  <si>
    <t>３月</t>
  </si>
  <si>
    <t>過去３ヶ月間の利用者数</t>
    <rPh sb="0" eb="2">
      <t>カコ</t>
    </rPh>
    <rPh sb="4" eb="6">
      <t>ゲツカン</t>
    </rPh>
    <rPh sb="7" eb="10">
      <t>リヨウシャ</t>
    </rPh>
    <rPh sb="10" eb="11">
      <t>スウ</t>
    </rPh>
    <phoneticPr fontId="2"/>
  </si>
  <si>
    <t>月単位の超過判断ライン</t>
    <rPh sb="0" eb="3">
      <t>ツキタンイ</t>
    </rPh>
    <rPh sb="4" eb="6">
      <t>チョウカ</t>
    </rPh>
    <rPh sb="6" eb="8">
      <t>ハンダン</t>
    </rPh>
    <phoneticPr fontId="2"/>
  </si>
  <si>
    <t>「開所日数」欄には、その月の開所日数を記載すること。ただし、利用者が一人もいなかった日は含めないこと。</t>
    <rPh sb="1" eb="3">
      <t>カイショ</t>
    </rPh>
    <rPh sb="3" eb="5">
      <t>ニッスウ</t>
    </rPh>
    <rPh sb="6" eb="7">
      <t>ラン</t>
    </rPh>
    <rPh sb="12" eb="13">
      <t>ツキ</t>
    </rPh>
    <rPh sb="14" eb="16">
      <t>カイショ</t>
    </rPh>
    <rPh sb="16" eb="18">
      <t>ニッスウ</t>
    </rPh>
    <rPh sb="19" eb="21">
      <t>キサイ</t>
    </rPh>
    <rPh sb="30" eb="33">
      <t>リヨウシャ</t>
    </rPh>
    <rPh sb="34" eb="36">
      <t>ヒトリ</t>
    </rPh>
    <rPh sb="42" eb="43">
      <t>ヒ</t>
    </rPh>
    <rPh sb="44" eb="45">
      <t>フク</t>
    </rPh>
    <phoneticPr fontId="2"/>
  </si>
  <si>
    <t>「超過判断ライン」は、（利用定員×過去3ヶ月の開所日数×１．２５）で算出する。</t>
    <rPh sb="1" eb="3">
      <t>チョウカ</t>
    </rPh>
    <rPh sb="3" eb="5">
      <t>ハンダン</t>
    </rPh>
    <rPh sb="12" eb="14">
      <t>リヨウ</t>
    </rPh>
    <rPh sb="14" eb="16">
      <t>テイイン</t>
    </rPh>
    <rPh sb="17" eb="19">
      <t>カコ</t>
    </rPh>
    <rPh sb="21" eb="22">
      <t>ゲツ</t>
    </rPh>
    <rPh sb="23" eb="25">
      <t>カイショ</t>
    </rPh>
    <rPh sb="25" eb="27">
      <t>ニッスウ</t>
    </rPh>
    <rPh sb="34" eb="36">
      <t>サンシュツ</t>
    </rPh>
    <phoneticPr fontId="2"/>
  </si>
  <si>
    <t>サービスの利用状況</t>
    <rPh sb="5" eb="7">
      <t>リヨウ</t>
    </rPh>
    <rPh sb="7" eb="9">
      <t>ジョウキョウ</t>
    </rPh>
    <phoneticPr fontId="2"/>
  </si>
  <si>
    <t>月</t>
    <rPh sb="0" eb="1">
      <t>ゲツ</t>
    </rPh>
    <phoneticPr fontId="2"/>
  </si>
  <si>
    <t>火</t>
    <rPh sb="0" eb="1">
      <t>ヒ</t>
    </rPh>
    <phoneticPr fontId="2"/>
  </si>
  <si>
    <t>個別支援計画の
原案の作成日</t>
    <rPh sb="8" eb="10">
      <t>ゲンアン</t>
    </rPh>
    <rPh sb="11" eb="12">
      <t>サク</t>
    </rPh>
    <rPh sb="12" eb="13">
      <t>ナリ</t>
    </rPh>
    <rPh sb="13" eb="14">
      <t>ビ</t>
    </rPh>
    <phoneticPr fontId="2"/>
  </si>
  <si>
    <t>うち介護保険への
移行に伴うもの</t>
    <rPh sb="2" eb="4">
      <t>カイゴ</t>
    </rPh>
    <rPh sb="4" eb="6">
      <t>ホケン</t>
    </rPh>
    <rPh sb="9" eb="11">
      <t>イコウ</t>
    </rPh>
    <rPh sb="12" eb="13">
      <t>トモナ</t>
    </rPh>
    <phoneticPr fontId="2"/>
  </si>
  <si>
    <t>サービスの提供の記録(実績記録票、その他ケース記録、送迎記録など）</t>
    <rPh sb="11" eb="13">
      <t>ジッセキ</t>
    </rPh>
    <rPh sb="13" eb="15">
      <t>キロク</t>
    </rPh>
    <rPh sb="15" eb="16">
      <t>ヒョウ</t>
    </rPh>
    <rPh sb="19" eb="20">
      <t>タ</t>
    </rPh>
    <rPh sb="23" eb="25">
      <t>キロク</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</si>
  <si>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</si>
  <si>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rPh sb="7" eb="8">
      <t>ガタ</t>
    </rPh>
    <phoneticPr fontId="2"/>
  </si>
  <si>
    <t>短期入所（単独型）</t>
    <rPh sb="0" eb="2">
      <t>タンキ</t>
    </rPh>
    <rPh sb="2" eb="4">
      <t>ニュウショ</t>
    </rPh>
    <rPh sb="5" eb="7">
      <t>タンドク</t>
    </rPh>
    <rPh sb="7" eb="8">
      <t>ガタ</t>
    </rPh>
    <phoneticPr fontId="2"/>
  </si>
  <si>
    <t>（1）</t>
    <phoneticPr fontId="2"/>
  </si>
  <si>
    <t>指定基準に関する書類</t>
    <rPh sb="0" eb="2">
      <t>シテイ</t>
    </rPh>
    <rPh sb="2" eb="4">
      <t>キジュン</t>
    </rPh>
    <rPh sb="5" eb="6">
      <t>カン</t>
    </rPh>
    <rPh sb="8" eb="10">
      <t>ショルイ</t>
    </rPh>
    <phoneticPr fontId="2"/>
  </si>
  <si>
    <t>①</t>
    <phoneticPr fontId="2"/>
  </si>
  <si>
    <t>指定基準省令と解釈通知</t>
    <rPh sb="0" eb="2">
      <t>シテイ</t>
    </rPh>
    <rPh sb="2" eb="4">
      <t>キジュン</t>
    </rPh>
    <rPh sb="4" eb="6">
      <t>ショウレイ</t>
    </rPh>
    <rPh sb="7" eb="9">
      <t>カイシャク</t>
    </rPh>
    <rPh sb="9" eb="11">
      <t>ツウチ</t>
    </rPh>
    <phoneticPr fontId="2"/>
  </si>
  <si>
    <t>②</t>
    <phoneticPr fontId="2"/>
  </si>
  <si>
    <t>報酬告示と留意事項通知</t>
    <rPh sb="0" eb="2">
      <t>ホウシュウ</t>
    </rPh>
    <rPh sb="2" eb="4">
      <t>コクジ</t>
    </rPh>
    <rPh sb="5" eb="7">
      <t>リュウイ</t>
    </rPh>
    <rPh sb="7" eb="9">
      <t>ジコウ</t>
    </rPh>
    <rPh sb="9" eb="11">
      <t>ツウチ</t>
    </rPh>
    <phoneticPr fontId="2"/>
  </si>
  <si>
    <t>（2）</t>
    <phoneticPr fontId="2"/>
  </si>
  <si>
    <t>人員に関する書類</t>
    <phoneticPr fontId="2"/>
  </si>
  <si>
    <t>（5）</t>
    <phoneticPr fontId="2"/>
  </si>
  <si>
    <t>【就労移行支援事業所用】</t>
    <rPh sb="1" eb="3">
      <t>シュウロウ</t>
    </rPh>
    <rPh sb="3" eb="5">
      <t>イコウ</t>
    </rPh>
    <rPh sb="5" eb="7">
      <t>シエン</t>
    </rPh>
    <rPh sb="7" eb="9">
      <t>ジギョウ</t>
    </rPh>
    <rPh sb="9" eb="10">
      <t>ショ</t>
    </rPh>
    <rPh sb="10" eb="11">
      <t>ヨウ</t>
    </rPh>
    <phoneticPr fontId="2"/>
  </si>
  <si>
    <t>職業指導員</t>
    <rPh sb="0" eb="2">
      <t>ショクギョウ</t>
    </rPh>
    <rPh sb="2" eb="5">
      <t>シドウイン</t>
    </rPh>
    <phoneticPr fontId="2"/>
  </si>
  <si>
    <t>生活支援員</t>
    <rPh sb="0" eb="2">
      <t>セイカツ</t>
    </rPh>
    <rPh sb="2" eb="5">
      <t>シエンイン</t>
    </rPh>
    <phoneticPr fontId="2"/>
  </si>
  <si>
    <t>就労支援員</t>
    <rPh sb="0" eb="2">
      <t>シュウロウ</t>
    </rPh>
    <rPh sb="2" eb="4">
      <t>シエン</t>
    </rPh>
    <rPh sb="4" eb="5">
      <t>イン</t>
    </rPh>
    <phoneticPr fontId="2"/>
  </si>
  <si>
    <t>管理栄養士</t>
    <rPh sb="0" eb="5">
      <t>カンリエイヨウシ</t>
    </rPh>
    <phoneticPr fontId="2"/>
  </si>
  <si>
    <t>調理員</t>
    <rPh sb="0" eb="3">
      <t>チョウリイン</t>
    </rPh>
    <phoneticPr fontId="2"/>
  </si>
  <si>
    <t>※特定費用等について記載し、サービス費は含まないこと。行が不足する場合は適宜追加してください。</t>
    <rPh sb="1" eb="3">
      <t>トクテイ</t>
    </rPh>
    <rPh sb="3" eb="5">
      <t>ヒヨウ</t>
    </rPh>
    <rPh sb="5" eb="6">
      <t>トウ</t>
    </rPh>
    <rPh sb="10" eb="12">
      <t>キサイ</t>
    </rPh>
    <rPh sb="18" eb="19">
      <t>ヒ</t>
    </rPh>
    <rPh sb="20" eb="21">
      <t>フク</t>
    </rPh>
    <rPh sb="27" eb="28">
      <t>ギョウ</t>
    </rPh>
    <rPh sb="29" eb="31">
      <t>フソク</t>
    </rPh>
    <rPh sb="33" eb="35">
      <t>バアイ</t>
    </rPh>
    <rPh sb="36" eb="38">
      <t>テキギ</t>
    </rPh>
    <rPh sb="38" eb="40">
      <t>ツイカ</t>
    </rPh>
    <phoneticPr fontId="2"/>
  </si>
  <si>
    <t>年　　月分</t>
    <phoneticPr fontId="2"/>
  </si>
  <si>
    <t>※生産活動が無しの場合は左欄の有無のみ選択してください。以下の項目についての記載は不要です。</t>
    <rPh sb="1" eb="3">
      <t>セイサン</t>
    </rPh>
    <rPh sb="3" eb="5">
      <t>カツドウ</t>
    </rPh>
    <rPh sb="6" eb="7">
      <t>ナ</t>
    </rPh>
    <rPh sb="9" eb="11">
      <t>バアイ</t>
    </rPh>
    <rPh sb="12" eb="14">
      <t>サラン</t>
    </rPh>
    <rPh sb="15" eb="17">
      <t>ウム</t>
    </rPh>
    <rPh sb="19" eb="21">
      <t>センタク</t>
    </rPh>
    <rPh sb="28" eb="30">
      <t>イカ</t>
    </rPh>
    <rPh sb="31" eb="33">
      <t>コウモク</t>
    </rPh>
    <rPh sb="38" eb="40">
      <t>キサイ</t>
    </rPh>
    <rPh sb="41" eb="43">
      <t>フヨウ</t>
    </rPh>
    <phoneticPr fontId="2"/>
  </si>
  <si>
    <t>※生産活動が無しの場合は左欄の有無のみ選択してください。以下の項目についての記載は不要です。</t>
    <phoneticPr fontId="2"/>
  </si>
  <si>
    <t>サービスの種類</t>
    <phoneticPr fontId="2"/>
  </si>
  <si>
    <t>就労移行支援</t>
    <rPh sb="0" eb="2">
      <t>シュウロウ</t>
    </rPh>
    <rPh sb="2" eb="4">
      <t>イコウ</t>
    </rPh>
    <rPh sb="4" eb="6">
      <t>シエン</t>
    </rPh>
    <phoneticPr fontId="2"/>
  </si>
  <si>
    <t>施設外就労</t>
    <rPh sb="0" eb="3">
      <t>シセツソト</t>
    </rPh>
    <rPh sb="3" eb="5">
      <t>シュウロウ</t>
    </rPh>
    <phoneticPr fontId="2"/>
  </si>
  <si>
    <t>施設外支援</t>
    <rPh sb="0" eb="3">
      <t>シセツソト</t>
    </rPh>
    <rPh sb="3" eb="5">
      <t>シエン</t>
    </rPh>
    <phoneticPr fontId="2"/>
  </si>
  <si>
    <t>在宅支援</t>
    <rPh sb="0" eb="2">
      <t>ザイタク</t>
    </rPh>
    <rPh sb="2" eb="4">
      <t>シエン</t>
    </rPh>
    <phoneticPr fontId="2"/>
  </si>
  <si>
    <r>
      <t>【記入上の注意】
・前年度の利用者数について記入してください。施設外就労実施における事業所内の人員配置基準を確認するための資料です。
・新規指定日から１年未満の事業所については、新規指定日からの実績で記載してください。
・</t>
    </r>
    <r>
      <rPr>
        <b/>
        <sz val="11"/>
        <color indexed="10"/>
        <rFont val="ＭＳ ゴシック"/>
        <family val="3"/>
        <charset val="128"/>
      </rPr>
      <t>③の総延べ利用者数と⑦の定員超過減算算定対象外の者については、施設外就労を実施した利用者を除いた数で</t>
    </r>
    <r>
      <rPr>
        <sz val="11"/>
        <rFont val="ＭＳ ゴシック"/>
        <family val="3"/>
        <charset val="128"/>
      </rPr>
      <t>記載してください。</t>
    </r>
    <rPh sb="1" eb="3">
      <t>キニュウ</t>
    </rPh>
    <rPh sb="3" eb="4">
      <t>ジョウ</t>
    </rPh>
    <rPh sb="5" eb="7">
      <t>チュウイ</t>
    </rPh>
    <rPh sb="10" eb="13">
      <t>ゼンネンド</t>
    </rPh>
    <rPh sb="14" eb="17">
      <t>リヨウシャ</t>
    </rPh>
    <rPh sb="17" eb="18">
      <t>スウ</t>
    </rPh>
    <rPh sb="31" eb="33">
      <t>シセツ</t>
    </rPh>
    <rPh sb="33" eb="34">
      <t>ソト</t>
    </rPh>
    <rPh sb="34" eb="36">
      <t>シュウロウ</t>
    </rPh>
    <rPh sb="36" eb="38">
      <t>ジッシ</t>
    </rPh>
    <rPh sb="42" eb="44">
      <t>ジギョウ</t>
    </rPh>
    <rPh sb="44" eb="45">
      <t>ショ</t>
    </rPh>
    <rPh sb="45" eb="46">
      <t>ウチ</t>
    </rPh>
    <rPh sb="47" eb="49">
      <t>ジンイン</t>
    </rPh>
    <rPh sb="49" eb="51">
      <t>ハイチ</t>
    </rPh>
    <rPh sb="51" eb="53">
      <t>キジュン</t>
    </rPh>
    <rPh sb="54" eb="56">
      <t>カクニン</t>
    </rPh>
    <rPh sb="61" eb="63">
      <t>シリョウ</t>
    </rPh>
    <rPh sb="113" eb="114">
      <t>ソウ</t>
    </rPh>
    <rPh sb="114" eb="115">
      <t>ノ</t>
    </rPh>
    <rPh sb="116" eb="119">
      <t>リヨウシャ</t>
    </rPh>
    <rPh sb="119" eb="120">
      <t>スウ</t>
    </rPh>
    <rPh sb="123" eb="125">
      <t>テイイン</t>
    </rPh>
    <rPh sb="125" eb="127">
      <t>チョウカ</t>
    </rPh>
    <rPh sb="127" eb="129">
      <t>ゲンサン</t>
    </rPh>
    <rPh sb="129" eb="131">
      <t>サンテイ</t>
    </rPh>
    <rPh sb="131" eb="133">
      <t>タイショウ</t>
    </rPh>
    <rPh sb="133" eb="134">
      <t>ガイ</t>
    </rPh>
    <rPh sb="135" eb="136">
      <t>モノ</t>
    </rPh>
    <rPh sb="142" eb="145">
      <t>シセツガイ</t>
    </rPh>
    <rPh sb="145" eb="147">
      <t>シュウロウ</t>
    </rPh>
    <rPh sb="148" eb="150">
      <t>ジッシ</t>
    </rPh>
    <rPh sb="152" eb="155">
      <t>リヨウシャ</t>
    </rPh>
    <rPh sb="156" eb="157">
      <t>ノゾ</t>
    </rPh>
    <rPh sb="159" eb="160">
      <t>カズ</t>
    </rPh>
    <rPh sb="161" eb="163">
      <t>キサイ</t>
    </rPh>
    <phoneticPr fontId="2"/>
  </si>
  <si>
    <t>事業所・施設名</t>
    <rPh sb="0" eb="3">
      <t>ジギョウショ</t>
    </rPh>
    <rPh sb="4" eb="6">
      <t>シセツ</t>
    </rPh>
    <rPh sb="6" eb="7">
      <t>メイ</t>
    </rPh>
    <phoneticPr fontId="2"/>
  </si>
  <si>
    <t>年度）の利用者数　※単位ごと別様で作成のこと</t>
    <phoneticPr fontId="2"/>
  </si>
  <si>
    <t>4月</t>
    <rPh sb="1" eb="2">
      <t>ガツ</t>
    </rPh>
    <phoneticPr fontId="2"/>
  </si>
  <si>
    <t>5月</t>
  </si>
  <si>
    <t>6月</t>
  </si>
  <si>
    <t>7月</t>
  </si>
  <si>
    <t>8月</t>
  </si>
  <si>
    <t>9月</t>
  </si>
  <si>
    <t>10月</t>
  </si>
  <si>
    <t>11月</t>
  </si>
  <si>
    <t>12月</t>
  </si>
  <si>
    <t>1月</t>
  </si>
  <si>
    <t>2月</t>
  </si>
  <si>
    <t>3月</t>
  </si>
  <si>
    <t>年度計</t>
    <rPh sb="0" eb="2">
      <t>ネンド</t>
    </rPh>
    <rPh sb="2" eb="3">
      <t>ケイ</t>
    </rPh>
    <phoneticPr fontId="2"/>
  </si>
  <si>
    <t>①　開所日数（宿泊型自立訓練以外）</t>
    <rPh sb="2" eb="4">
      <t>カイショ</t>
    </rPh>
    <rPh sb="4" eb="6">
      <t>ニッスウ</t>
    </rPh>
    <rPh sb="7" eb="10">
      <t>シュクハクガタ</t>
    </rPh>
    <rPh sb="10" eb="12">
      <t>ジリツ</t>
    </rPh>
    <rPh sb="12" eb="14">
      <t>クンレン</t>
    </rPh>
    <rPh sb="14" eb="16">
      <t>イガイ</t>
    </rPh>
    <phoneticPr fontId="2"/>
  </si>
  <si>
    <t>②　開所日数（宿泊型自立訓練）</t>
    <rPh sb="2" eb="4">
      <t>カイショ</t>
    </rPh>
    <rPh sb="4" eb="5">
      <t>ニチ</t>
    </rPh>
    <rPh sb="5" eb="6">
      <t>スウ</t>
    </rPh>
    <rPh sb="7" eb="10">
      <t>シュクハクガタ</t>
    </rPh>
    <rPh sb="10" eb="12">
      <t>ジリツ</t>
    </rPh>
    <rPh sb="12" eb="14">
      <t>クンレン</t>
    </rPh>
    <phoneticPr fontId="2"/>
  </si>
  <si>
    <t>③　総延べ利用者数</t>
    <rPh sb="2" eb="3">
      <t>ソウ</t>
    </rPh>
    <rPh sb="3" eb="4">
      <t>ノ</t>
    </rPh>
    <rPh sb="5" eb="8">
      <t>リヨウシャ</t>
    </rPh>
    <rPh sb="8" eb="9">
      <t>スウ</t>
    </rPh>
    <phoneticPr fontId="2"/>
  </si>
  <si>
    <t>人日</t>
    <rPh sb="0" eb="1">
      <t>ニン</t>
    </rPh>
    <rPh sb="1" eb="2">
      <t>ニチ</t>
    </rPh>
    <phoneticPr fontId="2"/>
  </si>
  <si>
    <t>④　③のうち宿泊型自立訓練利用者数</t>
    <rPh sb="6" eb="9">
      <t>シュクハクガタ</t>
    </rPh>
    <rPh sb="9" eb="11">
      <t>ジリツ</t>
    </rPh>
    <rPh sb="11" eb="13">
      <t>クンレン</t>
    </rPh>
    <rPh sb="13" eb="16">
      <t>リヨウシャ</t>
    </rPh>
    <rPh sb="16" eb="17">
      <t>カズ</t>
    </rPh>
    <phoneticPr fontId="2"/>
  </si>
  <si>
    <t>⑤　③のうち、④を除く利用者数</t>
    <rPh sb="9" eb="10">
      <t>ノゾ</t>
    </rPh>
    <rPh sb="11" eb="14">
      <t>リヨウシャ</t>
    </rPh>
    <rPh sb="14" eb="15">
      <t>スウ</t>
    </rPh>
    <phoneticPr fontId="2"/>
  </si>
  <si>
    <t>⑥　③のうち、障害基礎年金１級を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2"/>
  </si>
  <si>
    <t>⑦　③のうち、
　　　　　　定員超過減算算定対象外の者</t>
    <phoneticPr fontId="2"/>
  </si>
  <si>
    <t>※上記③～⑦は、各月各日の利用者の延べ人数を記載すること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2"/>
  </si>
  <si>
    <t>（１）開所日数（宿泊型以外）</t>
    <rPh sb="3" eb="5">
      <t>カイショ</t>
    </rPh>
    <rPh sb="5" eb="7">
      <t>ニッスウ</t>
    </rPh>
    <rPh sb="8" eb="11">
      <t>シュクハクガタ</t>
    </rPh>
    <rPh sb="11" eb="13">
      <t>イガイ</t>
    </rPh>
    <phoneticPr fontId="2"/>
  </si>
  <si>
    <t>【</t>
    <phoneticPr fontId="2"/>
  </si>
  <si>
    <t>】</t>
    <phoneticPr fontId="2"/>
  </si>
  <si>
    <t>…①年度計</t>
    <rPh sb="2" eb="4">
      <t>ネンド</t>
    </rPh>
    <rPh sb="4" eb="5">
      <t>ケイ</t>
    </rPh>
    <phoneticPr fontId="2"/>
  </si>
  <si>
    <t>（２）開所日数（宿泊型）</t>
    <rPh sb="3" eb="5">
      <t>カイショ</t>
    </rPh>
    <rPh sb="5" eb="7">
      <t>ニッスウ</t>
    </rPh>
    <rPh sb="8" eb="10">
      <t>シュクハク</t>
    </rPh>
    <rPh sb="10" eb="11">
      <t>ガタ</t>
    </rPh>
    <phoneticPr fontId="2"/>
  </si>
  <si>
    <t>…②年度計</t>
    <rPh sb="2" eb="4">
      <t>ネンド</t>
    </rPh>
    <rPh sb="4" eb="5">
      <t>ケイ</t>
    </rPh>
    <phoneticPr fontId="2"/>
  </si>
  <si>
    <t>（３）全（延べ）利用者数</t>
    <rPh sb="3" eb="4">
      <t>ゼン</t>
    </rPh>
    <rPh sb="5" eb="6">
      <t>ノ</t>
    </rPh>
    <rPh sb="8" eb="11">
      <t>リヨウシャ</t>
    </rPh>
    <rPh sb="11" eb="12">
      <t>カズ</t>
    </rPh>
    <phoneticPr fontId="2"/>
  </si>
  <si>
    <t>…③年度計</t>
    <rPh sb="2" eb="4">
      <t>ネンド</t>
    </rPh>
    <rPh sb="4" eb="5">
      <t>ケイ</t>
    </rPh>
    <phoneticPr fontId="2"/>
  </si>
  <si>
    <t>（４）利用者数（自立訓練
　　（生活訓練）を除く）</t>
    <rPh sb="3" eb="6">
      <t>リヨウシャ</t>
    </rPh>
    <rPh sb="6" eb="7">
      <t>カズ</t>
    </rPh>
    <rPh sb="8" eb="10">
      <t>ジリツ</t>
    </rPh>
    <rPh sb="10" eb="12">
      <t>クンレン</t>
    </rPh>
    <rPh sb="16" eb="18">
      <t>セイカツ</t>
    </rPh>
    <rPh sb="18" eb="20">
      <t>クンレン</t>
    </rPh>
    <rPh sb="22" eb="23">
      <t>ノゾ</t>
    </rPh>
    <phoneticPr fontId="2"/>
  </si>
  <si>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</si>
  <si>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（５）宿泊型自立訓練利用者数</t>
    <rPh sb="3" eb="6">
      <t>シュクハクガタ</t>
    </rPh>
    <rPh sb="6" eb="8">
      <t>ジリツ</t>
    </rPh>
    <rPh sb="8" eb="10">
      <t>クンレン</t>
    </rPh>
    <rPh sb="10" eb="13">
      <t>リヨウシャ</t>
    </rPh>
    <rPh sb="13" eb="14">
      <t>スウ</t>
    </rPh>
    <phoneticPr fontId="2"/>
  </si>
  <si>
    <t>…④年度計÷②年度計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</si>
  <si>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（６）自立訓練（生活訓練）
利用者数（宿泊型）を除く）</t>
    <rPh sb="3" eb="5">
      <t>ジリツ</t>
    </rPh>
    <rPh sb="5" eb="7">
      <t>クンレン</t>
    </rPh>
    <rPh sb="8" eb="10">
      <t>セイカツ</t>
    </rPh>
    <rPh sb="10" eb="12">
      <t>クンレン</t>
    </rPh>
    <rPh sb="14" eb="17">
      <t>リヨウシャ</t>
    </rPh>
    <rPh sb="17" eb="18">
      <t>スウ</t>
    </rPh>
    <rPh sb="19" eb="22">
      <t>シュクハクガタ</t>
    </rPh>
    <rPh sb="24" eb="25">
      <t>ノゾ</t>
    </rPh>
    <phoneticPr fontId="2"/>
  </si>
  <si>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</si>
  <si>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（７）自立訓練（機能訓練）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4">
      <t>ジュウ</t>
    </rPh>
    <rPh sb="24" eb="27">
      <t>ギョウシャスウ</t>
    </rPh>
    <phoneticPr fontId="2"/>
  </si>
  <si>
    <t>従業者…(4）利用者数÷６</t>
    <rPh sb="0" eb="3">
      <t>ジュウギョウシャ</t>
    </rPh>
    <rPh sb="7" eb="9">
      <t>リヨウ</t>
    </rPh>
    <rPh sb="9" eb="10">
      <t>シャ</t>
    </rPh>
    <rPh sb="10" eb="11">
      <t>スウ</t>
    </rPh>
    <phoneticPr fontId="2"/>
  </si>
  <si>
    <t>（８）自立訓練（生活訓練）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2"/>
  </si>
  <si>
    <t>従業者…(5）宿泊型利用者数÷10＋（6）宿泊型を除く利用者数÷6</t>
    <rPh sb="0" eb="3">
      <t>ジュウギョウシャ</t>
    </rPh>
    <rPh sb="7" eb="10">
      <t>シュクハクガタ</t>
    </rPh>
    <rPh sb="10" eb="13">
      <t>リヨウシャ</t>
    </rPh>
    <rPh sb="13" eb="14">
      <t>スウ</t>
    </rPh>
    <rPh sb="21" eb="24">
      <t>シュクハクガタ</t>
    </rPh>
    <rPh sb="25" eb="26">
      <t>ノゾ</t>
    </rPh>
    <rPh sb="27" eb="30">
      <t>リヨウシャ</t>
    </rPh>
    <rPh sb="30" eb="31">
      <t>スウ</t>
    </rPh>
    <phoneticPr fontId="2"/>
  </si>
  <si>
    <t>（９）就労移行、就労継続支援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2">
      <t>シドウ</t>
    </rPh>
    <rPh sb="22" eb="23">
      <t>イン</t>
    </rPh>
    <rPh sb="23" eb="24">
      <t>オヨ</t>
    </rPh>
    <rPh sb="25" eb="27">
      <t>セイカツ</t>
    </rPh>
    <rPh sb="27" eb="29">
      <t>シエン</t>
    </rPh>
    <rPh sb="29" eb="30">
      <t>イン</t>
    </rPh>
    <rPh sb="31" eb="32">
      <t>カズ</t>
    </rPh>
    <phoneticPr fontId="2"/>
  </si>
  <si>
    <t>従業者…就労移行支援：（４）利用者数÷6
　　　…認定指定就労移行支援、指定就労継続支援：（4）利用者数÷10</t>
    <rPh sb="0" eb="3">
      <t>ジュウギョウシャ</t>
    </rPh>
    <rPh sb="4" eb="6">
      <t>シュウロウ</t>
    </rPh>
    <rPh sb="6" eb="8">
      <t>イコウ</t>
    </rPh>
    <rPh sb="8" eb="10">
      <t>シエン</t>
    </rPh>
    <rPh sb="14" eb="17">
      <t>リヨウシャ</t>
    </rPh>
    <rPh sb="17" eb="18">
      <t>スウ</t>
    </rPh>
    <rPh sb="25" eb="27">
      <t>ニンテイ</t>
    </rPh>
    <rPh sb="27" eb="29">
      <t>シテイ</t>
    </rPh>
    <rPh sb="29" eb="31">
      <t>シュウロウ</t>
    </rPh>
    <rPh sb="31" eb="33">
      <t>イコウ</t>
    </rPh>
    <rPh sb="33" eb="35">
      <t>シエン</t>
    </rPh>
    <rPh sb="36" eb="38">
      <t>シテイ</t>
    </rPh>
    <rPh sb="38" eb="40">
      <t>シュウロウ</t>
    </rPh>
    <rPh sb="40" eb="42">
      <t>ケイゾク</t>
    </rPh>
    <rPh sb="42" eb="44">
      <t>シエン</t>
    </rPh>
    <rPh sb="48" eb="51">
      <t>リヨウシャ</t>
    </rPh>
    <rPh sb="51" eb="52">
      <t>スウ</t>
    </rPh>
    <phoneticPr fontId="2"/>
  </si>
  <si>
    <t>（10）就労移行支援
必要な就労支援員の数</t>
    <rPh sb="4" eb="6">
      <t>シュウロウ</t>
    </rPh>
    <rPh sb="6" eb="8">
      <t>イコウ</t>
    </rPh>
    <rPh sb="8" eb="10">
      <t>シエン</t>
    </rPh>
    <rPh sb="11" eb="13">
      <t>ヒツヨウ</t>
    </rPh>
    <rPh sb="14" eb="16">
      <t>シュウロウ</t>
    </rPh>
    <rPh sb="16" eb="18">
      <t>シエン</t>
    </rPh>
    <rPh sb="18" eb="19">
      <t>イン</t>
    </rPh>
    <rPh sb="20" eb="21">
      <t>カズ</t>
    </rPh>
    <phoneticPr fontId="2"/>
  </si>
  <si>
    <t>…指定就労移行支援：（4）利用者数÷15</t>
    <rPh sb="1" eb="3">
      <t>シテイ</t>
    </rPh>
    <rPh sb="3" eb="5">
      <t>シュウロウ</t>
    </rPh>
    <rPh sb="5" eb="7">
      <t>イコウ</t>
    </rPh>
    <rPh sb="7" eb="9">
      <t>シエン</t>
    </rPh>
    <rPh sb="13" eb="16">
      <t>リヨウシャ</t>
    </rPh>
    <rPh sb="16" eb="17">
      <t>スウ</t>
    </rPh>
    <phoneticPr fontId="2"/>
  </si>
  <si>
    <t>（12）障害基礎年金１級を
受給する利用者数</t>
    <rPh sb="4" eb="6">
      <t>ショウガイ</t>
    </rPh>
    <rPh sb="6" eb="8">
      <t>キソ</t>
    </rPh>
    <rPh sb="8" eb="10">
      <t>ネンキン</t>
    </rPh>
    <rPh sb="11" eb="12">
      <t>キュウ</t>
    </rPh>
    <rPh sb="14" eb="16">
      <t>ジュキュウ</t>
    </rPh>
    <rPh sb="18" eb="21">
      <t>リヨウシャ</t>
    </rPh>
    <rPh sb="21" eb="22">
      <t>スウ</t>
    </rPh>
    <phoneticPr fontId="2"/>
  </si>
  <si>
    <t>…指定就労継続支援のみ⑥年度計</t>
    <rPh sb="1" eb="3">
      <t>シテイ</t>
    </rPh>
    <rPh sb="3" eb="5">
      <t>シュウロウ</t>
    </rPh>
    <rPh sb="5" eb="7">
      <t>ケイゾク</t>
    </rPh>
    <rPh sb="7" eb="9">
      <t>シエン</t>
    </rPh>
    <rPh sb="12" eb="14">
      <t>ネンド</t>
    </rPh>
    <rPh sb="14" eb="15">
      <t>ケイ</t>
    </rPh>
    <phoneticPr fontId="2"/>
  </si>
  <si>
    <t>※　短期入所を併せて設置している事業所は、指定基準上の職員配置を確認するため、別途、短期入所サービス費利用者を含めて記載すること。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ベット</t>
    </rPh>
    <rPh sb="42" eb="44">
      <t>タンキ</t>
    </rPh>
    <rPh sb="44" eb="46">
      <t>ニュウショ</t>
    </rPh>
    <rPh sb="50" eb="51">
      <t>ヒ</t>
    </rPh>
    <rPh sb="51" eb="54">
      <t>リヨウシャ</t>
    </rPh>
    <rPh sb="55" eb="56">
      <t>フク</t>
    </rPh>
    <rPh sb="58" eb="60">
      <t>キサイ</t>
    </rPh>
    <phoneticPr fontId="2"/>
  </si>
  <si>
    <t>【注意】</t>
    <rPh sb="1" eb="3">
      <t>チュウイ</t>
    </rPh>
    <phoneticPr fontId="2"/>
  </si>
  <si>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2"/>
  </si>
  <si>
    <t>※延べ利用者数について、入所等した日は含め、退所等した日は含まないこと。（請求ベースでは退所等した日も利用日に含まれますが、平均利用者数ベースでは含まれないので、ご注意ください。）＊療養介護、短期入所、共同生活援助、施設入所支援、宿泊型自立訓練、障害児入所施設といったベッド数に関係するサービスのみの取扱い。</t>
    <rPh sb="1" eb="2">
      <t>ノ</t>
    </rPh>
    <rPh sb="3" eb="6">
      <t>リヨウシャ</t>
    </rPh>
    <rPh sb="6" eb="7">
      <t>スウ</t>
    </rPh>
    <rPh sb="12" eb="14">
      <t>ニュウショ</t>
    </rPh>
    <rPh sb="14" eb="15">
      <t>トウ</t>
    </rPh>
    <rPh sb="17" eb="18">
      <t>ヒ</t>
    </rPh>
    <rPh sb="19" eb="20">
      <t>フク</t>
    </rPh>
    <rPh sb="22" eb="25">
      <t>タイショトウ</t>
    </rPh>
    <rPh sb="27" eb="28">
      <t>ヒ</t>
    </rPh>
    <rPh sb="29" eb="30">
      <t>フク</t>
    </rPh>
    <rPh sb="37" eb="39">
      <t>セイキュウ</t>
    </rPh>
    <rPh sb="44" eb="47">
      <t>タイショトウ</t>
    </rPh>
    <rPh sb="49" eb="50">
      <t>ヒ</t>
    </rPh>
    <rPh sb="51" eb="53">
      <t>リヨウ</t>
    </rPh>
    <rPh sb="53" eb="54">
      <t>ヒ</t>
    </rPh>
    <rPh sb="55" eb="56">
      <t>フク</t>
    </rPh>
    <rPh sb="62" eb="64">
      <t>ヘイキン</t>
    </rPh>
    <rPh sb="64" eb="66">
      <t>リヨウ</t>
    </rPh>
    <rPh sb="66" eb="67">
      <t>シャ</t>
    </rPh>
    <rPh sb="67" eb="68">
      <t>スウ</t>
    </rPh>
    <rPh sb="73" eb="74">
      <t>フク</t>
    </rPh>
    <rPh sb="82" eb="84">
      <t>チュウイ</t>
    </rPh>
    <rPh sb="91" eb="93">
      <t>リョウヨウ</t>
    </rPh>
    <rPh sb="93" eb="95">
      <t>カイゴ</t>
    </rPh>
    <rPh sb="96" eb="98">
      <t>タンキ</t>
    </rPh>
    <rPh sb="98" eb="100">
      <t>ニュウショ</t>
    </rPh>
    <rPh sb="101" eb="103">
      <t>キョウドウ</t>
    </rPh>
    <rPh sb="103" eb="105">
      <t>セイカツ</t>
    </rPh>
    <rPh sb="105" eb="107">
      <t>エンジョ</t>
    </rPh>
    <rPh sb="108" eb="110">
      <t>シセツ</t>
    </rPh>
    <rPh sb="110" eb="112">
      <t>ニュウショ</t>
    </rPh>
    <rPh sb="112" eb="114">
      <t>シエン</t>
    </rPh>
    <rPh sb="115" eb="118">
      <t>シュクハクガタ</t>
    </rPh>
    <rPh sb="118" eb="120">
      <t>ジリツ</t>
    </rPh>
    <rPh sb="120" eb="122">
      <t>クンレン</t>
    </rPh>
    <rPh sb="123" eb="125">
      <t>ショウガイ</t>
    </rPh>
    <rPh sb="125" eb="126">
      <t>ジ</t>
    </rPh>
    <rPh sb="126" eb="128">
      <t>ニュウショ</t>
    </rPh>
    <rPh sb="128" eb="130">
      <t>シセツ</t>
    </rPh>
    <rPh sb="137" eb="138">
      <t>スウ</t>
    </rPh>
    <rPh sb="139" eb="141">
      <t>カンケイ</t>
    </rPh>
    <rPh sb="150" eb="151">
      <t>ト</t>
    </rPh>
    <rPh sb="151" eb="152">
      <t>アツカ</t>
    </rPh>
    <phoneticPr fontId="2"/>
  </si>
  <si>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2"/>
  </si>
  <si>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2"/>
  </si>
  <si>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2"/>
  </si>
  <si>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2"/>
  </si>
  <si>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2"/>
  </si>
  <si>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2"/>
  </si>
  <si>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2"/>
  </si>
  <si>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2"/>
  </si>
  <si>
    <t>事業所名</t>
    <rPh sb="0" eb="3">
      <t>ジギョウショ</t>
    </rPh>
    <rPh sb="3" eb="4">
      <t>メイ</t>
    </rPh>
    <phoneticPr fontId="2"/>
  </si>
  <si>
    <t>前年度（令和</t>
    <rPh sb="0" eb="3">
      <t>ゼンネンド</t>
    </rPh>
    <rPh sb="4" eb="6">
      <t>レイワ</t>
    </rPh>
    <phoneticPr fontId="2"/>
  </si>
  <si>
    <t>⑧　③のうち、短期入所利用者</t>
    <rPh sb="7" eb="9">
      <t>タンキ</t>
    </rPh>
    <rPh sb="9" eb="11">
      <t>ニュウショ</t>
    </rPh>
    <rPh sb="11" eb="13">
      <t>リヨウ</t>
    </rPh>
    <phoneticPr fontId="2"/>
  </si>
  <si>
    <t>…①年度計</t>
    <phoneticPr fontId="2"/>
  </si>
  <si>
    <t>…②年度計</t>
    <phoneticPr fontId="2"/>
  </si>
  <si>
    <t>…③年度計</t>
    <phoneticPr fontId="2"/>
  </si>
  <si>
    <t>…③年度計÷①年度計　※小数点第２位以下切り上げ</t>
    <phoneticPr fontId="2"/>
  </si>
  <si>
    <t>…④年度計÷②年度計　※小数点第２位以下切り上げ</t>
    <phoneticPr fontId="2"/>
  </si>
  <si>
    <t>…⑤年度計÷①年度計　※小数点第２位以下切り上げ</t>
    <phoneticPr fontId="2"/>
  </si>
  <si>
    <t>（７）自立訓練（機能訓練）
サビ管を除く必要な従業者数</t>
    <phoneticPr fontId="2"/>
  </si>
  <si>
    <t>従業者…(4）利用者数÷６</t>
    <phoneticPr fontId="2"/>
  </si>
  <si>
    <t>（８）自立訓練（生活訓練）
必要な生活支援員の数</t>
    <phoneticPr fontId="2"/>
  </si>
  <si>
    <t>従業者…(5）宿泊型利用者数÷10＋（6）宿泊型を除く利用者数÷6</t>
    <phoneticPr fontId="2"/>
  </si>
  <si>
    <t>（９）就労移行、就労継続支援
必要な職業指導員及び生活支援員の数</t>
    <phoneticPr fontId="2"/>
  </si>
  <si>
    <t>従業者…就労移行支援：（４）利用者数÷6
　　　…認定指定就労移行支援、指定就労継続支援：（4）利用者数÷10</t>
    <phoneticPr fontId="2"/>
  </si>
  <si>
    <t>（10）就労移行支援
必要な就労支援員の数</t>
    <phoneticPr fontId="2"/>
  </si>
  <si>
    <t>…指定就労移行支援：（4）利用者数÷15</t>
    <phoneticPr fontId="2"/>
  </si>
  <si>
    <t>…指定就労継続支援のみ⑥年度計</t>
    <phoneticPr fontId="2"/>
  </si>
  <si>
    <t>※　宿泊型自立訓練事業所以外で短期入所（単独型）を併せて設置している事業所は、短期入所利用者を含めて記載すること。</t>
    <rPh sb="2" eb="5">
      <t>シュクハクガタ</t>
    </rPh>
    <rPh sb="5" eb="7">
      <t>ジリツ</t>
    </rPh>
    <rPh sb="7" eb="9">
      <t>クンレン</t>
    </rPh>
    <rPh sb="9" eb="12">
      <t>ジギョウショ</t>
    </rPh>
    <rPh sb="12" eb="14">
      <t>イガイ</t>
    </rPh>
    <rPh sb="15" eb="17">
      <t>タンキ</t>
    </rPh>
    <rPh sb="17" eb="19">
      <t>ニュウショ</t>
    </rPh>
    <rPh sb="20" eb="23">
      <t>タンドクガタ</t>
    </rPh>
    <rPh sb="25" eb="26">
      <t>アワ</t>
    </rPh>
    <rPh sb="28" eb="30">
      <t>セッチ</t>
    </rPh>
    <rPh sb="34" eb="36">
      <t>ジギョウ</t>
    </rPh>
    <rPh sb="36" eb="37">
      <t>ショ</t>
    </rPh>
    <rPh sb="47" eb="48">
      <t>フク</t>
    </rPh>
    <rPh sb="50" eb="52">
      <t>キサイ</t>
    </rPh>
    <phoneticPr fontId="2"/>
  </si>
  <si>
    <t>※　宿泊型自立訓練事業所で短期入所（併設型・空床型・単独型）を併せて設置している事業所は、短期入所サービス費利用者を含めて記載すること。</t>
    <rPh sb="2" eb="5">
      <t>シュクハクガタ</t>
    </rPh>
    <rPh sb="5" eb="7">
      <t>ジリツ</t>
    </rPh>
    <rPh sb="7" eb="9">
      <t>クンレン</t>
    </rPh>
    <rPh sb="9" eb="11">
      <t>ジギョウ</t>
    </rPh>
    <rPh sb="11" eb="12">
      <t>ショ</t>
    </rPh>
    <rPh sb="13" eb="15">
      <t>タンキ</t>
    </rPh>
    <rPh sb="15" eb="17">
      <t>ニュウショ</t>
    </rPh>
    <rPh sb="18" eb="21">
      <t>ヘイセツガタ</t>
    </rPh>
    <rPh sb="22" eb="24">
      <t>クウショウ</t>
    </rPh>
    <rPh sb="24" eb="25">
      <t>カタ</t>
    </rPh>
    <rPh sb="26" eb="29">
      <t>タンドクガタ</t>
    </rPh>
    <rPh sb="31" eb="32">
      <t>アワ</t>
    </rPh>
    <rPh sb="34" eb="36">
      <t>セッチ</t>
    </rPh>
    <rPh sb="40" eb="42">
      <t>ジギョウ</t>
    </rPh>
    <rPh sb="42" eb="43">
      <t>ショ</t>
    </rPh>
    <rPh sb="58" eb="59">
      <t>フク</t>
    </rPh>
    <rPh sb="61" eb="63">
      <t>キサイ</t>
    </rPh>
    <phoneticPr fontId="2"/>
  </si>
  <si>
    <t>（１）日ごとの利用者数（定員超過状況の確認）　　</t>
    <rPh sb="3" eb="4">
      <t>ヒ</t>
    </rPh>
    <rPh sb="7" eb="10">
      <t>リヨウシャ</t>
    </rPh>
    <rPh sb="10" eb="11">
      <t>スウ</t>
    </rPh>
    <rPh sb="12" eb="16">
      <t>テイインチョウカ</t>
    </rPh>
    <rPh sb="16" eb="18">
      <t>ジョウキョウ</t>
    </rPh>
    <rPh sb="19" eb="21">
      <t>カクニン</t>
    </rPh>
    <phoneticPr fontId="2"/>
  </si>
  <si>
    <r>
      <t>「利用者数」は、開所日ごとに、１日の利用者数をサービスの種類別に記載すること。</t>
    </r>
    <r>
      <rPr>
        <b/>
        <sz val="10"/>
        <color rgb="FFFF0000"/>
        <rFont val="ＭＳ Ｐゴシック"/>
        <family val="3"/>
        <charset val="128"/>
        <scheme val="minor"/>
      </rPr>
      <t>なお、その日の施設外就労利用者、欠席時対応加算算定者は含めないこと。</t>
    </r>
    <rPh sb="46" eb="48">
      <t>シセツ</t>
    </rPh>
    <rPh sb="48" eb="49">
      <t>ソト</t>
    </rPh>
    <rPh sb="49" eb="51">
      <t>シュウロウ</t>
    </rPh>
    <rPh sb="51" eb="54">
      <t>リヨウシャ</t>
    </rPh>
    <phoneticPr fontId="2"/>
  </si>
  <si>
    <t>施設外就労の
延べ利用者数</t>
    <rPh sb="0" eb="2">
      <t>シセツ</t>
    </rPh>
    <rPh sb="2" eb="3">
      <t>ソト</t>
    </rPh>
    <rPh sb="3" eb="5">
      <t>シュウロウ</t>
    </rPh>
    <rPh sb="7" eb="8">
      <t>ノ</t>
    </rPh>
    <rPh sb="9" eb="12">
      <t>リヨウシャ</t>
    </rPh>
    <rPh sb="12" eb="13">
      <t>スウ</t>
    </rPh>
    <phoneticPr fontId="2"/>
  </si>
  <si>
    <r>
      <t>（３）施設外就労利用者を除く、前年度の利用者の数等算出表</t>
    </r>
    <r>
      <rPr>
        <b/>
        <sz val="14"/>
        <color rgb="FFFF0000"/>
        <rFont val="ＭＳ ゴシック"/>
        <family val="3"/>
        <charset val="128"/>
      </rPr>
      <t xml:space="preserve">【短期入所利用者を含む】     </t>
    </r>
    <r>
      <rPr>
        <sz val="14"/>
        <rFont val="ＭＳ ゴシック"/>
        <family val="3"/>
        <charset val="128"/>
      </rPr>
      <t xml:space="preserve"> ※施設外就労の実績が無い場合は記載不要</t>
    </r>
    <rPh sb="29" eb="31">
      <t>タンキ</t>
    </rPh>
    <rPh sb="31" eb="33">
      <t>ニュウショ</t>
    </rPh>
    <rPh sb="33" eb="36">
      <t>リヨウシャ</t>
    </rPh>
    <phoneticPr fontId="2"/>
  </si>
  <si>
    <t>支給決定権者</t>
    <rPh sb="0" eb="4">
      <t>シキュウケッテイ</t>
    </rPh>
    <rPh sb="4" eb="6">
      <t>ケンシャ</t>
    </rPh>
    <phoneticPr fontId="2"/>
  </si>
  <si>
    <t>事業所名</t>
    <rPh sb="0" eb="3">
      <t>ジギョウショ</t>
    </rPh>
    <rPh sb="3" eb="4">
      <t>メイ</t>
    </rPh>
    <phoneticPr fontId="2"/>
  </si>
  <si>
    <t>施設外就労の記録・関係書類（日ごとの施設外就労利用者数、職員配置、請負契約書等）</t>
    <rPh sb="0" eb="2">
      <t>シセツ</t>
    </rPh>
    <rPh sb="2" eb="3">
      <t>ソト</t>
    </rPh>
    <rPh sb="3" eb="5">
      <t>シュウロウ</t>
    </rPh>
    <rPh sb="6" eb="8">
      <t>キロク</t>
    </rPh>
    <rPh sb="9" eb="11">
      <t>カンケイ</t>
    </rPh>
    <rPh sb="11" eb="13">
      <t>ショルイ</t>
    </rPh>
    <rPh sb="14" eb="15">
      <t>ヒ</t>
    </rPh>
    <rPh sb="18" eb="21">
      <t>シセツソト</t>
    </rPh>
    <rPh sb="21" eb="23">
      <t>シュウロウ</t>
    </rPh>
    <rPh sb="23" eb="26">
      <t>リヨウシャ</t>
    </rPh>
    <rPh sb="26" eb="27">
      <t>スウ</t>
    </rPh>
    <rPh sb="28" eb="30">
      <t>ショクイン</t>
    </rPh>
    <rPh sb="30" eb="32">
      <t>ハイチ</t>
    </rPh>
    <rPh sb="33" eb="35">
      <t>ウケオイ</t>
    </rPh>
    <rPh sb="35" eb="38">
      <t>ケイヤクショ</t>
    </rPh>
    <rPh sb="38" eb="39">
      <t>トウ</t>
    </rPh>
    <phoneticPr fontId="2"/>
  </si>
  <si>
    <t>サービス名</t>
    <rPh sb="4" eb="5">
      <t>メイ</t>
    </rPh>
    <phoneticPr fontId="2"/>
  </si>
  <si>
    <t>就労移行支援</t>
    <rPh sb="0" eb="2">
      <t>シュウロウ</t>
    </rPh>
    <rPh sb="2" eb="4">
      <t>イコウ</t>
    </rPh>
    <rPh sb="4" eb="6">
      <t>シエン</t>
    </rPh>
    <phoneticPr fontId="2"/>
  </si>
  <si>
    <t>（２）施設外就労の利用者数　　　※施設外就労の実績が無い場合は全て0と入力　　　</t>
    <rPh sb="3" eb="5">
      <t>シセツ</t>
    </rPh>
    <rPh sb="5" eb="6">
      <t>ソト</t>
    </rPh>
    <rPh sb="6" eb="8">
      <t>シュウロウ</t>
    </rPh>
    <rPh sb="9" eb="12">
      <t>リヨウシャ</t>
    </rPh>
    <rPh sb="12" eb="13">
      <t>スウ</t>
    </rPh>
    <phoneticPr fontId="2"/>
  </si>
  <si>
    <t>（３）施設外就労利用者を除く、前年度の利用者の数等算出表            ※施設外就労の実績が無い場合は記載不要</t>
    <phoneticPr fontId="2"/>
  </si>
  <si>
    <t>障害福祉サービス事業者（障害者・児施設、事業者）業務管理体制に係る一般検査調書</t>
    <phoneticPr fontId="2"/>
  </si>
  <si>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2"/>
  </si>
  <si>
    <t>○黄色着色セルについて入力をお願いします。</t>
    <rPh sb="1" eb="3">
      <t>キイロ</t>
    </rPh>
    <rPh sb="3" eb="5">
      <t>チャクショク</t>
    </rPh>
    <rPh sb="11" eb="13">
      <t>ニュウリョク</t>
    </rPh>
    <rPh sb="15" eb="16">
      <t>ネガ</t>
    </rPh>
    <phoneticPr fontId="2"/>
  </si>
  <si>
    <t>自己点検日</t>
    <rPh sb="0" eb="2">
      <t>ジコ</t>
    </rPh>
    <rPh sb="2" eb="4">
      <t>テンケン</t>
    </rPh>
    <phoneticPr fontId="2"/>
  </si>
  <si>
    <t>令和　　年　　月　　日（　）</t>
    <phoneticPr fontId="2"/>
  </si>
  <si>
    <t>検査日</t>
    <rPh sb="0" eb="2">
      <t>ケンサ</t>
    </rPh>
    <rPh sb="2" eb="3">
      <t>ビ</t>
    </rPh>
    <phoneticPr fontId="2"/>
  </si>
  <si>
    <t>令和　　年　　月　　日（　）</t>
  </si>
  <si>
    <t>している</t>
    <phoneticPr fontId="2"/>
  </si>
  <si>
    <t>行っている</t>
    <rPh sb="0" eb="1">
      <t>オコナ</t>
    </rPh>
    <phoneticPr fontId="2"/>
  </si>
  <si>
    <t>有</t>
    <rPh sb="0" eb="1">
      <t>アリ</t>
    </rPh>
    <phoneticPr fontId="2"/>
  </si>
  <si>
    <t>法人名</t>
  </si>
  <si>
    <t>事業者（法人）番号</t>
  </si>
  <si>
    <t>静岡県</t>
    <rPh sb="0" eb="3">
      <t>シズオカケン</t>
    </rPh>
    <phoneticPr fontId="2"/>
  </si>
  <si>
    <t>していない</t>
    <phoneticPr fontId="2"/>
  </si>
  <si>
    <t>行っていない</t>
    <rPh sb="0" eb="1">
      <t>オコナ</t>
    </rPh>
    <phoneticPr fontId="2"/>
  </si>
  <si>
    <t>無</t>
    <rPh sb="0" eb="1">
      <t>ナ</t>
    </rPh>
    <phoneticPr fontId="2"/>
  </si>
  <si>
    <t>対応者氏名</t>
  </si>
  <si>
    <t>法令遵守責任者氏名</t>
  </si>
  <si>
    <t>（法人役職名：　　　　　）</t>
    <rPh sb="1" eb="3">
      <t>ホウジン</t>
    </rPh>
    <rPh sb="3" eb="6">
      <t>ヤクショクメイ</t>
    </rPh>
    <phoneticPr fontId="2"/>
  </si>
  <si>
    <t>厚生労働省</t>
    <rPh sb="0" eb="5">
      <t>コウセイロウドウショウ</t>
    </rPh>
    <phoneticPr fontId="2"/>
  </si>
  <si>
    <t>事業所一覧</t>
    <rPh sb="0" eb="3">
      <t>ジギョウショ</t>
    </rPh>
    <rPh sb="3" eb="5">
      <t>イチラン</t>
    </rPh>
    <phoneticPr fontId="2"/>
  </si>
  <si>
    <r>
      <t>事業所数　（　　　　ヶ所）　　　　　　　　　　　　　　　　　　　　　　　　　　　　　　　　　　　　　　　　　　　　　　　　　　　　　　　　　　　　　　　　　　　　　　　　　　　　　　　　　　　　　　　　　　　　　　　　　　　　　　　　　　　　　　　　　　　　　　　　　　　　　　　　　　　　　　　　　　　　　　　　　　※法人が運営する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　</t>
    </r>
    <rPh sb="0" eb="4">
      <t>ジギョウショスウ</t>
    </rPh>
    <rPh sb="160" eb="162">
      <t>ホウジン</t>
    </rPh>
    <rPh sb="163" eb="165">
      <t>ウンエイ</t>
    </rPh>
    <rPh sb="167" eb="173">
      <t>ショウガイフクシカンケイ</t>
    </rPh>
    <rPh sb="174" eb="176">
      <t>シセツ</t>
    </rPh>
    <rPh sb="177" eb="180">
      <t>ジギョウショ</t>
    </rPh>
    <rPh sb="180" eb="181">
      <t>スベ</t>
    </rPh>
    <rPh sb="187" eb="190">
      <t>ジギョウショ</t>
    </rPh>
    <rPh sb="190" eb="191">
      <t>メイ</t>
    </rPh>
    <rPh sb="196" eb="197">
      <t>メイ</t>
    </rPh>
    <rPh sb="198" eb="203">
      <t>シテイネンガッピ</t>
    </rPh>
    <rPh sb="204" eb="207">
      <t>ジギョウショ</t>
    </rPh>
    <rPh sb="207" eb="209">
      <t>バンゴウ</t>
    </rPh>
    <rPh sb="210" eb="213">
      <t>ジギョウショ</t>
    </rPh>
    <rPh sb="213" eb="216">
      <t>ショザイチ</t>
    </rPh>
    <rPh sb="217" eb="218">
      <t>ワ</t>
    </rPh>
    <rPh sb="220" eb="222">
      <t>シリョウ</t>
    </rPh>
    <rPh sb="223" eb="225">
      <t>テンプ</t>
    </rPh>
    <rPh sb="233" eb="235">
      <t>ニンイ</t>
    </rPh>
    <rPh sb="235" eb="237">
      <t>ヨウシキ</t>
    </rPh>
    <phoneticPr fontId="2"/>
  </si>
  <si>
    <t>項目</t>
  </si>
  <si>
    <t>対象</t>
  </si>
  <si>
    <t>確認事項</t>
    <rPh sb="0" eb="2">
      <t>カクニン</t>
    </rPh>
    <rPh sb="2" eb="4">
      <t>ジコウ</t>
    </rPh>
    <phoneticPr fontId="2"/>
  </si>
  <si>
    <t>自己点検結果</t>
    <rPh sb="0" eb="2">
      <t>ジコ</t>
    </rPh>
    <rPh sb="2" eb="4">
      <t>テンケン</t>
    </rPh>
    <rPh sb="4" eb="6">
      <t>ケッカ</t>
    </rPh>
    <phoneticPr fontId="2"/>
  </si>
  <si>
    <t>市聴取結果</t>
    <rPh sb="0" eb="1">
      <t>シ</t>
    </rPh>
    <rPh sb="1" eb="3">
      <t>チョウシュ</t>
    </rPh>
    <rPh sb="3" eb="5">
      <t>ケッカ</t>
    </rPh>
    <phoneticPr fontId="2"/>
  </si>
  <si>
    <t>確認書類</t>
  </si>
  <si>
    <t>Ⅰ届出</t>
    <rPh sb="1" eb="3">
      <t>トドケデ</t>
    </rPh>
    <phoneticPr fontId="2"/>
  </si>
  <si>
    <t>全て</t>
  </si>
  <si>
    <t>業務管理体制の整備についての届出を監督庁に提出しているか。</t>
    <phoneticPr fontId="2"/>
  </si>
  <si>
    <t>届出日：</t>
    <rPh sb="0" eb="2">
      <t>トドケデ</t>
    </rPh>
    <rPh sb="2" eb="3">
      <t>ビ</t>
    </rPh>
    <phoneticPr fontId="2"/>
  </si>
  <si>
    <t>【例】
・整備事項届出書（原本、写）</t>
    <phoneticPr fontId="2"/>
  </si>
  <si>
    <t>届出先：</t>
    <rPh sb="0" eb="3">
      <t>トドケデサキ</t>
    </rPh>
    <phoneticPr fontId="2"/>
  </si>
  <si>
    <t>Ⅱ体制の整備</t>
    <rPh sb="1" eb="3">
      <t>タイセイ</t>
    </rPh>
    <rPh sb="4" eb="6">
      <t>セイビ</t>
    </rPh>
    <phoneticPr fontId="2"/>
  </si>
  <si>
    <t>各届出種別ごとに必要な体制は整備されているか。</t>
    <phoneticPr fontId="2"/>
  </si>
  <si>
    <t>【例】
・役員会議事録・資料
・職員会議録・資料</t>
    <phoneticPr fontId="2"/>
  </si>
  <si>
    <t>◎法令遵守責任者の設置　</t>
  </si>
  <si>
    <t>①法令等遵守について法人内部（役職員）に周知していますか。</t>
    <phoneticPr fontId="2"/>
  </si>
  <si>
    <t>直近周知日：</t>
    <rPh sb="0" eb="2">
      <t>チョッキン</t>
    </rPh>
    <rPh sb="2" eb="4">
      <t>シュウチ</t>
    </rPh>
    <rPh sb="4" eb="5">
      <t>ビ</t>
    </rPh>
    <phoneticPr fontId="2"/>
  </si>
  <si>
    <t>②法令遵守責任者の役割や業務内容について法人内部（役職員）に周知していますか。</t>
    <phoneticPr fontId="2"/>
  </si>
  <si>
    <t>※事業所数
20～99</t>
    <phoneticPr fontId="2"/>
  </si>
  <si>
    <t>○法令遵守規程の整備</t>
  </si>
  <si>
    <t>【例】
・法令遵守規程</t>
    <phoneticPr fontId="2"/>
  </si>
  <si>
    <t>①法令遵守規程を整備していますか。また、規程の内容を法人内部（役職員）に周知していますか。</t>
    <rPh sb="8" eb="10">
      <t>セイビ</t>
    </rPh>
    <rPh sb="20" eb="22">
      <t>キテイ</t>
    </rPh>
    <rPh sb="23" eb="24">
      <t>ナイ</t>
    </rPh>
    <phoneticPr fontId="2"/>
  </si>
  <si>
    <t>※事業所数100～</t>
  </si>
  <si>
    <t>○業務執行の状況の監査の定期的な実施</t>
  </si>
  <si>
    <t>【例】
・監査実施記録</t>
    <phoneticPr fontId="2"/>
  </si>
  <si>
    <t>①監査の実施（受検）状況を教えてください。</t>
    <rPh sb="7" eb="9">
      <t>ジュケン</t>
    </rPh>
    <phoneticPr fontId="2"/>
  </si>
  <si>
    <t>直近監査日：</t>
    <rPh sb="0" eb="2">
      <t>チョッキン</t>
    </rPh>
    <rPh sb="2" eb="4">
      <t>カンサ</t>
    </rPh>
    <rPh sb="4" eb="5">
      <t>ビ</t>
    </rPh>
    <phoneticPr fontId="2"/>
  </si>
  <si>
    <t>Ⅲ変更届出</t>
    <rPh sb="1" eb="3">
      <t>ヘンコウ</t>
    </rPh>
    <rPh sb="3" eb="4">
      <t>トド</t>
    </rPh>
    <rPh sb="4" eb="5">
      <t>デ</t>
    </rPh>
    <phoneticPr fontId="2"/>
  </si>
  <si>
    <t>業務管理体制の整備に関する届出を行った事業者は、事業者の名称及び主たる事務所の所在地その他届出事項に変更があったときは、遅滞なく、その旨を監督庁に届け出ているか。</t>
    <phoneticPr fontId="2"/>
  </si>
  <si>
    <t>【例】
・業務管理変更事項届出書（写）</t>
    <phoneticPr fontId="2"/>
  </si>
  <si>
    <t>①業務管理体制の届出事項に変更はないですか。変更した場合は届け出ていますか。</t>
    <phoneticPr fontId="2"/>
  </si>
  <si>
    <t>変更の有無</t>
    <rPh sb="0" eb="2">
      <t>ヘンコウ</t>
    </rPh>
    <rPh sb="3" eb="5">
      <t>ウム</t>
    </rPh>
    <phoneticPr fontId="2"/>
  </si>
  <si>
    <t>直近の変更届出日：</t>
    <rPh sb="0" eb="2">
      <t>チョッキン</t>
    </rPh>
    <rPh sb="3" eb="5">
      <t>ヘンコウ</t>
    </rPh>
    <rPh sb="5" eb="7">
      <t>トドケデ</t>
    </rPh>
    <rPh sb="7" eb="8">
      <t>ビ</t>
    </rPh>
    <phoneticPr fontId="2"/>
  </si>
  <si>
    <t>Ⅳ監督庁</t>
    <rPh sb="1" eb="4">
      <t>カントクチョウ</t>
    </rPh>
    <phoneticPr fontId="2"/>
  </si>
  <si>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2"/>
  </si>
  <si>
    <t>Ⅴ具体的取組・運用状況</t>
    <rPh sb="1" eb="4">
      <t>グタイテキ</t>
    </rPh>
    <rPh sb="4" eb="6">
      <t>トリクミ</t>
    </rPh>
    <rPh sb="7" eb="11">
      <t>ウンヨウジョウキョウ</t>
    </rPh>
    <phoneticPr fontId="2"/>
  </si>
  <si>
    <t>以下の業務は、事業者において、業務管理体制（法令等遵守）の取組対象・運用対象として行われているか。</t>
    <phoneticPr fontId="2"/>
  </si>
  <si>
    <t>【例】
・事務分担表
・法人内内部通報要領
・法人内事故報告要領
・苦情・相談要領
・就業規則
・研修受講記録　等</t>
    <phoneticPr fontId="2"/>
  </si>
  <si>
    <t xml:space="preserve">①サービスの実施内容、給付費の請求内容等の確認を行っている。 </t>
    <phoneticPr fontId="2"/>
  </si>
  <si>
    <t>②内部通報・事故報告に対応している。</t>
    <phoneticPr fontId="2"/>
  </si>
  <si>
    <t>③利用者等からの相談・苦情に対応している。</t>
    <phoneticPr fontId="2"/>
  </si>
  <si>
    <t>④労働関係法規についても遵守対象としている。</t>
    <phoneticPr fontId="2"/>
  </si>
  <si>
    <t>⑤法令等遵守についての研修等を事業者内で実施している。又は、外部研修等に参加している。</t>
    <phoneticPr fontId="2"/>
  </si>
  <si>
    <t>直近実施日：</t>
    <rPh sb="0" eb="2">
      <t>チョッキン</t>
    </rPh>
    <rPh sb="2" eb="4">
      <t>ジッシ</t>
    </rPh>
    <rPh sb="4" eb="5">
      <t>ビ</t>
    </rPh>
    <phoneticPr fontId="2"/>
  </si>
  <si>
    <t>⑥行政・関係団体等からの情報を事業者関係部署等に周知している。</t>
    <phoneticPr fontId="2"/>
  </si>
  <si>
    <t>⑦その他業務管理体制（法令等遵守）として取り組んでいるもの</t>
    <phoneticPr fontId="2"/>
  </si>
  <si>
    <t>　①感染症に係る業務継続計画</t>
    <phoneticPr fontId="2"/>
  </si>
  <si>
    <t>策定日</t>
    <rPh sb="0" eb="3">
      <t>サクテイヒ</t>
    </rPh>
    <phoneticPr fontId="2"/>
  </si>
  <si>
    <t>直近の開催日</t>
    <rPh sb="0" eb="2">
      <t>チョッキン</t>
    </rPh>
    <rPh sb="3" eb="6">
      <t>カイサイビ</t>
    </rPh>
    <phoneticPr fontId="2"/>
  </si>
  <si>
    <t>委員会結果を従業者へ周知した日</t>
    <rPh sb="0" eb="3">
      <t>イインカイ</t>
    </rPh>
    <rPh sb="3" eb="5">
      <t>ケッカ</t>
    </rPh>
    <rPh sb="6" eb="9">
      <t>ジュウギョウシャ</t>
    </rPh>
    <rPh sb="10" eb="12">
      <t>シュウチ</t>
    </rPh>
    <rPh sb="14" eb="15">
      <t>ヒ</t>
    </rPh>
    <phoneticPr fontId="2"/>
  </si>
  <si>
    <t>　②災害に係る業務継続計画</t>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</si>
  <si>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</si>
  <si>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整備状況</t>
    <rPh sb="0" eb="2">
      <t>セイビ</t>
    </rPh>
    <rPh sb="2" eb="4">
      <t>ジョウキョウ</t>
    </rPh>
    <phoneticPr fontId="2"/>
  </si>
  <si>
    <t>直近1年間の
実施回数</t>
    <rPh sb="0" eb="2">
      <t>チョッキン</t>
    </rPh>
    <rPh sb="3" eb="4">
      <t>ネン</t>
    </rPh>
    <rPh sb="4" eb="5">
      <t>アイダ</t>
    </rPh>
    <rPh sb="7" eb="9">
      <t>ジッシ</t>
    </rPh>
    <rPh sb="9" eb="11">
      <t>カイスウ</t>
    </rPh>
    <phoneticPr fontId="2"/>
  </si>
  <si>
    <t>直近の実施日</t>
    <rPh sb="0" eb="2">
      <t>チョッキン</t>
    </rPh>
    <rPh sb="3" eb="6">
      <t>ジッシビ</t>
    </rPh>
    <phoneticPr fontId="2"/>
  </si>
  <si>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2"/>
  </si>
  <si>
    <t>身体拘束実施の有無</t>
    <rPh sb="0" eb="4">
      <t>シンタイコウソク</t>
    </rPh>
    <rPh sb="4" eb="6">
      <t>ジッシ</t>
    </rPh>
    <rPh sb="7" eb="9">
      <t>ウム</t>
    </rPh>
    <phoneticPr fontId="2"/>
  </si>
  <si>
    <t>　①虐待の防止のための対策を検討する委員会　　　　（最低１年に１回以上）</t>
    <rPh sb="2" eb="4">
      <t>ギャクタイ</t>
    </rPh>
    <rPh sb="5" eb="7">
      <t>ボウシ</t>
    </rPh>
    <rPh sb="11" eb="13">
      <t>タイサク</t>
    </rPh>
    <rPh sb="14" eb="16">
      <t>ケントウ</t>
    </rPh>
    <phoneticPr fontId="2"/>
  </si>
  <si>
    <t>記録の作成</t>
    <rPh sb="0" eb="2">
      <t>キロク</t>
    </rPh>
    <rPh sb="3" eb="5">
      <t>サクセイ</t>
    </rPh>
    <phoneticPr fontId="2"/>
  </si>
  <si>
    <t>　②身体拘束等の適正化のための対策を検討する委員会  (最低１年に１回以上）</t>
    <rPh sb="2" eb="4">
      <t>シンタイ</t>
    </rPh>
    <rPh sb="4" eb="6">
      <t>コウソク</t>
    </rPh>
    <rPh sb="6" eb="7">
      <t>トウ</t>
    </rPh>
    <rPh sb="8" eb="11">
      <t>テキセイカ</t>
    </rPh>
    <rPh sb="15" eb="17">
      <t>タイサク</t>
    </rPh>
    <rPh sb="18" eb="20">
      <t>ケントウ</t>
    </rPh>
    <rPh sb="28" eb="30">
      <t>サイテイ</t>
    </rPh>
    <rPh sb="31" eb="32">
      <t>ネン</t>
    </rPh>
    <rPh sb="34" eb="35">
      <t>カイ</t>
    </rPh>
    <rPh sb="35" eb="37">
      <t>イジョウ</t>
    </rPh>
    <phoneticPr fontId="2"/>
  </si>
  <si>
    <t>　②虐待防止担当者名</t>
    <rPh sb="2" eb="4">
      <t>ギャクタイ</t>
    </rPh>
    <rPh sb="4" eb="6">
      <t>ボウシ</t>
    </rPh>
    <rPh sb="6" eb="9">
      <t>タントウシャ</t>
    </rPh>
    <rPh sb="9" eb="10">
      <t>メイ</t>
    </rPh>
    <phoneticPr fontId="2"/>
  </si>
  <si>
    <t>担当者氏名</t>
    <rPh sb="0" eb="3">
      <t>タントウシャ</t>
    </rPh>
    <rPh sb="3" eb="5">
      <t>シメイ</t>
    </rPh>
    <phoneticPr fontId="2"/>
  </si>
  <si>
    <t>　③身体拘束等の適正化のための指針</t>
    <rPh sb="2" eb="4">
      <t>シンタイ</t>
    </rPh>
    <rPh sb="4" eb="6">
      <t>コウソク</t>
    </rPh>
    <rPh sb="6" eb="7">
      <t>トウ</t>
    </rPh>
    <rPh sb="8" eb="11">
      <t>テキセイカ</t>
    </rPh>
    <rPh sb="15" eb="17">
      <t>シシン</t>
    </rPh>
    <phoneticPr fontId="2"/>
  </si>
  <si>
    <t>　③虐待防止のための指針</t>
    <rPh sb="2" eb="4">
      <t>ギャクタイ</t>
    </rPh>
    <rPh sb="4" eb="6">
      <t>ボウシ</t>
    </rPh>
    <rPh sb="10" eb="12">
      <t>シシン</t>
    </rPh>
    <phoneticPr fontId="2"/>
  </si>
  <si>
    <t>整備状況</t>
    <rPh sb="0" eb="4">
      <t>セイビジョウキョウ</t>
    </rPh>
    <phoneticPr fontId="2"/>
  </si>
  <si>
    <t>　④身体拘束等の適正化のための研修　　　　　　　　　　　（最低１年に１回以上）</t>
    <rPh sb="2" eb="4">
      <t>シンタイ</t>
    </rPh>
    <rPh sb="4" eb="6">
      <t>コウソク</t>
    </rPh>
    <rPh sb="6" eb="7">
      <t>トウ</t>
    </rPh>
    <rPh sb="8" eb="11">
      <t>テキセイカ</t>
    </rPh>
    <rPh sb="15" eb="17">
      <t>ケンシュウ</t>
    </rPh>
    <phoneticPr fontId="2"/>
  </si>
  <si>
    <t>　④虐待防止のための研修　　　　　　　　　　　　　　　　　　　　　　（最低１年に１回以上）　＊新規採用時必須　　　　　　　　　　　　　　　　　　　　　　　　　　　　　　　　　　　　　　　　　　　　　　　　　　　　　　　　　　　　</t>
    <rPh sb="2" eb="4">
      <t>ギャクタイ</t>
    </rPh>
    <rPh sb="4" eb="6">
      <t>ボウシ</t>
    </rPh>
    <rPh sb="10" eb="12">
      <t>ケンシュウ</t>
    </rPh>
    <phoneticPr fontId="2"/>
  </si>
  <si>
    <t>（５）　情報公表</t>
    <rPh sb="4" eb="8">
      <t>ジョウホウコウヒョウ</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</si>
  <si>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</si>
  <si>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公表の有無</t>
    <rPh sb="0" eb="2">
      <t>コウヒョウ</t>
    </rPh>
    <rPh sb="3" eb="5">
      <t>ウム</t>
    </rPh>
    <phoneticPr fontId="2"/>
  </si>
  <si>
    <t>直近の公表年度</t>
    <rPh sb="0" eb="2">
      <t>チョッキン</t>
    </rPh>
    <rPh sb="3" eb="5">
      <t>コウヒョウ</t>
    </rPh>
    <rPh sb="5" eb="7">
      <t>ネンド</t>
    </rPh>
    <phoneticPr fontId="2"/>
  </si>
  <si>
    <t>相談支援事業への
交付日</t>
    <rPh sb="0" eb="4">
      <t>ソウダンシエン</t>
    </rPh>
    <rPh sb="4" eb="6">
      <t>ジギョウ</t>
    </rPh>
    <rPh sb="9" eb="11">
      <t>コウフ</t>
    </rPh>
    <rPh sb="11" eb="12">
      <t>ビ</t>
    </rPh>
    <phoneticPr fontId="2"/>
  </si>
  <si>
    <t>モニタリング実施日</t>
    <rPh sb="6" eb="9">
      <t>ジッシビ</t>
    </rPh>
    <phoneticPr fontId="2"/>
  </si>
  <si>
    <t>順番が前後した場合〇　（左記）</t>
    <rPh sb="0" eb="2">
      <t>ジュンバン</t>
    </rPh>
    <rPh sb="3" eb="5">
      <t>ゼンゴ</t>
    </rPh>
    <rPh sb="7" eb="9">
      <t>バアイ</t>
    </rPh>
    <rPh sb="12" eb="14">
      <t>サキ</t>
    </rPh>
    <phoneticPr fontId="2"/>
  </si>
  <si>
    <t>本人参加</t>
    <rPh sb="0" eb="2">
      <t>ホンニン</t>
    </rPh>
    <rPh sb="2" eb="4">
      <t>サンカ</t>
    </rPh>
    <phoneticPr fontId="2"/>
  </si>
  <si>
    <t>中央区</t>
  </si>
  <si>
    <t>例）12月運営指導の場合は9月分</t>
    <phoneticPr fontId="2"/>
  </si>
  <si>
    <t>例）12月運営指導の場合は8月分</t>
    <phoneticPr fontId="2"/>
  </si>
  <si>
    <t>P10　業務管理体制に係る一般検査調書</t>
    <phoneticPr fontId="2"/>
  </si>
  <si>
    <t>P1　職員の勤務状況（１）シフト別の勤務形態</t>
    <rPh sb="3" eb="5">
      <t>ショクイン</t>
    </rPh>
    <rPh sb="6" eb="8">
      <t>キンム</t>
    </rPh>
    <rPh sb="8" eb="10">
      <t>ジョウキョウ</t>
    </rPh>
    <phoneticPr fontId="2"/>
  </si>
  <si>
    <t>P3　障害福祉サービス費の請求状況及び利用料の徴収状況</t>
    <rPh sb="3" eb="5">
      <t>ショウガイ</t>
    </rPh>
    <rPh sb="5" eb="7">
      <t>フクシ</t>
    </rPh>
    <rPh sb="11" eb="12">
      <t>ヒ</t>
    </rPh>
    <rPh sb="13" eb="15">
      <t>セイキュウ</t>
    </rPh>
    <rPh sb="15" eb="17">
      <t>ジョウキョウ</t>
    </rPh>
    <rPh sb="17" eb="18">
      <t>オヨ</t>
    </rPh>
    <rPh sb="19" eb="22">
      <t>リヨウリョウ</t>
    </rPh>
    <rPh sb="23" eb="25">
      <t>チョウシュウ</t>
    </rPh>
    <rPh sb="25" eb="27">
      <t>ジョウキョウ</t>
    </rPh>
    <phoneticPr fontId="2"/>
  </si>
  <si>
    <t>P4　生産活動の状況</t>
    <phoneticPr fontId="2"/>
  </si>
  <si>
    <t>P5-1　利用者数の状況（１）日ごとの利用者数（定員超過状況の確認）　　</t>
    <rPh sb="5" eb="8">
      <t>リヨウシャ</t>
    </rPh>
    <rPh sb="8" eb="9">
      <t>スウ</t>
    </rPh>
    <rPh sb="10" eb="12">
      <t>ジョウキョウ</t>
    </rPh>
    <phoneticPr fontId="2"/>
  </si>
  <si>
    <t>P5-2　利用者数の状況（２）施設外就労の利用者数</t>
    <rPh sb="5" eb="8">
      <t>リヨウシャ</t>
    </rPh>
    <rPh sb="8" eb="9">
      <t>スウ</t>
    </rPh>
    <rPh sb="10" eb="12">
      <t>ジョウキョウ</t>
    </rPh>
    <phoneticPr fontId="2"/>
  </si>
  <si>
    <t>P5-3　利用者数の状況（３）施設外就労利用者を除く、前年度の利用者の数等算出表</t>
    <rPh sb="5" eb="8">
      <t>リヨウシャ</t>
    </rPh>
    <rPh sb="8" eb="9">
      <t>スウ</t>
    </rPh>
    <rPh sb="10" eb="12">
      <t>ジョウキョウ</t>
    </rPh>
    <phoneticPr fontId="2"/>
  </si>
  <si>
    <t>P6　利用者情報及び個別支援計画の作成状況</t>
    <phoneticPr fontId="2"/>
  </si>
  <si>
    <t>P7　苦情・事故の対応記録</t>
    <rPh sb="3" eb="5">
      <t>クジョウ</t>
    </rPh>
    <rPh sb="6" eb="8">
      <t>ジコ</t>
    </rPh>
    <rPh sb="9" eb="11">
      <t>タイオウ</t>
    </rPh>
    <rPh sb="11" eb="13">
      <t>キロク</t>
    </rPh>
    <phoneticPr fontId="2"/>
  </si>
  <si>
    <t>P8　業務継続計画、衛生管理、身体拘束の禁止及び虐待の防止に関する取組状況</t>
    <phoneticPr fontId="2"/>
  </si>
  <si>
    <t>P9　主眼事項・着眼点自己点検</t>
    <phoneticPr fontId="2"/>
  </si>
  <si>
    <t>P2-1　職員の勤務状況（２）勤務実績　（指導月の前々月の実績）</t>
    <rPh sb="5" eb="7">
      <t>ショクイン</t>
    </rPh>
    <rPh sb="8" eb="10">
      <t>キンム</t>
    </rPh>
    <rPh sb="10" eb="12">
      <t>ジョウキョウ</t>
    </rPh>
    <phoneticPr fontId="2"/>
  </si>
  <si>
    <t>P2-2　職員の勤務状況（２）勤務実績　（指導月の３月前の実績）</t>
    <rPh sb="5" eb="7">
      <t>ショクイン</t>
    </rPh>
    <rPh sb="8" eb="10">
      <t>キンム</t>
    </rPh>
    <rPh sb="10" eb="12">
      <t>ジョウキョウ</t>
    </rPh>
    <phoneticPr fontId="2"/>
  </si>
  <si>
    <t>P2-3　職員の勤務状況（２）勤務実績　（指導月の４月前の実績）</t>
    <rPh sb="5" eb="7">
      <t>ショクイン</t>
    </rPh>
    <rPh sb="8" eb="10">
      <t>キンム</t>
    </rPh>
    <rPh sb="10" eb="12">
      <t>ジョウキョウ</t>
    </rPh>
    <phoneticPr fontId="2"/>
  </si>
  <si>
    <t>食事提供費</t>
    <rPh sb="0" eb="2">
      <t>ショクジ</t>
    </rPh>
    <rPh sb="2" eb="4">
      <t>テイキョウ</t>
    </rPh>
    <rPh sb="4" eb="5">
      <t>ヒ</t>
    </rPh>
    <phoneticPr fontId="75"/>
  </si>
  <si>
    <t>生産活動の材料費</t>
    <rPh sb="0" eb="2">
      <t>セイサン</t>
    </rPh>
    <rPh sb="2" eb="4">
      <t>カツドウ</t>
    </rPh>
    <rPh sb="5" eb="8">
      <t>ザイリョウヒ</t>
    </rPh>
    <phoneticPr fontId="75"/>
  </si>
  <si>
    <t>日用品費</t>
    <rPh sb="0" eb="3">
      <t>ニチヨウヒン</t>
    </rPh>
    <rPh sb="3" eb="4">
      <t>ヒ</t>
    </rPh>
    <phoneticPr fontId="75"/>
  </si>
  <si>
    <t>その他の日常生活費</t>
    <rPh sb="2" eb="3">
      <t>タ</t>
    </rPh>
    <rPh sb="4" eb="6">
      <t>ニチジョウ</t>
    </rPh>
    <rPh sb="6" eb="9">
      <t>セイカツヒ</t>
    </rPh>
    <phoneticPr fontId="75"/>
  </si>
  <si>
    <t>※</t>
    <phoneticPr fontId="79"/>
  </si>
  <si>
    <t>（空白）</t>
    <rPh sb="1" eb="3">
      <t>クウハク</t>
    </rPh>
    <phoneticPr fontId="79"/>
  </si>
  <si>
    <t>部分はプルダウンメニューから該当するものを選択してください。</t>
    <rPh sb="0" eb="2">
      <t>ブブン</t>
    </rPh>
    <rPh sb="14" eb="16">
      <t>ガイトウ</t>
    </rPh>
    <rPh sb="21" eb="23">
      <t>センタク</t>
    </rPh>
    <phoneticPr fontId="79"/>
  </si>
  <si>
    <t>空白に戻す場合はDeleteキーで消去してください。</t>
    <rPh sb="0" eb="2">
      <t>クウハク</t>
    </rPh>
    <rPh sb="3" eb="4">
      <t>モド</t>
    </rPh>
    <rPh sb="5" eb="7">
      <t>バアイ</t>
    </rPh>
    <rPh sb="17" eb="19">
      <t>ショウキョ</t>
    </rPh>
    <phoneticPr fontId="79"/>
  </si>
  <si>
    <t>1　就労移行支援</t>
    <rPh sb="2" eb="4">
      <t>シュウロウ</t>
    </rPh>
    <rPh sb="4" eb="6">
      <t>イコウ</t>
    </rPh>
    <rPh sb="6" eb="8">
      <t>シエン</t>
    </rPh>
    <phoneticPr fontId="79"/>
  </si>
  <si>
    <t>　　　年　　　月分</t>
    <rPh sb="3" eb="4">
      <t>ネン</t>
    </rPh>
    <rPh sb="7" eb="8">
      <t>ツキ</t>
    </rPh>
    <rPh sb="8" eb="9">
      <t>ブン</t>
    </rPh>
    <phoneticPr fontId="79"/>
  </si>
  <si>
    <t>件数</t>
    <rPh sb="0" eb="2">
      <t>ケンスウ</t>
    </rPh>
    <phoneticPr fontId="79"/>
  </si>
  <si>
    <t>利用実人員</t>
    <rPh sb="0" eb="2">
      <t>リヨウ</t>
    </rPh>
    <rPh sb="2" eb="3">
      <t>ジツ</t>
    </rPh>
    <rPh sb="3" eb="5">
      <t>ジンイン</t>
    </rPh>
    <phoneticPr fontId="79"/>
  </si>
  <si>
    <t>（日数）</t>
    <rPh sb="1" eb="3">
      <t>ニッスウ</t>
    </rPh>
    <phoneticPr fontId="79"/>
  </si>
  <si>
    <t>（単位：人）</t>
    <rPh sb="1" eb="3">
      <t>タンイ</t>
    </rPh>
    <rPh sb="4" eb="5">
      <t>ヒト</t>
    </rPh>
    <phoneticPr fontId="79"/>
  </si>
  <si>
    <t>就労移行支援サービス費</t>
    <phoneticPr fontId="79"/>
  </si>
  <si>
    <t>体験利用支援加算（Ⅰ・Ⅱ）</t>
    <rPh sb="0" eb="2">
      <t>タイケン</t>
    </rPh>
    <rPh sb="2" eb="4">
      <t>リヨウ</t>
    </rPh>
    <rPh sb="4" eb="6">
      <t>シエン</t>
    </rPh>
    <rPh sb="6" eb="8">
      <t>カサン</t>
    </rPh>
    <phoneticPr fontId="79"/>
  </si>
  <si>
    <t>福祉専門職員配置等加算</t>
    <rPh sb="0" eb="2">
      <t>フクシ</t>
    </rPh>
    <rPh sb="2" eb="4">
      <t>センモン</t>
    </rPh>
    <rPh sb="4" eb="6">
      <t>ショクイン</t>
    </rPh>
    <rPh sb="6" eb="9">
      <t>ハイチトウ</t>
    </rPh>
    <rPh sb="9" eb="11">
      <t>カサン</t>
    </rPh>
    <phoneticPr fontId="79"/>
  </si>
  <si>
    <t>通勤訓練加算</t>
    <rPh sb="0" eb="2">
      <t>ツウキン</t>
    </rPh>
    <rPh sb="2" eb="4">
      <t>クンレン</t>
    </rPh>
    <rPh sb="4" eb="5">
      <t>カ</t>
    </rPh>
    <rPh sb="5" eb="6">
      <t>サン</t>
    </rPh>
    <phoneticPr fontId="79"/>
  </si>
  <si>
    <t>就労支援関係研修修了加算</t>
    <rPh sb="0" eb="2">
      <t>シュウロウ</t>
    </rPh>
    <rPh sb="2" eb="4">
      <t>シエン</t>
    </rPh>
    <rPh sb="4" eb="6">
      <t>カンケイ</t>
    </rPh>
    <rPh sb="6" eb="8">
      <t>ケンシュウ</t>
    </rPh>
    <rPh sb="8" eb="10">
      <t>シュウリョウ</t>
    </rPh>
    <rPh sb="10" eb="12">
      <t>カサン</t>
    </rPh>
    <phoneticPr fontId="79"/>
  </si>
  <si>
    <t>在宅時生活支援サービス加算</t>
    <rPh sb="0" eb="2">
      <t>ザイタク</t>
    </rPh>
    <rPh sb="2" eb="3">
      <t>ジ</t>
    </rPh>
    <rPh sb="3" eb="5">
      <t>セイカツ</t>
    </rPh>
    <rPh sb="5" eb="7">
      <t>シエン</t>
    </rPh>
    <rPh sb="11" eb="12">
      <t>カ</t>
    </rPh>
    <rPh sb="12" eb="13">
      <t>サン</t>
    </rPh>
    <phoneticPr fontId="79"/>
  </si>
  <si>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79"/>
  </si>
  <si>
    <t>社会生活支援特別加算</t>
    <rPh sb="0" eb="2">
      <t>シャカイ</t>
    </rPh>
    <rPh sb="2" eb="4">
      <t>セイカツ</t>
    </rPh>
    <rPh sb="4" eb="6">
      <t>シエン</t>
    </rPh>
    <rPh sb="6" eb="8">
      <t>トクベツ</t>
    </rPh>
    <rPh sb="8" eb="9">
      <t>カ</t>
    </rPh>
    <rPh sb="9" eb="10">
      <t>サン</t>
    </rPh>
    <phoneticPr fontId="79"/>
  </si>
  <si>
    <t>初期加算</t>
    <rPh sb="0" eb="2">
      <t>ショキ</t>
    </rPh>
    <rPh sb="2" eb="4">
      <t>カサン</t>
    </rPh>
    <phoneticPr fontId="79"/>
  </si>
  <si>
    <t>福祉・介護職員処遇改善加算</t>
    <rPh sb="0" eb="2">
      <t>フクシ</t>
    </rPh>
    <rPh sb="3" eb="5">
      <t>カイゴ</t>
    </rPh>
    <rPh sb="5" eb="7">
      <t>ショクイン</t>
    </rPh>
    <rPh sb="7" eb="9">
      <t>ショグウ</t>
    </rPh>
    <rPh sb="9" eb="11">
      <t>カイゼン</t>
    </rPh>
    <rPh sb="11" eb="13">
      <t>カサン</t>
    </rPh>
    <phoneticPr fontId="79"/>
  </si>
  <si>
    <t>訪問支援特別加算</t>
    <rPh sb="0" eb="2">
      <t>ホウモン</t>
    </rPh>
    <rPh sb="2" eb="4">
      <t>シエン</t>
    </rPh>
    <rPh sb="4" eb="6">
      <t>トクベツ</t>
    </rPh>
    <rPh sb="6" eb="8">
      <t>カサン</t>
    </rPh>
    <phoneticPr fontId="79"/>
  </si>
  <si>
    <t>特定処遇改善加算</t>
    <rPh sb="0" eb="2">
      <t>トクテイ</t>
    </rPh>
    <rPh sb="2" eb="4">
      <t>ショグウ</t>
    </rPh>
    <rPh sb="4" eb="6">
      <t>カイゼン</t>
    </rPh>
    <rPh sb="6" eb="8">
      <t>カサン</t>
    </rPh>
    <phoneticPr fontId="79"/>
  </si>
  <si>
    <t>欠席時対応加算</t>
    <rPh sb="0" eb="2">
      <t>ケッセキ</t>
    </rPh>
    <rPh sb="2" eb="3">
      <t>ジ</t>
    </rPh>
    <rPh sb="3" eb="5">
      <t>タイオウ</t>
    </rPh>
    <rPh sb="5" eb="7">
      <t>カサン</t>
    </rPh>
    <phoneticPr fontId="79"/>
  </si>
  <si>
    <t>ベースアップ等支援加算</t>
    <rPh sb="6" eb="7">
      <t>とう</t>
    </rPh>
    <rPh sb="7" eb="11">
      <t>しえんかさん</t>
    </rPh>
    <phoneticPr fontId="82" type="Hiragana"/>
  </si>
  <si>
    <t>就労定着支援体制加算(6-11月)</t>
    <rPh sb="15" eb="16">
      <t>ツキ</t>
    </rPh>
    <phoneticPr fontId="79"/>
  </si>
  <si>
    <t>就労定着支援体制加算(12-23月)</t>
    <rPh sb="16" eb="17">
      <t>ツキ</t>
    </rPh>
    <phoneticPr fontId="79"/>
  </si>
  <si>
    <t>就労定着支援体制加算(24-35月)</t>
    <rPh sb="16" eb="17">
      <t>ツキ</t>
    </rPh>
    <phoneticPr fontId="79"/>
  </si>
  <si>
    <t>医療連携体制加算（Ⅰ～Ⅵ型）</t>
    <rPh sb="0" eb="2">
      <t>イリョウ</t>
    </rPh>
    <rPh sb="2" eb="4">
      <t>レンケイ</t>
    </rPh>
    <rPh sb="4" eb="6">
      <t>タイセイ</t>
    </rPh>
    <rPh sb="6" eb="7">
      <t>カ</t>
    </rPh>
    <rPh sb="7" eb="8">
      <t>サン</t>
    </rPh>
    <rPh sb="12" eb="13">
      <t>ガタ</t>
    </rPh>
    <phoneticPr fontId="79"/>
  </si>
  <si>
    <t>地域連携会議実施加算</t>
    <rPh sb="0" eb="2">
      <t>チイキ</t>
    </rPh>
    <rPh sb="2" eb="4">
      <t>レンケイ</t>
    </rPh>
    <rPh sb="4" eb="6">
      <t>カイギ</t>
    </rPh>
    <rPh sb="6" eb="8">
      <t>ジッシ</t>
    </rPh>
    <rPh sb="8" eb="10">
      <t>カサン</t>
    </rPh>
    <phoneticPr fontId="79"/>
  </si>
  <si>
    <t>精神障害者退院支援施設加算</t>
    <rPh sb="0" eb="2">
      <t>セイシン</t>
    </rPh>
    <rPh sb="2" eb="4">
      <t>ショウガイ</t>
    </rPh>
    <rPh sb="4" eb="5">
      <t>シャ</t>
    </rPh>
    <rPh sb="5" eb="7">
      <t>タイイン</t>
    </rPh>
    <rPh sb="7" eb="9">
      <t>シエン</t>
    </rPh>
    <rPh sb="9" eb="11">
      <t>シセツ</t>
    </rPh>
    <rPh sb="11" eb="13">
      <t>カサン</t>
    </rPh>
    <phoneticPr fontId="79"/>
  </si>
  <si>
    <t>高次脳機能障害者支援体制加算</t>
    <rPh sb="0" eb="2">
      <t>こうじ</t>
    </rPh>
    <rPh sb="2" eb="5">
      <t>のうきのう</t>
    </rPh>
    <rPh sb="5" eb="7">
      <t>しょうがい</t>
    </rPh>
    <rPh sb="7" eb="8">
      <t>しゃ</t>
    </rPh>
    <rPh sb="8" eb="10">
      <t>しえん</t>
    </rPh>
    <rPh sb="10" eb="12">
      <t>たいせい</t>
    </rPh>
    <rPh sb="12" eb="14">
      <t>かさん</t>
    </rPh>
    <phoneticPr fontId="82" type="Hiragana"/>
  </si>
  <si>
    <t>利用者負担上限額管理加算</t>
    <rPh sb="0" eb="3">
      <t>リヨウシャ</t>
    </rPh>
    <rPh sb="3" eb="5">
      <t>フタン</t>
    </rPh>
    <rPh sb="5" eb="7">
      <t>ジョウゲン</t>
    </rPh>
    <rPh sb="7" eb="8">
      <t>ガク</t>
    </rPh>
    <rPh sb="8" eb="10">
      <t>カンリ</t>
    </rPh>
    <rPh sb="10" eb="12">
      <t>カサン</t>
    </rPh>
    <phoneticPr fontId="79"/>
  </si>
  <si>
    <t>食事提供体制加算</t>
    <rPh sb="0" eb="2">
      <t>ショクジ</t>
    </rPh>
    <rPh sb="2" eb="4">
      <t>テイキョウ</t>
    </rPh>
    <rPh sb="4" eb="6">
      <t>タイセイ</t>
    </rPh>
    <rPh sb="6" eb="8">
      <t>カサン</t>
    </rPh>
    <phoneticPr fontId="79"/>
  </si>
  <si>
    <t>移行準備支援体制加算</t>
    <rPh sb="0" eb="2">
      <t>イコウ</t>
    </rPh>
    <rPh sb="2" eb="4">
      <t>ジュンビ</t>
    </rPh>
    <rPh sb="4" eb="6">
      <t>シエン</t>
    </rPh>
    <rPh sb="6" eb="8">
      <t>タイセイ</t>
    </rPh>
    <rPh sb="8" eb="10">
      <t>カサン</t>
    </rPh>
    <phoneticPr fontId="79"/>
  </si>
  <si>
    <t>送迎加算</t>
    <rPh sb="0" eb="2">
      <t>ソウゲイ</t>
    </rPh>
    <rPh sb="2" eb="4">
      <t>カサン</t>
    </rPh>
    <phoneticPr fontId="79"/>
  </si>
  <si>
    <t>請求額（基本報酬＋加算）　　（利用定員　　人）</t>
    <rPh sb="0" eb="2">
      <t>セイキュウ</t>
    </rPh>
    <rPh sb="2" eb="3">
      <t>ガク</t>
    </rPh>
    <rPh sb="4" eb="6">
      <t>キホン</t>
    </rPh>
    <rPh sb="6" eb="8">
      <t>ホウシュウ</t>
    </rPh>
    <rPh sb="9" eb="11">
      <t>カサン</t>
    </rPh>
    <rPh sb="15" eb="17">
      <t>リヨウ</t>
    </rPh>
    <rPh sb="17" eb="19">
      <t>テイイン</t>
    </rPh>
    <rPh sb="21" eb="22">
      <t>ジン</t>
    </rPh>
    <phoneticPr fontId="79"/>
  </si>
  <si>
    <t>円</t>
    <rPh sb="0" eb="1">
      <t>エン</t>
    </rPh>
    <phoneticPr fontId="79"/>
  </si>
  <si>
    <t>※最終計は当該月に請求した総合計額を記載してください（上記表に記載した以外の加算減算も含めた合計額になるため、上記表の単純な合計額とは異なります）。</t>
    <rPh sb="1" eb="3">
      <t>サイシュウ</t>
    </rPh>
    <rPh sb="3" eb="4">
      <t>ケイ</t>
    </rPh>
    <rPh sb="5" eb="7">
      <t>トウガイ</t>
    </rPh>
    <rPh sb="7" eb="8">
      <t>ヅキ</t>
    </rPh>
    <rPh sb="9" eb="11">
      <t>セイキュウ</t>
    </rPh>
    <rPh sb="13" eb="14">
      <t>ソウ</t>
    </rPh>
    <rPh sb="14" eb="16">
      <t>ゴウケイ</t>
    </rPh>
    <rPh sb="16" eb="17">
      <t>ガク</t>
    </rPh>
    <rPh sb="18" eb="20">
      <t>キサイ</t>
    </rPh>
    <rPh sb="27" eb="29">
      <t>ジョウキ</t>
    </rPh>
    <rPh sb="29" eb="30">
      <t>ヒョウ</t>
    </rPh>
    <rPh sb="31" eb="33">
      <t>キサイ</t>
    </rPh>
    <rPh sb="35" eb="37">
      <t>イガイ</t>
    </rPh>
    <rPh sb="38" eb="40">
      <t>カサン</t>
    </rPh>
    <rPh sb="43" eb="44">
      <t>フク</t>
    </rPh>
    <rPh sb="46" eb="49">
      <t>ゴウケイガク</t>
    </rPh>
    <rPh sb="55" eb="57">
      <t>ジョウキ</t>
    </rPh>
    <rPh sb="57" eb="58">
      <t>ヒョウ</t>
    </rPh>
    <rPh sb="59" eb="61">
      <t>タンジュン</t>
    </rPh>
    <rPh sb="62" eb="65">
      <t>ゴウケイガク</t>
    </rPh>
    <rPh sb="67" eb="68">
      <t>コト</t>
    </rPh>
    <phoneticPr fontId="79"/>
  </si>
  <si>
    <t>なし</t>
    <phoneticPr fontId="79"/>
  </si>
  <si>
    <t>あり</t>
    <phoneticPr fontId="79"/>
  </si>
  <si>
    <t>Ⅰ型</t>
    <rPh sb="1" eb="2">
      <t>ガタ</t>
    </rPh>
    <phoneticPr fontId="79"/>
  </si>
  <si>
    <t>Ⅱ型</t>
    <rPh sb="1" eb="2">
      <t>ガタ</t>
    </rPh>
    <phoneticPr fontId="79"/>
  </si>
  <si>
    <t>Ⅲ型</t>
    <rPh sb="1" eb="2">
      <t>ガタ</t>
    </rPh>
    <phoneticPr fontId="79"/>
  </si>
  <si>
    <t>5～14%</t>
    <phoneticPr fontId="79"/>
  </si>
  <si>
    <t>Ⅳ型</t>
    <rPh sb="1" eb="2">
      <t>ガタ</t>
    </rPh>
    <phoneticPr fontId="79"/>
  </si>
  <si>
    <t>15～24%</t>
    <phoneticPr fontId="79"/>
  </si>
  <si>
    <t>25～34%</t>
    <phoneticPr fontId="79"/>
  </si>
  <si>
    <t>35～44%</t>
    <phoneticPr fontId="79"/>
  </si>
  <si>
    <t>45%～</t>
    <phoneticPr fontId="79"/>
  </si>
  <si>
    <t>Ⅴ型</t>
    <rPh sb="1" eb="2">
      <t>ガタ</t>
    </rPh>
    <phoneticPr fontId="79"/>
  </si>
  <si>
    <t>1　直接処遇職員（介護職員等）の勤務状況</t>
    <rPh sb="2" eb="4">
      <t>チョクセツ</t>
    </rPh>
    <rPh sb="4" eb="6">
      <t>ショグウ</t>
    </rPh>
    <rPh sb="6" eb="8">
      <t>ショクイン</t>
    </rPh>
    <rPh sb="9" eb="11">
      <t>カイゴ</t>
    </rPh>
    <rPh sb="11" eb="13">
      <t>ショクイン</t>
    </rPh>
    <rPh sb="13" eb="14">
      <t>トウ</t>
    </rPh>
    <rPh sb="16" eb="18">
      <t>キンム</t>
    </rPh>
    <rPh sb="18" eb="20">
      <t>ジョウキョウ</t>
    </rPh>
    <phoneticPr fontId="2"/>
  </si>
  <si>
    <t>（2）　勤務実績　（指導月の前々月の実績）</t>
    <rPh sb="4" eb="6">
      <t>キンム</t>
    </rPh>
    <rPh sb="6" eb="8">
      <t>ジッセキ</t>
    </rPh>
    <rPh sb="10" eb="12">
      <t>シドウ</t>
    </rPh>
    <rPh sb="12" eb="13">
      <t>ヅキ</t>
    </rPh>
    <rPh sb="14" eb="17">
      <t>ゼンゼンゲツ</t>
    </rPh>
    <rPh sb="18" eb="20">
      <t>ジッセキ</t>
    </rPh>
    <phoneticPr fontId="2"/>
  </si>
  <si>
    <t>（2）　勤務実績　（指導月の３月前の実績）</t>
    <rPh sb="4" eb="6">
      <t>キンム</t>
    </rPh>
    <rPh sb="6" eb="8">
      <t>ジッセキ</t>
    </rPh>
    <rPh sb="10" eb="12">
      <t>シドウ</t>
    </rPh>
    <rPh sb="12" eb="13">
      <t>ヅキ</t>
    </rPh>
    <rPh sb="15" eb="16">
      <t>ガツ</t>
    </rPh>
    <rPh sb="16" eb="17">
      <t>マエ</t>
    </rPh>
    <rPh sb="18" eb="20">
      <t>ジッセキ</t>
    </rPh>
    <phoneticPr fontId="2"/>
  </si>
  <si>
    <t>（2）　勤務実績　（指導月の４月前の実績）</t>
    <rPh sb="4" eb="6">
      <t>キンム</t>
    </rPh>
    <rPh sb="6" eb="8">
      <t>ジッセキ</t>
    </rPh>
    <phoneticPr fontId="2"/>
  </si>
  <si>
    <t>2　障害福祉サービス費の請求状況（指導月の2か月前の提供分（例：12月運営指導の場合は10月分））</t>
    <phoneticPr fontId="79"/>
  </si>
  <si>
    <r>
      <t>3　利用料（特定費用等）の徴収状況</t>
    </r>
    <r>
      <rPr>
        <sz val="11"/>
        <rFont val="ＭＳ Ｐゴシック"/>
        <family val="3"/>
        <charset val="128"/>
      </rPr>
      <t>（直近月の状況）　  　　</t>
    </r>
    <rPh sb="2" eb="5">
      <t>リヨウリョウ</t>
    </rPh>
    <rPh sb="6" eb="8">
      <t>トクテイ</t>
    </rPh>
    <rPh sb="8" eb="10">
      <t>ヒヨウ</t>
    </rPh>
    <rPh sb="10" eb="11">
      <t>トウ</t>
    </rPh>
    <rPh sb="13" eb="15">
      <t>チョウシュウ</t>
    </rPh>
    <rPh sb="15" eb="17">
      <t>ジョウキョウ</t>
    </rPh>
    <phoneticPr fontId="2"/>
  </si>
  <si>
    <t>4　生産活動の状況</t>
    <rPh sb="2" eb="4">
      <t>セイサン</t>
    </rPh>
    <rPh sb="4" eb="6">
      <t>カツドウ</t>
    </rPh>
    <rPh sb="7" eb="9">
      <t>ジョウキョウ</t>
    </rPh>
    <phoneticPr fontId="2"/>
  </si>
  <si>
    <t>5　利用者数の状況</t>
    <rPh sb="2" eb="5">
      <t>リヨウシャ</t>
    </rPh>
    <rPh sb="5" eb="6">
      <t>スウ</t>
    </rPh>
    <rPh sb="7" eb="9">
      <t>ジョウキョウ</t>
    </rPh>
    <phoneticPr fontId="2"/>
  </si>
  <si>
    <t>6　個別支援計画の作成状況・支給決定内容等</t>
    <rPh sb="9" eb="11">
      <t>サクセイ</t>
    </rPh>
    <rPh sb="11" eb="13">
      <t>ジョウキョウ</t>
    </rPh>
    <phoneticPr fontId="2"/>
  </si>
  <si>
    <t>7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2"/>
  </si>
  <si>
    <r>
      <t>8　苦情処理、事故発生時の対応等　</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8" eb="20">
      <t>チョッキン</t>
    </rPh>
    <rPh sb="21" eb="22">
      <t>ネン</t>
    </rPh>
    <rPh sb="23" eb="25">
      <t>ジョウキョウ</t>
    </rPh>
    <phoneticPr fontId="2"/>
  </si>
  <si>
    <t>例）12月運営指導の場合は10月分</t>
    <phoneticPr fontId="2"/>
  </si>
  <si>
    <t>　①感染症の予防及びまん延防止のための対策を検討する委員会（概ね3月に１回）</t>
    <rPh sb="2" eb="5">
      <t>カンセンショウ</t>
    </rPh>
    <rPh sb="6" eb="8">
      <t>ヨボウ</t>
    </rPh>
    <rPh sb="8" eb="9">
      <t>オヨ</t>
    </rPh>
    <rPh sb="12" eb="13">
      <t>エン</t>
    </rPh>
    <rPh sb="13" eb="15">
      <t>ボウシ</t>
    </rPh>
    <rPh sb="19" eb="21">
      <t>タイサク</t>
    </rPh>
    <rPh sb="22" eb="24">
      <t>ケントウ</t>
    </rPh>
    <rPh sb="26" eb="29">
      <t>イインカイ</t>
    </rPh>
    <rPh sb="30" eb="31">
      <t>オオム</t>
    </rPh>
    <rPh sb="33" eb="34">
      <t>ツキ</t>
    </rPh>
    <rPh sb="36" eb="37">
      <t>カイ</t>
    </rPh>
    <phoneticPr fontId="2"/>
  </si>
  <si>
    <t>　③感染症の予防及びまん延防止のための研修　　　　（最低１年に2回以上）　＊新規採用時必須</t>
    <rPh sb="19" eb="21">
      <t>ケンシュウ</t>
    </rPh>
    <rPh sb="38" eb="40">
      <t>シンキ</t>
    </rPh>
    <rPh sb="40" eb="42">
      <t>サイヨウ</t>
    </rPh>
    <rPh sb="42" eb="43">
      <t>ジ</t>
    </rPh>
    <rPh sb="43" eb="45">
      <t>ヒッス</t>
    </rPh>
    <phoneticPr fontId="2"/>
  </si>
  <si>
    <t>　④感染症の予防及びまん延防止のための訓練　　　（最低１年に2回以上）</t>
    <rPh sb="19" eb="21">
      <t>クンレン</t>
    </rPh>
    <phoneticPr fontId="2"/>
  </si>
  <si>
    <t>個別支援計画の作成等　※新規・変更問わず直近のもの</t>
  </si>
  <si>
    <t>個別支援
会議の実施日</t>
    <rPh sb="0" eb="2">
      <t>コベツ</t>
    </rPh>
    <rPh sb="2" eb="4">
      <t>シエン</t>
    </rPh>
    <rPh sb="5" eb="7">
      <t>カイギ</t>
    </rPh>
    <rPh sb="8" eb="10">
      <t>ジッシ</t>
    </rPh>
    <rPh sb="10" eb="11">
      <t>ビ</t>
    </rPh>
    <phoneticPr fontId="2"/>
  </si>
  <si>
    <t>※利用契約者全員</t>
    <phoneticPr fontId="2"/>
  </si>
  <si>
    <t>５　利用者数の状況</t>
    <rPh sb="2" eb="5">
      <t>リヨウシャ</t>
    </rPh>
    <rPh sb="5" eb="6">
      <t>スウ</t>
    </rPh>
    <rPh sb="7" eb="9">
      <t>ジョウキョウ</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</si>
  <si>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4">
      <t>シドウ</t>
    </rPh>
    <rPh sb="34" eb="35">
      <t>イン</t>
    </rPh>
    <rPh sb="35" eb="36">
      <t>オヨ</t>
    </rPh>
    <rPh sb="37" eb="39">
      <t>セイカツ</t>
    </rPh>
    <rPh sb="39" eb="41">
      <t>シエン</t>
    </rPh>
    <rPh sb="41" eb="42">
      <t>イン</t>
    </rPh>
    <rPh sb="43" eb="44">
      <t>カズ</t>
    </rPh>
    <phoneticPr fontId="2"/>
  </si>
  <si>
    <r>
      <t>…指定就労継続支援</t>
    </r>
    <r>
      <rPr>
        <b/>
        <sz val="11"/>
        <color rgb="FFFF0000"/>
        <rFont val="ＭＳ ゴシック"/>
        <family val="3"/>
        <charset val="128"/>
      </rPr>
      <t>B型</t>
    </r>
    <r>
      <rPr>
        <sz val="11"/>
        <rFont val="ＭＳ ゴシック"/>
        <family val="3"/>
        <charset val="128"/>
      </rPr>
      <t>：（4）利用者数÷</t>
    </r>
    <r>
      <rPr>
        <b/>
        <sz val="11"/>
        <color rgb="FFFF0000"/>
        <rFont val="ＭＳ ゴシック"/>
        <family val="3"/>
        <charset val="128"/>
      </rPr>
      <t>6</t>
    </r>
    <rPh sb="5" eb="7">
      <t>ケイゾク</t>
    </rPh>
    <rPh sb="10" eb="11">
      <t>ガタ</t>
    </rPh>
    <phoneticPr fontId="2"/>
  </si>
  <si>
    <r>
      <t>（11-2）就労継続支援</t>
    </r>
    <r>
      <rPr>
        <b/>
        <sz val="11"/>
        <color rgb="FFFF0000"/>
        <rFont val="ＭＳ ゴシック"/>
        <family val="3"/>
        <charset val="128"/>
      </rPr>
      <t>A型</t>
    </r>
    <r>
      <rPr>
        <sz val="11"/>
        <rFont val="ＭＳ ゴシック"/>
        <family val="3"/>
        <charset val="128"/>
      </rPr>
      <t>サービス費Ⅰ型、就労継続支援</t>
    </r>
    <r>
      <rPr>
        <b/>
        <sz val="11"/>
        <color rgb="FFFF0000"/>
        <rFont val="ＭＳ ゴシック"/>
        <family val="3"/>
        <charset val="128"/>
      </rPr>
      <t>B型</t>
    </r>
    <r>
      <rPr>
        <sz val="11"/>
        <rFont val="ＭＳ ゴシック"/>
        <family val="3"/>
        <charset val="128"/>
      </rPr>
      <t>サービス費Ⅱ型・Ⅴ型該当に必要な職業指導員及び生活支援員の数</t>
    </r>
    <rPh sb="6" eb="8">
      <t>シュウロウ</t>
    </rPh>
    <rPh sb="8" eb="10">
      <t>ケイゾク</t>
    </rPh>
    <rPh sb="10" eb="12">
      <t>シエン</t>
    </rPh>
    <rPh sb="13" eb="14">
      <t>ガタ</t>
    </rPh>
    <rPh sb="18" eb="19">
      <t>ヒ</t>
    </rPh>
    <rPh sb="20" eb="21">
      <t>ガタ</t>
    </rPh>
    <rPh sb="22" eb="28">
      <t>シュウロウケイゾクシエン</t>
    </rPh>
    <rPh sb="29" eb="30">
      <t>ガタ</t>
    </rPh>
    <rPh sb="34" eb="35">
      <t>ヒ</t>
    </rPh>
    <rPh sb="36" eb="37">
      <t>ガタ</t>
    </rPh>
    <rPh sb="39" eb="40">
      <t>ガタ</t>
    </rPh>
    <rPh sb="40" eb="42">
      <t>ガイトウ</t>
    </rPh>
    <rPh sb="43" eb="45">
      <t>ヒツヨウ</t>
    </rPh>
    <rPh sb="46" eb="48">
      <t>ショクギョウ</t>
    </rPh>
    <rPh sb="48" eb="50">
      <t>シドウ</t>
    </rPh>
    <rPh sb="50" eb="51">
      <t>イン</t>
    </rPh>
    <rPh sb="51" eb="52">
      <t>オヨ</t>
    </rPh>
    <rPh sb="53" eb="55">
      <t>セイカツ</t>
    </rPh>
    <rPh sb="55" eb="57">
      <t>シエン</t>
    </rPh>
    <rPh sb="57" eb="58">
      <t>イン</t>
    </rPh>
    <rPh sb="59" eb="60">
      <t>カズ</t>
    </rPh>
    <phoneticPr fontId="2"/>
  </si>
  <si>
    <r>
      <t>…指定就労継続支援：（4）利用者数÷</t>
    </r>
    <r>
      <rPr>
        <b/>
        <sz val="11"/>
        <color rgb="FFFF0000"/>
        <rFont val="ＭＳ ゴシック"/>
        <family val="3"/>
        <charset val="128"/>
      </rPr>
      <t>7.5</t>
    </r>
    <rPh sb="5" eb="7">
      <t>ケイゾク</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</si>
  <si>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5">
      <t>シドウイン</t>
    </rPh>
    <rPh sb="35" eb="36">
      <t>オヨ</t>
    </rPh>
    <rPh sb="37" eb="39">
      <t>セイカツ</t>
    </rPh>
    <rPh sb="39" eb="41">
      <t>シエン</t>
    </rPh>
    <rPh sb="41" eb="42">
      <t>イン</t>
    </rPh>
    <rPh sb="43" eb="44">
      <t>カズ</t>
    </rPh>
    <phoneticPr fontId="2"/>
  </si>
  <si>
    <r>
      <t>…指定就労継続支援：（4）利用者数÷</t>
    </r>
    <r>
      <rPr>
        <b/>
        <sz val="11"/>
        <color rgb="FFFF0000"/>
        <rFont val="ＭＳ ゴシック"/>
        <family val="3"/>
        <charset val="128"/>
      </rPr>
      <t>6</t>
    </r>
    <phoneticPr fontId="2"/>
  </si>
  <si>
    <t>半年以内</t>
    <rPh sb="0" eb="2">
      <t>ハントシ</t>
    </rPh>
    <rPh sb="2" eb="4">
      <t>イナイ</t>
    </rPh>
    <phoneticPr fontId="2"/>
  </si>
  <si>
    <t>1年～3年以内</t>
    <rPh sb="1" eb="2">
      <t>ネン</t>
    </rPh>
    <rPh sb="4" eb="5">
      <t>ネン</t>
    </rPh>
    <rPh sb="5" eb="7">
      <t>イナイ</t>
    </rPh>
    <phoneticPr fontId="2"/>
  </si>
  <si>
    <t>3年以上</t>
    <rPh sb="1" eb="4">
      <t>ネンイジョウ</t>
    </rPh>
    <phoneticPr fontId="2"/>
  </si>
  <si>
    <t>　③-1業務継続計画に基づく研修の実施（感染症）</t>
    <rPh sb="11" eb="12">
      <t>モト</t>
    </rPh>
    <rPh sb="14" eb="16">
      <t>ケンシュウ</t>
    </rPh>
    <rPh sb="17" eb="19">
      <t>ジッシ</t>
    </rPh>
    <rPh sb="20" eb="23">
      <t>カンセンショウ</t>
    </rPh>
    <phoneticPr fontId="2"/>
  </si>
  <si>
    <t>前々回の実施日</t>
    <rPh sb="0" eb="3">
      <t>ゼンゼンカイ</t>
    </rPh>
    <rPh sb="4" eb="7">
      <t>ジッシビ</t>
    </rPh>
    <phoneticPr fontId="2"/>
  </si>
  <si>
    <t>　③-2業務継続計画に基づく研修の実施（災害）</t>
    <phoneticPr fontId="2"/>
  </si>
  <si>
    <t>　④-1業務継続計画に基づく訓練の実施（感染症）</t>
    <rPh sb="11" eb="12">
      <t>モト</t>
    </rPh>
    <rPh sb="14" eb="16">
      <t>クンレン</t>
    </rPh>
    <rPh sb="17" eb="19">
      <t>ジッシ</t>
    </rPh>
    <rPh sb="20" eb="23">
      <t>カンセンショウ</t>
    </rPh>
    <phoneticPr fontId="2"/>
  </si>
  <si>
    <t>　④-2業務継続計画に基づく訓練の実施（災害）</t>
    <rPh sb="11" eb="12">
      <t>モト</t>
    </rPh>
    <rPh sb="14" eb="16">
      <t>クンレン</t>
    </rPh>
    <rPh sb="17" eb="19">
      <t>ジッシ</t>
    </rPh>
    <rPh sb="20" eb="22">
      <t>サイガイ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</si>
</sst>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d;@"/>
    <numFmt numFmtId="177" formatCode="0.0_ "/>
    <numFmt numFmtId="178" formatCode="0&quot;人&quot;"/>
    <numFmt numFmtId="179" formatCode="h:mm;@"/>
    <numFmt numFmtId="180" formatCode="#&quot;日&quot;"/>
    <numFmt numFmtId="181" formatCode="0.00&quot;h&quot;"/>
    <numFmt numFmtId="182" formatCode="[$-411]ge\.m\.d;@"/>
    <numFmt numFmtId="183" formatCode="#,##0&quot;円&quot;"/>
    <numFmt numFmtId="184" formatCode="0&quot;件&quot;"/>
    <numFmt numFmtId="185" formatCode="#,##0&quot;件&quot;"/>
    <numFmt numFmtId="186" formatCode="#&quot;月&quot;"/>
    <numFmt numFmtId="187" formatCode="#,##0_ "/>
    <numFmt numFmtId="188" formatCode="&quot;R&quot;#&quot;年度&quot;"/>
    <numFmt numFmtId="189" formatCode="#,##0.0_ "/>
  </numFmts>
  <fonts count="8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10"/>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color indexed="9"/>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sz val="18"/>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12"/>
      <name val="Meiryo UI"/>
      <family val="3"/>
      <charset val="128"/>
    </font>
    <font>
      <sz val="8"/>
      <name val="ＭＳ Ｐゴシック"/>
      <family val="3"/>
      <charset val="128"/>
    </font>
    <font>
      <b/>
      <sz val="11"/>
      <color rgb="FFFF0000"/>
      <name val="ＭＳ Ｐゴシック"/>
      <family val="3"/>
      <charset val="128"/>
      <scheme val="minor"/>
    </font>
    <font>
      <sz val="14"/>
      <name val="ＭＳ ゴシック"/>
      <family val="3"/>
      <charset val="128"/>
    </font>
    <font>
      <sz val="12"/>
      <name val="ＭＳ ゴシック"/>
      <family val="3"/>
      <charset val="128"/>
    </font>
    <font>
      <b/>
      <sz val="11"/>
      <color indexed="10"/>
      <name val="ＭＳ ゴシック"/>
      <family val="3"/>
      <charset val="128"/>
    </font>
    <font>
      <sz val="11"/>
      <color indexed="10"/>
      <name val="ＭＳ ゴシック"/>
      <family val="3"/>
      <charset val="128"/>
    </font>
    <font>
      <sz val="8"/>
      <name val="ＭＳ ゴシック"/>
      <family val="3"/>
      <charset val="128"/>
    </font>
    <font>
      <sz val="10"/>
      <name val="ＭＳ ゴシック"/>
      <family val="3"/>
      <charset val="128"/>
    </font>
    <font>
      <sz val="12"/>
      <color indexed="81"/>
      <name val="ＭＳ Ｐゴシック"/>
      <family val="3"/>
      <charset val="128"/>
    </font>
    <font>
      <b/>
      <sz val="10"/>
      <color rgb="FFFF0000"/>
      <name val="ＭＳ Ｐゴシック"/>
      <family val="3"/>
      <charset val="128"/>
      <scheme val="minor"/>
    </font>
    <font>
      <sz val="10"/>
      <color indexed="8"/>
      <name val="ＭＳ Ｐゴシック"/>
      <family val="3"/>
      <charset val="128"/>
      <scheme val="minor"/>
    </font>
    <font>
      <b/>
      <sz val="14"/>
      <color rgb="FFFF0000"/>
      <name val="ＭＳ ゴシック"/>
      <family val="3"/>
      <charset val="128"/>
    </font>
    <font>
      <b/>
      <sz val="9"/>
      <color indexed="81"/>
      <name val="MS P ゴシック"/>
      <family val="3"/>
      <charset val="128"/>
    </font>
    <font>
      <sz val="11"/>
      <color theme="0"/>
      <name val="ＭＳ Ｐゴシック"/>
      <family val="3"/>
      <charset val="128"/>
    </font>
    <font>
      <sz val="14"/>
      <name val="ＭＳ Ｐゴシック"/>
      <family val="3"/>
      <charset val="128"/>
    </font>
    <font>
      <sz val="10.5"/>
      <name val="ＭＳ 明朝"/>
      <family val="1"/>
      <charset val="128"/>
    </font>
    <font>
      <sz val="10.5"/>
      <color rgb="FF0000FF"/>
      <name val="ＭＳ 明朝"/>
      <family val="1"/>
      <charset val="128"/>
    </font>
    <font>
      <b/>
      <sz val="10.5"/>
      <name val="ＭＳ 明朝"/>
      <family val="1"/>
      <charset val="128"/>
    </font>
    <font>
      <b/>
      <u/>
      <sz val="10.5"/>
      <name val="ＭＳ 明朝"/>
      <family val="1"/>
      <charset val="128"/>
    </font>
    <font>
      <sz val="9"/>
      <name val="ＭＳ 明朝"/>
      <family val="1"/>
      <charset val="128"/>
    </font>
    <font>
      <sz val="11"/>
      <name val="ＭＳ 明朝"/>
      <family val="1"/>
      <charset val="128"/>
    </font>
    <font>
      <sz val="9"/>
      <color rgb="FFFF0000"/>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sz val="11"/>
      <name val="ＭＳ Ｐゴシック"/>
      <family val="3"/>
    </font>
    <font>
      <sz val="6"/>
      <name val="ＭＳ Ｐゴシック"/>
      <family val="3"/>
    </font>
    <font>
      <sz val="9"/>
      <name val="ＭＳ Ｐゴシック"/>
      <family val="3"/>
    </font>
    <font>
      <sz val="11"/>
      <name val="ＭＳ Ｐゴシック"/>
      <family val="3"/>
      <charset val="1"/>
    </font>
    <font>
      <b/>
      <sz val="11"/>
      <name val="ＭＳ Ｐゴシック"/>
      <family val="3"/>
      <charset val="1"/>
    </font>
    <font>
      <sz val="6"/>
      <name val="ＭＳ Ｐゴシック"/>
      <family val="3"/>
      <charset val="1"/>
    </font>
    <font>
      <sz val="11"/>
      <color indexed="10"/>
      <name val="ＭＳ Ｐゴシック"/>
      <family val="3"/>
      <charset val="1"/>
    </font>
    <font>
      <sz val="10"/>
      <name val="ＭＳ Ｐゴシック"/>
      <family val="3"/>
      <charset val="1"/>
    </font>
    <font>
      <sz val="6"/>
      <name val="游ゴシック"/>
      <family val="3"/>
      <charset val="1"/>
    </font>
    <font>
      <sz val="10"/>
      <color indexed="10"/>
      <name val="ＭＳ Ｐゴシック"/>
      <family val="3"/>
      <charset val="1"/>
    </font>
    <font>
      <sz val="12"/>
      <name val="ＭＳ Ｐゴシック"/>
      <family val="3"/>
      <charset val="128"/>
    </font>
    <font>
      <b/>
      <sz val="11"/>
      <color rgb="FFFF0000"/>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D9FFD9"/>
        <bgColor indexed="64"/>
      </patternFill>
    </fill>
    <fill>
      <patternFill patternType="solid">
        <fgColor rgb="FFFFFF00"/>
        <bgColor indexed="64"/>
      </patternFill>
    </fill>
    <fill>
      <patternFill patternType="solid">
        <fgColor indexed="45"/>
        <bgColor indexed="64"/>
      </patternFill>
    </fill>
    <fill>
      <patternFill patternType="solid">
        <fgColor rgb="FFFFFF99"/>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Dashed">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5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1" fillId="0" borderId="0"/>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23" fillId="4" borderId="0" applyNumberFormat="0" applyBorder="0" applyAlignment="0" applyProtection="0">
      <alignment vertical="center"/>
    </xf>
    <xf numFmtId="0" fontId="74" fillId="0" borderId="0">
      <alignment vertical="center"/>
    </xf>
    <xf numFmtId="0" fontId="77" fillId="0" borderId="0">
      <alignment vertical="center"/>
    </xf>
  </cellStyleXfs>
  <cellXfs count="1147">
    <xf numFmtId="0" fontId="0" fillId="0" borderId="0" xfId="0">
      <alignment vertical="center"/>
    </xf>
    <xf numFmtId="0" fontId="0" fillId="24" borderId="0" xfId="0" applyFill="1">
      <alignment vertical="center"/>
    </xf>
    <xf numFmtId="0" fontId="0" fillId="24" borderId="0" xfId="0" applyFill="1" applyBorder="1" applyAlignment="1">
      <alignment horizontal="center" vertical="center"/>
    </xf>
    <xf numFmtId="0" fontId="3" fillId="24" borderId="0" xfId="0" applyFont="1" applyFill="1">
      <alignment vertical="center"/>
    </xf>
    <xf numFmtId="0" fontId="4" fillId="24" borderId="0" xfId="0" applyFont="1" applyFill="1">
      <alignment vertical="center"/>
    </xf>
    <xf numFmtId="0" fontId="4" fillId="24" borderId="0" xfId="0" applyFont="1" applyFill="1" applyAlignment="1">
      <alignment horizontal="left" vertical="center"/>
    </xf>
    <xf numFmtId="0" fontId="0" fillId="24" borderId="0" xfId="0" applyFill="1" applyBorder="1" applyAlignment="1">
      <alignment horizontal="left" vertical="center"/>
    </xf>
    <xf numFmtId="0" fontId="0" fillId="24" borderId="0" xfId="0" applyFill="1" applyBorder="1">
      <alignment vertical="center"/>
    </xf>
    <xf numFmtId="0" fontId="0" fillId="24" borderId="0" xfId="0" applyFill="1" applyBorder="1" applyAlignment="1">
      <alignment vertical="center" wrapText="1"/>
    </xf>
    <xf numFmtId="0" fontId="6" fillId="24" borderId="0" xfId="49" applyFont="1" applyFill="1">
      <alignment vertical="center"/>
    </xf>
    <xf numFmtId="0" fontId="4" fillId="24" borderId="10" xfId="0" applyFont="1" applyFill="1" applyBorder="1" applyAlignment="1">
      <alignment horizontal="center" vertical="center"/>
    </xf>
    <xf numFmtId="0" fontId="0" fillId="24" borderId="0" xfId="0" applyFont="1" applyFill="1">
      <alignment vertical="center"/>
    </xf>
    <xf numFmtId="0" fontId="4" fillId="24" borderId="10" xfId="0" applyFont="1" applyFill="1" applyBorder="1" applyAlignment="1">
      <alignment horizontal="center" vertical="center" wrapText="1"/>
    </xf>
    <xf numFmtId="0" fontId="26" fillId="24" borderId="0" xfId="0" applyFont="1" applyFill="1" applyBorder="1">
      <alignment vertical="center"/>
    </xf>
    <xf numFmtId="0" fontId="26" fillId="24" borderId="0" xfId="0" applyFont="1" applyFill="1">
      <alignment vertical="center"/>
    </xf>
    <xf numFmtId="0" fontId="26" fillId="24" borderId="13" xfId="0" applyFont="1" applyFill="1" applyBorder="1" applyAlignment="1">
      <alignment horizontal="center" vertical="center" wrapText="1"/>
    </xf>
    <xf numFmtId="0" fontId="26" fillId="24" borderId="13" xfId="0" applyFont="1" applyFill="1" applyBorder="1" applyAlignment="1">
      <alignment horizontal="center" vertical="center"/>
    </xf>
    <xf numFmtId="0" fontId="26" fillId="24" borderId="0" xfId="0" applyFont="1" applyFill="1" applyBorder="1" applyAlignment="1">
      <alignment horizontal="center" vertical="center"/>
    </xf>
    <xf numFmtId="0" fontId="26" fillId="24" borderId="0" xfId="0" applyFont="1" applyFill="1" applyAlignment="1">
      <alignment vertical="center" wrapText="1"/>
    </xf>
    <xf numFmtId="49" fontId="26" fillId="0" borderId="14" xfId="0" applyNumberFormat="1" applyFont="1" applyFill="1" applyBorder="1" applyAlignment="1">
      <alignment horizontal="right" vertical="center"/>
    </xf>
    <xf numFmtId="0" fontId="26" fillId="0" borderId="15" xfId="0" applyFont="1" applyFill="1" applyBorder="1" applyAlignment="1">
      <alignment horizontal="right" vertical="center"/>
    </xf>
    <xf numFmtId="0" fontId="26" fillId="0" borderId="15" xfId="0" applyFont="1" applyFill="1" applyBorder="1" applyAlignment="1">
      <alignment vertical="center"/>
    </xf>
    <xf numFmtId="0" fontId="26" fillId="24" borderId="16" xfId="0" applyFont="1" applyFill="1" applyBorder="1" applyAlignment="1">
      <alignment horizontal="center" vertical="center" wrapText="1"/>
    </xf>
    <xf numFmtId="0" fontId="26" fillId="24" borderId="17" xfId="0" applyFont="1" applyFill="1" applyBorder="1" applyAlignment="1">
      <alignment horizontal="center" vertical="center"/>
    </xf>
    <xf numFmtId="0" fontId="26" fillId="26" borderId="10" xfId="0" applyFont="1" applyFill="1" applyBorder="1" applyAlignment="1" applyProtection="1">
      <alignment horizontal="center" vertical="center"/>
      <protection locked="0"/>
    </xf>
    <xf numFmtId="0" fontId="26" fillId="24" borderId="18" xfId="0" applyFont="1" applyFill="1" applyBorder="1">
      <alignment vertical="center"/>
    </xf>
    <xf numFmtId="49" fontId="26" fillId="0" borderId="19" xfId="0" applyNumberFormat="1" applyFont="1" applyFill="1" applyBorder="1" applyAlignment="1">
      <alignment horizontal="right" vertical="center"/>
    </xf>
    <xf numFmtId="0" fontId="26" fillId="0" borderId="20" xfId="0" applyFont="1" applyFill="1" applyBorder="1" applyAlignment="1">
      <alignment vertical="center"/>
    </xf>
    <xf numFmtId="0" fontId="26" fillId="26" borderId="21" xfId="0" applyFont="1" applyFill="1" applyBorder="1" applyAlignment="1" applyProtection="1">
      <alignment horizontal="center" vertical="center"/>
      <protection locked="0"/>
    </xf>
    <xf numFmtId="0" fontId="26" fillId="24" borderId="22" xfId="0" applyFont="1" applyFill="1" applyBorder="1">
      <alignment vertical="center"/>
    </xf>
    <xf numFmtId="49" fontId="26" fillId="0" borderId="0" xfId="0" applyNumberFormat="1" applyFont="1" applyFill="1" applyBorder="1" applyAlignment="1">
      <alignment horizontal="right" vertical="center"/>
    </xf>
    <xf numFmtId="0" fontId="26" fillId="0" borderId="0" xfId="0" applyFont="1" applyFill="1" applyBorder="1" applyAlignment="1">
      <alignment vertical="center"/>
    </xf>
    <xf numFmtId="0" fontId="27" fillId="0" borderId="23" xfId="0" applyFont="1" applyFill="1" applyBorder="1" applyAlignment="1">
      <alignment horizontal="center" vertical="center"/>
    </xf>
    <xf numFmtId="0" fontId="27" fillId="0" borderId="24" xfId="0" applyFont="1" applyFill="1" applyBorder="1" applyAlignment="1">
      <alignment vertical="center"/>
    </xf>
    <xf numFmtId="0" fontId="27" fillId="0" borderId="24" xfId="0" applyFont="1" applyFill="1" applyBorder="1" applyAlignment="1">
      <alignment horizontal="center" vertical="center"/>
    </xf>
    <xf numFmtId="0" fontId="27" fillId="0" borderId="25" xfId="0" applyFont="1" applyFill="1" applyBorder="1" applyAlignment="1">
      <alignment vertical="center"/>
    </xf>
    <xf numFmtId="0" fontId="26" fillId="0" borderId="15" xfId="0" applyFont="1" applyFill="1" applyBorder="1" applyAlignment="1">
      <alignment vertical="center" wrapText="1"/>
    </xf>
    <xf numFmtId="0" fontId="26" fillId="24" borderId="10" xfId="0" applyFont="1" applyFill="1" applyBorder="1" applyAlignment="1">
      <alignment horizontal="center" vertical="center" wrapText="1"/>
    </xf>
    <xf numFmtId="0" fontId="26" fillId="24" borderId="18" xfId="0" applyFont="1" applyFill="1" applyBorder="1" applyAlignment="1">
      <alignment horizontal="center" vertical="center"/>
    </xf>
    <xf numFmtId="0" fontId="26" fillId="0" borderId="14" xfId="0" applyFont="1" applyFill="1" applyBorder="1" applyAlignment="1">
      <alignment horizontal="right" vertical="center" wrapText="1"/>
    </xf>
    <xf numFmtId="0" fontId="26" fillId="26" borderId="10" xfId="0" applyFont="1" applyFill="1" applyBorder="1" applyAlignment="1" applyProtection="1">
      <alignment horizontal="center" vertical="center" wrapText="1"/>
      <protection locked="0"/>
    </xf>
    <xf numFmtId="0" fontId="26" fillId="24" borderId="18" xfId="0" applyFont="1" applyFill="1" applyBorder="1" applyAlignment="1">
      <alignment vertical="center" wrapText="1"/>
    </xf>
    <xf numFmtId="49" fontId="26" fillId="0" borderId="14" xfId="0" applyNumberFormat="1" applyFont="1" applyFill="1" applyBorder="1" applyAlignment="1">
      <alignment horizontal="center" vertical="center"/>
    </xf>
    <xf numFmtId="0" fontId="26" fillId="24" borderId="0" xfId="0" applyFont="1" applyFill="1" applyAlignment="1">
      <alignment horizontal="center" vertical="center"/>
    </xf>
    <xf numFmtId="0" fontId="28" fillId="24" borderId="0" xfId="0" applyFont="1" applyFill="1">
      <alignment vertical="center"/>
    </xf>
    <xf numFmtId="0" fontId="28" fillId="24" borderId="0" xfId="0" applyFont="1" applyFill="1" applyBorder="1" applyAlignment="1">
      <alignment horizontal="center" vertical="center" wrapText="1"/>
    </xf>
    <xf numFmtId="0" fontId="28" fillId="24" borderId="0" xfId="0" applyFont="1" applyFill="1" applyBorder="1" applyAlignment="1">
      <alignment horizontal="center" vertical="center"/>
    </xf>
    <xf numFmtId="0" fontId="28" fillId="27" borderId="11" xfId="0" applyFont="1" applyFill="1" applyBorder="1" applyAlignment="1" applyProtection="1">
      <alignment vertical="center"/>
      <protection locked="0"/>
    </xf>
    <xf numFmtId="0" fontId="28" fillId="24" borderId="0" xfId="0" applyFont="1" applyFill="1" applyAlignment="1">
      <alignment horizontal="center" vertical="center"/>
    </xf>
    <xf numFmtId="0" fontId="28" fillId="27" borderId="0" xfId="0" applyFont="1" applyFill="1" applyProtection="1">
      <alignment vertical="center"/>
      <protection locked="0"/>
    </xf>
    <xf numFmtId="0" fontId="28" fillId="24" borderId="0" xfId="0" applyFont="1" applyFill="1" applyAlignment="1">
      <alignment horizontal="left" vertical="center"/>
    </xf>
    <xf numFmtId="0" fontId="26" fillId="24" borderId="10" xfId="0" applyFont="1" applyFill="1" applyBorder="1" applyAlignment="1">
      <alignment horizontal="center" vertical="center"/>
    </xf>
    <xf numFmtId="0" fontId="28" fillId="24" borderId="26" xfId="0" applyFont="1" applyFill="1" applyBorder="1" applyAlignment="1">
      <alignment vertical="center"/>
    </xf>
    <xf numFmtId="0" fontId="28" fillId="24" borderId="27" xfId="0" applyFont="1" applyFill="1" applyBorder="1" applyAlignment="1">
      <alignment vertical="center"/>
    </xf>
    <xf numFmtId="0" fontId="28" fillId="24" borderId="28" xfId="0" applyFont="1" applyFill="1" applyBorder="1" applyAlignment="1">
      <alignment horizontal="center" vertical="center"/>
    </xf>
    <xf numFmtId="0" fontId="28" fillId="24" borderId="11" xfId="0" applyFont="1" applyFill="1" applyBorder="1" applyAlignment="1">
      <alignment horizontal="center" vertical="center"/>
    </xf>
    <xf numFmtId="0" fontId="28" fillId="24" borderId="12" xfId="0" applyFont="1" applyFill="1" applyBorder="1" applyAlignment="1">
      <alignment vertical="center"/>
    </xf>
    <xf numFmtId="0" fontId="26" fillId="24" borderId="29" xfId="0" applyFont="1" applyFill="1" applyBorder="1" applyAlignment="1">
      <alignment vertical="center"/>
    </xf>
    <xf numFmtId="0" fontId="26" fillId="24" borderId="15" xfId="0" applyFont="1" applyFill="1" applyBorder="1" applyAlignment="1">
      <alignment vertical="center"/>
    </xf>
    <xf numFmtId="0" fontId="26" fillId="24" borderId="15" xfId="0" applyFont="1" applyFill="1" applyBorder="1" applyAlignment="1">
      <alignment horizontal="center" vertical="center"/>
    </xf>
    <xf numFmtId="0" fontId="26" fillId="24" borderId="12" xfId="0" applyFont="1" applyFill="1" applyBorder="1" applyAlignment="1">
      <alignment vertical="center"/>
    </xf>
    <xf numFmtId="0" fontId="28" fillId="24" borderId="0" xfId="0" applyFont="1" applyFill="1" applyBorder="1">
      <alignment vertical="center"/>
    </xf>
    <xf numFmtId="0" fontId="29" fillId="24" borderId="0" xfId="0" applyFont="1" applyFill="1" applyBorder="1" applyAlignment="1">
      <alignment horizontal="left" vertical="center"/>
    </xf>
    <xf numFmtId="0" fontId="26" fillId="24" borderId="0" xfId="0" applyFont="1" applyFill="1" applyBorder="1" applyAlignment="1">
      <alignment horizontal="right" vertical="center"/>
    </xf>
    <xf numFmtId="0" fontId="26" fillId="24" borderId="0" xfId="0" applyFont="1" applyFill="1" applyBorder="1" applyAlignment="1">
      <alignment horizontal="center" vertical="center" wrapText="1"/>
    </xf>
    <xf numFmtId="0" fontId="30" fillId="24" borderId="0" xfId="0" applyFont="1" applyFill="1">
      <alignment vertical="center"/>
    </xf>
    <xf numFmtId="0" fontId="31" fillId="24" borderId="0" xfId="0" applyFont="1" applyFill="1" applyAlignment="1">
      <alignment vertical="center"/>
    </xf>
    <xf numFmtId="0" fontId="28" fillId="24" borderId="0" xfId="0" applyFont="1" applyFill="1" applyAlignment="1">
      <alignment horizontal="right" vertical="center"/>
    </xf>
    <xf numFmtId="0" fontId="31" fillId="24" borderId="0" xfId="0" applyFont="1" applyFill="1" applyBorder="1" applyAlignment="1">
      <alignment vertical="center" textRotation="255"/>
    </xf>
    <xf numFmtId="0" fontId="31" fillId="24" borderId="0" xfId="0" applyFont="1" applyFill="1" applyBorder="1" applyAlignment="1">
      <alignment vertical="center"/>
    </xf>
    <xf numFmtId="0" fontId="28" fillId="24" borderId="0" xfId="0" applyFont="1" applyFill="1" applyBorder="1" applyAlignment="1">
      <alignment vertical="center" textRotation="255"/>
    </xf>
    <xf numFmtId="0" fontId="28" fillId="24" borderId="0" xfId="0" applyFont="1" applyFill="1" applyBorder="1" applyAlignment="1">
      <alignment vertical="center"/>
    </xf>
    <xf numFmtId="0" fontId="32" fillId="24" borderId="0" xfId="0" applyFont="1" applyFill="1" applyProtection="1">
      <alignment vertical="center"/>
    </xf>
    <xf numFmtId="0" fontId="28" fillId="24" borderId="0" xfId="0" applyFont="1" applyFill="1" applyProtection="1">
      <alignment vertical="center"/>
    </xf>
    <xf numFmtId="0" fontId="28" fillId="24" borderId="0" xfId="0" applyFont="1" applyFill="1" applyAlignment="1" applyProtection="1">
      <alignment vertical="top"/>
    </xf>
    <xf numFmtId="0" fontId="28" fillId="24" borderId="0" xfId="0" applyFont="1" applyFill="1" applyBorder="1" applyAlignment="1" applyProtection="1">
      <alignment vertical="top"/>
    </xf>
    <xf numFmtId="0" fontId="33" fillId="28" borderId="10" xfId="0" applyFont="1" applyFill="1" applyBorder="1" applyAlignment="1" applyProtection="1">
      <alignment horizontal="center" vertical="center" shrinkToFit="1"/>
    </xf>
    <xf numFmtId="0" fontId="33" fillId="28" borderId="0" xfId="0" applyFont="1" applyFill="1" applyAlignment="1" applyProtection="1">
      <alignment horizontal="center" vertical="center" shrinkToFit="1"/>
    </xf>
    <xf numFmtId="0" fontId="34" fillId="24" borderId="0" xfId="0" applyFont="1" applyFill="1" applyProtection="1">
      <alignment vertical="center"/>
    </xf>
    <xf numFmtId="0" fontId="33" fillId="28" borderId="0" xfId="0" applyFont="1" applyFill="1" applyBorder="1" applyAlignment="1" applyProtection="1">
      <alignment vertical="center" shrinkToFit="1"/>
    </xf>
    <xf numFmtId="0" fontId="28" fillId="27" borderId="10" xfId="0" applyFont="1" applyFill="1" applyBorder="1" applyAlignment="1" applyProtection="1">
      <alignment horizontal="center" vertical="center"/>
      <protection locked="0"/>
    </xf>
    <xf numFmtId="0" fontId="28" fillId="28" borderId="0" xfId="0" applyFont="1" applyFill="1" applyAlignment="1" applyProtection="1">
      <alignment horizontal="center" vertical="center" shrinkToFit="1"/>
    </xf>
    <xf numFmtId="179" fontId="28" fillId="27" borderId="10" xfId="0" applyNumberFormat="1" applyFont="1" applyFill="1" applyBorder="1" applyAlignment="1" applyProtection="1">
      <alignment horizontal="center" vertical="center"/>
      <protection locked="0"/>
    </xf>
    <xf numFmtId="0" fontId="35" fillId="28" borderId="0" xfId="0" applyFont="1" applyFill="1" applyAlignment="1" applyProtection="1">
      <alignment horizontal="center" vertical="center" shrinkToFit="1"/>
    </xf>
    <xf numFmtId="0" fontId="35" fillId="28" borderId="0" xfId="0" applyFont="1" applyFill="1" applyAlignment="1" applyProtection="1">
      <alignment horizontal="right" vertical="center"/>
    </xf>
    <xf numFmtId="0" fontId="35" fillId="28" borderId="0" xfId="0" applyFont="1" applyFill="1" applyProtection="1">
      <alignment vertical="center"/>
    </xf>
    <xf numFmtId="0" fontId="28" fillId="28" borderId="10" xfId="0" applyNumberFormat="1" applyFont="1" applyFill="1" applyBorder="1" applyAlignment="1" applyProtection="1">
      <alignment horizontal="center" vertical="center"/>
    </xf>
    <xf numFmtId="0" fontId="28" fillId="27" borderId="10" xfId="0" applyNumberFormat="1" applyFont="1" applyFill="1" applyBorder="1" applyAlignment="1" applyProtection="1">
      <alignment horizontal="left" vertical="center" indent="1"/>
      <protection locked="0"/>
    </xf>
    <xf numFmtId="0" fontId="28" fillId="29" borderId="0" xfId="0" applyFont="1" applyFill="1" applyProtection="1">
      <alignment vertical="center"/>
    </xf>
    <xf numFmtId="0" fontId="36" fillId="28" borderId="0" xfId="0" applyFont="1" applyFill="1" applyProtection="1">
      <alignment vertical="center"/>
    </xf>
    <xf numFmtId="0" fontId="36" fillId="28" borderId="0" xfId="0" applyFont="1" applyFill="1" applyAlignment="1" applyProtection="1">
      <alignment horizontal="center" vertical="center"/>
    </xf>
    <xf numFmtId="0" fontId="36" fillId="28" borderId="0" xfId="0" applyFont="1" applyFill="1" applyAlignment="1" applyProtection="1"/>
    <xf numFmtId="0" fontId="36" fillId="28" borderId="0" xfId="0" applyFont="1" applyFill="1" applyAlignment="1" applyProtection="1">
      <alignment horizontal="center"/>
    </xf>
    <xf numFmtId="0" fontId="28" fillId="24" borderId="30" xfId="0" applyFont="1" applyFill="1" applyBorder="1" applyProtection="1">
      <alignment vertical="center"/>
    </xf>
    <xf numFmtId="0" fontId="36" fillId="24" borderId="30" xfId="0" applyFont="1" applyFill="1" applyBorder="1" applyAlignment="1" applyProtection="1">
      <alignment horizontal="left" vertical="center"/>
    </xf>
    <xf numFmtId="0" fontId="28" fillId="0" borderId="10" xfId="0" applyFont="1" applyFill="1" applyBorder="1" applyAlignment="1" applyProtection="1">
      <alignment horizontal="center" vertical="center"/>
    </xf>
    <xf numFmtId="0" fontId="28" fillId="0" borderId="0" xfId="0" applyFont="1" applyFill="1" applyAlignment="1" applyProtection="1">
      <alignment horizontal="center" vertical="center" shrinkToFit="1"/>
    </xf>
    <xf numFmtId="179" fontId="28" fillId="0" borderId="10" xfId="0" applyNumberFormat="1" applyFont="1" applyFill="1" applyBorder="1" applyAlignment="1" applyProtection="1">
      <alignment horizontal="center" vertical="center"/>
    </xf>
    <xf numFmtId="0" fontId="35" fillId="0" borderId="0" xfId="0" applyFont="1" applyFill="1" applyAlignment="1" applyProtection="1">
      <alignment horizontal="center" vertical="center" shrinkToFit="1"/>
    </xf>
    <xf numFmtId="0" fontId="35" fillId="0" borderId="0" xfId="0" applyFont="1" applyFill="1" applyAlignment="1" applyProtection="1">
      <alignment horizontal="right" vertical="center"/>
    </xf>
    <xf numFmtId="0" fontId="35" fillId="0" borderId="0" xfId="0" applyFont="1" applyFill="1" applyProtection="1">
      <alignment vertical="center"/>
    </xf>
    <xf numFmtId="0" fontId="28" fillId="0" borderId="10" xfId="0" applyNumberFormat="1" applyFont="1" applyFill="1" applyBorder="1" applyAlignment="1" applyProtection="1">
      <alignment horizontal="center" vertical="center"/>
    </xf>
    <xf numFmtId="0" fontId="28" fillId="0" borderId="10" xfId="0" applyNumberFormat="1" applyFont="1" applyFill="1" applyBorder="1" applyAlignment="1" applyProtection="1">
      <alignment horizontal="left" vertical="center" indent="1"/>
    </xf>
    <xf numFmtId="0" fontId="28" fillId="24" borderId="0" xfId="0" applyFont="1" applyFill="1" applyAlignment="1" applyProtection="1">
      <alignment vertical="center"/>
    </xf>
    <xf numFmtId="0" fontId="28" fillId="24" borderId="0" xfId="0" applyFont="1" applyFill="1" applyAlignment="1" applyProtection="1">
      <alignment horizontal="center" vertical="center"/>
    </xf>
    <xf numFmtId="0" fontId="36" fillId="24" borderId="0" xfId="0" applyFont="1" applyFill="1" applyAlignment="1" applyProtection="1">
      <alignment horizontal="left" vertical="center"/>
    </xf>
    <xf numFmtId="0" fontId="28" fillId="24" borderId="0" xfId="0" applyFont="1" applyFill="1" applyAlignment="1" applyProtection="1">
      <alignment horizontal="right" vertical="center"/>
    </xf>
    <xf numFmtId="0" fontId="28" fillId="24" borderId="0" xfId="0" applyFont="1" applyFill="1" applyAlignment="1" applyProtection="1">
      <alignment horizontal="left" vertical="center"/>
    </xf>
    <xf numFmtId="0" fontId="35" fillId="0" borderId="10" xfId="0" applyFont="1" applyBorder="1" applyAlignment="1" applyProtection="1">
      <alignment horizontal="center" vertical="center" shrinkToFit="1"/>
    </xf>
    <xf numFmtId="0" fontId="35" fillId="0" borderId="0" xfId="0" applyFont="1" applyBorder="1" applyAlignment="1" applyProtection="1">
      <alignment horizontal="center" vertical="center" shrinkToFit="1"/>
    </xf>
    <xf numFmtId="0" fontId="36" fillId="24" borderId="0" xfId="0" applyFont="1" applyFill="1" applyAlignment="1" applyProtection="1">
      <alignment horizontal="center" vertical="center"/>
    </xf>
    <xf numFmtId="176" fontId="36" fillId="24" borderId="10" xfId="0" applyNumberFormat="1" applyFont="1" applyFill="1" applyBorder="1" applyAlignment="1" applyProtection="1">
      <alignment horizontal="center" vertical="center"/>
      <protection hidden="1"/>
    </xf>
    <xf numFmtId="0" fontId="36" fillId="24" borderId="10" xfId="0" applyFont="1" applyFill="1" applyBorder="1" applyAlignment="1" applyProtection="1">
      <alignment horizontal="center" vertical="center"/>
    </xf>
    <xf numFmtId="0" fontId="36" fillId="24" borderId="0" xfId="0" applyFont="1" applyFill="1" applyBorder="1" applyAlignment="1" applyProtection="1">
      <alignment horizontal="center" vertical="center"/>
    </xf>
    <xf numFmtId="0" fontId="36" fillId="24" borderId="10" xfId="0" applyFont="1" applyFill="1" applyBorder="1" applyAlignment="1" applyProtection="1">
      <alignment horizontal="center" vertical="center"/>
      <protection hidden="1"/>
    </xf>
    <xf numFmtId="0" fontId="36" fillId="0" borderId="31" xfId="0" applyFont="1" applyFill="1" applyBorder="1" applyAlignment="1" applyProtection="1">
      <alignment horizontal="center" vertical="center"/>
    </xf>
    <xf numFmtId="180" fontId="36" fillId="24" borderId="31" xfId="0" applyNumberFormat="1" applyFont="1" applyFill="1" applyBorder="1" applyAlignment="1" applyProtection="1">
      <alignment horizontal="center" vertical="center"/>
    </xf>
    <xf numFmtId="180" fontId="28" fillId="24" borderId="0" xfId="0" applyNumberFormat="1" applyFont="1" applyFill="1" applyBorder="1" applyAlignment="1" applyProtection="1">
      <alignment horizontal="center" vertical="center"/>
    </xf>
    <xf numFmtId="0" fontId="37" fillId="24" borderId="0" xfId="0" applyFont="1" applyFill="1" applyProtection="1">
      <alignment vertical="center"/>
    </xf>
    <xf numFmtId="0" fontId="28" fillId="24" borderId="0" xfId="49" applyFont="1" applyFill="1" applyAlignment="1" applyProtection="1">
      <alignment vertical="top" wrapText="1"/>
    </xf>
    <xf numFmtId="2" fontId="36" fillId="24" borderId="32" xfId="0" applyNumberFormat="1" applyFont="1" applyFill="1" applyBorder="1" applyAlignment="1" applyProtection="1">
      <alignment horizontal="center" vertical="center" shrinkToFit="1"/>
    </xf>
    <xf numFmtId="181" fontId="36" fillId="24" borderId="32" xfId="0" applyNumberFormat="1" applyFont="1" applyFill="1" applyBorder="1" applyAlignment="1" applyProtection="1">
      <alignment horizontal="center" vertical="center"/>
    </xf>
    <xf numFmtId="181" fontId="28" fillId="24" borderId="0" xfId="0" applyNumberFormat="1" applyFont="1" applyFill="1" applyBorder="1" applyAlignment="1" applyProtection="1">
      <alignment horizontal="center" vertical="center"/>
    </xf>
    <xf numFmtId="0" fontId="36" fillId="27" borderId="31" xfId="0" applyFont="1" applyFill="1" applyBorder="1" applyAlignment="1" applyProtection="1">
      <alignment horizontal="center" vertical="center" shrinkToFit="1"/>
      <protection locked="0"/>
    </xf>
    <xf numFmtId="0" fontId="36" fillId="29" borderId="29" xfId="0" applyFont="1" applyFill="1" applyBorder="1" applyAlignment="1" applyProtection="1"/>
    <xf numFmtId="0" fontId="36" fillId="29" borderId="15" xfId="0" applyFont="1" applyFill="1" applyBorder="1" applyAlignment="1" applyProtection="1"/>
    <xf numFmtId="0" fontId="36" fillId="29" borderId="15" xfId="0" applyFont="1" applyFill="1" applyBorder="1" applyAlignment="1" applyProtection="1">
      <alignment horizontal="left"/>
    </xf>
    <xf numFmtId="0" fontId="36" fillId="29" borderId="15" xfId="0" applyFont="1" applyFill="1" applyBorder="1" applyAlignment="1" applyProtection="1">
      <alignment horizontal="center"/>
    </xf>
    <xf numFmtId="0" fontId="36" fillId="29" borderId="12" xfId="0" applyFont="1" applyFill="1" applyBorder="1" applyAlignment="1" applyProtection="1">
      <alignment horizontal="center"/>
    </xf>
    <xf numFmtId="0" fontId="28" fillId="24" borderId="0" xfId="0" applyFont="1" applyFill="1" applyBorder="1" applyAlignment="1" applyProtection="1">
      <alignment horizontal="left"/>
    </xf>
    <xf numFmtId="0" fontId="36" fillId="24" borderId="0" xfId="0" applyFont="1" applyFill="1" applyAlignment="1" applyProtection="1"/>
    <xf numFmtId="0" fontId="36" fillId="24" borderId="0" xfId="0" applyFont="1" applyFill="1" applyAlignment="1" applyProtection="1">
      <alignment horizontal="center"/>
    </xf>
    <xf numFmtId="0" fontId="36" fillId="24" borderId="0" xfId="0" applyFont="1" applyFill="1" applyAlignment="1" applyProtection="1">
      <alignment horizontal="right" vertical="center"/>
    </xf>
    <xf numFmtId="0" fontId="36" fillId="24" borderId="0" xfId="0" applyFont="1" applyFill="1" applyProtection="1">
      <alignment vertical="center"/>
    </xf>
    <xf numFmtId="0" fontId="28" fillId="24" borderId="0" xfId="0" applyFont="1" applyFill="1" applyBorder="1" applyAlignment="1" applyProtection="1">
      <alignment horizontal="left" vertical="center"/>
    </xf>
    <xf numFmtId="0" fontId="36" fillId="24" borderId="0" xfId="0" applyFont="1" applyFill="1" applyAlignment="1" applyProtection="1">
      <alignment vertical="center"/>
    </xf>
    <xf numFmtId="0" fontId="28" fillId="0" borderId="0" xfId="0" applyFont="1" applyFill="1" applyAlignment="1" applyProtection="1">
      <alignment horizontal="right" vertical="center"/>
    </xf>
    <xf numFmtId="0" fontId="28" fillId="0" borderId="0" xfId="0" applyFont="1" applyFill="1" applyAlignment="1" applyProtection="1">
      <alignment horizontal="center" vertical="center"/>
    </xf>
    <xf numFmtId="0" fontId="36"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36" fillId="24" borderId="0" xfId="0" applyFont="1" applyFill="1" applyAlignment="1" applyProtection="1">
      <alignment vertical="top"/>
    </xf>
    <xf numFmtId="0" fontId="36" fillId="24" borderId="0" xfId="0" applyFont="1" applyFill="1" applyAlignment="1" applyProtection="1">
      <alignment vertical="center" wrapText="1"/>
    </xf>
    <xf numFmtId="0" fontId="28" fillId="24" borderId="0" xfId="0" applyFont="1" applyFill="1" applyAlignment="1" applyProtection="1">
      <alignment vertical="center" wrapText="1"/>
    </xf>
    <xf numFmtId="0" fontId="4" fillId="0" borderId="10" xfId="0" applyFont="1" applyFill="1" applyBorder="1" applyAlignment="1">
      <alignment horizontal="center" vertical="center"/>
    </xf>
    <xf numFmtId="0" fontId="26" fillId="24" borderId="0" xfId="0" applyFont="1" applyFill="1" applyBorder="1" applyAlignment="1">
      <alignment horizontal="center" vertical="center" wrapText="1"/>
    </xf>
    <xf numFmtId="0" fontId="38" fillId="26" borderId="10" xfId="0" applyFont="1" applyFill="1" applyBorder="1" applyAlignment="1" applyProtection="1">
      <alignment horizontal="center" vertical="center" wrapText="1"/>
      <protection locked="0"/>
    </xf>
    <xf numFmtId="0" fontId="31" fillId="26" borderId="10" xfId="0" applyFont="1" applyFill="1" applyBorder="1" applyAlignment="1" applyProtection="1">
      <alignment horizontal="center" vertical="center" wrapText="1"/>
      <protection locked="0"/>
    </xf>
    <xf numFmtId="0" fontId="0" fillId="27" borderId="15" xfId="0" applyFill="1" applyBorder="1" applyAlignment="1" applyProtection="1">
      <alignment horizontal="center" vertical="center"/>
      <protection locked="0"/>
    </xf>
    <xf numFmtId="0" fontId="28" fillId="0" borderId="0" xfId="0" applyFont="1" applyProtection="1">
      <alignment vertical="center"/>
    </xf>
    <xf numFmtId="0" fontId="39" fillId="0" borderId="0" xfId="0" applyFont="1" applyBorder="1" applyAlignment="1" applyProtection="1">
      <alignment horizontal="left" vertical="center"/>
    </xf>
    <xf numFmtId="0" fontId="40" fillId="28" borderId="26" xfId="0" applyFont="1" applyFill="1" applyBorder="1" applyAlignment="1" applyProtection="1">
      <alignment horizontal="center" vertical="center"/>
    </xf>
    <xf numFmtId="0" fontId="28" fillId="28" borderId="0" xfId="0" applyFont="1" applyFill="1" applyProtection="1">
      <alignment vertical="center"/>
    </xf>
    <xf numFmtId="0" fontId="28" fillId="0" borderId="0" xfId="0" applyFont="1" applyAlignment="1" applyProtection="1">
      <alignment horizontal="left" vertical="center" wrapText="1"/>
    </xf>
    <xf numFmtId="0" fontId="28" fillId="30" borderId="10" xfId="0" applyFont="1" applyFill="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0" xfId="0" applyFont="1" applyBorder="1" applyAlignment="1" applyProtection="1">
      <alignment horizontal="center" vertical="center"/>
    </xf>
    <xf numFmtId="0" fontId="38" fillId="30" borderId="10" xfId="0" applyFont="1" applyFill="1" applyBorder="1" applyAlignment="1" applyProtection="1">
      <alignment horizontal="center" vertical="center" wrapText="1"/>
    </xf>
    <xf numFmtId="0" fontId="38" fillId="30" borderId="29" xfId="0" applyFont="1" applyFill="1" applyBorder="1" applyAlignment="1" applyProtection="1">
      <alignment horizontal="center" vertical="center" wrapText="1"/>
    </xf>
    <xf numFmtId="0" fontId="38" fillId="0" borderId="10" xfId="0" applyFont="1" applyBorder="1" applyAlignment="1" applyProtection="1">
      <alignment horizontal="left" vertical="center" wrapText="1" indent="1"/>
    </xf>
    <xf numFmtId="0" fontId="31" fillId="0" borderId="10" xfId="0" applyFont="1" applyBorder="1" applyAlignment="1" applyProtection="1">
      <alignment horizontal="left" vertical="center" wrapText="1" indent="1"/>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16" xfId="0" applyFont="1" applyFill="1" applyBorder="1" applyAlignment="1">
      <alignment horizontal="center" vertical="center"/>
    </xf>
    <xf numFmtId="0" fontId="0" fillId="26" borderId="10" xfId="0" applyFont="1" applyFill="1" applyBorder="1" applyAlignment="1" applyProtection="1">
      <alignment horizontal="center" vertical="center" shrinkToFit="1"/>
      <protection locked="0"/>
    </xf>
    <xf numFmtId="0" fontId="0" fillId="27" borderId="10" xfId="0" applyFont="1" applyFill="1" applyBorder="1" applyAlignment="1" applyProtection="1">
      <alignment horizontal="center" vertical="center" shrinkToFit="1"/>
      <protection locked="0"/>
    </xf>
    <xf numFmtId="0" fontId="0" fillId="26" borderId="33" xfId="0" applyFont="1" applyFill="1" applyBorder="1" applyAlignment="1" applyProtection="1">
      <alignment horizontal="center" vertical="center" shrinkToFit="1"/>
      <protection locked="0"/>
    </xf>
    <xf numFmtId="0" fontId="0" fillId="27" borderId="33" xfId="0" applyFont="1" applyFill="1" applyBorder="1" applyAlignment="1" applyProtection="1">
      <alignment horizontal="center" vertical="center" shrinkToFit="1"/>
      <protection locked="0"/>
    </xf>
    <xf numFmtId="0" fontId="4" fillId="25" borderId="10" xfId="0" applyFont="1" applyFill="1" applyBorder="1" applyAlignment="1">
      <alignment horizontal="center" vertical="center" wrapText="1"/>
    </xf>
    <xf numFmtId="0" fontId="0" fillId="0" borderId="29"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24" borderId="0" xfId="0" applyFill="1" applyProtection="1">
      <alignment vertical="center"/>
      <protection locked="0"/>
    </xf>
    <xf numFmtId="0" fontId="28" fillId="27" borderId="10" xfId="0" applyFont="1" applyFill="1" applyBorder="1" applyAlignment="1" applyProtection="1">
      <alignment horizontal="center" vertical="center"/>
      <protection locked="0"/>
    </xf>
    <xf numFmtId="0" fontId="26" fillId="24" borderId="16" xfId="0" applyFont="1" applyFill="1" applyBorder="1" applyAlignment="1">
      <alignment horizontal="center" vertical="center"/>
    </xf>
    <xf numFmtId="0" fontId="26" fillId="24" borderId="26" xfId="0" applyFont="1" applyFill="1" applyBorder="1" applyAlignment="1">
      <alignment horizontal="center" vertical="center"/>
    </xf>
    <xf numFmtId="0" fontId="28" fillId="27" borderId="10" xfId="0" applyFont="1" applyFill="1" applyBorder="1" applyAlignment="1" applyProtection="1">
      <alignment horizontal="center" vertical="center"/>
      <protection locked="0"/>
    </xf>
    <xf numFmtId="0" fontId="30" fillId="31" borderId="10" xfId="0" applyFont="1" applyFill="1" applyBorder="1" applyAlignment="1">
      <alignment horizontal="center" vertical="center"/>
    </xf>
    <xf numFmtId="0" fontId="26" fillId="27" borderId="15" xfId="0" applyFont="1" applyFill="1" applyBorder="1" applyAlignment="1">
      <alignment horizontal="center" vertical="center"/>
    </xf>
    <xf numFmtId="179" fontId="28" fillId="27" borderId="16" xfId="0" applyNumberFormat="1" applyFont="1" applyFill="1" applyBorder="1" applyAlignment="1" applyProtection="1">
      <alignment horizontal="center" vertical="center"/>
      <protection locked="0"/>
    </xf>
    <xf numFmtId="0" fontId="28" fillId="24" borderId="0" xfId="0" applyFont="1" applyFill="1" applyBorder="1" applyAlignment="1" applyProtection="1">
      <alignment horizontal="left" vertical="center"/>
    </xf>
    <xf numFmtId="182" fontId="0" fillId="0" borderId="16" xfId="0" applyNumberFormat="1" applyFont="1" applyFill="1" applyBorder="1" applyAlignment="1">
      <alignment horizontal="center" vertical="center"/>
    </xf>
    <xf numFmtId="0" fontId="28" fillId="0" borderId="0" xfId="0" applyFont="1" applyFill="1" applyAlignment="1" applyProtection="1">
      <alignment horizontal="center" vertical="center"/>
      <protection locked="0"/>
    </xf>
    <xf numFmtId="0" fontId="28" fillId="27" borderId="10" xfId="0" applyFont="1" applyFill="1" applyBorder="1" applyAlignment="1" applyProtection="1">
      <alignment horizontal="center" vertical="center"/>
      <protection locked="0"/>
    </xf>
    <xf numFmtId="0" fontId="0" fillId="24" borderId="29" xfId="0" applyFont="1" applyFill="1" applyBorder="1" applyAlignment="1">
      <alignment horizontal="center" vertical="center"/>
    </xf>
    <xf numFmtId="0" fontId="0" fillId="24" borderId="10" xfId="0" applyFont="1" applyFill="1" applyBorder="1" applyAlignment="1">
      <alignment horizontal="center" vertical="center"/>
    </xf>
    <xf numFmtId="0" fontId="0" fillId="24" borderId="34" xfId="0" applyFont="1" applyFill="1" applyBorder="1" applyAlignment="1">
      <alignment horizontal="center" vertical="center"/>
    </xf>
    <xf numFmtId="184" fontId="0" fillId="27" borderId="10" xfId="0" applyNumberFormat="1" applyFont="1" applyFill="1" applyBorder="1" applyAlignment="1">
      <alignment horizontal="center" vertical="center"/>
    </xf>
    <xf numFmtId="0" fontId="0" fillId="28" borderId="0" xfId="0" applyFill="1">
      <alignment vertical="center"/>
    </xf>
    <xf numFmtId="0" fontId="0" fillId="28" borderId="0" xfId="0" applyFill="1" applyProtection="1">
      <alignment vertical="center"/>
      <protection locked="0"/>
    </xf>
    <xf numFmtId="0" fontId="28" fillId="28" borderId="0" xfId="0" applyFont="1" applyFill="1">
      <alignment vertical="center"/>
    </xf>
    <xf numFmtId="0" fontId="0" fillId="31" borderId="10" xfId="0" applyFill="1" applyBorder="1" applyAlignment="1">
      <alignment horizontal="center" vertical="center"/>
    </xf>
    <xf numFmtId="182" fontId="0" fillId="27" borderId="10" xfId="0" applyNumberFormat="1" applyFill="1" applyBorder="1" applyAlignment="1">
      <alignment horizontal="center" vertical="center"/>
    </xf>
    <xf numFmtId="0" fontId="28" fillId="28" borderId="11" xfId="0" applyFont="1" applyFill="1" applyBorder="1" applyAlignment="1" applyProtection="1">
      <alignment vertical="center"/>
      <protection locked="0"/>
    </xf>
    <xf numFmtId="0" fontId="28" fillId="28" borderId="0" xfId="0" applyFont="1" applyFill="1" applyAlignment="1">
      <alignment horizontal="center" vertical="center"/>
    </xf>
    <xf numFmtId="0" fontId="28" fillId="28" borderId="0" xfId="0" applyFont="1" applyFill="1" applyProtection="1">
      <alignment vertical="center"/>
      <protection locked="0"/>
    </xf>
    <xf numFmtId="0" fontId="28" fillId="28" borderId="0" xfId="0" applyFont="1" applyFill="1" applyAlignment="1">
      <alignment horizontal="left" vertical="center"/>
    </xf>
    <xf numFmtId="0" fontId="31" fillId="28" borderId="0" xfId="0" applyFont="1" applyFill="1" applyAlignment="1">
      <alignment horizontal="right" vertical="center"/>
    </xf>
    <xf numFmtId="0" fontId="26" fillId="28" borderId="0" xfId="0" applyFont="1" applyFill="1" applyBorder="1" applyAlignment="1">
      <alignment horizontal="center" vertical="center"/>
    </xf>
    <xf numFmtId="0" fontId="26" fillId="28" borderId="35" xfId="0" applyFont="1" applyFill="1" applyBorder="1" applyAlignment="1">
      <alignment vertical="center"/>
    </xf>
    <xf numFmtId="0" fontId="36" fillId="28" borderId="0" xfId="0" applyFont="1" applyFill="1" applyAlignment="1" applyProtection="1">
      <alignment vertical="center"/>
    </xf>
    <xf numFmtId="0" fontId="28" fillId="28" borderId="0" xfId="0" applyNumberFormat="1" applyFont="1" applyFill="1" applyBorder="1" applyAlignment="1" applyProtection="1">
      <alignment horizontal="left" vertical="center" indent="1"/>
    </xf>
    <xf numFmtId="0" fontId="28" fillId="28" borderId="30" xfId="0" applyFont="1" applyFill="1" applyBorder="1" applyProtection="1">
      <alignment vertical="center"/>
    </xf>
    <xf numFmtId="0" fontId="28" fillId="28" borderId="0" xfId="0" applyFont="1" applyFill="1" applyAlignment="1" applyProtection="1">
      <alignment vertical="top"/>
    </xf>
    <xf numFmtId="0" fontId="27" fillId="28" borderId="0" xfId="0" applyFont="1" applyFill="1" applyBorder="1" applyAlignment="1">
      <alignment vertical="center"/>
    </xf>
    <xf numFmtId="0" fontId="27" fillId="28" borderId="36" xfId="0" applyFont="1" applyFill="1" applyBorder="1" applyAlignment="1">
      <alignment horizontal="center" vertical="center"/>
    </xf>
    <xf numFmtId="0" fontId="26" fillId="24" borderId="0" xfId="0" applyFont="1" applyFill="1" applyAlignment="1">
      <alignment vertical="center" wrapText="1"/>
    </xf>
    <xf numFmtId="0" fontId="26" fillId="24" borderId="18" xfId="0" applyFont="1" applyFill="1" applyBorder="1" applyAlignment="1">
      <alignment vertical="center" wrapText="1"/>
    </xf>
    <xf numFmtId="0" fontId="26" fillId="26" borderId="10" xfId="0" applyFont="1" applyFill="1" applyBorder="1" applyAlignment="1" applyProtection="1">
      <alignment horizontal="center" vertical="center" wrapText="1"/>
      <protection locked="0"/>
    </xf>
    <xf numFmtId="0" fontId="26" fillId="24" borderId="0" xfId="0" applyFont="1" applyFill="1" applyAlignment="1">
      <alignment vertical="center" wrapText="1"/>
    </xf>
    <xf numFmtId="0" fontId="26" fillId="0" borderId="15" xfId="0" applyFont="1" applyFill="1" applyBorder="1" applyAlignment="1">
      <alignment vertical="center" wrapText="1"/>
    </xf>
    <xf numFmtId="0" fontId="26" fillId="0" borderId="14" xfId="0" applyFont="1" applyFill="1" applyBorder="1" applyAlignment="1">
      <alignment horizontal="right" vertical="center" wrapText="1"/>
    </xf>
    <xf numFmtId="0" fontId="26" fillId="24" borderId="18" xfId="0" applyFont="1" applyFill="1" applyBorder="1" applyAlignment="1">
      <alignment vertical="center" wrapText="1"/>
    </xf>
    <xf numFmtId="0" fontId="26" fillId="26" borderId="10" xfId="0" applyFont="1" applyFill="1" applyBorder="1" applyAlignment="1" applyProtection="1">
      <alignment horizontal="center" vertical="center" wrapText="1"/>
      <protection locked="0"/>
    </xf>
    <xf numFmtId="0" fontId="26" fillId="24" borderId="0" xfId="0" applyFont="1" applyFill="1" applyAlignment="1">
      <alignment vertical="center" wrapText="1"/>
    </xf>
    <xf numFmtId="0" fontId="26" fillId="0" borderId="15" xfId="0" applyFont="1" applyFill="1" applyBorder="1" applyAlignment="1">
      <alignment vertical="center" wrapText="1"/>
    </xf>
    <xf numFmtId="0" fontId="26" fillId="0" borderId="14" xfId="0" applyFont="1" applyFill="1" applyBorder="1" applyAlignment="1">
      <alignment horizontal="right" vertical="center" wrapText="1"/>
    </xf>
    <xf numFmtId="0" fontId="26" fillId="24" borderId="18" xfId="0" applyFont="1" applyFill="1" applyBorder="1" applyAlignment="1">
      <alignment vertical="center" wrapText="1"/>
    </xf>
    <xf numFmtId="0" fontId="26" fillId="26" borderId="10" xfId="0" applyFont="1" applyFill="1" applyBorder="1" applyAlignment="1" applyProtection="1">
      <alignment horizontal="center" vertical="center" wrapText="1"/>
      <protection locked="0"/>
    </xf>
    <xf numFmtId="0" fontId="26" fillId="0" borderId="15" xfId="0" applyFont="1" applyFill="1" applyBorder="1" applyAlignment="1">
      <alignment vertical="center" wrapText="1"/>
    </xf>
    <xf numFmtId="0" fontId="33" fillId="28" borderId="0" xfId="0" applyFont="1" applyFill="1" applyBorder="1" applyAlignment="1" applyProtection="1">
      <alignment horizontal="center" vertical="center" shrinkToFit="1"/>
    </xf>
    <xf numFmtId="0" fontId="28" fillId="28" borderId="0" xfId="0" applyNumberFormat="1" applyFont="1" applyFill="1" applyBorder="1" applyAlignment="1" applyProtection="1">
      <alignment horizontal="left" vertical="center" indent="1"/>
      <protection locked="0"/>
    </xf>
    <xf numFmtId="0" fontId="35" fillId="28" borderId="0" xfId="0" applyFont="1" applyFill="1" applyAlignment="1" applyProtection="1">
      <alignment horizontal="center" vertical="center" shrinkToFit="1"/>
    </xf>
    <xf numFmtId="0" fontId="35" fillId="28" borderId="0" xfId="0" applyFont="1" applyFill="1" applyAlignment="1" applyProtection="1">
      <alignment horizontal="right" vertical="center"/>
    </xf>
    <xf numFmtId="0" fontId="35" fillId="28" borderId="0" xfId="0" applyFont="1" applyFill="1" applyProtection="1">
      <alignment vertical="center"/>
    </xf>
    <xf numFmtId="0" fontId="36" fillId="28" borderId="0" xfId="0" applyFont="1" applyFill="1" applyProtection="1">
      <alignment vertical="center"/>
    </xf>
    <xf numFmtId="179" fontId="28" fillId="27" borderId="10" xfId="0" applyNumberFormat="1" applyFont="1" applyFill="1" applyBorder="1" applyAlignment="1" applyProtection="1">
      <alignment horizontal="center" vertical="center"/>
      <protection locked="0"/>
    </xf>
    <xf numFmtId="0" fontId="28" fillId="28" borderId="10" xfId="0" applyNumberFormat="1" applyFont="1" applyFill="1" applyBorder="1" applyAlignment="1" applyProtection="1">
      <alignment horizontal="center" vertical="center"/>
    </xf>
    <xf numFmtId="0" fontId="28" fillId="24" borderId="0" xfId="0" applyFont="1" applyFill="1" applyAlignment="1" applyProtection="1">
      <alignment vertical="top"/>
    </xf>
    <xf numFmtId="0" fontId="34" fillId="24" borderId="0" xfId="0" applyFont="1" applyFill="1" applyAlignment="1" applyProtection="1">
      <alignment vertical="top"/>
    </xf>
    <xf numFmtId="0" fontId="34" fillId="24" borderId="10" xfId="0" applyFont="1" applyFill="1" applyBorder="1" applyAlignment="1" applyProtection="1">
      <alignment horizontal="center" vertical="center"/>
    </xf>
    <xf numFmtId="20" fontId="28" fillId="27" borderId="10" xfId="0" applyNumberFormat="1" applyFont="1" applyFill="1" applyBorder="1" applyAlignment="1" applyProtection="1">
      <alignment horizontal="center" vertical="center"/>
      <protection locked="0"/>
    </xf>
    <xf numFmtId="0" fontId="28" fillId="27" borderId="10" xfId="0" applyFont="1" applyFill="1" applyBorder="1" applyAlignment="1" applyProtection="1">
      <alignment horizontal="left" vertical="center" indent="1"/>
      <protection locked="0"/>
    </xf>
    <xf numFmtId="0" fontId="35" fillId="0" borderId="0" xfId="0" applyFont="1" applyBorder="1" applyAlignment="1" applyProtection="1">
      <alignment horizontal="center" vertical="center" shrinkToFit="1"/>
    </xf>
    <xf numFmtId="0" fontId="28" fillId="24" borderId="0" xfId="49" applyFont="1" applyFill="1" applyAlignment="1" applyProtection="1">
      <alignment vertical="top" wrapText="1"/>
    </xf>
    <xf numFmtId="0" fontId="36" fillId="28" borderId="0" xfId="0" applyFont="1" applyFill="1" applyProtection="1">
      <alignment vertical="center"/>
    </xf>
    <xf numFmtId="0" fontId="36" fillId="28" borderId="0" xfId="0" applyFont="1" applyFill="1" applyAlignment="1" applyProtection="1"/>
    <xf numFmtId="0" fontId="35" fillId="0" borderId="0" xfId="0" applyFont="1" applyFill="1" applyAlignment="1" applyProtection="1">
      <alignment horizontal="center" vertical="center" shrinkToFit="1"/>
    </xf>
    <xf numFmtId="0" fontId="35" fillId="0" borderId="0" xfId="0" applyFont="1" applyFill="1" applyAlignment="1" applyProtection="1">
      <alignment horizontal="right" vertical="center"/>
    </xf>
    <xf numFmtId="0" fontId="35" fillId="0" borderId="0" xfId="0" applyFont="1" applyFill="1" applyProtection="1">
      <alignment vertical="center"/>
    </xf>
    <xf numFmtId="0" fontId="35" fillId="0" borderId="10" xfId="0" applyFont="1" applyBorder="1" applyAlignment="1" applyProtection="1">
      <alignment horizontal="center" vertical="center" shrinkToFit="1"/>
    </xf>
    <xf numFmtId="0" fontId="28" fillId="24" borderId="0" xfId="0" applyFont="1" applyFill="1">
      <alignment vertical="center"/>
    </xf>
    <xf numFmtId="0" fontId="28" fillId="24" borderId="0" xfId="0" applyFont="1" applyFill="1" applyProtection="1">
      <alignment vertical="center"/>
    </xf>
    <xf numFmtId="0" fontId="28" fillId="27" borderId="10" xfId="0" applyFont="1" applyFill="1" applyBorder="1" applyAlignment="1" applyProtection="1">
      <alignment horizontal="center" vertical="center"/>
      <protection locked="0"/>
    </xf>
    <xf numFmtId="0" fontId="28" fillId="24" borderId="0" xfId="0" applyFont="1" applyFill="1" applyAlignment="1" applyProtection="1">
      <alignment vertical="center"/>
    </xf>
    <xf numFmtId="0" fontId="28" fillId="24" borderId="0" xfId="0" applyFont="1" applyFill="1" applyAlignment="1" applyProtection="1">
      <alignment horizontal="center" vertical="center"/>
    </xf>
    <xf numFmtId="0" fontId="36" fillId="24" borderId="0" xfId="0" applyFont="1" applyFill="1" applyAlignment="1" applyProtection="1">
      <alignment horizontal="left" vertical="center"/>
    </xf>
    <xf numFmtId="0" fontId="28" fillId="24" borderId="0" xfId="0" applyFont="1" applyFill="1" applyAlignment="1" applyProtection="1">
      <alignment horizontal="right" vertical="center"/>
    </xf>
    <xf numFmtId="0" fontId="28" fillId="24" borderId="0" xfId="0" applyFont="1" applyFill="1" applyAlignment="1" applyProtection="1">
      <alignment horizontal="left" vertical="center"/>
    </xf>
    <xf numFmtId="0" fontId="36" fillId="24" borderId="0" xfId="0" applyFont="1" applyFill="1" applyAlignment="1" applyProtection="1">
      <alignment horizontal="center" vertical="center"/>
    </xf>
    <xf numFmtId="176" fontId="36" fillId="24" borderId="10" xfId="0" applyNumberFormat="1" applyFont="1" applyFill="1" applyBorder="1" applyAlignment="1" applyProtection="1">
      <alignment horizontal="center" vertical="center"/>
      <protection hidden="1"/>
    </xf>
    <xf numFmtId="0" fontId="36" fillId="24" borderId="10" xfId="0" applyFont="1" applyFill="1" applyBorder="1" applyAlignment="1" applyProtection="1">
      <alignment horizontal="center" vertical="center"/>
    </xf>
    <xf numFmtId="0" fontId="36" fillId="24" borderId="0" xfId="0" applyFont="1" applyFill="1" applyBorder="1" applyAlignment="1" applyProtection="1">
      <alignment horizontal="center" vertical="center"/>
    </xf>
    <xf numFmtId="0" fontId="36" fillId="24" borderId="10" xfId="0" applyFont="1" applyFill="1" applyBorder="1" applyAlignment="1" applyProtection="1">
      <alignment horizontal="center" vertical="center"/>
      <protection hidden="1"/>
    </xf>
    <xf numFmtId="180" fontId="36" fillId="24" borderId="31" xfId="0" applyNumberFormat="1" applyFont="1" applyFill="1" applyBorder="1" applyAlignment="1" applyProtection="1">
      <alignment horizontal="center" vertical="center"/>
    </xf>
    <xf numFmtId="180" fontId="28" fillId="24" borderId="0" xfId="0" applyNumberFormat="1" applyFont="1" applyFill="1" applyBorder="1" applyAlignment="1" applyProtection="1">
      <alignment horizontal="center" vertical="center"/>
    </xf>
    <xf numFmtId="0" fontId="37" fillId="24" borderId="0" xfId="0" applyFont="1" applyFill="1" applyProtection="1">
      <alignment vertical="center"/>
    </xf>
    <xf numFmtId="2" fontId="36" fillId="24" borderId="32" xfId="0" applyNumberFormat="1" applyFont="1" applyFill="1" applyBorder="1" applyAlignment="1" applyProtection="1">
      <alignment horizontal="center" vertical="center" shrinkToFit="1"/>
    </xf>
    <xf numFmtId="181" fontId="36" fillId="24" borderId="32" xfId="0" applyNumberFormat="1" applyFont="1" applyFill="1" applyBorder="1" applyAlignment="1" applyProtection="1">
      <alignment horizontal="center" vertical="center"/>
    </xf>
    <xf numFmtId="181" fontId="28" fillId="24" borderId="0" xfId="0" applyNumberFormat="1" applyFont="1" applyFill="1" applyBorder="1" applyAlignment="1" applyProtection="1">
      <alignment horizontal="center" vertical="center"/>
    </xf>
    <xf numFmtId="0" fontId="36" fillId="27" borderId="31" xfId="0" applyFont="1" applyFill="1" applyBorder="1" applyAlignment="1" applyProtection="1">
      <alignment horizontal="center" vertical="center" shrinkToFit="1"/>
      <protection locked="0"/>
    </xf>
    <xf numFmtId="0" fontId="36" fillId="29" borderId="29" xfId="0" applyFont="1" applyFill="1" applyBorder="1" applyAlignment="1" applyProtection="1"/>
    <xf numFmtId="0" fontId="36" fillId="29" borderId="15" xfId="0" applyFont="1" applyFill="1" applyBorder="1" applyAlignment="1" applyProtection="1"/>
    <xf numFmtId="0" fontId="36" fillId="29" borderId="15" xfId="0" applyFont="1" applyFill="1" applyBorder="1" applyAlignment="1" applyProtection="1">
      <alignment horizontal="left"/>
    </xf>
    <xf numFmtId="0" fontId="36" fillId="29" borderId="15" xfId="0" applyFont="1" applyFill="1" applyBorder="1" applyAlignment="1" applyProtection="1">
      <alignment horizontal="center"/>
    </xf>
    <xf numFmtId="0" fontId="36" fillId="29" borderId="12" xfId="0" applyFont="1" applyFill="1" applyBorder="1" applyAlignment="1" applyProtection="1">
      <alignment horizontal="center"/>
    </xf>
    <xf numFmtId="0" fontId="28" fillId="24" borderId="0" xfId="0" applyFont="1" applyFill="1" applyBorder="1" applyAlignment="1" applyProtection="1">
      <alignment horizontal="left"/>
    </xf>
    <xf numFmtId="0" fontId="36" fillId="24" borderId="0" xfId="0" applyFont="1" applyFill="1" applyAlignment="1" applyProtection="1"/>
    <xf numFmtId="0" fontId="36" fillId="24" borderId="0" xfId="0" applyFont="1" applyFill="1" applyAlignment="1" applyProtection="1">
      <alignment horizontal="center"/>
    </xf>
    <xf numFmtId="0" fontId="36" fillId="24" borderId="0" xfId="0" applyFont="1" applyFill="1" applyAlignment="1" applyProtection="1">
      <alignment horizontal="right" vertical="center"/>
    </xf>
    <xf numFmtId="0" fontId="36" fillId="24" borderId="0" xfId="0" applyFont="1" applyFill="1" applyProtection="1">
      <alignment vertical="center"/>
    </xf>
    <xf numFmtId="0" fontId="28" fillId="24" borderId="0" xfId="0" applyFont="1" applyFill="1" applyBorder="1" applyAlignment="1" applyProtection="1">
      <alignment horizontal="left" vertical="center"/>
    </xf>
    <xf numFmtId="0" fontId="36" fillId="24" borderId="0" xfId="0" applyFont="1" applyFill="1" applyAlignment="1" applyProtection="1">
      <alignment vertical="center"/>
    </xf>
    <xf numFmtId="0" fontId="28" fillId="0" borderId="0" xfId="0" applyFont="1" applyFill="1" applyAlignment="1" applyProtection="1">
      <alignment horizontal="center" vertical="center"/>
    </xf>
    <xf numFmtId="0" fontId="36" fillId="24" borderId="0" xfId="0" applyFont="1" applyFill="1" applyAlignment="1" applyProtection="1">
      <alignment vertical="top"/>
    </xf>
    <xf numFmtId="0" fontId="36" fillId="24" borderId="0" xfId="0" applyFont="1" applyFill="1" applyAlignment="1" applyProtection="1">
      <alignment vertical="center" wrapText="1"/>
    </xf>
    <xf numFmtId="0" fontId="28" fillId="24" borderId="0" xfId="0" applyFont="1" applyFill="1" applyAlignment="1" applyProtection="1">
      <alignment vertical="center" wrapText="1"/>
    </xf>
    <xf numFmtId="0" fontId="36" fillId="0" borderId="31" xfId="0" applyFont="1" applyFill="1" applyBorder="1" applyAlignment="1" applyProtection="1">
      <alignment horizontal="center" vertical="center"/>
    </xf>
    <xf numFmtId="0" fontId="28" fillId="0" borderId="0" xfId="0" applyFont="1" applyFill="1" applyAlignment="1" applyProtection="1">
      <alignment horizontal="right" vertical="center"/>
    </xf>
    <xf numFmtId="0" fontId="36"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28" fillId="24" borderId="0" xfId="0" applyFont="1" applyFill="1" applyAlignment="1" applyProtection="1">
      <alignment vertical="top"/>
    </xf>
    <xf numFmtId="0" fontId="34" fillId="24" borderId="0" xfId="0" applyFont="1" applyFill="1" applyAlignment="1" applyProtection="1">
      <alignment vertical="top"/>
    </xf>
    <xf numFmtId="0" fontId="34" fillId="24" borderId="10" xfId="0" applyFont="1" applyFill="1" applyBorder="1" applyAlignment="1" applyProtection="1">
      <alignment horizontal="center" vertical="center"/>
    </xf>
    <xf numFmtId="20" fontId="28" fillId="27" borderId="10" xfId="0" applyNumberFormat="1" applyFont="1" applyFill="1" applyBorder="1" applyAlignment="1" applyProtection="1">
      <alignment horizontal="center" vertical="center"/>
      <protection locked="0"/>
    </xf>
    <xf numFmtId="0" fontId="28" fillId="27" borderId="10" xfId="0" applyFont="1" applyFill="1" applyBorder="1" applyAlignment="1" applyProtection="1">
      <alignment horizontal="left" vertical="center" indent="1"/>
      <protection locked="0"/>
    </xf>
    <xf numFmtId="0" fontId="28" fillId="0" borderId="10" xfId="0" applyFont="1" applyFill="1" applyBorder="1" applyAlignment="1" applyProtection="1">
      <alignment horizontal="center" vertical="center"/>
    </xf>
    <xf numFmtId="0" fontId="28" fillId="0" borderId="0" xfId="0" applyFont="1" applyFill="1" applyAlignment="1" applyProtection="1">
      <alignment horizontal="center" vertical="center" shrinkToFit="1"/>
    </xf>
    <xf numFmtId="179" fontId="28" fillId="0" borderId="10" xfId="0" applyNumberFormat="1" applyFont="1" applyFill="1" applyBorder="1" applyAlignment="1" applyProtection="1">
      <alignment horizontal="center" vertical="center"/>
    </xf>
    <xf numFmtId="0" fontId="28" fillId="0" borderId="10" xfId="0" applyNumberFormat="1" applyFont="1" applyFill="1" applyBorder="1" applyAlignment="1" applyProtection="1">
      <alignment horizontal="center" vertical="center"/>
    </xf>
    <xf numFmtId="20" fontId="28" fillId="0" borderId="10" xfId="0" applyNumberFormat="1" applyFont="1" applyFill="1" applyBorder="1" applyAlignment="1" applyProtection="1">
      <alignment horizontal="center" vertical="center"/>
    </xf>
    <xf numFmtId="0" fontId="28" fillId="0" borderId="10" xfId="0" applyFont="1" applyFill="1" applyBorder="1" applyAlignment="1" applyProtection="1">
      <alignment horizontal="left" vertical="center" indent="1"/>
    </xf>
    <xf numFmtId="183" fontId="28" fillId="27" borderId="10" xfId="0" applyNumberFormat="1" applyFont="1" applyFill="1" applyBorder="1" applyAlignment="1" applyProtection="1">
      <alignment horizontal="right" vertical="center" indent="1" shrinkToFit="1"/>
      <protection locked="0"/>
    </xf>
    <xf numFmtId="185" fontId="28" fillId="27" borderId="10" xfId="0" applyNumberFormat="1" applyFont="1" applyFill="1" applyBorder="1" applyAlignment="1" applyProtection="1">
      <alignment horizontal="right" vertical="center" indent="1" shrinkToFit="1"/>
      <protection locked="0"/>
    </xf>
    <xf numFmtId="0" fontId="28" fillId="28" borderId="35" xfId="0" applyFont="1" applyFill="1" applyBorder="1" applyProtection="1">
      <alignment vertical="center"/>
    </xf>
    <xf numFmtId="0" fontId="28" fillId="28" borderId="26" xfId="0" applyFont="1" applyFill="1" applyBorder="1" applyProtection="1">
      <alignment vertical="center"/>
    </xf>
    <xf numFmtId="0" fontId="28" fillId="28" borderId="38" xfId="0" applyFont="1" applyFill="1" applyBorder="1" applyProtection="1">
      <alignment vertical="center"/>
    </xf>
    <xf numFmtId="0" fontId="28" fillId="28" borderId="39" xfId="0" applyFont="1" applyFill="1" applyBorder="1" applyProtection="1">
      <alignment vertical="center"/>
    </xf>
    <xf numFmtId="0" fontId="31" fillId="28" borderId="0" xfId="0" applyFont="1" applyFill="1" applyProtection="1">
      <alignment vertical="center"/>
    </xf>
    <xf numFmtId="0" fontId="28" fillId="28" borderId="0" xfId="0" applyFont="1" applyFill="1" applyBorder="1" applyProtection="1">
      <alignment vertical="center"/>
    </xf>
    <xf numFmtId="0" fontId="28" fillId="28" borderId="25" xfId="0" applyFont="1" applyFill="1" applyBorder="1" applyProtection="1">
      <alignment vertical="center"/>
    </xf>
    <xf numFmtId="0" fontId="28" fillId="28" borderId="24" xfId="0" applyFont="1" applyFill="1" applyBorder="1" applyProtection="1">
      <alignment vertical="center"/>
    </xf>
    <xf numFmtId="0" fontId="28" fillId="28" borderId="24" xfId="0" applyFont="1" applyFill="1" applyBorder="1" applyAlignment="1" applyProtection="1">
      <alignment vertical="center"/>
    </xf>
    <xf numFmtId="0" fontId="32" fillId="28" borderId="0" xfId="0" applyFont="1" applyFill="1" applyProtection="1">
      <alignment vertical="center"/>
    </xf>
    <xf numFmtId="0" fontId="36" fillId="28" borderId="0" xfId="0" applyFont="1" applyFill="1" applyProtection="1">
      <alignment vertical="center"/>
    </xf>
    <xf numFmtId="0" fontId="28" fillId="0" borderId="0" xfId="0" applyFont="1" applyProtection="1">
      <alignment vertical="center"/>
    </xf>
    <xf numFmtId="0" fontId="32" fillId="24" borderId="0" xfId="0" applyFont="1" applyFill="1" applyProtection="1">
      <alignment vertical="center"/>
    </xf>
    <xf numFmtId="0" fontId="28" fillId="24" borderId="0" xfId="0" applyFont="1" applyFill="1" applyProtection="1">
      <alignment vertical="center"/>
    </xf>
    <xf numFmtId="0" fontId="28" fillId="0" borderId="40" xfId="0" applyFont="1" applyFill="1" applyBorder="1" applyAlignment="1" applyProtection="1">
      <alignment horizontal="center" vertical="center"/>
    </xf>
    <xf numFmtId="0" fontId="28" fillId="0" borderId="0" xfId="0" applyFont="1" applyFill="1" applyProtection="1">
      <alignment vertical="center"/>
    </xf>
    <xf numFmtId="0" fontId="28" fillId="24" borderId="23" xfId="0" applyFont="1" applyFill="1" applyBorder="1" applyAlignment="1" applyProtection="1">
      <alignment vertical="center"/>
    </xf>
    <xf numFmtId="0" fontId="28" fillId="0" borderId="36" xfId="0" applyFont="1" applyBorder="1" applyAlignment="1" applyProtection="1">
      <alignment horizontal="left" vertical="center" indent="1"/>
    </xf>
    <xf numFmtId="0" fontId="28" fillId="0" borderId="24" xfId="0" applyFont="1" applyBorder="1" applyAlignment="1" applyProtection="1">
      <alignment horizontal="left" vertical="center" indent="1"/>
    </xf>
    <xf numFmtId="0" fontId="28" fillId="0" borderId="0" xfId="0" applyFont="1" applyBorder="1" applyAlignment="1" applyProtection="1">
      <alignment horizontal="left" vertical="center" indent="1"/>
    </xf>
    <xf numFmtId="0" fontId="28" fillId="27" borderId="0" xfId="0" applyFont="1" applyFill="1" applyBorder="1" applyAlignment="1" applyProtection="1">
      <alignment horizontal="right" vertical="center"/>
      <protection locked="0"/>
    </xf>
    <xf numFmtId="0" fontId="28" fillId="0" borderId="0" xfId="0" applyFont="1" applyBorder="1" applyProtection="1">
      <alignment vertical="center"/>
    </xf>
    <xf numFmtId="0" fontId="28" fillId="0" borderId="15" xfId="0" applyFont="1" applyBorder="1" applyAlignment="1" applyProtection="1">
      <alignment horizontal="center" vertical="center"/>
    </xf>
    <xf numFmtId="0" fontId="28" fillId="0" borderId="12" xfId="0" applyFont="1" applyBorder="1" applyProtection="1">
      <alignment vertical="center"/>
    </xf>
    <xf numFmtId="0" fontId="28" fillId="0" borderId="41" xfId="0" applyFont="1" applyBorder="1" applyAlignment="1" applyProtection="1">
      <alignment horizontal="center" vertical="center"/>
    </xf>
    <xf numFmtId="0" fontId="28" fillId="0" borderId="42" xfId="0" applyFont="1" applyBorder="1" applyProtection="1">
      <alignment vertical="center"/>
    </xf>
    <xf numFmtId="0" fontId="28" fillId="0" borderId="43" xfId="0" applyFont="1" applyBorder="1" applyAlignment="1" applyProtection="1">
      <alignment horizontal="center" vertical="center"/>
    </xf>
    <xf numFmtId="0" fontId="28" fillId="26" borderId="33"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xf>
    <xf numFmtId="0" fontId="28" fillId="0" borderId="44" xfId="0" applyFont="1" applyBorder="1" applyAlignment="1" applyProtection="1">
      <alignment horizontal="center" vertical="center"/>
    </xf>
    <xf numFmtId="0" fontId="28" fillId="26" borderId="10" xfId="0" applyFont="1" applyFill="1" applyBorder="1" applyAlignment="1" applyProtection="1">
      <alignment horizontal="center" vertical="center"/>
      <protection locked="0"/>
    </xf>
    <xf numFmtId="0" fontId="28" fillId="0" borderId="29" xfId="0" applyFont="1" applyBorder="1" applyAlignment="1" applyProtection="1">
      <alignment horizontal="center" vertical="center"/>
    </xf>
    <xf numFmtId="0" fontId="28" fillId="0" borderId="45" xfId="0" applyFont="1" applyBorder="1" applyAlignment="1" applyProtection="1">
      <alignment horizontal="center" vertical="center"/>
    </xf>
    <xf numFmtId="0" fontId="28" fillId="26" borderId="37" xfId="0" applyFont="1" applyFill="1" applyBorder="1" applyAlignment="1" applyProtection="1">
      <alignment horizontal="center" vertical="center"/>
      <protection locked="0"/>
    </xf>
    <xf numFmtId="0" fontId="28" fillId="0" borderId="46" xfId="0" applyFont="1" applyBorder="1" applyAlignment="1" applyProtection="1">
      <alignment horizontal="center" vertical="center"/>
    </xf>
    <xf numFmtId="0" fontId="28" fillId="26" borderId="16" xfId="0" applyFont="1" applyFill="1" applyBorder="1" applyAlignment="1" applyProtection="1">
      <alignment horizontal="center" vertical="center"/>
      <protection locked="0"/>
    </xf>
    <xf numFmtId="0" fontId="28" fillId="0" borderId="47" xfId="0" applyFont="1" applyBorder="1" applyAlignment="1" applyProtection="1">
      <alignment horizontal="center" vertical="center"/>
    </xf>
    <xf numFmtId="0" fontId="28" fillId="0" borderId="27" xfId="0" applyFont="1" applyBorder="1" applyProtection="1">
      <alignment vertical="center"/>
    </xf>
    <xf numFmtId="0" fontId="28" fillId="0" borderId="23" xfId="0" applyFont="1" applyFill="1" applyBorder="1" applyAlignment="1" applyProtection="1">
      <alignment vertical="center"/>
    </xf>
    <xf numFmtId="0" fontId="28" fillId="0" borderId="24" xfId="0" applyFont="1" applyFill="1" applyBorder="1" applyAlignment="1" applyProtection="1">
      <alignment vertical="center"/>
    </xf>
    <xf numFmtId="0" fontId="28" fillId="0" borderId="24" xfId="0" applyFont="1" applyFill="1" applyBorder="1" applyProtection="1">
      <alignment vertical="center"/>
    </xf>
    <xf numFmtId="0" fontId="28" fillId="0" borderId="25" xfId="0" applyFont="1" applyFill="1" applyBorder="1" applyProtection="1">
      <alignment vertical="center"/>
    </xf>
    <xf numFmtId="0" fontId="28" fillId="0" borderId="36" xfId="0" applyFont="1" applyFill="1" applyBorder="1" applyProtection="1">
      <alignment vertical="center"/>
    </xf>
    <xf numFmtId="0" fontId="28" fillId="0" borderId="24" xfId="0" applyFont="1" applyFill="1" applyBorder="1" applyAlignment="1" applyProtection="1">
      <alignment horizontal="center" vertical="center"/>
    </xf>
    <xf numFmtId="0" fontId="28" fillId="0" borderId="0" xfId="0" applyFont="1" applyFill="1" applyBorder="1" applyProtection="1">
      <alignment vertical="center"/>
    </xf>
    <xf numFmtId="0" fontId="28" fillId="0" borderId="35" xfId="0" applyFont="1" applyFill="1" applyBorder="1" applyProtection="1">
      <alignment vertical="center"/>
    </xf>
    <xf numFmtId="0" fontId="28" fillId="0" borderId="15" xfId="0" applyFont="1" applyFill="1" applyBorder="1" applyAlignment="1" applyProtection="1">
      <alignment horizontal="center" vertical="center"/>
    </xf>
    <xf numFmtId="0" fontId="28" fillId="0" borderId="12" xfId="0" applyFont="1" applyFill="1" applyBorder="1" applyProtection="1">
      <alignment vertical="center"/>
    </xf>
    <xf numFmtId="0" fontId="28" fillId="0" borderId="28" xfId="0" applyFont="1" applyFill="1" applyBorder="1" applyProtection="1">
      <alignment vertical="center"/>
    </xf>
    <xf numFmtId="0" fontId="28" fillId="0" borderId="11" xfId="0" applyFont="1" applyFill="1" applyBorder="1" applyProtection="1">
      <alignment vertical="center"/>
    </xf>
    <xf numFmtId="0" fontId="28" fillId="0" borderId="48" xfId="0" applyFont="1" applyFill="1" applyBorder="1" applyProtection="1">
      <alignment vertical="center"/>
    </xf>
    <xf numFmtId="0" fontId="28" fillId="0" borderId="49" xfId="0" applyFont="1" applyFill="1" applyBorder="1" applyProtection="1">
      <alignment vertical="center"/>
    </xf>
    <xf numFmtId="0" fontId="28" fillId="0" borderId="13" xfId="0" applyFont="1" applyFill="1" applyBorder="1" applyProtection="1">
      <alignment vertical="center"/>
    </xf>
    <xf numFmtId="0" fontId="28" fillId="0" borderId="50" xfId="0" applyFont="1" applyFill="1" applyBorder="1" applyProtection="1">
      <alignment vertical="center"/>
    </xf>
    <xf numFmtId="0" fontId="28" fillId="0" borderId="0" xfId="0" applyFont="1" applyFill="1" applyBorder="1" applyAlignment="1" applyProtection="1">
      <alignment horizontal="center" vertical="center"/>
    </xf>
    <xf numFmtId="0" fontId="28" fillId="0" borderId="41" xfId="0" applyFont="1" applyFill="1" applyBorder="1" applyAlignment="1" applyProtection="1">
      <alignment horizontal="left" vertical="center"/>
    </xf>
    <xf numFmtId="0" fontId="28" fillId="0" borderId="51" xfId="0" applyFont="1" applyFill="1" applyBorder="1" applyAlignment="1" applyProtection="1">
      <alignment horizontal="left" vertical="center"/>
    </xf>
    <xf numFmtId="3" fontId="28" fillId="0" borderId="42" xfId="0" applyNumberFormat="1" applyFont="1" applyFill="1" applyBorder="1" applyAlignment="1" applyProtection="1">
      <alignment horizontal="left" vertical="center"/>
    </xf>
    <xf numFmtId="0" fontId="28" fillId="0" borderId="39" xfId="0" applyFont="1" applyFill="1" applyBorder="1" applyProtection="1">
      <alignment vertical="center"/>
    </xf>
    <xf numFmtId="0" fontId="28" fillId="0" borderId="52" xfId="0" applyFont="1" applyFill="1" applyBorder="1" applyProtection="1">
      <alignment vertical="center"/>
    </xf>
    <xf numFmtId="0" fontId="28" fillId="0" borderId="53" xfId="0" applyFont="1" applyFill="1" applyBorder="1" applyAlignment="1" applyProtection="1">
      <alignment horizontal="left" vertical="center"/>
    </xf>
    <xf numFmtId="0" fontId="28" fillId="0" borderId="39" xfId="0" applyFont="1" applyFill="1" applyBorder="1" applyAlignment="1" applyProtection="1">
      <alignment horizontal="left" vertical="center"/>
    </xf>
    <xf numFmtId="3" fontId="28" fillId="0" borderId="0" xfId="0" applyNumberFormat="1" applyFont="1" applyFill="1" applyBorder="1" applyAlignment="1" applyProtection="1">
      <alignment horizontal="left" vertical="center"/>
    </xf>
    <xf numFmtId="3" fontId="28" fillId="0" borderId="11" xfId="0" applyNumberFormat="1" applyFont="1" applyFill="1" applyBorder="1" applyAlignment="1" applyProtection="1">
      <alignment horizontal="right" vertical="center"/>
    </xf>
    <xf numFmtId="0" fontId="28" fillId="0" borderId="43"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28" fillId="0" borderId="28"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37"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8" fillId="0" borderId="27" xfId="0" applyFont="1" applyFill="1" applyBorder="1" applyProtection="1">
      <alignment vertical="center"/>
    </xf>
    <xf numFmtId="0" fontId="28" fillId="0" borderId="38" xfId="0" applyFont="1" applyFill="1" applyBorder="1" applyProtection="1">
      <alignment vertical="center"/>
    </xf>
    <xf numFmtId="0" fontId="28" fillId="0" borderId="26" xfId="0" applyFont="1" applyFill="1" applyBorder="1" applyProtection="1">
      <alignment vertical="center"/>
    </xf>
    <xf numFmtId="0" fontId="28" fillId="0" borderId="36" xfId="0" applyFont="1" applyFill="1" applyBorder="1" applyAlignment="1" applyProtection="1">
      <alignment horizontal="center" vertical="center"/>
    </xf>
    <xf numFmtId="0" fontId="28" fillId="0" borderId="54" xfId="0" applyFont="1" applyFill="1" applyBorder="1" applyProtection="1">
      <alignment vertical="center"/>
    </xf>
    <xf numFmtId="0" fontId="28" fillId="26" borderId="40" xfId="0" applyFont="1" applyFill="1" applyBorder="1" applyAlignment="1" applyProtection="1">
      <alignment horizontal="center" vertical="center"/>
      <protection locked="0"/>
    </xf>
    <xf numFmtId="0" fontId="28" fillId="28" borderId="13" xfId="0" applyFont="1" applyFill="1" applyBorder="1" applyProtection="1">
      <alignment vertical="center"/>
    </xf>
    <xf numFmtId="0" fontId="28" fillId="28" borderId="50" xfId="0" applyFont="1" applyFill="1" applyBorder="1" applyProtection="1">
      <alignment vertical="center"/>
    </xf>
    <xf numFmtId="0" fontId="28" fillId="24" borderId="0" xfId="0" applyFont="1" applyFill="1">
      <alignment vertical="center"/>
    </xf>
    <xf numFmtId="0" fontId="41" fillId="0" borderId="0" xfId="46" applyFont="1" applyBorder="1" applyAlignment="1">
      <alignment vertical="center"/>
    </xf>
    <xf numFmtId="0" fontId="25" fillId="0" borderId="0" xfId="46" applyFont="1">
      <alignment vertical="center"/>
    </xf>
    <xf numFmtId="0" fontId="25" fillId="0" borderId="55" xfId="46" applyNumberFormat="1" applyFont="1" applyBorder="1" applyAlignment="1">
      <alignment horizontal="center" vertical="center"/>
    </xf>
    <xf numFmtId="0" fontId="39" fillId="0" borderId="50" xfId="46" applyNumberFormat="1" applyFont="1" applyFill="1" applyBorder="1" applyAlignment="1">
      <alignment horizontal="center" vertical="center"/>
    </xf>
    <xf numFmtId="0" fontId="39" fillId="0" borderId="42" xfId="46" applyNumberFormat="1" applyFont="1" applyFill="1" applyBorder="1" applyAlignment="1">
      <alignment horizontal="center" vertical="center"/>
    </xf>
    <xf numFmtId="0" fontId="39" fillId="0" borderId="56" xfId="46" applyNumberFormat="1" applyFont="1" applyFill="1" applyBorder="1" applyAlignment="1">
      <alignment horizontal="center" vertical="center"/>
    </xf>
    <xf numFmtId="0" fontId="39" fillId="0" borderId="56" xfId="46" applyFont="1" applyFill="1" applyBorder="1" applyAlignment="1">
      <alignment horizontal="center" vertical="center"/>
    </xf>
    <xf numFmtId="0" fontId="26" fillId="27" borderId="10" xfId="0" applyFont="1" applyFill="1" applyBorder="1" applyAlignment="1" applyProtection="1">
      <alignment horizontal="center" vertical="center"/>
      <protection locked="0"/>
    </xf>
    <xf numFmtId="0" fontId="28" fillId="24" borderId="26" xfId="0" applyFont="1" applyFill="1" applyBorder="1" applyAlignment="1">
      <alignment vertical="center"/>
    </xf>
    <xf numFmtId="49" fontId="28" fillId="27" borderId="0" xfId="0" applyNumberFormat="1" applyFont="1" applyFill="1" applyBorder="1" applyAlignment="1" applyProtection="1">
      <alignment horizontal="center" vertical="center"/>
      <protection locked="0"/>
    </xf>
    <xf numFmtId="49" fontId="31" fillId="27" borderId="57" xfId="0" applyNumberFormat="1" applyFont="1" applyFill="1" applyBorder="1" applyAlignment="1" applyProtection="1">
      <alignment horizontal="center" vertical="center"/>
      <protection locked="0"/>
    </xf>
    <xf numFmtId="49" fontId="28" fillId="27" borderId="11" xfId="0" applyNumberFormat="1" applyFont="1" applyFill="1" applyBorder="1" applyAlignment="1" applyProtection="1">
      <alignment horizontal="center" vertical="center"/>
      <protection locked="0"/>
    </xf>
    <xf numFmtId="49" fontId="31" fillId="27" borderId="58" xfId="0" applyNumberFormat="1" applyFont="1" applyFill="1" applyBorder="1" applyAlignment="1" applyProtection="1">
      <alignment horizontal="center" vertical="center"/>
      <protection locked="0"/>
    </xf>
    <xf numFmtId="0" fontId="28" fillId="24" borderId="12" xfId="0" applyFont="1" applyFill="1" applyBorder="1" applyAlignment="1">
      <alignment vertical="center"/>
    </xf>
    <xf numFmtId="0" fontId="26" fillId="27" borderId="11" xfId="0" applyFont="1" applyFill="1" applyBorder="1" applyAlignment="1" applyProtection="1">
      <alignment horizontal="center" vertical="center"/>
      <protection locked="0"/>
    </xf>
    <xf numFmtId="0" fontId="26" fillId="27" borderId="15" xfId="0" applyFont="1" applyFill="1" applyBorder="1" applyAlignment="1" applyProtection="1">
      <alignment horizontal="center" vertical="center"/>
      <protection locked="0"/>
    </xf>
    <xf numFmtId="0" fontId="26" fillId="24" borderId="0" xfId="0" applyFont="1" applyFill="1" applyBorder="1" applyAlignment="1">
      <alignment horizontal="right" vertical="center"/>
    </xf>
    <xf numFmtId="0" fontId="30" fillId="27" borderId="10" xfId="0" applyFont="1" applyFill="1" applyBorder="1" applyAlignment="1">
      <alignment horizontal="center" vertical="center"/>
    </xf>
    <xf numFmtId="0" fontId="31" fillId="24" borderId="0" xfId="0" applyFont="1" applyFill="1" applyBorder="1" applyAlignment="1">
      <alignment vertical="center" textRotation="255"/>
    </xf>
    <xf numFmtId="0" fontId="28" fillId="24" borderId="0" xfId="0" applyFont="1" applyFill="1" applyBorder="1" applyAlignment="1">
      <alignment vertical="center"/>
    </xf>
    <xf numFmtId="0" fontId="25" fillId="27" borderId="59" xfId="46" applyNumberFormat="1" applyFont="1" applyFill="1" applyBorder="1" applyAlignment="1" applyProtection="1">
      <alignment horizontal="center" vertical="center"/>
      <protection locked="0"/>
    </xf>
    <xf numFmtId="0" fontId="25" fillId="27" borderId="18" xfId="46" applyNumberFormat="1" applyFont="1" applyFill="1" applyBorder="1" applyAlignment="1" applyProtection="1">
      <alignment horizontal="center" vertical="center"/>
      <protection locked="0"/>
    </xf>
    <xf numFmtId="0" fontId="25" fillId="27" borderId="17" xfId="46" applyNumberFormat="1" applyFont="1" applyFill="1" applyBorder="1" applyAlignment="1" applyProtection="1">
      <alignment horizontal="center" vertical="center"/>
      <protection locked="0"/>
    </xf>
    <xf numFmtId="0" fontId="25" fillId="27" borderId="42" xfId="46" applyFont="1" applyFill="1" applyBorder="1" applyAlignment="1" applyProtection="1">
      <alignment horizontal="center" vertical="center"/>
      <protection locked="0"/>
    </xf>
    <xf numFmtId="0" fontId="25" fillId="27" borderId="56" xfId="46" applyFont="1" applyFill="1" applyBorder="1" applyAlignment="1" applyProtection="1">
      <alignment horizontal="center" vertical="center"/>
      <protection locked="0"/>
    </xf>
    <xf numFmtId="187" fontId="28" fillId="27" borderId="29" xfId="0" applyNumberFormat="1" applyFont="1" applyFill="1" applyBorder="1" applyAlignment="1" applyProtection="1">
      <alignment horizontal="center" vertical="center"/>
      <protection locked="0"/>
    </xf>
    <xf numFmtId="0" fontId="25" fillId="28" borderId="0" xfId="46" applyFont="1" applyFill="1">
      <alignment vertical="center"/>
    </xf>
    <xf numFmtId="0" fontId="41" fillId="28" borderId="0" xfId="46" applyFont="1" applyFill="1" applyBorder="1" applyAlignment="1">
      <alignment horizontal="center" vertical="center"/>
    </xf>
    <xf numFmtId="0" fontId="25" fillId="28" borderId="60" xfId="46" quotePrefix="1" applyFont="1" applyFill="1" applyBorder="1" applyAlignment="1">
      <alignment horizontal="center" vertical="center"/>
    </xf>
    <xf numFmtId="0" fontId="25" fillId="28" borderId="48" xfId="46" quotePrefix="1" applyFont="1" applyFill="1" applyBorder="1" applyAlignment="1">
      <alignment horizontal="center" vertical="center"/>
    </xf>
    <xf numFmtId="0" fontId="25" fillId="28" borderId="14" xfId="46" quotePrefix="1" applyFont="1" applyFill="1" applyBorder="1" applyAlignment="1">
      <alignment horizontal="center" vertical="center"/>
    </xf>
    <xf numFmtId="0" fontId="25" fillId="28" borderId="61" xfId="46" quotePrefix="1" applyFont="1" applyFill="1" applyBorder="1" applyAlignment="1">
      <alignment horizontal="center" vertical="center"/>
    </xf>
    <xf numFmtId="0" fontId="25" fillId="28" borderId="19" xfId="46" quotePrefix="1" applyFont="1" applyFill="1" applyBorder="1" applyAlignment="1">
      <alignment horizontal="center" vertical="center"/>
    </xf>
    <xf numFmtId="0" fontId="42" fillId="28" borderId="0" xfId="46" applyFont="1" applyFill="1" applyAlignment="1">
      <alignment horizontal="left" vertical="center"/>
    </xf>
    <xf numFmtId="0" fontId="25" fillId="28" borderId="0" xfId="46" quotePrefix="1" applyFont="1" applyFill="1" applyAlignment="1">
      <alignment horizontal="right" vertical="center"/>
    </xf>
    <xf numFmtId="0" fontId="25" fillId="28" borderId="0" xfId="46" applyFont="1" applyFill="1" applyAlignment="1">
      <alignment vertical="center"/>
    </xf>
    <xf numFmtId="0" fontId="25" fillId="28" borderId="0" xfId="46" applyFont="1" applyFill="1" applyAlignment="1">
      <alignment vertical="center" wrapText="1"/>
    </xf>
    <xf numFmtId="0" fontId="42" fillId="28" borderId="0" xfId="46" applyFont="1" applyFill="1">
      <alignment vertical="center"/>
    </xf>
    <xf numFmtId="0" fontId="25" fillId="28" borderId="0" xfId="46" applyFont="1" applyFill="1" applyAlignment="1">
      <alignment horizontal="right" vertical="center"/>
    </xf>
    <xf numFmtId="0" fontId="25" fillId="0" borderId="36" xfId="46" applyFont="1" applyBorder="1">
      <alignment vertical="center"/>
    </xf>
    <xf numFmtId="186" fontId="39" fillId="28" borderId="50" xfId="46" quotePrefix="1" applyNumberFormat="1" applyFont="1" applyFill="1" applyBorder="1" applyAlignment="1">
      <alignment horizontal="center" vertical="center"/>
    </xf>
    <xf numFmtId="186" fontId="39" fillId="28" borderId="13" xfId="46" quotePrefix="1" applyNumberFormat="1" applyFont="1" applyFill="1" applyBorder="1" applyAlignment="1">
      <alignment horizontal="center" vertical="center"/>
    </xf>
    <xf numFmtId="0" fontId="25" fillId="27" borderId="48" xfId="46" quotePrefix="1" applyFont="1" applyFill="1" applyBorder="1" applyAlignment="1">
      <alignment horizontal="center" vertical="center"/>
    </xf>
    <xf numFmtId="0" fontId="25" fillId="0" borderId="63" xfId="46" applyNumberFormat="1" applyFont="1" applyBorder="1" applyAlignment="1">
      <alignment horizontal="center" vertical="center"/>
    </xf>
    <xf numFmtId="0" fontId="25" fillId="0" borderId="64" xfId="46" applyNumberFormat="1" applyFont="1" applyBorder="1" applyAlignment="1">
      <alignment horizontal="center" vertical="center"/>
    </xf>
    <xf numFmtId="38" fontId="39" fillId="0" borderId="40" xfId="33" applyFont="1" applyFill="1" applyBorder="1" applyAlignment="1">
      <alignment horizontal="center" vertical="center"/>
    </xf>
    <xf numFmtId="38" fontId="39" fillId="0" borderId="65" xfId="33" applyFont="1" applyFill="1" applyBorder="1" applyAlignment="1">
      <alignment horizontal="center" vertical="center"/>
    </xf>
    <xf numFmtId="0" fontId="35" fillId="27" borderId="25" xfId="46" applyFont="1" applyFill="1" applyBorder="1" applyAlignment="1">
      <alignment horizontal="center" vertical="center"/>
    </xf>
    <xf numFmtId="0" fontId="25" fillId="28" borderId="11" xfId="46" quotePrefix="1" applyFont="1" applyFill="1" applyBorder="1" applyAlignment="1">
      <alignment horizontal="center" vertical="center"/>
    </xf>
    <xf numFmtId="0" fontId="25" fillId="28" borderId="15" xfId="46" quotePrefix="1" applyFont="1" applyFill="1" applyBorder="1" applyAlignment="1">
      <alignment horizontal="center" vertical="center"/>
    </xf>
    <xf numFmtId="0" fontId="25" fillId="28" borderId="20" xfId="46" quotePrefix="1" applyFont="1" applyFill="1" applyBorder="1" applyAlignment="1">
      <alignment horizontal="center" vertical="center"/>
    </xf>
    <xf numFmtId="38" fontId="39" fillId="0" borderId="56" xfId="46" applyNumberFormat="1" applyFont="1" applyFill="1" applyBorder="1" applyAlignment="1">
      <alignment horizontal="center" vertical="center"/>
    </xf>
    <xf numFmtId="0" fontId="25" fillId="0" borderId="10" xfId="46" applyFont="1" applyBorder="1" applyAlignment="1">
      <alignment horizontal="center" vertical="center"/>
    </xf>
    <xf numFmtId="0" fontId="39" fillId="0" borderId="40" xfId="46" applyNumberFormat="1" applyFont="1" applyFill="1" applyBorder="1" applyAlignment="1">
      <alignment horizontal="center" vertical="center"/>
    </xf>
    <xf numFmtId="0" fontId="0" fillId="27" borderId="10" xfId="0" applyFont="1" applyFill="1" applyBorder="1" applyAlignment="1" applyProtection="1">
      <alignment horizontal="left" vertical="center" indent="1" shrinkToFit="1"/>
      <protection locked="0"/>
    </xf>
    <xf numFmtId="0" fontId="0" fillId="27" borderId="33" xfId="0" applyFont="1" applyFill="1" applyBorder="1" applyAlignment="1" applyProtection="1">
      <alignment horizontal="left" vertical="center" indent="1" shrinkToFit="1"/>
      <protection locked="0"/>
    </xf>
    <xf numFmtId="0" fontId="0" fillId="0" borderId="16" xfId="0" applyFont="1" applyFill="1" applyBorder="1" applyAlignment="1">
      <alignment horizontal="left" vertical="center" indent="1" shrinkToFit="1"/>
    </xf>
    <xf numFmtId="0" fontId="36" fillId="32" borderId="10" xfId="0" applyFont="1" applyFill="1" applyBorder="1" applyAlignment="1">
      <alignment horizontal="center" vertical="center"/>
    </xf>
    <xf numFmtId="182" fontId="0" fillId="27" borderId="10" xfId="0" applyNumberFormat="1" applyFont="1" applyFill="1" applyBorder="1" applyAlignment="1" applyProtection="1">
      <alignment horizontal="center" vertical="center" shrinkToFit="1"/>
      <protection locked="0"/>
    </xf>
    <xf numFmtId="182" fontId="0" fillId="27" borderId="33" xfId="0" applyNumberFormat="1" applyFont="1" applyFill="1" applyBorder="1" applyAlignment="1" applyProtection="1">
      <alignment horizontal="center" vertical="center" shrinkToFit="1"/>
      <protection locked="0"/>
    </xf>
    <xf numFmtId="0" fontId="4" fillId="24" borderId="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26" borderId="16" xfId="0" applyFont="1" applyFill="1" applyBorder="1" applyAlignment="1" applyProtection="1">
      <alignment horizontal="center" vertical="center" shrinkToFit="1"/>
      <protection locked="0"/>
    </xf>
    <xf numFmtId="0" fontId="4" fillId="24" borderId="0" xfId="0" applyFont="1" applyFill="1" applyAlignment="1">
      <alignment horizontal="center" vertical="center"/>
    </xf>
    <xf numFmtId="0" fontId="28" fillId="0" borderId="10" xfId="0" applyFont="1" applyFill="1" applyBorder="1" applyAlignment="1" applyProtection="1">
      <alignment horizontal="center" vertical="center"/>
      <protection locked="0"/>
    </xf>
    <xf numFmtId="0" fontId="47" fillId="24" borderId="0" xfId="0" applyFont="1" applyFill="1" applyAlignment="1">
      <alignment vertical="center" wrapText="1"/>
    </xf>
    <xf numFmtId="0" fontId="26" fillId="28" borderId="14" xfId="0" applyFont="1" applyFill="1" applyBorder="1" applyAlignment="1">
      <alignment horizontal="right" vertical="center" wrapText="1"/>
    </xf>
    <xf numFmtId="0" fontId="26" fillId="28" borderId="15" xfId="0" applyFont="1" applyFill="1" applyBorder="1" applyAlignment="1">
      <alignment vertical="center" wrapText="1"/>
    </xf>
    <xf numFmtId="0" fontId="26" fillId="28" borderId="18" xfId="0" applyFont="1" applyFill="1" applyBorder="1" applyAlignment="1">
      <alignment vertical="center" wrapText="1"/>
    </xf>
    <xf numFmtId="0" fontId="26" fillId="28" borderId="0" xfId="0" applyFont="1" applyFill="1" applyAlignment="1">
      <alignment vertical="center" wrapText="1"/>
    </xf>
    <xf numFmtId="0" fontId="47" fillId="28" borderId="0" xfId="0" applyFont="1" applyFill="1" applyAlignment="1">
      <alignment vertical="center" wrapText="1"/>
    </xf>
    <xf numFmtId="0" fontId="0" fillId="24" borderId="0" xfId="0" applyFill="1" applyAlignment="1">
      <alignment horizontal="right" vertical="center"/>
    </xf>
    <xf numFmtId="0" fontId="0" fillId="24" borderId="0" xfId="0" applyFill="1" applyBorder="1" applyAlignment="1">
      <alignment horizontal="right" vertical="center"/>
    </xf>
    <xf numFmtId="0" fontId="0" fillId="24" borderId="38" xfId="0" applyFill="1" applyBorder="1" applyAlignment="1">
      <alignment horizontal="center" vertical="center"/>
    </xf>
    <xf numFmtId="0" fontId="0" fillId="24" borderId="38" xfId="0" applyFill="1" applyBorder="1">
      <alignment vertical="center"/>
    </xf>
    <xf numFmtId="0" fontId="0" fillId="27" borderId="0" xfId="0" applyFill="1" applyAlignment="1">
      <alignment horizontal="right" vertical="center"/>
    </xf>
    <xf numFmtId="0" fontId="49" fillId="28" borderId="0" xfId="0" applyFont="1" applyFill="1" applyProtection="1">
      <alignment vertical="center"/>
    </xf>
    <xf numFmtId="0" fontId="25" fillId="28" borderId="0" xfId="46" applyFont="1" applyFill="1" applyAlignment="1">
      <alignment horizontal="left" vertical="center" shrinkToFit="1"/>
    </xf>
    <xf numFmtId="0" fontId="46" fillId="28" borderId="0" xfId="46" applyFont="1" applyFill="1" applyBorder="1" applyAlignment="1">
      <alignment horizontal="left" vertical="center"/>
    </xf>
    <xf numFmtId="0" fontId="25" fillId="28" borderId="0" xfId="46" applyFont="1" applyFill="1" applyBorder="1" applyAlignment="1">
      <alignment horizontal="right" vertical="center"/>
    </xf>
    <xf numFmtId="0" fontId="50" fillId="24" borderId="0" xfId="49" applyFont="1" applyFill="1" applyAlignment="1">
      <alignment vertical="center"/>
    </xf>
    <xf numFmtId="0" fontId="51" fillId="24" borderId="0" xfId="49" applyFont="1" applyFill="1">
      <alignment vertical="center"/>
    </xf>
    <xf numFmtId="0" fontId="6" fillId="24" borderId="0" xfId="49" applyFont="1" applyFill="1" applyBorder="1" applyAlignment="1">
      <alignment horizontal="center" vertical="center"/>
    </xf>
    <xf numFmtId="0" fontId="6" fillId="24" borderId="0" xfId="49" applyFont="1" applyFill="1" applyBorder="1">
      <alignment vertical="center"/>
    </xf>
    <xf numFmtId="0" fontId="6" fillId="24" borderId="12" xfId="49" applyFont="1" applyFill="1" applyBorder="1" applyAlignment="1">
      <alignment horizontal="center" vertical="center"/>
    </xf>
    <xf numFmtId="0" fontId="6" fillId="24" borderId="61" xfId="49" applyFont="1" applyFill="1" applyBorder="1" applyAlignment="1">
      <alignment horizontal="center" vertical="center"/>
    </xf>
    <xf numFmtId="0" fontId="54" fillId="24" borderId="87" xfId="49" applyFont="1" applyFill="1" applyBorder="1" applyAlignment="1">
      <alignment horizontal="center" vertical="center"/>
    </xf>
    <xf numFmtId="0" fontId="54" fillId="24" borderId="20" xfId="49" applyFont="1" applyFill="1" applyBorder="1" applyAlignment="1">
      <alignment horizontal="center" vertical="center"/>
    </xf>
    <xf numFmtId="0" fontId="54" fillId="24" borderId="89" xfId="49" applyFont="1" applyFill="1" applyBorder="1" applyAlignment="1">
      <alignment horizontal="center" vertical="center"/>
    </xf>
    <xf numFmtId="0" fontId="54" fillId="24" borderId="90" xfId="49" applyFont="1" applyFill="1" applyBorder="1" applyAlignment="1">
      <alignment horizontal="center" vertical="center"/>
    </xf>
    <xf numFmtId="0" fontId="54" fillId="24" borderId="24" xfId="49" applyFont="1" applyFill="1" applyBorder="1" applyAlignment="1">
      <alignment horizontal="center" vertical="center"/>
    </xf>
    <xf numFmtId="0" fontId="54" fillId="24" borderId="25" xfId="49" applyFont="1" applyFill="1" applyBorder="1" applyAlignment="1">
      <alignment horizontal="center" vertical="center"/>
    </xf>
    <xf numFmtId="0" fontId="54" fillId="24" borderId="86" xfId="49" applyFont="1" applyFill="1" applyBorder="1" applyAlignment="1">
      <alignment horizontal="center" vertical="center"/>
    </xf>
    <xf numFmtId="0" fontId="54" fillId="24" borderId="51" xfId="49" applyFont="1" applyFill="1" applyBorder="1" applyAlignment="1">
      <alignment horizontal="center" vertical="center"/>
    </xf>
    <xf numFmtId="0" fontId="54" fillId="24" borderId="42" xfId="49" applyFont="1" applyFill="1" applyBorder="1" applyAlignment="1">
      <alignment horizontal="center" vertical="center"/>
    </xf>
    <xf numFmtId="0" fontId="6" fillId="24" borderId="29" xfId="49" applyFont="1" applyFill="1" applyBorder="1" applyAlignment="1">
      <alignment vertical="center"/>
    </xf>
    <xf numFmtId="0" fontId="50" fillId="24" borderId="29" xfId="49" applyFont="1" applyFill="1" applyBorder="1" applyAlignment="1">
      <alignment horizontal="center" vertical="center"/>
    </xf>
    <xf numFmtId="189" fontId="6" fillId="24" borderId="0" xfId="49" applyNumberFormat="1" applyFont="1" applyFill="1" applyBorder="1" applyAlignment="1">
      <alignment vertical="center"/>
    </xf>
    <xf numFmtId="0" fontId="50" fillId="24" borderId="0" xfId="49" applyFont="1" applyFill="1" applyBorder="1" applyAlignment="1">
      <alignment horizontal="center" vertical="center"/>
    </xf>
    <xf numFmtId="189" fontId="50" fillId="24" borderId="0" xfId="49" applyNumberFormat="1" applyFont="1" applyFill="1" applyBorder="1" applyAlignment="1">
      <alignment vertical="center"/>
    </xf>
    <xf numFmtId="0" fontId="51" fillId="24" borderId="0" xfId="49" applyFont="1" applyFill="1" applyAlignment="1">
      <alignment vertical="center" textRotation="255" shrinkToFit="1"/>
    </xf>
    <xf numFmtId="0" fontId="51" fillId="24" borderId="0" xfId="49" applyFont="1" applyFill="1" applyBorder="1" applyAlignment="1">
      <alignment vertical="center"/>
    </xf>
    <xf numFmtId="189" fontId="50" fillId="24" borderId="0" xfId="49" applyNumberFormat="1" applyFont="1" applyFill="1" applyBorder="1" applyAlignment="1">
      <alignment horizontal="center" vertical="center"/>
    </xf>
    <xf numFmtId="0" fontId="6" fillId="24" borderId="0" xfId="49" applyFont="1" applyFill="1" applyBorder="1" applyAlignment="1">
      <alignment vertical="center" wrapText="1"/>
    </xf>
    <xf numFmtId="0" fontId="55" fillId="24" borderId="0" xfId="49" applyFont="1" applyFill="1" applyAlignment="1">
      <alignment horizontal="left" vertical="center"/>
    </xf>
    <xf numFmtId="0" fontId="55" fillId="24" borderId="0" xfId="49" applyFont="1" applyFill="1" applyAlignment="1">
      <alignment horizontal="left" vertical="top"/>
    </xf>
    <xf numFmtId="0" fontId="55" fillId="24" borderId="0" xfId="49" applyFont="1" applyFill="1" applyAlignment="1">
      <alignment vertical="top"/>
    </xf>
    <xf numFmtId="0" fontId="55" fillId="24" borderId="0" xfId="49" applyFont="1" applyFill="1" applyAlignment="1">
      <alignment vertical="top" wrapText="1"/>
    </xf>
    <xf numFmtId="0" fontId="55" fillId="24" borderId="0" xfId="49" applyFont="1" applyFill="1" applyAlignment="1">
      <alignment vertical="center"/>
    </xf>
    <xf numFmtId="0" fontId="51" fillId="24" borderId="0" xfId="49" applyFont="1" applyFill="1" applyAlignment="1">
      <alignment vertical="center"/>
    </xf>
    <xf numFmtId="0" fontId="51" fillId="24" borderId="0" xfId="49" applyFont="1" applyFill="1" applyAlignment="1">
      <alignment vertical="center" shrinkToFit="1"/>
    </xf>
    <xf numFmtId="0" fontId="6" fillId="24" borderId="0" xfId="49" applyFont="1" applyFill="1" applyAlignment="1">
      <alignment vertical="center"/>
    </xf>
    <xf numFmtId="0" fontId="50" fillId="24" borderId="0" xfId="49" applyFont="1" applyFill="1" applyBorder="1" applyAlignment="1">
      <alignment horizontal="left" vertical="center"/>
    </xf>
    <xf numFmtId="189" fontId="50" fillId="24" borderId="0" xfId="49" applyNumberFormat="1" applyFont="1" applyFill="1" applyBorder="1" applyAlignment="1">
      <alignment horizontal="left" vertical="center"/>
    </xf>
    <xf numFmtId="0" fontId="42" fillId="28" borderId="0" xfId="46" applyFont="1" applyFill="1" applyBorder="1" applyAlignment="1">
      <alignment horizontal="left" vertical="center"/>
    </xf>
    <xf numFmtId="0" fontId="35" fillId="28" borderId="0" xfId="46" quotePrefix="1" applyFont="1" applyFill="1" applyAlignment="1">
      <alignment horizontal="right" vertical="center"/>
    </xf>
    <xf numFmtId="0" fontId="35" fillId="28" borderId="0" xfId="46" applyFont="1" applyFill="1" applyBorder="1">
      <alignment vertical="center"/>
    </xf>
    <xf numFmtId="0" fontId="58" fillId="28" borderId="0" xfId="46" applyFont="1" applyFill="1">
      <alignment vertical="center"/>
    </xf>
    <xf numFmtId="0" fontId="35" fillId="28" borderId="0" xfId="46" applyFont="1" applyFill="1">
      <alignment vertical="center"/>
    </xf>
    <xf numFmtId="0" fontId="35" fillId="28" borderId="0" xfId="46" applyFont="1" applyFill="1" applyAlignment="1">
      <alignment vertical="center"/>
    </xf>
    <xf numFmtId="183" fontId="0" fillId="24" borderId="10" xfId="0" applyNumberFormat="1" applyFill="1" applyBorder="1">
      <alignment vertical="center"/>
    </xf>
    <xf numFmtId="0" fontId="0" fillId="28" borderId="0" xfId="0" applyFill="1" applyBorder="1" applyAlignment="1">
      <alignment vertical="center" shrinkToFit="1"/>
    </xf>
    <xf numFmtId="0" fontId="61" fillId="28" borderId="0" xfId="0" applyFont="1" applyFill="1" applyBorder="1" applyAlignment="1">
      <alignment vertical="center" shrinkToFit="1"/>
    </xf>
    <xf numFmtId="0" fontId="47" fillId="0" borderId="19" xfId="0" applyFont="1" applyFill="1" applyBorder="1" applyAlignment="1">
      <alignment horizontal="right" vertical="center" wrapText="1"/>
    </xf>
    <xf numFmtId="0" fontId="47" fillId="31" borderId="21" xfId="0" applyFont="1" applyFill="1" applyBorder="1" applyAlignment="1">
      <alignment vertical="center" wrapText="1"/>
    </xf>
    <xf numFmtId="0" fontId="47" fillId="24" borderId="22" xfId="0" applyFont="1" applyFill="1" applyBorder="1" applyAlignment="1">
      <alignment vertical="center" wrapText="1"/>
    </xf>
    <xf numFmtId="0" fontId="0" fillId="28" borderId="0" xfId="0" applyFill="1" applyAlignment="1">
      <alignment horizontal="center" vertical="center"/>
    </xf>
    <xf numFmtId="0" fontId="5" fillId="0" borderId="11" xfId="0" applyFont="1" applyBorder="1" applyAlignment="1">
      <alignment horizontal="left"/>
    </xf>
    <xf numFmtId="0" fontId="62" fillId="0" borderId="11" xfId="0" applyFont="1" applyBorder="1" applyAlignment="1">
      <alignment horizontal="center" vertical="center"/>
    </xf>
    <xf numFmtId="0" fontId="63" fillId="34" borderId="10" xfId="0" applyFont="1" applyFill="1" applyBorder="1" applyAlignment="1">
      <alignment horizontal="center" vertical="center" wrapText="1"/>
    </xf>
    <xf numFmtId="0" fontId="63" fillId="0" borderId="10" xfId="0" applyFont="1" applyBorder="1" applyAlignment="1">
      <alignment horizontal="center" vertical="center" wrapText="1"/>
    </xf>
    <xf numFmtId="0" fontId="63" fillId="34" borderId="10" xfId="0" applyFont="1" applyFill="1" applyBorder="1" applyAlignment="1">
      <alignment horizontal="justify" vertical="center" wrapText="1"/>
    </xf>
    <xf numFmtId="0" fontId="64" fillId="34" borderId="10" xfId="0" applyFont="1" applyFill="1" applyBorder="1" applyAlignment="1">
      <alignment horizontal="justify" vertical="center" wrapText="1"/>
    </xf>
    <xf numFmtId="0" fontId="67" fillId="0" borderId="10" xfId="0" applyFont="1" applyBorder="1" applyAlignment="1">
      <alignment horizontal="center" vertical="center" wrapText="1"/>
    </xf>
    <xf numFmtId="0" fontId="67" fillId="0" borderId="10" xfId="0" applyFont="1" applyFill="1" applyBorder="1" applyAlignment="1">
      <alignment horizontal="center" vertical="center" wrapText="1"/>
    </xf>
    <xf numFmtId="0" fontId="67" fillId="34" borderId="93" xfId="0" applyFont="1" applyFill="1" applyBorder="1" applyAlignment="1">
      <alignment vertical="center" wrapText="1"/>
    </xf>
    <xf numFmtId="182" fontId="68" fillId="34" borderId="94" xfId="0" applyNumberFormat="1" applyFont="1" applyFill="1" applyBorder="1" applyAlignment="1">
      <alignment vertical="center" wrapText="1"/>
    </xf>
    <xf numFmtId="0" fontId="67" fillId="34" borderId="95" xfId="0" applyFont="1" applyFill="1" applyBorder="1" applyAlignment="1">
      <alignment vertical="center" wrapText="1"/>
    </xf>
    <xf numFmtId="0" fontId="68" fillId="34" borderId="96" xfId="0" applyFont="1" applyFill="1" applyBorder="1" applyAlignment="1">
      <alignment vertical="center" wrapText="1"/>
    </xf>
    <xf numFmtId="0" fontId="67" fillId="0" borderId="97" xfId="0" applyFont="1" applyFill="1" applyBorder="1" applyAlignment="1">
      <alignment vertical="center" wrapText="1"/>
    </xf>
    <xf numFmtId="0" fontId="67" fillId="0" borderId="57" xfId="0" applyFont="1" applyFill="1" applyBorder="1" applyAlignment="1">
      <alignment vertical="center" wrapText="1"/>
    </xf>
    <xf numFmtId="0" fontId="70" fillId="0" borderId="101" xfId="0" applyFont="1" applyFill="1" applyBorder="1" applyAlignment="1">
      <alignment horizontal="left" vertical="center" wrapText="1"/>
    </xf>
    <xf numFmtId="0" fontId="67" fillId="0" borderId="102" xfId="0" applyFont="1" applyFill="1" applyBorder="1" applyAlignment="1">
      <alignment horizontal="left" vertical="center" wrapText="1"/>
    </xf>
    <xf numFmtId="0" fontId="67" fillId="0" borderId="105" xfId="0" applyFont="1" applyFill="1" applyBorder="1" applyAlignment="1">
      <alignment vertical="top" wrapText="1"/>
    </xf>
    <xf numFmtId="0" fontId="67" fillId="0" borderId="106" xfId="0" applyFont="1" applyFill="1" applyBorder="1" applyAlignment="1">
      <alignment horizontal="left" vertical="top" wrapText="1"/>
    </xf>
    <xf numFmtId="0" fontId="67" fillId="0" borderId="107" xfId="0" applyFont="1" applyFill="1" applyBorder="1" applyAlignment="1">
      <alignment horizontal="left" vertical="top" wrapText="1"/>
    </xf>
    <xf numFmtId="0" fontId="67" fillId="34" borderId="106" xfId="0" applyFont="1" applyFill="1" applyBorder="1" applyAlignment="1">
      <alignment vertical="center" wrapText="1"/>
    </xf>
    <xf numFmtId="182" fontId="68" fillId="34" borderId="108" xfId="0" applyNumberFormat="1" applyFont="1" applyFill="1" applyBorder="1" applyAlignment="1">
      <alignment vertical="center" wrapText="1"/>
    </xf>
    <xf numFmtId="0" fontId="67" fillId="0" borderId="108" xfId="0" applyFont="1" applyFill="1" applyBorder="1" applyAlignment="1">
      <alignment vertical="top" wrapText="1"/>
    </xf>
    <xf numFmtId="0" fontId="67" fillId="0" borderId="57" xfId="0" applyFont="1" applyFill="1" applyBorder="1" applyAlignment="1">
      <alignment vertical="top" wrapText="1"/>
    </xf>
    <xf numFmtId="0" fontId="67" fillId="0" borderId="16" xfId="0" applyFont="1" applyFill="1" applyBorder="1" applyAlignment="1">
      <alignment vertical="center" wrapText="1"/>
    </xf>
    <xf numFmtId="0" fontId="67" fillId="0" borderId="110" xfId="0" applyFont="1" applyFill="1" applyBorder="1" applyAlignment="1">
      <alignment vertical="top" wrapText="1"/>
    </xf>
    <xf numFmtId="0" fontId="67" fillId="0" borderId="33" xfId="0" applyFont="1" applyFill="1" applyBorder="1" applyAlignment="1">
      <alignment vertical="top" wrapText="1"/>
    </xf>
    <xf numFmtId="0" fontId="67" fillId="0" borderId="47" xfId="0" applyFont="1" applyFill="1" applyBorder="1" applyAlignment="1">
      <alignment vertical="center" wrapText="1"/>
    </xf>
    <xf numFmtId="0" fontId="68" fillId="0" borderId="27" xfId="0" applyFont="1" applyBorder="1" applyAlignment="1">
      <alignment vertical="center" wrapText="1"/>
    </xf>
    <xf numFmtId="0" fontId="67" fillId="0" borderId="37" xfId="0" applyFont="1" applyFill="1" applyBorder="1" applyAlignment="1">
      <alignment vertical="center" wrapText="1"/>
    </xf>
    <xf numFmtId="182" fontId="68" fillId="34" borderId="96" xfId="0" applyNumberFormat="1" applyFont="1" applyFill="1" applyBorder="1" applyAlignment="1">
      <alignment vertical="center" wrapText="1"/>
    </xf>
    <xf numFmtId="0" fontId="67" fillId="0" borderId="32" xfId="0" applyFont="1" applyFill="1" applyBorder="1" applyAlignment="1">
      <alignment vertical="top" wrapText="1"/>
    </xf>
    <xf numFmtId="0" fontId="68" fillId="0" borderId="27" xfId="0" applyFont="1" applyFill="1" applyBorder="1" applyAlignment="1">
      <alignment vertical="center" wrapText="1"/>
    </xf>
    <xf numFmtId="0" fontId="67" fillId="34" borderId="103" xfId="0" applyFont="1" applyFill="1" applyBorder="1" applyAlignment="1">
      <alignment vertical="center" wrapText="1"/>
    </xf>
    <xf numFmtId="182" fontId="68" fillId="34" borderId="104" xfId="0" applyNumberFormat="1" applyFont="1" applyFill="1" applyBorder="1" applyAlignment="1">
      <alignment vertical="center" wrapText="1"/>
    </xf>
    <xf numFmtId="0" fontId="67" fillId="0" borderId="111" xfId="0" applyFont="1" applyFill="1" applyBorder="1" applyAlignment="1">
      <alignment vertical="center" wrapText="1"/>
    </xf>
    <xf numFmtId="0" fontId="67" fillId="34" borderId="28" xfId="0" applyFont="1" applyFill="1" applyBorder="1" applyAlignment="1">
      <alignment vertical="center" wrapText="1"/>
    </xf>
    <xf numFmtId="182" fontId="68" fillId="34" borderId="58" xfId="0" applyNumberFormat="1" applyFont="1" applyFill="1" applyBorder="1" applyAlignment="1">
      <alignment vertical="center" wrapText="1"/>
    </xf>
    <xf numFmtId="0" fontId="69" fillId="0" borderId="57" xfId="0" applyFont="1" applyBorder="1" applyAlignment="1">
      <alignment horizontal="left" vertical="top" wrapText="1"/>
    </xf>
    <xf numFmtId="0" fontId="67" fillId="0" borderId="110" xfId="0" applyFont="1" applyFill="1" applyBorder="1" applyAlignment="1">
      <alignment horizontal="left" vertical="top" wrapText="1"/>
    </xf>
    <xf numFmtId="0" fontId="67" fillId="0" borderId="111" xfId="0" applyFont="1" applyFill="1" applyBorder="1" applyAlignment="1">
      <alignment horizontal="left" vertical="top" wrapText="1"/>
    </xf>
    <xf numFmtId="0" fontId="67" fillId="34" borderId="38" xfId="0" applyFont="1" applyFill="1" applyBorder="1" applyAlignment="1">
      <alignment vertical="center" wrapText="1"/>
    </xf>
    <xf numFmtId="182" fontId="68" fillId="34" borderId="57" xfId="0" applyNumberFormat="1" applyFont="1" applyFill="1" applyBorder="1" applyAlignment="1">
      <alignment vertical="center" wrapText="1"/>
    </xf>
    <xf numFmtId="0" fontId="67" fillId="0" borderId="112" xfId="0" applyFont="1" applyFill="1" applyBorder="1" applyAlignment="1">
      <alignment horizontal="left" vertical="top" wrapText="1"/>
    </xf>
    <xf numFmtId="0" fontId="67" fillId="0" borderId="32" xfId="0" applyFont="1" applyFill="1" applyBorder="1" applyAlignment="1">
      <alignment horizontal="left" vertical="top" wrapText="1"/>
    </xf>
    <xf numFmtId="0" fontId="73" fillId="0" borderId="0" xfId="0" applyFont="1" applyAlignment="1">
      <alignment horizontal="justify" vertical="center"/>
    </xf>
    <xf numFmtId="0" fontId="0" fillId="24" borderId="10" xfId="0" applyFill="1" applyBorder="1" applyAlignment="1">
      <alignment horizontal="center" vertical="center" wrapText="1"/>
    </xf>
    <xf numFmtId="0" fontId="5" fillId="24" borderId="10" xfId="0" applyFont="1" applyFill="1" applyBorder="1" applyAlignment="1">
      <alignment horizontal="center" vertical="center" wrapText="1"/>
    </xf>
    <xf numFmtId="182" fontId="0" fillId="27" borderId="33" xfId="0" applyNumberFormat="1" applyFill="1" applyBorder="1" applyAlignment="1">
      <alignment horizontal="center" vertical="center"/>
    </xf>
    <xf numFmtId="0" fontId="0" fillId="28" borderId="10" xfId="0" applyFill="1" applyBorder="1" applyAlignment="1">
      <alignment horizontal="center" vertical="center"/>
    </xf>
    <xf numFmtId="182" fontId="0" fillId="27" borderId="10" xfId="0" applyNumberFormat="1" applyFill="1" applyBorder="1" applyAlignment="1">
      <alignment vertical="center"/>
    </xf>
    <xf numFmtId="0" fontId="0" fillId="31" borderId="16" xfId="0" applyFill="1" applyBorder="1" applyAlignment="1" applyProtection="1">
      <alignment horizontal="center" vertical="center"/>
      <protection locked="0"/>
    </xf>
    <xf numFmtId="0" fontId="0" fillId="28" borderId="10" xfId="0" applyFill="1" applyBorder="1" applyAlignment="1">
      <alignment horizontal="center" vertical="center" wrapText="1"/>
    </xf>
    <xf numFmtId="0" fontId="48" fillId="28" borderId="10" xfId="0" applyFont="1" applyFill="1" applyBorder="1" applyAlignment="1">
      <alignment horizontal="center" vertical="center"/>
    </xf>
    <xf numFmtId="0" fontId="4" fillId="28" borderId="10" xfId="0" applyFont="1" applyFill="1" applyBorder="1" applyAlignment="1">
      <alignment horizontal="center" vertical="center" wrapText="1"/>
    </xf>
    <xf numFmtId="0" fontId="0" fillId="24" borderId="0" xfId="0" applyFill="1" applyBorder="1" applyAlignment="1">
      <alignment horizontal="center" vertical="center" wrapText="1"/>
    </xf>
    <xf numFmtId="0" fontId="0" fillId="0" borderId="0" xfId="0" applyFill="1" applyBorder="1" applyAlignment="1" applyProtection="1">
      <alignment horizontal="center" vertical="center"/>
      <protection locked="0"/>
    </xf>
    <xf numFmtId="0" fontId="48" fillId="25" borderId="10" xfId="0" applyFont="1" applyFill="1" applyBorder="1" applyAlignment="1">
      <alignment horizontal="center" vertical="center" wrapText="1"/>
    </xf>
    <xf numFmtId="0" fontId="0" fillId="27" borderId="16" xfId="0" applyFont="1" applyFill="1" applyBorder="1" applyAlignment="1">
      <alignment horizontal="center" vertical="center"/>
    </xf>
    <xf numFmtId="0" fontId="0" fillId="27" borderId="10" xfId="0" applyFont="1" applyFill="1" applyBorder="1" applyAlignment="1">
      <alignment horizontal="center" vertical="center"/>
    </xf>
    <xf numFmtId="0" fontId="34" fillId="32" borderId="10" xfId="0" applyFont="1" applyFill="1" applyBorder="1" applyAlignment="1">
      <alignment horizontal="center" vertical="center" wrapText="1"/>
    </xf>
    <xf numFmtId="0" fontId="74" fillId="24" borderId="29" xfId="51" applyFill="1" applyBorder="1" applyAlignment="1">
      <alignment horizontal="center" vertical="center"/>
    </xf>
    <xf numFmtId="0" fontId="74" fillId="24" borderId="29" xfId="51" applyFill="1" applyBorder="1" applyAlignment="1">
      <alignment horizontal="center" vertical="center" shrinkToFit="1"/>
    </xf>
    <xf numFmtId="0" fontId="76" fillId="24" borderId="29" xfId="51" applyFont="1" applyFill="1" applyBorder="1" applyAlignment="1">
      <alignment horizontal="center" vertical="center"/>
    </xf>
    <xf numFmtId="0" fontId="0" fillId="24" borderId="29" xfId="0" applyFill="1" applyBorder="1" applyAlignment="1">
      <alignment horizontal="center" vertical="center"/>
    </xf>
    <xf numFmtId="0" fontId="0" fillId="24" borderId="10" xfId="0" applyFill="1" applyBorder="1" applyAlignment="1">
      <alignment horizontal="center" vertical="center"/>
    </xf>
    <xf numFmtId="0" fontId="78" fillId="24" borderId="0" xfId="52" applyFont="1" applyFill="1" applyAlignment="1">
      <alignment vertical="center"/>
    </xf>
    <xf numFmtId="0" fontId="77" fillId="24" borderId="0" xfId="52" applyFill="1" applyAlignment="1">
      <alignment vertical="center"/>
    </xf>
    <xf numFmtId="0" fontId="77" fillId="24" borderId="0" xfId="52" applyFill="1" applyAlignment="1">
      <alignment horizontal="right" vertical="center"/>
    </xf>
    <xf numFmtId="0" fontId="80" fillId="24" borderId="0" xfId="52" applyFont="1" applyFill="1" applyAlignment="1">
      <alignment vertical="center"/>
    </xf>
    <xf numFmtId="0" fontId="77" fillId="24" borderId="0" xfId="52" applyFill="1" applyBorder="1" applyAlignment="1">
      <alignment horizontal="right" vertical="center"/>
    </xf>
    <xf numFmtId="0" fontId="80" fillId="0" borderId="0" xfId="52" applyFont="1" applyFill="1" applyAlignment="1">
      <alignment vertical="center"/>
    </xf>
    <xf numFmtId="49" fontId="77" fillId="24" borderId="0" xfId="52" applyNumberFormat="1" applyFill="1" applyAlignment="1">
      <alignment vertical="center"/>
    </xf>
    <xf numFmtId="0" fontId="81" fillId="24" borderId="11" xfId="52" applyFont="1" applyFill="1" applyBorder="1" applyAlignment="1">
      <alignment vertical="center"/>
    </xf>
    <xf numFmtId="0" fontId="77" fillId="24" borderId="16" xfId="52" applyFill="1" applyBorder="1" applyAlignment="1">
      <alignment horizontal="center" vertical="center"/>
    </xf>
    <xf numFmtId="0" fontId="77" fillId="24" borderId="33" xfId="52" applyFill="1" applyBorder="1" applyAlignment="1">
      <alignment horizontal="center" vertical="center"/>
    </xf>
    <xf numFmtId="0" fontId="81" fillId="24" borderId="33" xfId="52" applyFont="1" applyFill="1" applyBorder="1" applyAlignment="1">
      <alignment horizontal="center" vertical="center"/>
    </xf>
    <xf numFmtId="0" fontId="77" fillId="0" borderId="10" xfId="52" applyBorder="1" applyAlignment="1">
      <alignment vertical="center"/>
    </xf>
    <xf numFmtId="0" fontId="77" fillId="0" borderId="10" xfId="52" applyFont="1" applyBorder="1" applyAlignment="1">
      <alignment horizontal="center" vertical="center"/>
    </xf>
    <xf numFmtId="0" fontId="81" fillId="33" borderId="12" xfId="52" applyFont="1" applyFill="1" applyBorder="1" applyAlignment="1">
      <alignment horizontal="center" vertical="center" wrapText="1"/>
    </xf>
    <xf numFmtId="0" fontId="77" fillId="0" borderId="16" xfId="52" applyBorder="1" applyAlignment="1">
      <alignment vertical="center"/>
    </xf>
    <xf numFmtId="0" fontId="77" fillId="0" borderId="29" xfId="52" applyFont="1" applyBorder="1" applyAlignment="1">
      <alignment horizontal="center" vertical="center"/>
    </xf>
    <xf numFmtId="0" fontId="77" fillId="0" borderId="15" xfId="52" applyFont="1" applyBorder="1" applyAlignment="1">
      <alignment horizontal="center" vertical="center"/>
    </xf>
    <xf numFmtId="0" fontId="77" fillId="0" borderId="12" xfId="52" applyFont="1" applyBorder="1" applyAlignment="1">
      <alignment horizontal="center" vertical="center"/>
    </xf>
    <xf numFmtId="0" fontId="77" fillId="0" borderId="37" xfId="52" applyBorder="1" applyAlignment="1">
      <alignment vertical="center"/>
    </xf>
    <xf numFmtId="0" fontId="77" fillId="24" borderId="82" xfId="52" applyFill="1" applyBorder="1" applyAlignment="1">
      <alignment horizontal="center" vertical="center"/>
    </xf>
    <xf numFmtId="0" fontId="81" fillId="24" borderId="82" xfId="52" applyFont="1" applyFill="1" applyBorder="1" applyAlignment="1">
      <alignment horizontal="center" vertical="center"/>
    </xf>
    <xf numFmtId="0" fontId="83" fillId="24" borderId="0" xfId="52" applyFont="1" applyFill="1" applyAlignment="1">
      <alignment vertical="center"/>
    </xf>
    <xf numFmtId="0" fontId="77" fillId="24" borderId="0" xfId="52" applyFill="1" applyBorder="1" applyAlignment="1">
      <alignment horizontal="center" vertical="center"/>
    </xf>
    <xf numFmtId="0" fontId="77" fillId="24" borderId="0" xfId="52" applyFill="1" applyBorder="1" applyAlignment="1">
      <alignment vertical="center"/>
    </xf>
    <xf numFmtId="0" fontId="81" fillId="24" borderId="0" xfId="52" applyFont="1" applyFill="1" applyAlignment="1">
      <alignment vertical="center"/>
    </xf>
    <xf numFmtId="0" fontId="78" fillId="24" borderId="0" xfId="52" applyFont="1" applyFill="1" applyBorder="1" applyAlignment="1">
      <alignment vertical="center"/>
    </xf>
    <xf numFmtId="0" fontId="77" fillId="31" borderId="10" xfId="52" applyFont="1" applyFill="1" applyBorder="1" applyAlignment="1">
      <alignment horizontal="center" vertical="center"/>
    </xf>
    <xf numFmtId="0" fontId="80" fillId="31" borderId="10" xfId="52" applyFont="1" applyFill="1" applyBorder="1" applyAlignment="1">
      <alignment horizontal="center" vertical="center"/>
    </xf>
    <xf numFmtId="0" fontId="77" fillId="31" borderId="10" xfId="52" applyFont="1" applyFill="1" applyBorder="1" applyAlignment="1">
      <alignment vertical="center" shrinkToFit="1"/>
    </xf>
    <xf numFmtId="0" fontId="77" fillId="27" borderId="10" xfId="52" applyFont="1" applyFill="1" applyBorder="1" applyAlignment="1">
      <alignment horizontal="center" vertical="center"/>
    </xf>
    <xf numFmtId="0" fontId="77" fillId="27" borderId="12" xfId="52" applyFill="1" applyBorder="1" applyAlignment="1">
      <alignment horizontal="center" vertical="center" wrapText="1"/>
    </xf>
    <xf numFmtId="0" fontId="77" fillId="27" borderId="10" xfId="52" applyFill="1" applyBorder="1" applyAlignment="1">
      <alignment vertical="center"/>
    </xf>
    <xf numFmtId="0" fontId="77" fillId="27" borderId="27" xfId="52" applyFill="1" applyBorder="1" applyAlignment="1">
      <alignment horizontal="center" vertical="center" wrapText="1"/>
    </xf>
    <xf numFmtId="0" fontId="77" fillId="27" borderId="12" xfId="52" applyFill="1" applyBorder="1" applyAlignment="1">
      <alignment vertical="center" shrinkToFit="1"/>
    </xf>
    <xf numFmtId="0" fontId="77" fillId="27" borderId="34" xfId="52" applyFill="1" applyBorder="1" applyAlignment="1">
      <alignment vertical="center"/>
    </xf>
    <xf numFmtId="0" fontId="77" fillId="27" borderId="10" xfId="52" applyFill="1" applyBorder="1" applyAlignment="1">
      <alignment horizontal="center" vertical="center"/>
    </xf>
    <xf numFmtId="0" fontId="77" fillId="27" borderId="33" xfId="52" applyFill="1" applyBorder="1" applyAlignment="1">
      <alignment horizontal="center" vertical="center"/>
    </xf>
    <xf numFmtId="0" fontId="77" fillId="27" borderId="16" xfId="52" applyFill="1" applyBorder="1" applyAlignment="1">
      <alignment vertical="center"/>
    </xf>
    <xf numFmtId="0" fontId="84" fillId="0" borderId="20" xfId="0" applyFont="1" applyFill="1" applyBorder="1" applyAlignment="1">
      <alignment vertical="center" wrapText="1"/>
    </xf>
    <xf numFmtId="0" fontId="6" fillId="24" borderId="14" xfId="49" applyFont="1" applyFill="1" applyBorder="1" applyAlignment="1">
      <alignment horizontal="center" vertical="center"/>
    </xf>
    <xf numFmtId="0" fontId="6" fillId="24" borderId="15" xfId="49" applyFont="1" applyFill="1" applyBorder="1" applyAlignment="1">
      <alignment horizontal="center" vertical="center"/>
    </xf>
    <xf numFmtId="0" fontId="50" fillId="24" borderId="15" xfId="49" applyFont="1" applyFill="1" applyBorder="1" applyAlignment="1">
      <alignment horizontal="center" vertical="center"/>
    </xf>
    <xf numFmtId="0" fontId="6" fillId="24" borderId="0" xfId="49" applyFont="1" applyFill="1" applyBorder="1" applyAlignment="1">
      <alignment vertical="center"/>
    </xf>
    <xf numFmtId="0" fontId="6" fillId="24" borderId="38" xfId="49" applyFont="1" applyFill="1" applyBorder="1" applyAlignment="1">
      <alignment horizontal="left" vertical="center"/>
    </xf>
    <xf numFmtId="0" fontId="6" fillId="24" borderId="0" xfId="49" applyFont="1" applyFill="1" applyBorder="1" applyAlignment="1">
      <alignment horizontal="left" vertical="center"/>
    </xf>
    <xf numFmtId="0" fontId="0" fillId="28" borderId="16" xfId="0" applyFill="1" applyBorder="1" applyAlignment="1">
      <alignment horizontal="center" vertical="center"/>
    </xf>
    <xf numFmtId="182" fontId="0" fillId="27" borderId="33" xfId="0" applyNumberFormat="1" applyFill="1" applyBorder="1" applyAlignment="1">
      <alignment vertical="center"/>
    </xf>
    <xf numFmtId="0" fontId="26" fillId="0" borderId="15" xfId="0" applyFont="1" applyFill="1" applyBorder="1" applyAlignment="1">
      <alignment horizontal="left" vertical="center" wrapText="1"/>
    </xf>
    <xf numFmtId="0" fontId="26" fillId="0" borderId="61" xfId="0" applyFont="1" applyFill="1" applyBorder="1" applyAlignment="1">
      <alignment horizontal="left" vertical="center" wrapText="1"/>
    </xf>
    <xf numFmtId="0" fontId="26" fillId="24" borderId="0" xfId="0" applyFont="1" applyFill="1" applyBorder="1" applyAlignment="1">
      <alignment horizontal="center" vertical="center" wrapText="1"/>
    </xf>
    <xf numFmtId="0" fontId="43" fillId="28" borderId="36" xfId="0" applyFont="1" applyFill="1" applyBorder="1" applyAlignment="1">
      <alignment horizontal="left" vertical="center" wrapText="1"/>
    </xf>
    <xf numFmtId="0" fontId="43" fillId="28" borderId="0" xfId="0" applyFont="1" applyFill="1" applyBorder="1" applyAlignment="1">
      <alignment horizontal="left" vertical="center" wrapText="1"/>
    </xf>
    <xf numFmtId="0" fontId="43" fillId="28" borderId="35" xfId="0" applyFont="1" applyFill="1" applyBorder="1" applyAlignment="1">
      <alignment horizontal="left" vertical="center" wrapText="1"/>
    </xf>
    <xf numFmtId="0" fontId="26" fillId="24" borderId="29" xfId="0" applyFont="1" applyFill="1" applyBorder="1" applyAlignment="1">
      <alignment horizontal="center" vertical="center" wrapText="1"/>
    </xf>
    <xf numFmtId="0" fontId="26" fillId="24" borderId="61" xfId="0" applyFont="1" applyFill="1" applyBorder="1" applyAlignment="1">
      <alignment horizontal="center" vertical="center" wrapText="1"/>
    </xf>
    <xf numFmtId="0" fontId="43" fillId="0" borderId="36"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35" xfId="0" applyFont="1" applyFill="1" applyBorder="1" applyAlignment="1">
      <alignment horizontal="left" vertical="center" wrapText="1"/>
    </xf>
    <xf numFmtId="0" fontId="44" fillId="24" borderId="0" xfId="0" applyFont="1" applyFill="1" applyBorder="1" applyAlignment="1">
      <alignment horizontal="left" vertical="center"/>
    </xf>
    <xf numFmtId="0" fontId="44" fillId="24" borderId="13" xfId="0" applyFont="1" applyFill="1" applyBorder="1" applyAlignment="1">
      <alignment horizontal="left" vertical="center"/>
    </xf>
    <xf numFmtId="0" fontId="28" fillId="24" borderId="10" xfId="0" applyFont="1" applyFill="1" applyBorder="1" applyAlignment="1">
      <alignment horizontal="center" vertical="center" wrapText="1"/>
    </xf>
    <xf numFmtId="0" fontId="28" fillId="24" borderId="10" xfId="0" applyFont="1" applyFill="1" applyBorder="1" applyAlignment="1">
      <alignment horizontal="center" vertical="center"/>
    </xf>
    <xf numFmtId="0" fontId="28" fillId="27" borderId="10" xfId="0" applyFont="1" applyFill="1" applyBorder="1" applyAlignment="1" applyProtection="1">
      <alignment horizontal="center" vertical="center"/>
      <protection locked="0"/>
    </xf>
    <xf numFmtId="0" fontId="43" fillId="24" borderId="0" xfId="0" applyFont="1" applyFill="1" applyAlignment="1">
      <alignment horizontal="center" vertical="center"/>
    </xf>
    <xf numFmtId="0" fontId="28" fillId="28" borderId="11" xfId="0" applyFont="1" applyFill="1" applyBorder="1" applyAlignment="1">
      <alignment horizontal="right" vertical="center"/>
    </xf>
    <xf numFmtId="0" fontId="28" fillId="27" borderId="29" xfId="0" applyFont="1" applyFill="1" applyBorder="1" applyAlignment="1" applyProtection="1">
      <alignment horizontal="center" vertical="center"/>
      <protection locked="0"/>
    </xf>
    <xf numFmtId="0" fontId="28" fillId="27" borderId="15" xfId="0" applyFont="1" applyFill="1" applyBorder="1" applyAlignment="1" applyProtection="1">
      <alignment horizontal="center" vertical="center"/>
      <protection locked="0"/>
    </xf>
    <xf numFmtId="0" fontId="28" fillId="27" borderId="12" xfId="0" applyFont="1" applyFill="1" applyBorder="1" applyAlignment="1" applyProtection="1">
      <alignment horizontal="center" vertical="center"/>
      <protection locked="0"/>
    </xf>
    <xf numFmtId="0" fontId="26" fillId="24" borderId="16" xfId="0" applyFont="1" applyFill="1" applyBorder="1" applyAlignment="1">
      <alignment horizontal="center" vertical="center" wrapText="1"/>
    </xf>
    <xf numFmtId="0" fontId="26" fillId="24" borderId="33" xfId="0" applyFont="1" applyFill="1" applyBorder="1" applyAlignment="1">
      <alignment horizontal="center" vertical="center" wrapText="1"/>
    </xf>
    <xf numFmtId="0" fontId="28" fillId="27" borderId="47" xfId="0" applyFont="1" applyFill="1" applyBorder="1" applyAlignment="1" applyProtection="1">
      <alignment vertical="center" wrapText="1"/>
      <protection locked="0"/>
    </xf>
    <xf numFmtId="0" fontId="28" fillId="27" borderId="26" xfId="0" applyFont="1" applyFill="1" applyBorder="1" applyAlignment="1" applyProtection="1">
      <alignment vertical="center" wrapText="1"/>
      <protection locked="0"/>
    </xf>
    <xf numFmtId="0" fontId="28" fillId="27" borderId="11" xfId="0" applyFont="1" applyFill="1" applyBorder="1" applyAlignment="1" applyProtection="1">
      <alignment horizontal="center" vertical="center"/>
      <protection locked="0"/>
    </xf>
    <xf numFmtId="0" fontId="28" fillId="27" borderId="58" xfId="0" applyFont="1" applyFill="1" applyBorder="1" applyAlignment="1" applyProtection="1">
      <alignment horizontal="center" vertical="center"/>
      <protection locked="0"/>
    </xf>
    <xf numFmtId="0" fontId="28" fillId="27" borderId="47" xfId="0" applyFont="1" applyFill="1" applyBorder="1" applyAlignment="1" applyProtection="1">
      <alignment horizontal="center" vertical="center"/>
      <protection locked="0"/>
    </xf>
    <xf numFmtId="0" fontId="28" fillId="27" borderId="26" xfId="0" applyFont="1" applyFill="1" applyBorder="1" applyAlignment="1" applyProtection="1">
      <alignment horizontal="center" vertical="center"/>
      <protection locked="0"/>
    </xf>
    <xf numFmtId="0" fontId="28" fillId="27" borderId="27"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wrapText="1"/>
      <protection locked="0"/>
    </xf>
    <xf numFmtId="0" fontId="28" fillId="27" borderId="15" xfId="0" applyFont="1" applyFill="1" applyBorder="1" applyAlignment="1" applyProtection="1">
      <alignment horizontal="center" vertical="center" wrapText="1"/>
      <protection locked="0"/>
    </xf>
    <xf numFmtId="0" fontId="28" fillId="27" borderId="12"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right" vertical="center"/>
      <protection locked="0"/>
    </xf>
    <xf numFmtId="0" fontId="26" fillId="24" borderId="37" xfId="0" applyFont="1" applyFill="1" applyBorder="1" applyAlignment="1">
      <alignment horizontal="center" vertical="center" wrapText="1"/>
    </xf>
    <xf numFmtId="0" fontId="36" fillId="24" borderId="29" xfId="0" applyFont="1" applyFill="1" applyBorder="1" applyAlignment="1">
      <alignment horizontal="center" vertical="center"/>
    </xf>
    <xf numFmtId="0" fontId="36" fillId="24" borderId="15" xfId="0" applyFont="1" applyFill="1" applyBorder="1" applyAlignment="1">
      <alignment horizontal="center" vertical="center"/>
    </xf>
    <xf numFmtId="0" fontId="36" fillId="24" borderId="12" xfId="0" applyFont="1" applyFill="1" applyBorder="1" applyAlignment="1">
      <alignment horizontal="center" vertical="center"/>
    </xf>
    <xf numFmtId="0" fontId="26" fillId="24" borderId="29" xfId="0" applyFont="1" applyFill="1" applyBorder="1" applyAlignment="1">
      <alignment horizontal="center" vertical="center"/>
    </xf>
    <xf numFmtId="0" fontId="26" fillId="24" borderId="15" xfId="0" applyFont="1" applyFill="1" applyBorder="1" applyAlignment="1">
      <alignment horizontal="center" vertical="center"/>
    </xf>
    <xf numFmtId="0" fontId="26" fillId="24" borderId="12" xfId="0" applyFont="1" applyFill="1" applyBorder="1" applyAlignment="1">
      <alignment horizontal="center" vertical="center"/>
    </xf>
    <xf numFmtId="0" fontId="28" fillId="31" borderId="29" xfId="0" applyFont="1" applyFill="1" applyBorder="1" applyAlignment="1" applyProtection="1">
      <alignment horizontal="center" vertical="center"/>
      <protection locked="0"/>
    </xf>
    <xf numFmtId="0" fontId="28" fillId="31" borderId="15" xfId="0" applyFont="1" applyFill="1" applyBorder="1" applyAlignment="1" applyProtection="1">
      <alignment horizontal="center" vertical="center"/>
      <protection locked="0"/>
    </xf>
    <xf numFmtId="0" fontId="28" fillId="31" borderId="12" xfId="0" applyFont="1" applyFill="1" applyBorder="1" applyAlignment="1" applyProtection="1">
      <alignment horizontal="center" vertical="center"/>
      <protection locked="0"/>
    </xf>
    <xf numFmtId="0" fontId="26" fillId="31" borderId="15" xfId="0" applyFont="1" applyFill="1" applyBorder="1" applyAlignment="1" applyProtection="1">
      <alignment horizontal="right" vertical="center"/>
      <protection locked="0"/>
    </xf>
    <xf numFmtId="0" fontId="26" fillId="27" borderId="10" xfId="0" applyFont="1" applyFill="1" applyBorder="1" applyAlignment="1" applyProtection="1">
      <alignment horizontal="center" vertical="center"/>
      <protection locked="0"/>
    </xf>
    <xf numFmtId="0" fontId="28" fillId="31" borderId="11" xfId="0" applyFont="1" applyFill="1" applyBorder="1" applyAlignment="1" applyProtection="1">
      <alignment horizontal="right" vertical="center"/>
      <protection locked="0"/>
    </xf>
    <xf numFmtId="0" fontId="45" fillId="24" borderId="0" xfId="0" applyFont="1" applyFill="1" applyBorder="1" applyAlignment="1">
      <alignment horizontal="left" vertical="center" wrapText="1" indent="1"/>
    </xf>
    <xf numFmtId="0" fontId="31" fillId="27" borderId="47" xfId="0" applyFont="1" applyFill="1" applyBorder="1" applyAlignment="1" applyProtection="1">
      <alignment horizontal="left" vertical="center"/>
      <protection locked="0"/>
    </xf>
    <xf numFmtId="0" fontId="31" fillId="27" borderId="26" xfId="0" applyFont="1" applyFill="1" applyBorder="1" applyAlignment="1" applyProtection="1">
      <alignment horizontal="left" vertical="center"/>
      <protection locked="0"/>
    </xf>
    <xf numFmtId="0" fontId="31" fillId="27" borderId="27" xfId="0" applyFont="1" applyFill="1" applyBorder="1" applyAlignment="1" applyProtection="1">
      <alignment horizontal="left" vertical="center"/>
      <protection locked="0"/>
    </xf>
    <xf numFmtId="0" fontId="31" fillId="27" borderId="38" xfId="0" applyFont="1" applyFill="1" applyBorder="1" applyAlignment="1" applyProtection="1">
      <alignment horizontal="left" vertical="center"/>
      <protection locked="0"/>
    </xf>
    <xf numFmtId="0" fontId="31" fillId="27" borderId="0" xfId="0" applyFont="1" applyFill="1" applyBorder="1" applyAlignment="1" applyProtection="1">
      <alignment horizontal="left" vertical="center"/>
      <protection locked="0"/>
    </xf>
    <xf numFmtId="0" fontId="31" fillId="27" borderId="57" xfId="0" applyFont="1" applyFill="1" applyBorder="1" applyAlignment="1" applyProtection="1">
      <alignment horizontal="left" vertical="center"/>
      <protection locked="0"/>
    </xf>
    <xf numFmtId="0" fontId="31" fillId="27" borderId="28" xfId="0" applyFont="1" applyFill="1" applyBorder="1" applyAlignment="1" applyProtection="1">
      <alignment horizontal="left" vertical="center"/>
      <protection locked="0"/>
    </xf>
    <xf numFmtId="0" fontId="31" fillId="27" borderId="11" xfId="0" applyFont="1" applyFill="1" applyBorder="1" applyAlignment="1" applyProtection="1">
      <alignment horizontal="left" vertical="center"/>
      <protection locked="0"/>
    </xf>
    <xf numFmtId="0" fontId="31" fillId="27" borderId="58" xfId="0" applyFont="1" applyFill="1" applyBorder="1" applyAlignment="1" applyProtection="1">
      <alignment horizontal="left" vertical="center"/>
      <protection locked="0"/>
    </xf>
    <xf numFmtId="0" fontId="31" fillId="24" borderId="10" xfId="0" applyFont="1" applyFill="1" applyBorder="1" applyAlignment="1">
      <alignment horizontal="center" vertical="center"/>
    </xf>
    <xf numFmtId="0" fontId="28" fillId="27" borderId="47" xfId="0" applyFont="1" applyFill="1" applyBorder="1" applyAlignment="1" applyProtection="1">
      <alignment horizontal="left" vertical="center"/>
      <protection locked="0"/>
    </xf>
    <xf numFmtId="0" fontId="28" fillId="27" borderId="26" xfId="0" applyFont="1" applyFill="1" applyBorder="1" applyAlignment="1" applyProtection="1">
      <alignment horizontal="left" vertical="center"/>
      <protection locked="0"/>
    </xf>
    <xf numFmtId="0" fontId="28" fillId="27" borderId="27" xfId="0" applyFont="1" applyFill="1" applyBorder="1" applyAlignment="1" applyProtection="1">
      <alignment horizontal="left" vertical="center"/>
      <protection locked="0"/>
    </xf>
    <xf numFmtId="0" fontId="28" fillId="27" borderId="38"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center"/>
      <protection locked="0"/>
    </xf>
    <xf numFmtId="0" fontId="28" fillId="27" borderId="57" xfId="0" applyFont="1" applyFill="1" applyBorder="1" applyAlignment="1" applyProtection="1">
      <alignment horizontal="left" vertical="center"/>
      <protection locked="0"/>
    </xf>
    <xf numFmtId="0" fontId="28" fillId="27" borderId="28" xfId="0" applyFont="1" applyFill="1" applyBorder="1" applyAlignment="1" applyProtection="1">
      <alignment horizontal="left" vertical="center"/>
      <protection locked="0"/>
    </xf>
    <xf numFmtId="0" fontId="28" fillId="27" borderId="11" xfId="0" applyFont="1" applyFill="1" applyBorder="1" applyAlignment="1" applyProtection="1">
      <alignment horizontal="left" vertical="center"/>
      <protection locked="0"/>
    </xf>
    <xf numFmtId="0" fontId="28" fillId="27" borderId="58" xfId="0" applyFont="1" applyFill="1" applyBorder="1" applyAlignment="1" applyProtection="1">
      <alignment horizontal="left" vertical="center"/>
      <protection locked="0"/>
    </xf>
    <xf numFmtId="0" fontId="28" fillId="24" borderId="66" xfId="0" applyFont="1" applyFill="1" applyBorder="1" applyAlignment="1" applyProtection="1">
      <alignment horizontal="left" vertical="center"/>
    </xf>
    <xf numFmtId="0" fontId="28" fillId="24" borderId="0" xfId="0" applyFont="1" applyFill="1" applyBorder="1" applyAlignment="1" applyProtection="1">
      <alignment horizontal="left" vertical="center"/>
    </xf>
    <xf numFmtId="0" fontId="36" fillId="24" borderId="16" xfId="0" applyFont="1" applyFill="1" applyBorder="1" applyAlignment="1" applyProtection="1">
      <alignment horizontal="center" vertical="center"/>
    </xf>
    <xf numFmtId="0" fontId="36" fillId="24" borderId="33" xfId="0" applyFont="1" applyFill="1" applyBorder="1" applyAlignment="1" applyProtection="1">
      <alignment horizontal="center" vertical="center"/>
    </xf>
    <xf numFmtId="0" fontId="25" fillId="27" borderId="10"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shrinkToFit="1"/>
    </xf>
    <xf numFmtId="0" fontId="36" fillId="24" borderId="16" xfId="0" applyFont="1" applyFill="1" applyBorder="1" applyAlignment="1" applyProtection="1">
      <alignment horizontal="center" vertical="center" shrinkToFit="1"/>
    </xf>
    <xf numFmtId="0" fontId="36" fillId="24" borderId="33" xfId="0" applyFont="1" applyFill="1" applyBorder="1" applyAlignment="1" applyProtection="1">
      <alignment horizontal="center" vertical="center" shrinkToFit="1"/>
    </xf>
    <xf numFmtId="0" fontId="36" fillId="28" borderId="47" xfId="0" applyFont="1" applyFill="1" applyBorder="1" applyAlignment="1" applyProtection="1">
      <alignment horizontal="center" vertical="center"/>
      <protection locked="0"/>
    </xf>
    <xf numFmtId="0" fontId="36" fillId="28" borderId="26" xfId="0" applyFont="1" applyFill="1" applyBorder="1" applyAlignment="1" applyProtection="1">
      <alignment horizontal="center" vertical="center"/>
      <protection locked="0"/>
    </xf>
    <xf numFmtId="0" fontId="36" fillId="28" borderId="27" xfId="0" applyFont="1" applyFill="1" applyBorder="1" applyAlignment="1" applyProtection="1">
      <alignment horizontal="center" vertical="center"/>
      <protection locked="0"/>
    </xf>
    <xf numFmtId="0" fontId="36" fillId="28" borderId="28" xfId="0" applyFont="1" applyFill="1" applyBorder="1" applyAlignment="1" applyProtection="1">
      <alignment horizontal="center" vertical="center"/>
      <protection locked="0"/>
    </xf>
    <xf numFmtId="0" fontId="36" fillId="28" borderId="11" xfId="0" applyFont="1" applyFill="1" applyBorder="1" applyAlignment="1" applyProtection="1">
      <alignment horizontal="center" vertical="center"/>
      <protection locked="0"/>
    </xf>
    <xf numFmtId="0" fontId="36" fillId="28" borderId="58" xfId="0" applyFont="1" applyFill="1" applyBorder="1" applyAlignment="1" applyProtection="1">
      <alignment horizontal="center" vertical="center"/>
      <protection locked="0"/>
    </xf>
    <xf numFmtId="0" fontId="36" fillId="24" borderId="47" xfId="0" applyFont="1" applyFill="1" applyBorder="1" applyAlignment="1" applyProtection="1">
      <alignment horizontal="center" vertical="center"/>
    </xf>
    <xf numFmtId="0" fontId="36" fillId="24" borderId="26" xfId="0" applyFont="1" applyFill="1" applyBorder="1" applyAlignment="1" applyProtection="1">
      <alignment horizontal="center" vertical="center"/>
    </xf>
    <xf numFmtId="0" fontId="36" fillId="24" borderId="27" xfId="0" applyFont="1" applyFill="1" applyBorder="1" applyAlignment="1" applyProtection="1">
      <alignment horizontal="center" vertical="center"/>
    </xf>
    <xf numFmtId="0" fontId="36" fillId="24" borderId="28" xfId="0" applyFont="1" applyFill="1" applyBorder="1" applyAlignment="1" applyProtection="1">
      <alignment horizontal="center" vertical="center"/>
    </xf>
    <xf numFmtId="0" fontId="36" fillId="24" borderId="11" xfId="0" applyFont="1" applyFill="1" applyBorder="1" applyAlignment="1" applyProtection="1">
      <alignment horizontal="center" vertical="center"/>
    </xf>
    <xf numFmtId="0" fontId="36" fillId="24" borderId="58" xfId="0" applyFont="1" applyFill="1" applyBorder="1" applyAlignment="1" applyProtection="1">
      <alignment horizontal="center" vertical="center"/>
    </xf>
    <xf numFmtId="0" fontId="36" fillId="0" borderId="47" xfId="0" applyFont="1" applyFill="1" applyBorder="1" applyAlignment="1" applyProtection="1">
      <alignment horizontal="center" vertical="center" wrapText="1"/>
    </xf>
    <xf numFmtId="0" fontId="36" fillId="0" borderId="26" xfId="0" applyFont="1" applyFill="1" applyBorder="1" applyAlignment="1" applyProtection="1">
      <alignment horizontal="center" vertical="center" wrapText="1"/>
    </xf>
    <xf numFmtId="0" fontId="36" fillId="0" borderId="27"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11" xfId="0" applyFont="1" applyFill="1" applyBorder="1" applyAlignment="1" applyProtection="1">
      <alignment horizontal="center" vertical="center"/>
    </xf>
    <xf numFmtId="0" fontId="36" fillId="0" borderId="58" xfId="0" applyFont="1" applyFill="1" applyBorder="1" applyAlignment="1" applyProtection="1">
      <alignment horizontal="center" vertical="center"/>
    </xf>
    <xf numFmtId="2" fontId="36" fillId="24" borderId="16" xfId="0" applyNumberFormat="1" applyFont="1" applyFill="1" applyBorder="1" applyAlignment="1" applyProtection="1">
      <alignment horizontal="center" vertical="center"/>
    </xf>
    <xf numFmtId="2" fontId="36" fillId="24" borderId="33" xfId="0" applyNumberFormat="1" applyFont="1" applyFill="1" applyBorder="1" applyAlignment="1" applyProtection="1">
      <alignment horizontal="center" vertical="center"/>
    </xf>
    <xf numFmtId="177" fontId="36" fillId="24" borderId="16" xfId="0" applyNumberFormat="1" applyFont="1" applyFill="1" applyBorder="1" applyAlignment="1" applyProtection="1">
      <alignment horizontal="center" vertical="center"/>
    </xf>
    <xf numFmtId="177" fontId="36" fillId="24" borderId="33" xfId="0" applyNumberFormat="1" applyFont="1" applyFill="1" applyBorder="1" applyAlignment="1" applyProtection="1">
      <alignment horizontal="center" vertical="center"/>
    </xf>
    <xf numFmtId="0" fontId="36" fillId="24" borderId="47" xfId="0" applyFont="1" applyFill="1" applyBorder="1" applyAlignment="1" applyProtection="1">
      <alignment horizontal="center" vertical="center" wrapText="1"/>
    </xf>
    <xf numFmtId="0" fontId="35" fillId="0" borderId="29" xfId="0" applyFont="1" applyBorder="1" applyAlignment="1" applyProtection="1">
      <alignment horizontal="center" vertical="center" shrinkToFit="1"/>
    </xf>
    <xf numFmtId="0" fontId="35" fillId="0" borderId="15" xfId="0" applyFont="1" applyBorder="1" applyAlignment="1" applyProtection="1">
      <alignment horizontal="center" vertical="center" shrinkToFit="1"/>
    </xf>
    <xf numFmtId="0" fontId="35" fillId="0" borderId="12" xfId="0" applyFont="1" applyBorder="1" applyAlignment="1" applyProtection="1">
      <alignment horizontal="center" vertical="center" shrinkToFit="1"/>
    </xf>
    <xf numFmtId="0" fontId="25" fillId="27" borderId="10" xfId="0" applyNumberFormat="1" applyFont="1" applyFill="1" applyBorder="1" applyAlignment="1" applyProtection="1">
      <alignment horizontal="center" vertical="center"/>
      <protection locked="0"/>
    </xf>
    <xf numFmtId="0" fontId="25" fillId="27" borderId="12" xfId="0" applyNumberFormat="1" applyFont="1" applyFill="1" applyBorder="1" applyAlignment="1" applyProtection="1">
      <alignment horizontal="center" vertical="center"/>
      <protection locked="0"/>
    </xf>
    <xf numFmtId="0" fontId="28" fillId="24" borderId="0" xfId="0" applyFont="1" applyFill="1" applyAlignment="1" applyProtection="1">
      <alignment horizontal="center" vertical="center"/>
    </xf>
    <xf numFmtId="0" fontId="36" fillId="26" borderId="47" xfId="0" applyFont="1" applyFill="1" applyBorder="1" applyAlignment="1" applyProtection="1">
      <alignment horizontal="center" vertical="center"/>
      <protection locked="0"/>
    </xf>
    <xf numFmtId="0" fontId="36" fillId="26" borderId="26" xfId="0" applyFont="1" applyFill="1" applyBorder="1" applyAlignment="1" applyProtection="1">
      <alignment horizontal="center" vertical="center"/>
      <protection locked="0"/>
    </xf>
    <xf numFmtId="0" fontId="36" fillId="26" borderId="27" xfId="0" applyFont="1" applyFill="1" applyBorder="1" applyAlignment="1" applyProtection="1">
      <alignment horizontal="center" vertical="center"/>
      <protection locked="0"/>
    </xf>
    <xf numFmtId="0" fontId="36" fillId="26" borderId="28" xfId="0" applyFont="1" applyFill="1" applyBorder="1" applyAlignment="1" applyProtection="1">
      <alignment horizontal="center" vertical="center"/>
      <protection locked="0"/>
    </xf>
    <xf numFmtId="0" fontId="36" fillId="26" borderId="11" xfId="0" applyFont="1" applyFill="1" applyBorder="1" applyAlignment="1" applyProtection="1">
      <alignment horizontal="center" vertical="center"/>
      <protection locked="0"/>
    </xf>
    <xf numFmtId="0" fontId="36" fillId="26" borderId="58" xfId="0" applyFont="1" applyFill="1" applyBorder="1" applyAlignment="1" applyProtection="1">
      <alignment horizontal="center" vertical="center"/>
      <protection locked="0"/>
    </xf>
    <xf numFmtId="0" fontId="36" fillId="27" borderId="47" xfId="0" applyFont="1" applyFill="1" applyBorder="1" applyAlignment="1" applyProtection="1">
      <alignment horizontal="center" vertical="center" shrinkToFit="1"/>
      <protection locked="0"/>
    </xf>
    <xf numFmtId="0" fontId="36" fillId="27" borderId="26" xfId="0" applyFont="1" applyFill="1" applyBorder="1" applyAlignment="1" applyProtection="1">
      <alignment horizontal="center" vertical="center" shrinkToFit="1"/>
      <protection locked="0"/>
    </xf>
    <xf numFmtId="0" fontId="36" fillId="27" borderId="27" xfId="0" applyFont="1" applyFill="1" applyBorder="1" applyAlignment="1" applyProtection="1">
      <alignment horizontal="center" vertical="center" shrinkToFit="1"/>
      <protection locked="0"/>
    </xf>
    <xf numFmtId="0" fontId="36" fillId="27" borderId="28" xfId="0" applyFont="1" applyFill="1" applyBorder="1" applyAlignment="1" applyProtection="1">
      <alignment horizontal="center" vertical="center" shrinkToFit="1"/>
      <protection locked="0"/>
    </xf>
    <xf numFmtId="0" fontId="36" fillId="27" borderId="11" xfId="0" applyFont="1" applyFill="1" applyBorder="1" applyAlignment="1" applyProtection="1">
      <alignment horizontal="center" vertical="center" shrinkToFit="1"/>
      <protection locked="0"/>
    </xf>
    <xf numFmtId="0" fontId="36" fillId="27" borderId="58" xfId="0" applyFont="1" applyFill="1" applyBorder="1" applyAlignment="1" applyProtection="1">
      <alignment horizontal="center" vertical="center" shrinkToFit="1"/>
      <protection locked="0"/>
    </xf>
    <xf numFmtId="0" fontId="36" fillId="26" borderId="47" xfId="0" applyFont="1" applyFill="1" applyBorder="1" applyAlignment="1" applyProtection="1">
      <alignment horizontal="center" vertical="center" wrapText="1"/>
      <protection locked="0"/>
    </xf>
    <xf numFmtId="0" fontId="36" fillId="26" borderId="26"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center"/>
    </xf>
    <xf numFmtId="0" fontId="36" fillId="28" borderId="0" xfId="0" applyFont="1" applyFill="1" applyAlignment="1" applyProtection="1">
      <alignment horizontal="center" vertical="center"/>
    </xf>
    <xf numFmtId="0" fontId="36" fillId="28" borderId="35" xfId="0" applyFont="1" applyFill="1" applyBorder="1" applyAlignment="1" applyProtection="1">
      <alignment horizontal="center" vertical="center"/>
    </xf>
    <xf numFmtId="0" fontId="36" fillId="28" borderId="41" xfId="0" applyFont="1" applyFill="1" applyBorder="1" applyAlignment="1" applyProtection="1">
      <alignment horizontal="center" vertical="center"/>
    </xf>
    <xf numFmtId="0" fontId="36" fillId="28" borderId="51" xfId="0" applyFont="1" applyFill="1" applyBorder="1" applyAlignment="1" applyProtection="1">
      <alignment horizontal="center" vertical="center"/>
    </xf>
    <xf numFmtId="0" fontId="36" fillId="28" borderId="42" xfId="0" applyFont="1" applyFill="1" applyBorder="1" applyAlignment="1" applyProtection="1">
      <alignment horizontal="center" vertical="center"/>
    </xf>
    <xf numFmtId="0" fontId="36" fillId="26" borderId="27" xfId="0" applyFont="1" applyFill="1" applyBorder="1" applyAlignment="1" applyProtection="1">
      <alignment horizontal="center" vertical="center" wrapText="1"/>
      <protection locked="0"/>
    </xf>
    <xf numFmtId="0" fontId="36" fillId="26" borderId="28" xfId="0" applyFont="1" applyFill="1" applyBorder="1" applyAlignment="1" applyProtection="1">
      <alignment horizontal="center" vertical="center" wrapText="1"/>
      <protection locked="0"/>
    </xf>
    <xf numFmtId="0" fontId="36" fillId="26" borderId="11" xfId="0" applyFont="1" applyFill="1" applyBorder="1" applyAlignment="1" applyProtection="1">
      <alignment horizontal="center" vertical="center" wrapText="1"/>
      <protection locked="0"/>
    </xf>
    <xf numFmtId="0" fontId="36" fillId="26" borderId="58" xfId="0" applyFont="1" applyFill="1" applyBorder="1" applyAlignment="1" applyProtection="1">
      <alignment horizontal="center" vertical="center" wrapText="1"/>
      <protection locked="0"/>
    </xf>
    <xf numFmtId="0" fontId="77" fillId="27" borderId="41" xfId="52" applyFont="1" applyFill="1" applyBorder="1" applyAlignment="1">
      <alignment horizontal="right" vertical="center"/>
    </xf>
    <xf numFmtId="0" fontId="77" fillId="27" borderId="42" xfId="52" applyFont="1" applyFill="1" applyBorder="1" applyAlignment="1">
      <alignment horizontal="right" vertical="center"/>
    </xf>
    <xf numFmtId="0" fontId="81" fillId="24" borderId="29" xfId="52" applyFont="1" applyFill="1" applyBorder="1" applyAlignment="1">
      <alignment horizontal="center" vertical="center"/>
    </xf>
    <xf numFmtId="0" fontId="81" fillId="24" borderId="15" xfId="52" applyFont="1" applyFill="1" applyBorder="1" applyAlignment="1">
      <alignment horizontal="center" vertical="center"/>
    </xf>
    <xf numFmtId="0" fontId="81" fillId="24" borderId="12" xfId="52" applyFont="1" applyFill="1" applyBorder="1" applyAlignment="1">
      <alignment horizontal="center" vertical="center"/>
    </xf>
    <xf numFmtId="0" fontId="77" fillId="0" borderId="29" xfId="52" applyBorder="1" applyAlignment="1">
      <alignment horizontal="center" vertical="center"/>
    </xf>
    <xf numFmtId="0" fontId="77" fillId="0" borderId="15" xfId="52" applyBorder="1" applyAlignment="1">
      <alignment horizontal="center" vertical="center"/>
    </xf>
    <xf numFmtId="0" fontId="77" fillId="0" borderId="12" xfId="52" applyBorder="1" applyAlignment="1">
      <alignment horizontal="center" vertical="center"/>
    </xf>
    <xf numFmtId="0" fontId="77" fillId="24" borderId="29" xfId="52" applyFont="1" applyFill="1" applyBorder="1" applyAlignment="1">
      <alignment horizontal="center" vertical="center" wrapText="1"/>
    </xf>
    <xf numFmtId="0" fontId="77" fillId="24" borderId="15" xfId="52" applyFont="1" applyFill="1" applyBorder="1" applyAlignment="1">
      <alignment horizontal="center" vertical="center" wrapText="1"/>
    </xf>
    <xf numFmtId="0" fontId="77" fillId="24" borderId="12" xfId="52" applyFont="1" applyFill="1" applyBorder="1" applyAlignment="1">
      <alignment horizontal="center" vertical="center" wrapText="1"/>
    </xf>
    <xf numFmtId="0" fontId="77" fillId="0" borderId="83" xfId="52" applyBorder="1" applyAlignment="1">
      <alignment horizontal="center" vertical="center"/>
    </xf>
    <xf numFmtId="0" fontId="77" fillId="0" borderId="84" xfId="52" applyBorder="1" applyAlignment="1">
      <alignment horizontal="center" vertical="center"/>
    </xf>
    <xf numFmtId="0" fontId="77" fillId="0" borderId="85" xfId="52" applyBorder="1" applyAlignment="1">
      <alignment horizontal="center" vertical="center"/>
    </xf>
    <xf numFmtId="0" fontId="77" fillId="24" borderId="29" xfId="52" applyFont="1" applyFill="1" applyBorder="1" applyAlignment="1">
      <alignment horizontal="center" vertical="center"/>
    </xf>
    <xf numFmtId="0" fontId="77" fillId="24" borderId="12" xfId="52" applyFont="1" applyFill="1" applyBorder="1" applyAlignment="1">
      <alignment horizontal="center" vertical="center"/>
    </xf>
    <xf numFmtId="0" fontId="80" fillId="0" borderId="29" xfId="52" applyFont="1" applyBorder="1" applyAlignment="1">
      <alignment horizontal="center" vertical="center"/>
    </xf>
    <xf numFmtId="0" fontId="80" fillId="0" borderId="15" xfId="52" applyFont="1" applyBorder="1" applyAlignment="1">
      <alignment horizontal="center" vertical="center"/>
    </xf>
    <xf numFmtId="0" fontId="80" fillId="0" borderId="12" xfId="52" applyFont="1" applyBorder="1" applyAlignment="1">
      <alignment horizontal="center" vertical="center"/>
    </xf>
    <xf numFmtId="0" fontId="77" fillId="24" borderId="15" xfId="52" applyFont="1" applyFill="1" applyBorder="1" applyAlignment="1">
      <alignment horizontal="center" vertical="center"/>
    </xf>
    <xf numFmtId="0" fontId="77" fillId="0" borderId="29" xfId="52" applyFont="1" applyBorder="1" applyAlignment="1">
      <alignment horizontal="center" vertical="center"/>
    </xf>
    <xf numFmtId="0" fontId="77" fillId="0" borderId="12" xfId="52" applyFont="1" applyBorder="1" applyAlignment="1">
      <alignment horizontal="center" vertical="center"/>
    </xf>
    <xf numFmtId="0" fontId="81" fillId="0" borderId="29" xfId="52" applyFont="1" applyFill="1" applyBorder="1" applyAlignment="1">
      <alignment horizontal="center" vertical="center"/>
    </xf>
    <xf numFmtId="0" fontId="81" fillId="0" borderId="12" xfId="52" applyFont="1" applyFill="1" applyBorder="1" applyAlignment="1">
      <alignment horizontal="center" vertical="center"/>
    </xf>
    <xf numFmtId="0" fontId="77" fillId="24" borderId="29" xfId="52" applyFont="1" applyFill="1" applyBorder="1" applyAlignment="1">
      <alignment horizontal="center" vertical="center" shrinkToFit="1"/>
    </xf>
    <xf numFmtId="0" fontId="77" fillId="24" borderId="12" xfId="52" applyFont="1" applyFill="1" applyBorder="1" applyAlignment="1">
      <alignment horizontal="center" vertical="center" shrinkToFit="1"/>
    </xf>
    <xf numFmtId="0" fontId="77" fillId="0" borderId="15" xfId="52" applyFont="1" applyBorder="1" applyAlignment="1">
      <alignment horizontal="center" vertical="center"/>
    </xf>
    <xf numFmtId="0" fontId="77" fillId="24" borderId="0" xfId="52" applyFill="1" applyBorder="1" applyAlignment="1">
      <alignment horizontal="right" vertical="center"/>
    </xf>
    <xf numFmtId="0" fontId="81" fillId="24" borderId="11" xfId="52" applyFont="1" applyFill="1" applyBorder="1" applyAlignment="1">
      <alignment horizontal="right" vertical="center"/>
    </xf>
    <xf numFmtId="0" fontId="77" fillId="24" borderId="47" xfId="52" applyFill="1" applyBorder="1" applyAlignment="1">
      <alignment horizontal="center" vertical="center"/>
    </xf>
    <xf numFmtId="0" fontId="77" fillId="24" borderId="26" xfId="52" applyFill="1" applyBorder="1" applyAlignment="1">
      <alignment horizontal="center" vertical="center"/>
    </xf>
    <xf numFmtId="0" fontId="77" fillId="24" borderId="27" xfId="52" applyFill="1" applyBorder="1" applyAlignment="1">
      <alignment horizontal="center" vertical="center"/>
    </xf>
    <xf numFmtId="0" fontId="77" fillId="24" borderId="28" xfId="52" applyFill="1" applyBorder="1" applyAlignment="1">
      <alignment horizontal="center" vertical="center"/>
    </xf>
    <xf numFmtId="0" fontId="77" fillId="24" borderId="11" xfId="52" applyFill="1" applyBorder="1" applyAlignment="1">
      <alignment horizontal="center" vertical="center"/>
    </xf>
    <xf numFmtId="0" fontId="77" fillId="24" borderId="58" xfId="52" applyFill="1" applyBorder="1" applyAlignment="1">
      <alignment horizontal="center" vertical="center"/>
    </xf>
    <xf numFmtId="0" fontId="0" fillId="28" borderId="0" xfId="0" applyFill="1" applyAlignment="1">
      <alignment horizontal="center" vertical="center"/>
    </xf>
    <xf numFmtId="0" fontId="0" fillId="28" borderId="41" xfId="0" applyFill="1" applyBorder="1" applyAlignment="1">
      <alignment horizontal="center" vertical="center"/>
    </xf>
    <xf numFmtId="0" fontId="0" fillId="28" borderId="42" xfId="0" applyFill="1" applyBorder="1" applyAlignment="1">
      <alignment horizontal="center" vertical="center"/>
    </xf>
    <xf numFmtId="0" fontId="28" fillId="0" borderId="41"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28" fillId="0" borderId="67" xfId="0" applyFont="1" applyFill="1" applyBorder="1" applyAlignment="1" applyProtection="1">
      <alignment horizontal="center" vertical="center"/>
    </xf>
    <xf numFmtId="0" fontId="28" fillId="0" borderId="56" xfId="0" applyFont="1" applyFill="1" applyBorder="1" applyAlignment="1" applyProtection="1">
      <alignment horizontal="center" vertical="center"/>
    </xf>
    <xf numFmtId="3" fontId="28" fillId="0" borderId="15" xfId="0" applyNumberFormat="1" applyFont="1" applyFill="1" applyBorder="1" applyAlignment="1" applyProtection="1">
      <alignment vertical="center"/>
    </xf>
    <xf numFmtId="0" fontId="28" fillId="0" borderId="15" xfId="0" applyFont="1" applyFill="1" applyBorder="1" applyAlignment="1" applyProtection="1">
      <alignment vertical="center"/>
    </xf>
    <xf numFmtId="0" fontId="28" fillId="0" borderId="43" xfId="0" applyFont="1" applyBorder="1" applyAlignment="1" applyProtection="1">
      <alignment horizontal="center" vertical="center"/>
    </xf>
    <xf numFmtId="0" fontId="28" fillId="0" borderId="37" xfId="0" applyFont="1" applyBorder="1" applyAlignment="1" applyProtection="1">
      <alignment horizontal="center" vertical="center"/>
    </xf>
    <xf numFmtId="0" fontId="31" fillId="28" borderId="0" xfId="0" applyFont="1" applyFill="1" applyAlignment="1" applyProtection="1">
      <alignment vertical="center" wrapText="1"/>
    </xf>
    <xf numFmtId="0" fontId="28" fillId="0" borderId="51" xfId="0" applyFont="1" applyFill="1" applyBorder="1" applyAlignment="1" applyProtection="1">
      <alignment horizontal="center" vertical="center"/>
    </xf>
    <xf numFmtId="0" fontId="28" fillId="0" borderId="43" xfId="0" applyFont="1" applyFill="1" applyBorder="1" applyAlignment="1" applyProtection="1">
      <alignment horizontal="center" vertical="center"/>
    </xf>
    <xf numFmtId="0" fontId="28" fillId="0" borderId="68" xfId="0" applyFont="1" applyFill="1" applyBorder="1" applyAlignment="1" applyProtection="1">
      <alignment horizontal="center" vertical="center"/>
    </xf>
    <xf numFmtId="0" fontId="28" fillId="24" borderId="44" xfId="0" applyFont="1" applyFill="1" applyBorder="1" applyAlignment="1" applyProtection="1">
      <alignment horizontal="center" vertical="center"/>
    </xf>
    <xf numFmtId="0" fontId="28" fillId="24" borderId="46" xfId="0" applyFont="1" applyFill="1" applyBorder="1" applyAlignment="1" applyProtection="1">
      <alignment horizontal="center" vertical="center"/>
    </xf>
    <xf numFmtId="0" fontId="28" fillId="24" borderId="41" xfId="0" applyFont="1" applyFill="1" applyBorder="1" applyAlignment="1" applyProtection="1">
      <alignment horizontal="center" vertical="center"/>
    </xf>
    <xf numFmtId="0" fontId="28" fillId="24" borderId="42" xfId="0" applyFont="1" applyFill="1" applyBorder="1" applyAlignment="1" applyProtection="1">
      <alignment horizontal="center" vertical="center"/>
    </xf>
    <xf numFmtId="0" fontId="28" fillId="27" borderId="51" xfId="0" applyFont="1" applyFill="1" applyBorder="1" applyAlignment="1" applyProtection="1">
      <alignment horizontal="center" vertical="center"/>
      <protection locked="0"/>
    </xf>
    <xf numFmtId="0" fontId="28" fillId="27" borderId="41" xfId="0" applyFont="1" applyFill="1" applyBorder="1" applyAlignment="1" applyProtection="1">
      <alignment horizontal="center" vertical="center"/>
      <protection locked="0"/>
    </xf>
    <xf numFmtId="0" fontId="0" fillId="28" borderId="51" xfId="0" applyFill="1" applyBorder="1" applyAlignment="1">
      <alignment horizontal="center" vertical="center"/>
    </xf>
    <xf numFmtId="0" fontId="28" fillId="0" borderId="49" xfId="0" applyFont="1" applyFill="1" applyBorder="1" applyAlignment="1" applyProtection="1">
      <alignment vertical="center"/>
    </xf>
    <xf numFmtId="0" fontId="28" fillId="0" borderId="13" xfId="0" applyFont="1" applyFill="1" applyBorder="1" applyAlignment="1" applyProtection="1">
      <alignment vertical="center"/>
    </xf>
    <xf numFmtId="0" fontId="28" fillId="0" borderId="50" xfId="0" applyFont="1" applyFill="1" applyBorder="1" applyAlignment="1" applyProtection="1">
      <alignment vertical="center"/>
    </xf>
    <xf numFmtId="0" fontId="28" fillId="27" borderId="0" xfId="0" applyFont="1" applyFill="1" applyBorder="1" applyAlignment="1" applyProtection="1">
      <alignment horizontal="center" vertical="center"/>
      <protection locked="0"/>
    </xf>
    <xf numFmtId="0" fontId="28" fillId="0" borderId="69" xfId="0" applyFont="1" applyFill="1" applyBorder="1" applyAlignment="1" applyProtection="1">
      <alignment horizontal="center" vertical="center"/>
    </xf>
    <xf numFmtId="0" fontId="28" fillId="24" borderId="43" xfId="0" applyFont="1" applyFill="1" applyBorder="1" applyAlignment="1" applyProtection="1">
      <alignment horizontal="center" vertical="center"/>
    </xf>
    <xf numFmtId="0" fontId="28" fillId="0" borderId="38" xfId="0" applyFont="1" applyFill="1" applyBorder="1" applyAlignment="1" applyProtection="1">
      <alignment vertical="center"/>
    </xf>
    <xf numFmtId="0" fontId="28" fillId="0" borderId="0" xfId="0" applyFont="1" applyFill="1" applyBorder="1" applyAlignment="1" applyProtection="1">
      <alignment vertical="center"/>
    </xf>
    <xf numFmtId="0" fontId="28" fillId="0" borderId="35" xfId="0" applyFont="1" applyFill="1" applyBorder="1" applyAlignment="1" applyProtection="1">
      <alignment vertical="center"/>
    </xf>
    <xf numFmtId="0" fontId="28" fillId="0" borderId="41" xfId="0" applyFont="1" applyBorder="1" applyAlignment="1" applyProtection="1">
      <alignment horizontal="center" vertical="center"/>
    </xf>
    <xf numFmtId="0" fontId="28" fillId="0" borderId="51" xfId="0" applyFont="1" applyBorder="1" applyAlignment="1" applyProtection="1">
      <alignment horizontal="center" vertical="center"/>
    </xf>
    <xf numFmtId="0" fontId="28" fillId="0" borderId="42" xfId="0" applyFont="1" applyBorder="1" applyAlignment="1" applyProtection="1">
      <alignment horizontal="center" vertical="center"/>
    </xf>
    <xf numFmtId="0" fontId="28" fillId="27" borderId="36" xfId="0" applyFont="1" applyFill="1" applyBorder="1" applyAlignment="1" applyProtection="1">
      <alignment horizontal="center" vertical="center"/>
      <protection locked="0"/>
    </xf>
    <xf numFmtId="0" fontId="28" fillId="27" borderId="35" xfId="0" applyFont="1" applyFill="1" applyBorder="1" applyAlignment="1" applyProtection="1">
      <alignment horizontal="center" vertical="center"/>
      <protection locked="0"/>
    </xf>
    <xf numFmtId="0" fontId="28" fillId="27" borderId="54" xfId="0" applyFont="1" applyFill="1" applyBorder="1" applyAlignment="1" applyProtection="1">
      <alignment horizontal="center" vertical="center"/>
      <protection locked="0"/>
    </xf>
    <xf numFmtId="0" fontId="28" fillId="27" borderId="13" xfId="0" applyFont="1" applyFill="1" applyBorder="1" applyAlignment="1" applyProtection="1">
      <alignment horizontal="center" vertical="center"/>
      <protection locked="0"/>
    </xf>
    <xf numFmtId="0" fontId="28" fillId="27" borderId="50" xfId="0" applyFont="1" applyFill="1" applyBorder="1" applyAlignment="1" applyProtection="1">
      <alignment horizontal="center" vertical="center"/>
      <protection locked="0"/>
    </xf>
    <xf numFmtId="0" fontId="28" fillId="0" borderId="67" xfId="0" applyFont="1" applyBorder="1" applyAlignment="1" applyProtection="1">
      <alignment horizontal="center" vertical="center"/>
    </xf>
    <xf numFmtId="0" fontId="28" fillId="0" borderId="56" xfId="0" applyFont="1" applyBorder="1" applyAlignment="1" applyProtection="1">
      <alignment horizontal="center" vertical="center"/>
    </xf>
    <xf numFmtId="0" fontId="28" fillId="27" borderId="38" xfId="0" applyFont="1" applyFill="1" applyBorder="1" applyAlignment="1" applyProtection="1">
      <alignment vertical="center"/>
      <protection locked="0"/>
    </xf>
    <xf numFmtId="0" fontId="28" fillId="27" borderId="0" xfId="0" applyFont="1" applyFill="1" applyBorder="1" applyAlignment="1" applyProtection="1">
      <alignment vertical="center"/>
      <protection locked="0"/>
    </xf>
    <xf numFmtId="0" fontId="28" fillId="27" borderId="35" xfId="0" applyFont="1" applyFill="1" applyBorder="1" applyAlignment="1" applyProtection="1">
      <alignment vertical="center"/>
      <protection locked="0"/>
    </xf>
    <xf numFmtId="0" fontId="28" fillId="27" borderId="62" xfId="0" applyFont="1" applyFill="1" applyBorder="1" applyAlignment="1" applyProtection="1">
      <alignment horizontal="center" vertical="center"/>
      <protection locked="0"/>
    </xf>
    <xf numFmtId="0" fontId="28" fillId="27" borderId="38" xfId="0" applyFont="1"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4" xfId="0" applyFont="1" applyFill="1" applyBorder="1" applyAlignment="1" applyProtection="1">
      <alignment horizontal="left" vertical="center"/>
    </xf>
    <xf numFmtId="0" fontId="28" fillId="0" borderId="15" xfId="0" applyFont="1" applyFill="1" applyBorder="1" applyAlignment="1" applyProtection="1">
      <alignment horizontal="left" vertical="center"/>
    </xf>
    <xf numFmtId="0" fontId="28" fillId="0" borderId="12" xfId="0" applyFont="1" applyFill="1" applyBorder="1" applyAlignment="1" applyProtection="1">
      <alignment horizontal="left" vertical="center"/>
    </xf>
    <xf numFmtId="0" fontId="28" fillId="0" borderId="44" xfId="0" applyFont="1" applyFill="1" applyBorder="1" applyAlignment="1" applyProtection="1">
      <alignment horizontal="center" vertical="center"/>
    </xf>
    <xf numFmtId="3" fontId="28" fillId="0" borderId="13" xfId="0" applyNumberFormat="1" applyFont="1" applyFill="1" applyBorder="1" applyAlignment="1" applyProtection="1">
      <alignment vertical="center"/>
    </xf>
    <xf numFmtId="0" fontId="28" fillId="0" borderId="26" xfId="0" applyFont="1" applyFill="1" applyBorder="1" applyAlignment="1" applyProtection="1">
      <alignment vertical="center"/>
    </xf>
    <xf numFmtId="0" fontId="28" fillId="0" borderId="33" xfId="0" applyFont="1" applyFill="1" applyBorder="1" applyAlignment="1" applyProtection="1">
      <alignment horizontal="center" vertical="center"/>
    </xf>
    <xf numFmtId="3" fontId="28" fillId="0" borderId="53" xfId="0" applyNumberFormat="1" applyFont="1" applyFill="1" applyBorder="1" applyAlignment="1" applyProtection="1">
      <alignment horizontal="right" vertical="center"/>
    </xf>
    <xf numFmtId="3" fontId="28" fillId="0" borderId="39" xfId="0" applyNumberFormat="1" applyFont="1" applyFill="1" applyBorder="1" applyAlignment="1" applyProtection="1">
      <alignment horizontal="right" vertical="center"/>
    </xf>
    <xf numFmtId="0" fontId="28" fillId="0" borderId="15" xfId="0" applyFont="1" applyFill="1" applyBorder="1" applyAlignment="1" applyProtection="1">
      <alignment horizontal="right" vertical="center"/>
    </xf>
    <xf numFmtId="0" fontId="28" fillId="0" borderId="52" xfId="0" applyFont="1" applyFill="1" applyBorder="1" applyAlignment="1" applyProtection="1">
      <alignment vertical="center"/>
    </xf>
    <xf numFmtId="0" fontId="28" fillId="0" borderId="24" xfId="0" applyFont="1" applyFill="1" applyBorder="1" applyAlignment="1" applyProtection="1">
      <alignment vertical="center"/>
    </xf>
    <xf numFmtId="0" fontId="28" fillId="0" borderId="25" xfId="0" applyFont="1" applyFill="1" applyBorder="1" applyAlignment="1" applyProtection="1">
      <alignment vertical="center"/>
    </xf>
    <xf numFmtId="0" fontId="28" fillId="0" borderId="53" xfId="0" applyFont="1" applyBorder="1" applyAlignment="1" applyProtection="1">
      <alignment horizontal="left" vertical="center" indent="1"/>
    </xf>
    <xf numFmtId="0" fontId="28" fillId="0" borderId="39" xfId="0" applyFont="1" applyBorder="1" applyAlignment="1" applyProtection="1">
      <alignment horizontal="left" vertical="center" indent="1"/>
    </xf>
    <xf numFmtId="0" fontId="28" fillId="27" borderId="52" xfId="0" applyFont="1" applyFill="1" applyBorder="1" applyAlignment="1" applyProtection="1">
      <alignment horizontal="center" vertical="center"/>
      <protection locked="0"/>
    </xf>
    <xf numFmtId="0" fontId="28" fillId="27" borderId="24" xfId="0" applyFont="1" applyFill="1" applyBorder="1" applyAlignment="1" applyProtection="1">
      <alignment horizontal="center" vertical="center"/>
      <protection locked="0"/>
    </xf>
    <xf numFmtId="0" fontId="28" fillId="27" borderId="25" xfId="0" applyFont="1" applyFill="1" applyBorder="1" applyAlignment="1" applyProtection="1">
      <alignment horizontal="center" vertical="center"/>
      <protection locked="0"/>
    </xf>
    <xf numFmtId="0" fontId="28" fillId="27" borderId="49" xfId="0" applyFont="1" applyFill="1" applyBorder="1" applyAlignment="1" applyProtection="1">
      <alignment horizontal="center" vertical="center"/>
      <protection locked="0"/>
    </xf>
    <xf numFmtId="0" fontId="28" fillId="24" borderId="51" xfId="0" applyFont="1" applyFill="1" applyBorder="1" applyAlignment="1" applyProtection="1">
      <alignment horizontal="center" vertical="center"/>
    </xf>
    <xf numFmtId="0" fontId="28" fillId="24" borderId="68" xfId="0" applyFont="1" applyFill="1" applyBorder="1" applyAlignment="1" applyProtection="1">
      <alignment horizontal="center" vertical="center"/>
    </xf>
    <xf numFmtId="0" fontId="28" fillId="26" borderId="41" xfId="0" applyFont="1" applyFill="1" applyBorder="1" applyAlignment="1" applyProtection="1">
      <alignment horizontal="center" vertical="center"/>
      <protection locked="0"/>
    </xf>
    <xf numFmtId="0" fontId="28" fillId="26" borderId="42" xfId="0" applyFont="1" applyFill="1" applyBorder="1" applyAlignment="1" applyProtection="1">
      <alignment horizontal="center" vertical="center"/>
      <protection locked="0"/>
    </xf>
    <xf numFmtId="0" fontId="28" fillId="28" borderId="23" xfId="0" applyFont="1" applyFill="1" applyBorder="1" applyAlignment="1" applyProtection="1">
      <alignment horizontal="right" vertical="center"/>
    </xf>
    <xf numFmtId="0" fontId="28" fillId="28" borderId="24" xfId="0" applyFont="1" applyFill="1" applyBorder="1" applyAlignment="1" applyProtection="1">
      <alignment horizontal="right" vertical="center"/>
    </xf>
    <xf numFmtId="0" fontId="28" fillId="27" borderId="28" xfId="0" applyFont="1" applyFill="1" applyBorder="1" applyAlignment="1" applyProtection="1">
      <alignment horizontal="center" vertical="center"/>
      <protection locked="0"/>
    </xf>
    <xf numFmtId="0" fontId="35" fillId="28" borderId="41" xfId="46" applyFont="1" applyFill="1" applyBorder="1" applyAlignment="1">
      <alignment horizontal="center" vertical="center"/>
    </xf>
    <xf numFmtId="0" fontId="35" fillId="28" borderId="51" xfId="46" applyFont="1" applyFill="1" applyBorder="1" applyAlignment="1">
      <alignment horizontal="center" vertical="center"/>
    </xf>
    <xf numFmtId="0" fontId="35" fillId="28" borderId="42" xfId="46" applyFont="1" applyFill="1" applyBorder="1" applyAlignment="1">
      <alignment horizontal="center" vertical="center"/>
    </xf>
    <xf numFmtId="0" fontId="25" fillId="28" borderId="0" xfId="46" applyFont="1" applyFill="1" applyAlignment="1">
      <alignment horizontal="left" vertical="center" shrinkToFit="1"/>
    </xf>
    <xf numFmtId="0" fontId="25" fillId="28" borderId="76" xfId="46" applyFont="1" applyFill="1" applyBorder="1" applyAlignment="1">
      <alignment horizontal="center" vertical="center"/>
    </xf>
    <xf numFmtId="0" fontId="25" fillId="28" borderId="77" xfId="46" applyFont="1" applyFill="1" applyBorder="1" applyAlignment="1">
      <alignment horizontal="center" vertical="center"/>
    </xf>
    <xf numFmtId="0" fontId="25" fillId="28" borderId="78" xfId="46" applyFont="1" applyFill="1" applyBorder="1" applyAlignment="1">
      <alignment horizontal="center" vertical="center"/>
    </xf>
    <xf numFmtId="0" fontId="25" fillId="28" borderId="79" xfId="46" applyFont="1" applyFill="1" applyBorder="1" applyAlignment="1">
      <alignment horizontal="center" vertical="center"/>
    </xf>
    <xf numFmtId="0" fontId="25" fillId="28" borderId="80" xfId="46" applyFont="1" applyFill="1" applyBorder="1" applyAlignment="1">
      <alignment horizontal="center" vertical="center"/>
    </xf>
    <xf numFmtId="0" fontId="25" fillId="28" borderId="81" xfId="46" applyFont="1" applyFill="1" applyBorder="1" applyAlignment="1">
      <alignment horizontal="center" vertical="center"/>
    </xf>
    <xf numFmtId="188" fontId="25" fillId="0" borderId="41" xfId="46" applyNumberFormat="1" applyFont="1" applyBorder="1" applyAlignment="1">
      <alignment horizontal="center" vertical="center"/>
    </xf>
    <xf numFmtId="188" fontId="25" fillId="0" borderId="51" xfId="46" applyNumberFormat="1" applyFont="1" applyBorder="1" applyAlignment="1">
      <alignment horizontal="center" vertical="center"/>
    </xf>
    <xf numFmtId="188" fontId="25" fillId="0" borderId="42" xfId="46" applyNumberFormat="1" applyFont="1" applyBorder="1" applyAlignment="1">
      <alignment horizontal="center" vertical="center"/>
    </xf>
    <xf numFmtId="0" fontId="25" fillId="28" borderId="23" xfId="46" applyFont="1" applyFill="1" applyBorder="1" applyAlignment="1">
      <alignment horizontal="center" vertical="center"/>
    </xf>
    <xf numFmtId="0" fontId="25" fillId="28" borderId="25" xfId="46" applyFont="1" applyFill="1" applyBorder="1" applyAlignment="1">
      <alignment horizontal="center" vertical="center"/>
    </xf>
    <xf numFmtId="0" fontId="25" fillId="28" borderId="54" xfId="46" applyFont="1" applyFill="1" applyBorder="1" applyAlignment="1">
      <alignment horizontal="center" vertical="center"/>
    </xf>
    <xf numFmtId="0" fontId="25" fillId="28" borderId="50" xfId="46" applyFont="1" applyFill="1" applyBorder="1" applyAlignment="1">
      <alignment horizontal="center" vertical="center"/>
    </xf>
    <xf numFmtId="0" fontId="25" fillId="28" borderId="36" xfId="46" applyFont="1" applyFill="1" applyBorder="1" applyAlignment="1">
      <alignment horizontal="center" vertical="center"/>
    </xf>
    <xf numFmtId="0" fontId="25" fillId="28" borderId="35" xfId="46" applyFont="1" applyFill="1" applyBorder="1" applyAlignment="1">
      <alignment horizontal="center" vertical="center"/>
    </xf>
    <xf numFmtId="0" fontId="25" fillId="28" borderId="70" xfId="46" applyFont="1" applyFill="1" applyBorder="1" applyAlignment="1">
      <alignment horizontal="center" vertical="center"/>
    </xf>
    <xf numFmtId="0" fontId="25" fillId="28" borderId="71" xfId="46" applyFont="1" applyFill="1" applyBorder="1" applyAlignment="1">
      <alignment horizontal="center" vertical="center"/>
    </xf>
    <xf numFmtId="0" fontId="25" fillId="28" borderId="72" xfId="46" applyFont="1" applyFill="1" applyBorder="1" applyAlignment="1">
      <alignment horizontal="center" vertical="center"/>
    </xf>
    <xf numFmtId="0" fontId="25" fillId="28" borderId="73" xfId="46" applyFont="1" applyFill="1" applyBorder="1" applyAlignment="1">
      <alignment horizontal="center" vertical="center"/>
    </xf>
    <xf numFmtId="0" fontId="25" fillId="28" borderId="74" xfId="46" applyFont="1" applyFill="1" applyBorder="1" applyAlignment="1">
      <alignment horizontal="center" vertical="center"/>
    </xf>
    <xf numFmtId="0" fontId="25" fillId="28" borderId="75" xfId="46" applyFont="1" applyFill="1" applyBorder="1" applyAlignment="1">
      <alignment horizontal="center" vertical="center"/>
    </xf>
    <xf numFmtId="0" fontId="35" fillId="28" borderId="23" xfId="46" applyFont="1" applyFill="1" applyBorder="1" applyAlignment="1">
      <alignment horizontal="center" vertical="center"/>
    </xf>
    <xf numFmtId="0" fontId="35" fillId="28" borderId="24" xfId="46" applyFont="1" applyFill="1" applyBorder="1" applyAlignment="1">
      <alignment horizontal="center" vertical="center"/>
    </xf>
    <xf numFmtId="0" fontId="35" fillId="28" borderId="25" xfId="46" applyFont="1" applyFill="1" applyBorder="1" applyAlignment="1">
      <alignment horizontal="center" vertical="center"/>
    </xf>
    <xf numFmtId="0" fontId="35" fillId="28" borderId="41" xfId="46" applyFont="1" applyFill="1" applyBorder="1" applyAlignment="1">
      <alignment horizontal="center" vertical="center" shrinkToFit="1"/>
    </xf>
    <xf numFmtId="0" fontId="35" fillId="28" borderId="51" xfId="46" applyFont="1" applyFill="1" applyBorder="1" applyAlignment="1">
      <alignment horizontal="center" vertical="center" shrinkToFit="1"/>
    </xf>
    <xf numFmtId="0" fontId="35" fillId="28" borderId="41" xfId="46" applyFont="1" applyFill="1" applyBorder="1" applyAlignment="1">
      <alignment horizontal="center" vertical="center" wrapText="1" shrinkToFit="1"/>
    </xf>
    <xf numFmtId="0" fontId="35" fillId="28" borderId="51" xfId="46" applyFont="1" applyFill="1" applyBorder="1" applyAlignment="1">
      <alignment horizontal="center" vertical="center" wrapText="1" shrinkToFit="1"/>
    </xf>
    <xf numFmtId="0" fontId="35" fillId="28" borderId="42" xfId="46" applyFont="1" applyFill="1" applyBorder="1" applyAlignment="1">
      <alignment horizontal="center" vertical="center" wrapText="1" shrinkToFit="1"/>
    </xf>
    <xf numFmtId="0" fontId="46" fillId="28" borderId="0" xfId="46" applyFont="1" applyFill="1" applyBorder="1" applyAlignment="1">
      <alignment horizontal="left" vertical="center"/>
    </xf>
    <xf numFmtId="188" fontId="46" fillId="28" borderId="0" xfId="46" applyNumberFormat="1" applyFont="1" applyFill="1" applyBorder="1" applyAlignment="1">
      <alignment horizontal="center" vertical="center"/>
    </xf>
    <xf numFmtId="0" fontId="25" fillId="28" borderId="41" xfId="46" applyFont="1" applyFill="1" applyBorder="1" applyAlignment="1">
      <alignment horizontal="center" vertical="center"/>
    </xf>
    <xf numFmtId="0" fontId="25" fillId="28" borderId="51" xfId="46" applyFont="1" applyFill="1" applyBorder="1" applyAlignment="1">
      <alignment horizontal="center" vertical="center"/>
    </xf>
    <xf numFmtId="0" fontId="25" fillId="28" borderId="42" xfId="46" applyFont="1" applyFill="1" applyBorder="1" applyAlignment="1">
      <alignment horizontal="center" vertical="center"/>
    </xf>
    <xf numFmtId="0" fontId="25" fillId="28" borderId="0" xfId="46" applyFont="1" applyFill="1" applyBorder="1" applyAlignment="1">
      <alignment horizontal="right" vertical="center"/>
    </xf>
    <xf numFmtId="0" fontId="25" fillId="28" borderId="35" xfId="46" applyFont="1" applyFill="1" applyBorder="1" applyAlignment="1">
      <alignment horizontal="right" vertical="center"/>
    </xf>
    <xf numFmtId="178" fontId="25" fillId="28" borderId="41" xfId="46" applyNumberFormat="1" applyFont="1" applyFill="1" applyBorder="1" applyAlignment="1">
      <alignment horizontal="center" vertical="center"/>
    </xf>
    <xf numFmtId="178" fontId="25" fillId="28" borderId="42" xfId="46" applyNumberFormat="1" applyFont="1" applyFill="1" applyBorder="1" applyAlignment="1">
      <alignment horizontal="center" vertical="center"/>
    </xf>
    <xf numFmtId="0" fontId="35" fillId="28" borderId="41" xfId="46" applyFont="1" applyFill="1" applyBorder="1" applyAlignment="1">
      <alignment horizontal="center" vertical="center" wrapText="1"/>
    </xf>
    <xf numFmtId="0" fontId="25" fillId="28" borderId="91" xfId="46" applyFont="1" applyFill="1" applyBorder="1" applyAlignment="1">
      <alignment horizontal="center" vertical="center"/>
    </xf>
    <xf numFmtId="0" fontId="25" fillId="28" borderId="92" xfId="46" applyFont="1" applyFill="1" applyBorder="1" applyAlignment="1">
      <alignment horizontal="center" vertical="center"/>
    </xf>
    <xf numFmtId="0" fontId="50" fillId="24" borderId="0" xfId="49" applyFont="1" applyFill="1" applyAlignment="1">
      <alignment horizontal="left" vertical="center"/>
    </xf>
    <xf numFmtId="0" fontId="6" fillId="32" borderId="13" xfId="49" applyFont="1" applyFill="1" applyBorder="1" applyAlignment="1">
      <alignment horizontal="left" vertical="center" wrapText="1"/>
    </xf>
    <xf numFmtId="0" fontId="6" fillId="32" borderId="13" xfId="49" applyFont="1" applyFill="1" applyBorder="1" applyAlignment="1">
      <alignment horizontal="left" vertical="center"/>
    </xf>
    <xf numFmtId="0" fontId="6" fillId="24" borderId="41" xfId="49" applyFont="1" applyFill="1" applyBorder="1" applyAlignment="1">
      <alignment horizontal="center" vertical="center"/>
    </xf>
    <xf numFmtId="0" fontId="6" fillId="24" borderId="51" xfId="49" applyFont="1" applyFill="1" applyBorder="1" applyAlignment="1">
      <alignment horizontal="center" vertical="center"/>
    </xf>
    <xf numFmtId="0" fontId="6" fillId="24" borderId="86" xfId="49" applyFont="1" applyFill="1" applyBorder="1" applyAlignment="1">
      <alignment horizontal="center" vertical="center"/>
    </xf>
    <xf numFmtId="0" fontId="6" fillId="31" borderId="69" xfId="49" applyFont="1" applyFill="1" applyBorder="1" applyAlignment="1">
      <alignment horizontal="center" vertical="center"/>
    </xf>
    <xf numFmtId="0" fontId="6" fillId="31" borderId="51" xfId="49" applyFont="1" applyFill="1" applyBorder="1" applyAlignment="1">
      <alignment horizontal="center" vertical="center"/>
    </xf>
    <xf numFmtId="0" fontId="6" fillId="31" borderId="42" xfId="49" applyFont="1" applyFill="1" applyBorder="1" applyAlignment="1">
      <alignment horizontal="center" vertical="center"/>
    </xf>
    <xf numFmtId="0" fontId="6" fillId="24" borderId="67" xfId="49" applyFont="1" applyFill="1" applyBorder="1" applyAlignment="1">
      <alignment horizontal="center" vertical="center"/>
    </xf>
    <xf numFmtId="0" fontId="6" fillId="24" borderId="65" xfId="49" applyFont="1" applyFill="1" applyBorder="1" applyAlignment="1">
      <alignment horizontal="center" vertical="center"/>
    </xf>
    <xf numFmtId="0" fontId="6" fillId="24" borderId="69" xfId="49" applyFont="1" applyFill="1" applyBorder="1" applyAlignment="1">
      <alignment vertical="center" shrinkToFit="1"/>
    </xf>
    <xf numFmtId="0" fontId="6" fillId="24" borderId="51" xfId="49" applyFont="1" applyFill="1" applyBorder="1" applyAlignment="1">
      <alignment vertical="center" shrinkToFit="1"/>
    </xf>
    <xf numFmtId="0" fontId="6" fillId="24" borderId="42" xfId="49" applyFont="1" applyFill="1" applyBorder="1" applyAlignment="1">
      <alignment vertical="center" shrinkToFit="1"/>
    </xf>
    <xf numFmtId="0" fontId="6" fillId="24" borderId="60" xfId="49" applyFont="1" applyFill="1" applyBorder="1" applyAlignment="1">
      <alignment horizontal="center" vertical="center"/>
    </xf>
    <xf numFmtId="0" fontId="6" fillId="24" borderId="11" xfId="49" applyFont="1" applyFill="1" applyBorder="1" applyAlignment="1">
      <alignment horizontal="center" vertical="center"/>
    </xf>
    <xf numFmtId="0" fontId="6" fillId="24" borderId="48" xfId="49" applyFont="1" applyFill="1" applyBorder="1" applyAlignment="1">
      <alignment horizontal="center" vertical="center"/>
    </xf>
    <xf numFmtId="0" fontId="6" fillId="0" borderId="41" xfId="49" applyFont="1" applyFill="1" applyBorder="1" applyAlignment="1">
      <alignment horizontal="right" vertical="center"/>
    </xf>
    <xf numFmtId="0" fontId="6" fillId="0" borderId="51" xfId="49" applyFont="1" applyFill="1" applyBorder="1" applyAlignment="1">
      <alignment horizontal="right" vertical="center"/>
    </xf>
    <xf numFmtId="0" fontId="53" fillId="0" borderId="51" xfId="49" applyFont="1" applyFill="1" applyBorder="1" applyAlignment="1">
      <alignment horizontal="center" vertical="center"/>
    </xf>
    <xf numFmtId="0" fontId="6" fillId="0" borderId="51" xfId="49" applyFont="1" applyFill="1" applyBorder="1" applyAlignment="1">
      <alignment vertical="center"/>
    </xf>
    <xf numFmtId="0" fontId="6" fillId="0" borderId="42" xfId="49" applyFont="1" applyFill="1" applyBorder="1" applyAlignment="1">
      <alignment vertical="center"/>
    </xf>
    <xf numFmtId="0" fontId="6" fillId="24" borderId="10" xfId="49" applyFont="1" applyFill="1" applyBorder="1" applyAlignment="1">
      <alignment horizontal="center" vertical="center"/>
    </xf>
    <xf numFmtId="0" fontId="6" fillId="27" borderId="29" xfId="49" applyFont="1" applyFill="1" applyBorder="1" applyAlignment="1">
      <alignment horizontal="center" vertical="center"/>
    </xf>
    <xf numFmtId="0" fontId="6" fillId="27" borderId="15" xfId="49" applyFont="1" applyFill="1" applyBorder="1" applyAlignment="1">
      <alignment horizontal="center" vertical="center"/>
    </xf>
    <xf numFmtId="0" fontId="6" fillId="24" borderId="18" xfId="49" applyFont="1" applyFill="1" applyBorder="1" applyAlignment="1">
      <alignment horizontal="center" vertical="center"/>
    </xf>
    <xf numFmtId="0" fontId="6" fillId="24" borderId="14" xfId="49" applyFont="1" applyFill="1" applyBorder="1" applyAlignment="1">
      <alignment horizontal="center" vertical="center"/>
    </xf>
    <xf numFmtId="0" fontId="6" fillId="24" borderId="15" xfId="49" applyFont="1" applyFill="1" applyBorder="1" applyAlignment="1">
      <alignment horizontal="center" vertical="center"/>
    </xf>
    <xf numFmtId="0" fontId="6" fillId="24" borderId="14" xfId="49" applyFont="1" applyFill="1" applyBorder="1" applyAlignment="1">
      <alignment horizontal="left" vertical="center"/>
    </xf>
    <xf numFmtId="0" fontId="6" fillId="24" borderId="15" xfId="49" applyFont="1" applyFill="1" applyBorder="1" applyAlignment="1">
      <alignment horizontal="left" vertical="center"/>
    </xf>
    <xf numFmtId="0" fontId="6" fillId="24" borderId="12" xfId="49" applyFont="1" applyFill="1" applyBorder="1" applyAlignment="1">
      <alignment horizontal="left" vertical="center"/>
    </xf>
    <xf numFmtId="0" fontId="6" fillId="24" borderId="14" xfId="49" applyFont="1" applyFill="1" applyBorder="1" applyAlignment="1">
      <alignment vertical="center"/>
    </xf>
    <xf numFmtId="0" fontId="6" fillId="24" borderId="15" xfId="49" applyFont="1" applyFill="1" applyBorder="1" applyAlignment="1">
      <alignment vertical="center"/>
    </xf>
    <xf numFmtId="0" fontId="6" fillId="24" borderId="12" xfId="49" applyFont="1" applyFill="1" applyBorder="1" applyAlignment="1">
      <alignment vertical="center"/>
    </xf>
    <xf numFmtId="0" fontId="6" fillId="24" borderId="23" xfId="49" applyFont="1" applyFill="1" applyBorder="1" applyAlignment="1">
      <alignment horizontal="center" vertical="center"/>
    </xf>
    <xf numFmtId="0" fontId="6" fillId="24" borderId="24" xfId="49" applyFont="1" applyFill="1" applyBorder="1" applyAlignment="1">
      <alignment horizontal="center" vertical="center"/>
    </xf>
    <xf numFmtId="0" fontId="6" fillId="27" borderId="88" xfId="49" applyFont="1" applyFill="1" applyBorder="1" applyAlignment="1">
      <alignment horizontal="center" vertical="center"/>
    </xf>
    <xf numFmtId="0" fontId="6" fillId="27" borderId="20" xfId="49" applyFont="1" applyFill="1" applyBorder="1" applyAlignment="1">
      <alignment horizontal="center" vertical="center"/>
    </xf>
    <xf numFmtId="0" fontId="6" fillId="24" borderId="19" xfId="49" applyFont="1" applyFill="1" applyBorder="1" applyAlignment="1">
      <alignment horizontal="center" vertical="center"/>
    </xf>
    <xf numFmtId="0" fontId="6" fillId="24" borderId="20" xfId="49" applyFont="1" applyFill="1" applyBorder="1" applyAlignment="1">
      <alignment horizontal="center" vertical="center"/>
    </xf>
    <xf numFmtId="0" fontId="6" fillId="24" borderId="23" xfId="49" applyFont="1" applyFill="1" applyBorder="1" applyAlignment="1">
      <alignment vertical="center"/>
    </xf>
    <xf numFmtId="0" fontId="6" fillId="24" borderId="24" xfId="49" applyFont="1" applyFill="1" applyBorder="1" applyAlignment="1">
      <alignment vertical="center"/>
    </xf>
    <xf numFmtId="0" fontId="6" fillId="24" borderId="90" xfId="49" applyFont="1" applyFill="1" applyBorder="1" applyAlignment="1">
      <alignment vertical="center"/>
    </xf>
    <xf numFmtId="0" fontId="6" fillId="27" borderId="52" xfId="49" applyFont="1" applyFill="1" applyBorder="1" applyAlignment="1">
      <alignment horizontal="center" vertical="center"/>
    </xf>
    <xf numFmtId="0" fontId="6" fillId="27" borderId="24" xfId="49" applyFont="1" applyFill="1" applyBorder="1" applyAlignment="1">
      <alignment horizontal="center" vertical="center"/>
    </xf>
    <xf numFmtId="0" fontId="6" fillId="24" borderId="19" xfId="49" applyFont="1" applyFill="1" applyBorder="1" applyAlignment="1">
      <alignment vertical="center"/>
    </xf>
    <xf numFmtId="0" fontId="6" fillId="24" borderId="20" xfId="49" applyFont="1" applyFill="1" applyBorder="1" applyAlignment="1">
      <alignment vertical="center"/>
    </xf>
    <xf numFmtId="0" fontId="6" fillId="24" borderId="87" xfId="49" applyFont="1" applyFill="1" applyBorder="1" applyAlignment="1">
      <alignment vertical="center"/>
    </xf>
    <xf numFmtId="0" fontId="6" fillId="24" borderId="88" xfId="49" applyFont="1" applyFill="1" applyBorder="1" applyAlignment="1">
      <alignment horizontal="center" vertical="center"/>
    </xf>
    <xf numFmtId="0" fontId="6" fillId="27" borderId="69" xfId="49" applyFont="1" applyFill="1" applyBorder="1" applyAlignment="1">
      <alignment horizontal="center" vertical="center"/>
    </xf>
    <xf numFmtId="0" fontId="6" fillId="27" borderId="51" xfId="49" applyFont="1" applyFill="1" applyBorder="1" applyAlignment="1">
      <alignment horizontal="center" vertical="center"/>
    </xf>
    <xf numFmtId="0" fontId="6" fillId="24" borderId="41" xfId="49" applyFont="1" applyFill="1" applyBorder="1" applyAlignment="1">
      <alignment vertical="center" wrapText="1"/>
    </xf>
    <xf numFmtId="0" fontId="6" fillId="24" borderId="51" xfId="49" applyFont="1" applyFill="1" applyBorder="1" applyAlignment="1">
      <alignment vertical="center"/>
    </xf>
    <xf numFmtId="0" fontId="6" fillId="24" borderId="86" xfId="49" applyFont="1" applyFill="1" applyBorder="1" applyAlignment="1">
      <alignment vertical="center"/>
    </xf>
    <xf numFmtId="0" fontId="50" fillId="24" borderId="15" xfId="49" applyFont="1" applyFill="1" applyBorder="1" applyAlignment="1">
      <alignment horizontal="center" vertical="center"/>
    </xf>
    <xf numFmtId="0" fontId="6" fillId="24" borderId="29" xfId="49" applyFont="1" applyFill="1" applyBorder="1" applyAlignment="1">
      <alignment horizontal="left" vertical="center"/>
    </xf>
    <xf numFmtId="0" fontId="6" fillId="24" borderId="67" xfId="49" applyFont="1" applyFill="1" applyBorder="1" applyAlignment="1">
      <alignment vertical="center" wrapText="1"/>
    </xf>
    <xf numFmtId="0" fontId="6" fillId="24" borderId="65" xfId="49" applyFont="1" applyFill="1" applyBorder="1" applyAlignment="1">
      <alignment vertical="center" wrapText="1"/>
    </xf>
    <xf numFmtId="0" fontId="6" fillId="24" borderId="29" xfId="49" applyFont="1" applyFill="1" applyBorder="1" applyAlignment="1">
      <alignment horizontal="left" vertical="center" wrapText="1"/>
    </xf>
    <xf numFmtId="0" fontId="6" fillId="24" borderId="15" xfId="49" applyFont="1" applyFill="1" applyBorder="1" applyAlignment="1">
      <alignment horizontal="left" vertical="center" wrapText="1"/>
    </xf>
    <xf numFmtId="0" fontId="6" fillId="24" borderId="12" xfId="49" applyFont="1" applyFill="1" applyBorder="1" applyAlignment="1">
      <alignment horizontal="left" vertical="center" wrapText="1"/>
    </xf>
    <xf numFmtId="189" fontId="50" fillId="24" borderId="15" xfId="49" applyNumberFormat="1" applyFont="1" applyFill="1" applyBorder="1" applyAlignment="1">
      <alignment horizontal="center" vertical="center"/>
    </xf>
    <xf numFmtId="0" fontId="6" fillId="24" borderId="47" xfId="49" applyFont="1" applyFill="1" applyBorder="1" applyAlignment="1">
      <alignment horizontal="left" vertical="center" wrapText="1"/>
    </xf>
    <xf numFmtId="0" fontId="6" fillId="24" borderId="26" xfId="49" applyFont="1" applyFill="1" applyBorder="1" applyAlignment="1">
      <alignment horizontal="left" vertical="center"/>
    </xf>
    <xf numFmtId="0" fontId="6" fillId="24" borderId="27" xfId="49" applyFont="1" applyFill="1" applyBorder="1" applyAlignment="1">
      <alignment horizontal="left" vertical="center"/>
    </xf>
    <xf numFmtId="0" fontId="6" fillId="24" borderId="28" xfId="49" applyFont="1" applyFill="1" applyBorder="1" applyAlignment="1">
      <alignment horizontal="left" vertical="center"/>
    </xf>
    <xf numFmtId="0" fontId="6" fillId="24" borderId="11" xfId="49" applyFont="1" applyFill="1" applyBorder="1" applyAlignment="1">
      <alignment horizontal="left" vertical="center"/>
    </xf>
    <xf numFmtId="0" fontId="6" fillId="24" borderId="58" xfId="49" applyFont="1" applyFill="1" applyBorder="1" applyAlignment="1">
      <alignment horizontal="left" vertical="center"/>
    </xf>
    <xf numFmtId="0" fontId="50" fillId="24" borderId="47" xfId="49" applyFont="1" applyFill="1" applyBorder="1" applyAlignment="1">
      <alignment horizontal="center" vertical="center"/>
    </xf>
    <xf numFmtId="0" fontId="50" fillId="24" borderId="28" xfId="49" applyFont="1" applyFill="1" applyBorder="1" applyAlignment="1">
      <alignment horizontal="center" vertical="center"/>
    </xf>
    <xf numFmtId="189" fontId="50" fillId="0" borderId="26" xfId="49" applyNumberFormat="1" applyFont="1" applyFill="1" applyBorder="1" applyAlignment="1">
      <alignment horizontal="center" vertical="center"/>
    </xf>
    <xf numFmtId="189" fontId="50" fillId="0" borderId="11" xfId="49" applyNumberFormat="1" applyFont="1" applyFill="1" applyBorder="1" applyAlignment="1">
      <alignment horizontal="center" vertical="center"/>
    </xf>
    <xf numFmtId="0" fontId="50" fillId="24" borderId="26" xfId="49" applyFont="1" applyFill="1" applyBorder="1" applyAlignment="1">
      <alignment horizontal="center" vertical="center"/>
    </xf>
    <xf numFmtId="0" fontId="50" fillId="24" borderId="11" xfId="49" applyFont="1" applyFill="1" applyBorder="1" applyAlignment="1">
      <alignment horizontal="center" vertical="center"/>
    </xf>
    <xf numFmtId="0" fontId="6" fillId="24" borderId="27" xfId="49" applyFont="1" applyFill="1" applyBorder="1" applyAlignment="1">
      <alignment horizontal="center" vertical="center"/>
    </xf>
    <xf numFmtId="0" fontId="6" fillId="24" borderId="58" xfId="49" applyFont="1" applyFill="1" applyBorder="1" applyAlignment="1">
      <alignment horizontal="center" vertical="center"/>
    </xf>
    <xf numFmtId="0" fontId="6" fillId="24" borderId="38" xfId="49" applyFont="1" applyFill="1" applyBorder="1" applyAlignment="1">
      <alignment horizontal="left" vertical="center" wrapText="1"/>
    </xf>
    <xf numFmtId="0" fontId="6" fillId="24" borderId="0" xfId="49" applyFont="1" applyFill="1" applyBorder="1" applyAlignment="1">
      <alignment horizontal="left" vertical="center" wrapText="1"/>
    </xf>
    <xf numFmtId="0" fontId="6" fillId="24" borderId="38" xfId="49" applyFont="1" applyFill="1" applyBorder="1" applyAlignment="1">
      <alignment vertical="center" wrapText="1"/>
    </xf>
    <xf numFmtId="0" fontId="6" fillId="24" borderId="0" xfId="49" applyFont="1" applyFill="1" applyBorder="1" applyAlignment="1">
      <alignment vertical="center"/>
    </xf>
    <xf numFmtId="0" fontId="6" fillId="24" borderId="38" xfId="49" applyFont="1" applyFill="1" applyBorder="1" applyAlignment="1">
      <alignment vertical="center"/>
    </xf>
    <xf numFmtId="0" fontId="55" fillId="24" borderId="0" xfId="49" applyFont="1" applyFill="1" applyBorder="1" applyAlignment="1">
      <alignment vertical="center" wrapText="1"/>
    </xf>
    <xf numFmtId="0" fontId="55" fillId="24" borderId="0" xfId="49" applyFont="1" applyFill="1" applyAlignment="1">
      <alignment vertical="center" wrapText="1"/>
    </xf>
    <xf numFmtId="0" fontId="6" fillId="0" borderId="69" xfId="49" applyFont="1" applyFill="1" applyBorder="1" applyAlignment="1">
      <alignment horizontal="center" vertical="center"/>
    </xf>
    <xf numFmtId="0" fontId="6" fillId="0" borderId="51" xfId="49" applyFont="1" applyFill="1" applyBorder="1" applyAlignment="1">
      <alignment horizontal="center" vertical="center"/>
    </xf>
    <xf numFmtId="0" fontId="6" fillId="0" borderId="42" xfId="49" applyFont="1" applyFill="1" applyBorder="1" applyAlignment="1">
      <alignment horizontal="center" vertical="center"/>
    </xf>
    <xf numFmtId="0" fontId="6" fillId="24" borderId="69" xfId="49" applyFont="1" applyFill="1" applyBorder="1" applyAlignment="1">
      <alignment vertical="center"/>
    </xf>
    <xf numFmtId="0" fontId="6" fillId="24" borderId="42" xfId="49" applyFont="1" applyFill="1" applyBorder="1" applyAlignment="1">
      <alignment vertical="center"/>
    </xf>
    <xf numFmtId="189" fontId="50" fillId="0" borderId="15" xfId="49" applyNumberFormat="1" applyFont="1" applyFill="1" applyBorder="1" applyAlignment="1">
      <alignment horizontal="center" vertical="center"/>
    </xf>
    <xf numFmtId="0" fontId="6" fillId="24" borderId="38" xfId="49" applyFont="1" applyFill="1" applyBorder="1" applyAlignment="1">
      <alignment horizontal="left" vertical="center"/>
    </xf>
    <xf numFmtId="0" fontId="6" fillId="24" borderId="0" xfId="49" applyFont="1" applyFill="1" applyBorder="1" applyAlignment="1">
      <alignment horizontal="left" vertical="center"/>
    </xf>
    <xf numFmtId="0" fontId="6" fillId="24" borderId="10" xfId="49" applyFont="1" applyFill="1" applyBorder="1" applyAlignment="1">
      <alignment horizontal="center" vertical="center" wrapText="1"/>
    </xf>
    <xf numFmtId="0" fontId="50" fillId="24" borderId="10" xfId="49" applyFont="1" applyFill="1" applyBorder="1" applyAlignment="1">
      <alignment horizontal="center" vertical="center"/>
    </xf>
    <xf numFmtId="0" fontId="6" fillId="24" borderId="29" xfId="49" applyFont="1" applyFill="1" applyBorder="1" applyAlignment="1">
      <alignment horizontal="center" vertical="center"/>
    </xf>
    <xf numFmtId="0" fontId="6" fillId="24" borderId="52" xfId="49" applyFont="1" applyFill="1" applyBorder="1" applyAlignment="1">
      <alignment horizontal="center" vertical="center"/>
    </xf>
    <xf numFmtId="0" fontId="6" fillId="24" borderId="69" xfId="49" applyFont="1" applyFill="1" applyBorder="1" applyAlignment="1">
      <alignment horizontal="center" vertical="center"/>
    </xf>
    <xf numFmtId="0" fontId="6" fillId="24" borderId="47" xfId="49" applyFont="1" applyFill="1" applyBorder="1" applyAlignment="1">
      <alignment vertical="center" wrapText="1"/>
    </xf>
    <xf numFmtId="0" fontId="6" fillId="24" borderId="26" xfId="49" applyFont="1" applyFill="1" applyBorder="1" applyAlignment="1">
      <alignment vertical="center"/>
    </xf>
    <xf numFmtId="0" fontId="6" fillId="24" borderId="27" xfId="49" applyFont="1" applyFill="1" applyBorder="1" applyAlignment="1">
      <alignment vertical="center"/>
    </xf>
    <xf numFmtId="0" fontId="6" fillId="24" borderId="28" xfId="49" applyFont="1" applyFill="1" applyBorder="1" applyAlignment="1">
      <alignment vertical="center" wrapText="1"/>
    </xf>
    <xf numFmtId="0" fontId="6" fillId="24" borderId="11" xfId="49" applyFont="1" applyFill="1" applyBorder="1" applyAlignment="1">
      <alignment vertical="center"/>
    </xf>
    <xf numFmtId="0" fontId="6" fillId="24" borderId="58" xfId="49" applyFont="1" applyFill="1" applyBorder="1" applyAlignment="1">
      <alignment vertical="center"/>
    </xf>
    <xf numFmtId="0" fontId="4" fillId="25" borderId="16" xfId="0" applyFont="1" applyFill="1" applyBorder="1" applyAlignment="1">
      <alignment horizontal="center" vertical="center" wrapText="1"/>
    </xf>
    <xf numFmtId="0" fontId="4" fillId="25" borderId="33" xfId="0" applyFont="1" applyFill="1" applyBorder="1" applyAlignment="1">
      <alignment horizontal="center" vertical="center" wrapText="1"/>
    </xf>
    <xf numFmtId="0" fontId="4" fillId="32" borderId="10"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33" xfId="0" applyFont="1" applyFill="1" applyBorder="1" applyAlignment="1">
      <alignment horizontal="center" vertical="center"/>
    </xf>
    <xf numFmtId="0" fontId="36" fillId="32" borderId="10" xfId="0" applyFont="1" applyFill="1" applyBorder="1" applyAlignment="1">
      <alignment horizontal="center" vertical="center"/>
    </xf>
    <xf numFmtId="0" fontId="4" fillId="25" borderId="29"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0" fillId="28" borderId="23" xfId="0" applyFill="1" applyBorder="1" applyAlignment="1">
      <alignment horizontal="center" vertical="center"/>
    </xf>
    <xf numFmtId="0" fontId="0" fillId="28" borderId="25" xfId="0" applyFill="1" applyBorder="1" applyAlignment="1">
      <alignment horizontal="center" vertical="center"/>
    </xf>
    <xf numFmtId="0" fontId="0" fillId="28" borderId="47" xfId="0" applyFill="1" applyBorder="1" applyAlignment="1">
      <alignment vertical="center" wrapText="1"/>
    </xf>
    <xf numFmtId="0" fontId="0" fillId="28" borderId="26" xfId="0" applyFill="1" applyBorder="1" applyAlignment="1">
      <alignment vertical="center" wrapText="1"/>
    </xf>
    <xf numFmtId="0" fontId="0" fillId="28" borderId="27" xfId="0" applyFill="1" applyBorder="1" applyAlignment="1">
      <alignment vertical="center" wrapText="1"/>
    </xf>
    <xf numFmtId="0" fontId="0" fillId="28" borderId="28" xfId="0" applyFill="1" applyBorder="1" applyAlignment="1">
      <alignment vertical="center" wrapText="1"/>
    </xf>
    <xf numFmtId="0" fontId="0" fillId="28" borderId="11" xfId="0" applyFill="1" applyBorder="1" applyAlignment="1">
      <alignment vertical="center" wrapText="1"/>
    </xf>
    <xf numFmtId="0" fontId="0" fillId="28" borderId="58" xfId="0" applyFill="1" applyBorder="1" applyAlignment="1">
      <alignment vertical="center" wrapText="1"/>
    </xf>
    <xf numFmtId="0" fontId="0" fillId="28" borderId="47" xfId="0" applyFill="1" applyBorder="1" applyAlignment="1">
      <alignment horizontal="left" vertical="center" wrapText="1"/>
    </xf>
    <xf numFmtId="0" fontId="0" fillId="28" borderId="26" xfId="0" applyFill="1" applyBorder="1" applyAlignment="1">
      <alignment horizontal="left" vertical="center" wrapText="1"/>
    </xf>
    <xf numFmtId="0" fontId="0" fillId="28" borderId="27" xfId="0" applyFill="1" applyBorder="1" applyAlignment="1">
      <alignment horizontal="left" vertical="center" wrapText="1"/>
    </xf>
    <xf numFmtId="0" fontId="0" fillId="28" borderId="28" xfId="0" applyFill="1" applyBorder="1" applyAlignment="1">
      <alignment horizontal="left" vertical="center" wrapText="1"/>
    </xf>
    <xf numFmtId="0" fontId="0" fillId="28" borderId="11" xfId="0" applyFill="1" applyBorder="1" applyAlignment="1">
      <alignment horizontal="left" vertical="center" wrapText="1"/>
    </xf>
    <xf numFmtId="0" fontId="0" fillId="28" borderId="58" xfId="0" applyFill="1" applyBorder="1" applyAlignment="1">
      <alignment horizontal="left" vertical="center" wrapText="1"/>
    </xf>
    <xf numFmtId="0" fontId="0" fillId="24" borderId="0" xfId="0" applyFill="1" applyBorder="1" applyAlignment="1">
      <alignment horizontal="left" vertical="center" wrapText="1"/>
    </xf>
    <xf numFmtId="0" fontId="0" fillId="24" borderId="47" xfId="0" applyFill="1" applyBorder="1" applyAlignment="1">
      <alignment vertical="center" wrapText="1"/>
    </xf>
    <xf numFmtId="0" fontId="0" fillId="24" borderId="26" xfId="0" applyFill="1" applyBorder="1" applyAlignment="1">
      <alignment vertical="center" wrapText="1"/>
    </xf>
    <xf numFmtId="0" fontId="0" fillId="24" borderId="27" xfId="0" applyFill="1" applyBorder="1" applyAlignment="1">
      <alignment vertical="center" wrapText="1"/>
    </xf>
    <xf numFmtId="0" fontId="0" fillId="24" borderId="28" xfId="0" applyFill="1" applyBorder="1" applyAlignment="1">
      <alignment vertical="center" wrapText="1"/>
    </xf>
    <xf numFmtId="0" fontId="0" fillId="24" borderId="11" xfId="0" applyFill="1" applyBorder="1" applyAlignment="1">
      <alignment vertical="center" wrapText="1"/>
    </xf>
    <xf numFmtId="0" fontId="0" fillId="24" borderId="58" xfId="0" applyFill="1" applyBorder="1" applyAlignment="1">
      <alignment vertical="center" wrapText="1"/>
    </xf>
    <xf numFmtId="0" fontId="0" fillId="28" borderId="47" xfId="0" applyFill="1" applyBorder="1" applyAlignment="1">
      <alignment horizontal="left" vertical="center"/>
    </xf>
    <xf numFmtId="0" fontId="0" fillId="28" borderId="26" xfId="0" applyFill="1" applyBorder="1" applyAlignment="1">
      <alignment horizontal="left" vertical="center"/>
    </xf>
    <xf numFmtId="0" fontId="0" fillId="28" borderId="27" xfId="0" applyFill="1" applyBorder="1" applyAlignment="1">
      <alignment horizontal="left" vertical="center"/>
    </xf>
    <xf numFmtId="0" fontId="0" fillId="28" borderId="28" xfId="0" applyFill="1" applyBorder="1" applyAlignment="1">
      <alignment horizontal="left" vertical="center"/>
    </xf>
    <xf numFmtId="0" fontId="0" fillId="28" borderId="11" xfId="0" applyFill="1" applyBorder="1" applyAlignment="1">
      <alignment horizontal="left" vertical="center"/>
    </xf>
    <xf numFmtId="0" fontId="0" fillId="28" borderId="58" xfId="0" applyFill="1" applyBorder="1" applyAlignment="1">
      <alignment horizontal="left" vertical="center"/>
    </xf>
    <xf numFmtId="0" fontId="0" fillId="28" borderId="16" xfId="0" applyFill="1" applyBorder="1" applyAlignment="1">
      <alignment horizontal="center" vertical="center"/>
    </xf>
    <xf numFmtId="0" fontId="0" fillId="28" borderId="33" xfId="0" applyFill="1" applyBorder="1" applyAlignment="1">
      <alignment horizontal="center" vertical="center"/>
    </xf>
    <xf numFmtId="0" fontId="0" fillId="27" borderId="16" xfId="0" applyFill="1" applyBorder="1" applyAlignment="1">
      <alignment horizontal="center" vertical="center"/>
    </xf>
    <xf numFmtId="0" fontId="0" fillId="27" borderId="33" xfId="0" applyFill="1" applyBorder="1" applyAlignment="1">
      <alignment horizontal="center" vertical="center"/>
    </xf>
    <xf numFmtId="0" fontId="0" fillId="28" borderId="47" xfId="0" applyFill="1" applyBorder="1" applyAlignment="1">
      <alignment vertical="center"/>
    </xf>
    <xf numFmtId="0" fontId="0" fillId="28" borderId="26" xfId="0" applyFill="1" applyBorder="1" applyAlignment="1">
      <alignment vertical="center"/>
    </xf>
    <xf numFmtId="0" fontId="0" fillId="28" borderId="27" xfId="0" applyFill="1" applyBorder="1" applyAlignment="1">
      <alignment vertical="center"/>
    </xf>
    <xf numFmtId="0" fontId="0" fillId="28" borderId="47" xfId="0" applyFill="1" applyBorder="1" applyAlignment="1" applyProtection="1">
      <alignment horizontal="left" vertical="center" wrapText="1"/>
      <protection locked="0"/>
    </xf>
    <xf numFmtId="0" fontId="0" fillId="28" borderId="26" xfId="0" applyFill="1" applyBorder="1" applyAlignment="1" applyProtection="1">
      <alignment horizontal="left" vertical="center" wrapText="1"/>
      <protection locked="0"/>
    </xf>
    <xf numFmtId="0" fontId="0" fillId="28" borderId="27" xfId="0" applyFill="1" applyBorder="1" applyAlignment="1" applyProtection="1">
      <alignment horizontal="left" vertical="center" wrapText="1"/>
      <protection locked="0"/>
    </xf>
    <xf numFmtId="0" fontId="0" fillId="28" borderId="28" xfId="0" applyFill="1" applyBorder="1" applyAlignment="1" applyProtection="1">
      <alignment horizontal="left" vertical="center" wrapText="1"/>
      <protection locked="0"/>
    </xf>
    <xf numFmtId="0" fontId="0" fillId="28" borderId="11" xfId="0" applyFill="1" applyBorder="1" applyAlignment="1" applyProtection="1">
      <alignment horizontal="left" vertical="center" wrapText="1"/>
      <protection locked="0"/>
    </xf>
    <xf numFmtId="0" fontId="0" fillId="28" borderId="58" xfId="0" applyFill="1" applyBorder="1" applyAlignment="1" applyProtection="1">
      <alignment horizontal="left" vertical="center" wrapText="1"/>
      <protection locked="0"/>
    </xf>
    <xf numFmtId="0" fontId="0" fillId="24" borderId="47" xfId="0" applyFill="1" applyBorder="1" applyAlignment="1">
      <alignment horizontal="left" vertical="center" wrapText="1"/>
    </xf>
    <xf numFmtId="0" fontId="0" fillId="24" borderId="26" xfId="0" applyFill="1" applyBorder="1" applyAlignment="1">
      <alignment horizontal="left" vertical="center" wrapText="1"/>
    </xf>
    <xf numFmtId="0" fontId="0" fillId="24" borderId="27" xfId="0" applyFill="1" applyBorder="1" applyAlignment="1">
      <alignment horizontal="left" vertical="center" wrapText="1"/>
    </xf>
    <xf numFmtId="0" fontId="0" fillId="24" borderId="28" xfId="0" applyFill="1" applyBorder="1" applyAlignment="1">
      <alignment horizontal="left" vertical="center" wrapText="1"/>
    </xf>
    <xf numFmtId="0" fontId="0" fillId="24" borderId="11" xfId="0" applyFill="1" applyBorder="1" applyAlignment="1">
      <alignment horizontal="left" vertical="center" wrapText="1"/>
    </xf>
    <xf numFmtId="0" fontId="0" fillId="24" borderId="58" xfId="0" applyFill="1" applyBorder="1" applyAlignment="1">
      <alignment horizontal="left" vertical="center" wrapText="1"/>
    </xf>
    <xf numFmtId="182" fontId="0" fillId="27" borderId="16" xfId="0" applyNumberFormat="1" applyFill="1" applyBorder="1" applyAlignment="1">
      <alignment vertical="center"/>
    </xf>
    <xf numFmtId="182" fontId="0" fillId="27" borderId="33" xfId="0" applyNumberFormat="1" applyFill="1" applyBorder="1" applyAlignment="1">
      <alignment vertical="center"/>
    </xf>
    <xf numFmtId="0" fontId="0" fillId="28" borderId="47" xfId="0" applyFill="1" applyBorder="1" applyAlignment="1" applyProtection="1">
      <alignment horizontal="left" vertical="center"/>
      <protection locked="0"/>
    </xf>
    <xf numFmtId="0" fontId="0" fillId="28" borderId="26"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0" fillId="27" borderId="10" xfId="0" applyFill="1" applyBorder="1" applyAlignment="1" applyProtection="1">
      <alignment vertical="center" wrapText="1"/>
      <protection locked="0"/>
    </xf>
    <xf numFmtId="0" fontId="0" fillId="24" borderId="29" xfId="0" applyFill="1" applyBorder="1" applyAlignment="1">
      <alignment horizontal="center" vertical="center"/>
    </xf>
    <xf numFmtId="0" fontId="0" fillId="24" borderId="15" xfId="0" applyFill="1" applyBorder="1" applyAlignment="1">
      <alignment horizontal="center" vertical="center"/>
    </xf>
    <xf numFmtId="0" fontId="0" fillId="24" borderId="12" xfId="0" applyFill="1" applyBorder="1" applyAlignment="1">
      <alignment horizontal="center" vertical="center"/>
    </xf>
    <xf numFmtId="0" fontId="0" fillId="24" borderId="10" xfId="0" applyFill="1" applyBorder="1" applyAlignment="1">
      <alignment horizontal="center" vertical="center"/>
    </xf>
    <xf numFmtId="0" fontId="0" fillId="0" borderId="10"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shrinkToFit="1"/>
      <protection locked="0"/>
    </xf>
    <xf numFmtId="184" fontId="0" fillId="27" borderId="10" xfId="0" applyNumberFormat="1" applyFont="1" applyFill="1" applyBorder="1" applyAlignment="1" applyProtection="1">
      <alignment horizontal="center" vertical="center" wrapText="1"/>
      <protection locked="0"/>
    </xf>
    <xf numFmtId="0" fontId="40" fillId="30" borderId="29" xfId="0" applyFont="1" applyFill="1" applyBorder="1" applyAlignment="1" applyProtection="1">
      <alignment horizontal="center" vertical="center"/>
    </xf>
    <xf numFmtId="0" fontId="40" fillId="30" borderId="15" xfId="0" applyFont="1" applyFill="1" applyBorder="1" applyAlignment="1" applyProtection="1">
      <alignment horizontal="center" vertical="center"/>
    </xf>
    <xf numFmtId="0" fontId="40" fillId="30" borderId="12" xfId="0" applyFont="1" applyFill="1" applyBorder="1" applyAlignment="1" applyProtection="1">
      <alignment horizontal="center" vertical="center"/>
    </xf>
    <xf numFmtId="0" fontId="39" fillId="0" borderId="0" xfId="0" applyFont="1" applyBorder="1" applyAlignment="1" applyProtection="1">
      <alignment horizontal="left" vertical="center"/>
    </xf>
    <xf numFmtId="0" fontId="38" fillId="27" borderId="28" xfId="0" applyFont="1" applyFill="1" applyBorder="1" applyAlignment="1" applyProtection="1">
      <alignment horizontal="left" vertical="center" wrapText="1"/>
      <protection locked="0"/>
    </xf>
    <xf numFmtId="0" fontId="38" fillId="27" borderId="12" xfId="0" applyFont="1" applyFill="1" applyBorder="1" applyAlignment="1" applyProtection="1">
      <alignment horizontal="left" vertical="center" wrapText="1"/>
      <protection locked="0"/>
    </xf>
    <xf numFmtId="0" fontId="38" fillId="27" borderId="2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indent="1"/>
    </xf>
    <xf numFmtId="0" fontId="38" fillId="30" borderId="29" xfId="0" applyFont="1" applyFill="1" applyBorder="1" applyAlignment="1" applyProtection="1">
      <alignment horizontal="center" vertical="center" wrapText="1"/>
    </xf>
    <xf numFmtId="0" fontId="38" fillId="30" borderId="12" xfId="0" applyFont="1" applyFill="1" applyBorder="1" applyAlignment="1" applyProtection="1">
      <alignment horizontal="center" vertical="center" wrapText="1"/>
    </xf>
    <xf numFmtId="0" fontId="31" fillId="27" borderId="29" xfId="0" applyFont="1" applyFill="1" applyBorder="1" applyAlignment="1" applyProtection="1">
      <alignment horizontal="left" vertical="center" wrapText="1"/>
      <protection locked="0"/>
    </xf>
    <xf numFmtId="0" fontId="31" fillId="27" borderId="12" xfId="0" applyFont="1" applyFill="1" applyBorder="1" applyAlignment="1" applyProtection="1">
      <alignment horizontal="left" vertical="center" wrapText="1"/>
      <protection locked="0"/>
    </xf>
    <xf numFmtId="0" fontId="67" fillId="34" borderId="103" xfId="0" applyFont="1" applyFill="1" applyBorder="1" applyAlignment="1">
      <alignment horizontal="left" vertical="center" wrapText="1"/>
    </xf>
    <xf numFmtId="0" fontId="67" fillId="34" borderId="104" xfId="0" applyFont="1" applyFill="1" applyBorder="1" applyAlignment="1">
      <alignment horizontal="left" vertical="center" wrapText="1"/>
    </xf>
    <xf numFmtId="0" fontId="67" fillId="0" borderId="109" xfId="0" applyFont="1" applyFill="1" applyBorder="1" applyAlignment="1">
      <alignment horizontal="left" vertical="top" wrapText="1"/>
    </xf>
    <xf numFmtId="0" fontId="67" fillId="0" borderId="105" xfId="0" applyFont="1" applyFill="1" applyBorder="1" applyAlignment="1">
      <alignment horizontal="left" vertical="top" wrapText="1"/>
    </xf>
    <xf numFmtId="0" fontId="67" fillId="0" borderId="106" xfId="0" applyFont="1" applyFill="1" applyBorder="1" applyAlignment="1">
      <alignment horizontal="left" vertical="top" wrapText="1"/>
    </xf>
    <xf numFmtId="0" fontId="67" fillId="0" borderId="108" xfId="0" applyFont="1" applyFill="1" applyBorder="1" applyAlignment="1">
      <alignment horizontal="left" vertical="top" wrapText="1"/>
    </xf>
    <xf numFmtId="0" fontId="67" fillId="0" borderId="103" xfId="0" applyFont="1" applyFill="1" applyBorder="1" applyAlignment="1">
      <alignment horizontal="left" vertical="top" wrapText="1"/>
    </xf>
    <xf numFmtId="0" fontId="67" fillId="0" borderId="104" xfId="0" applyFont="1" applyFill="1" applyBorder="1" applyAlignment="1">
      <alignment horizontal="left" vertical="top" wrapText="1"/>
    </xf>
    <xf numFmtId="0" fontId="69" fillId="0" borderId="16" xfId="0" applyFont="1" applyBorder="1" applyAlignment="1">
      <alignment horizontal="left" vertical="top" wrapText="1"/>
    </xf>
    <xf numFmtId="0" fontId="69" fillId="0" borderId="37" xfId="0" applyFont="1" applyBorder="1" applyAlignment="1">
      <alignment horizontal="left" vertical="top" wrapText="1"/>
    </xf>
    <xf numFmtId="0" fontId="69" fillId="0" borderId="33" xfId="0" applyFont="1" applyBorder="1" applyAlignment="1">
      <alignment horizontal="left" vertical="top" wrapText="1"/>
    </xf>
    <xf numFmtId="0" fontId="67" fillId="0" borderId="28" xfId="0" applyFont="1" applyFill="1" applyBorder="1" applyAlignment="1">
      <alignment horizontal="left" vertical="top" wrapText="1"/>
    </xf>
    <xf numFmtId="0" fontId="67" fillId="0" borderId="58" xfId="0" applyFont="1" applyFill="1" applyBorder="1" applyAlignment="1">
      <alignment horizontal="left" vertical="top" wrapText="1"/>
    </xf>
    <xf numFmtId="0" fontId="67" fillId="0" borderId="37" xfId="0" applyFont="1" applyBorder="1" applyAlignment="1">
      <alignment horizontal="center" vertical="center" textRotation="255" wrapText="1"/>
    </xf>
    <xf numFmtId="0" fontId="67" fillId="0" borderId="33" xfId="0" applyFont="1" applyBorder="1" applyAlignment="1">
      <alignment horizontal="center" vertical="center" textRotation="255" wrapText="1"/>
    </xf>
    <xf numFmtId="0" fontId="67" fillId="0" borderId="16" xfId="0" applyFont="1" applyFill="1" applyBorder="1" applyAlignment="1">
      <alignment horizontal="center" vertical="center" wrapText="1"/>
    </xf>
    <xf numFmtId="0" fontId="67" fillId="0" borderId="37"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93" xfId="0" applyFont="1" applyFill="1" applyBorder="1" applyAlignment="1">
      <alignment horizontal="left" vertical="center" wrapText="1"/>
    </xf>
    <xf numFmtId="0" fontId="67" fillId="0" borderId="94" xfId="0" applyFont="1" applyFill="1" applyBorder="1" applyAlignment="1">
      <alignment horizontal="left" vertical="center" wrapText="1"/>
    </xf>
    <xf numFmtId="0" fontId="67" fillId="0" borderId="47" xfId="0" applyFont="1" applyFill="1" applyBorder="1" applyAlignment="1">
      <alignment horizontal="left" vertical="center" wrapText="1"/>
    </xf>
    <xf numFmtId="0" fontId="68" fillId="0" borderId="27" xfId="0" applyFont="1" applyFill="1" applyBorder="1" applyAlignment="1">
      <alignment horizontal="left" vertical="center" wrapText="1"/>
    </xf>
    <xf numFmtId="0" fontId="67" fillId="34" borderId="109" xfId="0" applyFont="1" applyFill="1" applyBorder="1" applyAlignment="1">
      <alignment horizontal="left" vertical="center" wrapText="1"/>
    </xf>
    <xf numFmtId="0" fontId="68" fillId="0" borderId="105" xfId="0" applyFont="1" applyBorder="1" applyAlignment="1">
      <alignment horizontal="left" vertical="center" wrapText="1"/>
    </xf>
    <xf numFmtId="0" fontId="67" fillId="0" borderId="95" xfId="0" applyFont="1" applyFill="1" applyBorder="1" applyAlignment="1">
      <alignment horizontal="left" vertical="top" wrapText="1"/>
    </xf>
    <xf numFmtId="0" fontId="67" fillId="0" borderId="96" xfId="0" applyFont="1" applyFill="1" applyBorder="1" applyAlignment="1">
      <alignment horizontal="left" vertical="top" wrapText="1"/>
    </xf>
    <xf numFmtId="0" fontId="67" fillId="34" borderId="28" xfId="0" applyFont="1" applyFill="1" applyBorder="1" applyAlignment="1">
      <alignment horizontal="left" vertical="center" wrapText="1"/>
    </xf>
    <xf numFmtId="0" fontId="68" fillId="0" borderId="58" xfId="0" applyFont="1" applyBorder="1" applyAlignment="1">
      <alignment horizontal="left" vertical="center" wrapText="1"/>
    </xf>
    <xf numFmtId="0" fontId="70" fillId="0" borderId="106" xfId="0" applyFont="1" applyFill="1" applyBorder="1" applyAlignment="1">
      <alignment horizontal="left" vertical="center" wrapText="1"/>
    </xf>
    <xf numFmtId="0" fontId="70" fillId="0" borderId="108" xfId="0" applyFont="1" applyFill="1" applyBorder="1" applyAlignment="1">
      <alignment horizontal="left" vertical="center" wrapText="1"/>
    </xf>
    <xf numFmtId="0" fontId="71" fillId="0" borderId="96" xfId="0" applyFont="1" applyFill="1" applyBorder="1" applyAlignment="1">
      <alignment horizontal="left" vertical="top" wrapText="1"/>
    </xf>
    <xf numFmtId="0" fontId="70" fillId="0" borderId="93" xfId="0" applyFont="1" applyFill="1" applyBorder="1" applyAlignment="1">
      <alignment horizontal="left" vertical="center" wrapText="1"/>
    </xf>
    <xf numFmtId="0" fontId="70" fillId="0" borderId="94" xfId="0" applyFont="1" applyFill="1" applyBorder="1" applyAlignment="1">
      <alignment horizontal="left" vertical="center" wrapText="1"/>
    </xf>
    <xf numFmtId="0" fontId="67" fillId="34" borderId="106" xfId="0" applyFont="1" applyFill="1" applyBorder="1" applyAlignment="1">
      <alignment horizontal="left" vertical="center" wrapText="1"/>
    </xf>
    <xf numFmtId="0" fontId="67" fillId="34" borderId="108" xfId="0" applyFont="1" applyFill="1" applyBorder="1" applyAlignment="1">
      <alignment horizontal="left" vertical="center" wrapText="1"/>
    </xf>
    <xf numFmtId="0" fontId="67" fillId="0" borderId="16" xfId="0" applyFont="1" applyBorder="1" applyAlignment="1">
      <alignment horizontal="center" vertical="center" textRotation="255" wrapText="1"/>
    </xf>
    <xf numFmtId="0" fontId="67" fillId="0" borderId="27" xfId="0" applyFont="1" applyFill="1" applyBorder="1" applyAlignment="1">
      <alignment horizontal="left" vertical="center" wrapText="1"/>
    </xf>
    <xf numFmtId="0" fontId="67" fillId="0" borderId="28" xfId="0" applyFont="1" applyFill="1" applyBorder="1" applyAlignment="1">
      <alignment horizontal="left" vertical="center" wrapText="1"/>
    </xf>
    <xf numFmtId="0" fontId="67" fillId="0" borderId="58" xfId="0" applyFont="1" applyFill="1" applyBorder="1" applyAlignment="1">
      <alignment horizontal="left" vertical="center" wrapText="1"/>
    </xf>
    <xf numFmtId="0" fontId="67" fillId="0" borderId="98" xfId="0" applyFont="1" applyFill="1" applyBorder="1" applyAlignment="1">
      <alignment horizontal="left" vertical="center" wrapText="1"/>
    </xf>
    <xf numFmtId="0" fontId="67" fillId="0" borderId="99" xfId="0" applyFont="1" applyFill="1" applyBorder="1" applyAlignment="1">
      <alignment horizontal="left" vertical="center" wrapText="1"/>
    </xf>
    <xf numFmtId="0" fontId="67" fillId="0" borderId="100" xfId="0" applyFont="1" applyFill="1" applyBorder="1" applyAlignment="1">
      <alignment horizontal="center" vertical="center" wrapText="1"/>
    </xf>
    <xf numFmtId="0" fontId="63" fillId="0" borderId="10" xfId="0" applyFont="1" applyBorder="1" applyAlignment="1">
      <alignment horizontal="center" vertical="center" wrapText="1"/>
    </xf>
    <xf numFmtId="0" fontId="63" fillId="34" borderId="10" xfId="0" applyFont="1" applyFill="1" applyBorder="1" applyAlignment="1">
      <alignment horizontal="center" vertical="center" wrapText="1"/>
    </xf>
    <xf numFmtId="0" fontId="65" fillId="34" borderId="29" xfId="0" applyFont="1" applyFill="1" applyBorder="1" applyAlignment="1">
      <alignment horizontal="left" vertical="top" wrapText="1"/>
    </xf>
    <xf numFmtId="0" fontId="65" fillId="34" borderId="15" xfId="0" applyFont="1" applyFill="1" applyBorder="1" applyAlignment="1">
      <alignment horizontal="left" vertical="top" wrapText="1"/>
    </xf>
    <xf numFmtId="0" fontId="65" fillId="34" borderId="12" xfId="0" applyFont="1" applyFill="1" applyBorder="1" applyAlignment="1">
      <alignment horizontal="left" vertical="top" wrapText="1"/>
    </xf>
    <xf numFmtId="0" fontId="67" fillId="0" borderId="29" xfId="0" applyFont="1" applyBorder="1" applyAlignment="1">
      <alignment horizontal="center" vertical="center" wrapText="1"/>
    </xf>
    <xf numFmtId="0" fontId="67" fillId="0" borderId="12" xfId="0" applyFont="1" applyBorder="1" applyAlignment="1">
      <alignment horizontal="center" vertical="center" wrapText="1"/>
    </xf>
    <xf numFmtId="0" fontId="67" fillId="34" borderId="29" xfId="0" applyFont="1" applyFill="1" applyBorder="1" applyAlignment="1">
      <alignment horizontal="center" vertical="center" wrapText="1"/>
    </xf>
    <xf numFmtId="0" fontId="67" fillId="34" borderId="12" xfId="0" applyFont="1" applyFill="1" applyBorder="1" applyAlignment="1">
      <alignment horizontal="center" vertical="center" wrapText="1"/>
    </xf>
    <xf numFmtId="0" fontId="67" fillId="0" borderId="38" xfId="0" applyFont="1" applyFill="1" applyBorder="1" applyAlignment="1">
      <alignment horizontal="left" vertical="center" wrapText="1"/>
    </xf>
    <xf numFmtId="0" fontId="68" fillId="0" borderId="57" xfId="0" applyFont="1" applyFill="1" applyBorder="1" applyAlignment="1">
      <alignment horizontal="left" vertical="center" wrapText="1"/>
    </xf>
    <xf numFmtId="0" fontId="67" fillId="0" borderId="38" xfId="0" applyFont="1" applyFill="1" applyBorder="1" applyAlignment="1">
      <alignment horizontal="left" vertical="top" wrapText="1"/>
    </xf>
    <xf numFmtId="0" fontId="67" fillId="0" borderId="57" xfId="0" applyFont="1" applyFill="1" applyBorder="1" applyAlignment="1">
      <alignment horizontal="left" vertical="top" wrapText="1"/>
    </xf>
    <xf numFmtId="0" fontId="62" fillId="0" borderId="0" xfId="0" applyFont="1" applyBorder="1" applyAlignment="1">
      <alignment horizontal="center" vertical="center"/>
    </xf>
    <xf numFmtId="0" fontId="4" fillId="0" borderId="0" xfId="0" applyFont="1" applyBorder="1" applyAlignment="1">
      <alignment horizontal="left" vertical="center" wrapText="1"/>
    </xf>
    <xf numFmtId="0" fontId="0" fillId="28" borderId="113" xfId="0" applyFill="1" applyBorder="1" applyAlignment="1" applyProtection="1">
      <alignment horizontal="left" vertical="center" wrapText="1"/>
      <protection locked="0"/>
    </xf>
    <xf numFmtId="0" fontId="0" fillId="28" borderId="114" xfId="0" applyFill="1" applyBorder="1" applyAlignment="1" applyProtection="1">
      <alignment horizontal="left" vertical="center" wrapText="1"/>
      <protection locked="0"/>
    </xf>
    <xf numFmtId="0" fontId="0" fillId="28" borderId="115" xfId="0" applyFill="1" applyBorder="1" applyAlignment="1" applyProtection="1">
      <alignment horizontal="left" vertical="center" wrapText="1"/>
      <protection locked="0"/>
    </xf>
    <xf numFmtId="0" fontId="0" fillId="28" borderId="116" xfId="0" applyFill="1" applyBorder="1" applyAlignment="1">
      <alignment horizontal="center" vertical="center"/>
    </xf>
    <xf numFmtId="182" fontId="0" fillId="27" borderId="116" xfId="0" applyNumberFormat="1" applyFill="1" applyBorder="1" applyAlignment="1">
      <alignment vertical="center"/>
    </xf>
    <xf numFmtId="182" fontId="0" fillId="27" borderId="116" xfId="0" applyNumberFormat="1" applyFill="1" applyBorder="1" applyAlignment="1">
      <alignment horizontal="center" vertical="center"/>
    </xf>
    <xf numFmtId="0" fontId="0" fillId="28" borderId="117" xfId="0" applyFill="1" applyBorder="1" applyAlignment="1" applyProtection="1">
      <alignment horizontal="left" vertical="center" wrapText="1"/>
      <protection locked="0"/>
    </xf>
    <xf numFmtId="0" fontId="0" fillId="28" borderId="118" xfId="0" applyFill="1" applyBorder="1" applyAlignment="1" applyProtection="1">
      <alignment horizontal="left" vertical="center" wrapText="1"/>
      <protection locked="0"/>
    </xf>
    <xf numFmtId="0" fontId="0" fillId="28" borderId="119" xfId="0" applyFill="1" applyBorder="1" applyAlignment="1" applyProtection="1">
      <alignment horizontal="left" vertical="center" wrapText="1"/>
      <protection locked="0"/>
    </xf>
    <xf numFmtId="0" fontId="0" fillId="28" borderId="120" xfId="0" applyFill="1" applyBorder="1" applyAlignment="1">
      <alignment horizontal="center" vertical="center"/>
    </xf>
    <xf numFmtId="182" fontId="0" fillId="27" borderId="120" xfId="0" applyNumberFormat="1" applyFill="1" applyBorder="1" applyAlignment="1">
      <alignment vertical="center"/>
    </xf>
    <xf numFmtId="182" fontId="0" fillId="27" borderId="120" xfId="0" applyNumberFormat="1" applyFill="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3" xfId="45"/>
    <cellStyle name="標準 4" xfId="46"/>
    <cellStyle name="標準 5" xfId="47"/>
    <cellStyle name="標準 6" xfId="48"/>
    <cellStyle name="標準 7" xfId="51"/>
    <cellStyle name="標準 8" xfId="52"/>
    <cellStyle name="標準_③-２加算様式（就労）" xfId="49"/>
    <cellStyle name="良い 2" xfId="50"/>
  </cellStyles>
  <dxfs count="545">
    <dxf>
      <fill>
        <patternFill>
          <bgColor rgb="FFFDDFDF"/>
        </patternFill>
      </fill>
    </dxf>
    <dxf>
      <fill>
        <patternFill>
          <bgColor rgb="FFFDDFDF"/>
        </patternFill>
      </fill>
    </dxf>
    <dxf>
      <fill>
        <patternFill>
          <bgColor theme="0" tint="-0.34998626667073579"/>
        </patternFill>
      </fill>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0" tint="-0.34998626667073579"/>
        </patternFill>
      </fill>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0" tint="-0.34998626667073579"/>
        </patternFill>
      </fill>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CC"/>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256271</xdr:colOff>
      <xdr:row>18</xdr:row>
      <xdr:rowOff>38797</xdr:rowOff>
    </xdr:from>
    <xdr:to>
      <xdr:col>9</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2348\Desktop\&#20107;&#21069;&#25552;&#20986;&#36039;&#26009;&#65288;&#36939;&#21942;&#25351;&#23566;&#65289;\&#23601;&#21172;&#31227;&#34892;\&#23601;&#21172;&#31227;&#34892;_1143_mar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R5/&#20107;&#21069;&#25552;&#20986;&#36039;&#26009;/R4&#20998;/&#12304;&#20107;&#21069;&#25552;&#20986;&#36039;&#26009;&#12305;&#32887;&#21729;&#37197;&#32622;&#31561;&#29366;&#27841;&#36039;&#26009;&#65288;&#23601;&#21172;&#32153;&#32154;&#65313;&#22411;&#12539;&#65314;&#2241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6&#12304;&#20107;&#21069;&#25552;&#20986;&#36039;&#26009;&#12305;&#32887;&#21729;&#37197;&#32622;&#31561;&#29366;&#27841;&#36039;&#26009;&#65288;&#23601;&#21172;&#23450;&#30528;&#25903;&#255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sheetName val="P5-2"/>
      <sheetName val="P6"/>
      <sheetName val="P7"/>
      <sheetName val="P8"/>
    </sheetNames>
    <sheetDataSet>
      <sheetData sheetId="0"/>
      <sheetData sheetId="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基本情報"/>
      <sheetName val="P1"/>
      <sheetName val="P2"/>
      <sheetName val="P3"/>
      <sheetName val="P4"/>
      <sheetName val="P5 -1（就労継続支援A型）"/>
      <sheetName val="P5 -2（就労継続支援B型）"/>
      <sheetName val="P6"/>
      <sheetName val="P7"/>
      <sheetName val="P8 "/>
      <sheetName val="P9"/>
      <sheetName val="P10【共通】主眼事項・着眼点"/>
    </sheetNames>
    <sheetDataSet>
      <sheetData sheetId="0" refreshError="1"/>
      <sheetData sheetId="1" refreshError="1"/>
      <sheetData sheetId="2" refreshError="1"/>
      <sheetData sheetId="3" refreshError="1"/>
      <sheetData sheetId="4">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
      <sheetName val="P1"/>
      <sheetName val="P2-1"/>
      <sheetName val="P2-2"/>
      <sheetName val="P2-3"/>
      <sheetName val="P3"/>
      <sheetName val="P4"/>
      <sheetName val="P5"/>
      <sheetName val="P6 "/>
      <sheetName val="P7"/>
      <sheetName val="P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tabSelected="1" view="pageBreakPreview" zoomScaleNormal="100" zoomScaleSheetLayoutView="100" workbookViewId="0">
      <selection activeCell="B72" sqref="B72"/>
    </sheetView>
  </sheetViews>
  <sheetFormatPr defaultRowHeight="14.25"/>
  <cols>
    <col min="1" max="1" width="5.125" style="14" customWidth="1"/>
    <col min="2" max="2" width="86.875" style="14" customWidth="1"/>
    <col min="3" max="3" width="7.625" style="43" customWidth="1"/>
    <col min="4" max="4" width="7.25" style="14" customWidth="1"/>
    <col min="5" max="16384" width="9" style="14"/>
  </cols>
  <sheetData>
    <row r="1" spans="1:5" ht="21" customHeight="1">
      <c r="A1" s="624" t="s">
        <v>423</v>
      </c>
      <c r="B1" s="624"/>
      <c r="C1" s="615"/>
      <c r="D1" s="615"/>
      <c r="E1" s="13"/>
    </row>
    <row r="2" spans="1:5" ht="19.5" customHeight="1" thickBot="1">
      <c r="A2" s="625"/>
      <c r="B2" s="625"/>
      <c r="C2" s="15"/>
      <c r="D2" s="16"/>
      <c r="E2" s="13"/>
    </row>
    <row r="3" spans="1:5" ht="20.25" customHeight="1">
      <c r="A3" s="204">
        <v>1</v>
      </c>
      <c r="B3" s="203" t="s">
        <v>34</v>
      </c>
      <c r="C3" s="197"/>
      <c r="D3" s="198"/>
    </row>
    <row r="4" spans="1:5" s="18" customFormat="1" ht="60" customHeight="1">
      <c r="A4" s="616" t="s">
        <v>35</v>
      </c>
      <c r="B4" s="617"/>
      <c r="C4" s="617"/>
      <c r="D4" s="618"/>
    </row>
    <row r="5" spans="1:5" ht="21.75" customHeight="1">
      <c r="A5" s="19"/>
      <c r="B5" s="20"/>
      <c r="C5" s="619" t="s">
        <v>36</v>
      </c>
      <c r="D5" s="620"/>
    </row>
    <row r="6" spans="1:5" ht="21.75" customHeight="1">
      <c r="A6" s="19" t="s">
        <v>37</v>
      </c>
      <c r="B6" s="21" t="s">
        <v>38</v>
      </c>
      <c r="C6" s="22" t="s">
        <v>39</v>
      </c>
      <c r="D6" s="23" t="s">
        <v>40</v>
      </c>
    </row>
    <row r="7" spans="1:5" ht="21.75" customHeight="1">
      <c r="A7" s="19"/>
      <c r="B7" s="21" t="s">
        <v>41</v>
      </c>
      <c r="C7" s="24"/>
      <c r="D7" s="25"/>
    </row>
    <row r="8" spans="1:5" ht="21.75" customHeight="1">
      <c r="A8" s="19"/>
      <c r="B8" s="21" t="s">
        <v>632</v>
      </c>
      <c r="C8" s="24"/>
      <c r="D8" s="25"/>
    </row>
    <row r="9" spans="1:5" ht="21.75" customHeight="1">
      <c r="A9" s="19"/>
      <c r="B9" s="21" t="s">
        <v>642</v>
      </c>
      <c r="C9" s="24"/>
      <c r="D9" s="25"/>
    </row>
    <row r="10" spans="1:5" ht="21.75" customHeight="1">
      <c r="A10" s="19"/>
      <c r="B10" s="21" t="s">
        <v>643</v>
      </c>
      <c r="C10" s="24"/>
      <c r="D10" s="25"/>
    </row>
    <row r="11" spans="1:5" ht="21.75" customHeight="1">
      <c r="A11" s="19"/>
      <c r="B11" s="21" t="s">
        <v>644</v>
      </c>
      <c r="C11" s="24"/>
      <c r="D11" s="25"/>
    </row>
    <row r="12" spans="1:5" ht="21.75" customHeight="1">
      <c r="A12" s="19"/>
      <c r="B12" s="21" t="s">
        <v>633</v>
      </c>
      <c r="C12" s="24"/>
      <c r="D12" s="25"/>
    </row>
    <row r="13" spans="1:5" ht="21.75" customHeight="1">
      <c r="A13" s="19"/>
      <c r="B13" s="21" t="s">
        <v>634</v>
      </c>
      <c r="C13" s="24"/>
      <c r="D13" s="25"/>
    </row>
    <row r="14" spans="1:5" ht="21.75" customHeight="1">
      <c r="A14" s="19"/>
      <c r="B14" s="21" t="s">
        <v>635</v>
      </c>
      <c r="C14" s="24"/>
      <c r="D14" s="25"/>
    </row>
    <row r="15" spans="1:5" ht="21.75" customHeight="1">
      <c r="A15" s="19"/>
      <c r="B15" s="21" t="s">
        <v>636</v>
      </c>
      <c r="C15" s="24"/>
      <c r="D15" s="25"/>
    </row>
    <row r="16" spans="1:5" ht="21.75" customHeight="1">
      <c r="A16" s="19"/>
      <c r="B16" s="21" t="s">
        <v>637</v>
      </c>
      <c r="C16" s="24"/>
      <c r="D16" s="25"/>
    </row>
    <row r="17" spans="1:5" ht="21.75" customHeight="1">
      <c r="A17" s="19"/>
      <c r="B17" s="21" t="s">
        <v>638</v>
      </c>
      <c r="C17" s="24"/>
      <c r="D17" s="25"/>
    </row>
    <row r="18" spans="1:5" ht="21.75" customHeight="1">
      <c r="A18" s="19"/>
      <c r="B18" s="21" t="s">
        <v>639</v>
      </c>
      <c r="C18" s="24"/>
      <c r="D18" s="25"/>
    </row>
    <row r="19" spans="1:5" ht="21.75" customHeight="1">
      <c r="A19" s="19"/>
      <c r="B19" s="21" t="s">
        <v>640</v>
      </c>
      <c r="C19" s="24"/>
      <c r="D19" s="25"/>
    </row>
    <row r="20" spans="1:5" ht="21.75" customHeight="1">
      <c r="A20" s="19"/>
      <c r="B20" s="21" t="s">
        <v>641</v>
      </c>
      <c r="C20" s="24"/>
      <c r="D20" s="25"/>
    </row>
    <row r="21" spans="1:5" ht="21.75" customHeight="1">
      <c r="A21" s="19"/>
      <c r="B21" s="21" t="s">
        <v>631</v>
      </c>
      <c r="C21" s="24"/>
      <c r="D21" s="25"/>
    </row>
    <row r="22" spans="1:5" ht="21.75" customHeight="1">
      <c r="A22" s="19" t="s">
        <v>42</v>
      </c>
      <c r="B22" s="21" t="s">
        <v>43</v>
      </c>
      <c r="C22" s="24"/>
      <c r="D22" s="25"/>
    </row>
    <row r="23" spans="1:5" ht="21" customHeight="1" thickBot="1">
      <c r="A23" s="26" t="s">
        <v>44</v>
      </c>
      <c r="B23" s="27" t="s">
        <v>45</v>
      </c>
      <c r="C23" s="28"/>
      <c r="D23" s="29"/>
    </row>
    <row r="24" spans="1:5" ht="12" hidden="1" customHeight="1" thickBot="1">
      <c r="A24" s="30"/>
      <c r="B24" s="31"/>
      <c r="C24" s="17"/>
      <c r="D24" s="13"/>
    </row>
    <row r="25" spans="1:5" ht="21.75" customHeight="1">
      <c r="A25" s="32">
        <v>2</v>
      </c>
      <c r="B25" s="33" t="s">
        <v>46</v>
      </c>
      <c r="C25" s="34"/>
      <c r="D25" s="35"/>
    </row>
    <row r="26" spans="1:5" s="18" customFormat="1" ht="150" customHeight="1">
      <c r="A26" s="621" t="s">
        <v>47</v>
      </c>
      <c r="B26" s="622"/>
      <c r="C26" s="622"/>
      <c r="D26" s="623"/>
    </row>
    <row r="27" spans="1:5" ht="21.75" customHeight="1">
      <c r="A27" s="19"/>
      <c r="B27" s="20"/>
      <c r="C27" s="619" t="s">
        <v>36</v>
      </c>
      <c r="D27" s="620"/>
    </row>
    <row r="28" spans="1:5" s="439" customFormat="1" ht="18" customHeight="1">
      <c r="A28" s="19" t="s">
        <v>414</v>
      </c>
      <c r="B28" s="218" t="s">
        <v>415</v>
      </c>
      <c r="C28" s="37" t="s">
        <v>39</v>
      </c>
      <c r="D28" s="38" t="s">
        <v>40</v>
      </c>
      <c r="E28" s="213"/>
    </row>
    <row r="29" spans="1:5" s="444" customFormat="1" ht="22.5" customHeight="1">
      <c r="A29" s="440" t="s">
        <v>416</v>
      </c>
      <c r="B29" s="441" t="s">
        <v>417</v>
      </c>
      <c r="C29" s="217"/>
      <c r="D29" s="442"/>
      <c r="E29" s="443"/>
    </row>
    <row r="30" spans="1:5" s="444" customFormat="1" ht="22.5" customHeight="1">
      <c r="A30" s="440" t="s">
        <v>418</v>
      </c>
      <c r="B30" s="441" t="s">
        <v>419</v>
      </c>
      <c r="C30" s="217"/>
      <c r="D30" s="442"/>
      <c r="E30" s="443"/>
    </row>
    <row r="31" spans="1:5" s="213" customFormat="1" ht="18" customHeight="1">
      <c r="A31" s="19" t="s">
        <v>420</v>
      </c>
      <c r="B31" s="613" t="s">
        <v>421</v>
      </c>
      <c r="C31" s="613"/>
      <c r="D31" s="614"/>
    </row>
    <row r="32" spans="1:5" s="18" customFormat="1" ht="22.5" customHeight="1">
      <c r="A32" s="39" t="s">
        <v>48</v>
      </c>
      <c r="B32" s="36" t="s">
        <v>49</v>
      </c>
      <c r="C32" s="40"/>
      <c r="D32" s="41"/>
    </row>
    <row r="33" spans="1:4" s="18" customFormat="1" ht="22.5" customHeight="1">
      <c r="A33" s="39" t="s">
        <v>50</v>
      </c>
      <c r="B33" s="36" t="s">
        <v>51</v>
      </c>
      <c r="C33" s="40"/>
      <c r="D33" s="41"/>
    </row>
    <row r="34" spans="1:4" s="18" customFormat="1" ht="22.5" customHeight="1">
      <c r="A34" s="39" t="s">
        <v>52</v>
      </c>
      <c r="B34" s="36" t="s">
        <v>53</v>
      </c>
      <c r="C34" s="40"/>
      <c r="D34" s="41"/>
    </row>
    <row r="35" spans="1:4" s="18" customFormat="1" ht="22.5" customHeight="1">
      <c r="A35" s="39" t="s">
        <v>54</v>
      </c>
      <c r="B35" s="36" t="s">
        <v>55</v>
      </c>
      <c r="C35" s="40"/>
      <c r="D35" s="41"/>
    </row>
    <row r="36" spans="1:4" s="18" customFormat="1" ht="22.5" customHeight="1">
      <c r="A36" s="39" t="s">
        <v>56</v>
      </c>
      <c r="B36" s="36" t="s">
        <v>57</v>
      </c>
      <c r="C36" s="40"/>
      <c r="D36" s="41"/>
    </row>
    <row r="37" spans="1:4" s="18" customFormat="1" ht="22.5" customHeight="1">
      <c r="A37" s="39" t="s">
        <v>58</v>
      </c>
      <c r="B37" s="36" t="s">
        <v>59</v>
      </c>
      <c r="C37" s="40"/>
      <c r="D37" s="41"/>
    </row>
    <row r="38" spans="1:4" s="18" customFormat="1" ht="22.5" customHeight="1">
      <c r="A38" s="39" t="s">
        <v>60</v>
      </c>
      <c r="B38" s="36" t="s">
        <v>61</v>
      </c>
      <c r="C38" s="40"/>
      <c r="D38" s="41"/>
    </row>
    <row r="39" spans="1:4" s="18" customFormat="1" ht="22.5" customHeight="1">
      <c r="A39" s="39" t="s">
        <v>62</v>
      </c>
      <c r="B39" s="36" t="s">
        <v>63</v>
      </c>
      <c r="C39" s="40"/>
      <c r="D39" s="41"/>
    </row>
    <row r="40" spans="1:4" s="18" customFormat="1" ht="18" customHeight="1">
      <c r="A40" s="42" t="s">
        <v>44</v>
      </c>
      <c r="B40" s="613" t="s">
        <v>64</v>
      </c>
      <c r="C40" s="613"/>
      <c r="D40" s="614"/>
    </row>
    <row r="41" spans="1:4" s="18" customFormat="1" ht="23.25" customHeight="1">
      <c r="A41" s="39" t="s">
        <v>48</v>
      </c>
      <c r="B41" s="36" t="s">
        <v>65</v>
      </c>
      <c r="C41" s="40"/>
      <c r="D41" s="41"/>
    </row>
    <row r="42" spans="1:4" s="18" customFormat="1" ht="22.5" customHeight="1">
      <c r="A42" s="42" t="s">
        <v>80</v>
      </c>
      <c r="B42" s="613" t="s">
        <v>66</v>
      </c>
      <c r="C42" s="613"/>
      <c r="D42" s="614"/>
    </row>
    <row r="43" spans="1:4" s="18" customFormat="1" ht="22.5" customHeight="1">
      <c r="A43" s="39" t="s">
        <v>48</v>
      </c>
      <c r="B43" s="36" t="s">
        <v>67</v>
      </c>
      <c r="C43" s="40"/>
      <c r="D43" s="41"/>
    </row>
    <row r="44" spans="1:4" s="18" customFormat="1" ht="22.5" customHeight="1">
      <c r="A44" s="39" t="s">
        <v>50</v>
      </c>
      <c r="B44" s="36" t="s">
        <v>410</v>
      </c>
      <c r="C44" s="40"/>
      <c r="D44" s="41"/>
    </row>
    <row r="45" spans="1:4" s="18" customFormat="1" ht="22.5" customHeight="1">
      <c r="A45" s="39" t="s">
        <v>52</v>
      </c>
      <c r="B45" s="36" t="s">
        <v>258</v>
      </c>
      <c r="C45" s="40"/>
      <c r="D45" s="41"/>
    </row>
    <row r="46" spans="1:4" s="18" customFormat="1" ht="22.5" customHeight="1">
      <c r="A46" s="39" t="s">
        <v>54</v>
      </c>
      <c r="B46" s="36" t="s">
        <v>68</v>
      </c>
      <c r="C46" s="40"/>
      <c r="D46" s="41"/>
    </row>
    <row r="47" spans="1:4" s="18" customFormat="1" ht="22.5" customHeight="1">
      <c r="A47" s="39" t="s">
        <v>56</v>
      </c>
      <c r="B47" s="36" t="s">
        <v>260</v>
      </c>
      <c r="C47" s="40"/>
      <c r="D47" s="41"/>
    </row>
    <row r="48" spans="1:4" s="18" customFormat="1" ht="22.5" customHeight="1">
      <c r="A48" s="39" t="s">
        <v>58</v>
      </c>
      <c r="B48" s="36" t="s">
        <v>69</v>
      </c>
      <c r="C48" s="40"/>
      <c r="D48" s="41"/>
    </row>
    <row r="49" spans="1:4" s="205" customFormat="1" ht="22.5" customHeight="1">
      <c r="A49" s="210" t="s">
        <v>60</v>
      </c>
      <c r="B49" s="209" t="s">
        <v>261</v>
      </c>
      <c r="C49" s="207"/>
      <c r="D49" s="206"/>
    </row>
    <row r="50" spans="1:4" s="205" customFormat="1" ht="22.5" customHeight="1">
      <c r="A50" s="210" t="s">
        <v>62</v>
      </c>
      <c r="B50" s="209" t="s">
        <v>262</v>
      </c>
      <c r="C50" s="207"/>
      <c r="D50" s="206"/>
    </row>
    <row r="51" spans="1:4" s="205" customFormat="1" ht="22.5" customHeight="1">
      <c r="A51" s="210" t="s">
        <v>71</v>
      </c>
      <c r="B51" s="209" t="s">
        <v>263</v>
      </c>
      <c r="C51" s="207"/>
      <c r="D51" s="206"/>
    </row>
    <row r="52" spans="1:4" s="18" customFormat="1" ht="22.5" customHeight="1">
      <c r="A52" s="210" t="s">
        <v>73</v>
      </c>
      <c r="B52" s="36" t="s">
        <v>72</v>
      </c>
      <c r="C52" s="40"/>
      <c r="D52" s="41"/>
    </row>
    <row r="53" spans="1:4" s="18" customFormat="1" ht="22.5" customHeight="1">
      <c r="A53" s="210" t="s">
        <v>75</v>
      </c>
      <c r="B53" s="36" t="s">
        <v>74</v>
      </c>
      <c r="C53" s="40"/>
      <c r="D53" s="41"/>
    </row>
    <row r="54" spans="1:4" s="208" customFormat="1" ht="22.5" customHeight="1">
      <c r="A54" s="210" t="s">
        <v>76</v>
      </c>
      <c r="B54" s="214" t="s">
        <v>264</v>
      </c>
      <c r="C54" s="212"/>
      <c r="D54" s="211"/>
    </row>
    <row r="55" spans="1:4" s="18" customFormat="1" ht="22.5" customHeight="1">
      <c r="A55" s="210" t="s">
        <v>257</v>
      </c>
      <c r="B55" s="36" t="s">
        <v>254</v>
      </c>
      <c r="C55" s="40"/>
      <c r="D55" s="41"/>
    </row>
    <row r="56" spans="1:4" s="18" customFormat="1" ht="22.5" customHeight="1">
      <c r="A56" s="210" t="s">
        <v>266</v>
      </c>
      <c r="B56" s="36" t="s">
        <v>77</v>
      </c>
      <c r="C56" s="40"/>
      <c r="D56" s="41"/>
    </row>
    <row r="57" spans="1:4" s="18" customFormat="1" ht="22.5" customHeight="1">
      <c r="A57" s="39" t="s">
        <v>267</v>
      </c>
      <c r="B57" s="36" t="s">
        <v>78</v>
      </c>
      <c r="C57" s="40"/>
      <c r="D57" s="41"/>
    </row>
    <row r="58" spans="1:4" s="213" customFormat="1" ht="22.5" customHeight="1">
      <c r="A58" s="215" t="s">
        <v>268</v>
      </c>
      <c r="B58" s="218" t="s">
        <v>265</v>
      </c>
      <c r="C58" s="217"/>
      <c r="D58" s="216"/>
    </row>
    <row r="59" spans="1:4" s="18" customFormat="1" ht="22.5" customHeight="1">
      <c r="A59" s="39" t="s">
        <v>269</v>
      </c>
      <c r="B59" s="36" t="s">
        <v>79</v>
      </c>
      <c r="C59" s="40"/>
      <c r="D59" s="41"/>
    </row>
    <row r="60" spans="1:4" s="18" customFormat="1" ht="22.5" customHeight="1">
      <c r="A60" s="39" t="s">
        <v>270</v>
      </c>
      <c r="B60" s="36" t="s">
        <v>255</v>
      </c>
      <c r="C60" s="40"/>
      <c r="D60" s="41"/>
    </row>
    <row r="61" spans="1:4" s="18" customFormat="1" ht="22.5" customHeight="1">
      <c r="A61" s="42" t="s">
        <v>422</v>
      </c>
      <c r="B61" s="613" t="s">
        <v>81</v>
      </c>
      <c r="C61" s="613"/>
      <c r="D61" s="614"/>
    </row>
    <row r="62" spans="1:4" s="18" customFormat="1" ht="22.5" customHeight="1">
      <c r="A62" s="39" t="s">
        <v>48</v>
      </c>
      <c r="B62" s="36" t="s">
        <v>82</v>
      </c>
      <c r="C62" s="40"/>
      <c r="D62" s="41"/>
    </row>
    <row r="63" spans="1:4" s="18" customFormat="1" ht="22.5" customHeight="1">
      <c r="A63" s="39" t="s">
        <v>50</v>
      </c>
      <c r="B63" s="36" t="s">
        <v>83</v>
      </c>
      <c r="C63" s="40"/>
      <c r="D63" s="41"/>
    </row>
    <row r="64" spans="1:4" s="18" customFormat="1" ht="22.5" customHeight="1">
      <c r="A64" s="39" t="s">
        <v>52</v>
      </c>
      <c r="B64" s="36" t="s">
        <v>84</v>
      </c>
      <c r="C64" s="40"/>
      <c r="D64" s="41"/>
    </row>
    <row r="65" spans="1:4" s="18" customFormat="1" ht="22.5" customHeight="1">
      <c r="A65" s="39" t="s">
        <v>54</v>
      </c>
      <c r="B65" s="36" t="s">
        <v>85</v>
      </c>
      <c r="C65" s="40"/>
      <c r="D65" s="41"/>
    </row>
    <row r="66" spans="1:4" s="18" customFormat="1" ht="22.5" customHeight="1">
      <c r="A66" s="39" t="s">
        <v>56</v>
      </c>
      <c r="B66" s="36" t="s">
        <v>86</v>
      </c>
      <c r="C66" s="40"/>
      <c r="D66" s="41"/>
    </row>
    <row r="67" spans="1:4" s="18" customFormat="1" ht="22.5" customHeight="1">
      <c r="A67" s="39" t="s">
        <v>58</v>
      </c>
      <c r="B67" s="36" t="s">
        <v>87</v>
      </c>
      <c r="C67" s="40"/>
      <c r="D67" s="41"/>
    </row>
    <row r="68" spans="1:4" s="18" customFormat="1" ht="22.5" customHeight="1">
      <c r="A68" s="39" t="s">
        <v>60</v>
      </c>
      <c r="B68" s="36" t="s">
        <v>88</v>
      </c>
      <c r="C68" s="40"/>
      <c r="D68" s="41"/>
    </row>
    <row r="69" spans="1:4" s="18" customFormat="1" ht="22.5" customHeight="1">
      <c r="A69" s="39" t="s">
        <v>62</v>
      </c>
      <c r="B69" s="36" t="s">
        <v>89</v>
      </c>
      <c r="C69" s="40"/>
      <c r="D69" s="41"/>
    </row>
    <row r="70" spans="1:4" s="18" customFormat="1" ht="22.5" customHeight="1">
      <c r="A70" s="39" t="s">
        <v>71</v>
      </c>
      <c r="B70" s="36" t="s">
        <v>256</v>
      </c>
      <c r="C70" s="40"/>
      <c r="D70" s="41"/>
    </row>
    <row r="71" spans="1:4" s="18" customFormat="1" ht="22.5" customHeight="1">
      <c r="A71" s="39" t="s">
        <v>73</v>
      </c>
      <c r="B71" s="36" t="s">
        <v>90</v>
      </c>
      <c r="C71" s="40"/>
      <c r="D71" s="41"/>
    </row>
    <row r="72" spans="1:4" s="18" customFormat="1" ht="22.5" customHeight="1">
      <c r="A72" s="39" t="s">
        <v>75</v>
      </c>
      <c r="B72" s="36" t="s">
        <v>70</v>
      </c>
      <c r="C72" s="40"/>
      <c r="D72" s="41"/>
    </row>
    <row r="73" spans="1:4" s="18" customFormat="1" ht="22.5" customHeight="1">
      <c r="A73" s="39" t="s">
        <v>76</v>
      </c>
      <c r="B73" s="36" t="s">
        <v>91</v>
      </c>
      <c r="C73" s="40"/>
      <c r="D73" s="41"/>
    </row>
    <row r="74" spans="1:4" s="439" customFormat="1" ht="22.5" customHeight="1" thickBot="1">
      <c r="A74" s="497" t="s">
        <v>257</v>
      </c>
      <c r="B74" s="604" t="s">
        <v>525</v>
      </c>
      <c r="C74" s="498"/>
      <c r="D74" s="499"/>
    </row>
  </sheetData>
  <sheetProtection selectLockedCells="1"/>
  <mergeCells count="10">
    <mergeCell ref="B40:D40"/>
    <mergeCell ref="B42:D42"/>
    <mergeCell ref="B61:D61"/>
    <mergeCell ref="C1:D1"/>
    <mergeCell ref="A4:D4"/>
    <mergeCell ref="C5:D5"/>
    <mergeCell ref="A26:D26"/>
    <mergeCell ref="C27:D27"/>
    <mergeCell ref="A1:B2"/>
    <mergeCell ref="B31:D31"/>
  </mergeCells>
  <phoneticPr fontId="2"/>
  <dataValidations count="1">
    <dataValidation type="list" allowBlank="1" showInputMessage="1" showErrorMessage="1" sqref="C62:C73 C32:C39 C41 C43:C60 C29:C30 C7:C23">
      <formula1>"○"</formula1>
    </dataValidation>
  </dataValidations>
  <pageMargins left="0.7" right="0.7" top="0.75" bottom="0.75" header="0.3" footer="0.3"/>
  <pageSetup paperSize="9" scale="83" fitToHeight="0" orientation="portrait" r:id="rId1"/>
  <rowBreaks count="2" manualBreakCount="2">
    <brk id="24" max="3" man="1"/>
    <brk id="6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view="pageBreakPreview" zoomScaleNormal="100" zoomScaleSheetLayoutView="100" workbookViewId="0">
      <selection activeCell="C11" sqref="C11:E11"/>
    </sheetView>
  </sheetViews>
  <sheetFormatPr defaultRowHeight="13.5"/>
  <cols>
    <col min="1" max="1" width="1.625" style="44" customWidth="1"/>
    <col min="2" max="2" width="20.625" style="44" customWidth="1"/>
    <col min="3" max="3" width="9" style="44"/>
    <col min="4" max="5" width="12.625" style="44" customWidth="1"/>
    <col min="6" max="6" width="8.625" style="373" customWidth="1"/>
    <col min="7" max="7" width="4.125" style="373" customWidth="1"/>
    <col min="8" max="8" width="8.625" style="44" customWidth="1"/>
    <col min="9" max="9" width="4.125" style="44" customWidth="1"/>
    <col min="10" max="10" width="16.75" style="44" customWidth="1"/>
    <col min="11" max="20" width="4.375" style="44" customWidth="1"/>
    <col min="21" max="21" width="1.625" style="44" customWidth="1"/>
    <col min="22" max="22" width="4" style="44" customWidth="1"/>
    <col min="23" max="23" width="9" style="44" hidden="1" customWidth="1"/>
    <col min="24" max="16384" width="9" style="44"/>
  </cols>
  <sheetData>
    <row r="1" spans="2:23" ht="29.25" customHeight="1">
      <c r="M1" s="626" t="s">
        <v>92</v>
      </c>
      <c r="N1" s="627"/>
      <c r="O1" s="627"/>
      <c r="P1" s="628"/>
      <c r="Q1" s="628"/>
      <c r="R1" s="628"/>
      <c r="S1" s="628"/>
      <c r="T1" s="628"/>
    </row>
    <row r="2" spans="2:23" ht="9.9499999999999993" customHeight="1">
      <c r="M2" s="45"/>
      <c r="N2" s="46"/>
      <c r="O2" s="46"/>
      <c r="P2" s="46"/>
      <c r="Q2" s="46"/>
      <c r="R2" s="46"/>
      <c r="S2" s="46"/>
      <c r="T2" s="46"/>
    </row>
    <row r="3" spans="2:23" ht="30" customHeight="1">
      <c r="B3" s="629" t="s">
        <v>93</v>
      </c>
      <c r="C3" s="629"/>
      <c r="D3" s="629"/>
      <c r="E3" s="629"/>
      <c r="F3" s="629"/>
      <c r="G3" s="629"/>
      <c r="H3" s="629"/>
      <c r="I3" s="629"/>
      <c r="J3" s="629"/>
      <c r="K3" s="629"/>
      <c r="L3" s="629"/>
      <c r="M3" s="629"/>
      <c r="N3" s="629"/>
      <c r="O3" s="629"/>
      <c r="P3" s="629"/>
      <c r="Q3" s="629"/>
      <c r="R3" s="629"/>
      <c r="S3" s="629"/>
      <c r="T3" s="629"/>
    </row>
    <row r="4" spans="2:23">
      <c r="J4" s="189"/>
      <c r="K4" s="189"/>
      <c r="L4" s="630" t="s">
        <v>94</v>
      </c>
      <c r="M4" s="630"/>
      <c r="N4" s="192" t="str">
        <f>IF(N9="","",IF(P9=1,N9-1,N9))</f>
        <v/>
      </c>
      <c r="O4" s="193" t="s">
        <v>27</v>
      </c>
      <c r="P4" s="194" t="str">
        <f>IF(P9="","",MONTH(EOMONTH(DATE(SUM(2018+N9),P9,R9),-1)))</f>
        <v/>
      </c>
      <c r="Q4" s="193" t="s">
        <v>5</v>
      </c>
      <c r="R4" s="194" t="str">
        <f>IF(P4="","",20)</f>
        <v/>
      </c>
      <c r="S4" s="195" t="s">
        <v>95</v>
      </c>
      <c r="T4" s="196"/>
    </row>
    <row r="5" spans="2:23" ht="35.25" customHeight="1">
      <c r="B5" s="37" t="s">
        <v>96</v>
      </c>
      <c r="C5" s="631"/>
      <c r="D5" s="632"/>
      <c r="E5" s="632"/>
      <c r="F5" s="632"/>
      <c r="G5" s="632"/>
      <c r="H5" s="632"/>
      <c r="I5" s="633"/>
      <c r="J5" s="51" t="s">
        <v>97</v>
      </c>
      <c r="K5" s="51">
        <v>2</v>
      </c>
      <c r="L5" s="51">
        <v>2</v>
      </c>
      <c r="M5" s="381"/>
      <c r="N5" s="381"/>
      <c r="O5" s="381"/>
      <c r="P5" s="381"/>
      <c r="Q5" s="381"/>
      <c r="R5" s="381"/>
      <c r="S5" s="381"/>
      <c r="T5" s="381"/>
    </row>
    <row r="6" spans="2:23" ht="24.95" customHeight="1">
      <c r="B6" s="634" t="s">
        <v>98</v>
      </c>
      <c r="C6" s="636" t="s">
        <v>99</v>
      </c>
      <c r="D6" s="637"/>
      <c r="E6" s="52"/>
      <c r="F6" s="382"/>
      <c r="G6" s="382"/>
      <c r="H6" s="52"/>
      <c r="I6" s="52"/>
      <c r="J6" s="52"/>
      <c r="K6" s="52"/>
      <c r="L6" s="52"/>
      <c r="M6" s="52"/>
      <c r="N6" s="53"/>
      <c r="O6" s="46" t="s">
        <v>100</v>
      </c>
      <c r="P6" s="383"/>
      <c r="Q6" s="46" t="s">
        <v>101</v>
      </c>
      <c r="R6" s="383"/>
      <c r="S6" s="46" t="s">
        <v>101</v>
      </c>
      <c r="T6" s="384"/>
    </row>
    <row r="7" spans="2:23" ht="24.95" customHeight="1">
      <c r="B7" s="635"/>
      <c r="C7" s="54" t="s">
        <v>102</v>
      </c>
      <c r="D7" s="638"/>
      <c r="E7" s="638"/>
      <c r="F7" s="638"/>
      <c r="G7" s="638"/>
      <c r="H7" s="638"/>
      <c r="I7" s="638"/>
      <c r="J7" s="638"/>
      <c r="K7" s="638"/>
      <c r="L7" s="638"/>
      <c r="M7" s="638"/>
      <c r="N7" s="639"/>
      <c r="O7" s="55" t="s">
        <v>103</v>
      </c>
      <c r="P7" s="385"/>
      <c r="Q7" s="55" t="s">
        <v>101</v>
      </c>
      <c r="R7" s="385"/>
      <c r="S7" s="55" t="s">
        <v>101</v>
      </c>
      <c r="T7" s="386"/>
    </row>
    <row r="8" spans="2:23" ht="35.1" customHeight="1">
      <c r="B8" s="173" t="s">
        <v>104</v>
      </c>
      <c r="C8" s="640"/>
      <c r="D8" s="641"/>
      <c r="E8" s="641"/>
      <c r="F8" s="641"/>
      <c r="G8" s="641"/>
      <c r="H8" s="641"/>
      <c r="I8" s="642"/>
      <c r="J8" s="174" t="s">
        <v>211</v>
      </c>
      <c r="K8" s="643"/>
      <c r="L8" s="644"/>
      <c r="M8" s="644"/>
      <c r="N8" s="644"/>
      <c r="O8" s="644"/>
      <c r="P8" s="644"/>
      <c r="Q8" s="644"/>
      <c r="R8" s="644"/>
      <c r="S8" s="644"/>
      <c r="T8" s="645"/>
    </row>
    <row r="9" spans="2:23" ht="33" customHeight="1">
      <c r="B9" s="51" t="s">
        <v>212</v>
      </c>
      <c r="C9" s="628"/>
      <c r="D9" s="628"/>
      <c r="E9" s="628"/>
      <c r="F9" s="628"/>
      <c r="G9" s="628"/>
      <c r="H9" s="628"/>
      <c r="I9" s="628"/>
      <c r="J9" s="51" t="s">
        <v>213</v>
      </c>
      <c r="K9" s="57"/>
      <c r="L9" s="646" t="s">
        <v>108</v>
      </c>
      <c r="M9" s="646"/>
      <c r="N9" s="388"/>
      <c r="O9" s="58" t="s">
        <v>27</v>
      </c>
      <c r="P9" s="389"/>
      <c r="Q9" s="58" t="s">
        <v>5</v>
      </c>
      <c r="R9" s="177"/>
      <c r="S9" s="58" t="s">
        <v>107</v>
      </c>
      <c r="T9" s="60"/>
    </row>
    <row r="10" spans="2:23" ht="33" customHeight="1">
      <c r="B10" s="634" t="s">
        <v>397</v>
      </c>
      <c r="C10" s="648" t="s">
        <v>7</v>
      </c>
      <c r="D10" s="649"/>
      <c r="E10" s="650"/>
      <c r="F10" s="648" t="s">
        <v>296</v>
      </c>
      <c r="G10" s="650"/>
      <c r="H10" s="648" t="s">
        <v>105</v>
      </c>
      <c r="I10" s="650"/>
      <c r="J10" s="634" t="s">
        <v>214</v>
      </c>
      <c r="K10" s="651"/>
      <c r="L10" s="652"/>
      <c r="M10" s="652"/>
      <c r="N10" s="652"/>
      <c r="O10" s="652"/>
      <c r="P10" s="652"/>
      <c r="Q10" s="652"/>
      <c r="R10" s="652"/>
      <c r="S10" s="652"/>
      <c r="T10" s="653"/>
    </row>
    <row r="11" spans="2:23" ht="33" customHeight="1">
      <c r="B11" s="647"/>
      <c r="C11" s="654"/>
      <c r="D11" s="655"/>
      <c r="E11" s="656"/>
      <c r="F11" s="399"/>
      <c r="G11" s="387" t="s">
        <v>6</v>
      </c>
      <c r="H11" s="399"/>
      <c r="I11" s="56" t="s">
        <v>6</v>
      </c>
      <c r="J11" s="647"/>
      <c r="K11" s="57"/>
      <c r="L11" s="657"/>
      <c r="M11" s="657"/>
      <c r="N11" s="388"/>
      <c r="O11" s="58" t="s">
        <v>27</v>
      </c>
      <c r="P11" s="389"/>
      <c r="Q11" s="58" t="s">
        <v>5</v>
      </c>
      <c r="R11" s="59">
        <v>1</v>
      </c>
      <c r="S11" s="58" t="s">
        <v>107</v>
      </c>
      <c r="T11" s="60"/>
      <c r="U11" s="61"/>
      <c r="V11" s="61"/>
      <c r="W11" s="44" t="s">
        <v>106</v>
      </c>
    </row>
    <row r="12" spans="2:23" ht="33" customHeight="1">
      <c r="B12" s="647"/>
      <c r="C12" s="654"/>
      <c r="D12" s="655"/>
      <c r="E12" s="656"/>
      <c r="F12" s="399"/>
      <c r="G12" s="387" t="s">
        <v>6</v>
      </c>
      <c r="H12" s="399"/>
      <c r="I12" s="56" t="s">
        <v>6</v>
      </c>
      <c r="J12" s="647"/>
      <c r="K12" s="57"/>
      <c r="L12" s="657"/>
      <c r="M12" s="657"/>
      <c r="N12" s="388"/>
      <c r="O12" s="58" t="s">
        <v>27</v>
      </c>
      <c r="P12" s="389"/>
      <c r="Q12" s="58" t="s">
        <v>5</v>
      </c>
      <c r="R12" s="59">
        <v>1</v>
      </c>
      <c r="S12" s="58" t="s">
        <v>107</v>
      </c>
      <c r="T12" s="60"/>
      <c r="U12" s="61"/>
      <c r="V12" s="61"/>
      <c r="W12" s="44" t="s">
        <v>108</v>
      </c>
    </row>
    <row r="13" spans="2:23" ht="33" customHeight="1">
      <c r="B13" s="647"/>
      <c r="C13" s="654"/>
      <c r="D13" s="655"/>
      <c r="E13" s="656"/>
      <c r="F13" s="399"/>
      <c r="G13" s="387" t="s">
        <v>6</v>
      </c>
      <c r="H13" s="399"/>
      <c r="I13" s="56" t="s">
        <v>6</v>
      </c>
      <c r="J13" s="647"/>
      <c r="K13" s="57"/>
      <c r="L13" s="657"/>
      <c r="M13" s="657"/>
      <c r="N13" s="388"/>
      <c r="O13" s="58" t="s">
        <v>27</v>
      </c>
      <c r="P13" s="389"/>
      <c r="Q13" s="58" t="s">
        <v>5</v>
      </c>
      <c r="R13" s="59">
        <v>1</v>
      </c>
      <c r="S13" s="58" t="s">
        <v>107</v>
      </c>
      <c r="T13" s="60"/>
      <c r="U13" s="61"/>
      <c r="V13" s="61"/>
    </row>
    <row r="14" spans="2:23" ht="33" customHeight="1">
      <c r="B14" s="647"/>
      <c r="C14" s="654"/>
      <c r="D14" s="655"/>
      <c r="E14" s="656"/>
      <c r="F14" s="399"/>
      <c r="G14" s="387" t="s">
        <v>6</v>
      </c>
      <c r="H14" s="399"/>
      <c r="I14" s="56" t="s">
        <v>6</v>
      </c>
      <c r="J14" s="647"/>
      <c r="K14" s="57"/>
      <c r="L14" s="657"/>
      <c r="M14" s="657"/>
      <c r="N14" s="388"/>
      <c r="O14" s="58" t="s">
        <v>27</v>
      </c>
      <c r="P14" s="389"/>
      <c r="Q14" s="58" t="s">
        <v>5</v>
      </c>
      <c r="R14" s="59">
        <v>1</v>
      </c>
      <c r="S14" s="58" t="s">
        <v>107</v>
      </c>
      <c r="T14" s="60"/>
      <c r="U14" s="61"/>
      <c r="V14" s="61"/>
    </row>
    <row r="15" spans="2:23" ht="33" customHeight="1">
      <c r="B15" s="647"/>
      <c r="C15" s="654"/>
      <c r="D15" s="655"/>
      <c r="E15" s="656"/>
      <c r="F15" s="399"/>
      <c r="G15" s="387" t="s">
        <v>6</v>
      </c>
      <c r="H15" s="399"/>
      <c r="I15" s="56" t="s">
        <v>6</v>
      </c>
      <c r="J15" s="647"/>
      <c r="K15" s="57"/>
      <c r="L15" s="657"/>
      <c r="M15" s="657"/>
      <c r="N15" s="388"/>
      <c r="O15" s="58" t="s">
        <v>27</v>
      </c>
      <c r="P15" s="389"/>
      <c r="Q15" s="58" t="s">
        <v>5</v>
      </c>
      <c r="R15" s="59">
        <v>1</v>
      </c>
      <c r="S15" s="58" t="s">
        <v>107</v>
      </c>
      <c r="T15" s="60"/>
      <c r="U15" s="61"/>
      <c r="V15" s="61"/>
    </row>
    <row r="16" spans="2:23" ht="33" customHeight="1">
      <c r="B16" s="635"/>
      <c r="C16" s="654"/>
      <c r="D16" s="655"/>
      <c r="E16" s="656"/>
      <c r="F16" s="399"/>
      <c r="G16" s="387" t="s">
        <v>6</v>
      </c>
      <c r="H16" s="399"/>
      <c r="I16" s="56" t="s">
        <v>6</v>
      </c>
      <c r="J16" s="635"/>
      <c r="K16" s="57"/>
      <c r="L16" s="657"/>
      <c r="M16" s="657"/>
      <c r="N16" s="388"/>
      <c r="O16" s="58" t="s">
        <v>27</v>
      </c>
      <c r="P16" s="389"/>
      <c r="Q16" s="58" t="s">
        <v>5</v>
      </c>
      <c r="R16" s="59">
        <v>1</v>
      </c>
      <c r="S16" s="58" t="s">
        <v>107</v>
      </c>
      <c r="T16" s="60"/>
      <c r="U16" s="61"/>
      <c r="V16" s="61"/>
    </row>
    <row r="17" spans="1:22" ht="33" customHeight="1">
      <c r="B17" s="51" t="s">
        <v>109</v>
      </c>
      <c r="C17" s="658"/>
      <c r="D17" s="658"/>
      <c r="E17" s="658"/>
      <c r="F17" s="658"/>
      <c r="G17" s="658"/>
      <c r="H17" s="658"/>
      <c r="I17" s="658"/>
      <c r="J17" s="37" t="s">
        <v>110</v>
      </c>
      <c r="K17" s="658"/>
      <c r="L17" s="658"/>
      <c r="M17" s="658"/>
      <c r="N17" s="658"/>
      <c r="O17" s="658"/>
      <c r="P17" s="658"/>
      <c r="Q17" s="658"/>
      <c r="R17" s="658"/>
      <c r="S17" s="658"/>
      <c r="T17" s="658"/>
      <c r="U17" s="61"/>
      <c r="V17" s="61"/>
    </row>
    <row r="18" spans="1:22" ht="20.100000000000001" customHeight="1">
      <c r="B18" s="62" t="s">
        <v>207</v>
      </c>
      <c r="C18" s="63"/>
      <c r="D18" s="63"/>
      <c r="E18" s="63"/>
      <c r="F18" s="390"/>
      <c r="G18" s="390"/>
      <c r="H18" s="63"/>
      <c r="I18" s="63"/>
      <c r="J18" s="63"/>
      <c r="K18" s="63"/>
      <c r="L18" s="144"/>
      <c r="M18" s="63"/>
      <c r="N18" s="63"/>
      <c r="O18" s="63"/>
      <c r="P18" s="63"/>
      <c r="Q18" s="63"/>
      <c r="R18" s="63"/>
      <c r="S18" s="63"/>
      <c r="T18" s="63"/>
      <c r="U18" s="63"/>
      <c r="V18" s="63"/>
    </row>
    <row r="19" spans="1:22" ht="20.100000000000001" customHeight="1">
      <c r="B19" s="391"/>
      <c r="C19" s="65" t="s">
        <v>208</v>
      </c>
      <c r="D19" s="63"/>
      <c r="E19" s="63"/>
      <c r="F19" s="390"/>
      <c r="G19" s="390"/>
      <c r="H19" s="63"/>
      <c r="I19" s="63"/>
      <c r="J19" s="660" t="s">
        <v>209</v>
      </c>
      <c r="K19" s="660"/>
      <c r="L19" s="660"/>
      <c r="M19" s="660"/>
      <c r="N19" s="660"/>
      <c r="O19" s="63"/>
      <c r="P19" s="63"/>
      <c r="Q19" s="63"/>
      <c r="T19" s="63"/>
      <c r="U19" s="63"/>
      <c r="V19" s="63"/>
    </row>
    <row r="20" spans="1:22" ht="5.0999999999999996" customHeight="1">
      <c r="B20" s="65"/>
      <c r="C20" s="65"/>
      <c r="D20" s="63"/>
      <c r="E20" s="63"/>
      <c r="F20" s="390"/>
      <c r="G20" s="390"/>
      <c r="H20" s="63"/>
      <c r="I20" s="63"/>
      <c r="J20" s="660"/>
      <c r="K20" s="660"/>
      <c r="L20" s="660"/>
      <c r="M20" s="660"/>
      <c r="N20" s="660"/>
      <c r="O20" s="63"/>
      <c r="P20" s="63"/>
      <c r="Q20" s="63"/>
      <c r="T20" s="63"/>
      <c r="U20" s="63"/>
      <c r="V20" s="63"/>
    </row>
    <row r="21" spans="1:22" ht="20.100000000000001" customHeight="1">
      <c r="B21" s="176"/>
      <c r="C21" s="65" t="s">
        <v>210</v>
      </c>
      <c r="D21" s="65"/>
      <c r="E21" s="63"/>
      <c r="F21" s="390"/>
      <c r="G21" s="390"/>
      <c r="H21" s="63"/>
      <c r="I21" s="63"/>
      <c r="J21" s="660"/>
      <c r="K21" s="660"/>
      <c r="L21" s="660"/>
      <c r="M21" s="660"/>
      <c r="N21" s="660"/>
      <c r="O21" s="63"/>
      <c r="P21" s="63"/>
      <c r="Q21" s="63"/>
      <c r="T21" s="63"/>
      <c r="U21" s="63"/>
      <c r="V21" s="63"/>
    </row>
    <row r="22" spans="1:22" ht="5.0999999999999996" customHeight="1">
      <c r="B22" s="65"/>
      <c r="C22" s="65"/>
      <c r="D22" s="65"/>
      <c r="E22" s="63"/>
      <c r="F22" s="390"/>
      <c r="G22" s="390"/>
      <c r="H22" s="63"/>
      <c r="I22" s="63"/>
      <c r="J22" s="64"/>
      <c r="K22" s="63"/>
      <c r="L22" s="63"/>
      <c r="M22" s="63"/>
      <c r="N22" s="63"/>
      <c r="O22" s="63"/>
      <c r="P22" s="63"/>
      <c r="Q22" s="63"/>
      <c r="R22" s="63"/>
      <c r="S22" s="63"/>
      <c r="T22" s="63"/>
    </row>
    <row r="24" spans="1:22" ht="18" customHeight="1">
      <c r="A24" s="66" t="s">
        <v>111</v>
      </c>
      <c r="K24" s="67" t="s">
        <v>112</v>
      </c>
      <c r="L24" s="659" t="s">
        <v>108</v>
      </c>
      <c r="M24" s="659"/>
      <c r="N24" s="47"/>
      <c r="O24" s="48" t="s">
        <v>27</v>
      </c>
      <c r="P24" s="49"/>
      <c r="Q24" s="48" t="s">
        <v>5</v>
      </c>
      <c r="R24" s="49"/>
      <c r="S24" s="50" t="s">
        <v>113</v>
      </c>
    </row>
    <row r="25" spans="1:22" ht="38.25" customHeight="1">
      <c r="A25" s="670" t="s">
        <v>114</v>
      </c>
      <c r="B25" s="670"/>
      <c r="C25" s="670"/>
      <c r="D25" s="670"/>
      <c r="E25" s="627" t="s">
        <v>115</v>
      </c>
      <c r="F25" s="627"/>
      <c r="G25" s="627"/>
      <c r="H25" s="627"/>
      <c r="I25" s="627"/>
      <c r="J25" s="627"/>
      <c r="K25" s="627" t="s">
        <v>116</v>
      </c>
      <c r="L25" s="627"/>
      <c r="M25" s="627"/>
      <c r="N25" s="627"/>
      <c r="O25" s="627"/>
      <c r="P25" s="627"/>
      <c r="Q25" s="627"/>
      <c r="R25" s="627"/>
      <c r="S25" s="627"/>
      <c r="T25" s="627"/>
    </row>
    <row r="26" spans="1:22" ht="129.75" customHeight="1">
      <c r="A26" s="661"/>
      <c r="B26" s="662"/>
      <c r="C26" s="662"/>
      <c r="D26" s="663"/>
      <c r="E26" s="671"/>
      <c r="F26" s="672"/>
      <c r="G26" s="672"/>
      <c r="H26" s="672"/>
      <c r="I26" s="672"/>
      <c r="J26" s="673"/>
      <c r="K26" s="671"/>
      <c r="L26" s="672"/>
      <c r="M26" s="672"/>
      <c r="N26" s="672"/>
      <c r="O26" s="672"/>
      <c r="P26" s="672"/>
      <c r="Q26" s="672"/>
      <c r="R26" s="672"/>
      <c r="S26" s="672"/>
      <c r="T26" s="673"/>
    </row>
    <row r="27" spans="1:22">
      <c r="A27" s="664"/>
      <c r="B27" s="665"/>
      <c r="C27" s="665"/>
      <c r="D27" s="666"/>
      <c r="E27" s="674"/>
      <c r="F27" s="675"/>
      <c r="G27" s="675"/>
      <c r="H27" s="675"/>
      <c r="I27" s="675"/>
      <c r="J27" s="676"/>
      <c r="K27" s="674"/>
      <c r="L27" s="675"/>
      <c r="M27" s="675"/>
      <c r="N27" s="675"/>
      <c r="O27" s="675"/>
      <c r="P27" s="675"/>
      <c r="Q27" s="675"/>
      <c r="R27" s="675"/>
      <c r="S27" s="675"/>
      <c r="T27" s="676"/>
    </row>
    <row r="28" spans="1:22">
      <c r="A28" s="664"/>
      <c r="B28" s="665"/>
      <c r="C28" s="665"/>
      <c r="D28" s="666"/>
      <c r="E28" s="674"/>
      <c r="F28" s="675"/>
      <c r="G28" s="675"/>
      <c r="H28" s="675"/>
      <c r="I28" s="675"/>
      <c r="J28" s="676"/>
      <c r="K28" s="674"/>
      <c r="L28" s="675"/>
      <c r="M28" s="675"/>
      <c r="N28" s="675"/>
      <c r="O28" s="675"/>
      <c r="P28" s="675"/>
      <c r="Q28" s="675"/>
      <c r="R28" s="675"/>
      <c r="S28" s="675"/>
      <c r="T28" s="676"/>
    </row>
    <row r="29" spans="1:22" ht="13.5" customHeight="1">
      <c r="A29" s="664"/>
      <c r="B29" s="665"/>
      <c r="C29" s="665"/>
      <c r="D29" s="666"/>
      <c r="E29" s="674"/>
      <c r="F29" s="675"/>
      <c r="G29" s="675"/>
      <c r="H29" s="675"/>
      <c r="I29" s="675"/>
      <c r="J29" s="676"/>
      <c r="K29" s="674"/>
      <c r="L29" s="675"/>
      <c r="M29" s="675"/>
      <c r="N29" s="675"/>
      <c r="O29" s="675"/>
      <c r="P29" s="675"/>
      <c r="Q29" s="675"/>
      <c r="R29" s="675"/>
      <c r="S29" s="675"/>
      <c r="T29" s="676"/>
    </row>
    <row r="30" spans="1:22">
      <c r="A30" s="664"/>
      <c r="B30" s="665"/>
      <c r="C30" s="665"/>
      <c r="D30" s="666"/>
      <c r="E30" s="674"/>
      <c r="F30" s="675"/>
      <c r="G30" s="675"/>
      <c r="H30" s="675"/>
      <c r="I30" s="675"/>
      <c r="J30" s="676"/>
      <c r="K30" s="674"/>
      <c r="L30" s="675"/>
      <c r="M30" s="675"/>
      <c r="N30" s="675"/>
      <c r="O30" s="675"/>
      <c r="P30" s="675"/>
      <c r="Q30" s="675"/>
      <c r="R30" s="675"/>
      <c r="S30" s="675"/>
      <c r="T30" s="676"/>
    </row>
    <row r="31" spans="1:22">
      <c r="A31" s="667"/>
      <c r="B31" s="668"/>
      <c r="C31" s="668"/>
      <c r="D31" s="669"/>
      <c r="E31" s="677"/>
      <c r="F31" s="678"/>
      <c r="G31" s="678"/>
      <c r="H31" s="678"/>
      <c r="I31" s="678"/>
      <c r="J31" s="679"/>
      <c r="K31" s="677"/>
      <c r="L31" s="678"/>
      <c r="M31" s="678"/>
      <c r="N31" s="678"/>
      <c r="O31" s="678"/>
      <c r="P31" s="678"/>
      <c r="Q31" s="678"/>
      <c r="R31" s="678"/>
      <c r="S31" s="678"/>
      <c r="T31" s="679"/>
    </row>
    <row r="32" spans="1:22">
      <c r="A32" s="68"/>
      <c r="B32" s="68"/>
      <c r="C32" s="68"/>
      <c r="D32" s="68"/>
      <c r="E32" s="68"/>
      <c r="F32" s="392"/>
      <c r="G32" s="392"/>
      <c r="H32" s="68"/>
      <c r="I32" s="68"/>
      <c r="J32" s="68"/>
      <c r="K32" s="68"/>
      <c r="L32" s="68"/>
      <c r="M32" s="68"/>
      <c r="N32" s="68"/>
      <c r="O32" s="68"/>
      <c r="P32" s="68"/>
      <c r="Q32" s="68"/>
      <c r="R32" s="68"/>
      <c r="S32" s="68"/>
      <c r="T32" s="68"/>
    </row>
    <row r="33" spans="1:20" ht="18" customHeight="1">
      <c r="A33" s="69" t="s">
        <v>117</v>
      </c>
      <c r="B33" s="69"/>
      <c r="C33" s="69"/>
      <c r="D33" s="69"/>
      <c r="E33" s="68"/>
      <c r="F33" s="392"/>
      <c r="G33" s="392"/>
      <c r="H33" s="68"/>
      <c r="I33" s="68"/>
      <c r="J33" s="68"/>
      <c r="K33" s="68"/>
      <c r="L33" s="68"/>
      <c r="M33" s="68"/>
      <c r="N33" s="68"/>
      <c r="O33" s="68"/>
      <c r="P33" s="68"/>
      <c r="Q33" s="68"/>
      <c r="R33" s="68"/>
      <c r="S33" s="68"/>
      <c r="T33" s="68"/>
    </row>
    <row r="34" spans="1:20">
      <c r="A34" s="661"/>
      <c r="B34" s="662"/>
      <c r="C34" s="662"/>
      <c r="D34" s="662"/>
      <c r="E34" s="662"/>
      <c r="F34" s="662"/>
      <c r="G34" s="662"/>
      <c r="H34" s="662"/>
      <c r="I34" s="662"/>
      <c r="J34" s="662"/>
      <c r="K34" s="662"/>
      <c r="L34" s="662"/>
      <c r="M34" s="662"/>
      <c r="N34" s="662"/>
      <c r="O34" s="662"/>
      <c r="P34" s="662"/>
      <c r="Q34" s="662"/>
      <c r="R34" s="662"/>
      <c r="S34" s="662"/>
      <c r="T34" s="663"/>
    </row>
    <row r="35" spans="1:20">
      <c r="A35" s="664"/>
      <c r="B35" s="665"/>
      <c r="C35" s="665"/>
      <c r="D35" s="665"/>
      <c r="E35" s="665"/>
      <c r="F35" s="665"/>
      <c r="G35" s="665"/>
      <c r="H35" s="665"/>
      <c r="I35" s="665"/>
      <c r="J35" s="665"/>
      <c r="K35" s="665"/>
      <c r="L35" s="665"/>
      <c r="M35" s="665"/>
      <c r="N35" s="665"/>
      <c r="O35" s="665"/>
      <c r="P35" s="665"/>
      <c r="Q35" s="665"/>
      <c r="R35" s="665"/>
      <c r="S35" s="665"/>
      <c r="T35" s="666"/>
    </row>
    <row r="36" spans="1:20">
      <c r="A36" s="664"/>
      <c r="B36" s="665"/>
      <c r="C36" s="665"/>
      <c r="D36" s="665"/>
      <c r="E36" s="665"/>
      <c r="F36" s="665"/>
      <c r="G36" s="665"/>
      <c r="H36" s="665"/>
      <c r="I36" s="665"/>
      <c r="J36" s="665"/>
      <c r="K36" s="665"/>
      <c r="L36" s="665"/>
      <c r="M36" s="665"/>
      <c r="N36" s="665"/>
      <c r="O36" s="665"/>
      <c r="P36" s="665"/>
      <c r="Q36" s="665"/>
      <c r="R36" s="665"/>
      <c r="S36" s="665"/>
      <c r="T36" s="666"/>
    </row>
    <row r="37" spans="1:20">
      <c r="A37" s="664"/>
      <c r="B37" s="665"/>
      <c r="C37" s="665"/>
      <c r="D37" s="665"/>
      <c r="E37" s="665"/>
      <c r="F37" s="665"/>
      <c r="G37" s="665"/>
      <c r="H37" s="665"/>
      <c r="I37" s="665"/>
      <c r="J37" s="665"/>
      <c r="K37" s="665"/>
      <c r="L37" s="665"/>
      <c r="M37" s="665"/>
      <c r="N37" s="665"/>
      <c r="O37" s="665"/>
      <c r="P37" s="665"/>
      <c r="Q37" s="665"/>
      <c r="R37" s="665"/>
      <c r="S37" s="665"/>
      <c r="T37" s="666"/>
    </row>
    <row r="38" spans="1:20">
      <c r="A38" s="664"/>
      <c r="B38" s="665"/>
      <c r="C38" s="665"/>
      <c r="D38" s="665"/>
      <c r="E38" s="665"/>
      <c r="F38" s="665"/>
      <c r="G38" s="665"/>
      <c r="H38" s="665"/>
      <c r="I38" s="665"/>
      <c r="J38" s="665"/>
      <c r="K38" s="665"/>
      <c r="L38" s="665"/>
      <c r="M38" s="665"/>
      <c r="N38" s="665"/>
      <c r="O38" s="665"/>
      <c r="P38" s="665"/>
      <c r="Q38" s="665"/>
      <c r="R38" s="665"/>
      <c r="S38" s="665"/>
      <c r="T38" s="666"/>
    </row>
    <row r="39" spans="1:20" ht="13.5" customHeight="1">
      <c r="A39" s="664"/>
      <c r="B39" s="665"/>
      <c r="C39" s="665"/>
      <c r="D39" s="665"/>
      <c r="E39" s="665"/>
      <c r="F39" s="665"/>
      <c r="G39" s="665"/>
      <c r="H39" s="665"/>
      <c r="I39" s="665"/>
      <c r="J39" s="665"/>
      <c r="K39" s="665"/>
      <c r="L39" s="665"/>
      <c r="M39" s="665"/>
      <c r="N39" s="665"/>
      <c r="O39" s="665"/>
      <c r="P39" s="665"/>
      <c r="Q39" s="665"/>
      <c r="R39" s="665"/>
      <c r="S39" s="665"/>
      <c r="T39" s="666"/>
    </row>
    <row r="40" spans="1:20">
      <c r="A40" s="664"/>
      <c r="B40" s="665"/>
      <c r="C40" s="665"/>
      <c r="D40" s="665"/>
      <c r="E40" s="665"/>
      <c r="F40" s="665"/>
      <c r="G40" s="665"/>
      <c r="H40" s="665"/>
      <c r="I40" s="665"/>
      <c r="J40" s="665"/>
      <c r="K40" s="665"/>
      <c r="L40" s="665"/>
      <c r="M40" s="665"/>
      <c r="N40" s="665"/>
      <c r="O40" s="665"/>
      <c r="P40" s="665"/>
      <c r="Q40" s="665"/>
      <c r="R40" s="665"/>
      <c r="S40" s="665"/>
      <c r="T40" s="666"/>
    </row>
    <row r="41" spans="1:20">
      <c r="A41" s="664"/>
      <c r="B41" s="665"/>
      <c r="C41" s="665"/>
      <c r="D41" s="665"/>
      <c r="E41" s="665"/>
      <c r="F41" s="665"/>
      <c r="G41" s="665"/>
      <c r="H41" s="665"/>
      <c r="I41" s="665"/>
      <c r="J41" s="665"/>
      <c r="K41" s="665"/>
      <c r="L41" s="665"/>
      <c r="M41" s="665"/>
      <c r="N41" s="665"/>
      <c r="O41" s="665"/>
      <c r="P41" s="665"/>
      <c r="Q41" s="665"/>
      <c r="R41" s="665"/>
      <c r="S41" s="665"/>
      <c r="T41" s="666"/>
    </row>
    <row r="42" spans="1:20">
      <c r="A42" s="664"/>
      <c r="B42" s="665"/>
      <c r="C42" s="665"/>
      <c r="D42" s="665"/>
      <c r="E42" s="665"/>
      <c r="F42" s="665"/>
      <c r="G42" s="665"/>
      <c r="H42" s="665"/>
      <c r="I42" s="665"/>
      <c r="J42" s="665"/>
      <c r="K42" s="665"/>
      <c r="L42" s="665"/>
      <c r="M42" s="665"/>
      <c r="N42" s="665"/>
      <c r="O42" s="665"/>
      <c r="P42" s="665"/>
      <c r="Q42" s="665"/>
      <c r="R42" s="665"/>
      <c r="S42" s="665"/>
      <c r="T42" s="666"/>
    </row>
    <row r="43" spans="1:20">
      <c r="A43" s="664"/>
      <c r="B43" s="665"/>
      <c r="C43" s="665"/>
      <c r="D43" s="665"/>
      <c r="E43" s="665"/>
      <c r="F43" s="665"/>
      <c r="G43" s="665"/>
      <c r="H43" s="665"/>
      <c r="I43" s="665"/>
      <c r="J43" s="665"/>
      <c r="K43" s="665"/>
      <c r="L43" s="665"/>
      <c r="M43" s="665"/>
      <c r="N43" s="665"/>
      <c r="O43" s="665"/>
      <c r="P43" s="665"/>
      <c r="Q43" s="665"/>
      <c r="R43" s="665"/>
      <c r="S43" s="665"/>
      <c r="T43" s="666"/>
    </row>
    <row r="44" spans="1:20">
      <c r="A44" s="664"/>
      <c r="B44" s="665"/>
      <c r="C44" s="665"/>
      <c r="D44" s="665"/>
      <c r="E44" s="665"/>
      <c r="F44" s="665"/>
      <c r="G44" s="665"/>
      <c r="H44" s="665"/>
      <c r="I44" s="665"/>
      <c r="J44" s="665"/>
      <c r="K44" s="665"/>
      <c r="L44" s="665"/>
      <c r="M44" s="665"/>
      <c r="N44" s="665"/>
      <c r="O44" s="665"/>
      <c r="P44" s="665"/>
      <c r="Q44" s="665"/>
      <c r="R44" s="665"/>
      <c r="S44" s="665"/>
      <c r="T44" s="666"/>
    </row>
    <row r="45" spans="1:20">
      <c r="A45" s="664"/>
      <c r="B45" s="665"/>
      <c r="C45" s="665"/>
      <c r="D45" s="665"/>
      <c r="E45" s="665"/>
      <c r="F45" s="665"/>
      <c r="G45" s="665"/>
      <c r="H45" s="665"/>
      <c r="I45" s="665"/>
      <c r="J45" s="665"/>
      <c r="K45" s="665"/>
      <c r="L45" s="665"/>
      <c r="M45" s="665"/>
      <c r="N45" s="665"/>
      <c r="O45" s="665"/>
      <c r="P45" s="665"/>
      <c r="Q45" s="665"/>
      <c r="R45" s="665"/>
      <c r="S45" s="665"/>
      <c r="T45" s="666"/>
    </row>
    <row r="46" spans="1:20">
      <c r="A46" s="664"/>
      <c r="B46" s="665"/>
      <c r="C46" s="665"/>
      <c r="D46" s="665"/>
      <c r="E46" s="665"/>
      <c r="F46" s="665"/>
      <c r="G46" s="665"/>
      <c r="H46" s="665"/>
      <c r="I46" s="665"/>
      <c r="J46" s="665"/>
      <c r="K46" s="665"/>
      <c r="L46" s="665"/>
      <c r="M46" s="665"/>
      <c r="N46" s="665"/>
      <c r="O46" s="665"/>
      <c r="P46" s="665"/>
      <c r="Q46" s="665"/>
      <c r="R46" s="665"/>
      <c r="S46" s="665"/>
      <c r="T46" s="666"/>
    </row>
    <row r="47" spans="1:20">
      <c r="A47" s="667"/>
      <c r="B47" s="668"/>
      <c r="C47" s="668"/>
      <c r="D47" s="668"/>
      <c r="E47" s="668"/>
      <c r="F47" s="668"/>
      <c r="G47" s="668"/>
      <c r="H47" s="668"/>
      <c r="I47" s="668"/>
      <c r="J47" s="668"/>
      <c r="K47" s="668"/>
      <c r="L47" s="668"/>
      <c r="M47" s="668"/>
      <c r="N47" s="668"/>
      <c r="O47" s="668"/>
      <c r="P47" s="668"/>
      <c r="Q47" s="668"/>
      <c r="R47" s="668"/>
      <c r="S47" s="668"/>
      <c r="T47" s="669"/>
    </row>
    <row r="48" spans="1:20">
      <c r="A48" s="70"/>
      <c r="B48" s="71"/>
      <c r="C48" s="71"/>
      <c r="D48" s="71"/>
      <c r="E48" s="71"/>
      <c r="F48" s="393"/>
      <c r="G48" s="393"/>
      <c r="H48" s="71"/>
      <c r="I48" s="71"/>
      <c r="J48" s="71"/>
      <c r="K48" s="71"/>
      <c r="L48" s="71"/>
      <c r="M48" s="71"/>
      <c r="N48" s="71"/>
      <c r="O48" s="71"/>
      <c r="P48" s="71"/>
      <c r="Q48" s="71"/>
      <c r="R48" s="71"/>
      <c r="S48" s="71"/>
      <c r="T48" s="71"/>
    </row>
    <row r="49" spans="1:20">
      <c r="A49" s="70"/>
      <c r="B49" s="71"/>
      <c r="C49" s="71"/>
      <c r="D49" s="71"/>
      <c r="E49" s="71"/>
      <c r="F49" s="393"/>
      <c r="G49" s="393"/>
      <c r="H49" s="71"/>
      <c r="I49" s="71"/>
      <c r="J49" s="71"/>
      <c r="K49" s="71"/>
      <c r="L49" s="71"/>
      <c r="M49" s="71"/>
      <c r="N49" s="71"/>
      <c r="O49" s="71"/>
      <c r="P49" s="71"/>
      <c r="Q49" s="71"/>
      <c r="R49" s="71"/>
      <c r="S49" s="71"/>
      <c r="T49" s="71"/>
    </row>
    <row r="112" spans="3:3">
      <c r="C112" s="44" t="s">
        <v>1</v>
      </c>
    </row>
    <row r="113" spans="3:3">
      <c r="C113" s="44" t="s">
        <v>2</v>
      </c>
    </row>
    <row r="114" spans="3:3">
      <c r="C114" s="44" t="s">
        <v>3</v>
      </c>
    </row>
    <row r="115" spans="3:3">
      <c r="C115" s="44" t="s">
        <v>4</v>
      </c>
    </row>
    <row r="116" spans="3:3">
      <c r="C116" s="44" t="s">
        <v>118</v>
      </c>
    </row>
    <row r="117" spans="3:3">
      <c r="C117" s="44" t="s">
        <v>119</v>
      </c>
    </row>
    <row r="118" spans="3:3">
      <c r="C118" s="44" t="s">
        <v>411</v>
      </c>
    </row>
    <row r="119" spans="3:3" s="373" customFormat="1">
      <c r="C119" s="373" t="s">
        <v>412</v>
      </c>
    </row>
    <row r="120" spans="3:3" s="373" customFormat="1">
      <c r="C120" s="373" t="s">
        <v>413</v>
      </c>
    </row>
    <row r="121" spans="3:3">
      <c r="C121" s="44" t="s">
        <v>120</v>
      </c>
    </row>
    <row r="122" spans="3:3">
      <c r="C122" s="44" t="s">
        <v>121</v>
      </c>
    </row>
    <row r="123" spans="3:3">
      <c r="C123" s="44" t="s">
        <v>230</v>
      </c>
    </row>
    <row r="124" spans="3:3">
      <c r="C124" s="44" t="s">
        <v>122</v>
      </c>
    </row>
    <row r="125" spans="3:3">
      <c r="C125" s="44" t="s">
        <v>123</v>
      </c>
    </row>
    <row r="126" spans="3:3">
      <c r="C126" s="44" t="s">
        <v>124</v>
      </c>
    </row>
    <row r="127" spans="3:3">
      <c r="C127" s="44" t="s">
        <v>232</v>
      </c>
    </row>
    <row r="128" spans="3:3">
      <c r="C128" s="44" t="s">
        <v>231</v>
      </c>
    </row>
    <row r="129" spans="3:3">
      <c r="C129" s="44" t="s">
        <v>125</v>
      </c>
    </row>
    <row r="130" spans="3:3">
      <c r="C130" s="44" t="s">
        <v>126</v>
      </c>
    </row>
    <row r="131" spans="3:3">
      <c r="C131" s="44" t="s">
        <v>127</v>
      </c>
    </row>
    <row r="132" spans="3:3">
      <c r="C132" s="44" t="s">
        <v>128</v>
      </c>
    </row>
    <row r="133" spans="3:3">
      <c r="C133" s="44" t="s">
        <v>129</v>
      </c>
    </row>
    <row r="134" spans="3:3">
      <c r="C134" s="44" t="s">
        <v>130</v>
      </c>
    </row>
  </sheetData>
  <sheetProtection selectLockedCells="1"/>
  <mergeCells count="41">
    <mergeCell ref="A34:T47"/>
    <mergeCell ref="A25:D25"/>
    <mergeCell ref="E25:J25"/>
    <mergeCell ref="K25:T25"/>
    <mergeCell ref="A26:D31"/>
    <mergeCell ref="E26:J31"/>
    <mergeCell ref="K26:T31"/>
    <mergeCell ref="C17:I17"/>
    <mergeCell ref="K17:T17"/>
    <mergeCell ref="F10:G10"/>
    <mergeCell ref="L24:M24"/>
    <mergeCell ref="C15:E15"/>
    <mergeCell ref="J19:N21"/>
    <mergeCell ref="B10:B16"/>
    <mergeCell ref="C10:E10"/>
    <mergeCell ref="H10:I10"/>
    <mergeCell ref="J10:J16"/>
    <mergeCell ref="K10:T10"/>
    <mergeCell ref="C11:E11"/>
    <mergeCell ref="L11:M11"/>
    <mergeCell ref="C12:E12"/>
    <mergeCell ref="L12:M12"/>
    <mergeCell ref="L13:M13"/>
    <mergeCell ref="C14:E14"/>
    <mergeCell ref="L14:M14"/>
    <mergeCell ref="L15:M15"/>
    <mergeCell ref="C16:E16"/>
    <mergeCell ref="L16:M16"/>
    <mergeCell ref="C13:E13"/>
    <mergeCell ref="B6:B7"/>
    <mergeCell ref="C6:D6"/>
    <mergeCell ref="D7:N7"/>
    <mergeCell ref="C8:I8"/>
    <mergeCell ref="C9:I9"/>
    <mergeCell ref="K8:T8"/>
    <mergeCell ref="L9:M9"/>
    <mergeCell ref="M1:O1"/>
    <mergeCell ref="P1:T1"/>
    <mergeCell ref="B3:T3"/>
    <mergeCell ref="L4:M4"/>
    <mergeCell ref="C5:I5"/>
  </mergeCells>
  <phoneticPr fontId="2"/>
  <dataValidations count="2">
    <dataValidation type="list" allowBlank="1" showInputMessage="1" showErrorMessage="1" sqref="L24:M24 L11:M16">
      <formula1>$W$11:$W$12</formula1>
    </dataValidation>
    <dataValidation type="list" allowBlank="1" showInputMessage="1" showErrorMessage="1" sqref="C11:E16">
      <formula1>$C$112:$C$134</formula1>
    </dataValidation>
  </dataValidations>
  <printOptions horizontalCentered="1"/>
  <pageMargins left="0.39370078740157483" right="0.39370078740157483" top="0.59055118110236227" bottom="0.39370078740157483" header="0.31496062992125984" footer="0.31496062992125984"/>
  <pageSetup paperSize="9" scale="98" fitToHeight="0" orientation="landscape" r:id="rId1"/>
  <headerFooter>
    <oddFooter>&amp;A</oddFooter>
  </headerFooter>
  <rowBreaks count="1" manualBreakCount="1">
    <brk id="22"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4"/>
  <sheetViews>
    <sheetView view="pageBreakPreview" zoomScale="90" zoomScaleNormal="100" zoomScaleSheetLayoutView="90" workbookViewId="0">
      <selection activeCell="B2" sqref="B2"/>
    </sheetView>
  </sheetViews>
  <sheetFormatPr defaultRowHeight="13.5"/>
  <cols>
    <col min="1" max="1" width="1.625" style="73" customWidth="1"/>
    <col min="2" max="2" width="6.625" style="73" customWidth="1"/>
    <col min="3" max="3" width="2.125" style="73" customWidth="1"/>
    <col min="4" max="4" width="7.625" style="73" customWidth="1"/>
    <col min="5" max="5" width="2.125" style="73" customWidth="1"/>
    <col min="6" max="6" width="7.625" style="73" customWidth="1"/>
    <col min="7" max="7" width="2.125" style="73" customWidth="1"/>
    <col min="8" max="8" width="7.625" style="73" customWidth="1"/>
    <col min="9" max="9" width="2.125" style="73" customWidth="1"/>
    <col min="10" max="10" width="7.625" style="73" customWidth="1"/>
    <col min="11" max="11" width="2.125" style="73" customWidth="1"/>
    <col min="12" max="12" width="40.625" style="73" customWidth="1"/>
    <col min="13" max="13" width="3.625" style="151" customWidth="1"/>
    <col min="14" max="14" width="8.625" style="151" customWidth="1"/>
    <col min="15" max="15" width="40.625" style="151" customWidth="1"/>
    <col min="16" max="16" width="1.625" style="73" customWidth="1"/>
    <col min="17" max="27" width="4.25" style="73" customWidth="1"/>
    <col min="28" max="16384" width="9" style="73"/>
  </cols>
  <sheetData>
    <row r="1" spans="2:15" ht="18" customHeight="1">
      <c r="B1" s="72" t="s">
        <v>699</v>
      </c>
    </row>
    <row r="2" spans="2:15" s="74" customFormat="1" ht="15" customHeight="1">
      <c r="B2" s="74" t="s">
        <v>131</v>
      </c>
      <c r="G2" s="75"/>
      <c r="H2" s="75"/>
      <c r="I2" s="75"/>
      <c r="M2" s="202"/>
      <c r="N2" s="227" t="s">
        <v>276</v>
      </c>
      <c r="O2" s="228"/>
    </row>
    <row r="3" spans="2:15" s="78" customFormat="1" ht="15" customHeight="1">
      <c r="B3" s="76" t="s">
        <v>132</v>
      </c>
      <c r="C3" s="77"/>
      <c r="D3" s="76" t="s">
        <v>133</v>
      </c>
      <c r="E3" s="77"/>
      <c r="F3" s="76" t="s">
        <v>134</v>
      </c>
      <c r="H3" s="76" t="s">
        <v>135</v>
      </c>
      <c r="I3" s="79"/>
      <c r="J3" s="76" t="s">
        <v>136</v>
      </c>
      <c r="L3" s="76" t="s">
        <v>137</v>
      </c>
      <c r="M3" s="219"/>
      <c r="N3" s="229" t="s">
        <v>277</v>
      </c>
      <c r="O3" s="229" t="s">
        <v>278</v>
      </c>
    </row>
    <row r="4" spans="2:15" ht="18" customHeight="1">
      <c r="B4" s="80" t="s">
        <v>138</v>
      </c>
      <c r="C4" s="81" t="s">
        <v>139</v>
      </c>
      <c r="D4" s="82"/>
      <c r="E4" s="83" t="s">
        <v>140</v>
      </c>
      <c r="F4" s="82"/>
      <c r="G4" s="84" t="s">
        <v>141</v>
      </c>
      <c r="H4" s="82"/>
      <c r="I4" s="85" t="s">
        <v>142</v>
      </c>
      <c r="J4" s="86">
        <f t="shared" ref="J4:J19" si="0">IF(OR(D4="",F4=""),0,(IF(D4&gt;F4,1,0)-D4+F4-H4)*24)</f>
        <v>0</v>
      </c>
      <c r="K4" s="85"/>
      <c r="L4" s="87"/>
      <c r="M4" s="220"/>
      <c r="N4" s="230"/>
      <c r="O4" s="231"/>
    </row>
    <row r="5" spans="2:15" ht="18" customHeight="1">
      <c r="B5" s="80" t="s">
        <v>143</v>
      </c>
      <c r="C5" s="81" t="s">
        <v>144</v>
      </c>
      <c r="D5" s="82"/>
      <c r="E5" s="83" t="s">
        <v>145</v>
      </c>
      <c r="F5" s="82"/>
      <c r="G5" s="84" t="s">
        <v>146</v>
      </c>
      <c r="H5" s="82"/>
      <c r="I5" s="85" t="s">
        <v>147</v>
      </c>
      <c r="J5" s="86">
        <f t="shared" si="0"/>
        <v>0</v>
      </c>
      <c r="K5" s="85"/>
      <c r="L5" s="87"/>
      <c r="M5" s="220"/>
      <c r="N5" s="230"/>
      <c r="O5" s="231"/>
    </row>
    <row r="6" spans="2:15" ht="18" customHeight="1">
      <c r="B6" s="80" t="s">
        <v>148</v>
      </c>
      <c r="C6" s="81" t="s">
        <v>144</v>
      </c>
      <c r="D6" s="82"/>
      <c r="E6" s="83" t="s">
        <v>145</v>
      </c>
      <c r="F6" s="82"/>
      <c r="G6" s="84" t="s">
        <v>146</v>
      </c>
      <c r="H6" s="82"/>
      <c r="I6" s="85" t="s">
        <v>147</v>
      </c>
      <c r="J6" s="86">
        <f t="shared" si="0"/>
        <v>0</v>
      </c>
      <c r="K6" s="85"/>
      <c r="L6" s="87"/>
      <c r="M6" s="220"/>
      <c r="N6" s="230"/>
      <c r="O6" s="231"/>
    </row>
    <row r="7" spans="2:15" ht="18" customHeight="1">
      <c r="B7" s="80" t="s">
        <v>149</v>
      </c>
      <c r="C7" s="81" t="s">
        <v>144</v>
      </c>
      <c r="D7" s="82"/>
      <c r="E7" s="83" t="s">
        <v>145</v>
      </c>
      <c r="F7" s="82"/>
      <c r="G7" s="84" t="s">
        <v>146</v>
      </c>
      <c r="H7" s="82"/>
      <c r="I7" s="85" t="s">
        <v>147</v>
      </c>
      <c r="J7" s="86">
        <f t="shared" si="0"/>
        <v>0</v>
      </c>
      <c r="K7" s="85"/>
      <c r="L7" s="87"/>
      <c r="M7" s="220"/>
      <c r="N7" s="230"/>
      <c r="O7" s="231"/>
    </row>
    <row r="8" spans="2:15" ht="18" customHeight="1">
      <c r="B8" s="80" t="s">
        <v>150</v>
      </c>
      <c r="C8" s="81" t="s">
        <v>144</v>
      </c>
      <c r="D8" s="82"/>
      <c r="E8" s="83" t="s">
        <v>145</v>
      </c>
      <c r="F8" s="82"/>
      <c r="G8" s="84" t="s">
        <v>146</v>
      </c>
      <c r="H8" s="82"/>
      <c r="I8" s="85" t="s">
        <v>147</v>
      </c>
      <c r="J8" s="86">
        <f t="shared" si="0"/>
        <v>0</v>
      </c>
      <c r="K8" s="85"/>
      <c r="L8" s="87"/>
      <c r="M8" s="220"/>
      <c r="N8" s="230"/>
      <c r="O8" s="231"/>
    </row>
    <row r="9" spans="2:15" ht="18" customHeight="1">
      <c r="B9" s="80" t="s">
        <v>151</v>
      </c>
      <c r="C9" s="81" t="s">
        <v>144</v>
      </c>
      <c r="D9" s="82"/>
      <c r="E9" s="83" t="s">
        <v>145</v>
      </c>
      <c r="F9" s="82"/>
      <c r="G9" s="84" t="s">
        <v>146</v>
      </c>
      <c r="H9" s="82"/>
      <c r="I9" s="85" t="s">
        <v>147</v>
      </c>
      <c r="J9" s="86">
        <f>IF(OR(D9="",F9=""),0,(IF(D9&gt;F9,1,0)-D9+F9-H9)*24)</f>
        <v>0</v>
      </c>
      <c r="K9" s="85"/>
      <c r="L9" s="87"/>
      <c r="M9" s="220"/>
      <c r="N9" s="230"/>
      <c r="O9" s="231"/>
    </row>
    <row r="10" spans="2:15" ht="18" customHeight="1">
      <c r="B10" s="80" t="s">
        <v>152</v>
      </c>
      <c r="C10" s="81" t="s">
        <v>144</v>
      </c>
      <c r="D10" s="82"/>
      <c r="E10" s="83" t="s">
        <v>145</v>
      </c>
      <c r="F10" s="82"/>
      <c r="G10" s="84" t="s">
        <v>146</v>
      </c>
      <c r="H10" s="82"/>
      <c r="I10" s="85" t="s">
        <v>147</v>
      </c>
      <c r="J10" s="86">
        <f>IF(OR(D10="",F10=""),0,(IF(D10&gt;F10,1,0)-D10+F10-H10)*24)</f>
        <v>0</v>
      </c>
      <c r="K10" s="85"/>
      <c r="L10" s="87"/>
      <c r="M10" s="220"/>
      <c r="N10" s="230"/>
      <c r="O10" s="231"/>
    </row>
    <row r="11" spans="2:15" ht="18" customHeight="1">
      <c r="B11" s="80" t="s">
        <v>153</v>
      </c>
      <c r="C11" s="81" t="s">
        <v>144</v>
      </c>
      <c r="D11" s="82"/>
      <c r="E11" s="83" t="s">
        <v>145</v>
      </c>
      <c r="F11" s="82"/>
      <c r="G11" s="84" t="s">
        <v>146</v>
      </c>
      <c r="H11" s="82"/>
      <c r="I11" s="85" t="s">
        <v>147</v>
      </c>
      <c r="J11" s="86">
        <f>IF(OR(D11="",F11=""),0,(IF(D11&gt;F11,1,0)-D11+F11-H11)*24)</f>
        <v>0</v>
      </c>
      <c r="K11" s="85"/>
      <c r="L11" s="87"/>
      <c r="M11" s="220"/>
      <c r="N11" s="230"/>
      <c r="O11" s="231"/>
    </row>
    <row r="12" spans="2:15" ht="18" customHeight="1">
      <c r="B12" s="80" t="s">
        <v>154</v>
      </c>
      <c r="C12" s="81" t="s">
        <v>144</v>
      </c>
      <c r="D12" s="82"/>
      <c r="E12" s="83" t="s">
        <v>145</v>
      </c>
      <c r="F12" s="82"/>
      <c r="G12" s="84" t="s">
        <v>146</v>
      </c>
      <c r="H12" s="82"/>
      <c r="I12" s="85" t="s">
        <v>147</v>
      </c>
      <c r="J12" s="86">
        <f t="shared" si="0"/>
        <v>0</v>
      </c>
      <c r="K12" s="85"/>
      <c r="L12" s="87"/>
      <c r="M12" s="220"/>
      <c r="N12" s="230"/>
      <c r="O12" s="231"/>
    </row>
    <row r="13" spans="2:15" ht="18" customHeight="1">
      <c r="B13" s="80" t="s">
        <v>155</v>
      </c>
      <c r="C13" s="81" t="s">
        <v>144</v>
      </c>
      <c r="D13" s="82"/>
      <c r="E13" s="83" t="s">
        <v>145</v>
      </c>
      <c r="F13" s="82"/>
      <c r="G13" s="84" t="s">
        <v>146</v>
      </c>
      <c r="H13" s="82"/>
      <c r="I13" s="85" t="s">
        <v>147</v>
      </c>
      <c r="J13" s="86">
        <f t="shared" si="0"/>
        <v>0</v>
      </c>
      <c r="K13" s="85"/>
      <c r="L13" s="87"/>
      <c r="M13" s="220"/>
      <c r="N13" s="230"/>
      <c r="O13" s="231"/>
    </row>
    <row r="14" spans="2:15" ht="18" customHeight="1">
      <c r="B14" s="80" t="s">
        <v>156</v>
      </c>
      <c r="C14" s="81" t="s">
        <v>144</v>
      </c>
      <c r="D14" s="82"/>
      <c r="E14" s="83" t="s">
        <v>145</v>
      </c>
      <c r="F14" s="82"/>
      <c r="G14" s="84" t="s">
        <v>146</v>
      </c>
      <c r="H14" s="82"/>
      <c r="I14" s="85" t="s">
        <v>147</v>
      </c>
      <c r="J14" s="86">
        <f>IF(OR(D14="",F14=""),0,(IF(D14&gt;F14,1,0)-D14+F14-H14)*24)</f>
        <v>0</v>
      </c>
      <c r="K14" s="85"/>
      <c r="L14" s="87"/>
      <c r="M14" s="220"/>
      <c r="N14" s="230"/>
      <c r="O14" s="231"/>
    </row>
    <row r="15" spans="2:15" ht="18" customHeight="1">
      <c r="B15" s="80" t="s">
        <v>157</v>
      </c>
      <c r="C15" s="81" t="s">
        <v>144</v>
      </c>
      <c r="D15" s="82"/>
      <c r="E15" s="83" t="s">
        <v>145</v>
      </c>
      <c r="F15" s="82"/>
      <c r="G15" s="84" t="s">
        <v>146</v>
      </c>
      <c r="H15" s="82"/>
      <c r="I15" s="85" t="s">
        <v>147</v>
      </c>
      <c r="J15" s="86">
        <f>IF(OR(D15="",F15=""),0,(IF(D15&gt;F15,1,0)-D15+F15-H15)*24)</f>
        <v>0</v>
      </c>
      <c r="K15" s="85"/>
      <c r="L15" s="87"/>
      <c r="M15" s="220"/>
      <c r="N15" s="230"/>
      <c r="O15" s="231"/>
    </row>
    <row r="16" spans="2:15" ht="18" customHeight="1">
      <c r="B16" s="80" t="s">
        <v>158</v>
      </c>
      <c r="C16" s="81" t="s">
        <v>144</v>
      </c>
      <c r="D16" s="82"/>
      <c r="E16" s="83" t="s">
        <v>145</v>
      </c>
      <c r="F16" s="82"/>
      <c r="G16" s="84" t="s">
        <v>146</v>
      </c>
      <c r="H16" s="82"/>
      <c r="I16" s="85" t="s">
        <v>147</v>
      </c>
      <c r="J16" s="86">
        <f t="shared" si="0"/>
        <v>0</v>
      </c>
      <c r="K16" s="85"/>
      <c r="L16" s="87"/>
      <c r="M16" s="220"/>
      <c r="N16" s="283"/>
      <c r="O16" s="284"/>
    </row>
    <row r="17" spans="2:15" ht="18" customHeight="1">
      <c r="B17" s="80" t="s">
        <v>159</v>
      </c>
      <c r="C17" s="81" t="s">
        <v>144</v>
      </c>
      <c r="D17" s="82"/>
      <c r="E17" s="83" t="s">
        <v>145</v>
      </c>
      <c r="F17" s="82"/>
      <c r="G17" s="84" t="s">
        <v>146</v>
      </c>
      <c r="H17" s="82"/>
      <c r="I17" s="85" t="s">
        <v>147</v>
      </c>
      <c r="J17" s="86">
        <f>IF(OR(D17="",F17=""),0,(IF(D17&gt;F17,1,0)-D17+F17-H17)*24)</f>
        <v>0</v>
      </c>
      <c r="K17" s="85"/>
      <c r="L17" s="87"/>
      <c r="M17" s="220"/>
      <c r="N17" s="283"/>
      <c r="O17" s="284"/>
    </row>
    <row r="18" spans="2:15" ht="18" customHeight="1">
      <c r="B18" s="80" t="s">
        <v>160</v>
      </c>
      <c r="C18" s="81" t="s">
        <v>144</v>
      </c>
      <c r="D18" s="82"/>
      <c r="E18" s="83" t="s">
        <v>145</v>
      </c>
      <c r="F18" s="82"/>
      <c r="G18" s="84" t="s">
        <v>146</v>
      </c>
      <c r="H18" s="82"/>
      <c r="I18" s="85" t="s">
        <v>147</v>
      </c>
      <c r="J18" s="86">
        <f t="shared" si="0"/>
        <v>0</v>
      </c>
      <c r="K18" s="85"/>
      <c r="L18" s="87"/>
      <c r="M18" s="220"/>
      <c r="N18" s="283"/>
      <c r="O18" s="284"/>
    </row>
    <row r="19" spans="2:15" ht="18" customHeight="1">
      <c r="B19" s="80" t="s">
        <v>215</v>
      </c>
      <c r="C19" s="81" t="s">
        <v>144</v>
      </c>
      <c r="D19" s="82"/>
      <c r="E19" s="83" t="s">
        <v>145</v>
      </c>
      <c r="F19" s="82"/>
      <c r="G19" s="84" t="s">
        <v>146</v>
      </c>
      <c r="H19" s="82"/>
      <c r="I19" s="85" t="s">
        <v>147</v>
      </c>
      <c r="J19" s="86">
        <f t="shared" si="0"/>
        <v>0</v>
      </c>
      <c r="K19" s="85"/>
      <c r="L19" s="87"/>
      <c r="M19" s="220"/>
      <c r="N19" s="220"/>
      <c r="O19" s="220"/>
    </row>
    <row r="20" spans="2:15" ht="18" customHeight="1">
      <c r="B20" s="80" t="s">
        <v>216</v>
      </c>
      <c r="C20" s="81" t="s">
        <v>144</v>
      </c>
      <c r="D20" s="82"/>
      <c r="E20" s="83" t="s">
        <v>145</v>
      </c>
      <c r="F20" s="82"/>
      <c r="G20" s="84" t="s">
        <v>146</v>
      </c>
      <c r="H20" s="82"/>
      <c r="I20" s="85" t="s">
        <v>147</v>
      </c>
      <c r="J20" s="86">
        <f t="shared" ref="J20:J26" si="1">IF(OR(D20="",F20=""),0,(IF(D20&gt;F20,1,0)-D20+F20-H20)*24)</f>
        <v>0</v>
      </c>
      <c r="K20" s="85"/>
      <c r="L20" s="87"/>
      <c r="M20" s="220"/>
      <c r="N20" s="280" t="s">
        <v>161</v>
      </c>
      <c r="O20" s="281"/>
    </row>
    <row r="21" spans="2:15" ht="18" customHeight="1">
      <c r="B21" s="80" t="s">
        <v>217</v>
      </c>
      <c r="C21" s="81" t="s">
        <v>144</v>
      </c>
      <c r="D21" s="82"/>
      <c r="E21" s="83" t="s">
        <v>145</v>
      </c>
      <c r="F21" s="82"/>
      <c r="G21" s="84" t="s">
        <v>146</v>
      </c>
      <c r="H21" s="82"/>
      <c r="I21" s="85" t="s">
        <v>147</v>
      </c>
      <c r="J21" s="86">
        <f t="shared" si="1"/>
        <v>0</v>
      </c>
      <c r="K21" s="85"/>
      <c r="L21" s="87"/>
      <c r="M21" s="220"/>
      <c r="N21" s="282" t="s">
        <v>277</v>
      </c>
      <c r="O21" s="282" t="s">
        <v>278</v>
      </c>
    </row>
    <row r="22" spans="2:15" ht="18" customHeight="1">
      <c r="B22" s="175" t="s">
        <v>221</v>
      </c>
      <c r="C22" s="81" t="s">
        <v>139</v>
      </c>
      <c r="D22" s="82"/>
      <c r="E22" s="83" t="s">
        <v>140</v>
      </c>
      <c r="F22" s="82"/>
      <c r="G22" s="84" t="s">
        <v>141</v>
      </c>
      <c r="H22" s="82"/>
      <c r="I22" s="85" t="s">
        <v>142</v>
      </c>
      <c r="J22" s="86">
        <f t="shared" si="1"/>
        <v>0</v>
      </c>
      <c r="K22" s="85"/>
      <c r="L22" s="87"/>
      <c r="M22" s="220"/>
      <c r="N22" s="289">
        <v>0.375</v>
      </c>
      <c r="O22" s="290" t="s">
        <v>279</v>
      </c>
    </row>
    <row r="23" spans="2:15" ht="18" customHeight="1">
      <c r="B23" s="175" t="s">
        <v>222</v>
      </c>
      <c r="C23" s="81" t="s">
        <v>139</v>
      </c>
      <c r="D23" s="178"/>
      <c r="E23" s="83" t="s">
        <v>140</v>
      </c>
      <c r="F23" s="178"/>
      <c r="G23" s="84" t="s">
        <v>141</v>
      </c>
      <c r="H23" s="178"/>
      <c r="I23" s="85" t="s">
        <v>142</v>
      </c>
      <c r="J23" s="86">
        <f t="shared" si="1"/>
        <v>0</v>
      </c>
      <c r="K23" s="85"/>
      <c r="L23" s="87"/>
      <c r="M23" s="220"/>
      <c r="N23" s="289">
        <v>0.39583333333333331</v>
      </c>
      <c r="O23" s="290" t="s">
        <v>286</v>
      </c>
    </row>
    <row r="24" spans="2:15" ht="18" customHeight="1">
      <c r="B24" s="175" t="s">
        <v>223</v>
      </c>
      <c r="C24" s="81" t="s">
        <v>139</v>
      </c>
      <c r="D24" s="82"/>
      <c r="E24" s="83" t="s">
        <v>140</v>
      </c>
      <c r="F24" s="82"/>
      <c r="G24" s="84" t="s">
        <v>141</v>
      </c>
      <c r="H24" s="82"/>
      <c r="I24" s="85" t="s">
        <v>142</v>
      </c>
      <c r="J24" s="86">
        <f t="shared" si="1"/>
        <v>0</v>
      </c>
      <c r="K24" s="85"/>
      <c r="L24" s="87"/>
      <c r="M24" s="220"/>
      <c r="N24" s="289">
        <v>0.41666666666666669</v>
      </c>
      <c r="O24" s="290" t="s">
        <v>280</v>
      </c>
    </row>
    <row r="25" spans="2:15" ht="18" customHeight="1">
      <c r="B25" s="175" t="s">
        <v>224</v>
      </c>
      <c r="C25" s="81" t="s">
        <v>139</v>
      </c>
      <c r="D25" s="178"/>
      <c r="E25" s="83" t="s">
        <v>140</v>
      </c>
      <c r="F25" s="178"/>
      <c r="G25" s="84" t="s">
        <v>141</v>
      </c>
      <c r="H25" s="178"/>
      <c r="I25" s="85" t="s">
        <v>142</v>
      </c>
      <c r="J25" s="86">
        <f t="shared" si="1"/>
        <v>0</v>
      </c>
      <c r="K25" s="85"/>
      <c r="L25" s="87"/>
      <c r="M25" s="220"/>
      <c r="N25" s="289">
        <v>0.48958333333333331</v>
      </c>
      <c r="O25" s="290" t="s">
        <v>281</v>
      </c>
    </row>
    <row r="26" spans="2:15" ht="18" customHeight="1">
      <c r="B26" s="175" t="s">
        <v>225</v>
      </c>
      <c r="C26" s="81" t="s">
        <v>139</v>
      </c>
      <c r="D26" s="82"/>
      <c r="E26" s="83" t="s">
        <v>140</v>
      </c>
      <c r="F26" s="82"/>
      <c r="G26" s="84" t="s">
        <v>141</v>
      </c>
      <c r="H26" s="82"/>
      <c r="I26" s="85" t="s">
        <v>142</v>
      </c>
      <c r="J26" s="86">
        <f t="shared" si="1"/>
        <v>0</v>
      </c>
      <c r="K26" s="85"/>
      <c r="L26" s="87"/>
      <c r="M26" s="220"/>
      <c r="N26" s="289">
        <v>0.54166666666666663</v>
      </c>
      <c r="O26" s="290" t="s">
        <v>282</v>
      </c>
    </row>
    <row r="27" spans="2:15" ht="18" customHeight="1">
      <c r="B27" s="175" t="s">
        <v>226</v>
      </c>
      <c r="C27" s="81" t="s">
        <v>139</v>
      </c>
      <c r="D27" s="225"/>
      <c r="E27" s="221" t="s">
        <v>140</v>
      </c>
      <c r="F27" s="225"/>
      <c r="G27" s="222" t="s">
        <v>141</v>
      </c>
      <c r="H27" s="225"/>
      <c r="I27" s="223" t="s">
        <v>142</v>
      </c>
      <c r="J27" s="226">
        <f t="shared" ref="J27:J34" si="2">IF(OR(D27="",F27=""),0,(IF(D27&gt;F27,1,0)-D27+F27-H27)*24)</f>
        <v>0</v>
      </c>
      <c r="K27" s="85"/>
      <c r="L27" s="87"/>
      <c r="M27" s="220"/>
      <c r="N27" s="289">
        <v>0.58333333333333337</v>
      </c>
      <c r="O27" s="290" t="s">
        <v>285</v>
      </c>
    </row>
    <row r="28" spans="2:15" ht="18" customHeight="1">
      <c r="B28" s="80" t="s">
        <v>227</v>
      </c>
      <c r="C28" s="81" t="s">
        <v>144</v>
      </c>
      <c r="D28" s="225"/>
      <c r="E28" s="221" t="s">
        <v>140</v>
      </c>
      <c r="F28" s="225"/>
      <c r="G28" s="222" t="s">
        <v>141</v>
      </c>
      <c r="H28" s="225"/>
      <c r="I28" s="223" t="s">
        <v>142</v>
      </c>
      <c r="J28" s="226">
        <f t="shared" si="2"/>
        <v>0</v>
      </c>
      <c r="K28" s="85"/>
      <c r="L28" s="87"/>
      <c r="M28" s="220"/>
      <c r="N28" s="289">
        <v>0.625</v>
      </c>
      <c r="O28" s="290" t="s">
        <v>284</v>
      </c>
    </row>
    <row r="29" spans="2:15" ht="18" customHeight="1">
      <c r="B29" s="182" t="s">
        <v>228</v>
      </c>
      <c r="C29" s="81" t="s">
        <v>139</v>
      </c>
      <c r="D29" s="225"/>
      <c r="E29" s="221" t="s">
        <v>140</v>
      </c>
      <c r="F29" s="225"/>
      <c r="G29" s="222" t="s">
        <v>141</v>
      </c>
      <c r="H29" s="225"/>
      <c r="I29" s="223" t="s">
        <v>142</v>
      </c>
      <c r="J29" s="226">
        <f t="shared" si="2"/>
        <v>0</v>
      </c>
      <c r="K29" s="85"/>
      <c r="L29" s="87"/>
      <c r="M29" s="220"/>
      <c r="N29" s="289">
        <v>0.63888888888888895</v>
      </c>
      <c r="O29" s="290" t="s">
        <v>283</v>
      </c>
    </row>
    <row r="30" spans="2:15" ht="18" customHeight="1">
      <c r="B30" s="172"/>
      <c r="C30" s="81" t="s">
        <v>139</v>
      </c>
      <c r="D30" s="225"/>
      <c r="E30" s="221" t="s">
        <v>140</v>
      </c>
      <c r="F30" s="225"/>
      <c r="G30" s="222" t="s">
        <v>141</v>
      </c>
      <c r="H30" s="225"/>
      <c r="I30" s="223" t="s">
        <v>142</v>
      </c>
      <c r="J30" s="226">
        <f t="shared" si="2"/>
        <v>0</v>
      </c>
      <c r="K30" s="85"/>
      <c r="L30" s="87"/>
      <c r="M30" s="220"/>
      <c r="N30" s="220"/>
      <c r="O30" s="220"/>
    </row>
    <row r="31" spans="2:15" ht="18" customHeight="1">
      <c r="B31" s="242"/>
      <c r="C31" s="81" t="s">
        <v>144</v>
      </c>
      <c r="D31" s="225"/>
      <c r="E31" s="221" t="s">
        <v>140</v>
      </c>
      <c r="F31" s="225"/>
      <c r="G31" s="222" t="s">
        <v>141</v>
      </c>
      <c r="H31" s="225"/>
      <c r="I31" s="223" t="s">
        <v>142</v>
      </c>
      <c r="J31" s="226">
        <f t="shared" si="2"/>
        <v>0</v>
      </c>
      <c r="K31" s="85"/>
      <c r="L31" s="87"/>
      <c r="M31" s="220"/>
      <c r="N31" s="220"/>
      <c r="O31" s="220"/>
    </row>
    <row r="32" spans="2:15" ht="18" customHeight="1">
      <c r="B32" s="242"/>
      <c r="C32" s="81" t="s">
        <v>144</v>
      </c>
      <c r="D32" s="225"/>
      <c r="E32" s="221" t="s">
        <v>140</v>
      </c>
      <c r="F32" s="225"/>
      <c r="G32" s="222" t="s">
        <v>141</v>
      </c>
      <c r="H32" s="225"/>
      <c r="I32" s="223" t="s">
        <v>142</v>
      </c>
      <c r="J32" s="226">
        <f t="shared" si="2"/>
        <v>0</v>
      </c>
      <c r="K32" s="85"/>
      <c r="L32" s="87"/>
      <c r="M32" s="220"/>
      <c r="N32" s="220"/>
      <c r="O32" s="220"/>
    </row>
    <row r="33" spans="1:16" ht="18" customHeight="1">
      <c r="B33" s="242"/>
      <c r="C33" s="81" t="s">
        <v>144</v>
      </c>
      <c r="D33" s="225"/>
      <c r="E33" s="221" t="s">
        <v>140</v>
      </c>
      <c r="F33" s="225"/>
      <c r="G33" s="222" t="s">
        <v>141</v>
      </c>
      <c r="H33" s="225"/>
      <c r="I33" s="223" t="s">
        <v>142</v>
      </c>
      <c r="J33" s="226">
        <f t="shared" si="2"/>
        <v>0</v>
      </c>
      <c r="K33" s="85"/>
      <c r="L33" s="87"/>
      <c r="M33" s="220"/>
      <c r="N33" s="220"/>
      <c r="O33" s="220"/>
    </row>
    <row r="34" spans="1:16" ht="18" customHeight="1">
      <c r="B34" s="242"/>
      <c r="C34" s="81" t="s">
        <v>144</v>
      </c>
      <c r="D34" s="225"/>
      <c r="E34" s="221" t="s">
        <v>140</v>
      </c>
      <c r="F34" s="225"/>
      <c r="G34" s="222" t="s">
        <v>141</v>
      </c>
      <c r="H34" s="225"/>
      <c r="I34" s="223" t="s">
        <v>142</v>
      </c>
      <c r="J34" s="226">
        <f t="shared" si="2"/>
        <v>0</v>
      </c>
      <c r="K34" s="85"/>
      <c r="L34" s="87"/>
      <c r="M34" s="220"/>
      <c r="N34" s="220"/>
      <c r="O34" s="220"/>
    </row>
    <row r="35" spans="1:16" ht="3.95" customHeight="1">
      <c r="B35" s="88"/>
      <c r="C35" s="88"/>
      <c r="D35" s="88"/>
      <c r="E35" s="88"/>
      <c r="F35" s="88"/>
      <c r="G35" s="88"/>
      <c r="H35" s="88"/>
      <c r="I35" s="88"/>
      <c r="J35" s="88"/>
      <c r="K35" s="88"/>
      <c r="L35" s="88"/>
    </row>
    <row r="36" spans="1:16" s="89" customFormat="1" ht="15" customHeight="1">
      <c r="B36" s="199" t="s">
        <v>186</v>
      </c>
      <c r="C36" s="90"/>
      <c r="M36" s="224"/>
      <c r="N36" s="224"/>
      <c r="O36" s="224"/>
    </row>
    <row r="37" spans="1:16" s="89" customFormat="1" ht="15" customHeight="1">
      <c r="B37" s="199" t="s">
        <v>287</v>
      </c>
      <c r="C37" s="92"/>
      <c r="D37" s="91"/>
      <c r="M37" s="224"/>
      <c r="N37" s="224"/>
      <c r="O37" s="224"/>
    </row>
    <row r="38" spans="1:16" s="89" customFormat="1" ht="15" customHeight="1">
      <c r="B38" s="199" t="s">
        <v>288</v>
      </c>
      <c r="C38" s="92"/>
      <c r="D38" s="91"/>
      <c r="M38" s="224"/>
      <c r="N38" s="224"/>
      <c r="O38" s="224"/>
    </row>
    <row r="39" spans="1:16" ht="3.95" customHeight="1" thickBot="1">
      <c r="A39" s="93"/>
      <c r="B39" s="94"/>
      <c r="C39" s="94"/>
      <c r="D39" s="93"/>
      <c r="E39" s="93"/>
      <c r="F39" s="93"/>
      <c r="G39" s="93"/>
      <c r="H39" s="93"/>
      <c r="I39" s="93"/>
      <c r="J39" s="93"/>
      <c r="K39" s="93"/>
      <c r="L39" s="93"/>
      <c r="M39" s="201"/>
      <c r="N39" s="201"/>
      <c r="O39" s="201"/>
      <c r="P39" s="93"/>
    </row>
    <row r="40" spans="1:16" ht="3.95" customHeight="1">
      <c r="B40" s="680" t="s">
        <v>161</v>
      </c>
      <c r="C40" s="680"/>
    </row>
    <row r="41" spans="1:16" ht="13.5" customHeight="1">
      <c r="B41" s="681"/>
      <c r="C41" s="681"/>
    </row>
    <row r="42" spans="1:16" s="78" customFormat="1" ht="14.1" customHeight="1">
      <c r="B42" s="76" t="s">
        <v>132</v>
      </c>
      <c r="C42" s="77"/>
      <c r="D42" s="76" t="s">
        <v>133</v>
      </c>
      <c r="E42" s="77"/>
      <c r="F42" s="76" t="s">
        <v>134</v>
      </c>
      <c r="H42" s="76" t="s">
        <v>135</v>
      </c>
      <c r="I42" s="79"/>
      <c r="J42" s="76" t="s">
        <v>136</v>
      </c>
      <c r="L42" s="76" t="s">
        <v>137</v>
      </c>
      <c r="M42" s="219"/>
      <c r="N42" s="219"/>
      <c r="O42" s="219"/>
    </row>
    <row r="43" spans="1:16" ht="15" customHeight="1">
      <c r="B43" s="95" t="s">
        <v>138</v>
      </c>
      <c r="C43" s="96" t="s">
        <v>139</v>
      </c>
      <c r="D43" s="97">
        <v>0.35416666666666669</v>
      </c>
      <c r="E43" s="98" t="s">
        <v>140</v>
      </c>
      <c r="F43" s="97">
        <v>0.71875</v>
      </c>
      <c r="G43" s="99" t="s">
        <v>141</v>
      </c>
      <c r="H43" s="97">
        <v>4.1666666666666664E-2</v>
      </c>
      <c r="I43" s="100" t="s">
        <v>142</v>
      </c>
      <c r="J43" s="101">
        <f>IF(OR(D43="",F43=""),0,(IF(D43&gt;F43,1,0)-D43+F43-H43)*24)</f>
        <v>7.7499999999999991</v>
      </c>
      <c r="K43" s="100"/>
      <c r="L43" s="102"/>
      <c r="M43" s="200"/>
      <c r="N43" s="200"/>
      <c r="O43" s="200"/>
    </row>
    <row r="44" spans="1:16" ht="15" customHeight="1">
      <c r="B44" s="95" t="s">
        <v>162</v>
      </c>
      <c r="C44" s="96" t="s">
        <v>139</v>
      </c>
      <c r="D44" s="97">
        <v>0.375</v>
      </c>
      <c r="E44" s="98" t="s">
        <v>140</v>
      </c>
      <c r="F44" s="97">
        <v>0.6875</v>
      </c>
      <c r="G44" s="99" t="s">
        <v>141</v>
      </c>
      <c r="H44" s="97">
        <v>3.125E-2</v>
      </c>
      <c r="I44" s="100" t="s">
        <v>142</v>
      </c>
      <c r="J44" s="101">
        <f>IF(OR(D44="",F44=""),0,(IF(D44&gt;F44,1,0)-D44+F44-H44)*24)</f>
        <v>6.75</v>
      </c>
      <c r="K44" s="100"/>
      <c r="L44" s="102" t="s">
        <v>163</v>
      </c>
      <c r="M44" s="200"/>
      <c r="N44" s="200"/>
      <c r="O44" s="200"/>
    </row>
    <row r="45" spans="1:16" ht="15" customHeight="1">
      <c r="B45" s="95" t="s">
        <v>164</v>
      </c>
      <c r="C45" s="96" t="s">
        <v>139</v>
      </c>
      <c r="D45" s="97">
        <v>0.4375</v>
      </c>
      <c r="E45" s="98" t="s">
        <v>140</v>
      </c>
      <c r="F45" s="97">
        <v>0.66666666666666663</v>
      </c>
      <c r="G45" s="99" t="s">
        <v>141</v>
      </c>
      <c r="H45" s="97">
        <v>0</v>
      </c>
      <c r="I45" s="100" t="s">
        <v>142</v>
      </c>
      <c r="J45" s="101">
        <f>IF(OR(D45="",F45=""),0,(IF(D45&gt;F45,1,0)-D45+F45-H45)*24)</f>
        <v>5.4999999999999991</v>
      </c>
      <c r="K45" s="100"/>
      <c r="L45" s="102"/>
      <c r="M45" s="200"/>
      <c r="N45" s="200"/>
      <c r="O45" s="200"/>
    </row>
    <row r="46" spans="1:16" ht="15" customHeight="1">
      <c r="B46" s="285" t="s">
        <v>149</v>
      </c>
      <c r="C46" s="286" t="s">
        <v>139</v>
      </c>
      <c r="D46" s="287">
        <v>0.35416666666666669</v>
      </c>
      <c r="E46" s="236" t="s">
        <v>140</v>
      </c>
      <c r="F46" s="287">
        <v>0.71875</v>
      </c>
      <c r="G46" s="237" t="s">
        <v>141</v>
      </c>
      <c r="H46" s="287">
        <v>4.1666666666666664E-2</v>
      </c>
      <c r="I46" s="238" t="s">
        <v>142</v>
      </c>
      <c r="J46" s="288">
        <f>IF(OR(D46="",F46=""),0,(IF(D46&gt;F46,1,0)-D46+F46-H46)*24)</f>
        <v>7.7499999999999991</v>
      </c>
      <c r="K46" s="100"/>
      <c r="L46" s="102" t="s">
        <v>291</v>
      </c>
      <c r="M46" s="200"/>
      <c r="N46" s="200"/>
      <c r="O46" s="200"/>
    </row>
    <row r="47" spans="1:16" ht="5.0999999999999996" customHeight="1"/>
    <row r="48" spans="1: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sheetData>
  <sheetProtection selectLockedCells="1"/>
  <mergeCells count="1">
    <mergeCell ref="B40:C41"/>
  </mergeCells>
  <phoneticPr fontId="2"/>
  <dataValidations count="1">
    <dataValidation type="time" allowBlank="1" showInputMessage="1" showErrorMessage="1" errorTitle="入力エラーです" error="時刻入力です_x000a_「9:00」，「16：30」などと入力してください。" sqref="D43:D46 H43:H46 F43:F46 H4:H34 F4:F34 D4:D34">
      <formula1>0</formula1>
      <formula2>0.999988425925926</formula2>
    </dataValidation>
  </dataValidations>
  <printOptions horizontalCentered="1"/>
  <pageMargins left="0.59055118110236227" right="0.39370078740157483" top="0.39370078740157483" bottom="0.39370078740157483" header="0.31496062992125984" footer="0.31496062992125984"/>
  <pageSetup paperSize="9" scale="90" orientation="landscape" r:id="rId1"/>
  <headerFooter>
    <oddFooter>&amp;A</oddFooter>
  </headerFooter>
  <rowBreaks count="2" manualBreakCount="2">
    <brk id="39" max="16383" man="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14"/>
  <sheetViews>
    <sheetView view="pageBreakPreview" zoomScale="80" zoomScaleNormal="100" zoomScaleSheetLayoutView="80" workbookViewId="0">
      <pane ySplit="11" topLeftCell="A12" activePane="bottomLeft" state="frozen"/>
      <selection activeCell="C7" sqref="C7"/>
      <selection pane="bottomLeft" activeCell="Q4" sqref="Q4"/>
    </sheetView>
  </sheetViews>
  <sheetFormatPr defaultRowHeight="13.5"/>
  <cols>
    <col min="1" max="1" width="1.625" style="73" customWidth="1"/>
    <col min="2" max="2" width="3.125" style="103" customWidth="1"/>
    <col min="3" max="13" width="3.125" style="73" customWidth="1"/>
    <col min="14" max="16" width="3.125" style="89" customWidth="1"/>
    <col min="17" max="47" width="4.125" style="104" customWidth="1"/>
    <col min="48" max="48" width="10.625" style="104" customWidth="1"/>
    <col min="49" max="49" width="10.625" style="104" hidden="1" customWidth="1"/>
    <col min="50" max="50" width="10.625" style="104" customWidth="1"/>
    <col min="51" max="51" width="1.625" style="73" customWidth="1"/>
    <col min="52" max="52" width="3.25" style="73" customWidth="1"/>
    <col min="53" max="67" width="4.625" style="73" hidden="1" customWidth="1"/>
    <col min="68" max="76" width="4.625" style="73" customWidth="1"/>
    <col min="77" max="16384" width="9" style="73"/>
  </cols>
  <sheetData>
    <row r="1" spans="2:67" ht="15.75" customHeight="1">
      <c r="T1" s="247" t="s">
        <v>710</v>
      </c>
    </row>
    <row r="2" spans="2:67" ht="18.95" customHeight="1">
      <c r="B2" s="103" t="s">
        <v>700</v>
      </c>
      <c r="M2" s="495"/>
      <c r="N2" s="496">
        <f>YEAR(EOMONTH(DATE(SUM(2018+【共通】!N9),【共通】!P9,【共通】!R9),-2))</f>
        <v>2017</v>
      </c>
      <c r="O2" s="495"/>
      <c r="P2" s="495"/>
      <c r="Q2" s="495"/>
      <c r="R2" s="495"/>
      <c r="S2" s="106" t="s">
        <v>146</v>
      </c>
      <c r="T2" s="716" t="str">
        <f>IFERROR("令和　"&amp;VLOOKUP(N2,BN4:BO11,2,FALSE),"")</f>
        <v/>
      </c>
      <c r="U2" s="716"/>
      <c r="V2" s="104" t="s">
        <v>27</v>
      </c>
      <c r="W2" s="181">
        <f>MONTH(EOMONTH(DATE(2024,【共通】!P9,【共通】!R9),-2))</f>
        <v>9</v>
      </c>
      <c r="X2" s="105" t="s">
        <v>165</v>
      </c>
      <c r="Z2" s="107" t="s">
        <v>166</v>
      </c>
      <c r="AA2" s="711" t="s">
        <v>167</v>
      </c>
      <c r="AB2" s="712"/>
      <c r="AC2" s="712"/>
      <c r="AD2" s="712"/>
      <c r="AE2" s="712"/>
      <c r="AF2" s="712"/>
      <c r="AG2" s="712"/>
      <c r="AH2" s="712"/>
      <c r="AI2" s="712"/>
      <c r="AJ2" s="712"/>
      <c r="AK2" s="713"/>
      <c r="AL2" s="714"/>
      <c r="AM2" s="715"/>
      <c r="AN2" s="685" t="s">
        <v>168</v>
      </c>
      <c r="AO2" s="685"/>
      <c r="AP2" s="684"/>
      <c r="AQ2" s="684"/>
      <c r="AR2" s="685" t="s">
        <v>169</v>
      </c>
      <c r="AS2" s="685"/>
      <c r="AT2" s="684"/>
      <c r="AU2" s="684"/>
      <c r="AV2" s="108" t="s">
        <v>170</v>
      </c>
      <c r="AW2" s="109"/>
      <c r="AX2" s="110" t="str">
        <f>"1 / "&amp;COUNTA(C$6,C$56,C$105,C$154,C$203)</f>
        <v>1 / 1</v>
      </c>
      <c r="AY2" s="105"/>
      <c r="AZ2" s="105"/>
    </row>
    <row r="3" spans="2:67" ht="5.0999999999999996" customHeight="1">
      <c r="AY3" s="105"/>
      <c r="AZ3" s="105"/>
    </row>
    <row r="4" spans="2:67" s="110" customFormat="1" ht="15" customHeight="1">
      <c r="B4" s="686"/>
      <c r="C4" s="694" t="s">
        <v>171</v>
      </c>
      <c r="D4" s="695"/>
      <c r="E4" s="695"/>
      <c r="F4" s="695"/>
      <c r="G4" s="695"/>
      <c r="H4" s="696"/>
      <c r="I4" s="694" t="s">
        <v>172</v>
      </c>
      <c r="J4" s="695"/>
      <c r="K4" s="695"/>
      <c r="L4" s="695"/>
      <c r="M4" s="696"/>
      <c r="N4" s="710" t="s">
        <v>173</v>
      </c>
      <c r="O4" s="695"/>
      <c r="P4" s="696"/>
      <c r="Q4" s="111">
        <f>DATE($N$2,$W$2,1)</f>
        <v>42979</v>
      </c>
      <c r="R4" s="111">
        <f>Q4+1</f>
        <v>42980</v>
      </c>
      <c r="S4" s="111">
        <f>R4+1</f>
        <v>42981</v>
      </c>
      <c r="T4" s="111">
        <f t="shared" ref="T4:AQ4" si="0">S4+1</f>
        <v>42982</v>
      </c>
      <c r="U4" s="111">
        <f t="shared" si="0"/>
        <v>42983</v>
      </c>
      <c r="V4" s="111">
        <f t="shared" si="0"/>
        <v>42984</v>
      </c>
      <c r="W4" s="111">
        <f t="shared" si="0"/>
        <v>42985</v>
      </c>
      <c r="X4" s="111">
        <f t="shared" si="0"/>
        <v>42986</v>
      </c>
      <c r="Y4" s="111">
        <f t="shared" si="0"/>
        <v>42987</v>
      </c>
      <c r="Z4" s="111">
        <f t="shared" si="0"/>
        <v>42988</v>
      </c>
      <c r="AA4" s="111">
        <f t="shared" si="0"/>
        <v>42989</v>
      </c>
      <c r="AB4" s="111">
        <f t="shared" si="0"/>
        <v>42990</v>
      </c>
      <c r="AC4" s="111">
        <f t="shared" si="0"/>
        <v>42991</v>
      </c>
      <c r="AD4" s="111">
        <f t="shared" si="0"/>
        <v>42992</v>
      </c>
      <c r="AE4" s="111">
        <f t="shared" si="0"/>
        <v>42993</v>
      </c>
      <c r="AF4" s="111">
        <f t="shared" si="0"/>
        <v>42994</v>
      </c>
      <c r="AG4" s="111">
        <f t="shared" si="0"/>
        <v>42995</v>
      </c>
      <c r="AH4" s="111">
        <f t="shared" si="0"/>
        <v>42996</v>
      </c>
      <c r="AI4" s="111">
        <f t="shared" si="0"/>
        <v>42997</v>
      </c>
      <c r="AJ4" s="111">
        <f t="shared" si="0"/>
        <v>42998</v>
      </c>
      <c r="AK4" s="111">
        <f t="shared" si="0"/>
        <v>42999</v>
      </c>
      <c r="AL4" s="111">
        <f t="shared" si="0"/>
        <v>43000</v>
      </c>
      <c r="AM4" s="111">
        <f t="shared" si="0"/>
        <v>43001</v>
      </c>
      <c r="AN4" s="111">
        <f t="shared" si="0"/>
        <v>43002</v>
      </c>
      <c r="AO4" s="111">
        <f t="shared" si="0"/>
        <v>43003</v>
      </c>
      <c r="AP4" s="111">
        <f t="shared" si="0"/>
        <v>43004</v>
      </c>
      <c r="AQ4" s="111">
        <f t="shared" si="0"/>
        <v>43005</v>
      </c>
      <c r="AR4" s="111">
        <f>AQ4+1</f>
        <v>43006</v>
      </c>
      <c r="AS4" s="111">
        <f>IF(DAY(DATE($N$2,$W$2,29))=29,AR4+1,"")</f>
        <v>43007</v>
      </c>
      <c r="AT4" s="111">
        <f>IF(DAY(DATE($N$2,$W$2,30))=30,AS4+1,"")</f>
        <v>43008</v>
      </c>
      <c r="AU4" s="111" t="str">
        <f>IF(DAY(DATE($N$2,$W$2,31))=31,AT4+1,"")</f>
        <v/>
      </c>
      <c r="AV4" s="112" t="s">
        <v>174</v>
      </c>
      <c r="AW4" s="682"/>
      <c r="AX4" s="682" t="s">
        <v>175</v>
      </c>
      <c r="AY4" s="113"/>
      <c r="AZ4" s="113"/>
      <c r="BN4" s="112">
        <v>2023</v>
      </c>
      <c r="BO4" s="112">
        <v>5</v>
      </c>
    </row>
    <row r="5" spans="2:67" s="110" customFormat="1" ht="15" customHeight="1">
      <c r="B5" s="687"/>
      <c r="C5" s="697"/>
      <c r="D5" s="698"/>
      <c r="E5" s="698"/>
      <c r="F5" s="698"/>
      <c r="G5" s="698"/>
      <c r="H5" s="699"/>
      <c r="I5" s="697"/>
      <c r="J5" s="698"/>
      <c r="K5" s="698"/>
      <c r="L5" s="698"/>
      <c r="M5" s="699"/>
      <c r="N5" s="697"/>
      <c r="O5" s="698"/>
      <c r="P5" s="699"/>
      <c r="Q5" s="114" t="str">
        <f t="shared" ref="Q5:AR5" si="1">VLOOKUP(WEEKDAY(Q4,2),$BA$6:$BB$13,2,FALSE)</f>
        <v>金</v>
      </c>
      <c r="R5" s="114" t="str">
        <f t="shared" si="1"/>
        <v>土</v>
      </c>
      <c r="S5" s="114" t="str">
        <f t="shared" si="1"/>
        <v>日</v>
      </c>
      <c r="T5" s="114" t="str">
        <f t="shared" si="1"/>
        <v>月</v>
      </c>
      <c r="U5" s="114" t="str">
        <f t="shared" si="1"/>
        <v>火</v>
      </c>
      <c r="V5" s="114" t="str">
        <f t="shared" si="1"/>
        <v>水</v>
      </c>
      <c r="W5" s="114" t="str">
        <f t="shared" si="1"/>
        <v>木</v>
      </c>
      <c r="X5" s="114" t="str">
        <f t="shared" si="1"/>
        <v>金</v>
      </c>
      <c r="Y5" s="114" t="str">
        <f t="shared" si="1"/>
        <v>土</v>
      </c>
      <c r="Z5" s="114" t="str">
        <f t="shared" si="1"/>
        <v>日</v>
      </c>
      <c r="AA5" s="114" t="str">
        <f t="shared" si="1"/>
        <v>月</v>
      </c>
      <c r="AB5" s="114" t="str">
        <f t="shared" si="1"/>
        <v>火</v>
      </c>
      <c r="AC5" s="114" t="str">
        <f t="shared" si="1"/>
        <v>水</v>
      </c>
      <c r="AD5" s="114" t="str">
        <f t="shared" si="1"/>
        <v>木</v>
      </c>
      <c r="AE5" s="114" t="str">
        <f t="shared" si="1"/>
        <v>金</v>
      </c>
      <c r="AF5" s="114" t="str">
        <f t="shared" si="1"/>
        <v>土</v>
      </c>
      <c r="AG5" s="114" t="str">
        <f t="shared" si="1"/>
        <v>日</v>
      </c>
      <c r="AH5" s="114" t="str">
        <f t="shared" si="1"/>
        <v>月</v>
      </c>
      <c r="AI5" s="114" t="str">
        <f t="shared" si="1"/>
        <v>火</v>
      </c>
      <c r="AJ5" s="114" t="str">
        <f t="shared" si="1"/>
        <v>水</v>
      </c>
      <c r="AK5" s="114" t="str">
        <f t="shared" si="1"/>
        <v>木</v>
      </c>
      <c r="AL5" s="114" t="str">
        <f t="shared" si="1"/>
        <v>金</v>
      </c>
      <c r="AM5" s="114" t="str">
        <f t="shared" si="1"/>
        <v>土</v>
      </c>
      <c r="AN5" s="114" t="str">
        <f t="shared" si="1"/>
        <v>日</v>
      </c>
      <c r="AO5" s="114" t="str">
        <f t="shared" si="1"/>
        <v>月</v>
      </c>
      <c r="AP5" s="114" t="str">
        <f t="shared" si="1"/>
        <v>火</v>
      </c>
      <c r="AQ5" s="114" t="str">
        <f t="shared" si="1"/>
        <v>水</v>
      </c>
      <c r="AR5" s="114" t="str">
        <f t="shared" si="1"/>
        <v>木</v>
      </c>
      <c r="AS5" s="114" t="str">
        <f>IF(AS4="","",VLOOKUP(WEEKDAY(AS4,2),$BA$6:$BB$13,2,FALSE))</f>
        <v>金</v>
      </c>
      <c r="AT5" s="114" t="str">
        <f>IF(AT4="","",VLOOKUP(WEEKDAY(AT4,2),$BA$6:$BB$13,2,FALSE))</f>
        <v>土</v>
      </c>
      <c r="AU5" s="114" t="str">
        <f>IF(AU4="","",VLOOKUP(WEEKDAY(AU4,2),$BA$6:$BB$13,2,FALSE))</f>
        <v/>
      </c>
      <c r="AV5" s="112" t="s">
        <v>176</v>
      </c>
      <c r="AW5" s="683"/>
      <c r="AX5" s="683"/>
      <c r="AY5" s="113"/>
      <c r="AZ5" s="113"/>
      <c r="BN5" s="112">
        <f>BN4+1</f>
        <v>2024</v>
      </c>
      <c r="BO5" s="112">
        <f>BO4+1</f>
        <v>6</v>
      </c>
    </row>
    <row r="6" spans="2:67" ht="15" customHeight="1">
      <c r="B6" s="686" t="s">
        <v>8</v>
      </c>
      <c r="C6" s="688" t="s">
        <v>0</v>
      </c>
      <c r="D6" s="689"/>
      <c r="E6" s="689"/>
      <c r="F6" s="689"/>
      <c r="G6" s="689"/>
      <c r="H6" s="690"/>
      <c r="I6" s="694" t="s">
        <v>177</v>
      </c>
      <c r="J6" s="695"/>
      <c r="K6" s="695"/>
      <c r="L6" s="695"/>
      <c r="M6" s="696"/>
      <c r="N6" s="700" t="s">
        <v>178</v>
      </c>
      <c r="O6" s="701"/>
      <c r="P6" s="702"/>
      <c r="Q6" s="115" t="s">
        <v>179</v>
      </c>
      <c r="R6" s="115" t="s">
        <v>179</v>
      </c>
      <c r="S6" s="115"/>
      <c r="T6" s="115"/>
      <c r="U6" s="115" t="s">
        <v>179</v>
      </c>
      <c r="V6" s="115" t="s">
        <v>179</v>
      </c>
      <c r="W6" s="115" t="s">
        <v>179</v>
      </c>
      <c r="X6" s="115" t="s">
        <v>179</v>
      </c>
      <c r="Y6" s="115" t="s">
        <v>179</v>
      </c>
      <c r="Z6" s="115"/>
      <c r="AA6" s="115"/>
      <c r="AB6" s="115" t="s">
        <v>179</v>
      </c>
      <c r="AC6" s="115" t="s">
        <v>179</v>
      </c>
      <c r="AD6" s="115" t="s">
        <v>179</v>
      </c>
      <c r="AE6" s="115" t="s">
        <v>179</v>
      </c>
      <c r="AF6" s="115" t="s">
        <v>179</v>
      </c>
      <c r="AG6" s="115"/>
      <c r="AH6" s="115"/>
      <c r="AI6" s="115" t="s">
        <v>179</v>
      </c>
      <c r="AJ6" s="115" t="s">
        <v>179</v>
      </c>
      <c r="AK6" s="115" t="s">
        <v>179</v>
      </c>
      <c r="AL6" s="115" t="s">
        <v>179</v>
      </c>
      <c r="AM6" s="115" t="s">
        <v>179</v>
      </c>
      <c r="AN6" s="115"/>
      <c r="AO6" s="115"/>
      <c r="AP6" s="115" t="s">
        <v>179</v>
      </c>
      <c r="AQ6" s="115" t="s">
        <v>179</v>
      </c>
      <c r="AR6" s="115" t="s">
        <v>179</v>
      </c>
      <c r="AS6" s="115" t="s">
        <v>179</v>
      </c>
      <c r="AT6" s="115" t="s">
        <v>179</v>
      </c>
      <c r="AU6" s="115"/>
      <c r="AV6" s="116">
        <f>COUNTA(Q6:AU6)</f>
        <v>22</v>
      </c>
      <c r="AW6" s="706">
        <f>AV7</f>
        <v>170.49999999999997</v>
      </c>
      <c r="AX6" s="708" t="str">
        <f>IFERROR(ROUNDDOWN(AV7/$AT$2,1),"")</f>
        <v/>
      </c>
      <c r="AY6" s="117"/>
      <c r="AZ6" s="117"/>
      <c r="BA6" s="118">
        <v>1</v>
      </c>
      <c r="BB6" s="118" t="s">
        <v>180</v>
      </c>
      <c r="BC6" s="240" t="s">
        <v>0</v>
      </c>
      <c r="BG6" s="119" t="s">
        <v>181</v>
      </c>
      <c r="BH6" s="119" t="s">
        <v>178</v>
      </c>
      <c r="BI6" s="119" t="s">
        <v>182</v>
      </c>
      <c r="BJ6" s="119" t="s">
        <v>183</v>
      </c>
      <c r="BK6" s="233" t="s">
        <v>289</v>
      </c>
      <c r="BL6" s="233" t="s">
        <v>290</v>
      </c>
      <c r="BN6" s="112">
        <f t="shared" ref="BN6:BO11" si="2">BN5+1</f>
        <v>2025</v>
      </c>
      <c r="BO6" s="112">
        <f t="shared" si="2"/>
        <v>7</v>
      </c>
    </row>
    <row r="7" spans="2:67" ht="15" customHeight="1">
      <c r="B7" s="687"/>
      <c r="C7" s="691"/>
      <c r="D7" s="692"/>
      <c r="E7" s="692"/>
      <c r="F7" s="692"/>
      <c r="G7" s="692"/>
      <c r="H7" s="693"/>
      <c r="I7" s="697"/>
      <c r="J7" s="698"/>
      <c r="K7" s="698"/>
      <c r="L7" s="698"/>
      <c r="M7" s="699"/>
      <c r="N7" s="703"/>
      <c r="O7" s="704"/>
      <c r="P7" s="705"/>
      <c r="Q7" s="120">
        <f>IFERROR(VLOOKUP(Q6,'P1'!$B$43:$J$46,9,FALSE),"")</f>
        <v>7.7499999999999991</v>
      </c>
      <c r="R7" s="120">
        <f>IFERROR(VLOOKUP(R6,'P1'!$B$43:$J$46,9,FALSE),"")</f>
        <v>7.7499999999999991</v>
      </c>
      <c r="S7" s="120" t="str">
        <f>IFERROR(VLOOKUP(S6,'P1'!$B$43:$J$46,9,FALSE),"")</f>
        <v/>
      </c>
      <c r="T7" s="120" t="str">
        <f>IFERROR(VLOOKUP(T6,'P1'!$B$43:$J$46,9,FALSE),"")</f>
        <v/>
      </c>
      <c r="U7" s="120">
        <f>IFERROR(VLOOKUP(U6,'P1'!$B$43:$J$46,9,FALSE),"")</f>
        <v>7.7499999999999991</v>
      </c>
      <c r="V7" s="120">
        <f>IFERROR(VLOOKUP(V6,'P1'!$B$43:$J$46,9,FALSE),"")</f>
        <v>7.7499999999999991</v>
      </c>
      <c r="W7" s="120">
        <f>IFERROR(VLOOKUP(W6,'P1'!$B$43:$J$46,9,FALSE),"")</f>
        <v>7.7499999999999991</v>
      </c>
      <c r="X7" s="120">
        <f>IFERROR(VLOOKUP(X6,'P1'!$B$43:$J$46,9,FALSE),"")</f>
        <v>7.7499999999999991</v>
      </c>
      <c r="Y7" s="120">
        <f>IFERROR(VLOOKUP(Y6,'P1'!$B$43:$J$46,9,FALSE),"")</f>
        <v>7.7499999999999991</v>
      </c>
      <c r="Z7" s="120" t="str">
        <f>IFERROR(VLOOKUP(Z6,'P1'!$B$43:$J$46,9,FALSE),"")</f>
        <v/>
      </c>
      <c r="AA7" s="120" t="str">
        <f>IFERROR(VLOOKUP(AA6,'P1'!$B$43:$J$46,9,FALSE),"")</f>
        <v/>
      </c>
      <c r="AB7" s="120">
        <f>IFERROR(VLOOKUP(AB6,'P1'!$B$43:$J$46,9,FALSE),"")</f>
        <v>7.7499999999999991</v>
      </c>
      <c r="AC7" s="120">
        <f>IFERROR(VLOOKUP(AC6,'P1'!$B$43:$J$46,9,FALSE),"")</f>
        <v>7.7499999999999991</v>
      </c>
      <c r="AD7" s="120">
        <f>IFERROR(VLOOKUP(AD6,'P1'!$B$43:$J$46,9,FALSE),"")</f>
        <v>7.7499999999999991</v>
      </c>
      <c r="AE7" s="120">
        <f>IFERROR(VLOOKUP(AE6,'P1'!$B$43:$J$46,9,FALSE),"")</f>
        <v>7.7499999999999991</v>
      </c>
      <c r="AF7" s="120">
        <f>IFERROR(VLOOKUP(AF6,'P1'!$B$43:$J$46,9,FALSE),"")</f>
        <v>7.7499999999999991</v>
      </c>
      <c r="AG7" s="120" t="str">
        <f>IFERROR(VLOOKUP(AG6,'P1'!$B$43:$J$46,9,FALSE),"")</f>
        <v/>
      </c>
      <c r="AH7" s="120" t="str">
        <f>IFERROR(VLOOKUP(AH6,'P1'!$B$43:$J$46,9,FALSE),"")</f>
        <v/>
      </c>
      <c r="AI7" s="120">
        <f>IFERROR(VLOOKUP(AI6,'P1'!$B$43:$J$46,9,FALSE),"")</f>
        <v>7.7499999999999991</v>
      </c>
      <c r="AJ7" s="120">
        <f>IFERROR(VLOOKUP(AJ6,'P1'!$B$43:$J$46,9,FALSE),"")</f>
        <v>7.7499999999999991</v>
      </c>
      <c r="AK7" s="120">
        <f>IFERROR(VLOOKUP(AK6,'P1'!$B$43:$J$46,9,FALSE),"")</f>
        <v>7.7499999999999991</v>
      </c>
      <c r="AL7" s="120">
        <f>IFERROR(VLOOKUP(AL6,'P1'!$B$43:$J$46,9,FALSE),"")</f>
        <v>7.7499999999999991</v>
      </c>
      <c r="AM7" s="120">
        <f>IFERROR(VLOOKUP(AM6,'P1'!$B$43:$J$46,9,FALSE),"")</f>
        <v>7.7499999999999991</v>
      </c>
      <c r="AN7" s="120" t="str">
        <f>IFERROR(VLOOKUP(AN6,'P1'!$B$43:$J$46,9,FALSE),"")</f>
        <v/>
      </c>
      <c r="AO7" s="120" t="str">
        <f>IFERROR(VLOOKUP(AO6,'P1'!$B$43:$J$46,9,FALSE),"")</f>
        <v/>
      </c>
      <c r="AP7" s="120">
        <f>IFERROR(VLOOKUP(AP6,'P1'!$B$43:$J$46,9,FALSE),"")</f>
        <v>7.7499999999999991</v>
      </c>
      <c r="AQ7" s="120">
        <f>IFERROR(VLOOKUP(AQ6,'P1'!$B$43:$J$46,9,FALSE),"")</f>
        <v>7.7499999999999991</v>
      </c>
      <c r="AR7" s="120">
        <f>IFERROR(VLOOKUP(AR6,'P1'!$B$43:$J$46,9,FALSE),"")</f>
        <v>7.7499999999999991</v>
      </c>
      <c r="AS7" s="120">
        <f>IFERROR(VLOOKUP(AS6,'P1'!$B$43:$J$46,9,FALSE),"")</f>
        <v>7.7499999999999991</v>
      </c>
      <c r="AT7" s="120">
        <f>IFERROR(VLOOKUP(AT6,'P1'!$B$43:$J$46,9,FALSE),"")</f>
        <v>7.7499999999999991</v>
      </c>
      <c r="AU7" s="120" t="str">
        <f>IFERROR(VLOOKUP(AU6,'P1'!$B$43:$J$46,9,FALSE),"")</f>
        <v/>
      </c>
      <c r="AV7" s="121">
        <f>SUM(Q7:AU7)</f>
        <v>170.49999999999997</v>
      </c>
      <c r="AW7" s="707"/>
      <c r="AX7" s="709"/>
      <c r="AY7" s="122"/>
      <c r="AZ7" s="122"/>
      <c r="BA7" s="118">
        <v>2</v>
      </c>
      <c r="BB7" s="118" t="s">
        <v>28</v>
      </c>
      <c r="BC7" s="240" t="s">
        <v>271</v>
      </c>
      <c r="BN7" s="112">
        <f t="shared" si="2"/>
        <v>2026</v>
      </c>
      <c r="BO7" s="112">
        <f t="shared" si="2"/>
        <v>8</v>
      </c>
    </row>
    <row r="8" spans="2:67" ht="15" customHeight="1">
      <c r="B8" s="686" t="s">
        <v>8</v>
      </c>
      <c r="C8" s="688" t="s">
        <v>424</v>
      </c>
      <c r="D8" s="689"/>
      <c r="E8" s="689"/>
      <c r="F8" s="689"/>
      <c r="G8" s="689"/>
      <c r="H8" s="690"/>
      <c r="I8" s="694" t="s">
        <v>184</v>
      </c>
      <c r="J8" s="695"/>
      <c r="K8" s="695"/>
      <c r="L8" s="695"/>
      <c r="M8" s="696"/>
      <c r="N8" s="700" t="s">
        <v>181</v>
      </c>
      <c r="O8" s="701"/>
      <c r="P8" s="702"/>
      <c r="Q8" s="115" t="s">
        <v>292</v>
      </c>
      <c r="R8" s="115" t="s">
        <v>292</v>
      </c>
      <c r="S8" s="115"/>
      <c r="T8" s="115"/>
      <c r="U8" s="115" t="s">
        <v>292</v>
      </c>
      <c r="V8" s="115" t="s">
        <v>292</v>
      </c>
      <c r="W8" s="115" t="s">
        <v>292</v>
      </c>
      <c r="X8" s="115" t="s">
        <v>292</v>
      </c>
      <c r="Y8" s="115" t="s">
        <v>293</v>
      </c>
      <c r="Z8" s="115"/>
      <c r="AA8" s="115"/>
      <c r="AB8" s="115" t="s">
        <v>292</v>
      </c>
      <c r="AC8" s="115" t="s">
        <v>292</v>
      </c>
      <c r="AD8" s="115" t="s">
        <v>292</v>
      </c>
      <c r="AE8" s="115" t="s">
        <v>292</v>
      </c>
      <c r="AF8" s="115" t="s">
        <v>292</v>
      </c>
      <c r="AG8" s="115"/>
      <c r="AH8" s="115"/>
      <c r="AI8" s="115" t="s">
        <v>292</v>
      </c>
      <c r="AJ8" s="115" t="s">
        <v>292</v>
      </c>
      <c r="AK8" s="115" t="s">
        <v>292</v>
      </c>
      <c r="AL8" s="115" t="s">
        <v>293</v>
      </c>
      <c r="AM8" s="115" t="s">
        <v>292</v>
      </c>
      <c r="AN8" s="115"/>
      <c r="AO8" s="115"/>
      <c r="AP8" s="115" t="s">
        <v>292</v>
      </c>
      <c r="AQ8" s="115" t="s">
        <v>292</v>
      </c>
      <c r="AR8" s="115" t="s">
        <v>292</v>
      </c>
      <c r="AS8" s="115" t="s">
        <v>292</v>
      </c>
      <c r="AT8" s="115" t="s">
        <v>292</v>
      </c>
      <c r="AU8" s="115"/>
      <c r="AV8" s="116">
        <f>COUNTA(Q8:AU8)</f>
        <v>22</v>
      </c>
      <c r="AW8" s="706">
        <f>AV9</f>
        <v>170.49999999999997</v>
      </c>
      <c r="AX8" s="708" t="str">
        <f>IFERROR(ROUNDDOWN(AV9/$AT$2,1),"")</f>
        <v/>
      </c>
      <c r="AY8" s="117"/>
      <c r="AZ8" s="117"/>
      <c r="BA8" s="118">
        <v>3</v>
      </c>
      <c r="BB8" s="118" t="s">
        <v>29</v>
      </c>
      <c r="BC8" s="240" t="s">
        <v>274</v>
      </c>
      <c r="BN8" s="112">
        <f t="shared" si="2"/>
        <v>2027</v>
      </c>
      <c r="BO8" s="112">
        <f t="shared" si="2"/>
        <v>9</v>
      </c>
    </row>
    <row r="9" spans="2:67" ht="15" customHeight="1">
      <c r="B9" s="687"/>
      <c r="C9" s="691"/>
      <c r="D9" s="692"/>
      <c r="E9" s="692"/>
      <c r="F9" s="692"/>
      <c r="G9" s="692"/>
      <c r="H9" s="693"/>
      <c r="I9" s="697"/>
      <c r="J9" s="698"/>
      <c r="K9" s="698"/>
      <c r="L9" s="698"/>
      <c r="M9" s="699"/>
      <c r="N9" s="703"/>
      <c r="O9" s="704"/>
      <c r="P9" s="705"/>
      <c r="Q9" s="120">
        <f>IFERROR(VLOOKUP(Q8,'P1'!$B$43:$J$46,9,FALSE),"")</f>
        <v>7.7499999999999991</v>
      </c>
      <c r="R9" s="120">
        <f>IFERROR(VLOOKUP(R8,'P1'!$B$43:$J$46,9,FALSE),"")</f>
        <v>7.7499999999999991</v>
      </c>
      <c r="S9" s="120" t="str">
        <f>IFERROR(VLOOKUP(S8,'P1'!$B$43:$J$46,9,FALSE),"")</f>
        <v/>
      </c>
      <c r="T9" s="120" t="str">
        <f>IFERROR(VLOOKUP(T8,'P1'!$B$43:$J$46,9,FALSE),"")</f>
        <v/>
      </c>
      <c r="U9" s="120">
        <f>IFERROR(VLOOKUP(U8,'P1'!$B$43:$J$46,9,FALSE),"")</f>
        <v>7.7499999999999991</v>
      </c>
      <c r="V9" s="120">
        <f>IFERROR(VLOOKUP(V8,'P1'!$B$43:$J$46,9,FALSE),"")</f>
        <v>7.7499999999999991</v>
      </c>
      <c r="W9" s="120">
        <f>IFERROR(VLOOKUP(W8,'P1'!$B$43:$J$46,9,FALSE),"")</f>
        <v>7.7499999999999991</v>
      </c>
      <c r="X9" s="120">
        <f>IFERROR(VLOOKUP(X8,'P1'!$B$43:$J$46,9,FALSE),"")</f>
        <v>7.7499999999999991</v>
      </c>
      <c r="Y9" s="120">
        <f>IFERROR(VLOOKUP(Y8,'P1'!$B$43:$J$46,9,FALSE),"")</f>
        <v>7.7499999999999991</v>
      </c>
      <c r="Z9" s="120" t="str">
        <f>IFERROR(VLOOKUP(Z8,'P1'!$B$43:$J$46,9,FALSE),"")</f>
        <v/>
      </c>
      <c r="AA9" s="120" t="str">
        <f>IFERROR(VLOOKUP(AA8,'P1'!$B$43:$J$46,9,FALSE),"")</f>
        <v/>
      </c>
      <c r="AB9" s="120">
        <f>IFERROR(VLOOKUP(AB8,'P1'!$B$43:$J$46,9,FALSE),"")</f>
        <v>7.7499999999999991</v>
      </c>
      <c r="AC9" s="120">
        <f>IFERROR(VLOOKUP(AC8,'P1'!$B$43:$J$46,9,FALSE),"")</f>
        <v>7.7499999999999991</v>
      </c>
      <c r="AD9" s="120">
        <f>IFERROR(VLOOKUP(AD8,'P1'!$B$43:$J$46,9,FALSE),"")</f>
        <v>7.7499999999999991</v>
      </c>
      <c r="AE9" s="120">
        <f>IFERROR(VLOOKUP(AE8,'P1'!$B$43:$J$46,9,FALSE),"")</f>
        <v>7.7499999999999991</v>
      </c>
      <c r="AF9" s="120">
        <f>IFERROR(VLOOKUP(AF8,'P1'!$B$43:$J$46,9,FALSE),"")</f>
        <v>7.7499999999999991</v>
      </c>
      <c r="AG9" s="120" t="str">
        <f>IFERROR(VLOOKUP(AG8,'P1'!$B$43:$J$46,9,FALSE),"")</f>
        <v/>
      </c>
      <c r="AH9" s="120" t="str">
        <f>IFERROR(VLOOKUP(AH8,'P1'!$B$43:$J$46,9,FALSE),"")</f>
        <v/>
      </c>
      <c r="AI9" s="120">
        <f>IFERROR(VLOOKUP(AI8,'P1'!$B$43:$J$46,9,FALSE),"")</f>
        <v>7.7499999999999991</v>
      </c>
      <c r="AJ9" s="120">
        <f>IFERROR(VLOOKUP(AJ8,'P1'!$B$43:$J$46,9,FALSE),"")</f>
        <v>7.7499999999999991</v>
      </c>
      <c r="AK9" s="120">
        <f>IFERROR(VLOOKUP(AK8,'P1'!$B$43:$J$46,9,FALSE),"")</f>
        <v>7.7499999999999991</v>
      </c>
      <c r="AL9" s="120">
        <f>IFERROR(VLOOKUP(AL8,'P1'!$B$43:$J$46,9,FALSE),"")</f>
        <v>7.7499999999999991</v>
      </c>
      <c r="AM9" s="120">
        <f>IFERROR(VLOOKUP(AM8,'P1'!$B$43:$J$46,9,FALSE),"")</f>
        <v>7.7499999999999991</v>
      </c>
      <c r="AN9" s="120" t="str">
        <f>IFERROR(VLOOKUP(AN8,'P1'!$B$43:$J$46,9,FALSE),"")</f>
        <v/>
      </c>
      <c r="AO9" s="120" t="str">
        <f>IFERROR(VLOOKUP(AO8,'P1'!$B$43:$J$46,9,FALSE),"")</f>
        <v/>
      </c>
      <c r="AP9" s="120">
        <f>IFERROR(VLOOKUP(AP8,'P1'!$B$43:$J$46,9,FALSE),"")</f>
        <v>7.7499999999999991</v>
      </c>
      <c r="AQ9" s="120">
        <f>IFERROR(VLOOKUP(AQ8,'P1'!$B$43:$J$46,9,FALSE),"")</f>
        <v>7.7499999999999991</v>
      </c>
      <c r="AR9" s="120">
        <f>IFERROR(VLOOKUP(AR8,'P1'!$B$43:$J$46,9,FALSE),"")</f>
        <v>7.7499999999999991</v>
      </c>
      <c r="AS9" s="120">
        <f>IFERROR(VLOOKUP(AS8,'P1'!$B$43:$J$46,9,FALSE),"")</f>
        <v>7.7499999999999991</v>
      </c>
      <c r="AT9" s="120">
        <f>IFERROR(VLOOKUP(AT8,'P1'!$B$43:$J$46,9,FALSE),"")</f>
        <v>7.7499999999999991</v>
      </c>
      <c r="AU9" s="120" t="str">
        <f>IFERROR(VLOOKUP(AU8,'P1'!$B$43:$J$46,9,FALSE),"")</f>
        <v/>
      </c>
      <c r="AV9" s="121">
        <f>SUM(Q9:AU9)</f>
        <v>170.49999999999997</v>
      </c>
      <c r="AW9" s="707"/>
      <c r="AX9" s="709"/>
      <c r="AY9" s="122"/>
      <c r="AZ9" s="122"/>
      <c r="BA9" s="118">
        <v>4</v>
      </c>
      <c r="BB9" s="118" t="s">
        <v>30</v>
      </c>
      <c r="BC9" s="11" t="s">
        <v>424</v>
      </c>
      <c r="BN9" s="112">
        <f t="shared" si="2"/>
        <v>2028</v>
      </c>
      <c r="BO9" s="112">
        <f t="shared" si="2"/>
        <v>10</v>
      </c>
    </row>
    <row r="10" spans="2:67" ht="15" customHeight="1">
      <c r="B10" s="686" t="s">
        <v>8</v>
      </c>
      <c r="C10" s="688" t="s">
        <v>272</v>
      </c>
      <c r="D10" s="689"/>
      <c r="E10" s="689"/>
      <c r="F10" s="689"/>
      <c r="G10" s="689"/>
      <c r="H10" s="690"/>
      <c r="I10" s="694" t="s">
        <v>185</v>
      </c>
      <c r="J10" s="695"/>
      <c r="K10" s="695"/>
      <c r="L10" s="695"/>
      <c r="M10" s="696"/>
      <c r="N10" s="700" t="s">
        <v>182</v>
      </c>
      <c r="O10" s="701"/>
      <c r="P10" s="702"/>
      <c r="Q10" s="115" t="s">
        <v>294</v>
      </c>
      <c r="R10" s="115" t="s">
        <v>294</v>
      </c>
      <c r="S10" s="115"/>
      <c r="T10" s="115"/>
      <c r="U10" s="115" t="s">
        <v>294</v>
      </c>
      <c r="V10" s="115" t="s">
        <v>294</v>
      </c>
      <c r="W10" s="115"/>
      <c r="X10" s="115" t="s">
        <v>294</v>
      </c>
      <c r="Y10" s="115" t="s">
        <v>294</v>
      </c>
      <c r="Z10" s="115"/>
      <c r="AA10" s="115"/>
      <c r="AB10" s="115" t="s">
        <v>294</v>
      </c>
      <c r="AC10" s="115" t="s">
        <v>294</v>
      </c>
      <c r="AD10" s="115"/>
      <c r="AE10" s="115" t="s">
        <v>294</v>
      </c>
      <c r="AF10" s="115" t="s">
        <v>294</v>
      </c>
      <c r="AG10" s="115"/>
      <c r="AH10" s="115"/>
      <c r="AI10" s="115" t="s">
        <v>294</v>
      </c>
      <c r="AJ10" s="115" t="s">
        <v>294</v>
      </c>
      <c r="AK10" s="115"/>
      <c r="AL10" s="115" t="s">
        <v>294</v>
      </c>
      <c r="AM10" s="115" t="s">
        <v>294</v>
      </c>
      <c r="AN10" s="115"/>
      <c r="AO10" s="115"/>
      <c r="AP10" s="115" t="s">
        <v>294</v>
      </c>
      <c r="AQ10" s="115" t="s">
        <v>294</v>
      </c>
      <c r="AR10" s="115"/>
      <c r="AS10" s="115" t="s">
        <v>294</v>
      </c>
      <c r="AT10" s="115" t="s">
        <v>294</v>
      </c>
      <c r="AU10" s="115"/>
      <c r="AV10" s="116">
        <f>COUNTA(Q10:AU10)</f>
        <v>18</v>
      </c>
      <c r="AW10" s="706">
        <f>AV11</f>
        <v>98.999999999999986</v>
      </c>
      <c r="AX10" s="708" t="str">
        <f>IFERROR(ROUNDDOWN(AV11/$AT$2,1),"")</f>
        <v/>
      </c>
      <c r="AY10" s="117"/>
      <c r="AZ10" s="117"/>
      <c r="BA10" s="118">
        <v>5</v>
      </c>
      <c r="BB10" s="118" t="s">
        <v>31</v>
      </c>
      <c r="BC10" s="240" t="s">
        <v>425</v>
      </c>
      <c r="BN10" s="112">
        <f t="shared" si="2"/>
        <v>2029</v>
      </c>
      <c r="BO10" s="112">
        <f t="shared" si="2"/>
        <v>11</v>
      </c>
    </row>
    <row r="11" spans="2:67" ht="15" customHeight="1">
      <c r="B11" s="687"/>
      <c r="C11" s="691"/>
      <c r="D11" s="692"/>
      <c r="E11" s="692"/>
      <c r="F11" s="692"/>
      <c r="G11" s="692"/>
      <c r="H11" s="693"/>
      <c r="I11" s="697"/>
      <c r="J11" s="698"/>
      <c r="K11" s="698"/>
      <c r="L11" s="698"/>
      <c r="M11" s="699"/>
      <c r="N11" s="703"/>
      <c r="O11" s="704"/>
      <c r="P11" s="705"/>
      <c r="Q11" s="120">
        <f>IFERROR(VLOOKUP(Q10,'P1'!$B$43:$J$46,9,FALSE),"")</f>
        <v>5.4999999999999991</v>
      </c>
      <c r="R11" s="120">
        <f>IFERROR(VLOOKUP(R10,'P1'!$B$43:$J$46,9,FALSE),"")</f>
        <v>5.4999999999999991</v>
      </c>
      <c r="S11" s="120" t="str">
        <f>IFERROR(VLOOKUP(S10,'P1'!$B$43:$J$46,9,FALSE),"")</f>
        <v/>
      </c>
      <c r="T11" s="120" t="str">
        <f>IFERROR(VLOOKUP(T10,'P1'!$B$43:$J$46,9,FALSE),"")</f>
        <v/>
      </c>
      <c r="U11" s="120">
        <f>IFERROR(VLOOKUP(U10,'P1'!$B$43:$J$46,9,FALSE),"")</f>
        <v>5.4999999999999991</v>
      </c>
      <c r="V11" s="120">
        <f>IFERROR(VLOOKUP(V10,'P1'!$B$43:$J$46,9,FALSE),"")</f>
        <v>5.4999999999999991</v>
      </c>
      <c r="W11" s="120" t="str">
        <f>IFERROR(VLOOKUP(W10,'P1'!$B$43:$J$46,9,FALSE),"")</f>
        <v/>
      </c>
      <c r="X11" s="120">
        <f>IFERROR(VLOOKUP(X10,'P1'!$B$43:$J$46,9,FALSE),"")</f>
        <v>5.4999999999999991</v>
      </c>
      <c r="Y11" s="120">
        <f>IFERROR(VLOOKUP(Y10,'P1'!$B$43:$J$46,9,FALSE),"")</f>
        <v>5.4999999999999991</v>
      </c>
      <c r="Z11" s="120" t="str">
        <f>IFERROR(VLOOKUP(Z10,'P1'!$B$43:$J$46,9,FALSE),"")</f>
        <v/>
      </c>
      <c r="AA11" s="120" t="str">
        <f>IFERROR(VLOOKUP(AA10,'P1'!$B$43:$J$46,9,FALSE),"")</f>
        <v/>
      </c>
      <c r="AB11" s="120">
        <f>IFERROR(VLOOKUP(AB10,'P1'!$B$43:$J$46,9,FALSE),"")</f>
        <v>5.4999999999999991</v>
      </c>
      <c r="AC11" s="120">
        <f>IFERROR(VLOOKUP(AC10,'P1'!$B$43:$J$46,9,FALSE),"")</f>
        <v>5.4999999999999991</v>
      </c>
      <c r="AD11" s="120" t="str">
        <f>IFERROR(VLOOKUP(AD10,'P1'!$B$43:$J$46,9,FALSE),"")</f>
        <v/>
      </c>
      <c r="AE11" s="120">
        <f>IFERROR(VLOOKUP(AE10,'P1'!$B$43:$J$46,9,FALSE),"")</f>
        <v>5.4999999999999991</v>
      </c>
      <c r="AF11" s="120">
        <f>IFERROR(VLOOKUP(AF10,'P1'!$B$43:$J$46,9,FALSE),"")</f>
        <v>5.4999999999999991</v>
      </c>
      <c r="AG11" s="120" t="str">
        <f>IFERROR(VLOOKUP(AG10,'P1'!$B$43:$J$46,9,FALSE),"")</f>
        <v/>
      </c>
      <c r="AH11" s="120" t="str">
        <f>IFERROR(VLOOKUP(AH10,'P1'!$B$43:$J$46,9,FALSE),"")</f>
        <v/>
      </c>
      <c r="AI11" s="120">
        <f>IFERROR(VLOOKUP(AI10,'P1'!$B$43:$J$46,9,FALSE),"")</f>
        <v>5.4999999999999991</v>
      </c>
      <c r="AJ11" s="120">
        <f>IFERROR(VLOOKUP(AJ10,'P1'!$B$43:$J$46,9,FALSE),"")</f>
        <v>5.4999999999999991</v>
      </c>
      <c r="AK11" s="120" t="str">
        <f>IFERROR(VLOOKUP(AK10,'P1'!$B$43:$J$46,9,FALSE),"")</f>
        <v/>
      </c>
      <c r="AL11" s="120">
        <f>IFERROR(VLOOKUP(AL10,'P1'!$B$43:$J$46,9,FALSE),"")</f>
        <v>5.4999999999999991</v>
      </c>
      <c r="AM11" s="120">
        <f>IFERROR(VLOOKUP(AM10,'P1'!$B$43:$J$46,9,FALSE),"")</f>
        <v>5.4999999999999991</v>
      </c>
      <c r="AN11" s="120" t="str">
        <f>IFERROR(VLOOKUP(AN10,'P1'!$B$43:$J$46,9,FALSE),"")</f>
        <v/>
      </c>
      <c r="AO11" s="120" t="str">
        <f>IFERROR(VLOOKUP(AO10,'P1'!$B$43:$J$46,9,FALSE),"")</f>
        <v/>
      </c>
      <c r="AP11" s="120">
        <f>IFERROR(VLOOKUP(AP10,'P1'!$B$43:$J$46,9,FALSE),"")</f>
        <v>5.4999999999999991</v>
      </c>
      <c r="AQ11" s="120">
        <f>IFERROR(VLOOKUP(AQ10,'P1'!$B$43:$J$46,9,FALSE),"")</f>
        <v>5.4999999999999991</v>
      </c>
      <c r="AR11" s="120" t="str">
        <f>IFERROR(VLOOKUP(AR10,'P1'!$B$43:$J$46,9,FALSE),"")</f>
        <v/>
      </c>
      <c r="AS11" s="120">
        <f>IFERROR(VLOOKUP(AS10,'P1'!$B$43:$J$46,9,FALSE),"")</f>
        <v>5.4999999999999991</v>
      </c>
      <c r="AT11" s="120">
        <f>IFERROR(VLOOKUP(AT10,'P1'!$B$43:$J$46,9,FALSE),"")</f>
        <v>5.4999999999999991</v>
      </c>
      <c r="AU11" s="120" t="str">
        <f>IFERROR(VLOOKUP(AU10,'P1'!$B$43:$J$46,9,FALSE),"")</f>
        <v/>
      </c>
      <c r="AV11" s="121">
        <f>SUM(Q11:AU11)</f>
        <v>98.999999999999986</v>
      </c>
      <c r="AW11" s="707"/>
      <c r="AX11" s="709"/>
      <c r="AY11" s="122"/>
      <c r="AZ11" s="122"/>
      <c r="BA11" s="118">
        <v>6</v>
      </c>
      <c r="BB11" s="118" t="s">
        <v>32</v>
      </c>
      <c r="BC11" s="240" t="s">
        <v>426</v>
      </c>
      <c r="BN11" s="112">
        <f t="shared" si="2"/>
        <v>2030</v>
      </c>
      <c r="BO11" s="112">
        <f t="shared" si="2"/>
        <v>12</v>
      </c>
    </row>
    <row r="12" spans="2:67" ht="17.100000000000001" customHeight="1">
      <c r="B12" s="686">
        <f>ROW(B1)</f>
        <v>1</v>
      </c>
      <c r="C12" s="717"/>
      <c r="D12" s="718"/>
      <c r="E12" s="718"/>
      <c r="F12" s="718"/>
      <c r="G12" s="718"/>
      <c r="H12" s="719"/>
      <c r="I12" s="723"/>
      <c r="J12" s="724"/>
      <c r="K12" s="724"/>
      <c r="L12" s="724"/>
      <c r="M12" s="725"/>
      <c r="N12" s="729"/>
      <c r="O12" s="730"/>
      <c r="P12" s="719"/>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16">
        <f>COUNTA(Q12:AU12)</f>
        <v>0</v>
      </c>
      <c r="AW12" s="706">
        <f>AV13</f>
        <v>0</v>
      </c>
      <c r="AX12" s="708" t="str">
        <f>IFERROR(ROUNDDOWN(AV13/$AT$2,1),"")</f>
        <v/>
      </c>
      <c r="AY12" s="117"/>
      <c r="AZ12" s="117"/>
      <c r="BA12" s="118">
        <v>7</v>
      </c>
      <c r="BB12" s="118" t="s">
        <v>33</v>
      </c>
      <c r="BC12" s="240" t="s">
        <v>427</v>
      </c>
    </row>
    <row r="13" spans="2:67" ht="17.100000000000001" customHeight="1">
      <c r="B13" s="687"/>
      <c r="C13" s="720"/>
      <c r="D13" s="721"/>
      <c r="E13" s="721"/>
      <c r="F13" s="721"/>
      <c r="G13" s="721"/>
      <c r="H13" s="722"/>
      <c r="I13" s="726"/>
      <c r="J13" s="727"/>
      <c r="K13" s="727"/>
      <c r="L13" s="727"/>
      <c r="M13" s="728"/>
      <c r="N13" s="720"/>
      <c r="O13" s="721"/>
      <c r="P13" s="722"/>
      <c r="Q13" s="256" t="str">
        <f>IFERROR(IF(AND(AND($N12&lt;&gt;$BI$6,$N12&lt;&gt;$BJ$6),Q12="有"),$AL$2,VLOOKUP(Q12,'P1'!$B$4:$J$35,9,FALSE)),"")</f>
        <v/>
      </c>
      <c r="R13" s="256" t="str">
        <f>IFERROR(IF(AND(AND($N12&lt;&gt;$BI$6,$N12&lt;&gt;$BJ$6),R12="有"),$AL$2,VLOOKUP(R12,'P1'!$B$4:$J$35,9,FALSE)),"")</f>
        <v/>
      </c>
      <c r="S13" s="256" t="str">
        <f>IFERROR(IF(AND(AND($N12&lt;&gt;$BI$6,$N12&lt;&gt;$BJ$6),S12="有"),$AL$2,VLOOKUP(S12,'P1'!$B$4:$J$35,9,FALSE)),"")</f>
        <v/>
      </c>
      <c r="T13" s="256" t="str">
        <f>IFERROR(IF(AND(AND($N12&lt;&gt;$BI$6,$N12&lt;&gt;$BJ$6),T12="有"),$AL$2,VLOOKUP(T12,'P1'!$B$4:$J$35,9,FALSE)),"")</f>
        <v/>
      </c>
      <c r="U13" s="256" t="str">
        <f>IFERROR(IF(AND(AND($N12&lt;&gt;$BI$6,$N12&lt;&gt;$BJ$6),U12="有"),$AL$2,VLOOKUP(U12,'P1'!$B$4:$J$35,9,FALSE)),"")</f>
        <v/>
      </c>
      <c r="V13" s="256" t="str">
        <f>IFERROR(IF(AND(AND($N12&lt;&gt;$BI$6,$N12&lt;&gt;$BJ$6),V12="有"),$AL$2,VLOOKUP(V12,'P1'!$B$4:$J$35,9,FALSE)),"")</f>
        <v/>
      </c>
      <c r="W13" s="256" t="str">
        <f>IFERROR(IF(AND(AND($N12&lt;&gt;$BI$6,$N12&lt;&gt;$BJ$6),W12="有"),$AL$2,VLOOKUP(W12,'P1'!$B$4:$J$35,9,FALSE)),"")</f>
        <v/>
      </c>
      <c r="X13" s="256" t="str">
        <f>IFERROR(IF(AND(AND($N12&lt;&gt;$BI$6,$N12&lt;&gt;$BJ$6),X12="有"),$AL$2,VLOOKUP(X12,'P1'!$B$4:$J$35,9,FALSE)),"")</f>
        <v/>
      </c>
      <c r="Y13" s="256" t="str">
        <f>IFERROR(IF(AND(AND($N12&lt;&gt;$BI$6,$N12&lt;&gt;$BJ$6),Y12="有"),$AL$2,VLOOKUP(Y12,'P1'!$B$4:$J$35,9,FALSE)),"")</f>
        <v/>
      </c>
      <c r="Z13" s="256" t="str">
        <f>IFERROR(IF(AND(AND($N12&lt;&gt;$BI$6,$N12&lt;&gt;$BJ$6),Z12="有"),$AL$2,VLOOKUP(Z12,'P1'!$B$4:$J$35,9,FALSE)),"")</f>
        <v/>
      </c>
      <c r="AA13" s="256" t="str">
        <f>IFERROR(IF(AND(AND($N12&lt;&gt;$BI$6,$N12&lt;&gt;$BJ$6),AA12="有"),$AL$2,VLOOKUP(AA12,'P1'!$B$4:$J$35,9,FALSE)),"")</f>
        <v/>
      </c>
      <c r="AB13" s="256" t="str">
        <f>IFERROR(IF(AND(AND($N12&lt;&gt;$BI$6,$N12&lt;&gt;$BJ$6),AB12="有"),$AL$2,VLOOKUP(AB12,'P1'!$B$4:$J$35,9,FALSE)),"")</f>
        <v/>
      </c>
      <c r="AC13" s="256" t="str">
        <f>IFERROR(IF(AND(AND($N12&lt;&gt;$BI$6,$N12&lt;&gt;$BJ$6),AC12="有"),$AL$2,VLOOKUP(AC12,'P1'!$B$4:$J$35,9,FALSE)),"")</f>
        <v/>
      </c>
      <c r="AD13" s="256" t="str">
        <f>IFERROR(IF(AND(AND($N12&lt;&gt;$BI$6,$N12&lt;&gt;$BJ$6),AD12="有"),$AL$2,VLOOKUP(AD12,'P1'!$B$4:$J$35,9,FALSE)),"")</f>
        <v/>
      </c>
      <c r="AE13" s="256" t="str">
        <f>IFERROR(IF(AND(AND($N12&lt;&gt;$BI$6,$N12&lt;&gt;$BJ$6),AE12="有"),$AL$2,VLOOKUP(AE12,'P1'!$B$4:$J$35,9,FALSE)),"")</f>
        <v/>
      </c>
      <c r="AF13" s="256" t="str">
        <f>IFERROR(IF(AND(AND($N12&lt;&gt;$BI$6,$N12&lt;&gt;$BJ$6),AF12="有"),$AL$2,VLOOKUP(AF12,'P1'!$B$4:$J$35,9,FALSE)),"")</f>
        <v/>
      </c>
      <c r="AG13" s="256" t="str">
        <f>IFERROR(IF(AND(AND($N12&lt;&gt;$BI$6,$N12&lt;&gt;$BJ$6),AG12="有"),$AL$2,VLOOKUP(AG12,'P1'!$B$4:$J$35,9,FALSE)),"")</f>
        <v/>
      </c>
      <c r="AH13" s="256" t="str">
        <f>IFERROR(IF(AND(AND($N12&lt;&gt;$BI$6,$N12&lt;&gt;$BJ$6),AH12="有"),$AL$2,VLOOKUP(AH12,'P1'!$B$4:$J$35,9,FALSE)),"")</f>
        <v/>
      </c>
      <c r="AI13" s="256" t="str">
        <f>IFERROR(IF(AND(AND($N12&lt;&gt;$BI$6,$N12&lt;&gt;$BJ$6),AI12="有"),$AL$2,VLOOKUP(AI12,'P1'!$B$4:$J$35,9,FALSE)),"")</f>
        <v/>
      </c>
      <c r="AJ13" s="256" t="str">
        <f>IFERROR(IF(AND(AND($N12&lt;&gt;$BI$6,$N12&lt;&gt;$BJ$6),AJ12="有"),$AL$2,VLOOKUP(AJ12,'P1'!$B$4:$J$35,9,FALSE)),"")</f>
        <v/>
      </c>
      <c r="AK13" s="256" t="str">
        <f>IFERROR(IF(AND(AND($N12&lt;&gt;$BI$6,$N12&lt;&gt;$BJ$6),AK12="有"),$AL$2,VLOOKUP(AK12,'P1'!$B$4:$J$35,9,FALSE)),"")</f>
        <v/>
      </c>
      <c r="AL13" s="256" t="str">
        <f>IFERROR(IF(AND(AND($N12&lt;&gt;$BI$6,$N12&lt;&gt;$BJ$6),AL12="有"),$AL$2,VLOOKUP(AL12,'P1'!$B$4:$J$35,9,FALSE)),"")</f>
        <v/>
      </c>
      <c r="AM13" s="256" t="str">
        <f>IFERROR(IF(AND(AND($N12&lt;&gt;$BI$6,$N12&lt;&gt;$BJ$6),AM12="有"),$AL$2,VLOOKUP(AM12,'P1'!$B$4:$J$35,9,FALSE)),"")</f>
        <v/>
      </c>
      <c r="AN13" s="256" t="str">
        <f>IFERROR(IF(AND(AND($N12&lt;&gt;$BI$6,$N12&lt;&gt;$BJ$6),AN12="有"),$AL$2,VLOOKUP(AN12,'P1'!$B$4:$J$35,9,FALSE)),"")</f>
        <v/>
      </c>
      <c r="AO13" s="256" t="str">
        <f>IFERROR(IF(AND(AND($N12&lt;&gt;$BI$6,$N12&lt;&gt;$BJ$6),AO12="有"),$AL$2,VLOOKUP(AO12,'P1'!$B$4:$J$35,9,FALSE)),"")</f>
        <v/>
      </c>
      <c r="AP13" s="256" t="str">
        <f>IFERROR(IF(AND(AND($N12&lt;&gt;$BI$6,$N12&lt;&gt;$BJ$6),AP12="有"),$AL$2,VLOOKUP(AP12,'P1'!$B$4:$J$35,9,FALSE)),"")</f>
        <v/>
      </c>
      <c r="AQ13" s="256" t="str">
        <f>IFERROR(IF(AND(AND($N12&lt;&gt;$BI$6,$N12&lt;&gt;$BJ$6),AQ12="有"),$AL$2,VLOOKUP(AQ12,'P1'!$B$4:$J$35,9,FALSE)),"")</f>
        <v/>
      </c>
      <c r="AR13" s="256" t="str">
        <f>IFERROR(IF(AND(AND($N12&lt;&gt;$BI$6,$N12&lt;&gt;$BJ$6),AR12="有"),$AL$2,VLOOKUP(AR12,'P1'!$B$4:$J$35,9,FALSE)),"")</f>
        <v/>
      </c>
      <c r="AS13" s="256" t="str">
        <f>IFERROR(IF(AND(AND($N12&lt;&gt;$BI$6,$N12&lt;&gt;$BJ$6),AS12="有"),$AL$2,VLOOKUP(AS12,'P1'!$B$4:$J$35,9,FALSE)),"")</f>
        <v/>
      </c>
      <c r="AT13" s="256" t="str">
        <f>IFERROR(IF(AND(AND($N12&lt;&gt;$BI$6,$N12&lt;&gt;$BJ$6),AT12="有"),$AL$2,VLOOKUP(AT12,'P1'!$B$4:$J$35,9,FALSE)),"")</f>
        <v/>
      </c>
      <c r="AU13" s="256" t="str">
        <f>IFERROR(IF(AND(AND($N12&lt;&gt;$BI$6,$N12&lt;&gt;$BJ$6),AU12="有"),$AL$2,VLOOKUP(AU12,'P1'!$B$4:$J$35,9,FALSE)),"")</f>
        <v/>
      </c>
      <c r="AV13" s="121">
        <f>SUM(Q13:AU13)</f>
        <v>0</v>
      </c>
      <c r="AW13" s="707"/>
      <c r="AX13" s="709"/>
      <c r="AY13" s="122"/>
      <c r="AZ13" s="122"/>
      <c r="BA13" s="118"/>
      <c r="BB13" s="118"/>
      <c r="BC13" s="240" t="s">
        <v>273</v>
      </c>
    </row>
    <row r="14" spans="2:67" ht="17.100000000000001" customHeight="1">
      <c r="B14" s="686">
        <f>B12+1</f>
        <v>2</v>
      </c>
      <c r="C14" s="717"/>
      <c r="D14" s="718"/>
      <c r="E14" s="718"/>
      <c r="F14" s="718"/>
      <c r="G14" s="718"/>
      <c r="H14" s="719"/>
      <c r="I14" s="723"/>
      <c r="J14" s="724"/>
      <c r="K14" s="724"/>
      <c r="L14" s="724"/>
      <c r="M14" s="725"/>
      <c r="N14" s="729"/>
      <c r="O14" s="730"/>
      <c r="P14" s="719"/>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16">
        <f>COUNTA(Q14:AU14)</f>
        <v>0</v>
      </c>
      <c r="AW14" s="706">
        <f>AV15</f>
        <v>0</v>
      </c>
      <c r="AX14" s="708" t="str">
        <f>IFERROR(ROUNDDOWN(AV15/$AT$2,1),"")</f>
        <v/>
      </c>
      <c r="AY14" s="117"/>
      <c r="AZ14" s="117"/>
      <c r="BC14" s="240" t="s">
        <v>428</v>
      </c>
    </row>
    <row r="15" spans="2:67" ht="17.100000000000001" customHeight="1">
      <c r="B15" s="687"/>
      <c r="C15" s="720"/>
      <c r="D15" s="721"/>
      <c r="E15" s="721"/>
      <c r="F15" s="721"/>
      <c r="G15" s="721"/>
      <c r="H15" s="722"/>
      <c r="I15" s="726"/>
      <c r="J15" s="727"/>
      <c r="K15" s="727"/>
      <c r="L15" s="727"/>
      <c r="M15" s="728"/>
      <c r="N15" s="720"/>
      <c r="O15" s="721"/>
      <c r="P15" s="722"/>
      <c r="Q15" s="256" t="str">
        <f>IFERROR(IF(AND(AND($N14&lt;&gt;$BI$6,$N14&lt;&gt;$BJ$6),Q14="有"),$AL$2,VLOOKUP(Q14,'P1'!$B$4:$J$35,9,FALSE)),"")</f>
        <v/>
      </c>
      <c r="R15" s="256" t="str">
        <f>IFERROR(IF(AND(AND($N14&lt;&gt;$BI$6,$N14&lt;&gt;$BJ$6),R14="有"),$AL$2,VLOOKUP(R14,'P1'!$B$4:$J$35,9,FALSE)),"")</f>
        <v/>
      </c>
      <c r="S15" s="256" t="str">
        <f>IFERROR(IF(AND(AND($N14&lt;&gt;$BI$6,$N14&lt;&gt;$BJ$6),S14="有"),$AL$2,VLOOKUP(S14,'P1'!$B$4:$J$35,9,FALSE)),"")</f>
        <v/>
      </c>
      <c r="T15" s="256" t="str">
        <f>IFERROR(IF(AND(AND($N14&lt;&gt;$BI$6,$N14&lt;&gt;$BJ$6),T14="有"),$AL$2,VLOOKUP(T14,'P1'!$B$4:$J$35,9,FALSE)),"")</f>
        <v/>
      </c>
      <c r="U15" s="256" t="str">
        <f>IFERROR(IF(AND(AND($N14&lt;&gt;$BI$6,$N14&lt;&gt;$BJ$6),U14="有"),$AL$2,VLOOKUP(U14,'P1'!$B$4:$J$35,9,FALSE)),"")</f>
        <v/>
      </c>
      <c r="V15" s="256" t="str">
        <f>IFERROR(IF(AND(AND($N14&lt;&gt;$BI$6,$N14&lt;&gt;$BJ$6),V14="有"),$AL$2,VLOOKUP(V14,'P1'!$B$4:$J$35,9,FALSE)),"")</f>
        <v/>
      </c>
      <c r="W15" s="256" t="str">
        <f>IFERROR(IF(AND(AND($N14&lt;&gt;$BI$6,$N14&lt;&gt;$BJ$6),W14="有"),$AL$2,VLOOKUP(W14,'P1'!$B$4:$J$35,9,FALSE)),"")</f>
        <v/>
      </c>
      <c r="X15" s="256" t="str">
        <f>IFERROR(IF(AND(AND($N14&lt;&gt;$BI$6,$N14&lt;&gt;$BJ$6),X14="有"),$AL$2,VLOOKUP(X14,'P1'!$B$4:$J$35,9,FALSE)),"")</f>
        <v/>
      </c>
      <c r="Y15" s="256" t="str">
        <f>IFERROR(IF(AND(AND($N14&lt;&gt;$BI$6,$N14&lt;&gt;$BJ$6),Y14="有"),$AL$2,VLOOKUP(Y14,'P1'!$B$4:$J$35,9,FALSE)),"")</f>
        <v/>
      </c>
      <c r="Z15" s="256" t="str">
        <f>IFERROR(IF(AND(AND($N14&lt;&gt;$BI$6,$N14&lt;&gt;$BJ$6),Z14="有"),$AL$2,VLOOKUP(Z14,'P1'!$B$4:$J$35,9,FALSE)),"")</f>
        <v/>
      </c>
      <c r="AA15" s="256" t="str">
        <f>IFERROR(IF(AND(AND($N14&lt;&gt;$BI$6,$N14&lt;&gt;$BJ$6),AA14="有"),$AL$2,VLOOKUP(AA14,'P1'!$B$4:$J$35,9,FALSE)),"")</f>
        <v/>
      </c>
      <c r="AB15" s="256" t="str">
        <f>IFERROR(IF(AND(AND($N14&lt;&gt;$BI$6,$N14&lt;&gt;$BJ$6),AB14="有"),$AL$2,VLOOKUP(AB14,'P1'!$B$4:$J$35,9,FALSE)),"")</f>
        <v/>
      </c>
      <c r="AC15" s="256" t="str">
        <f>IFERROR(IF(AND(AND($N14&lt;&gt;$BI$6,$N14&lt;&gt;$BJ$6),AC14="有"),$AL$2,VLOOKUP(AC14,'P1'!$B$4:$J$35,9,FALSE)),"")</f>
        <v/>
      </c>
      <c r="AD15" s="256" t="str">
        <f>IFERROR(IF(AND(AND($N14&lt;&gt;$BI$6,$N14&lt;&gt;$BJ$6),AD14="有"),$AL$2,VLOOKUP(AD14,'P1'!$B$4:$J$35,9,FALSE)),"")</f>
        <v/>
      </c>
      <c r="AE15" s="256" t="str">
        <f>IFERROR(IF(AND(AND($N14&lt;&gt;$BI$6,$N14&lt;&gt;$BJ$6),AE14="有"),$AL$2,VLOOKUP(AE14,'P1'!$B$4:$J$35,9,FALSE)),"")</f>
        <v/>
      </c>
      <c r="AF15" s="256" t="str">
        <f>IFERROR(IF(AND(AND($N14&lt;&gt;$BI$6,$N14&lt;&gt;$BJ$6),AF14="有"),$AL$2,VLOOKUP(AF14,'P1'!$B$4:$J$35,9,FALSE)),"")</f>
        <v/>
      </c>
      <c r="AG15" s="256" t="str">
        <f>IFERROR(IF(AND(AND($N14&lt;&gt;$BI$6,$N14&lt;&gt;$BJ$6),AG14="有"),$AL$2,VLOOKUP(AG14,'P1'!$B$4:$J$35,9,FALSE)),"")</f>
        <v/>
      </c>
      <c r="AH15" s="256" t="str">
        <f>IFERROR(IF(AND(AND($N14&lt;&gt;$BI$6,$N14&lt;&gt;$BJ$6),AH14="有"),$AL$2,VLOOKUP(AH14,'P1'!$B$4:$J$35,9,FALSE)),"")</f>
        <v/>
      </c>
      <c r="AI15" s="256" t="str">
        <f>IFERROR(IF(AND(AND($N14&lt;&gt;$BI$6,$N14&lt;&gt;$BJ$6),AI14="有"),$AL$2,VLOOKUP(AI14,'P1'!$B$4:$J$35,9,FALSE)),"")</f>
        <v/>
      </c>
      <c r="AJ15" s="256" t="str">
        <f>IFERROR(IF(AND(AND($N14&lt;&gt;$BI$6,$N14&lt;&gt;$BJ$6),AJ14="有"),$AL$2,VLOOKUP(AJ14,'P1'!$B$4:$J$35,9,FALSE)),"")</f>
        <v/>
      </c>
      <c r="AK15" s="256" t="str">
        <f>IFERROR(IF(AND(AND($N14&lt;&gt;$BI$6,$N14&lt;&gt;$BJ$6),AK14="有"),$AL$2,VLOOKUP(AK14,'P1'!$B$4:$J$35,9,FALSE)),"")</f>
        <v/>
      </c>
      <c r="AL15" s="256" t="str">
        <f>IFERROR(IF(AND(AND($N14&lt;&gt;$BI$6,$N14&lt;&gt;$BJ$6),AL14="有"),$AL$2,VLOOKUP(AL14,'P1'!$B$4:$J$35,9,FALSE)),"")</f>
        <v/>
      </c>
      <c r="AM15" s="256" t="str">
        <f>IFERROR(IF(AND(AND($N14&lt;&gt;$BI$6,$N14&lt;&gt;$BJ$6),AM14="有"),$AL$2,VLOOKUP(AM14,'P1'!$B$4:$J$35,9,FALSE)),"")</f>
        <v/>
      </c>
      <c r="AN15" s="256" t="str">
        <f>IFERROR(IF(AND(AND($N14&lt;&gt;$BI$6,$N14&lt;&gt;$BJ$6),AN14="有"),$AL$2,VLOOKUP(AN14,'P1'!$B$4:$J$35,9,FALSE)),"")</f>
        <v/>
      </c>
      <c r="AO15" s="256" t="str">
        <f>IFERROR(IF(AND(AND($N14&lt;&gt;$BI$6,$N14&lt;&gt;$BJ$6),AO14="有"),$AL$2,VLOOKUP(AO14,'P1'!$B$4:$J$35,9,FALSE)),"")</f>
        <v/>
      </c>
      <c r="AP15" s="256" t="str">
        <f>IFERROR(IF(AND(AND($N14&lt;&gt;$BI$6,$N14&lt;&gt;$BJ$6),AP14="有"),$AL$2,VLOOKUP(AP14,'P1'!$B$4:$J$35,9,FALSE)),"")</f>
        <v/>
      </c>
      <c r="AQ15" s="256" t="str">
        <f>IFERROR(IF(AND(AND($N14&lt;&gt;$BI$6,$N14&lt;&gt;$BJ$6),AQ14="有"),$AL$2,VLOOKUP(AQ14,'P1'!$B$4:$J$35,9,FALSE)),"")</f>
        <v/>
      </c>
      <c r="AR15" s="256" t="str">
        <f>IFERROR(IF(AND(AND($N14&lt;&gt;$BI$6,$N14&lt;&gt;$BJ$6),AR14="有"),$AL$2,VLOOKUP(AR14,'P1'!$B$4:$J$35,9,FALSE)),"")</f>
        <v/>
      </c>
      <c r="AS15" s="256" t="str">
        <f>IFERROR(IF(AND(AND($N14&lt;&gt;$BI$6,$N14&lt;&gt;$BJ$6),AS14="有"),$AL$2,VLOOKUP(AS14,'P1'!$B$4:$J$35,9,FALSE)),"")</f>
        <v/>
      </c>
      <c r="AT15" s="256" t="str">
        <f>IFERROR(IF(AND(AND($N14&lt;&gt;$BI$6,$N14&lt;&gt;$BJ$6),AT14="有"),$AL$2,VLOOKUP(AT14,'P1'!$B$4:$J$35,9,FALSE)),"")</f>
        <v/>
      </c>
      <c r="AU15" s="256" t="str">
        <f>IFERROR(IF(AND(AND($N14&lt;&gt;$BI$6,$N14&lt;&gt;$BJ$6),AU14="有"),$AL$2,VLOOKUP(AU14,'P1'!$B$4:$J$35,9,FALSE)),"")</f>
        <v/>
      </c>
      <c r="AV15" s="121">
        <f>SUM(Q15:AU15)</f>
        <v>0</v>
      </c>
      <c r="AW15" s="707"/>
      <c r="AX15" s="709"/>
      <c r="AY15" s="122"/>
      <c r="AZ15" s="122"/>
      <c r="BC15" s="240"/>
    </row>
    <row r="16" spans="2:67" ht="17.100000000000001" customHeight="1">
      <c r="B16" s="686">
        <f>B14+1</f>
        <v>3</v>
      </c>
      <c r="C16" s="717"/>
      <c r="D16" s="718"/>
      <c r="E16" s="718"/>
      <c r="F16" s="718"/>
      <c r="G16" s="718"/>
      <c r="H16" s="719"/>
      <c r="I16" s="723"/>
      <c r="J16" s="724"/>
      <c r="K16" s="724"/>
      <c r="L16" s="724"/>
      <c r="M16" s="725"/>
      <c r="N16" s="729"/>
      <c r="O16" s="730"/>
      <c r="P16" s="719"/>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16">
        <f>COUNTA(Q16:AU16)</f>
        <v>0</v>
      </c>
      <c r="AW16" s="706">
        <f>AV17</f>
        <v>0</v>
      </c>
      <c r="AX16" s="708" t="str">
        <f>IFERROR(ROUNDDOWN(AV17/$AT$2,1),"")</f>
        <v/>
      </c>
      <c r="AY16" s="117"/>
      <c r="AZ16" s="117"/>
      <c r="BC16" s="240"/>
    </row>
    <row r="17" spans="2:52" ht="17.100000000000001" customHeight="1">
      <c r="B17" s="687"/>
      <c r="C17" s="720"/>
      <c r="D17" s="721"/>
      <c r="E17" s="721"/>
      <c r="F17" s="721"/>
      <c r="G17" s="721"/>
      <c r="H17" s="722"/>
      <c r="I17" s="726"/>
      <c r="J17" s="727"/>
      <c r="K17" s="727"/>
      <c r="L17" s="727"/>
      <c r="M17" s="728"/>
      <c r="N17" s="720"/>
      <c r="O17" s="721"/>
      <c r="P17" s="722"/>
      <c r="Q17" s="256" t="str">
        <f>IFERROR(IF(AND(AND($N16&lt;&gt;$BI$6,$N16&lt;&gt;$BJ$6),Q16="有"),$AL$2,VLOOKUP(Q16,'P1'!$B$4:$J$35,9,FALSE)),"")</f>
        <v/>
      </c>
      <c r="R17" s="256" t="str">
        <f>IFERROR(IF(AND(AND($N16&lt;&gt;$BI$6,$N16&lt;&gt;$BJ$6),R16="有"),$AL$2,VLOOKUP(R16,'P1'!$B$4:$J$35,9,FALSE)),"")</f>
        <v/>
      </c>
      <c r="S17" s="256" t="str">
        <f>IFERROR(IF(AND(AND($N16&lt;&gt;$BI$6,$N16&lt;&gt;$BJ$6),S16="有"),$AL$2,VLOOKUP(S16,'P1'!$B$4:$J$35,9,FALSE)),"")</f>
        <v/>
      </c>
      <c r="T17" s="256" t="str">
        <f>IFERROR(IF(AND(AND($N16&lt;&gt;$BI$6,$N16&lt;&gt;$BJ$6),T16="有"),$AL$2,VLOOKUP(T16,'P1'!$B$4:$J$35,9,FALSE)),"")</f>
        <v/>
      </c>
      <c r="U17" s="256" t="str">
        <f>IFERROR(IF(AND(AND($N16&lt;&gt;$BI$6,$N16&lt;&gt;$BJ$6),U16="有"),$AL$2,VLOOKUP(U16,'P1'!$B$4:$J$35,9,FALSE)),"")</f>
        <v/>
      </c>
      <c r="V17" s="256" t="str">
        <f>IFERROR(IF(AND(AND($N16&lt;&gt;$BI$6,$N16&lt;&gt;$BJ$6),V16="有"),$AL$2,VLOOKUP(V16,'P1'!$B$4:$J$35,9,FALSE)),"")</f>
        <v/>
      </c>
      <c r="W17" s="256" t="str">
        <f>IFERROR(IF(AND(AND($N16&lt;&gt;$BI$6,$N16&lt;&gt;$BJ$6),W16="有"),$AL$2,VLOOKUP(W16,'P1'!$B$4:$J$35,9,FALSE)),"")</f>
        <v/>
      </c>
      <c r="X17" s="256" t="str">
        <f>IFERROR(IF(AND(AND($N16&lt;&gt;$BI$6,$N16&lt;&gt;$BJ$6),X16="有"),$AL$2,VLOOKUP(X16,'P1'!$B$4:$J$35,9,FALSE)),"")</f>
        <v/>
      </c>
      <c r="Y17" s="256" t="str">
        <f>IFERROR(IF(AND(AND($N16&lt;&gt;$BI$6,$N16&lt;&gt;$BJ$6),Y16="有"),$AL$2,VLOOKUP(Y16,'P1'!$B$4:$J$35,9,FALSE)),"")</f>
        <v/>
      </c>
      <c r="Z17" s="256" t="str">
        <f>IFERROR(IF(AND(AND($N16&lt;&gt;$BI$6,$N16&lt;&gt;$BJ$6),Z16="有"),$AL$2,VLOOKUP(Z16,'P1'!$B$4:$J$35,9,FALSE)),"")</f>
        <v/>
      </c>
      <c r="AA17" s="256" t="str">
        <f>IFERROR(IF(AND(AND($N16&lt;&gt;$BI$6,$N16&lt;&gt;$BJ$6),AA16="有"),$AL$2,VLOOKUP(AA16,'P1'!$B$4:$J$35,9,FALSE)),"")</f>
        <v/>
      </c>
      <c r="AB17" s="256" t="str">
        <f>IFERROR(IF(AND(AND($N16&lt;&gt;$BI$6,$N16&lt;&gt;$BJ$6),AB16="有"),$AL$2,VLOOKUP(AB16,'P1'!$B$4:$J$35,9,FALSE)),"")</f>
        <v/>
      </c>
      <c r="AC17" s="256" t="str">
        <f>IFERROR(IF(AND(AND($N16&lt;&gt;$BI$6,$N16&lt;&gt;$BJ$6),AC16="有"),$AL$2,VLOOKUP(AC16,'P1'!$B$4:$J$35,9,FALSE)),"")</f>
        <v/>
      </c>
      <c r="AD17" s="256" t="str">
        <f>IFERROR(IF(AND(AND($N16&lt;&gt;$BI$6,$N16&lt;&gt;$BJ$6),AD16="有"),$AL$2,VLOOKUP(AD16,'P1'!$B$4:$J$35,9,FALSE)),"")</f>
        <v/>
      </c>
      <c r="AE17" s="256" t="str">
        <f>IFERROR(IF(AND(AND($N16&lt;&gt;$BI$6,$N16&lt;&gt;$BJ$6),AE16="有"),$AL$2,VLOOKUP(AE16,'P1'!$B$4:$J$35,9,FALSE)),"")</f>
        <v/>
      </c>
      <c r="AF17" s="256" t="str">
        <f>IFERROR(IF(AND(AND($N16&lt;&gt;$BI$6,$N16&lt;&gt;$BJ$6),AF16="有"),$AL$2,VLOOKUP(AF16,'P1'!$B$4:$J$35,9,FALSE)),"")</f>
        <v/>
      </c>
      <c r="AG17" s="256" t="str">
        <f>IFERROR(IF(AND(AND($N16&lt;&gt;$BI$6,$N16&lt;&gt;$BJ$6),AG16="有"),$AL$2,VLOOKUP(AG16,'P1'!$B$4:$J$35,9,FALSE)),"")</f>
        <v/>
      </c>
      <c r="AH17" s="256" t="str">
        <f>IFERROR(IF(AND(AND($N16&lt;&gt;$BI$6,$N16&lt;&gt;$BJ$6),AH16="有"),$AL$2,VLOOKUP(AH16,'P1'!$B$4:$J$35,9,FALSE)),"")</f>
        <v/>
      </c>
      <c r="AI17" s="256" t="str">
        <f>IFERROR(IF(AND(AND($N16&lt;&gt;$BI$6,$N16&lt;&gt;$BJ$6),AI16="有"),$AL$2,VLOOKUP(AI16,'P1'!$B$4:$J$35,9,FALSE)),"")</f>
        <v/>
      </c>
      <c r="AJ17" s="256" t="str">
        <f>IFERROR(IF(AND(AND($N16&lt;&gt;$BI$6,$N16&lt;&gt;$BJ$6),AJ16="有"),$AL$2,VLOOKUP(AJ16,'P1'!$B$4:$J$35,9,FALSE)),"")</f>
        <v/>
      </c>
      <c r="AK17" s="256" t="str">
        <f>IFERROR(IF(AND(AND($N16&lt;&gt;$BI$6,$N16&lt;&gt;$BJ$6),AK16="有"),$AL$2,VLOOKUP(AK16,'P1'!$B$4:$J$35,9,FALSE)),"")</f>
        <v/>
      </c>
      <c r="AL17" s="256" t="str">
        <f>IFERROR(IF(AND(AND($N16&lt;&gt;$BI$6,$N16&lt;&gt;$BJ$6),AL16="有"),$AL$2,VLOOKUP(AL16,'P1'!$B$4:$J$35,9,FALSE)),"")</f>
        <v/>
      </c>
      <c r="AM17" s="256" t="str">
        <f>IFERROR(IF(AND(AND($N16&lt;&gt;$BI$6,$N16&lt;&gt;$BJ$6),AM16="有"),$AL$2,VLOOKUP(AM16,'P1'!$B$4:$J$35,9,FALSE)),"")</f>
        <v/>
      </c>
      <c r="AN17" s="256" t="str">
        <f>IFERROR(IF(AND(AND($N16&lt;&gt;$BI$6,$N16&lt;&gt;$BJ$6),AN16="有"),$AL$2,VLOOKUP(AN16,'P1'!$B$4:$J$35,9,FALSE)),"")</f>
        <v/>
      </c>
      <c r="AO17" s="256" t="str">
        <f>IFERROR(IF(AND(AND($N16&lt;&gt;$BI$6,$N16&lt;&gt;$BJ$6),AO16="有"),$AL$2,VLOOKUP(AO16,'P1'!$B$4:$J$35,9,FALSE)),"")</f>
        <v/>
      </c>
      <c r="AP17" s="256" t="str">
        <f>IFERROR(IF(AND(AND($N16&lt;&gt;$BI$6,$N16&lt;&gt;$BJ$6),AP16="有"),$AL$2,VLOOKUP(AP16,'P1'!$B$4:$J$35,9,FALSE)),"")</f>
        <v/>
      </c>
      <c r="AQ17" s="256" t="str">
        <f>IFERROR(IF(AND(AND($N16&lt;&gt;$BI$6,$N16&lt;&gt;$BJ$6),AQ16="有"),$AL$2,VLOOKUP(AQ16,'P1'!$B$4:$J$35,9,FALSE)),"")</f>
        <v/>
      </c>
      <c r="AR17" s="256" t="str">
        <f>IFERROR(IF(AND(AND($N16&lt;&gt;$BI$6,$N16&lt;&gt;$BJ$6),AR16="有"),$AL$2,VLOOKUP(AR16,'P1'!$B$4:$J$35,9,FALSE)),"")</f>
        <v/>
      </c>
      <c r="AS17" s="256" t="str">
        <f>IFERROR(IF(AND(AND($N16&lt;&gt;$BI$6,$N16&lt;&gt;$BJ$6),AS16="有"),$AL$2,VLOOKUP(AS16,'P1'!$B$4:$J$35,9,FALSE)),"")</f>
        <v/>
      </c>
      <c r="AT17" s="256" t="str">
        <f>IFERROR(IF(AND(AND($N16&lt;&gt;$BI$6,$N16&lt;&gt;$BJ$6),AT16="有"),$AL$2,VLOOKUP(AT16,'P1'!$B$4:$J$35,9,FALSE)),"")</f>
        <v/>
      </c>
      <c r="AU17" s="256" t="str">
        <f>IFERROR(IF(AND(AND($N16&lt;&gt;$BI$6,$N16&lt;&gt;$BJ$6),AU16="有"),$AL$2,VLOOKUP(AU16,'P1'!$B$4:$J$35,9,FALSE)),"")</f>
        <v/>
      </c>
      <c r="AV17" s="121">
        <f>SUM(Q17:AU17)</f>
        <v>0</v>
      </c>
      <c r="AW17" s="707"/>
      <c r="AX17" s="709"/>
      <c r="AY17" s="122"/>
      <c r="AZ17" s="122"/>
    </row>
    <row r="18" spans="2:52" ht="17.100000000000001" customHeight="1">
      <c r="B18" s="686">
        <f>B16+1</f>
        <v>4</v>
      </c>
      <c r="C18" s="717"/>
      <c r="D18" s="718"/>
      <c r="E18" s="718"/>
      <c r="F18" s="718"/>
      <c r="G18" s="718"/>
      <c r="H18" s="719"/>
      <c r="I18" s="723"/>
      <c r="J18" s="724"/>
      <c r="K18" s="724"/>
      <c r="L18" s="724"/>
      <c r="M18" s="725"/>
      <c r="N18" s="729"/>
      <c r="O18" s="730"/>
      <c r="P18" s="719"/>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16">
        <f>COUNTA(Q18:AU18)</f>
        <v>0</v>
      </c>
      <c r="AW18" s="706">
        <f>AV19</f>
        <v>0</v>
      </c>
      <c r="AX18" s="708" t="str">
        <f>IFERROR(ROUNDDOWN(AV19/$AT$2,1),"")</f>
        <v/>
      </c>
      <c r="AY18" s="117"/>
      <c r="AZ18" s="117"/>
    </row>
    <row r="19" spans="2:52" ht="17.100000000000001" customHeight="1">
      <c r="B19" s="687"/>
      <c r="C19" s="720"/>
      <c r="D19" s="721"/>
      <c r="E19" s="721"/>
      <c r="F19" s="721"/>
      <c r="G19" s="721"/>
      <c r="H19" s="722"/>
      <c r="I19" s="726"/>
      <c r="J19" s="727"/>
      <c r="K19" s="727"/>
      <c r="L19" s="727"/>
      <c r="M19" s="728"/>
      <c r="N19" s="720"/>
      <c r="O19" s="721"/>
      <c r="P19" s="722"/>
      <c r="Q19" s="256" t="str">
        <f>IFERROR(IF(AND(AND($N18&lt;&gt;$BI$6,$N18&lt;&gt;$BJ$6),Q18="有"),$AL$2,VLOOKUP(Q18,'P1'!$B$4:$J$35,9,FALSE)),"")</f>
        <v/>
      </c>
      <c r="R19" s="256" t="str">
        <f>IFERROR(IF(AND(AND($N18&lt;&gt;$BI$6,$N18&lt;&gt;$BJ$6),R18="有"),$AL$2,VLOOKUP(R18,'P1'!$B$4:$J$35,9,FALSE)),"")</f>
        <v/>
      </c>
      <c r="S19" s="256" t="str">
        <f>IFERROR(IF(AND(AND($N18&lt;&gt;$BI$6,$N18&lt;&gt;$BJ$6),S18="有"),$AL$2,VLOOKUP(S18,'P1'!$B$4:$J$35,9,FALSE)),"")</f>
        <v/>
      </c>
      <c r="T19" s="256" t="str">
        <f>IFERROR(IF(AND(AND($N18&lt;&gt;$BI$6,$N18&lt;&gt;$BJ$6),T18="有"),$AL$2,VLOOKUP(T18,'P1'!$B$4:$J$35,9,FALSE)),"")</f>
        <v/>
      </c>
      <c r="U19" s="256" t="str">
        <f>IFERROR(IF(AND(AND($N18&lt;&gt;$BI$6,$N18&lt;&gt;$BJ$6),U18="有"),$AL$2,VLOOKUP(U18,'P1'!$B$4:$J$35,9,FALSE)),"")</f>
        <v/>
      </c>
      <c r="V19" s="256" t="str">
        <f>IFERROR(IF(AND(AND($N18&lt;&gt;$BI$6,$N18&lt;&gt;$BJ$6),V18="有"),$AL$2,VLOOKUP(V18,'P1'!$B$4:$J$35,9,FALSE)),"")</f>
        <v/>
      </c>
      <c r="W19" s="256" t="str">
        <f>IFERROR(IF(AND(AND($N18&lt;&gt;$BI$6,$N18&lt;&gt;$BJ$6),W18="有"),$AL$2,VLOOKUP(W18,'P1'!$B$4:$J$35,9,FALSE)),"")</f>
        <v/>
      </c>
      <c r="X19" s="256" t="str">
        <f>IFERROR(IF(AND(AND($N18&lt;&gt;$BI$6,$N18&lt;&gt;$BJ$6),X18="有"),$AL$2,VLOOKUP(X18,'P1'!$B$4:$J$35,9,FALSE)),"")</f>
        <v/>
      </c>
      <c r="Y19" s="256" t="str">
        <f>IFERROR(IF(AND(AND($N18&lt;&gt;$BI$6,$N18&lt;&gt;$BJ$6),Y18="有"),$AL$2,VLOOKUP(Y18,'P1'!$B$4:$J$35,9,FALSE)),"")</f>
        <v/>
      </c>
      <c r="Z19" s="256" t="str">
        <f>IFERROR(IF(AND(AND($N18&lt;&gt;$BI$6,$N18&lt;&gt;$BJ$6),Z18="有"),$AL$2,VLOOKUP(Z18,'P1'!$B$4:$J$35,9,FALSE)),"")</f>
        <v/>
      </c>
      <c r="AA19" s="256" t="str">
        <f>IFERROR(IF(AND(AND($N18&lt;&gt;$BI$6,$N18&lt;&gt;$BJ$6),AA18="有"),$AL$2,VLOOKUP(AA18,'P1'!$B$4:$J$35,9,FALSE)),"")</f>
        <v/>
      </c>
      <c r="AB19" s="256" t="str">
        <f>IFERROR(IF(AND(AND($N18&lt;&gt;$BI$6,$N18&lt;&gt;$BJ$6),AB18="有"),$AL$2,VLOOKUP(AB18,'P1'!$B$4:$J$35,9,FALSE)),"")</f>
        <v/>
      </c>
      <c r="AC19" s="256" t="str">
        <f>IFERROR(IF(AND(AND($N18&lt;&gt;$BI$6,$N18&lt;&gt;$BJ$6),AC18="有"),$AL$2,VLOOKUP(AC18,'P1'!$B$4:$J$35,9,FALSE)),"")</f>
        <v/>
      </c>
      <c r="AD19" s="256" t="str">
        <f>IFERROR(IF(AND(AND($N18&lt;&gt;$BI$6,$N18&lt;&gt;$BJ$6),AD18="有"),$AL$2,VLOOKUP(AD18,'P1'!$B$4:$J$35,9,FALSE)),"")</f>
        <v/>
      </c>
      <c r="AE19" s="256" t="str">
        <f>IFERROR(IF(AND(AND($N18&lt;&gt;$BI$6,$N18&lt;&gt;$BJ$6),AE18="有"),$AL$2,VLOOKUP(AE18,'P1'!$B$4:$J$35,9,FALSE)),"")</f>
        <v/>
      </c>
      <c r="AF19" s="256" t="str">
        <f>IFERROR(IF(AND(AND($N18&lt;&gt;$BI$6,$N18&lt;&gt;$BJ$6),AF18="有"),$AL$2,VLOOKUP(AF18,'P1'!$B$4:$J$35,9,FALSE)),"")</f>
        <v/>
      </c>
      <c r="AG19" s="256" t="str">
        <f>IFERROR(IF(AND(AND($N18&lt;&gt;$BI$6,$N18&lt;&gt;$BJ$6),AG18="有"),$AL$2,VLOOKUP(AG18,'P1'!$B$4:$J$35,9,FALSE)),"")</f>
        <v/>
      </c>
      <c r="AH19" s="256" t="str">
        <f>IFERROR(IF(AND(AND($N18&lt;&gt;$BI$6,$N18&lt;&gt;$BJ$6),AH18="有"),$AL$2,VLOOKUP(AH18,'P1'!$B$4:$J$35,9,FALSE)),"")</f>
        <v/>
      </c>
      <c r="AI19" s="256" t="str">
        <f>IFERROR(IF(AND(AND($N18&lt;&gt;$BI$6,$N18&lt;&gt;$BJ$6),AI18="有"),$AL$2,VLOOKUP(AI18,'P1'!$B$4:$J$35,9,FALSE)),"")</f>
        <v/>
      </c>
      <c r="AJ19" s="256" t="str">
        <f>IFERROR(IF(AND(AND($N18&lt;&gt;$BI$6,$N18&lt;&gt;$BJ$6),AJ18="有"),$AL$2,VLOOKUP(AJ18,'P1'!$B$4:$J$35,9,FALSE)),"")</f>
        <v/>
      </c>
      <c r="AK19" s="256" t="str">
        <f>IFERROR(IF(AND(AND($N18&lt;&gt;$BI$6,$N18&lt;&gt;$BJ$6),AK18="有"),$AL$2,VLOOKUP(AK18,'P1'!$B$4:$J$35,9,FALSE)),"")</f>
        <v/>
      </c>
      <c r="AL19" s="256" t="str">
        <f>IFERROR(IF(AND(AND($N18&lt;&gt;$BI$6,$N18&lt;&gt;$BJ$6),AL18="有"),$AL$2,VLOOKUP(AL18,'P1'!$B$4:$J$35,9,FALSE)),"")</f>
        <v/>
      </c>
      <c r="AM19" s="256" t="str">
        <f>IFERROR(IF(AND(AND($N18&lt;&gt;$BI$6,$N18&lt;&gt;$BJ$6),AM18="有"),$AL$2,VLOOKUP(AM18,'P1'!$B$4:$J$35,9,FALSE)),"")</f>
        <v/>
      </c>
      <c r="AN19" s="256" t="str">
        <f>IFERROR(IF(AND(AND($N18&lt;&gt;$BI$6,$N18&lt;&gt;$BJ$6),AN18="有"),$AL$2,VLOOKUP(AN18,'P1'!$B$4:$J$35,9,FALSE)),"")</f>
        <v/>
      </c>
      <c r="AO19" s="256" t="str">
        <f>IFERROR(IF(AND(AND($N18&lt;&gt;$BI$6,$N18&lt;&gt;$BJ$6),AO18="有"),$AL$2,VLOOKUP(AO18,'P1'!$B$4:$J$35,9,FALSE)),"")</f>
        <v/>
      </c>
      <c r="AP19" s="256" t="str">
        <f>IFERROR(IF(AND(AND($N18&lt;&gt;$BI$6,$N18&lt;&gt;$BJ$6),AP18="有"),$AL$2,VLOOKUP(AP18,'P1'!$B$4:$J$35,9,FALSE)),"")</f>
        <v/>
      </c>
      <c r="AQ19" s="256" t="str">
        <f>IFERROR(IF(AND(AND($N18&lt;&gt;$BI$6,$N18&lt;&gt;$BJ$6),AQ18="有"),$AL$2,VLOOKUP(AQ18,'P1'!$B$4:$J$35,9,FALSE)),"")</f>
        <v/>
      </c>
      <c r="AR19" s="256" t="str">
        <f>IFERROR(IF(AND(AND($N18&lt;&gt;$BI$6,$N18&lt;&gt;$BJ$6),AR18="有"),$AL$2,VLOOKUP(AR18,'P1'!$B$4:$J$35,9,FALSE)),"")</f>
        <v/>
      </c>
      <c r="AS19" s="256" t="str">
        <f>IFERROR(IF(AND(AND($N18&lt;&gt;$BI$6,$N18&lt;&gt;$BJ$6),AS18="有"),$AL$2,VLOOKUP(AS18,'P1'!$B$4:$J$35,9,FALSE)),"")</f>
        <v/>
      </c>
      <c r="AT19" s="256" t="str">
        <f>IFERROR(IF(AND(AND($N18&lt;&gt;$BI$6,$N18&lt;&gt;$BJ$6),AT18="有"),$AL$2,VLOOKUP(AT18,'P1'!$B$4:$J$35,9,FALSE)),"")</f>
        <v/>
      </c>
      <c r="AU19" s="256" t="str">
        <f>IFERROR(IF(AND(AND($N18&lt;&gt;$BI$6,$N18&lt;&gt;$BJ$6),AU18="有"),$AL$2,VLOOKUP(AU18,'P1'!$B$4:$J$35,9,FALSE)),"")</f>
        <v/>
      </c>
      <c r="AV19" s="121">
        <f>SUM(Q19:AU19)</f>
        <v>0</v>
      </c>
      <c r="AW19" s="707"/>
      <c r="AX19" s="709"/>
      <c r="AY19" s="122"/>
      <c r="AZ19" s="122"/>
    </row>
    <row r="20" spans="2:52" ht="17.100000000000001" customHeight="1">
      <c r="B20" s="686">
        <f>B18+1</f>
        <v>5</v>
      </c>
      <c r="C20" s="717"/>
      <c r="D20" s="718"/>
      <c r="E20" s="718"/>
      <c r="F20" s="718"/>
      <c r="G20" s="718"/>
      <c r="H20" s="719"/>
      <c r="I20" s="723"/>
      <c r="J20" s="724"/>
      <c r="K20" s="724"/>
      <c r="L20" s="724"/>
      <c r="M20" s="725"/>
      <c r="N20" s="729"/>
      <c r="O20" s="730"/>
      <c r="P20" s="719"/>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16">
        <f>COUNTA(Q20:AU20)</f>
        <v>0</v>
      </c>
      <c r="AW20" s="706">
        <f>AV21</f>
        <v>0</v>
      </c>
      <c r="AX20" s="708" t="str">
        <f>IFERROR(ROUNDDOWN(AV21/$AT$2,1),"")</f>
        <v/>
      </c>
      <c r="AY20" s="117"/>
      <c r="AZ20" s="117"/>
    </row>
    <row r="21" spans="2:52" ht="17.100000000000001" customHeight="1">
      <c r="B21" s="687"/>
      <c r="C21" s="720"/>
      <c r="D21" s="721"/>
      <c r="E21" s="721"/>
      <c r="F21" s="721"/>
      <c r="G21" s="721"/>
      <c r="H21" s="722"/>
      <c r="I21" s="726"/>
      <c r="J21" s="727"/>
      <c r="K21" s="727"/>
      <c r="L21" s="727"/>
      <c r="M21" s="728"/>
      <c r="N21" s="720"/>
      <c r="O21" s="721"/>
      <c r="P21" s="722"/>
      <c r="Q21" s="256" t="str">
        <f>IFERROR(IF(AND(AND($N20&lt;&gt;$BI$6,$N20&lt;&gt;$BJ$6),Q20="有"),$AL$2,VLOOKUP(Q20,'P1'!$B$4:$J$35,9,FALSE)),"")</f>
        <v/>
      </c>
      <c r="R21" s="256" t="str">
        <f>IFERROR(IF(AND(AND($N20&lt;&gt;$BI$6,$N20&lt;&gt;$BJ$6),R20="有"),$AL$2,VLOOKUP(R20,'P1'!$B$4:$J$35,9,FALSE)),"")</f>
        <v/>
      </c>
      <c r="S21" s="256" t="str">
        <f>IFERROR(IF(AND(AND($N20&lt;&gt;$BI$6,$N20&lt;&gt;$BJ$6),S20="有"),$AL$2,VLOOKUP(S20,'P1'!$B$4:$J$35,9,FALSE)),"")</f>
        <v/>
      </c>
      <c r="T21" s="256" t="str">
        <f>IFERROR(IF(AND(AND($N20&lt;&gt;$BI$6,$N20&lt;&gt;$BJ$6),T20="有"),$AL$2,VLOOKUP(T20,'P1'!$B$4:$J$35,9,FALSE)),"")</f>
        <v/>
      </c>
      <c r="U21" s="256" t="str">
        <f>IFERROR(IF(AND(AND($N20&lt;&gt;$BI$6,$N20&lt;&gt;$BJ$6),U20="有"),$AL$2,VLOOKUP(U20,'P1'!$B$4:$J$35,9,FALSE)),"")</f>
        <v/>
      </c>
      <c r="V21" s="256" t="str">
        <f>IFERROR(IF(AND(AND($N20&lt;&gt;$BI$6,$N20&lt;&gt;$BJ$6),V20="有"),$AL$2,VLOOKUP(V20,'P1'!$B$4:$J$35,9,FALSE)),"")</f>
        <v/>
      </c>
      <c r="W21" s="256" t="str">
        <f>IFERROR(IF(AND(AND($N20&lt;&gt;$BI$6,$N20&lt;&gt;$BJ$6),W20="有"),$AL$2,VLOOKUP(W20,'P1'!$B$4:$J$35,9,FALSE)),"")</f>
        <v/>
      </c>
      <c r="X21" s="256" t="str">
        <f>IFERROR(IF(AND(AND($N20&lt;&gt;$BI$6,$N20&lt;&gt;$BJ$6),X20="有"),$AL$2,VLOOKUP(X20,'P1'!$B$4:$J$35,9,FALSE)),"")</f>
        <v/>
      </c>
      <c r="Y21" s="256" t="str">
        <f>IFERROR(IF(AND(AND($N20&lt;&gt;$BI$6,$N20&lt;&gt;$BJ$6),Y20="有"),$AL$2,VLOOKUP(Y20,'P1'!$B$4:$J$35,9,FALSE)),"")</f>
        <v/>
      </c>
      <c r="Z21" s="256" t="str">
        <f>IFERROR(IF(AND(AND($N20&lt;&gt;$BI$6,$N20&lt;&gt;$BJ$6),Z20="有"),$AL$2,VLOOKUP(Z20,'P1'!$B$4:$J$35,9,FALSE)),"")</f>
        <v/>
      </c>
      <c r="AA21" s="256" t="str">
        <f>IFERROR(IF(AND(AND($N20&lt;&gt;$BI$6,$N20&lt;&gt;$BJ$6),AA20="有"),$AL$2,VLOOKUP(AA20,'P1'!$B$4:$J$35,9,FALSE)),"")</f>
        <v/>
      </c>
      <c r="AB21" s="256" t="str">
        <f>IFERROR(IF(AND(AND($N20&lt;&gt;$BI$6,$N20&lt;&gt;$BJ$6),AB20="有"),$AL$2,VLOOKUP(AB20,'P1'!$B$4:$J$35,9,FALSE)),"")</f>
        <v/>
      </c>
      <c r="AC21" s="256" t="str">
        <f>IFERROR(IF(AND(AND($N20&lt;&gt;$BI$6,$N20&lt;&gt;$BJ$6),AC20="有"),$AL$2,VLOOKUP(AC20,'P1'!$B$4:$J$35,9,FALSE)),"")</f>
        <v/>
      </c>
      <c r="AD21" s="256" t="str">
        <f>IFERROR(IF(AND(AND($N20&lt;&gt;$BI$6,$N20&lt;&gt;$BJ$6),AD20="有"),$AL$2,VLOOKUP(AD20,'P1'!$B$4:$J$35,9,FALSE)),"")</f>
        <v/>
      </c>
      <c r="AE21" s="256" t="str">
        <f>IFERROR(IF(AND(AND($N20&lt;&gt;$BI$6,$N20&lt;&gt;$BJ$6),AE20="有"),$AL$2,VLOOKUP(AE20,'P1'!$B$4:$J$35,9,FALSE)),"")</f>
        <v/>
      </c>
      <c r="AF21" s="256" t="str">
        <f>IFERROR(IF(AND(AND($N20&lt;&gt;$BI$6,$N20&lt;&gt;$BJ$6),AF20="有"),$AL$2,VLOOKUP(AF20,'P1'!$B$4:$J$35,9,FALSE)),"")</f>
        <v/>
      </c>
      <c r="AG21" s="256" t="str">
        <f>IFERROR(IF(AND(AND($N20&lt;&gt;$BI$6,$N20&lt;&gt;$BJ$6),AG20="有"),$AL$2,VLOOKUP(AG20,'P1'!$B$4:$J$35,9,FALSE)),"")</f>
        <v/>
      </c>
      <c r="AH21" s="256" t="str">
        <f>IFERROR(IF(AND(AND($N20&lt;&gt;$BI$6,$N20&lt;&gt;$BJ$6),AH20="有"),$AL$2,VLOOKUP(AH20,'P1'!$B$4:$J$35,9,FALSE)),"")</f>
        <v/>
      </c>
      <c r="AI21" s="256" t="str">
        <f>IFERROR(IF(AND(AND($N20&lt;&gt;$BI$6,$N20&lt;&gt;$BJ$6),AI20="有"),$AL$2,VLOOKUP(AI20,'P1'!$B$4:$J$35,9,FALSE)),"")</f>
        <v/>
      </c>
      <c r="AJ21" s="256" t="str">
        <f>IFERROR(IF(AND(AND($N20&lt;&gt;$BI$6,$N20&lt;&gt;$BJ$6),AJ20="有"),$AL$2,VLOOKUP(AJ20,'P1'!$B$4:$J$35,9,FALSE)),"")</f>
        <v/>
      </c>
      <c r="AK21" s="256" t="str">
        <f>IFERROR(IF(AND(AND($N20&lt;&gt;$BI$6,$N20&lt;&gt;$BJ$6),AK20="有"),$AL$2,VLOOKUP(AK20,'P1'!$B$4:$J$35,9,FALSE)),"")</f>
        <v/>
      </c>
      <c r="AL21" s="256" t="str">
        <f>IFERROR(IF(AND(AND($N20&lt;&gt;$BI$6,$N20&lt;&gt;$BJ$6),AL20="有"),$AL$2,VLOOKUP(AL20,'P1'!$B$4:$J$35,9,FALSE)),"")</f>
        <v/>
      </c>
      <c r="AM21" s="256" t="str">
        <f>IFERROR(IF(AND(AND($N20&lt;&gt;$BI$6,$N20&lt;&gt;$BJ$6),AM20="有"),$AL$2,VLOOKUP(AM20,'P1'!$B$4:$J$35,9,FALSE)),"")</f>
        <v/>
      </c>
      <c r="AN21" s="256" t="str">
        <f>IFERROR(IF(AND(AND($N20&lt;&gt;$BI$6,$N20&lt;&gt;$BJ$6),AN20="有"),$AL$2,VLOOKUP(AN20,'P1'!$B$4:$J$35,9,FALSE)),"")</f>
        <v/>
      </c>
      <c r="AO21" s="256" t="str">
        <f>IFERROR(IF(AND(AND($N20&lt;&gt;$BI$6,$N20&lt;&gt;$BJ$6),AO20="有"),$AL$2,VLOOKUP(AO20,'P1'!$B$4:$J$35,9,FALSE)),"")</f>
        <v/>
      </c>
      <c r="AP21" s="256" t="str">
        <f>IFERROR(IF(AND(AND($N20&lt;&gt;$BI$6,$N20&lt;&gt;$BJ$6),AP20="有"),$AL$2,VLOOKUP(AP20,'P1'!$B$4:$J$35,9,FALSE)),"")</f>
        <v/>
      </c>
      <c r="AQ21" s="256" t="str">
        <f>IFERROR(IF(AND(AND($N20&lt;&gt;$BI$6,$N20&lt;&gt;$BJ$6),AQ20="有"),$AL$2,VLOOKUP(AQ20,'P1'!$B$4:$J$35,9,FALSE)),"")</f>
        <v/>
      </c>
      <c r="AR21" s="256" t="str">
        <f>IFERROR(IF(AND(AND($N20&lt;&gt;$BI$6,$N20&lt;&gt;$BJ$6),AR20="有"),$AL$2,VLOOKUP(AR20,'P1'!$B$4:$J$35,9,FALSE)),"")</f>
        <v/>
      </c>
      <c r="AS21" s="256" t="str">
        <f>IFERROR(IF(AND(AND($N20&lt;&gt;$BI$6,$N20&lt;&gt;$BJ$6),AS20="有"),$AL$2,VLOOKUP(AS20,'P1'!$B$4:$J$35,9,FALSE)),"")</f>
        <v/>
      </c>
      <c r="AT21" s="256" t="str">
        <f>IFERROR(IF(AND(AND($N20&lt;&gt;$BI$6,$N20&lt;&gt;$BJ$6),AT20="有"),$AL$2,VLOOKUP(AT20,'P1'!$B$4:$J$35,9,FALSE)),"")</f>
        <v/>
      </c>
      <c r="AU21" s="256" t="str">
        <f>IFERROR(IF(AND(AND($N20&lt;&gt;$BI$6,$N20&lt;&gt;$BJ$6),AU20="有"),$AL$2,VLOOKUP(AU20,'P1'!$B$4:$J$35,9,FALSE)),"")</f>
        <v/>
      </c>
      <c r="AV21" s="121">
        <f>SUM(Q21:AU21)</f>
        <v>0</v>
      </c>
      <c r="AW21" s="707"/>
      <c r="AX21" s="709"/>
      <c r="AY21" s="122"/>
      <c r="AZ21" s="122"/>
    </row>
    <row r="22" spans="2:52" ht="17.100000000000001" customHeight="1">
      <c r="B22" s="686">
        <f>B20+1</f>
        <v>6</v>
      </c>
      <c r="C22" s="717"/>
      <c r="D22" s="718"/>
      <c r="E22" s="718"/>
      <c r="F22" s="718"/>
      <c r="G22" s="718"/>
      <c r="H22" s="719"/>
      <c r="I22" s="723"/>
      <c r="J22" s="724"/>
      <c r="K22" s="724"/>
      <c r="L22" s="724"/>
      <c r="M22" s="725"/>
      <c r="N22" s="729"/>
      <c r="O22" s="730"/>
      <c r="P22" s="719"/>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16">
        <f>COUNTA(Q22:AU22)</f>
        <v>0</v>
      </c>
      <c r="AW22" s="706">
        <f>AV23</f>
        <v>0</v>
      </c>
      <c r="AX22" s="708" t="str">
        <f>IFERROR(ROUNDDOWN(AV23/$AT$2,1),"")</f>
        <v/>
      </c>
      <c r="AY22" s="117"/>
      <c r="AZ22" s="117"/>
    </row>
    <row r="23" spans="2:52" ht="17.100000000000001" customHeight="1">
      <c r="B23" s="687"/>
      <c r="C23" s="720"/>
      <c r="D23" s="721"/>
      <c r="E23" s="721"/>
      <c r="F23" s="721"/>
      <c r="G23" s="721"/>
      <c r="H23" s="722"/>
      <c r="I23" s="726"/>
      <c r="J23" s="727"/>
      <c r="K23" s="727"/>
      <c r="L23" s="727"/>
      <c r="M23" s="728"/>
      <c r="N23" s="720"/>
      <c r="O23" s="721"/>
      <c r="P23" s="722"/>
      <c r="Q23" s="256" t="str">
        <f>IFERROR(IF(AND(AND($N22&lt;&gt;$BI$6,$N22&lt;&gt;$BJ$6),Q22="有"),$AL$2,VLOOKUP(Q22,'P1'!$B$4:$J$35,9,FALSE)),"")</f>
        <v/>
      </c>
      <c r="R23" s="256" t="str">
        <f>IFERROR(IF(AND(AND($N22&lt;&gt;$BI$6,$N22&lt;&gt;$BJ$6),R22="有"),$AL$2,VLOOKUP(R22,'P1'!$B$4:$J$35,9,FALSE)),"")</f>
        <v/>
      </c>
      <c r="S23" s="256" t="str">
        <f>IFERROR(IF(AND(AND($N22&lt;&gt;$BI$6,$N22&lt;&gt;$BJ$6),S22="有"),$AL$2,VLOOKUP(S22,'P1'!$B$4:$J$35,9,FALSE)),"")</f>
        <v/>
      </c>
      <c r="T23" s="256" t="str">
        <f>IFERROR(IF(AND(AND($N22&lt;&gt;$BI$6,$N22&lt;&gt;$BJ$6),T22="有"),$AL$2,VLOOKUP(T22,'P1'!$B$4:$J$35,9,FALSE)),"")</f>
        <v/>
      </c>
      <c r="U23" s="256" t="str">
        <f>IFERROR(IF(AND(AND($N22&lt;&gt;$BI$6,$N22&lt;&gt;$BJ$6),U22="有"),$AL$2,VLOOKUP(U22,'P1'!$B$4:$J$35,9,FALSE)),"")</f>
        <v/>
      </c>
      <c r="V23" s="256" t="str">
        <f>IFERROR(IF(AND(AND($N22&lt;&gt;$BI$6,$N22&lt;&gt;$BJ$6),V22="有"),$AL$2,VLOOKUP(V22,'P1'!$B$4:$J$35,9,FALSE)),"")</f>
        <v/>
      </c>
      <c r="W23" s="256" t="str">
        <f>IFERROR(IF(AND(AND($N22&lt;&gt;$BI$6,$N22&lt;&gt;$BJ$6),W22="有"),$AL$2,VLOOKUP(W22,'P1'!$B$4:$J$35,9,FALSE)),"")</f>
        <v/>
      </c>
      <c r="X23" s="256" t="str">
        <f>IFERROR(IF(AND(AND($N22&lt;&gt;$BI$6,$N22&lt;&gt;$BJ$6),X22="有"),$AL$2,VLOOKUP(X22,'P1'!$B$4:$J$35,9,FALSE)),"")</f>
        <v/>
      </c>
      <c r="Y23" s="256" t="str">
        <f>IFERROR(IF(AND(AND($N22&lt;&gt;$BI$6,$N22&lt;&gt;$BJ$6),Y22="有"),$AL$2,VLOOKUP(Y22,'P1'!$B$4:$J$35,9,FALSE)),"")</f>
        <v/>
      </c>
      <c r="Z23" s="256" t="str">
        <f>IFERROR(IF(AND(AND($N22&lt;&gt;$BI$6,$N22&lt;&gt;$BJ$6),Z22="有"),$AL$2,VLOOKUP(Z22,'P1'!$B$4:$J$35,9,FALSE)),"")</f>
        <v/>
      </c>
      <c r="AA23" s="256" t="str">
        <f>IFERROR(IF(AND(AND($N22&lt;&gt;$BI$6,$N22&lt;&gt;$BJ$6),AA22="有"),$AL$2,VLOOKUP(AA22,'P1'!$B$4:$J$35,9,FALSE)),"")</f>
        <v/>
      </c>
      <c r="AB23" s="256" t="str">
        <f>IFERROR(IF(AND(AND($N22&lt;&gt;$BI$6,$N22&lt;&gt;$BJ$6),AB22="有"),$AL$2,VLOOKUP(AB22,'P1'!$B$4:$J$35,9,FALSE)),"")</f>
        <v/>
      </c>
      <c r="AC23" s="256" t="str">
        <f>IFERROR(IF(AND(AND($N22&lt;&gt;$BI$6,$N22&lt;&gt;$BJ$6),AC22="有"),$AL$2,VLOOKUP(AC22,'P1'!$B$4:$J$35,9,FALSE)),"")</f>
        <v/>
      </c>
      <c r="AD23" s="256" t="str">
        <f>IFERROR(IF(AND(AND($N22&lt;&gt;$BI$6,$N22&lt;&gt;$BJ$6),AD22="有"),$AL$2,VLOOKUP(AD22,'P1'!$B$4:$J$35,9,FALSE)),"")</f>
        <v/>
      </c>
      <c r="AE23" s="256" t="str">
        <f>IFERROR(IF(AND(AND($N22&lt;&gt;$BI$6,$N22&lt;&gt;$BJ$6),AE22="有"),$AL$2,VLOOKUP(AE22,'P1'!$B$4:$J$35,9,FALSE)),"")</f>
        <v/>
      </c>
      <c r="AF23" s="256" t="str">
        <f>IFERROR(IF(AND(AND($N22&lt;&gt;$BI$6,$N22&lt;&gt;$BJ$6),AF22="有"),$AL$2,VLOOKUP(AF22,'P1'!$B$4:$J$35,9,FALSE)),"")</f>
        <v/>
      </c>
      <c r="AG23" s="256" t="str">
        <f>IFERROR(IF(AND(AND($N22&lt;&gt;$BI$6,$N22&lt;&gt;$BJ$6),AG22="有"),$AL$2,VLOOKUP(AG22,'P1'!$B$4:$J$35,9,FALSE)),"")</f>
        <v/>
      </c>
      <c r="AH23" s="256" t="str">
        <f>IFERROR(IF(AND(AND($N22&lt;&gt;$BI$6,$N22&lt;&gt;$BJ$6),AH22="有"),$AL$2,VLOOKUP(AH22,'P1'!$B$4:$J$35,9,FALSE)),"")</f>
        <v/>
      </c>
      <c r="AI23" s="256" t="str">
        <f>IFERROR(IF(AND(AND($N22&lt;&gt;$BI$6,$N22&lt;&gt;$BJ$6),AI22="有"),$AL$2,VLOOKUP(AI22,'P1'!$B$4:$J$35,9,FALSE)),"")</f>
        <v/>
      </c>
      <c r="AJ23" s="256" t="str">
        <f>IFERROR(IF(AND(AND($N22&lt;&gt;$BI$6,$N22&lt;&gt;$BJ$6),AJ22="有"),$AL$2,VLOOKUP(AJ22,'P1'!$B$4:$J$35,9,FALSE)),"")</f>
        <v/>
      </c>
      <c r="AK23" s="256" t="str">
        <f>IFERROR(IF(AND(AND($N22&lt;&gt;$BI$6,$N22&lt;&gt;$BJ$6),AK22="有"),$AL$2,VLOOKUP(AK22,'P1'!$B$4:$J$35,9,FALSE)),"")</f>
        <v/>
      </c>
      <c r="AL23" s="256" t="str">
        <f>IFERROR(IF(AND(AND($N22&lt;&gt;$BI$6,$N22&lt;&gt;$BJ$6),AL22="有"),$AL$2,VLOOKUP(AL22,'P1'!$B$4:$J$35,9,FALSE)),"")</f>
        <v/>
      </c>
      <c r="AM23" s="256" t="str">
        <f>IFERROR(IF(AND(AND($N22&lt;&gt;$BI$6,$N22&lt;&gt;$BJ$6),AM22="有"),$AL$2,VLOOKUP(AM22,'P1'!$B$4:$J$35,9,FALSE)),"")</f>
        <v/>
      </c>
      <c r="AN23" s="256" t="str">
        <f>IFERROR(IF(AND(AND($N22&lt;&gt;$BI$6,$N22&lt;&gt;$BJ$6),AN22="有"),$AL$2,VLOOKUP(AN22,'P1'!$B$4:$J$35,9,FALSE)),"")</f>
        <v/>
      </c>
      <c r="AO23" s="256" t="str">
        <f>IFERROR(IF(AND(AND($N22&lt;&gt;$BI$6,$N22&lt;&gt;$BJ$6),AO22="有"),$AL$2,VLOOKUP(AO22,'P1'!$B$4:$J$35,9,FALSE)),"")</f>
        <v/>
      </c>
      <c r="AP23" s="256" t="str">
        <f>IFERROR(IF(AND(AND($N22&lt;&gt;$BI$6,$N22&lt;&gt;$BJ$6),AP22="有"),$AL$2,VLOOKUP(AP22,'P1'!$B$4:$J$35,9,FALSE)),"")</f>
        <v/>
      </c>
      <c r="AQ23" s="256" t="str">
        <f>IFERROR(IF(AND(AND($N22&lt;&gt;$BI$6,$N22&lt;&gt;$BJ$6),AQ22="有"),$AL$2,VLOOKUP(AQ22,'P1'!$B$4:$J$35,9,FALSE)),"")</f>
        <v/>
      </c>
      <c r="AR23" s="256" t="str">
        <f>IFERROR(IF(AND(AND($N22&lt;&gt;$BI$6,$N22&lt;&gt;$BJ$6),AR22="有"),$AL$2,VLOOKUP(AR22,'P1'!$B$4:$J$35,9,FALSE)),"")</f>
        <v/>
      </c>
      <c r="AS23" s="256" t="str">
        <f>IFERROR(IF(AND(AND($N22&lt;&gt;$BI$6,$N22&lt;&gt;$BJ$6),AS22="有"),$AL$2,VLOOKUP(AS22,'P1'!$B$4:$J$35,9,FALSE)),"")</f>
        <v/>
      </c>
      <c r="AT23" s="256" t="str">
        <f>IFERROR(IF(AND(AND($N22&lt;&gt;$BI$6,$N22&lt;&gt;$BJ$6),AT22="有"),$AL$2,VLOOKUP(AT22,'P1'!$B$4:$J$35,9,FALSE)),"")</f>
        <v/>
      </c>
      <c r="AU23" s="256" t="str">
        <f>IFERROR(IF(AND(AND($N22&lt;&gt;$BI$6,$N22&lt;&gt;$BJ$6),AU22="有"),$AL$2,VLOOKUP(AU22,'P1'!$B$4:$J$35,9,FALSE)),"")</f>
        <v/>
      </c>
      <c r="AV23" s="121">
        <f>SUM(Q23:AU23)</f>
        <v>0</v>
      </c>
      <c r="AW23" s="707"/>
      <c r="AX23" s="709"/>
      <c r="AY23" s="122"/>
      <c r="AZ23" s="122"/>
    </row>
    <row r="24" spans="2:52" ht="17.100000000000001" customHeight="1">
      <c r="B24" s="686">
        <f>B22+1</f>
        <v>7</v>
      </c>
      <c r="C24" s="717"/>
      <c r="D24" s="718"/>
      <c r="E24" s="718"/>
      <c r="F24" s="718"/>
      <c r="G24" s="718"/>
      <c r="H24" s="719"/>
      <c r="I24" s="723"/>
      <c r="J24" s="724"/>
      <c r="K24" s="724"/>
      <c r="L24" s="724"/>
      <c r="M24" s="725"/>
      <c r="N24" s="729"/>
      <c r="O24" s="730"/>
      <c r="P24" s="719"/>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16">
        <f>COUNTA(Q24:AU24)</f>
        <v>0</v>
      </c>
      <c r="AW24" s="706">
        <f>AV25</f>
        <v>0</v>
      </c>
      <c r="AX24" s="708" t="str">
        <f>IFERROR(ROUNDDOWN(AV25/$AT$2,1),"")</f>
        <v/>
      </c>
      <c r="AY24" s="117"/>
      <c r="AZ24" s="117"/>
    </row>
    <row r="25" spans="2:52" ht="17.100000000000001" customHeight="1">
      <c r="B25" s="687"/>
      <c r="C25" s="720"/>
      <c r="D25" s="721"/>
      <c r="E25" s="721"/>
      <c r="F25" s="721"/>
      <c r="G25" s="721"/>
      <c r="H25" s="722"/>
      <c r="I25" s="726"/>
      <c r="J25" s="727"/>
      <c r="K25" s="727"/>
      <c r="L25" s="727"/>
      <c r="M25" s="728"/>
      <c r="N25" s="720"/>
      <c r="O25" s="721"/>
      <c r="P25" s="722"/>
      <c r="Q25" s="256" t="str">
        <f>IFERROR(IF(AND(AND($N24&lt;&gt;$BI$6,$N24&lt;&gt;$BJ$6),Q24="有"),$AL$2,VLOOKUP(Q24,'P1'!$B$4:$J$35,9,FALSE)),"")</f>
        <v/>
      </c>
      <c r="R25" s="256" t="str">
        <f>IFERROR(IF(AND(AND($N24&lt;&gt;$BI$6,$N24&lt;&gt;$BJ$6),R24="有"),$AL$2,VLOOKUP(R24,'P1'!$B$4:$J$35,9,FALSE)),"")</f>
        <v/>
      </c>
      <c r="S25" s="256" t="str">
        <f>IFERROR(IF(AND(AND($N24&lt;&gt;$BI$6,$N24&lt;&gt;$BJ$6),S24="有"),$AL$2,VLOOKUP(S24,'P1'!$B$4:$J$35,9,FALSE)),"")</f>
        <v/>
      </c>
      <c r="T25" s="256" t="str">
        <f>IFERROR(IF(AND(AND($N24&lt;&gt;$BI$6,$N24&lt;&gt;$BJ$6),T24="有"),$AL$2,VLOOKUP(T24,'P1'!$B$4:$J$35,9,FALSE)),"")</f>
        <v/>
      </c>
      <c r="U25" s="256" t="str">
        <f>IFERROR(IF(AND(AND($N24&lt;&gt;$BI$6,$N24&lt;&gt;$BJ$6),U24="有"),$AL$2,VLOOKUP(U24,'P1'!$B$4:$J$35,9,FALSE)),"")</f>
        <v/>
      </c>
      <c r="V25" s="256" t="str">
        <f>IFERROR(IF(AND(AND($N24&lt;&gt;$BI$6,$N24&lt;&gt;$BJ$6),V24="有"),$AL$2,VLOOKUP(V24,'P1'!$B$4:$J$35,9,FALSE)),"")</f>
        <v/>
      </c>
      <c r="W25" s="256" t="str">
        <f>IFERROR(IF(AND(AND($N24&lt;&gt;$BI$6,$N24&lt;&gt;$BJ$6),W24="有"),$AL$2,VLOOKUP(W24,'P1'!$B$4:$J$35,9,FALSE)),"")</f>
        <v/>
      </c>
      <c r="X25" s="256" t="str">
        <f>IFERROR(IF(AND(AND($N24&lt;&gt;$BI$6,$N24&lt;&gt;$BJ$6),X24="有"),$AL$2,VLOOKUP(X24,'P1'!$B$4:$J$35,9,FALSE)),"")</f>
        <v/>
      </c>
      <c r="Y25" s="256" t="str">
        <f>IFERROR(IF(AND(AND($N24&lt;&gt;$BI$6,$N24&lt;&gt;$BJ$6),Y24="有"),$AL$2,VLOOKUP(Y24,'P1'!$B$4:$J$35,9,FALSE)),"")</f>
        <v/>
      </c>
      <c r="Z25" s="256" t="str">
        <f>IFERROR(IF(AND(AND($N24&lt;&gt;$BI$6,$N24&lt;&gt;$BJ$6),Z24="有"),$AL$2,VLOOKUP(Z24,'P1'!$B$4:$J$35,9,FALSE)),"")</f>
        <v/>
      </c>
      <c r="AA25" s="256" t="str">
        <f>IFERROR(IF(AND(AND($N24&lt;&gt;$BI$6,$N24&lt;&gt;$BJ$6),AA24="有"),$AL$2,VLOOKUP(AA24,'P1'!$B$4:$J$35,9,FALSE)),"")</f>
        <v/>
      </c>
      <c r="AB25" s="256" t="str">
        <f>IFERROR(IF(AND(AND($N24&lt;&gt;$BI$6,$N24&lt;&gt;$BJ$6),AB24="有"),$AL$2,VLOOKUP(AB24,'P1'!$B$4:$J$35,9,FALSE)),"")</f>
        <v/>
      </c>
      <c r="AC25" s="256" t="str">
        <f>IFERROR(IF(AND(AND($N24&lt;&gt;$BI$6,$N24&lt;&gt;$BJ$6),AC24="有"),$AL$2,VLOOKUP(AC24,'P1'!$B$4:$J$35,9,FALSE)),"")</f>
        <v/>
      </c>
      <c r="AD25" s="256" t="str">
        <f>IFERROR(IF(AND(AND($N24&lt;&gt;$BI$6,$N24&lt;&gt;$BJ$6),AD24="有"),$AL$2,VLOOKUP(AD24,'P1'!$B$4:$J$35,9,FALSE)),"")</f>
        <v/>
      </c>
      <c r="AE25" s="256" t="str">
        <f>IFERROR(IF(AND(AND($N24&lt;&gt;$BI$6,$N24&lt;&gt;$BJ$6),AE24="有"),$AL$2,VLOOKUP(AE24,'P1'!$B$4:$J$35,9,FALSE)),"")</f>
        <v/>
      </c>
      <c r="AF25" s="256" t="str">
        <f>IFERROR(IF(AND(AND($N24&lt;&gt;$BI$6,$N24&lt;&gt;$BJ$6),AF24="有"),$AL$2,VLOOKUP(AF24,'P1'!$B$4:$J$35,9,FALSE)),"")</f>
        <v/>
      </c>
      <c r="AG25" s="256" t="str">
        <f>IFERROR(IF(AND(AND($N24&lt;&gt;$BI$6,$N24&lt;&gt;$BJ$6),AG24="有"),$AL$2,VLOOKUP(AG24,'P1'!$B$4:$J$35,9,FALSE)),"")</f>
        <v/>
      </c>
      <c r="AH25" s="256" t="str">
        <f>IFERROR(IF(AND(AND($N24&lt;&gt;$BI$6,$N24&lt;&gt;$BJ$6),AH24="有"),$AL$2,VLOOKUP(AH24,'P1'!$B$4:$J$35,9,FALSE)),"")</f>
        <v/>
      </c>
      <c r="AI25" s="256" t="str">
        <f>IFERROR(IF(AND(AND($N24&lt;&gt;$BI$6,$N24&lt;&gt;$BJ$6),AI24="有"),$AL$2,VLOOKUP(AI24,'P1'!$B$4:$J$35,9,FALSE)),"")</f>
        <v/>
      </c>
      <c r="AJ25" s="256" t="str">
        <f>IFERROR(IF(AND(AND($N24&lt;&gt;$BI$6,$N24&lt;&gt;$BJ$6),AJ24="有"),$AL$2,VLOOKUP(AJ24,'P1'!$B$4:$J$35,9,FALSE)),"")</f>
        <v/>
      </c>
      <c r="AK25" s="256" t="str">
        <f>IFERROR(IF(AND(AND($N24&lt;&gt;$BI$6,$N24&lt;&gt;$BJ$6),AK24="有"),$AL$2,VLOOKUP(AK24,'P1'!$B$4:$J$35,9,FALSE)),"")</f>
        <v/>
      </c>
      <c r="AL25" s="256" t="str">
        <f>IFERROR(IF(AND(AND($N24&lt;&gt;$BI$6,$N24&lt;&gt;$BJ$6),AL24="有"),$AL$2,VLOOKUP(AL24,'P1'!$B$4:$J$35,9,FALSE)),"")</f>
        <v/>
      </c>
      <c r="AM25" s="256" t="str">
        <f>IFERROR(IF(AND(AND($N24&lt;&gt;$BI$6,$N24&lt;&gt;$BJ$6),AM24="有"),$AL$2,VLOOKUP(AM24,'P1'!$B$4:$J$35,9,FALSE)),"")</f>
        <v/>
      </c>
      <c r="AN25" s="256" t="str">
        <f>IFERROR(IF(AND(AND($N24&lt;&gt;$BI$6,$N24&lt;&gt;$BJ$6),AN24="有"),$AL$2,VLOOKUP(AN24,'P1'!$B$4:$J$35,9,FALSE)),"")</f>
        <v/>
      </c>
      <c r="AO25" s="256" t="str">
        <f>IFERROR(IF(AND(AND($N24&lt;&gt;$BI$6,$N24&lt;&gt;$BJ$6),AO24="有"),$AL$2,VLOOKUP(AO24,'P1'!$B$4:$J$35,9,FALSE)),"")</f>
        <v/>
      </c>
      <c r="AP25" s="256" t="str">
        <f>IFERROR(IF(AND(AND($N24&lt;&gt;$BI$6,$N24&lt;&gt;$BJ$6),AP24="有"),$AL$2,VLOOKUP(AP24,'P1'!$B$4:$J$35,9,FALSE)),"")</f>
        <v/>
      </c>
      <c r="AQ25" s="256" t="str">
        <f>IFERROR(IF(AND(AND($N24&lt;&gt;$BI$6,$N24&lt;&gt;$BJ$6),AQ24="有"),$AL$2,VLOOKUP(AQ24,'P1'!$B$4:$J$35,9,FALSE)),"")</f>
        <v/>
      </c>
      <c r="AR25" s="256" t="str">
        <f>IFERROR(IF(AND(AND($N24&lt;&gt;$BI$6,$N24&lt;&gt;$BJ$6),AR24="有"),$AL$2,VLOOKUP(AR24,'P1'!$B$4:$J$35,9,FALSE)),"")</f>
        <v/>
      </c>
      <c r="AS25" s="256" t="str">
        <f>IFERROR(IF(AND(AND($N24&lt;&gt;$BI$6,$N24&lt;&gt;$BJ$6),AS24="有"),$AL$2,VLOOKUP(AS24,'P1'!$B$4:$J$35,9,FALSE)),"")</f>
        <v/>
      </c>
      <c r="AT25" s="256" t="str">
        <f>IFERROR(IF(AND(AND($N24&lt;&gt;$BI$6,$N24&lt;&gt;$BJ$6),AT24="有"),$AL$2,VLOOKUP(AT24,'P1'!$B$4:$J$35,9,FALSE)),"")</f>
        <v/>
      </c>
      <c r="AU25" s="256" t="str">
        <f>IFERROR(IF(AND(AND($N24&lt;&gt;$BI$6,$N24&lt;&gt;$BJ$6),AU24="有"),$AL$2,VLOOKUP(AU24,'P1'!$B$4:$J$35,9,FALSE)),"")</f>
        <v/>
      </c>
      <c r="AV25" s="121">
        <f>SUM(Q25:AU25)</f>
        <v>0</v>
      </c>
      <c r="AW25" s="707"/>
      <c r="AX25" s="709"/>
      <c r="AY25" s="122"/>
      <c r="AZ25" s="122"/>
    </row>
    <row r="26" spans="2:52" ht="17.100000000000001" customHeight="1">
      <c r="B26" s="686">
        <f>B24+1</f>
        <v>8</v>
      </c>
      <c r="C26" s="717"/>
      <c r="D26" s="718"/>
      <c r="E26" s="718"/>
      <c r="F26" s="718"/>
      <c r="G26" s="718"/>
      <c r="H26" s="719"/>
      <c r="I26" s="723"/>
      <c r="J26" s="724"/>
      <c r="K26" s="724"/>
      <c r="L26" s="724"/>
      <c r="M26" s="725"/>
      <c r="N26" s="729"/>
      <c r="O26" s="730"/>
      <c r="P26" s="719"/>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16">
        <f>COUNTA(Q26:AU26)</f>
        <v>0</v>
      </c>
      <c r="AW26" s="706">
        <f>AV27</f>
        <v>0</v>
      </c>
      <c r="AX26" s="708" t="str">
        <f>IFERROR(ROUNDDOWN(AV27/$AT$2,1),"")</f>
        <v/>
      </c>
      <c r="AY26" s="117"/>
      <c r="AZ26" s="117"/>
    </row>
    <row r="27" spans="2:52" ht="17.100000000000001" customHeight="1">
      <c r="B27" s="687"/>
      <c r="C27" s="720"/>
      <c r="D27" s="721"/>
      <c r="E27" s="721"/>
      <c r="F27" s="721"/>
      <c r="G27" s="721"/>
      <c r="H27" s="722"/>
      <c r="I27" s="726"/>
      <c r="J27" s="727"/>
      <c r="K27" s="727"/>
      <c r="L27" s="727"/>
      <c r="M27" s="728"/>
      <c r="N27" s="720"/>
      <c r="O27" s="721"/>
      <c r="P27" s="722"/>
      <c r="Q27" s="256" t="str">
        <f>IFERROR(IF(AND(AND($N26&lt;&gt;$BI$6,$N26&lt;&gt;$BJ$6),Q26="有"),$AL$2,VLOOKUP(Q26,'P1'!$B$4:$J$35,9,FALSE)),"")</f>
        <v/>
      </c>
      <c r="R27" s="256" t="str">
        <f>IFERROR(IF(AND(AND($N26&lt;&gt;$BI$6,$N26&lt;&gt;$BJ$6),R26="有"),$AL$2,VLOOKUP(R26,'P1'!$B$4:$J$35,9,FALSE)),"")</f>
        <v/>
      </c>
      <c r="S27" s="256" t="str">
        <f>IFERROR(IF(AND(AND($N26&lt;&gt;$BI$6,$N26&lt;&gt;$BJ$6),S26="有"),$AL$2,VLOOKUP(S26,'P1'!$B$4:$J$35,9,FALSE)),"")</f>
        <v/>
      </c>
      <c r="T27" s="256" t="str">
        <f>IFERROR(IF(AND(AND($N26&lt;&gt;$BI$6,$N26&lt;&gt;$BJ$6),T26="有"),$AL$2,VLOOKUP(T26,'P1'!$B$4:$J$35,9,FALSE)),"")</f>
        <v/>
      </c>
      <c r="U27" s="256" t="str">
        <f>IFERROR(IF(AND(AND($N26&lt;&gt;$BI$6,$N26&lt;&gt;$BJ$6),U26="有"),$AL$2,VLOOKUP(U26,'P1'!$B$4:$J$35,9,FALSE)),"")</f>
        <v/>
      </c>
      <c r="V27" s="256" t="str">
        <f>IFERROR(IF(AND(AND($N26&lt;&gt;$BI$6,$N26&lt;&gt;$BJ$6),V26="有"),$AL$2,VLOOKUP(V26,'P1'!$B$4:$J$35,9,FALSE)),"")</f>
        <v/>
      </c>
      <c r="W27" s="256" t="str">
        <f>IFERROR(IF(AND(AND($N26&lt;&gt;$BI$6,$N26&lt;&gt;$BJ$6),W26="有"),$AL$2,VLOOKUP(W26,'P1'!$B$4:$J$35,9,FALSE)),"")</f>
        <v/>
      </c>
      <c r="X27" s="256" t="str">
        <f>IFERROR(IF(AND(AND($N26&lt;&gt;$BI$6,$N26&lt;&gt;$BJ$6),X26="有"),$AL$2,VLOOKUP(X26,'P1'!$B$4:$J$35,9,FALSE)),"")</f>
        <v/>
      </c>
      <c r="Y27" s="256" t="str">
        <f>IFERROR(IF(AND(AND($N26&lt;&gt;$BI$6,$N26&lt;&gt;$BJ$6),Y26="有"),$AL$2,VLOOKUP(Y26,'P1'!$B$4:$J$35,9,FALSE)),"")</f>
        <v/>
      </c>
      <c r="Z27" s="256" t="str">
        <f>IFERROR(IF(AND(AND($N26&lt;&gt;$BI$6,$N26&lt;&gt;$BJ$6),Z26="有"),$AL$2,VLOOKUP(Z26,'P1'!$B$4:$J$35,9,FALSE)),"")</f>
        <v/>
      </c>
      <c r="AA27" s="256" t="str">
        <f>IFERROR(IF(AND(AND($N26&lt;&gt;$BI$6,$N26&lt;&gt;$BJ$6),AA26="有"),$AL$2,VLOOKUP(AA26,'P1'!$B$4:$J$35,9,FALSE)),"")</f>
        <v/>
      </c>
      <c r="AB27" s="256" t="str">
        <f>IFERROR(IF(AND(AND($N26&lt;&gt;$BI$6,$N26&lt;&gt;$BJ$6),AB26="有"),$AL$2,VLOOKUP(AB26,'P1'!$B$4:$J$35,9,FALSE)),"")</f>
        <v/>
      </c>
      <c r="AC27" s="256" t="str">
        <f>IFERROR(IF(AND(AND($N26&lt;&gt;$BI$6,$N26&lt;&gt;$BJ$6),AC26="有"),$AL$2,VLOOKUP(AC26,'P1'!$B$4:$J$35,9,FALSE)),"")</f>
        <v/>
      </c>
      <c r="AD27" s="256" t="str">
        <f>IFERROR(IF(AND(AND($N26&lt;&gt;$BI$6,$N26&lt;&gt;$BJ$6),AD26="有"),$AL$2,VLOOKUP(AD26,'P1'!$B$4:$J$35,9,FALSE)),"")</f>
        <v/>
      </c>
      <c r="AE27" s="256" t="str">
        <f>IFERROR(IF(AND(AND($N26&lt;&gt;$BI$6,$N26&lt;&gt;$BJ$6),AE26="有"),$AL$2,VLOOKUP(AE26,'P1'!$B$4:$J$35,9,FALSE)),"")</f>
        <v/>
      </c>
      <c r="AF27" s="256" t="str">
        <f>IFERROR(IF(AND(AND($N26&lt;&gt;$BI$6,$N26&lt;&gt;$BJ$6),AF26="有"),$AL$2,VLOOKUP(AF26,'P1'!$B$4:$J$35,9,FALSE)),"")</f>
        <v/>
      </c>
      <c r="AG27" s="256" t="str">
        <f>IFERROR(IF(AND(AND($N26&lt;&gt;$BI$6,$N26&lt;&gt;$BJ$6),AG26="有"),$AL$2,VLOOKUP(AG26,'P1'!$B$4:$J$35,9,FALSE)),"")</f>
        <v/>
      </c>
      <c r="AH27" s="256" t="str">
        <f>IFERROR(IF(AND(AND($N26&lt;&gt;$BI$6,$N26&lt;&gt;$BJ$6),AH26="有"),$AL$2,VLOOKUP(AH26,'P1'!$B$4:$J$35,9,FALSE)),"")</f>
        <v/>
      </c>
      <c r="AI27" s="256" t="str">
        <f>IFERROR(IF(AND(AND($N26&lt;&gt;$BI$6,$N26&lt;&gt;$BJ$6),AI26="有"),$AL$2,VLOOKUP(AI26,'P1'!$B$4:$J$35,9,FALSE)),"")</f>
        <v/>
      </c>
      <c r="AJ27" s="256" t="str">
        <f>IFERROR(IF(AND(AND($N26&lt;&gt;$BI$6,$N26&lt;&gt;$BJ$6),AJ26="有"),$AL$2,VLOOKUP(AJ26,'P1'!$B$4:$J$35,9,FALSE)),"")</f>
        <v/>
      </c>
      <c r="AK27" s="256" t="str">
        <f>IFERROR(IF(AND(AND($N26&lt;&gt;$BI$6,$N26&lt;&gt;$BJ$6),AK26="有"),$AL$2,VLOOKUP(AK26,'P1'!$B$4:$J$35,9,FALSE)),"")</f>
        <v/>
      </c>
      <c r="AL27" s="256" t="str">
        <f>IFERROR(IF(AND(AND($N26&lt;&gt;$BI$6,$N26&lt;&gt;$BJ$6),AL26="有"),$AL$2,VLOOKUP(AL26,'P1'!$B$4:$J$35,9,FALSE)),"")</f>
        <v/>
      </c>
      <c r="AM27" s="256" t="str">
        <f>IFERROR(IF(AND(AND($N26&lt;&gt;$BI$6,$N26&lt;&gt;$BJ$6),AM26="有"),$AL$2,VLOOKUP(AM26,'P1'!$B$4:$J$35,9,FALSE)),"")</f>
        <v/>
      </c>
      <c r="AN27" s="256" t="str">
        <f>IFERROR(IF(AND(AND($N26&lt;&gt;$BI$6,$N26&lt;&gt;$BJ$6),AN26="有"),$AL$2,VLOOKUP(AN26,'P1'!$B$4:$J$35,9,FALSE)),"")</f>
        <v/>
      </c>
      <c r="AO27" s="256" t="str">
        <f>IFERROR(IF(AND(AND($N26&lt;&gt;$BI$6,$N26&lt;&gt;$BJ$6),AO26="有"),$AL$2,VLOOKUP(AO26,'P1'!$B$4:$J$35,9,FALSE)),"")</f>
        <v/>
      </c>
      <c r="AP27" s="256" t="str">
        <f>IFERROR(IF(AND(AND($N26&lt;&gt;$BI$6,$N26&lt;&gt;$BJ$6),AP26="有"),$AL$2,VLOOKUP(AP26,'P1'!$B$4:$J$35,9,FALSE)),"")</f>
        <v/>
      </c>
      <c r="AQ27" s="256" t="str">
        <f>IFERROR(IF(AND(AND($N26&lt;&gt;$BI$6,$N26&lt;&gt;$BJ$6),AQ26="有"),$AL$2,VLOOKUP(AQ26,'P1'!$B$4:$J$35,9,FALSE)),"")</f>
        <v/>
      </c>
      <c r="AR27" s="256" t="str">
        <f>IFERROR(IF(AND(AND($N26&lt;&gt;$BI$6,$N26&lt;&gt;$BJ$6),AR26="有"),$AL$2,VLOOKUP(AR26,'P1'!$B$4:$J$35,9,FALSE)),"")</f>
        <v/>
      </c>
      <c r="AS27" s="256" t="str">
        <f>IFERROR(IF(AND(AND($N26&lt;&gt;$BI$6,$N26&lt;&gt;$BJ$6),AS26="有"),$AL$2,VLOOKUP(AS26,'P1'!$B$4:$J$35,9,FALSE)),"")</f>
        <v/>
      </c>
      <c r="AT27" s="256" t="str">
        <f>IFERROR(IF(AND(AND($N26&lt;&gt;$BI$6,$N26&lt;&gt;$BJ$6),AT26="有"),$AL$2,VLOOKUP(AT26,'P1'!$B$4:$J$35,9,FALSE)),"")</f>
        <v/>
      </c>
      <c r="AU27" s="256" t="str">
        <f>IFERROR(IF(AND(AND($N26&lt;&gt;$BI$6,$N26&lt;&gt;$BJ$6),AU26="有"),$AL$2,VLOOKUP(AU26,'P1'!$B$4:$J$35,9,FALSE)),"")</f>
        <v/>
      </c>
      <c r="AV27" s="121">
        <f>SUM(Q27:AU27)</f>
        <v>0</v>
      </c>
      <c r="AW27" s="707"/>
      <c r="AX27" s="709"/>
      <c r="AY27" s="122"/>
      <c r="AZ27" s="122"/>
    </row>
    <row r="28" spans="2:52" ht="17.100000000000001" customHeight="1">
      <c r="B28" s="686">
        <f>B26+1</f>
        <v>9</v>
      </c>
      <c r="C28" s="717"/>
      <c r="D28" s="718"/>
      <c r="E28" s="718"/>
      <c r="F28" s="718"/>
      <c r="G28" s="718"/>
      <c r="H28" s="719"/>
      <c r="I28" s="723"/>
      <c r="J28" s="724"/>
      <c r="K28" s="724"/>
      <c r="L28" s="724"/>
      <c r="M28" s="725"/>
      <c r="N28" s="729"/>
      <c r="O28" s="730"/>
      <c r="P28" s="719"/>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16">
        <f>COUNTA(Q28:AU28)</f>
        <v>0</v>
      </c>
      <c r="AW28" s="706">
        <f>AV29</f>
        <v>0</v>
      </c>
      <c r="AX28" s="708" t="str">
        <f>IFERROR(ROUNDDOWN(AV29/$AT$2,1),"")</f>
        <v/>
      </c>
      <c r="AY28" s="117"/>
      <c r="AZ28" s="117"/>
    </row>
    <row r="29" spans="2:52" ht="17.100000000000001" customHeight="1">
      <c r="B29" s="687"/>
      <c r="C29" s="720"/>
      <c r="D29" s="721"/>
      <c r="E29" s="721"/>
      <c r="F29" s="721"/>
      <c r="G29" s="721"/>
      <c r="H29" s="722"/>
      <c r="I29" s="726"/>
      <c r="J29" s="727"/>
      <c r="K29" s="727"/>
      <c r="L29" s="727"/>
      <c r="M29" s="728"/>
      <c r="N29" s="720"/>
      <c r="O29" s="721"/>
      <c r="P29" s="722"/>
      <c r="Q29" s="256" t="str">
        <f>IFERROR(IF(AND(AND($N28&lt;&gt;$BI$6,$N28&lt;&gt;$BJ$6),Q28="有"),$AL$2,VLOOKUP(Q28,'P1'!$B$4:$J$35,9,FALSE)),"")</f>
        <v/>
      </c>
      <c r="R29" s="256" t="str">
        <f>IFERROR(IF(AND(AND($N28&lt;&gt;$BI$6,$N28&lt;&gt;$BJ$6),R28="有"),$AL$2,VLOOKUP(R28,'P1'!$B$4:$J$35,9,FALSE)),"")</f>
        <v/>
      </c>
      <c r="S29" s="256" t="str">
        <f>IFERROR(IF(AND(AND($N28&lt;&gt;$BI$6,$N28&lt;&gt;$BJ$6),S28="有"),$AL$2,VLOOKUP(S28,'P1'!$B$4:$J$35,9,FALSE)),"")</f>
        <v/>
      </c>
      <c r="T29" s="256" t="str">
        <f>IFERROR(IF(AND(AND($N28&lt;&gt;$BI$6,$N28&lt;&gt;$BJ$6),T28="有"),$AL$2,VLOOKUP(T28,'P1'!$B$4:$J$35,9,FALSE)),"")</f>
        <v/>
      </c>
      <c r="U29" s="256" t="str">
        <f>IFERROR(IF(AND(AND($N28&lt;&gt;$BI$6,$N28&lt;&gt;$BJ$6),U28="有"),$AL$2,VLOOKUP(U28,'P1'!$B$4:$J$35,9,FALSE)),"")</f>
        <v/>
      </c>
      <c r="V29" s="256" t="str">
        <f>IFERROR(IF(AND(AND($N28&lt;&gt;$BI$6,$N28&lt;&gt;$BJ$6),V28="有"),$AL$2,VLOOKUP(V28,'P1'!$B$4:$J$35,9,FALSE)),"")</f>
        <v/>
      </c>
      <c r="W29" s="256" t="str">
        <f>IFERROR(IF(AND(AND($N28&lt;&gt;$BI$6,$N28&lt;&gt;$BJ$6),W28="有"),$AL$2,VLOOKUP(W28,'P1'!$B$4:$J$35,9,FALSE)),"")</f>
        <v/>
      </c>
      <c r="X29" s="256" t="str">
        <f>IFERROR(IF(AND(AND($N28&lt;&gt;$BI$6,$N28&lt;&gt;$BJ$6),X28="有"),$AL$2,VLOOKUP(X28,'P1'!$B$4:$J$35,9,FALSE)),"")</f>
        <v/>
      </c>
      <c r="Y29" s="256" t="str">
        <f>IFERROR(IF(AND(AND($N28&lt;&gt;$BI$6,$N28&lt;&gt;$BJ$6),Y28="有"),$AL$2,VLOOKUP(Y28,'P1'!$B$4:$J$35,9,FALSE)),"")</f>
        <v/>
      </c>
      <c r="Z29" s="256" t="str">
        <f>IFERROR(IF(AND(AND($N28&lt;&gt;$BI$6,$N28&lt;&gt;$BJ$6),Z28="有"),$AL$2,VLOOKUP(Z28,'P1'!$B$4:$J$35,9,FALSE)),"")</f>
        <v/>
      </c>
      <c r="AA29" s="256" t="str">
        <f>IFERROR(IF(AND(AND($N28&lt;&gt;$BI$6,$N28&lt;&gt;$BJ$6),AA28="有"),$AL$2,VLOOKUP(AA28,'P1'!$B$4:$J$35,9,FALSE)),"")</f>
        <v/>
      </c>
      <c r="AB29" s="256" t="str">
        <f>IFERROR(IF(AND(AND($N28&lt;&gt;$BI$6,$N28&lt;&gt;$BJ$6),AB28="有"),$AL$2,VLOOKUP(AB28,'P1'!$B$4:$J$35,9,FALSE)),"")</f>
        <v/>
      </c>
      <c r="AC29" s="256" t="str">
        <f>IFERROR(IF(AND(AND($N28&lt;&gt;$BI$6,$N28&lt;&gt;$BJ$6),AC28="有"),$AL$2,VLOOKUP(AC28,'P1'!$B$4:$J$35,9,FALSE)),"")</f>
        <v/>
      </c>
      <c r="AD29" s="256" t="str">
        <f>IFERROR(IF(AND(AND($N28&lt;&gt;$BI$6,$N28&lt;&gt;$BJ$6),AD28="有"),$AL$2,VLOOKUP(AD28,'P1'!$B$4:$J$35,9,FALSE)),"")</f>
        <v/>
      </c>
      <c r="AE29" s="256" t="str">
        <f>IFERROR(IF(AND(AND($N28&lt;&gt;$BI$6,$N28&lt;&gt;$BJ$6),AE28="有"),$AL$2,VLOOKUP(AE28,'P1'!$B$4:$J$35,9,FALSE)),"")</f>
        <v/>
      </c>
      <c r="AF29" s="256" t="str">
        <f>IFERROR(IF(AND(AND($N28&lt;&gt;$BI$6,$N28&lt;&gt;$BJ$6),AF28="有"),$AL$2,VLOOKUP(AF28,'P1'!$B$4:$J$35,9,FALSE)),"")</f>
        <v/>
      </c>
      <c r="AG29" s="256" t="str">
        <f>IFERROR(IF(AND(AND($N28&lt;&gt;$BI$6,$N28&lt;&gt;$BJ$6),AG28="有"),$AL$2,VLOOKUP(AG28,'P1'!$B$4:$J$35,9,FALSE)),"")</f>
        <v/>
      </c>
      <c r="AH29" s="256" t="str">
        <f>IFERROR(IF(AND(AND($N28&lt;&gt;$BI$6,$N28&lt;&gt;$BJ$6),AH28="有"),$AL$2,VLOOKUP(AH28,'P1'!$B$4:$J$35,9,FALSE)),"")</f>
        <v/>
      </c>
      <c r="AI29" s="256" t="str">
        <f>IFERROR(IF(AND(AND($N28&lt;&gt;$BI$6,$N28&lt;&gt;$BJ$6),AI28="有"),$AL$2,VLOOKUP(AI28,'P1'!$B$4:$J$35,9,FALSE)),"")</f>
        <v/>
      </c>
      <c r="AJ29" s="256" t="str">
        <f>IFERROR(IF(AND(AND($N28&lt;&gt;$BI$6,$N28&lt;&gt;$BJ$6),AJ28="有"),$AL$2,VLOOKUP(AJ28,'P1'!$B$4:$J$35,9,FALSE)),"")</f>
        <v/>
      </c>
      <c r="AK29" s="256" t="str">
        <f>IFERROR(IF(AND(AND($N28&lt;&gt;$BI$6,$N28&lt;&gt;$BJ$6),AK28="有"),$AL$2,VLOOKUP(AK28,'P1'!$B$4:$J$35,9,FALSE)),"")</f>
        <v/>
      </c>
      <c r="AL29" s="256" t="str">
        <f>IFERROR(IF(AND(AND($N28&lt;&gt;$BI$6,$N28&lt;&gt;$BJ$6),AL28="有"),$AL$2,VLOOKUP(AL28,'P1'!$B$4:$J$35,9,FALSE)),"")</f>
        <v/>
      </c>
      <c r="AM29" s="256" t="str">
        <f>IFERROR(IF(AND(AND($N28&lt;&gt;$BI$6,$N28&lt;&gt;$BJ$6),AM28="有"),$AL$2,VLOOKUP(AM28,'P1'!$B$4:$J$35,9,FALSE)),"")</f>
        <v/>
      </c>
      <c r="AN29" s="256" t="str">
        <f>IFERROR(IF(AND(AND($N28&lt;&gt;$BI$6,$N28&lt;&gt;$BJ$6),AN28="有"),$AL$2,VLOOKUP(AN28,'P1'!$B$4:$J$35,9,FALSE)),"")</f>
        <v/>
      </c>
      <c r="AO29" s="256" t="str">
        <f>IFERROR(IF(AND(AND($N28&lt;&gt;$BI$6,$N28&lt;&gt;$BJ$6),AO28="有"),$AL$2,VLOOKUP(AO28,'P1'!$B$4:$J$35,9,FALSE)),"")</f>
        <v/>
      </c>
      <c r="AP29" s="256" t="str">
        <f>IFERROR(IF(AND(AND($N28&lt;&gt;$BI$6,$N28&lt;&gt;$BJ$6),AP28="有"),$AL$2,VLOOKUP(AP28,'P1'!$B$4:$J$35,9,FALSE)),"")</f>
        <v/>
      </c>
      <c r="AQ29" s="256" t="str">
        <f>IFERROR(IF(AND(AND($N28&lt;&gt;$BI$6,$N28&lt;&gt;$BJ$6),AQ28="有"),$AL$2,VLOOKUP(AQ28,'P1'!$B$4:$J$35,9,FALSE)),"")</f>
        <v/>
      </c>
      <c r="AR29" s="256" t="str">
        <f>IFERROR(IF(AND(AND($N28&lt;&gt;$BI$6,$N28&lt;&gt;$BJ$6),AR28="有"),$AL$2,VLOOKUP(AR28,'P1'!$B$4:$J$35,9,FALSE)),"")</f>
        <v/>
      </c>
      <c r="AS29" s="256" t="str">
        <f>IFERROR(IF(AND(AND($N28&lt;&gt;$BI$6,$N28&lt;&gt;$BJ$6),AS28="有"),$AL$2,VLOOKUP(AS28,'P1'!$B$4:$J$35,9,FALSE)),"")</f>
        <v/>
      </c>
      <c r="AT29" s="256" t="str">
        <f>IFERROR(IF(AND(AND($N28&lt;&gt;$BI$6,$N28&lt;&gt;$BJ$6),AT28="有"),$AL$2,VLOOKUP(AT28,'P1'!$B$4:$J$35,9,FALSE)),"")</f>
        <v/>
      </c>
      <c r="AU29" s="256" t="str">
        <f>IFERROR(IF(AND(AND($N28&lt;&gt;$BI$6,$N28&lt;&gt;$BJ$6),AU28="有"),$AL$2,VLOOKUP(AU28,'P1'!$B$4:$J$35,9,FALSE)),"")</f>
        <v/>
      </c>
      <c r="AV29" s="121">
        <f>SUM(Q29:AU29)</f>
        <v>0</v>
      </c>
      <c r="AW29" s="707"/>
      <c r="AX29" s="709"/>
      <c r="AY29" s="122"/>
      <c r="AZ29" s="122"/>
    </row>
    <row r="30" spans="2:52" ht="17.100000000000001" customHeight="1">
      <c r="B30" s="686">
        <f>B28+1</f>
        <v>10</v>
      </c>
      <c r="C30" s="717"/>
      <c r="D30" s="718"/>
      <c r="E30" s="718"/>
      <c r="F30" s="718"/>
      <c r="G30" s="718"/>
      <c r="H30" s="719"/>
      <c r="I30" s="723"/>
      <c r="J30" s="724"/>
      <c r="K30" s="724"/>
      <c r="L30" s="724"/>
      <c r="M30" s="725"/>
      <c r="N30" s="729"/>
      <c r="O30" s="730"/>
      <c r="P30" s="719"/>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16">
        <f>COUNTA(Q30:AU30)</f>
        <v>0</v>
      </c>
      <c r="AW30" s="706">
        <f>AV31</f>
        <v>0</v>
      </c>
      <c r="AX30" s="708" t="str">
        <f>IFERROR(ROUNDDOWN(AV31/$AT$2,1),"")</f>
        <v/>
      </c>
      <c r="AY30" s="117"/>
      <c r="AZ30" s="117"/>
    </row>
    <row r="31" spans="2:52" ht="17.100000000000001" customHeight="1">
      <c r="B31" s="687"/>
      <c r="C31" s="720"/>
      <c r="D31" s="721"/>
      <c r="E31" s="721"/>
      <c r="F31" s="721"/>
      <c r="G31" s="721"/>
      <c r="H31" s="722"/>
      <c r="I31" s="726"/>
      <c r="J31" s="727"/>
      <c r="K31" s="727"/>
      <c r="L31" s="727"/>
      <c r="M31" s="728"/>
      <c r="N31" s="720"/>
      <c r="O31" s="721"/>
      <c r="P31" s="722"/>
      <c r="Q31" s="256" t="str">
        <f>IFERROR(IF(AND(AND($N30&lt;&gt;$BI$6,$N30&lt;&gt;$BJ$6),Q30="有"),$AL$2,VLOOKUP(Q30,'P1'!$B$4:$J$35,9,FALSE)),"")</f>
        <v/>
      </c>
      <c r="R31" s="256" t="str">
        <f>IFERROR(IF(AND(AND($N30&lt;&gt;$BI$6,$N30&lt;&gt;$BJ$6),R30="有"),$AL$2,VLOOKUP(R30,'P1'!$B$4:$J$35,9,FALSE)),"")</f>
        <v/>
      </c>
      <c r="S31" s="256" t="str">
        <f>IFERROR(IF(AND(AND($N30&lt;&gt;$BI$6,$N30&lt;&gt;$BJ$6),S30="有"),$AL$2,VLOOKUP(S30,'P1'!$B$4:$J$35,9,FALSE)),"")</f>
        <v/>
      </c>
      <c r="T31" s="256" t="str">
        <f>IFERROR(IF(AND(AND($N30&lt;&gt;$BI$6,$N30&lt;&gt;$BJ$6),T30="有"),$AL$2,VLOOKUP(T30,'P1'!$B$4:$J$35,9,FALSE)),"")</f>
        <v/>
      </c>
      <c r="U31" s="256" t="str">
        <f>IFERROR(IF(AND(AND($N30&lt;&gt;$BI$6,$N30&lt;&gt;$BJ$6),U30="有"),$AL$2,VLOOKUP(U30,'P1'!$B$4:$J$35,9,FALSE)),"")</f>
        <v/>
      </c>
      <c r="V31" s="256" t="str">
        <f>IFERROR(IF(AND(AND($N30&lt;&gt;$BI$6,$N30&lt;&gt;$BJ$6),V30="有"),$AL$2,VLOOKUP(V30,'P1'!$B$4:$J$35,9,FALSE)),"")</f>
        <v/>
      </c>
      <c r="W31" s="256" t="str">
        <f>IFERROR(IF(AND(AND($N30&lt;&gt;$BI$6,$N30&lt;&gt;$BJ$6),W30="有"),$AL$2,VLOOKUP(W30,'P1'!$B$4:$J$35,9,FALSE)),"")</f>
        <v/>
      </c>
      <c r="X31" s="256" t="str">
        <f>IFERROR(IF(AND(AND($N30&lt;&gt;$BI$6,$N30&lt;&gt;$BJ$6),X30="有"),$AL$2,VLOOKUP(X30,'P1'!$B$4:$J$35,9,FALSE)),"")</f>
        <v/>
      </c>
      <c r="Y31" s="256" t="str">
        <f>IFERROR(IF(AND(AND($N30&lt;&gt;$BI$6,$N30&lt;&gt;$BJ$6),Y30="有"),$AL$2,VLOOKUP(Y30,'P1'!$B$4:$J$35,9,FALSE)),"")</f>
        <v/>
      </c>
      <c r="Z31" s="256" t="str">
        <f>IFERROR(IF(AND(AND($N30&lt;&gt;$BI$6,$N30&lt;&gt;$BJ$6),Z30="有"),$AL$2,VLOOKUP(Z30,'P1'!$B$4:$J$35,9,FALSE)),"")</f>
        <v/>
      </c>
      <c r="AA31" s="256" t="str">
        <f>IFERROR(IF(AND(AND($N30&lt;&gt;$BI$6,$N30&lt;&gt;$BJ$6),AA30="有"),$AL$2,VLOOKUP(AA30,'P1'!$B$4:$J$35,9,FALSE)),"")</f>
        <v/>
      </c>
      <c r="AB31" s="256" t="str">
        <f>IFERROR(IF(AND(AND($N30&lt;&gt;$BI$6,$N30&lt;&gt;$BJ$6),AB30="有"),$AL$2,VLOOKUP(AB30,'P1'!$B$4:$J$35,9,FALSE)),"")</f>
        <v/>
      </c>
      <c r="AC31" s="256" t="str">
        <f>IFERROR(IF(AND(AND($N30&lt;&gt;$BI$6,$N30&lt;&gt;$BJ$6),AC30="有"),$AL$2,VLOOKUP(AC30,'P1'!$B$4:$J$35,9,FALSE)),"")</f>
        <v/>
      </c>
      <c r="AD31" s="256" t="str">
        <f>IFERROR(IF(AND(AND($N30&lt;&gt;$BI$6,$N30&lt;&gt;$BJ$6),AD30="有"),$AL$2,VLOOKUP(AD30,'P1'!$B$4:$J$35,9,FALSE)),"")</f>
        <v/>
      </c>
      <c r="AE31" s="256" t="str">
        <f>IFERROR(IF(AND(AND($N30&lt;&gt;$BI$6,$N30&lt;&gt;$BJ$6),AE30="有"),$AL$2,VLOOKUP(AE30,'P1'!$B$4:$J$35,9,FALSE)),"")</f>
        <v/>
      </c>
      <c r="AF31" s="256" t="str">
        <f>IFERROR(IF(AND(AND($N30&lt;&gt;$BI$6,$N30&lt;&gt;$BJ$6),AF30="有"),$AL$2,VLOOKUP(AF30,'P1'!$B$4:$J$35,9,FALSE)),"")</f>
        <v/>
      </c>
      <c r="AG31" s="256" t="str">
        <f>IFERROR(IF(AND(AND($N30&lt;&gt;$BI$6,$N30&lt;&gt;$BJ$6),AG30="有"),$AL$2,VLOOKUP(AG30,'P1'!$B$4:$J$35,9,FALSE)),"")</f>
        <v/>
      </c>
      <c r="AH31" s="256" t="str">
        <f>IFERROR(IF(AND(AND($N30&lt;&gt;$BI$6,$N30&lt;&gt;$BJ$6),AH30="有"),$AL$2,VLOOKUP(AH30,'P1'!$B$4:$J$35,9,FALSE)),"")</f>
        <v/>
      </c>
      <c r="AI31" s="256" t="str">
        <f>IFERROR(IF(AND(AND($N30&lt;&gt;$BI$6,$N30&lt;&gt;$BJ$6),AI30="有"),$AL$2,VLOOKUP(AI30,'P1'!$B$4:$J$35,9,FALSE)),"")</f>
        <v/>
      </c>
      <c r="AJ31" s="256" t="str">
        <f>IFERROR(IF(AND(AND($N30&lt;&gt;$BI$6,$N30&lt;&gt;$BJ$6),AJ30="有"),$AL$2,VLOOKUP(AJ30,'P1'!$B$4:$J$35,9,FALSE)),"")</f>
        <v/>
      </c>
      <c r="AK31" s="256" t="str">
        <f>IFERROR(IF(AND(AND($N30&lt;&gt;$BI$6,$N30&lt;&gt;$BJ$6),AK30="有"),$AL$2,VLOOKUP(AK30,'P1'!$B$4:$J$35,9,FALSE)),"")</f>
        <v/>
      </c>
      <c r="AL31" s="256" t="str">
        <f>IFERROR(IF(AND(AND($N30&lt;&gt;$BI$6,$N30&lt;&gt;$BJ$6),AL30="有"),$AL$2,VLOOKUP(AL30,'P1'!$B$4:$J$35,9,FALSE)),"")</f>
        <v/>
      </c>
      <c r="AM31" s="256" t="str">
        <f>IFERROR(IF(AND(AND($N30&lt;&gt;$BI$6,$N30&lt;&gt;$BJ$6),AM30="有"),$AL$2,VLOOKUP(AM30,'P1'!$B$4:$J$35,9,FALSE)),"")</f>
        <v/>
      </c>
      <c r="AN31" s="256" t="str">
        <f>IFERROR(IF(AND(AND($N30&lt;&gt;$BI$6,$N30&lt;&gt;$BJ$6),AN30="有"),$AL$2,VLOOKUP(AN30,'P1'!$B$4:$J$35,9,FALSE)),"")</f>
        <v/>
      </c>
      <c r="AO31" s="256" t="str">
        <f>IFERROR(IF(AND(AND($N30&lt;&gt;$BI$6,$N30&lt;&gt;$BJ$6),AO30="有"),$AL$2,VLOOKUP(AO30,'P1'!$B$4:$J$35,9,FALSE)),"")</f>
        <v/>
      </c>
      <c r="AP31" s="256" t="str">
        <f>IFERROR(IF(AND(AND($N30&lt;&gt;$BI$6,$N30&lt;&gt;$BJ$6),AP30="有"),$AL$2,VLOOKUP(AP30,'P1'!$B$4:$J$35,9,FALSE)),"")</f>
        <v/>
      </c>
      <c r="AQ31" s="256" t="str">
        <f>IFERROR(IF(AND(AND($N30&lt;&gt;$BI$6,$N30&lt;&gt;$BJ$6),AQ30="有"),$AL$2,VLOOKUP(AQ30,'P1'!$B$4:$J$35,9,FALSE)),"")</f>
        <v/>
      </c>
      <c r="AR31" s="256" t="str">
        <f>IFERROR(IF(AND(AND($N30&lt;&gt;$BI$6,$N30&lt;&gt;$BJ$6),AR30="有"),$AL$2,VLOOKUP(AR30,'P1'!$B$4:$J$35,9,FALSE)),"")</f>
        <v/>
      </c>
      <c r="AS31" s="256" t="str">
        <f>IFERROR(IF(AND(AND($N30&lt;&gt;$BI$6,$N30&lt;&gt;$BJ$6),AS30="有"),$AL$2,VLOOKUP(AS30,'P1'!$B$4:$J$35,9,FALSE)),"")</f>
        <v/>
      </c>
      <c r="AT31" s="256" t="str">
        <f>IFERROR(IF(AND(AND($N30&lt;&gt;$BI$6,$N30&lt;&gt;$BJ$6),AT30="有"),$AL$2,VLOOKUP(AT30,'P1'!$B$4:$J$35,9,FALSE)),"")</f>
        <v/>
      </c>
      <c r="AU31" s="256" t="str">
        <f>IFERROR(IF(AND(AND($N30&lt;&gt;$BI$6,$N30&lt;&gt;$BJ$6),AU30="有"),$AL$2,VLOOKUP(AU30,'P1'!$B$4:$J$35,9,FALSE)),"")</f>
        <v/>
      </c>
      <c r="AV31" s="121">
        <f>SUM(Q31:AU31)</f>
        <v>0</v>
      </c>
      <c r="AW31" s="707"/>
      <c r="AX31" s="709"/>
      <c r="AY31" s="122"/>
      <c r="AZ31" s="122"/>
    </row>
    <row r="32" spans="2:52" ht="17.100000000000001" customHeight="1">
      <c r="B32" s="686">
        <f>B30+1</f>
        <v>11</v>
      </c>
      <c r="C32" s="717"/>
      <c r="D32" s="718"/>
      <c r="E32" s="718"/>
      <c r="F32" s="718"/>
      <c r="G32" s="718"/>
      <c r="H32" s="719"/>
      <c r="I32" s="723"/>
      <c r="J32" s="724"/>
      <c r="K32" s="724"/>
      <c r="L32" s="724"/>
      <c r="M32" s="725"/>
      <c r="N32" s="729"/>
      <c r="O32" s="730"/>
      <c r="P32" s="719"/>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16">
        <f>COUNTA(Q32:AU32)</f>
        <v>0</v>
      </c>
      <c r="AW32" s="706">
        <f>AV33</f>
        <v>0</v>
      </c>
      <c r="AX32" s="708" t="str">
        <f>IFERROR(ROUNDDOWN(AV33/$AT$2,1),"")</f>
        <v/>
      </c>
      <c r="AY32" s="117"/>
      <c r="AZ32" s="117"/>
    </row>
    <row r="33" spans="2:59" ht="17.100000000000001" customHeight="1">
      <c r="B33" s="687"/>
      <c r="C33" s="720"/>
      <c r="D33" s="721"/>
      <c r="E33" s="721"/>
      <c r="F33" s="721"/>
      <c r="G33" s="721"/>
      <c r="H33" s="722"/>
      <c r="I33" s="726"/>
      <c r="J33" s="727"/>
      <c r="K33" s="727"/>
      <c r="L33" s="727"/>
      <c r="M33" s="728"/>
      <c r="N33" s="720"/>
      <c r="O33" s="721"/>
      <c r="P33" s="722"/>
      <c r="Q33" s="256" t="str">
        <f>IFERROR(IF(AND(AND($N32&lt;&gt;$BI$6,$N32&lt;&gt;$BJ$6),Q32="有"),$AL$2,VLOOKUP(Q32,'P1'!$B$4:$J$35,9,FALSE)),"")</f>
        <v/>
      </c>
      <c r="R33" s="256" t="str">
        <f>IFERROR(IF(AND(AND($N32&lt;&gt;$BI$6,$N32&lt;&gt;$BJ$6),R32="有"),$AL$2,VLOOKUP(R32,'P1'!$B$4:$J$35,9,FALSE)),"")</f>
        <v/>
      </c>
      <c r="S33" s="256" t="str">
        <f>IFERROR(IF(AND(AND($N32&lt;&gt;$BI$6,$N32&lt;&gt;$BJ$6),S32="有"),$AL$2,VLOOKUP(S32,'P1'!$B$4:$J$35,9,FALSE)),"")</f>
        <v/>
      </c>
      <c r="T33" s="256" t="str">
        <f>IFERROR(IF(AND(AND($N32&lt;&gt;$BI$6,$N32&lt;&gt;$BJ$6),T32="有"),$AL$2,VLOOKUP(T32,'P1'!$B$4:$J$35,9,FALSE)),"")</f>
        <v/>
      </c>
      <c r="U33" s="256" t="str">
        <f>IFERROR(IF(AND(AND($N32&lt;&gt;$BI$6,$N32&lt;&gt;$BJ$6),U32="有"),$AL$2,VLOOKUP(U32,'P1'!$B$4:$J$35,9,FALSE)),"")</f>
        <v/>
      </c>
      <c r="V33" s="256" t="str">
        <f>IFERROR(IF(AND(AND($N32&lt;&gt;$BI$6,$N32&lt;&gt;$BJ$6),V32="有"),$AL$2,VLOOKUP(V32,'P1'!$B$4:$J$35,9,FALSE)),"")</f>
        <v/>
      </c>
      <c r="W33" s="256" t="str">
        <f>IFERROR(IF(AND(AND($N32&lt;&gt;$BI$6,$N32&lt;&gt;$BJ$6),W32="有"),$AL$2,VLOOKUP(W32,'P1'!$B$4:$J$35,9,FALSE)),"")</f>
        <v/>
      </c>
      <c r="X33" s="256" t="str">
        <f>IFERROR(IF(AND(AND($N32&lt;&gt;$BI$6,$N32&lt;&gt;$BJ$6),X32="有"),$AL$2,VLOOKUP(X32,'P1'!$B$4:$J$35,9,FALSE)),"")</f>
        <v/>
      </c>
      <c r="Y33" s="256" t="str">
        <f>IFERROR(IF(AND(AND($N32&lt;&gt;$BI$6,$N32&lt;&gt;$BJ$6),Y32="有"),$AL$2,VLOOKUP(Y32,'P1'!$B$4:$J$35,9,FALSE)),"")</f>
        <v/>
      </c>
      <c r="Z33" s="256" t="str">
        <f>IFERROR(IF(AND(AND($N32&lt;&gt;$BI$6,$N32&lt;&gt;$BJ$6),Z32="有"),$AL$2,VLOOKUP(Z32,'P1'!$B$4:$J$35,9,FALSE)),"")</f>
        <v/>
      </c>
      <c r="AA33" s="256" t="str">
        <f>IFERROR(IF(AND(AND($N32&lt;&gt;$BI$6,$N32&lt;&gt;$BJ$6),AA32="有"),$AL$2,VLOOKUP(AA32,'P1'!$B$4:$J$35,9,FALSE)),"")</f>
        <v/>
      </c>
      <c r="AB33" s="256" t="str">
        <f>IFERROR(IF(AND(AND($N32&lt;&gt;$BI$6,$N32&lt;&gt;$BJ$6),AB32="有"),$AL$2,VLOOKUP(AB32,'P1'!$B$4:$J$35,9,FALSE)),"")</f>
        <v/>
      </c>
      <c r="AC33" s="256" t="str">
        <f>IFERROR(IF(AND(AND($N32&lt;&gt;$BI$6,$N32&lt;&gt;$BJ$6),AC32="有"),$AL$2,VLOOKUP(AC32,'P1'!$B$4:$J$35,9,FALSE)),"")</f>
        <v/>
      </c>
      <c r="AD33" s="256" t="str">
        <f>IFERROR(IF(AND(AND($N32&lt;&gt;$BI$6,$N32&lt;&gt;$BJ$6),AD32="有"),$AL$2,VLOOKUP(AD32,'P1'!$B$4:$J$35,9,FALSE)),"")</f>
        <v/>
      </c>
      <c r="AE33" s="256" t="str">
        <f>IFERROR(IF(AND(AND($N32&lt;&gt;$BI$6,$N32&lt;&gt;$BJ$6),AE32="有"),$AL$2,VLOOKUP(AE32,'P1'!$B$4:$J$35,9,FALSE)),"")</f>
        <v/>
      </c>
      <c r="AF33" s="256" t="str">
        <f>IFERROR(IF(AND(AND($N32&lt;&gt;$BI$6,$N32&lt;&gt;$BJ$6),AF32="有"),$AL$2,VLOOKUP(AF32,'P1'!$B$4:$J$35,9,FALSE)),"")</f>
        <v/>
      </c>
      <c r="AG33" s="256" t="str">
        <f>IFERROR(IF(AND(AND($N32&lt;&gt;$BI$6,$N32&lt;&gt;$BJ$6),AG32="有"),$AL$2,VLOOKUP(AG32,'P1'!$B$4:$J$35,9,FALSE)),"")</f>
        <v/>
      </c>
      <c r="AH33" s="256" t="str">
        <f>IFERROR(IF(AND(AND($N32&lt;&gt;$BI$6,$N32&lt;&gt;$BJ$6),AH32="有"),$AL$2,VLOOKUP(AH32,'P1'!$B$4:$J$35,9,FALSE)),"")</f>
        <v/>
      </c>
      <c r="AI33" s="256" t="str">
        <f>IFERROR(IF(AND(AND($N32&lt;&gt;$BI$6,$N32&lt;&gt;$BJ$6),AI32="有"),$AL$2,VLOOKUP(AI32,'P1'!$B$4:$J$35,9,FALSE)),"")</f>
        <v/>
      </c>
      <c r="AJ33" s="256" t="str">
        <f>IFERROR(IF(AND(AND($N32&lt;&gt;$BI$6,$N32&lt;&gt;$BJ$6),AJ32="有"),$AL$2,VLOOKUP(AJ32,'P1'!$B$4:$J$35,9,FALSE)),"")</f>
        <v/>
      </c>
      <c r="AK33" s="256" t="str">
        <f>IFERROR(IF(AND(AND($N32&lt;&gt;$BI$6,$N32&lt;&gt;$BJ$6),AK32="有"),$AL$2,VLOOKUP(AK32,'P1'!$B$4:$J$35,9,FALSE)),"")</f>
        <v/>
      </c>
      <c r="AL33" s="256" t="str">
        <f>IFERROR(IF(AND(AND($N32&lt;&gt;$BI$6,$N32&lt;&gt;$BJ$6),AL32="有"),$AL$2,VLOOKUP(AL32,'P1'!$B$4:$J$35,9,FALSE)),"")</f>
        <v/>
      </c>
      <c r="AM33" s="256" t="str">
        <f>IFERROR(IF(AND(AND($N32&lt;&gt;$BI$6,$N32&lt;&gt;$BJ$6),AM32="有"),$AL$2,VLOOKUP(AM32,'P1'!$B$4:$J$35,9,FALSE)),"")</f>
        <v/>
      </c>
      <c r="AN33" s="256" t="str">
        <f>IFERROR(IF(AND(AND($N32&lt;&gt;$BI$6,$N32&lt;&gt;$BJ$6),AN32="有"),$AL$2,VLOOKUP(AN32,'P1'!$B$4:$J$35,9,FALSE)),"")</f>
        <v/>
      </c>
      <c r="AO33" s="256" t="str">
        <f>IFERROR(IF(AND(AND($N32&lt;&gt;$BI$6,$N32&lt;&gt;$BJ$6),AO32="有"),$AL$2,VLOOKUP(AO32,'P1'!$B$4:$J$35,9,FALSE)),"")</f>
        <v/>
      </c>
      <c r="AP33" s="256" t="str">
        <f>IFERROR(IF(AND(AND($N32&lt;&gt;$BI$6,$N32&lt;&gt;$BJ$6),AP32="有"),$AL$2,VLOOKUP(AP32,'P1'!$B$4:$J$35,9,FALSE)),"")</f>
        <v/>
      </c>
      <c r="AQ33" s="256" t="str">
        <f>IFERROR(IF(AND(AND($N32&lt;&gt;$BI$6,$N32&lt;&gt;$BJ$6),AQ32="有"),$AL$2,VLOOKUP(AQ32,'P1'!$B$4:$J$35,9,FALSE)),"")</f>
        <v/>
      </c>
      <c r="AR33" s="256" t="str">
        <f>IFERROR(IF(AND(AND($N32&lt;&gt;$BI$6,$N32&lt;&gt;$BJ$6),AR32="有"),$AL$2,VLOOKUP(AR32,'P1'!$B$4:$J$35,9,FALSE)),"")</f>
        <v/>
      </c>
      <c r="AS33" s="256" t="str">
        <f>IFERROR(IF(AND(AND($N32&lt;&gt;$BI$6,$N32&lt;&gt;$BJ$6),AS32="有"),$AL$2,VLOOKUP(AS32,'P1'!$B$4:$J$35,9,FALSE)),"")</f>
        <v/>
      </c>
      <c r="AT33" s="256" t="str">
        <f>IFERROR(IF(AND(AND($N32&lt;&gt;$BI$6,$N32&lt;&gt;$BJ$6),AT32="有"),$AL$2,VLOOKUP(AT32,'P1'!$B$4:$J$35,9,FALSE)),"")</f>
        <v/>
      </c>
      <c r="AU33" s="256" t="str">
        <f>IFERROR(IF(AND(AND($N32&lt;&gt;$BI$6,$N32&lt;&gt;$BJ$6),AU32="有"),$AL$2,VLOOKUP(AU32,'P1'!$B$4:$J$35,9,FALSE)),"")</f>
        <v/>
      </c>
      <c r="AV33" s="121">
        <f>SUM(Q33:AU33)</f>
        <v>0</v>
      </c>
      <c r="AW33" s="707"/>
      <c r="AX33" s="709"/>
      <c r="AY33" s="122"/>
      <c r="AZ33" s="122"/>
    </row>
    <row r="34" spans="2:59" ht="17.100000000000001" customHeight="1">
      <c r="B34" s="686">
        <f>B32+1</f>
        <v>12</v>
      </c>
      <c r="C34" s="717"/>
      <c r="D34" s="718"/>
      <c r="E34" s="718"/>
      <c r="F34" s="718"/>
      <c r="G34" s="718"/>
      <c r="H34" s="719"/>
      <c r="I34" s="723"/>
      <c r="J34" s="724"/>
      <c r="K34" s="724"/>
      <c r="L34" s="724"/>
      <c r="M34" s="725"/>
      <c r="N34" s="729"/>
      <c r="O34" s="730"/>
      <c r="P34" s="719"/>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16">
        <f>COUNTA(Q34:AU34)</f>
        <v>0</v>
      </c>
      <c r="AW34" s="706">
        <f>AV35</f>
        <v>0</v>
      </c>
      <c r="AX34" s="708" t="str">
        <f>IFERROR(ROUNDDOWN(AV35/$AT$2,1),"")</f>
        <v/>
      </c>
      <c r="AY34" s="117"/>
      <c r="AZ34" s="117"/>
    </row>
    <row r="35" spans="2:59" ht="17.100000000000001" customHeight="1">
      <c r="B35" s="687"/>
      <c r="C35" s="720"/>
      <c r="D35" s="721"/>
      <c r="E35" s="721"/>
      <c r="F35" s="721"/>
      <c r="G35" s="721"/>
      <c r="H35" s="722"/>
      <c r="I35" s="726"/>
      <c r="J35" s="727"/>
      <c r="K35" s="727"/>
      <c r="L35" s="727"/>
      <c r="M35" s="728"/>
      <c r="N35" s="720"/>
      <c r="O35" s="721"/>
      <c r="P35" s="722"/>
      <c r="Q35" s="256" t="str">
        <f>IFERROR(IF(AND(AND($N34&lt;&gt;$BI$6,$N34&lt;&gt;$BJ$6),Q34="有"),$AL$2,VLOOKUP(Q34,'P1'!$B$4:$J$35,9,FALSE)),"")</f>
        <v/>
      </c>
      <c r="R35" s="256" t="str">
        <f>IFERROR(IF(AND(AND($N34&lt;&gt;$BI$6,$N34&lt;&gt;$BJ$6),R34="有"),$AL$2,VLOOKUP(R34,'P1'!$B$4:$J$35,9,FALSE)),"")</f>
        <v/>
      </c>
      <c r="S35" s="256" t="str">
        <f>IFERROR(IF(AND(AND($N34&lt;&gt;$BI$6,$N34&lt;&gt;$BJ$6),S34="有"),$AL$2,VLOOKUP(S34,'P1'!$B$4:$J$35,9,FALSE)),"")</f>
        <v/>
      </c>
      <c r="T35" s="256" t="str">
        <f>IFERROR(IF(AND(AND($N34&lt;&gt;$BI$6,$N34&lt;&gt;$BJ$6),T34="有"),$AL$2,VLOOKUP(T34,'P1'!$B$4:$J$35,9,FALSE)),"")</f>
        <v/>
      </c>
      <c r="U35" s="256" t="str">
        <f>IFERROR(IF(AND(AND($N34&lt;&gt;$BI$6,$N34&lt;&gt;$BJ$6),U34="有"),$AL$2,VLOOKUP(U34,'P1'!$B$4:$J$35,9,FALSE)),"")</f>
        <v/>
      </c>
      <c r="V35" s="256" t="str">
        <f>IFERROR(IF(AND(AND($N34&lt;&gt;$BI$6,$N34&lt;&gt;$BJ$6),V34="有"),$AL$2,VLOOKUP(V34,'P1'!$B$4:$J$35,9,FALSE)),"")</f>
        <v/>
      </c>
      <c r="W35" s="256" t="str">
        <f>IFERROR(IF(AND(AND($N34&lt;&gt;$BI$6,$N34&lt;&gt;$BJ$6),W34="有"),$AL$2,VLOOKUP(W34,'P1'!$B$4:$J$35,9,FALSE)),"")</f>
        <v/>
      </c>
      <c r="X35" s="256" t="str">
        <f>IFERROR(IF(AND(AND($N34&lt;&gt;$BI$6,$N34&lt;&gt;$BJ$6),X34="有"),$AL$2,VLOOKUP(X34,'P1'!$B$4:$J$35,9,FALSE)),"")</f>
        <v/>
      </c>
      <c r="Y35" s="256" t="str">
        <f>IFERROR(IF(AND(AND($N34&lt;&gt;$BI$6,$N34&lt;&gt;$BJ$6),Y34="有"),$AL$2,VLOOKUP(Y34,'P1'!$B$4:$J$35,9,FALSE)),"")</f>
        <v/>
      </c>
      <c r="Z35" s="256" t="str">
        <f>IFERROR(IF(AND(AND($N34&lt;&gt;$BI$6,$N34&lt;&gt;$BJ$6),Z34="有"),$AL$2,VLOOKUP(Z34,'P1'!$B$4:$J$35,9,FALSE)),"")</f>
        <v/>
      </c>
      <c r="AA35" s="256" t="str">
        <f>IFERROR(IF(AND(AND($N34&lt;&gt;$BI$6,$N34&lt;&gt;$BJ$6),AA34="有"),$AL$2,VLOOKUP(AA34,'P1'!$B$4:$J$35,9,FALSE)),"")</f>
        <v/>
      </c>
      <c r="AB35" s="256" t="str">
        <f>IFERROR(IF(AND(AND($N34&lt;&gt;$BI$6,$N34&lt;&gt;$BJ$6),AB34="有"),$AL$2,VLOOKUP(AB34,'P1'!$B$4:$J$35,9,FALSE)),"")</f>
        <v/>
      </c>
      <c r="AC35" s="256" t="str">
        <f>IFERROR(IF(AND(AND($N34&lt;&gt;$BI$6,$N34&lt;&gt;$BJ$6),AC34="有"),$AL$2,VLOOKUP(AC34,'P1'!$B$4:$J$35,9,FALSE)),"")</f>
        <v/>
      </c>
      <c r="AD35" s="256" t="str">
        <f>IFERROR(IF(AND(AND($N34&lt;&gt;$BI$6,$N34&lt;&gt;$BJ$6),AD34="有"),$AL$2,VLOOKUP(AD34,'P1'!$B$4:$J$35,9,FALSE)),"")</f>
        <v/>
      </c>
      <c r="AE35" s="256" t="str">
        <f>IFERROR(IF(AND(AND($N34&lt;&gt;$BI$6,$N34&lt;&gt;$BJ$6),AE34="有"),$AL$2,VLOOKUP(AE34,'P1'!$B$4:$J$35,9,FALSE)),"")</f>
        <v/>
      </c>
      <c r="AF35" s="256" t="str">
        <f>IFERROR(IF(AND(AND($N34&lt;&gt;$BI$6,$N34&lt;&gt;$BJ$6),AF34="有"),$AL$2,VLOOKUP(AF34,'P1'!$B$4:$J$35,9,FALSE)),"")</f>
        <v/>
      </c>
      <c r="AG35" s="256" t="str">
        <f>IFERROR(IF(AND(AND($N34&lt;&gt;$BI$6,$N34&lt;&gt;$BJ$6),AG34="有"),$AL$2,VLOOKUP(AG34,'P1'!$B$4:$J$35,9,FALSE)),"")</f>
        <v/>
      </c>
      <c r="AH35" s="256" t="str">
        <f>IFERROR(IF(AND(AND($N34&lt;&gt;$BI$6,$N34&lt;&gt;$BJ$6),AH34="有"),$AL$2,VLOOKUP(AH34,'P1'!$B$4:$J$35,9,FALSE)),"")</f>
        <v/>
      </c>
      <c r="AI35" s="256" t="str">
        <f>IFERROR(IF(AND(AND($N34&lt;&gt;$BI$6,$N34&lt;&gt;$BJ$6),AI34="有"),$AL$2,VLOOKUP(AI34,'P1'!$B$4:$J$35,9,FALSE)),"")</f>
        <v/>
      </c>
      <c r="AJ35" s="256" t="str">
        <f>IFERROR(IF(AND(AND($N34&lt;&gt;$BI$6,$N34&lt;&gt;$BJ$6),AJ34="有"),$AL$2,VLOOKUP(AJ34,'P1'!$B$4:$J$35,9,FALSE)),"")</f>
        <v/>
      </c>
      <c r="AK35" s="256" t="str">
        <f>IFERROR(IF(AND(AND($N34&lt;&gt;$BI$6,$N34&lt;&gt;$BJ$6),AK34="有"),$AL$2,VLOOKUP(AK34,'P1'!$B$4:$J$35,9,FALSE)),"")</f>
        <v/>
      </c>
      <c r="AL35" s="256" t="str">
        <f>IFERROR(IF(AND(AND($N34&lt;&gt;$BI$6,$N34&lt;&gt;$BJ$6),AL34="有"),$AL$2,VLOOKUP(AL34,'P1'!$B$4:$J$35,9,FALSE)),"")</f>
        <v/>
      </c>
      <c r="AM35" s="256" t="str">
        <f>IFERROR(IF(AND(AND($N34&lt;&gt;$BI$6,$N34&lt;&gt;$BJ$6),AM34="有"),$AL$2,VLOOKUP(AM34,'P1'!$B$4:$J$35,9,FALSE)),"")</f>
        <v/>
      </c>
      <c r="AN35" s="256" t="str">
        <f>IFERROR(IF(AND(AND($N34&lt;&gt;$BI$6,$N34&lt;&gt;$BJ$6),AN34="有"),$AL$2,VLOOKUP(AN34,'P1'!$B$4:$J$35,9,FALSE)),"")</f>
        <v/>
      </c>
      <c r="AO35" s="256" t="str">
        <f>IFERROR(IF(AND(AND($N34&lt;&gt;$BI$6,$N34&lt;&gt;$BJ$6),AO34="有"),$AL$2,VLOOKUP(AO34,'P1'!$B$4:$J$35,9,FALSE)),"")</f>
        <v/>
      </c>
      <c r="AP35" s="256" t="str">
        <f>IFERROR(IF(AND(AND($N34&lt;&gt;$BI$6,$N34&lt;&gt;$BJ$6),AP34="有"),$AL$2,VLOOKUP(AP34,'P1'!$B$4:$J$35,9,FALSE)),"")</f>
        <v/>
      </c>
      <c r="AQ35" s="256" t="str">
        <f>IFERROR(IF(AND(AND($N34&lt;&gt;$BI$6,$N34&lt;&gt;$BJ$6),AQ34="有"),$AL$2,VLOOKUP(AQ34,'P1'!$B$4:$J$35,9,FALSE)),"")</f>
        <v/>
      </c>
      <c r="AR35" s="256" t="str">
        <f>IFERROR(IF(AND(AND($N34&lt;&gt;$BI$6,$N34&lt;&gt;$BJ$6),AR34="有"),$AL$2,VLOOKUP(AR34,'P1'!$B$4:$J$35,9,FALSE)),"")</f>
        <v/>
      </c>
      <c r="AS35" s="256" t="str">
        <f>IFERROR(IF(AND(AND($N34&lt;&gt;$BI$6,$N34&lt;&gt;$BJ$6),AS34="有"),$AL$2,VLOOKUP(AS34,'P1'!$B$4:$J$35,9,FALSE)),"")</f>
        <v/>
      </c>
      <c r="AT35" s="256" t="str">
        <f>IFERROR(IF(AND(AND($N34&lt;&gt;$BI$6,$N34&lt;&gt;$BJ$6),AT34="有"),$AL$2,VLOOKUP(AT34,'P1'!$B$4:$J$35,9,FALSE)),"")</f>
        <v/>
      </c>
      <c r="AU35" s="256" t="str">
        <f>IFERROR(IF(AND(AND($N34&lt;&gt;$BI$6,$N34&lt;&gt;$BJ$6),AU34="有"),$AL$2,VLOOKUP(AU34,'P1'!$B$4:$J$35,9,FALSE)),"")</f>
        <v/>
      </c>
      <c r="AV35" s="121">
        <f>SUM(Q35:AU35)</f>
        <v>0</v>
      </c>
      <c r="AW35" s="707"/>
      <c r="AX35" s="709"/>
      <c r="AY35" s="122"/>
      <c r="AZ35" s="122"/>
    </row>
    <row r="36" spans="2:59" ht="17.100000000000001" customHeight="1">
      <c r="B36" s="686">
        <f>B34+1</f>
        <v>13</v>
      </c>
      <c r="C36" s="717"/>
      <c r="D36" s="718"/>
      <c r="E36" s="718"/>
      <c r="F36" s="718"/>
      <c r="G36" s="718"/>
      <c r="H36" s="719"/>
      <c r="I36" s="723"/>
      <c r="J36" s="724"/>
      <c r="K36" s="724"/>
      <c r="L36" s="724"/>
      <c r="M36" s="725"/>
      <c r="N36" s="729"/>
      <c r="O36" s="730"/>
      <c r="P36" s="719"/>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16">
        <f>COUNTA(Q36:AU36)</f>
        <v>0</v>
      </c>
      <c r="AW36" s="706">
        <f>AV37</f>
        <v>0</v>
      </c>
      <c r="AX36" s="708" t="str">
        <f>IFERROR(ROUNDDOWN(AV37/$AT$2,1),"")</f>
        <v/>
      </c>
      <c r="AY36" s="117"/>
      <c r="AZ36" s="117"/>
      <c r="BA36" s="89"/>
      <c r="BB36" s="89"/>
    </row>
    <row r="37" spans="2:59" ht="17.100000000000001" customHeight="1">
      <c r="B37" s="687"/>
      <c r="C37" s="720"/>
      <c r="D37" s="721"/>
      <c r="E37" s="721"/>
      <c r="F37" s="721"/>
      <c r="G37" s="721"/>
      <c r="H37" s="722"/>
      <c r="I37" s="726"/>
      <c r="J37" s="727"/>
      <c r="K37" s="727"/>
      <c r="L37" s="727"/>
      <c r="M37" s="728"/>
      <c r="N37" s="720"/>
      <c r="O37" s="721"/>
      <c r="P37" s="722"/>
      <c r="Q37" s="256" t="str">
        <f>IFERROR(IF(AND(AND($N36&lt;&gt;$BI$6,$N36&lt;&gt;$BJ$6),Q36="有"),$AL$2,VLOOKUP(Q36,'P1'!$B$4:$J$35,9,FALSE)),"")</f>
        <v/>
      </c>
      <c r="R37" s="256" t="str">
        <f>IFERROR(IF(AND(AND($N36&lt;&gt;$BI$6,$N36&lt;&gt;$BJ$6),R36="有"),$AL$2,VLOOKUP(R36,'P1'!$B$4:$J$35,9,FALSE)),"")</f>
        <v/>
      </c>
      <c r="S37" s="256" t="str">
        <f>IFERROR(IF(AND(AND($N36&lt;&gt;$BI$6,$N36&lt;&gt;$BJ$6),S36="有"),$AL$2,VLOOKUP(S36,'P1'!$B$4:$J$35,9,FALSE)),"")</f>
        <v/>
      </c>
      <c r="T37" s="256" t="str">
        <f>IFERROR(IF(AND(AND($N36&lt;&gt;$BI$6,$N36&lt;&gt;$BJ$6),T36="有"),$AL$2,VLOOKUP(T36,'P1'!$B$4:$J$35,9,FALSE)),"")</f>
        <v/>
      </c>
      <c r="U37" s="256" t="str">
        <f>IFERROR(IF(AND(AND($N36&lt;&gt;$BI$6,$N36&lt;&gt;$BJ$6),U36="有"),$AL$2,VLOOKUP(U36,'P1'!$B$4:$J$35,9,FALSE)),"")</f>
        <v/>
      </c>
      <c r="V37" s="256" t="str">
        <f>IFERROR(IF(AND(AND($N36&lt;&gt;$BI$6,$N36&lt;&gt;$BJ$6),V36="有"),$AL$2,VLOOKUP(V36,'P1'!$B$4:$J$35,9,FALSE)),"")</f>
        <v/>
      </c>
      <c r="W37" s="256" t="str">
        <f>IFERROR(IF(AND(AND($N36&lt;&gt;$BI$6,$N36&lt;&gt;$BJ$6),W36="有"),$AL$2,VLOOKUP(W36,'P1'!$B$4:$J$35,9,FALSE)),"")</f>
        <v/>
      </c>
      <c r="X37" s="256" t="str">
        <f>IFERROR(IF(AND(AND($N36&lt;&gt;$BI$6,$N36&lt;&gt;$BJ$6),X36="有"),$AL$2,VLOOKUP(X36,'P1'!$B$4:$J$35,9,FALSE)),"")</f>
        <v/>
      </c>
      <c r="Y37" s="256" t="str">
        <f>IFERROR(IF(AND(AND($N36&lt;&gt;$BI$6,$N36&lt;&gt;$BJ$6),Y36="有"),$AL$2,VLOOKUP(Y36,'P1'!$B$4:$J$35,9,FALSE)),"")</f>
        <v/>
      </c>
      <c r="Z37" s="256" t="str">
        <f>IFERROR(IF(AND(AND($N36&lt;&gt;$BI$6,$N36&lt;&gt;$BJ$6),Z36="有"),$AL$2,VLOOKUP(Z36,'P1'!$B$4:$J$35,9,FALSE)),"")</f>
        <v/>
      </c>
      <c r="AA37" s="256" t="str">
        <f>IFERROR(IF(AND(AND($N36&lt;&gt;$BI$6,$N36&lt;&gt;$BJ$6),AA36="有"),$AL$2,VLOOKUP(AA36,'P1'!$B$4:$J$35,9,FALSE)),"")</f>
        <v/>
      </c>
      <c r="AB37" s="256" t="str">
        <f>IFERROR(IF(AND(AND($N36&lt;&gt;$BI$6,$N36&lt;&gt;$BJ$6),AB36="有"),$AL$2,VLOOKUP(AB36,'P1'!$B$4:$J$35,9,FALSE)),"")</f>
        <v/>
      </c>
      <c r="AC37" s="256" t="str">
        <f>IFERROR(IF(AND(AND($N36&lt;&gt;$BI$6,$N36&lt;&gt;$BJ$6),AC36="有"),$AL$2,VLOOKUP(AC36,'P1'!$B$4:$J$35,9,FALSE)),"")</f>
        <v/>
      </c>
      <c r="AD37" s="256" t="str">
        <f>IFERROR(IF(AND(AND($N36&lt;&gt;$BI$6,$N36&lt;&gt;$BJ$6),AD36="有"),$AL$2,VLOOKUP(AD36,'P1'!$B$4:$J$35,9,FALSE)),"")</f>
        <v/>
      </c>
      <c r="AE37" s="256" t="str">
        <f>IFERROR(IF(AND(AND($N36&lt;&gt;$BI$6,$N36&lt;&gt;$BJ$6),AE36="有"),$AL$2,VLOOKUP(AE36,'P1'!$B$4:$J$35,9,FALSE)),"")</f>
        <v/>
      </c>
      <c r="AF37" s="256" t="str">
        <f>IFERROR(IF(AND(AND($N36&lt;&gt;$BI$6,$N36&lt;&gt;$BJ$6),AF36="有"),$AL$2,VLOOKUP(AF36,'P1'!$B$4:$J$35,9,FALSE)),"")</f>
        <v/>
      </c>
      <c r="AG37" s="256" t="str">
        <f>IFERROR(IF(AND(AND($N36&lt;&gt;$BI$6,$N36&lt;&gt;$BJ$6),AG36="有"),$AL$2,VLOOKUP(AG36,'P1'!$B$4:$J$35,9,FALSE)),"")</f>
        <v/>
      </c>
      <c r="AH37" s="256" t="str">
        <f>IFERROR(IF(AND(AND($N36&lt;&gt;$BI$6,$N36&lt;&gt;$BJ$6),AH36="有"),$AL$2,VLOOKUP(AH36,'P1'!$B$4:$J$35,9,FALSE)),"")</f>
        <v/>
      </c>
      <c r="AI37" s="256" t="str">
        <f>IFERROR(IF(AND(AND($N36&lt;&gt;$BI$6,$N36&lt;&gt;$BJ$6),AI36="有"),$AL$2,VLOOKUP(AI36,'P1'!$B$4:$J$35,9,FALSE)),"")</f>
        <v/>
      </c>
      <c r="AJ37" s="256" t="str">
        <f>IFERROR(IF(AND(AND($N36&lt;&gt;$BI$6,$N36&lt;&gt;$BJ$6),AJ36="有"),$AL$2,VLOOKUP(AJ36,'P1'!$B$4:$J$35,9,FALSE)),"")</f>
        <v/>
      </c>
      <c r="AK37" s="256" t="str">
        <f>IFERROR(IF(AND(AND($N36&lt;&gt;$BI$6,$N36&lt;&gt;$BJ$6),AK36="有"),$AL$2,VLOOKUP(AK36,'P1'!$B$4:$J$35,9,FALSE)),"")</f>
        <v/>
      </c>
      <c r="AL37" s="256" t="str">
        <f>IFERROR(IF(AND(AND($N36&lt;&gt;$BI$6,$N36&lt;&gt;$BJ$6),AL36="有"),$AL$2,VLOOKUP(AL36,'P1'!$B$4:$J$35,9,FALSE)),"")</f>
        <v/>
      </c>
      <c r="AM37" s="256" t="str">
        <f>IFERROR(IF(AND(AND($N36&lt;&gt;$BI$6,$N36&lt;&gt;$BJ$6),AM36="有"),$AL$2,VLOOKUP(AM36,'P1'!$B$4:$J$35,9,FALSE)),"")</f>
        <v/>
      </c>
      <c r="AN37" s="256" t="str">
        <f>IFERROR(IF(AND(AND($N36&lt;&gt;$BI$6,$N36&lt;&gt;$BJ$6),AN36="有"),$AL$2,VLOOKUP(AN36,'P1'!$B$4:$J$35,9,FALSE)),"")</f>
        <v/>
      </c>
      <c r="AO37" s="256" t="str">
        <f>IFERROR(IF(AND(AND($N36&lt;&gt;$BI$6,$N36&lt;&gt;$BJ$6),AO36="有"),$AL$2,VLOOKUP(AO36,'P1'!$B$4:$J$35,9,FALSE)),"")</f>
        <v/>
      </c>
      <c r="AP37" s="256" t="str">
        <f>IFERROR(IF(AND(AND($N36&lt;&gt;$BI$6,$N36&lt;&gt;$BJ$6),AP36="有"),$AL$2,VLOOKUP(AP36,'P1'!$B$4:$J$35,9,FALSE)),"")</f>
        <v/>
      </c>
      <c r="AQ37" s="256" t="str">
        <f>IFERROR(IF(AND(AND($N36&lt;&gt;$BI$6,$N36&lt;&gt;$BJ$6),AQ36="有"),$AL$2,VLOOKUP(AQ36,'P1'!$B$4:$J$35,9,FALSE)),"")</f>
        <v/>
      </c>
      <c r="AR37" s="256" t="str">
        <f>IFERROR(IF(AND(AND($N36&lt;&gt;$BI$6,$N36&lt;&gt;$BJ$6),AR36="有"),$AL$2,VLOOKUP(AR36,'P1'!$B$4:$J$35,9,FALSE)),"")</f>
        <v/>
      </c>
      <c r="AS37" s="256" t="str">
        <f>IFERROR(IF(AND(AND($N36&lt;&gt;$BI$6,$N36&lt;&gt;$BJ$6),AS36="有"),$AL$2,VLOOKUP(AS36,'P1'!$B$4:$J$35,9,FALSE)),"")</f>
        <v/>
      </c>
      <c r="AT37" s="256" t="str">
        <f>IFERROR(IF(AND(AND($N36&lt;&gt;$BI$6,$N36&lt;&gt;$BJ$6),AT36="有"),$AL$2,VLOOKUP(AT36,'P1'!$B$4:$J$35,9,FALSE)),"")</f>
        <v/>
      </c>
      <c r="AU37" s="256" t="str">
        <f>IFERROR(IF(AND(AND($N36&lt;&gt;$BI$6,$N36&lt;&gt;$BJ$6),AU36="有"),$AL$2,VLOOKUP(AU36,'P1'!$B$4:$J$35,9,FALSE)),"")</f>
        <v/>
      </c>
      <c r="AV37" s="121">
        <f>SUM(Q37:AU37)</f>
        <v>0</v>
      </c>
      <c r="AW37" s="707"/>
      <c r="AX37" s="709"/>
      <c r="AY37" s="122"/>
      <c r="AZ37" s="122"/>
      <c r="BA37" s="89"/>
      <c r="BB37" s="89"/>
    </row>
    <row r="38" spans="2:59" ht="17.100000000000001" customHeight="1">
      <c r="B38" s="686">
        <f>B36+1</f>
        <v>14</v>
      </c>
      <c r="C38" s="717"/>
      <c r="D38" s="718"/>
      <c r="E38" s="718"/>
      <c r="F38" s="718"/>
      <c r="G38" s="718"/>
      <c r="H38" s="719"/>
      <c r="I38" s="723"/>
      <c r="J38" s="724"/>
      <c r="K38" s="724"/>
      <c r="L38" s="724"/>
      <c r="M38" s="725"/>
      <c r="N38" s="729"/>
      <c r="O38" s="730"/>
      <c r="P38" s="719"/>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16">
        <f>COUNTA(Q38:AU38)</f>
        <v>0</v>
      </c>
      <c r="AW38" s="706">
        <f>AV39</f>
        <v>0</v>
      </c>
      <c r="AX38" s="708" t="str">
        <f>IFERROR(ROUNDDOWN(AV39/$AT$2,1),"")</f>
        <v/>
      </c>
      <c r="AY38" s="117"/>
      <c r="AZ38" s="117"/>
      <c r="BA38" s="91"/>
      <c r="BB38" s="91"/>
    </row>
    <row r="39" spans="2:59" ht="17.100000000000001" customHeight="1">
      <c r="B39" s="687"/>
      <c r="C39" s="720"/>
      <c r="D39" s="721"/>
      <c r="E39" s="721"/>
      <c r="F39" s="721"/>
      <c r="G39" s="721"/>
      <c r="H39" s="722"/>
      <c r="I39" s="726"/>
      <c r="J39" s="727"/>
      <c r="K39" s="727"/>
      <c r="L39" s="727"/>
      <c r="M39" s="728"/>
      <c r="N39" s="720"/>
      <c r="O39" s="721"/>
      <c r="P39" s="722"/>
      <c r="Q39" s="256" t="str">
        <f>IFERROR(IF(AND(AND($N38&lt;&gt;$BI$6,$N38&lt;&gt;$BJ$6),Q38="有"),$AL$2,VLOOKUP(Q38,'P1'!$B$4:$J$35,9,FALSE)),"")</f>
        <v/>
      </c>
      <c r="R39" s="256" t="str">
        <f>IFERROR(IF(AND(AND($N38&lt;&gt;$BI$6,$N38&lt;&gt;$BJ$6),R38="有"),$AL$2,VLOOKUP(R38,'P1'!$B$4:$J$35,9,FALSE)),"")</f>
        <v/>
      </c>
      <c r="S39" s="256" t="str">
        <f>IFERROR(IF(AND(AND($N38&lt;&gt;$BI$6,$N38&lt;&gt;$BJ$6),S38="有"),$AL$2,VLOOKUP(S38,'P1'!$B$4:$J$35,9,FALSE)),"")</f>
        <v/>
      </c>
      <c r="T39" s="256" t="str">
        <f>IFERROR(IF(AND(AND($N38&lt;&gt;$BI$6,$N38&lt;&gt;$BJ$6),T38="有"),$AL$2,VLOOKUP(T38,'P1'!$B$4:$J$35,9,FALSE)),"")</f>
        <v/>
      </c>
      <c r="U39" s="256" t="str">
        <f>IFERROR(IF(AND(AND($N38&lt;&gt;$BI$6,$N38&lt;&gt;$BJ$6),U38="有"),$AL$2,VLOOKUP(U38,'P1'!$B$4:$J$35,9,FALSE)),"")</f>
        <v/>
      </c>
      <c r="V39" s="256" t="str">
        <f>IFERROR(IF(AND(AND($N38&lt;&gt;$BI$6,$N38&lt;&gt;$BJ$6),V38="有"),$AL$2,VLOOKUP(V38,'P1'!$B$4:$J$35,9,FALSE)),"")</f>
        <v/>
      </c>
      <c r="W39" s="256" t="str">
        <f>IFERROR(IF(AND(AND($N38&lt;&gt;$BI$6,$N38&lt;&gt;$BJ$6),W38="有"),$AL$2,VLOOKUP(W38,'P1'!$B$4:$J$35,9,FALSE)),"")</f>
        <v/>
      </c>
      <c r="X39" s="256" t="str">
        <f>IFERROR(IF(AND(AND($N38&lt;&gt;$BI$6,$N38&lt;&gt;$BJ$6),X38="有"),$AL$2,VLOOKUP(X38,'P1'!$B$4:$J$35,9,FALSE)),"")</f>
        <v/>
      </c>
      <c r="Y39" s="256" t="str">
        <f>IFERROR(IF(AND(AND($N38&lt;&gt;$BI$6,$N38&lt;&gt;$BJ$6),Y38="有"),$AL$2,VLOOKUP(Y38,'P1'!$B$4:$J$35,9,FALSE)),"")</f>
        <v/>
      </c>
      <c r="Z39" s="256" t="str">
        <f>IFERROR(IF(AND(AND($N38&lt;&gt;$BI$6,$N38&lt;&gt;$BJ$6),Z38="有"),$AL$2,VLOOKUP(Z38,'P1'!$B$4:$J$35,9,FALSE)),"")</f>
        <v/>
      </c>
      <c r="AA39" s="256" t="str">
        <f>IFERROR(IF(AND(AND($N38&lt;&gt;$BI$6,$N38&lt;&gt;$BJ$6),AA38="有"),$AL$2,VLOOKUP(AA38,'P1'!$B$4:$J$35,9,FALSE)),"")</f>
        <v/>
      </c>
      <c r="AB39" s="256" t="str">
        <f>IFERROR(IF(AND(AND($N38&lt;&gt;$BI$6,$N38&lt;&gt;$BJ$6),AB38="有"),$AL$2,VLOOKUP(AB38,'P1'!$B$4:$J$35,9,FALSE)),"")</f>
        <v/>
      </c>
      <c r="AC39" s="256" t="str">
        <f>IFERROR(IF(AND(AND($N38&lt;&gt;$BI$6,$N38&lt;&gt;$BJ$6),AC38="有"),$AL$2,VLOOKUP(AC38,'P1'!$B$4:$J$35,9,FALSE)),"")</f>
        <v/>
      </c>
      <c r="AD39" s="256" t="str">
        <f>IFERROR(IF(AND(AND($N38&lt;&gt;$BI$6,$N38&lt;&gt;$BJ$6),AD38="有"),$AL$2,VLOOKUP(AD38,'P1'!$B$4:$J$35,9,FALSE)),"")</f>
        <v/>
      </c>
      <c r="AE39" s="256" t="str">
        <f>IFERROR(IF(AND(AND($N38&lt;&gt;$BI$6,$N38&lt;&gt;$BJ$6),AE38="有"),$AL$2,VLOOKUP(AE38,'P1'!$B$4:$J$35,9,FALSE)),"")</f>
        <v/>
      </c>
      <c r="AF39" s="256" t="str">
        <f>IFERROR(IF(AND(AND($N38&lt;&gt;$BI$6,$N38&lt;&gt;$BJ$6),AF38="有"),$AL$2,VLOOKUP(AF38,'P1'!$B$4:$J$35,9,FALSE)),"")</f>
        <v/>
      </c>
      <c r="AG39" s="256" t="str">
        <f>IFERROR(IF(AND(AND($N38&lt;&gt;$BI$6,$N38&lt;&gt;$BJ$6),AG38="有"),$AL$2,VLOOKUP(AG38,'P1'!$B$4:$J$35,9,FALSE)),"")</f>
        <v/>
      </c>
      <c r="AH39" s="256" t="str">
        <f>IFERROR(IF(AND(AND($N38&lt;&gt;$BI$6,$N38&lt;&gt;$BJ$6),AH38="有"),$AL$2,VLOOKUP(AH38,'P1'!$B$4:$J$35,9,FALSE)),"")</f>
        <v/>
      </c>
      <c r="AI39" s="256" t="str">
        <f>IFERROR(IF(AND(AND($N38&lt;&gt;$BI$6,$N38&lt;&gt;$BJ$6),AI38="有"),$AL$2,VLOOKUP(AI38,'P1'!$B$4:$J$35,9,FALSE)),"")</f>
        <v/>
      </c>
      <c r="AJ39" s="256" t="str">
        <f>IFERROR(IF(AND(AND($N38&lt;&gt;$BI$6,$N38&lt;&gt;$BJ$6),AJ38="有"),$AL$2,VLOOKUP(AJ38,'P1'!$B$4:$J$35,9,FALSE)),"")</f>
        <v/>
      </c>
      <c r="AK39" s="256" t="str">
        <f>IFERROR(IF(AND(AND($N38&lt;&gt;$BI$6,$N38&lt;&gt;$BJ$6),AK38="有"),$AL$2,VLOOKUP(AK38,'P1'!$B$4:$J$35,9,FALSE)),"")</f>
        <v/>
      </c>
      <c r="AL39" s="256" t="str">
        <f>IFERROR(IF(AND(AND($N38&lt;&gt;$BI$6,$N38&lt;&gt;$BJ$6),AL38="有"),$AL$2,VLOOKUP(AL38,'P1'!$B$4:$J$35,9,FALSE)),"")</f>
        <v/>
      </c>
      <c r="AM39" s="256" t="str">
        <f>IFERROR(IF(AND(AND($N38&lt;&gt;$BI$6,$N38&lt;&gt;$BJ$6),AM38="有"),$AL$2,VLOOKUP(AM38,'P1'!$B$4:$J$35,9,FALSE)),"")</f>
        <v/>
      </c>
      <c r="AN39" s="256" t="str">
        <f>IFERROR(IF(AND(AND($N38&lt;&gt;$BI$6,$N38&lt;&gt;$BJ$6),AN38="有"),$AL$2,VLOOKUP(AN38,'P1'!$B$4:$J$35,9,FALSE)),"")</f>
        <v/>
      </c>
      <c r="AO39" s="256" t="str">
        <f>IFERROR(IF(AND(AND($N38&lt;&gt;$BI$6,$N38&lt;&gt;$BJ$6),AO38="有"),$AL$2,VLOOKUP(AO38,'P1'!$B$4:$J$35,9,FALSE)),"")</f>
        <v/>
      </c>
      <c r="AP39" s="256" t="str">
        <f>IFERROR(IF(AND(AND($N38&lt;&gt;$BI$6,$N38&lt;&gt;$BJ$6),AP38="有"),$AL$2,VLOOKUP(AP38,'P1'!$B$4:$J$35,9,FALSE)),"")</f>
        <v/>
      </c>
      <c r="AQ39" s="256" t="str">
        <f>IFERROR(IF(AND(AND($N38&lt;&gt;$BI$6,$N38&lt;&gt;$BJ$6),AQ38="有"),$AL$2,VLOOKUP(AQ38,'P1'!$B$4:$J$35,9,FALSE)),"")</f>
        <v/>
      </c>
      <c r="AR39" s="256" t="str">
        <f>IFERROR(IF(AND(AND($N38&lt;&gt;$BI$6,$N38&lt;&gt;$BJ$6),AR38="有"),$AL$2,VLOOKUP(AR38,'P1'!$B$4:$J$35,9,FALSE)),"")</f>
        <v/>
      </c>
      <c r="AS39" s="256" t="str">
        <f>IFERROR(IF(AND(AND($N38&lt;&gt;$BI$6,$N38&lt;&gt;$BJ$6),AS38="有"),$AL$2,VLOOKUP(AS38,'P1'!$B$4:$J$35,9,FALSE)),"")</f>
        <v/>
      </c>
      <c r="AT39" s="256" t="str">
        <f>IFERROR(IF(AND(AND($N38&lt;&gt;$BI$6,$N38&lt;&gt;$BJ$6),AT38="有"),$AL$2,VLOOKUP(AT38,'P1'!$B$4:$J$35,9,FALSE)),"")</f>
        <v/>
      </c>
      <c r="AU39" s="256" t="str">
        <f>IFERROR(IF(AND(AND($N38&lt;&gt;$BI$6,$N38&lt;&gt;$BJ$6),AU38="有"),$AL$2,VLOOKUP(AU38,'P1'!$B$4:$J$35,9,FALSE)),"")</f>
        <v/>
      </c>
      <c r="AV39" s="121">
        <f>SUM(Q39:AU39)</f>
        <v>0</v>
      </c>
      <c r="AW39" s="707"/>
      <c r="AX39" s="709"/>
      <c r="AY39" s="122"/>
      <c r="AZ39" s="122"/>
      <c r="BA39" s="89"/>
      <c r="BB39" s="89"/>
    </row>
    <row r="40" spans="2:59" ht="17.100000000000001" customHeight="1">
      <c r="B40" s="686">
        <f>B38+1</f>
        <v>15</v>
      </c>
      <c r="C40" s="717"/>
      <c r="D40" s="718"/>
      <c r="E40" s="718"/>
      <c r="F40" s="718"/>
      <c r="G40" s="718"/>
      <c r="H40" s="719"/>
      <c r="I40" s="723"/>
      <c r="J40" s="724"/>
      <c r="K40" s="724"/>
      <c r="L40" s="724"/>
      <c r="M40" s="725"/>
      <c r="N40" s="729"/>
      <c r="O40" s="730"/>
      <c r="P40" s="719"/>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16">
        <f>COUNTA(Q40:AU40)</f>
        <v>0</v>
      </c>
      <c r="AW40" s="706">
        <f>AV41</f>
        <v>0</v>
      </c>
      <c r="AX40" s="708" t="str">
        <f>IFERROR(ROUNDDOWN(AV41/$AT$2,1),"")</f>
        <v/>
      </c>
      <c r="AY40" s="117"/>
      <c r="AZ40" s="117"/>
      <c r="BA40" s="89"/>
      <c r="BB40" s="89"/>
    </row>
    <row r="41" spans="2:59" ht="17.100000000000001" customHeight="1">
      <c r="B41" s="687"/>
      <c r="C41" s="720"/>
      <c r="D41" s="721"/>
      <c r="E41" s="721"/>
      <c r="F41" s="721"/>
      <c r="G41" s="721"/>
      <c r="H41" s="722"/>
      <c r="I41" s="726"/>
      <c r="J41" s="727"/>
      <c r="K41" s="727"/>
      <c r="L41" s="727"/>
      <c r="M41" s="728"/>
      <c r="N41" s="720"/>
      <c r="O41" s="721"/>
      <c r="P41" s="722"/>
      <c r="Q41" s="256" t="str">
        <f>IFERROR(IF(AND(AND($N40&lt;&gt;$BI$6,$N40&lt;&gt;$BJ$6),Q40="有"),$AL$2,VLOOKUP(Q40,'P1'!$B$4:$J$35,9,FALSE)),"")</f>
        <v/>
      </c>
      <c r="R41" s="256" t="str">
        <f>IFERROR(IF(AND(AND($N40&lt;&gt;$BI$6,$N40&lt;&gt;$BJ$6),R40="有"),$AL$2,VLOOKUP(R40,'P1'!$B$4:$J$35,9,FALSE)),"")</f>
        <v/>
      </c>
      <c r="S41" s="256" t="str">
        <f>IFERROR(IF(AND(AND($N40&lt;&gt;$BI$6,$N40&lt;&gt;$BJ$6),S40="有"),$AL$2,VLOOKUP(S40,'P1'!$B$4:$J$35,9,FALSE)),"")</f>
        <v/>
      </c>
      <c r="T41" s="256" t="str">
        <f>IFERROR(IF(AND(AND($N40&lt;&gt;$BI$6,$N40&lt;&gt;$BJ$6),T40="有"),$AL$2,VLOOKUP(T40,'P1'!$B$4:$J$35,9,FALSE)),"")</f>
        <v/>
      </c>
      <c r="U41" s="256" t="str">
        <f>IFERROR(IF(AND(AND($N40&lt;&gt;$BI$6,$N40&lt;&gt;$BJ$6),U40="有"),$AL$2,VLOOKUP(U40,'P1'!$B$4:$J$35,9,FALSE)),"")</f>
        <v/>
      </c>
      <c r="V41" s="256" t="str">
        <f>IFERROR(IF(AND(AND($N40&lt;&gt;$BI$6,$N40&lt;&gt;$BJ$6),V40="有"),$AL$2,VLOOKUP(V40,'P1'!$B$4:$J$35,9,FALSE)),"")</f>
        <v/>
      </c>
      <c r="W41" s="256" t="str">
        <f>IFERROR(IF(AND(AND($N40&lt;&gt;$BI$6,$N40&lt;&gt;$BJ$6),W40="有"),$AL$2,VLOOKUP(W40,'P1'!$B$4:$J$35,9,FALSE)),"")</f>
        <v/>
      </c>
      <c r="X41" s="256" t="str">
        <f>IFERROR(IF(AND(AND($N40&lt;&gt;$BI$6,$N40&lt;&gt;$BJ$6),X40="有"),$AL$2,VLOOKUP(X40,'P1'!$B$4:$J$35,9,FALSE)),"")</f>
        <v/>
      </c>
      <c r="Y41" s="256" t="str">
        <f>IFERROR(IF(AND(AND($N40&lt;&gt;$BI$6,$N40&lt;&gt;$BJ$6),Y40="有"),$AL$2,VLOOKUP(Y40,'P1'!$B$4:$J$35,9,FALSE)),"")</f>
        <v/>
      </c>
      <c r="Z41" s="256" t="str">
        <f>IFERROR(IF(AND(AND($N40&lt;&gt;$BI$6,$N40&lt;&gt;$BJ$6),Z40="有"),$AL$2,VLOOKUP(Z40,'P1'!$B$4:$J$35,9,FALSE)),"")</f>
        <v/>
      </c>
      <c r="AA41" s="256" t="str">
        <f>IFERROR(IF(AND(AND($N40&lt;&gt;$BI$6,$N40&lt;&gt;$BJ$6),AA40="有"),$AL$2,VLOOKUP(AA40,'P1'!$B$4:$J$35,9,FALSE)),"")</f>
        <v/>
      </c>
      <c r="AB41" s="256" t="str">
        <f>IFERROR(IF(AND(AND($N40&lt;&gt;$BI$6,$N40&lt;&gt;$BJ$6),AB40="有"),$AL$2,VLOOKUP(AB40,'P1'!$B$4:$J$35,9,FALSE)),"")</f>
        <v/>
      </c>
      <c r="AC41" s="256" t="str">
        <f>IFERROR(IF(AND(AND($N40&lt;&gt;$BI$6,$N40&lt;&gt;$BJ$6),AC40="有"),$AL$2,VLOOKUP(AC40,'P1'!$B$4:$J$35,9,FALSE)),"")</f>
        <v/>
      </c>
      <c r="AD41" s="256" t="str">
        <f>IFERROR(IF(AND(AND($N40&lt;&gt;$BI$6,$N40&lt;&gt;$BJ$6),AD40="有"),$AL$2,VLOOKUP(AD40,'P1'!$B$4:$J$35,9,FALSE)),"")</f>
        <v/>
      </c>
      <c r="AE41" s="256" t="str">
        <f>IFERROR(IF(AND(AND($N40&lt;&gt;$BI$6,$N40&lt;&gt;$BJ$6),AE40="有"),$AL$2,VLOOKUP(AE40,'P1'!$B$4:$J$35,9,FALSE)),"")</f>
        <v/>
      </c>
      <c r="AF41" s="256" t="str">
        <f>IFERROR(IF(AND(AND($N40&lt;&gt;$BI$6,$N40&lt;&gt;$BJ$6),AF40="有"),$AL$2,VLOOKUP(AF40,'P1'!$B$4:$J$35,9,FALSE)),"")</f>
        <v/>
      </c>
      <c r="AG41" s="256" t="str">
        <f>IFERROR(IF(AND(AND($N40&lt;&gt;$BI$6,$N40&lt;&gt;$BJ$6),AG40="有"),$AL$2,VLOOKUP(AG40,'P1'!$B$4:$J$35,9,FALSE)),"")</f>
        <v/>
      </c>
      <c r="AH41" s="256" t="str">
        <f>IFERROR(IF(AND(AND($N40&lt;&gt;$BI$6,$N40&lt;&gt;$BJ$6),AH40="有"),$AL$2,VLOOKUP(AH40,'P1'!$B$4:$J$35,9,FALSE)),"")</f>
        <v/>
      </c>
      <c r="AI41" s="256" t="str">
        <f>IFERROR(IF(AND(AND($N40&lt;&gt;$BI$6,$N40&lt;&gt;$BJ$6),AI40="有"),$AL$2,VLOOKUP(AI40,'P1'!$B$4:$J$35,9,FALSE)),"")</f>
        <v/>
      </c>
      <c r="AJ41" s="256" t="str">
        <f>IFERROR(IF(AND(AND($N40&lt;&gt;$BI$6,$N40&lt;&gt;$BJ$6),AJ40="有"),$AL$2,VLOOKUP(AJ40,'P1'!$B$4:$J$35,9,FALSE)),"")</f>
        <v/>
      </c>
      <c r="AK41" s="256" t="str">
        <f>IFERROR(IF(AND(AND($N40&lt;&gt;$BI$6,$N40&lt;&gt;$BJ$6),AK40="有"),$AL$2,VLOOKUP(AK40,'P1'!$B$4:$J$35,9,FALSE)),"")</f>
        <v/>
      </c>
      <c r="AL41" s="256" t="str">
        <f>IFERROR(IF(AND(AND($N40&lt;&gt;$BI$6,$N40&lt;&gt;$BJ$6),AL40="有"),$AL$2,VLOOKUP(AL40,'P1'!$B$4:$J$35,9,FALSE)),"")</f>
        <v/>
      </c>
      <c r="AM41" s="256" t="str">
        <f>IFERROR(IF(AND(AND($N40&lt;&gt;$BI$6,$N40&lt;&gt;$BJ$6),AM40="有"),$AL$2,VLOOKUP(AM40,'P1'!$B$4:$J$35,9,FALSE)),"")</f>
        <v/>
      </c>
      <c r="AN41" s="256" t="str">
        <f>IFERROR(IF(AND(AND($N40&lt;&gt;$BI$6,$N40&lt;&gt;$BJ$6),AN40="有"),$AL$2,VLOOKUP(AN40,'P1'!$B$4:$J$35,9,FALSE)),"")</f>
        <v/>
      </c>
      <c r="AO41" s="256" t="str">
        <f>IFERROR(IF(AND(AND($N40&lt;&gt;$BI$6,$N40&lt;&gt;$BJ$6),AO40="有"),$AL$2,VLOOKUP(AO40,'P1'!$B$4:$J$35,9,FALSE)),"")</f>
        <v/>
      </c>
      <c r="AP41" s="256" t="str">
        <f>IFERROR(IF(AND(AND($N40&lt;&gt;$BI$6,$N40&lt;&gt;$BJ$6),AP40="有"),$AL$2,VLOOKUP(AP40,'P1'!$B$4:$J$35,9,FALSE)),"")</f>
        <v/>
      </c>
      <c r="AQ41" s="256" t="str">
        <f>IFERROR(IF(AND(AND($N40&lt;&gt;$BI$6,$N40&lt;&gt;$BJ$6),AQ40="有"),$AL$2,VLOOKUP(AQ40,'P1'!$B$4:$J$35,9,FALSE)),"")</f>
        <v/>
      </c>
      <c r="AR41" s="256" t="str">
        <f>IFERROR(IF(AND(AND($N40&lt;&gt;$BI$6,$N40&lt;&gt;$BJ$6),AR40="有"),$AL$2,VLOOKUP(AR40,'P1'!$B$4:$J$35,9,FALSE)),"")</f>
        <v/>
      </c>
      <c r="AS41" s="256" t="str">
        <f>IFERROR(IF(AND(AND($N40&lt;&gt;$BI$6,$N40&lt;&gt;$BJ$6),AS40="有"),$AL$2,VLOOKUP(AS40,'P1'!$B$4:$J$35,9,FALSE)),"")</f>
        <v/>
      </c>
      <c r="AT41" s="256" t="str">
        <f>IFERROR(IF(AND(AND($N40&lt;&gt;$BI$6,$N40&lt;&gt;$BJ$6),AT40="有"),$AL$2,VLOOKUP(AT40,'P1'!$B$4:$J$35,9,FALSE)),"")</f>
        <v/>
      </c>
      <c r="AU41" s="256" t="str">
        <f>IFERROR(IF(AND(AND($N40&lt;&gt;$BI$6,$N40&lt;&gt;$BJ$6),AU40="有"),$AL$2,VLOOKUP(AU40,'P1'!$B$4:$J$35,9,FALSE)),"")</f>
        <v/>
      </c>
      <c r="AV41" s="121">
        <f>SUM(Q41:AU41)</f>
        <v>0</v>
      </c>
      <c r="AW41" s="707"/>
      <c r="AX41" s="709"/>
      <c r="AY41" s="122"/>
      <c r="AZ41" s="122"/>
      <c r="BA41" s="89"/>
      <c r="BB41" s="89"/>
    </row>
    <row r="42" spans="2:59" ht="17.100000000000001" customHeight="1">
      <c r="B42" s="686">
        <f>B40+1</f>
        <v>16</v>
      </c>
      <c r="C42" s="717"/>
      <c r="D42" s="718"/>
      <c r="E42" s="718"/>
      <c r="F42" s="718"/>
      <c r="G42" s="718"/>
      <c r="H42" s="719"/>
      <c r="I42" s="723"/>
      <c r="J42" s="724"/>
      <c r="K42" s="724"/>
      <c r="L42" s="724"/>
      <c r="M42" s="725"/>
      <c r="N42" s="729"/>
      <c r="O42" s="730"/>
      <c r="P42" s="719"/>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16">
        <f>COUNTA(Q42:AU42)</f>
        <v>0</v>
      </c>
      <c r="AW42" s="706">
        <f>AV43</f>
        <v>0</v>
      </c>
      <c r="AX42" s="708" t="str">
        <f>IFERROR(ROUNDDOWN(AV43/$AT$2,1),"")</f>
        <v/>
      </c>
      <c r="AY42" s="117"/>
      <c r="AZ42" s="117"/>
      <c r="BA42" s="89"/>
      <c r="BB42" s="89"/>
    </row>
    <row r="43" spans="2:59" ht="17.100000000000001" customHeight="1">
      <c r="B43" s="687"/>
      <c r="C43" s="720"/>
      <c r="D43" s="721"/>
      <c r="E43" s="721"/>
      <c r="F43" s="721"/>
      <c r="G43" s="721"/>
      <c r="H43" s="722"/>
      <c r="I43" s="726"/>
      <c r="J43" s="727"/>
      <c r="K43" s="727"/>
      <c r="L43" s="727"/>
      <c r="M43" s="728"/>
      <c r="N43" s="720"/>
      <c r="O43" s="721"/>
      <c r="P43" s="722"/>
      <c r="Q43" s="256" t="str">
        <f>IFERROR(IF(AND(AND($N42&lt;&gt;$BI$6,$N42&lt;&gt;$BJ$6),Q42="有"),$AL$2,VLOOKUP(Q42,'P1'!$B$4:$J$35,9,FALSE)),"")</f>
        <v/>
      </c>
      <c r="R43" s="256" t="str">
        <f>IFERROR(IF(AND(AND($N42&lt;&gt;$BI$6,$N42&lt;&gt;$BJ$6),R42="有"),$AL$2,VLOOKUP(R42,'P1'!$B$4:$J$35,9,FALSE)),"")</f>
        <v/>
      </c>
      <c r="S43" s="256" t="str">
        <f>IFERROR(IF(AND(AND($N42&lt;&gt;$BI$6,$N42&lt;&gt;$BJ$6),S42="有"),$AL$2,VLOOKUP(S42,'P1'!$B$4:$J$35,9,FALSE)),"")</f>
        <v/>
      </c>
      <c r="T43" s="256" t="str">
        <f>IFERROR(IF(AND(AND($N42&lt;&gt;$BI$6,$N42&lt;&gt;$BJ$6),T42="有"),$AL$2,VLOOKUP(T42,'P1'!$B$4:$J$35,9,FALSE)),"")</f>
        <v/>
      </c>
      <c r="U43" s="256" t="str">
        <f>IFERROR(IF(AND(AND($N42&lt;&gt;$BI$6,$N42&lt;&gt;$BJ$6),U42="有"),$AL$2,VLOOKUP(U42,'P1'!$B$4:$J$35,9,FALSE)),"")</f>
        <v/>
      </c>
      <c r="V43" s="256" t="str">
        <f>IFERROR(IF(AND(AND($N42&lt;&gt;$BI$6,$N42&lt;&gt;$BJ$6),V42="有"),$AL$2,VLOOKUP(V42,'P1'!$B$4:$J$35,9,FALSE)),"")</f>
        <v/>
      </c>
      <c r="W43" s="256" t="str">
        <f>IFERROR(IF(AND(AND($N42&lt;&gt;$BI$6,$N42&lt;&gt;$BJ$6),W42="有"),$AL$2,VLOOKUP(W42,'P1'!$B$4:$J$35,9,FALSE)),"")</f>
        <v/>
      </c>
      <c r="X43" s="256" t="str">
        <f>IFERROR(IF(AND(AND($N42&lt;&gt;$BI$6,$N42&lt;&gt;$BJ$6),X42="有"),$AL$2,VLOOKUP(X42,'P1'!$B$4:$J$35,9,FALSE)),"")</f>
        <v/>
      </c>
      <c r="Y43" s="256" t="str">
        <f>IFERROR(IF(AND(AND($N42&lt;&gt;$BI$6,$N42&lt;&gt;$BJ$6),Y42="有"),$AL$2,VLOOKUP(Y42,'P1'!$B$4:$J$35,9,FALSE)),"")</f>
        <v/>
      </c>
      <c r="Z43" s="256" t="str">
        <f>IFERROR(IF(AND(AND($N42&lt;&gt;$BI$6,$N42&lt;&gt;$BJ$6),Z42="有"),$AL$2,VLOOKUP(Z42,'P1'!$B$4:$J$35,9,FALSE)),"")</f>
        <v/>
      </c>
      <c r="AA43" s="256" t="str">
        <f>IFERROR(IF(AND(AND($N42&lt;&gt;$BI$6,$N42&lt;&gt;$BJ$6),AA42="有"),$AL$2,VLOOKUP(AA42,'P1'!$B$4:$J$35,9,FALSE)),"")</f>
        <v/>
      </c>
      <c r="AB43" s="256" t="str">
        <f>IFERROR(IF(AND(AND($N42&lt;&gt;$BI$6,$N42&lt;&gt;$BJ$6),AB42="有"),$AL$2,VLOOKUP(AB42,'P1'!$B$4:$J$35,9,FALSE)),"")</f>
        <v/>
      </c>
      <c r="AC43" s="256" t="str">
        <f>IFERROR(IF(AND(AND($N42&lt;&gt;$BI$6,$N42&lt;&gt;$BJ$6),AC42="有"),$AL$2,VLOOKUP(AC42,'P1'!$B$4:$J$35,9,FALSE)),"")</f>
        <v/>
      </c>
      <c r="AD43" s="256" t="str">
        <f>IFERROR(IF(AND(AND($N42&lt;&gt;$BI$6,$N42&lt;&gt;$BJ$6),AD42="有"),$AL$2,VLOOKUP(AD42,'P1'!$B$4:$J$35,9,FALSE)),"")</f>
        <v/>
      </c>
      <c r="AE43" s="256" t="str">
        <f>IFERROR(IF(AND(AND($N42&lt;&gt;$BI$6,$N42&lt;&gt;$BJ$6),AE42="有"),$AL$2,VLOOKUP(AE42,'P1'!$B$4:$J$35,9,FALSE)),"")</f>
        <v/>
      </c>
      <c r="AF43" s="256" t="str">
        <f>IFERROR(IF(AND(AND($N42&lt;&gt;$BI$6,$N42&lt;&gt;$BJ$6),AF42="有"),$AL$2,VLOOKUP(AF42,'P1'!$B$4:$J$35,9,FALSE)),"")</f>
        <v/>
      </c>
      <c r="AG43" s="256" t="str">
        <f>IFERROR(IF(AND(AND($N42&lt;&gt;$BI$6,$N42&lt;&gt;$BJ$6),AG42="有"),$AL$2,VLOOKUP(AG42,'P1'!$B$4:$J$35,9,FALSE)),"")</f>
        <v/>
      </c>
      <c r="AH43" s="256" t="str">
        <f>IFERROR(IF(AND(AND($N42&lt;&gt;$BI$6,$N42&lt;&gt;$BJ$6),AH42="有"),$AL$2,VLOOKUP(AH42,'P1'!$B$4:$J$35,9,FALSE)),"")</f>
        <v/>
      </c>
      <c r="AI43" s="256" t="str">
        <f>IFERROR(IF(AND(AND($N42&lt;&gt;$BI$6,$N42&lt;&gt;$BJ$6),AI42="有"),$AL$2,VLOOKUP(AI42,'P1'!$B$4:$J$35,9,FALSE)),"")</f>
        <v/>
      </c>
      <c r="AJ43" s="256" t="str">
        <f>IFERROR(IF(AND(AND($N42&lt;&gt;$BI$6,$N42&lt;&gt;$BJ$6),AJ42="有"),$AL$2,VLOOKUP(AJ42,'P1'!$B$4:$J$35,9,FALSE)),"")</f>
        <v/>
      </c>
      <c r="AK43" s="256" t="str">
        <f>IFERROR(IF(AND(AND($N42&lt;&gt;$BI$6,$N42&lt;&gt;$BJ$6),AK42="有"),$AL$2,VLOOKUP(AK42,'P1'!$B$4:$J$35,9,FALSE)),"")</f>
        <v/>
      </c>
      <c r="AL43" s="256" t="str">
        <f>IFERROR(IF(AND(AND($N42&lt;&gt;$BI$6,$N42&lt;&gt;$BJ$6),AL42="有"),$AL$2,VLOOKUP(AL42,'P1'!$B$4:$J$35,9,FALSE)),"")</f>
        <v/>
      </c>
      <c r="AM43" s="256" t="str">
        <f>IFERROR(IF(AND(AND($N42&lt;&gt;$BI$6,$N42&lt;&gt;$BJ$6),AM42="有"),$AL$2,VLOOKUP(AM42,'P1'!$B$4:$J$35,9,FALSE)),"")</f>
        <v/>
      </c>
      <c r="AN43" s="256" t="str">
        <f>IFERROR(IF(AND(AND($N42&lt;&gt;$BI$6,$N42&lt;&gt;$BJ$6),AN42="有"),$AL$2,VLOOKUP(AN42,'P1'!$B$4:$J$35,9,FALSE)),"")</f>
        <v/>
      </c>
      <c r="AO43" s="256" t="str">
        <f>IFERROR(IF(AND(AND($N42&lt;&gt;$BI$6,$N42&lt;&gt;$BJ$6),AO42="有"),$AL$2,VLOOKUP(AO42,'P1'!$B$4:$J$35,9,FALSE)),"")</f>
        <v/>
      </c>
      <c r="AP43" s="256" t="str">
        <f>IFERROR(IF(AND(AND($N42&lt;&gt;$BI$6,$N42&lt;&gt;$BJ$6),AP42="有"),$AL$2,VLOOKUP(AP42,'P1'!$B$4:$J$35,9,FALSE)),"")</f>
        <v/>
      </c>
      <c r="AQ43" s="256" t="str">
        <f>IFERROR(IF(AND(AND($N42&lt;&gt;$BI$6,$N42&lt;&gt;$BJ$6),AQ42="有"),$AL$2,VLOOKUP(AQ42,'P1'!$B$4:$J$35,9,FALSE)),"")</f>
        <v/>
      </c>
      <c r="AR43" s="256" t="str">
        <f>IFERROR(IF(AND(AND($N42&lt;&gt;$BI$6,$N42&lt;&gt;$BJ$6),AR42="有"),$AL$2,VLOOKUP(AR42,'P1'!$B$4:$J$35,9,FALSE)),"")</f>
        <v/>
      </c>
      <c r="AS43" s="256" t="str">
        <f>IFERROR(IF(AND(AND($N42&lt;&gt;$BI$6,$N42&lt;&gt;$BJ$6),AS42="有"),$AL$2,VLOOKUP(AS42,'P1'!$B$4:$J$35,9,FALSE)),"")</f>
        <v/>
      </c>
      <c r="AT43" s="256" t="str">
        <f>IFERROR(IF(AND(AND($N42&lt;&gt;$BI$6,$N42&lt;&gt;$BJ$6),AT42="有"),$AL$2,VLOOKUP(AT42,'P1'!$B$4:$J$35,9,FALSE)),"")</f>
        <v/>
      </c>
      <c r="AU43" s="256" t="str">
        <f>IFERROR(IF(AND(AND($N42&lt;&gt;$BI$6,$N42&lt;&gt;$BJ$6),AU42="有"),$AL$2,VLOOKUP(AU42,'P1'!$B$4:$J$35,9,FALSE)),"")</f>
        <v/>
      </c>
      <c r="AV43" s="121">
        <f>SUM(Q43:AU43)</f>
        <v>0</v>
      </c>
      <c r="AW43" s="707"/>
      <c r="AX43" s="709"/>
      <c r="AY43" s="122"/>
      <c r="AZ43" s="122"/>
      <c r="BA43" s="89"/>
      <c r="BB43" s="89"/>
    </row>
    <row r="44" spans="2:59" ht="17.100000000000001" customHeight="1">
      <c r="B44" s="686">
        <f>B42+1</f>
        <v>17</v>
      </c>
      <c r="C44" s="717"/>
      <c r="D44" s="718"/>
      <c r="E44" s="718"/>
      <c r="F44" s="718"/>
      <c r="G44" s="718"/>
      <c r="H44" s="719"/>
      <c r="I44" s="723"/>
      <c r="J44" s="724"/>
      <c r="K44" s="724"/>
      <c r="L44" s="724"/>
      <c r="M44" s="725"/>
      <c r="N44" s="729"/>
      <c r="O44" s="730"/>
      <c r="P44" s="719"/>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16">
        <f>COUNTA(Q44:AU44)</f>
        <v>0</v>
      </c>
      <c r="AW44" s="706">
        <f>AV45</f>
        <v>0</v>
      </c>
      <c r="AX44" s="708" t="str">
        <f>IFERROR(ROUNDDOWN(AV45/$AT$2,1),"")</f>
        <v/>
      </c>
      <c r="AY44" s="117"/>
      <c r="AZ44" s="117"/>
      <c r="BB44" s="89"/>
      <c r="BC44" s="89"/>
      <c r="BD44" s="89"/>
      <c r="BE44" s="89"/>
      <c r="BF44" s="89"/>
      <c r="BG44" s="89"/>
    </row>
    <row r="45" spans="2:59" ht="17.100000000000001" customHeight="1">
      <c r="B45" s="687"/>
      <c r="C45" s="720"/>
      <c r="D45" s="721"/>
      <c r="E45" s="721"/>
      <c r="F45" s="721"/>
      <c r="G45" s="721"/>
      <c r="H45" s="722"/>
      <c r="I45" s="726"/>
      <c r="J45" s="727"/>
      <c r="K45" s="727"/>
      <c r="L45" s="727"/>
      <c r="M45" s="728"/>
      <c r="N45" s="720"/>
      <c r="O45" s="721"/>
      <c r="P45" s="722"/>
      <c r="Q45" s="256" t="str">
        <f>IFERROR(IF(AND(AND($N44&lt;&gt;$BI$6,$N44&lt;&gt;$BJ$6),Q44="有"),$AL$2,VLOOKUP(Q44,'P1'!$B$4:$J$35,9,FALSE)),"")</f>
        <v/>
      </c>
      <c r="R45" s="256" t="str">
        <f>IFERROR(IF(AND(AND($N44&lt;&gt;$BI$6,$N44&lt;&gt;$BJ$6),R44="有"),$AL$2,VLOOKUP(R44,'P1'!$B$4:$J$35,9,FALSE)),"")</f>
        <v/>
      </c>
      <c r="S45" s="256" t="str">
        <f>IFERROR(IF(AND(AND($N44&lt;&gt;$BI$6,$N44&lt;&gt;$BJ$6),S44="有"),$AL$2,VLOOKUP(S44,'P1'!$B$4:$J$35,9,FALSE)),"")</f>
        <v/>
      </c>
      <c r="T45" s="256" t="str">
        <f>IFERROR(IF(AND(AND($N44&lt;&gt;$BI$6,$N44&lt;&gt;$BJ$6),T44="有"),$AL$2,VLOOKUP(T44,'P1'!$B$4:$J$35,9,FALSE)),"")</f>
        <v/>
      </c>
      <c r="U45" s="256" t="str">
        <f>IFERROR(IF(AND(AND($N44&lt;&gt;$BI$6,$N44&lt;&gt;$BJ$6),U44="有"),$AL$2,VLOOKUP(U44,'P1'!$B$4:$J$35,9,FALSE)),"")</f>
        <v/>
      </c>
      <c r="V45" s="256" t="str">
        <f>IFERROR(IF(AND(AND($N44&lt;&gt;$BI$6,$N44&lt;&gt;$BJ$6),V44="有"),$AL$2,VLOOKUP(V44,'P1'!$B$4:$J$35,9,FALSE)),"")</f>
        <v/>
      </c>
      <c r="W45" s="256" t="str">
        <f>IFERROR(IF(AND(AND($N44&lt;&gt;$BI$6,$N44&lt;&gt;$BJ$6),W44="有"),$AL$2,VLOOKUP(W44,'P1'!$B$4:$J$35,9,FALSE)),"")</f>
        <v/>
      </c>
      <c r="X45" s="256" t="str">
        <f>IFERROR(IF(AND(AND($N44&lt;&gt;$BI$6,$N44&lt;&gt;$BJ$6),X44="有"),$AL$2,VLOOKUP(X44,'P1'!$B$4:$J$35,9,FALSE)),"")</f>
        <v/>
      </c>
      <c r="Y45" s="256" t="str">
        <f>IFERROR(IF(AND(AND($N44&lt;&gt;$BI$6,$N44&lt;&gt;$BJ$6),Y44="有"),$AL$2,VLOOKUP(Y44,'P1'!$B$4:$J$35,9,FALSE)),"")</f>
        <v/>
      </c>
      <c r="Z45" s="256" t="str">
        <f>IFERROR(IF(AND(AND($N44&lt;&gt;$BI$6,$N44&lt;&gt;$BJ$6),Z44="有"),$AL$2,VLOOKUP(Z44,'P1'!$B$4:$J$35,9,FALSE)),"")</f>
        <v/>
      </c>
      <c r="AA45" s="256" t="str">
        <f>IFERROR(IF(AND(AND($N44&lt;&gt;$BI$6,$N44&lt;&gt;$BJ$6),AA44="有"),$AL$2,VLOOKUP(AA44,'P1'!$B$4:$J$35,9,FALSE)),"")</f>
        <v/>
      </c>
      <c r="AB45" s="256" t="str">
        <f>IFERROR(IF(AND(AND($N44&lt;&gt;$BI$6,$N44&lt;&gt;$BJ$6),AB44="有"),$AL$2,VLOOKUP(AB44,'P1'!$B$4:$J$35,9,FALSE)),"")</f>
        <v/>
      </c>
      <c r="AC45" s="256" t="str">
        <f>IFERROR(IF(AND(AND($N44&lt;&gt;$BI$6,$N44&lt;&gt;$BJ$6),AC44="有"),$AL$2,VLOOKUP(AC44,'P1'!$B$4:$J$35,9,FALSE)),"")</f>
        <v/>
      </c>
      <c r="AD45" s="256" t="str">
        <f>IFERROR(IF(AND(AND($N44&lt;&gt;$BI$6,$N44&lt;&gt;$BJ$6),AD44="有"),$AL$2,VLOOKUP(AD44,'P1'!$B$4:$J$35,9,FALSE)),"")</f>
        <v/>
      </c>
      <c r="AE45" s="256" t="str">
        <f>IFERROR(IF(AND(AND($N44&lt;&gt;$BI$6,$N44&lt;&gt;$BJ$6),AE44="有"),$AL$2,VLOOKUP(AE44,'P1'!$B$4:$J$35,9,FALSE)),"")</f>
        <v/>
      </c>
      <c r="AF45" s="256" t="str">
        <f>IFERROR(IF(AND(AND($N44&lt;&gt;$BI$6,$N44&lt;&gt;$BJ$6),AF44="有"),$AL$2,VLOOKUP(AF44,'P1'!$B$4:$J$35,9,FALSE)),"")</f>
        <v/>
      </c>
      <c r="AG45" s="256" t="str">
        <f>IFERROR(IF(AND(AND($N44&lt;&gt;$BI$6,$N44&lt;&gt;$BJ$6),AG44="有"),$AL$2,VLOOKUP(AG44,'P1'!$B$4:$J$35,9,FALSE)),"")</f>
        <v/>
      </c>
      <c r="AH45" s="256" t="str">
        <f>IFERROR(IF(AND(AND($N44&lt;&gt;$BI$6,$N44&lt;&gt;$BJ$6),AH44="有"),$AL$2,VLOOKUP(AH44,'P1'!$B$4:$J$35,9,FALSE)),"")</f>
        <v/>
      </c>
      <c r="AI45" s="256" t="str">
        <f>IFERROR(IF(AND(AND($N44&lt;&gt;$BI$6,$N44&lt;&gt;$BJ$6),AI44="有"),$AL$2,VLOOKUP(AI44,'P1'!$B$4:$J$35,9,FALSE)),"")</f>
        <v/>
      </c>
      <c r="AJ45" s="256" t="str">
        <f>IFERROR(IF(AND(AND($N44&lt;&gt;$BI$6,$N44&lt;&gt;$BJ$6),AJ44="有"),$AL$2,VLOOKUP(AJ44,'P1'!$B$4:$J$35,9,FALSE)),"")</f>
        <v/>
      </c>
      <c r="AK45" s="256" t="str">
        <f>IFERROR(IF(AND(AND($N44&lt;&gt;$BI$6,$N44&lt;&gt;$BJ$6),AK44="有"),$AL$2,VLOOKUP(AK44,'P1'!$B$4:$J$35,9,FALSE)),"")</f>
        <v/>
      </c>
      <c r="AL45" s="256" t="str">
        <f>IFERROR(IF(AND(AND($N44&lt;&gt;$BI$6,$N44&lt;&gt;$BJ$6),AL44="有"),$AL$2,VLOOKUP(AL44,'P1'!$B$4:$J$35,9,FALSE)),"")</f>
        <v/>
      </c>
      <c r="AM45" s="256" t="str">
        <f>IFERROR(IF(AND(AND($N44&lt;&gt;$BI$6,$N44&lt;&gt;$BJ$6),AM44="有"),$AL$2,VLOOKUP(AM44,'P1'!$B$4:$J$35,9,FALSE)),"")</f>
        <v/>
      </c>
      <c r="AN45" s="256" t="str">
        <f>IFERROR(IF(AND(AND($N44&lt;&gt;$BI$6,$N44&lt;&gt;$BJ$6),AN44="有"),$AL$2,VLOOKUP(AN44,'P1'!$B$4:$J$35,9,FALSE)),"")</f>
        <v/>
      </c>
      <c r="AO45" s="256" t="str">
        <f>IFERROR(IF(AND(AND($N44&lt;&gt;$BI$6,$N44&lt;&gt;$BJ$6),AO44="有"),$AL$2,VLOOKUP(AO44,'P1'!$B$4:$J$35,9,FALSE)),"")</f>
        <v/>
      </c>
      <c r="AP45" s="256" t="str">
        <f>IFERROR(IF(AND(AND($N44&lt;&gt;$BI$6,$N44&lt;&gt;$BJ$6),AP44="有"),$AL$2,VLOOKUP(AP44,'P1'!$B$4:$J$35,9,FALSE)),"")</f>
        <v/>
      </c>
      <c r="AQ45" s="256" t="str">
        <f>IFERROR(IF(AND(AND($N44&lt;&gt;$BI$6,$N44&lt;&gt;$BJ$6),AQ44="有"),$AL$2,VLOOKUP(AQ44,'P1'!$B$4:$J$35,9,FALSE)),"")</f>
        <v/>
      </c>
      <c r="AR45" s="256" t="str">
        <f>IFERROR(IF(AND(AND($N44&lt;&gt;$BI$6,$N44&lt;&gt;$BJ$6),AR44="有"),$AL$2,VLOOKUP(AR44,'P1'!$B$4:$J$35,9,FALSE)),"")</f>
        <v/>
      </c>
      <c r="AS45" s="256" t="str">
        <f>IFERROR(IF(AND(AND($N44&lt;&gt;$BI$6,$N44&lt;&gt;$BJ$6),AS44="有"),$AL$2,VLOOKUP(AS44,'P1'!$B$4:$J$35,9,FALSE)),"")</f>
        <v/>
      </c>
      <c r="AT45" s="256" t="str">
        <f>IFERROR(IF(AND(AND($N44&lt;&gt;$BI$6,$N44&lt;&gt;$BJ$6),AT44="有"),$AL$2,VLOOKUP(AT44,'P1'!$B$4:$J$35,9,FALSE)),"")</f>
        <v/>
      </c>
      <c r="AU45" s="256" t="str">
        <f>IFERROR(IF(AND(AND($N44&lt;&gt;$BI$6,$N44&lt;&gt;$BJ$6),AU44="有"),$AL$2,VLOOKUP(AU44,'P1'!$B$4:$J$35,9,FALSE)),"")</f>
        <v/>
      </c>
      <c r="AV45" s="121">
        <f>SUM(Q45:AU45)</f>
        <v>0</v>
      </c>
      <c r="AW45" s="707"/>
      <c r="AX45" s="709"/>
      <c r="AY45" s="122"/>
      <c r="AZ45" s="122"/>
    </row>
    <row r="46" spans="2:59" ht="17.100000000000001" customHeight="1">
      <c r="B46" s="686">
        <f>B44+1</f>
        <v>18</v>
      </c>
      <c r="C46" s="717"/>
      <c r="D46" s="718"/>
      <c r="E46" s="718"/>
      <c r="F46" s="718"/>
      <c r="G46" s="718"/>
      <c r="H46" s="719"/>
      <c r="I46" s="723"/>
      <c r="J46" s="724"/>
      <c r="K46" s="724"/>
      <c r="L46" s="724"/>
      <c r="M46" s="725"/>
      <c r="N46" s="729"/>
      <c r="O46" s="730"/>
      <c r="P46" s="719"/>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16">
        <f>COUNTA(Q46:AU46)</f>
        <v>0</v>
      </c>
      <c r="AW46" s="706">
        <f>AV47</f>
        <v>0</v>
      </c>
      <c r="AX46" s="708" t="str">
        <f>IFERROR(ROUNDDOWN(AV47/$AT$2,1),"")</f>
        <v/>
      </c>
      <c r="AY46" s="117"/>
      <c r="AZ46" s="117"/>
    </row>
    <row r="47" spans="2:59" ht="17.100000000000001" customHeight="1">
      <c r="B47" s="687"/>
      <c r="C47" s="720"/>
      <c r="D47" s="721"/>
      <c r="E47" s="721"/>
      <c r="F47" s="721"/>
      <c r="G47" s="721"/>
      <c r="H47" s="722"/>
      <c r="I47" s="726"/>
      <c r="J47" s="727"/>
      <c r="K47" s="727"/>
      <c r="L47" s="727"/>
      <c r="M47" s="728"/>
      <c r="N47" s="720"/>
      <c r="O47" s="721"/>
      <c r="P47" s="722"/>
      <c r="Q47" s="256" t="str">
        <f>IFERROR(IF(AND(AND($N46&lt;&gt;$BI$6,$N46&lt;&gt;$BJ$6),Q46="有"),$AL$2,VLOOKUP(Q46,'P1'!$B$4:$J$35,9,FALSE)),"")</f>
        <v/>
      </c>
      <c r="R47" s="256" t="str">
        <f>IFERROR(IF(AND(AND($N46&lt;&gt;$BI$6,$N46&lt;&gt;$BJ$6),R46="有"),$AL$2,VLOOKUP(R46,'P1'!$B$4:$J$35,9,FALSE)),"")</f>
        <v/>
      </c>
      <c r="S47" s="256" t="str">
        <f>IFERROR(IF(AND(AND($N46&lt;&gt;$BI$6,$N46&lt;&gt;$BJ$6),S46="有"),$AL$2,VLOOKUP(S46,'P1'!$B$4:$J$35,9,FALSE)),"")</f>
        <v/>
      </c>
      <c r="T47" s="256" t="str">
        <f>IFERROR(IF(AND(AND($N46&lt;&gt;$BI$6,$N46&lt;&gt;$BJ$6),T46="有"),$AL$2,VLOOKUP(T46,'P1'!$B$4:$J$35,9,FALSE)),"")</f>
        <v/>
      </c>
      <c r="U47" s="256" t="str">
        <f>IFERROR(IF(AND(AND($N46&lt;&gt;$BI$6,$N46&lt;&gt;$BJ$6),U46="有"),$AL$2,VLOOKUP(U46,'P1'!$B$4:$J$35,9,FALSE)),"")</f>
        <v/>
      </c>
      <c r="V47" s="256" t="str">
        <f>IFERROR(IF(AND(AND($N46&lt;&gt;$BI$6,$N46&lt;&gt;$BJ$6),V46="有"),$AL$2,VLOOKUP(V46,'P1'!$B$4:$J$35,9,FALSE)),"")</f>
        <v/>
      </c>
      <c r="W47" s="256" t="str">
        <f>IFERROR(IF(AND(AND($N46&lt;&gt;$BI$6,$N46&lt;&gt;$BJ$6),W46="有"),$AL$2,VLOOKUP(W46,'P1'!$B$4:$J$35,9,FALSE)),"")</f>
        <v/>
      </c>
      <c r="X47" s="256" t="str">
        <f>IFERROR(IF(AND(AND($N46&lt;&gt;$BI$6,$N46&lt;&gt;$BJ$6),X46="有"),$AL$2,VLOOKUP(X46,'P1'!$B$4:$J$35,9,FALSE)),"")</f>
        <v/>
      </c>
      <c r="Y47" s="256" t="str">
        <f>IFERROR(IF(AND(AND($N46&lt;&gt;$BI$6,$N46&lt;&gt;$BJ$6),Y46="有"),$AL$2,VLOOKUP(Y46,'P1'!$B$4:$J$35,9,FALSE)),"")</f>
        <v/>
      </c>
      <c r="Z47" s="256" t="str">
        <f>IFERROR(IF(AND(AND($N46&lt;&gt;$BI$6,$N46&lt;&gt;$BJ$6),Z46="有"),$AL$2,VLOOKUP(Z46,'P1'!$B$4:$J$35,9,FALSE)),"")</f>
        <v/>
      </c>
      <c r="AA47" s="256" t="str">
        <f>IFERROR(IF(AND(AND($N46&lt;&gt;$BI$6,$N46&lt;&gt;$BJ$6),AA46="有"),$AL$2,VLOOKUP(AA46,'P1'!$B$4:$J$35,9,FALSE)),"")</f>
        <v/>
      </c>
      <c r="AB47" s="256" t="str">
        <f>IFERROR(IF(AND(AND($N46&lt;&gt;$BI$6,$N46&lt;&gt;$BJ$6),AB46="有"),$AL$2,VLOOKUP(AB46,'P1'!$B$4:$J$35,9,FALSE)),"")</f>
        <v/>
      </c>
      <c r="AC47" s="256" t="str">
        <f>IFERROR(IF(AND(AND($N46&lt;&gt;$BI$6,$N46&lt;&gt;$BJ$6),AC46="有"),$AL$2,VLOOKUP(AC46,'P1'!$B$4:$J$35,9,FALSE)),"")</f>
        <v/>
      </c>
      <c r="AD47" s="256" t="str">
        <f>IFERROR(IF(AND(AND($N46&lt;&gt;$BI$6,$N46&lt;&gt;$BJ$6),AD46="有"),$AL$2,VLOOKUP(AD46,'P1'!$B$4:$J$35,9,FALSE)),"")</f>
        <v/>
      </c>
      <c r="AE47" s="256" t="str">
        <f>IFERROR(IF(AND(AND($N46&lt;&gt;$BI$6,$N46&lt;&gt;$BJ$6),AE46="有"),$AL$2,VLOOKUP(AE46,'P1'!$B$4:$J$35,9,FALSE)),"")</f>
        <v/>
      </c>
      <c r="AF47" s="256" t="str">
        <f>IFERROR(IF(AND(AND($N46&lt;&gt;$BI$6,$N46&lt;&gt;$BJ$6),AF46="有"),$AL$2,VLOOKUP(AF46,'P1'!$B$4:$J$35,9,FALSE)),"")</f>
        <v/>
      </c>
      <c r="AG47" s="256" t="str">
        <f>IFERROR(IF(AND(AND($N46&lt;&gt;$BI$6,$N46&lt;&gt;$BJ$6),AG46="有"),$AL$2,VLOOKUP(AG46,'P1'!$B$4:$J$35,9,FALSE)),"")</f>
        <v/>
      </c>
      <c r="AH47" s="256" t="str">
        <f>IFERROR(IF(AND(AND($N46&lt;&gt;$BI$6,$N46&lt;&gt;$BJ$6),AH46="有"),$AL$2,VLOOKUP(AH46,'P1'!$B$4:$J$35,9,FALSE)),"")</f>
        <v/>
      </c>
      <c r="AI47" s="256" t="str">
        <f>IFERROR(IF(AND(AND($N46&lt;&gt;$BI$6,$N46&lt;&gt;$BJ$6),AI46="有"),$AL$2,VLOOKUP(AI46,'P1'!$B$4:$J$35,9,FALSE)),"")</f>
        <v/>
      </c>
      <c r="AJ47" s="256" t="str">
        <f>IFERROR(IF(AND(AND($N46&lt;&gt;$BI$6,$N46&lt;&gt;$BJ$6),AJ46="有"),$AL$2,VLOOKUP(AJ46,'P1'!$B$4:$J$35,9,FALSE)),"")</f>
        <v/>
      </c>
      <c r="AK47" s="256" t="str">
        <f>IFERROR(IF(AND(AND($N46&lt;&gt;$BI$6,$N46&lt;&gt;$BJ$6),AK46="有"),$AL$2,VLOOKUP(AK46,'P1'!$B$4:$J$35,9,FALSE)),"")</f>
        <v/>
      </c>
      <c r="AL47" s="256" t="str">
        <f>IFERROR(IF(AND(AND($N46&lt;&gt;$BI$6,$N46&lt;&gt;$BJ$6),AL46="有"),$AL$2,VLOOKUP(AL46,'P1'!$B$4:$J$35,9,FALSE)),"")</f>
        <v/>
      </c>
      <c r="AM47" s="256" t="str">
        <f>IFERROR(IF(AND(AND($N46&lt;&gt;$BI$6,$N46&lt;&gt;$BJ$6),AM46="有"),$AL$2,VLOOKUP(AM46,'P1'!$B$4:$J$35,9,FALSE)),"")</f>
        <v/>
      </c>
      <c r="AN47" s="256" t="str">
        <f>IFERROR(IF(AND(AND($N46&lt;&gt;$BI$6,$N46&lt;&gt;$BJ$6),AN46="有"),$AL$2,VLOOKUP(AN46,'P1'!$B$4:$J$35,9,FALSE)),"")</f>
        <v/>
      </c>
      <c r="AO47" s="256" t="str">
        <f>IFERROR(IF(AND(AND($N46&lt;&gt;$BI$6,$N46&lt;&gt;$BJ$6),AO46="有"),$AL$2,VLOOKUP(AO46,'P1'!$B$4:$J$35,9,FALSE)),"")</f>
        <v/>
      </c>
      <c r="AP47" s="256" t="str">
        <f>IFERROR(IF(AND(AND($N46&lt;&gt;$BI$6,$N46&lt;&gt;$BJ$6),AP46="有"),$AL$2,VLOOKUP(AP46,'P1'!$B$4:$J$35,9,FALSE)),"")</f>
        <v/>
      </c>
      <c r="AQ47" s="256" t="str">
        <f>IFERROR(IF(AND(AND($N46&lt;&gt;$BI$6,$N46&lt;&gt;$BJ$6),AQ46="有"),$AL$2,VLOOKUP(AQ46,'P1'!$B$4:$J$35,9,FALSE)),"")</f>
        <v/>
      </c>
      <c r="AR47" s="256" t="str">
        <f>IFERROR(IF(AND(AND($N46&lt;&gt;$BI$6,$N46&lt;&gt;$BJ$6),AR46="有"),$AL$2,VLOOKUP(AR46,'P1'!$B$4:$J$35,9,FALSE)),"")</f>
        <v/>
      </c>
      <c r="AS47" s="256" t="str">
        <f>IFERROR(IF(AND(AND($N46&lt;&gt;$BI$6,$N46&lt;&gt;$BJ$6),AS46="有"),$AL$2,VLOOKUP(AS46,'P1'!$B$4:$J$35,9,FALSE)),"")</f>
        <v/>
      </c>
      <c r="AT47" s="256" t="str">
        <f>IFERROR(IF(AND(AND($N46&lt;&gt;$BI$6,$N46&lt;&gt;$BJ$6),AT46="有"),$AL$2,VLOOKUP(AT46,'P1'!$B$4:$J$35,9,FALSE)),"")</f>
        <v/>
      </c>
      <c r="AU47" s="256" t="str">
        <f>IFERROR(IF(AND(AND($N46&lt;&gt;$BI$6,$N46&lt;&gt;$BJ$6),AU46="有"),$AL$2,VLOOKUP(AU46,'P1'!$B$4:$J$35,9,FALSE)),"")</f>
        <v/>
      </c>
      <c r="AV47" s="121">
        <f>SUM(Q47:AU47)</f>
        <v>0</v>
      </c>
      <c r="AW47" s="707"/>
      <c r="AX47" s="709"/>
      <c r="AY47" s="122"/>
      <c r="AZ47" s="122"/>
    </row>
    <row r="48" spans="2:59" s="91" customFormat="1" ht="5.0999999999999996" customHeight="1">
      <c r="B48" s="124"/>
      <c r="C48" s="125"/>
      <c r="D48" s="126"/>
      <c r="E48" s="126"/>
      <c r="F48" s="126"/>
      <c r="G48" s="126"/>
      <c r="H48" s="126"/>
      <c r="I48" s="125"/>
      <c r="J48" s="125"/>
      <c r="K48" s="125"/>
      <c r="L48" s="125"/>
      <c r="M48" s="125"/>
      <c r="N48" s="125"/>
      <c r="O48" s="125"/>
      <c r="P48" s="125"/>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c r="BA48" s="73"/>
      <c r="BB48" s="73"/>
      <c r="BC48" s="73"/>
      <c r="BD48" s="73"/>
      <c r="BE48" s="73"/>
      <c r="BF48" s="73"/>
      <c r="BG48" s="73"/>
    </row>
    <row r="49" spans="2:59" s="91" customFormat="1" ht="9.9499999999999993" customHeight="1" thickBot="1">
      <c r="D49" s="129"/>
      <c r="E49" s="129"/>
      <c r="F49" s="129"/>
      <c r="G49" s="129"/>
      <c r="H49" s="129"/>
      <c r="I49" s="130"/>
      <c r="J49" s="130"/>
      <c r="K49" s="130"/>
      <c r="L49" s="130"/>
      <c r="M49" s="130"/>
      <c r="N49" s="130"/>
      <c r="O49" s="130"/>
      <c r="P49" s="130"/>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BA49" s="73"/>
      <c r="BB49" s="73"/>
      <c r="BC49" s="73"/>
      <c r="BD49" s="73"/>
      <c r="BE49" s="73"/>
      <c r="BF49" s="73"/>
      <c r="BG49" s="73"/>
    </row>
    <row r="50" spans="2:59" s="89" customFormat="1" ht="18" customHeight="1" thickBot="1">
      <c r="B50" s="134" t="s">
        <v>295</v>
      </c>
      <c r="I50" s="133"/>
      <c r="J50" s="133"/>
      <c r="K50" s="133"/>
      <c r="L50" s="133"/>
      <c r="M50" s="133"/>
      <c r="N50" s="133"/>
      <c r="O50" s="133"/>
      <c r="P50" s="133"/>
      <c r="Q50" s="110"/>
      <c r="R50" s="110"/>
      <c r="S50" s="110"/>
      <c r="T50" s="110"/>
      <c r="U50" s="110"/>
      <c r="X50" s="73"/>
      <c r="Y50" s="73"/>
      <c r="Z50" s="73"/>
      <c r="AA50" s="73"/>
      <c r="AB50" s="73"/>
      <c r="AC50" s="73"/>
      <c r="AD50" s="73"/>
      <c r="AE50" s="73"/>
      <c r="AN50" s="732" t="s">
        <v>526</v>
      </c>
      <c r="AO50" s="732"/>
      <c r="AP50" s="733"/>
      <c r="AQ50" s="734" t="s">
        <v>527</v>
      </c>
      <c r="AR50" s="735"/>
      <c r="AS50" s="735"/>
      <c r="AT50" s="735"/>
      <c r="AU50" s="736"/>
    </row>
    <row r="51" spans="2:59" s="89" customFormat="1" ht="20.100000000000001" customHeight="1">
      <c r="B51" s="179" t="s">
        <v>220</v>
      </c>
      <c r="C51" s="132"/>
      <c r="D51" s="132"/>
      <c r="E51" s="132"/>
      <c r="F51" s="132"/>
      <c r="G51" s="132"/>
      <c r="H51" s="132"/>
      <c r="I51" s="133"/>
      <c r="J51" s="133"/>
      <c r="K51" s="133"/>
      <c r="L51" s="133"/>
      <c r="M51" s="133"/>
      <c r="N51" s="133"/>
      <c r="O51" s="133"/>
      <c r="P51" s="133"/>
      <c r="Q51" s="110"/>
      <c r="R51" s="110"/>
      <c r="S51" s="110"/>
      <c r="T51" s="110"/>
      <c r="U51" s="110"/>
      <c r="X51" s="73"/>
      <c r="Y51" s="73"/>
      <c r="Z51" s="73"/>
      <c r="AA51" s="73"/>
      <c r="AB51" s="73"/>
      <c r="AC51" s="73"/>
      <c r="AD51" s="73"/>
      <c r="AE51" s="73"/>
    </row>
    <row r="52" spans="2:59" s="89" customFormat="1" ht="5.0999999999999996" customHeight="1">
      <c r="B52" s="135"/>
      <c r="AS52" s="110"/>
      <c r="AT52" s="110"/>
      <c r="AU52" s="110"/>
      <c r="AY52" s="73"/>
      <c r="AZ52" s="73"/>
      <c r="BA52" s="73"/>
      <c r="BB52" s="73"/>
      <c r="BC52" s="73"/>
      <c r="BD52" s="73"/>
      <c r="BE52" s="73"/>
      <c r="BF52" s="73"/>
      <c r="BG52" s="73"/>
    </row>
    <row r="53" spans="2:59" ht="21.95" customHeight="1">
      <c r="B53" s="243" t="str">
        <f>B2</f>
        <v>（2）　勤務実績　（指導月の前々月の実績）</v>
      </c>
      <c r="S53" s="136" t="s">
        <v>146</v>
      </c>
      <c r="T53" s="731" t="str">
        <f>$T$2</f>
        <v/>
      </c>
      <c r="U53" s="731"/>
      <c r="V53" s="137" t="s">
        <v>27</v>
      </c>
      <c r="W53" s="137">
        <f>$W$2</f>
        <v>9</v>
      </c>
      <c r="X53" s="138" t="s">
        <v>165</v>
      </c>
      <c r="Y53" s="137"/>
      <c r="Z53" s="139" t="s">
        <v>147</v>
      </c>
      <c r="AA53" s="109"/>
      <c r="AB53" s="105"/>
      <c r="AC53" s="105"/>
      <c r="AD53" s="73"/>
      <c r="AE53" s="73"/>
      <c r="AF53" s="73"/>
      <c r="AG53" s="73"/>
      <c r="AH53" s="73"/>
      <c r="AI53" s="73"/>
      <c r="AJ53" s="73"/>
      <c r="AK53" s="73"/>
      <c r="AL53" s="73"/>
      <c r="AM53" s="73"/>
      <c r="AN53" s="73"/>
      <c r="AO53" s="73"/>
      <c r="AP53" s="73"/>
      <c r="AQ53" s="73"/>
      <c r="AR53" s="73"/>
      <c r="AS53" s="73"/>
      <c r="AT53" s="73"/>
      <c r="AU53" s="73"/>
      <c r="AV53" s="73"/>
      <c r="AW53" s="73"/>
      <c r="AX53" s="110" t="str">
        <f>"2 / "&amp;COUNTA(C$6,C$56,C$105,C$154,C$203)</f>
        <v>2 / 1</v>
      </c>
    </row>
    <row r="54" spans="2:59" s="110" customFormat="1" ht="15" customHeight="1">
      <c r="B54" s="686"/>
      <c r="C54" s="694" t="s">
        <v>171</v>
      </c>
      <c r="D54" s="695"/>
      <c r="E54" s="695"/>
      <c r="F54" s="695"/>
      <c r="G54" s="695"/>
      <c r="H54" s="696"/>
      <c r="I54" s="694" t="s">
        <v>172</v>
      </c>
      <c r="J54" s="695"/>
      <c r="K54" s="695"/>
      <c r="L54" s="695"/>
      <c r="M54" s="696"/>
      <c r="N54" s="710" t="s">
        <v>173</v>
      </c>
      <c r="O54" s="695"/>
      <c r="P54" s="696"/>
      <c r="Q54" s="111">
        <f>Q$4</f>
        <v>42979</v>
      </c>
      <c r="R54" s="111">
        <f t="shared" ref="R54:AU54" si="3">R$4</f>
        <v>42980</v>
      </c>
      <c r="S54" s="111">
        <f t="shared" si="3"/>
        <v>42981</v>
      </c>
      <c r="T54" s="111">
        <f t="shared" si="3"/>
        <v>42982</v>
      </c>
      <c r="U54" s="111">
        <f t="shared" si="3"/>
        <v>42983</v>
      </c>
      <c r="V54" s="111">
        <f t="shared" si="3"/>
        <v>42984</v>
      </c>
      <c r="W54" s="111">
        <f t="shared" si="3"/>
        <v>42985</v>
      </c>
      <c r="X54" s="111">
        <f t="shared" si="3"/>
        <v>42986</v>
      </c>
      <c r="Y54" s="111">
        <f t="shared" si="3"/>
        <v>42987</v>
      </c>
      <c r="Z54" s="111">
        <f t="shared" si="3"/>
        <v>42988</v>
      </c>
      <c r="AA54" s="111">
        <f t="shared" si="3"/>
        <v>42989</v>
      </c>
      <c r="AB54" s="111">
        <f t="shared" si="3"/>
        <v>42990</v>
      </c>
      <c r="AC54" s="111">
        <f t="shared" si="3"/>
        <v>42991</v>
      </c>
      <c r="AD54" s="111">
        <f t="shared" si="3"/>
        <v>42992</v>
      </c>
      <c r="AE54" s="111">
        <f t="shared" si="3"/>
        <v>42993</v>
      </c>
      <c r="AF54" s="111">
        <f t="shared" si="3"/>
        <v>42994</v>
      </c>
      <c r="AG54" s="111">
        <f t="shared" si="3"/>
        <v>42995</v>
      </c>
      <c r="AH54" s="111">
        <f t="shared" si="3"/>
        <v>42996</v>
      </c>
      <c r="AI54" s="111">
        <f t="shared" si="3"/>
        <v>42997</v>
      </c>
      <c r="AJ54" s="111">
        <f t="shared" si="3"/>
        <v>42998</v>
      </c>
      <c r="AK54" s="111">
        <f t="shared" si="3"/>
        <v>42999</v>
      </c>
      <c r="AL54" s="111">
        <f t="shared" si="3"/>
        <v>43000</v>
      </c>
      <c r="AM54" s="111">
        <f t="shared" si="3"/>
        <v>43001</v>
      </c>
      <c r="AN54" s="111">
        <f t="shared" si="3"/>
        <v>43002</v>
      </c>
      <c r="AO54" s="111">
        <f t="shared" si="3"/>
        <v>43003</v>
      </c>
      <c r="AP54" s="111">
        <f t="shared" si="3"/>
        <v>43004</v>
      </c>
      <c r="AQ54" s="111">
        <f t="shared" si="3"/>
        <v>43005</v>
      </c>
      <c r="AR54" s="111">
        <f t="shared" si="3"/>
        <v>43006</v>
      </c>
      <c r="AS54" s="111">
        <f t="shared" si="3"/>
        <v>43007</v>
      </c>
      <c r="AT54" s="111">
        <f t="shared" si="3"/>
        <v>43008</v>
      </c>
      <c r="AU54" s="111" t="str">
        <f t="shared" si="3"/>
        <v/>
      </c>
      <c r="AV54" s="112" t="s">
        <v>174</v>
      </c>
      <c r="AW54" s="682"/>
      <c r="AX54" s="682" t="s">
        <v>175</v>
      </c>
      <c r="AY54" s="113"/>
      <c r="AZ54" s="113"/>
      <c r="BA54" s="73"/>
      <c r="BB54" s="73"/>
      <c r="BC54" s="73"/>
      <c r="BD54" s="73"/>
      <c r="BE54" s="73"/>
      <c r="BF54" s="73"/>
      <c r="BG54" s="73"/>
    </row>
    <row r="55" spans="2:59" s="110" customFormat="1" ht="15" customHeight="1">
      <c r="B55" s="687"/>
      <c r="C55" s="697"/>
      <c r="D55" s="698"/>
      <c r="E55" s="698"/>
      <c r="F55" s="698"/>
      <c r="G55" s="698"/>
      <c r="H55" s="699"/>
      <c r="I55" s="697"/>
      <c r="J55" s="698"/>
      <c r="K55" s="698"/>
      <c r="L55" s="698"/>
      <c r="M55" s="699"/>
      <c r="N55" s="697"/>
      <c r="O55" s="698"/>
      <c r="P55" s="699"/>
      <c r="Q55" s="114" t="str">
        <f>Q$5</f>
        <v>金</v>
      </c>
      <c r="R55" s="114" t="str">
        <f t="shared" ref="R55:AU55" si="4">R$5</f>
        <v>土</v>
      </c>
      <c r="S55" s="114" t="str">
        <f t="shared" si="4"/>
        <v>日</v>
      </c>
      <c r="T55" s="114" t="str">
        <f t="shared" si="4"/>
        <v>月</v>
      </c>
      <c r="U55" s="114" t="str">
        <f t="shared" si="4"/>
        <v>火</v>
      </c>
      <c r="V55" s="114" t="str">
        <f t="shared" si="4"/>
        <v>水</v>
      </c>
      <c r="W55" s="114" t="str">
        <f t="shared" si="4"/>
        <v>木</v>
      </c>
      <c r="X55" s="114" t="str">
        <f t="shared" si="4"/>
        <v>金</v>
      </c>
      <c r="Y55" s="114" t="str">
        <f t="shared" si="4"/>
        <v>土</v>
      </c>
      <c r="Z55" s="114" t="str">
        <f t="shared" si="4"/>
        <v>日</v>
      </c>
      <c r="AA55" s="114" t="str">
        <f t="shared" si="4"/>
        <v>月</v>
      </c>
      <c r="AB55" s="114" t="str">
        <f t="shared" si="4"/>
        <v>火</v>
      </c>
      <c r="AC55" s="114" t="str">
        <f t="shared" si="4"/>
        <v>水</v>
      </c>
      <c r="AD55" s="114" t="str">
        <f t="shared" si="4"/>
        <v>木</v>
      </c>
      <c r="AE55" s="114" t="str">
        <f t="shared" si="4"/>
        <v>金</v>
      </c>
      <c r="AF55" s="114" t="str">
        <f t="shared" si="4"/>
        <v>土</v>
      </c>
      <c r="AG55" s="114" t="str">
        <f t="shared" si="4"/>
        <v>日</v>
      </c>
      <c r="AH55" s="114" t="str">
        <f t="shared" si="4"/>
        <v>月</v>
      </c>
      <c r="AI55" s="114" t="str">
        <f t="shared" si="4"/>
        <v>火</v>
      </c>
      <c r="AJ55" s="114" t="str">
        <f t="shared" si="4"/>
        <v>水</v>
      </c>
      <c r="AK55" s="114" t="str">
        <f t="shared" si="4"/>
        <v>木</v>
      </c>
      <c r="AL55" s="114" t="str">
        <f t="shared" si="4"/>
        <v>金</v>
      </c>
      <c r="AM55" s="114" t="str">
        <f t="shared" si="4"/>
        <v>土</v>
      </c>
      <c r="AN55" s="114" t="str">
        <f t="shared" si="4"/>
        <v>日</v>
      </c>
      <c r="AO55" s="114" t="str">
        <f t="shared" si="4"/>
        <v>月</v>
      </c>
      <c r="AP55" s="114" t="str">
        <f t="shared" si="4"/>
        <v>火</v>
      </c>
      <c r="AQ55" s="114" t="str">
        <f t="shared" si="4"/>
        <v>水</v>
      </c>
      <c r="AR55" s="114" t="str">
        <f t="shared" si="4"/>
        <v>木</v>
      </c>
      <c r="AS55" s="114" t="str">
        <f t="shared" si="4"/>
        <v>金</v>
      </c>
      <c r="AT55" s="114" t="str">
        <f t="shared" si="4"/>
        <v>土</v>
      </c>
      <c r="AU55" s="114" t="str">
        <f t="shared" si="4"/>
        <v/>
      </c>
      <c r="AV55" s="112" t="s">
        <v>176</v>
      </c>
      <c r="AW55" s="683"/>
      <c r="AX55" s="683"/>
      <c r="AY55" s="113"/>
      <c r="AZ55" s="113"/>
      <c r="BA55" s="73"/>
      <c r="BB55" s="73"/>
      <c r="BC55" s="73"/>
      <c r="BD55" s="73"/>
      <c r="BE55" s="73"/>
      <c r="BF55" s="73"/>
      <c r="BG55" s="73"/>
    </row>
    <row r="56" spans="2:59" ht="17.100000000000001" customHeight="1">
      <c r="B56" s="686">
        <f>B46+1</f>
        <v>19</v>
      </c>
      <c r="C56" s="717"/>
      <c r="D56" s="718"/>
      <c r="E56" s="718"/>
      <c r="F56" s="718"/>
      <c r="G56" s="718"/>
      <c r="H56" s="719"/>
      <c r="I56" s="723"/>
      <c r="J56" s="724"/>
      <c r="K56" s="724"/>
      <c r="L56" s="724"/>
      <c r="M56" s="725"/>
      <c r="N56" s="729"/>
      <c r="O56" s="730"/>
      <c r="P56" s="737"/>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16">
        <f>COUNTA(Q56:AU56)</f>
        <v>0</v>
      </c>
      <c r="AW56" s="706">
        <f>AV57</f>
        <v>0</v>
      </c>
      <c r="AX56" s="708" t="str">
        <f>IFERROR(ROUNDDOWN(AV57/$AT$2,1),"")</f>
        <v/>
      </c>
      <c r="AY56" s="117"/>
      <c r="AZ56" s="117"/>
    </row>
    <row r="57" spans="2:59" ht="17.100000000000001" customHeight="1">
      <c r="B57" s="687"/>
      <c r="C57" s="720"/>
      <c r="D57" s="721"/>
      <c r="E57" s="721"/>
      <c r="F57" s="721"/>
      <c r="G57" s="721"/>
      <c r="H57" s="722"/>
      <c r="I57" s="726"/>
      <c r="J57" s="727"/>
      <c r="K57" s="727"/>
      <c r="L57" s="727"/>
      <c r="M57" s="728"/>
      <c r="N57" s="738"/>
      <c r="O57" s="739"/>
      <c r="P57" s="740"/>
      <c r="Q57" s="256" t="str">
        <f>IFERROR(IF(AND(AND($N56&lt;&gt;$BI$6,$N56&lt;&gt;$BJ$6),Q56="有"),$AL$2,VLOOKUP(Q56,'P1'!$B$4:$J$35,9,FALSE)),"")</f>
        <v/>
      </c>
      <c r="R57" s="256" t="str">
        <f>IFERROR(IF(AND(AND($N56&lt;&gt;$BI$6,$N56&lt;&gt;$BJ$6),R56="有"),$AL$2,VLOOKUP(R56,'P1'!$B$4:$J$35,9,FALSE)),"")</f>
        <v/>
      </c>
      <c r="S57" s="256" t="str">
        <f>IFERROR(IF(AND(AND($N56&lt;&gt;$BI$6,$N56&lt;&gt;$BJ$6),S56="有"),$AL$2,VLOOKUP(S56,'P1'!$B$4:$J$35,9,FALSE)),"")</f>
        <v/>
      </c>
      <c r="T57" s="256" t="str">
        <f>IFERROR(IF(AND(AND($N56&lt;&gt;$BI$6,$N56&lt;&gt;$BJ$6),T56="有"),$AL$2,VLOOKUP(T56,'P1'!$B$4:$J$35,9,FALSE)),"")</f>
        <v/>
      </c>
      <c r="U57" s="256" t="str">
        <f>IFERROR(IF(AND(AND($N56&lt;&gt;$BI$6,$N56&lt;&gt;$BJ$6),U56="有"),$AL$2,VLOOKUP(U56,'P1'!$B$4:$J$35,9,FALSE)),"")</f>
        <v/>
      </c>
      <c r="V57" s="256" t="str">
        <f>IFERROR(IF(AND(AND($N56&lt;&gt;$BI$6,$N56&lt;&gt;$BJ$6),V56="有"),$AL$2,VLOOKUP(V56,'P1'!$B$4:$J$35,9,FALSE)),"")</f>
        <v/>
      </c>
      <c r="W57" s="256" t="str">
        <f>IFERROR(IF(AND(AND($N56&lt;&gt;$BI$6,$N56&lt;&gt;$BJ$6),W56="有"),$AL$2,VLOOKUP(W56,'P1'!$B$4:$J$35,9,FALSE)),"")</f>
        <v/>
      </c>
      <c r="X57" s="256" t="str">
        <f>IFERROR(IF(AND(AND($N56&lt;&gt;$BI$6,$N56&lt;&gt;$BJ$6),X56="有"),$AL$2,VLOOKUP(X56,'P1'!$B$4:$J$35,9,FALSE)),"")</f>
        <v/>
      </c>
      <c r="Y57" s="256" t="str">
        <f>IFERROR(IF(AND(AND($N56&lt;&gt;$BI$6,$N56&lt;&gt;$BJ$6),Y56="有"),$AL$2,VLOOKUP(Y56,'P1'!$B$4:$J$35,9,FALSE)),"")</f>
        <v/>
      </c>
      <c r="Z57" s="256" t="str">
        <f>IFERROR(IF(AND(AND($N56&lt;&gt;$BI$6,$N56&lt;&gt;$BJ$6),Z56="有"),$AL$2,VLOOKUP(Z56,'P1'!$B$4:$J$35,9,FALSE)),"")</f>
        <v/>
      </c>
      <c r="AA57" s="256" t="str">
        <f>IFERROR(IF(AND(AND($N56&lt;&gt;$BI$6,$N56&lt;&gt;$BJ$6),AA56="有"),$AL$2,VLOOKUP(AA56,'P1'!$B$4:$J$35,9,FALSE)),"")</f>
        <v/>
      </c>
      <c r="AB57" s="256" t="str">
        <f>IFERROR(IF(AND(AND($N56&lt;&gt;$BI$6,$N56&lt;&gt;$BJ$6),AB56="有"),$AL$2,VLOOKUP(AB56,'P1'!$B$4:$J$35,9,FALSE)),"")</f>
        <v/>
      </c>
      <c r="AC57" s="256" t="str">
        <f>IFERROR(IF(AND(AND($N56&lt;&gt;$BI$6,$N56&lt;&gt;$BJ$6),AC56="有"),$AL$2,VLOOKUP(AC56,'P1'!$B$4:$J$35,9,FALSE)),"")</f>
        <v/>
      </c>
      <c r="AD57" s="256" t="str">
        <f>IFERROR(IF(AND(AND($N56&lt;&gt;$BI$6,$N56&lt;&gt;$BJ$6),AD56="有"),$AL$2,VLOOKUP(AD56,'P1'!$B$4:$J$35,9,FALSE)),"")</f>
        <v/>
      </c>
      <c r="AE57" s="256" t="str">
        <f>IFERROR(IF(AND(AND($N56&lt;&gt;$BI$6,$N56&lt;&gt;$BJ$6),AE56="有"),$AL$2,VLOOKUP(AE56,'P1'!$B$4:$J$35,9,FALSE)),"")</f>
        <v/>
      </c>
      <c r="AF57" s="256" t="str">
        <f>IFERROR(IF(AND(AND($N56&lt;&gt;$BI$6,$N56&lt;&gt;$BJ$6),AF56="有"),$AL$2,VLOOKUP(AF56,'P1'!$B$4:$J$35,9,FALSE)),"")</f>
        <v/>
      </c>
      <c r="AG57" s="256" t="str">
        <f>IFERROR(IF(AND(AND($N56&lt;&gt;$BI$6,$N56&lt;&gt;$BJ$6),AG56="有"),$AL$2,VLOOKUP(AG56,'P1'!$B$4:$J$35,9,FALSE)),"")</f>
        <v/>
      </c>
      <c r="AH57" s="256" t="str">
        <f>IFERROR(IF(AND(AND($N56&lt;&gt;$BI$6,$N56&lt;&gt;$BJ$6),AH56="有"),$AL$2,VLOOKUP(AH56,'P1'!$B$4:$J$35,9,FALSE)),"")</f>
        <v/>
      </c>
      <c r="AI57" s="256" t="str">
        <f>IFERROR(IF(AND(AND($N56&lt;&gt;$BI$6,$N56&lt;&gt;$BJ$6),AI56="有"),$AL$2,VLOOKUP(AI56,'P1'!$B$4:$J$35,9,FALSE)),"")</f>
        <v/>
      </c>
      <c r="AJ57" s="256" t="str">
        <f>IFERROR(IF(AND(AND($N56&lt;&gt;$BI$6,$N56&lt;&gt;$BJ$6),AJ56="有"),$AL$2,VLOOKUP(AJ56,'P1'!$B$4:$J$35,9,FALSE)),"")</f>
        <v/>
      </c>
      <c r="AK57" s="256" t="str">
        <f>IFERROR(IF(AND(AND($N56&lt;&gt;$BI$6,$N56&lt;&gt;$BJ$6),AK56="有"),$AL$2,VLOOKUP(AK56,'P1'!$B$4:$J$35,9,FALSE)),"")</f>
        <v/>
      </c>
      <c r="AL57" s="256" t="str">
        <f>IFERROR(IF(AND(AND($N56&lt;&gt;$BI$6,$N56&lt;&gt;$BJ$6),AL56="有"),$AL$2,VLOOKUP(AL56,'P1'!$B$4:$J$35,9,FALSE)),"")</f>
        <v/>
      </c>
      <c r="AM57" s="256" t="str">
        <f>IFERROR(IF(AND(AND($N56&lt;&gt;$BI$6,$N56&lt;&gt;$BJ$6),AM56="有"),$AL$2,VLOOKUP(AM56,'P1'!$B$4:$J$35,9,FALSE)),"")</f>
        <v/>
      </c>
      <c r="AN57" s="256" t="str">
        <f>IFERROR(IF(AND(AND($N56&lt;&gt;$BI$6,$N56&lt;&gt;$BJ$6),AN56="有"),$AL$2,VLOOKUP(AN56,'P1'!$B$4:$J$35,9,FALSE)),"")</f>
        <v/>
      </c>
      <c r="AO57" s="256" t="str">
        <f>IFERROR(IF(AND(AND($N56&lt;&gt;$BI$6,$N56&lt;&gt;$BJ$6),AO56="有"),$AL$2,VLOOKUP(AO56,'P1'!$B$4:$J$35,9,FALSE)),"")</f>
        <v/>
      </c>
      <c r="AP57" s="256" t="str">
        <f>IFERROR(IF(AND(AND($N56&lt;&gt;$BI$6,$N56&lt;&gt;$BJ$6),AP56="有"),$AL$2,VLOOKUP(AP56,'P1'!$B$4:$J$35,9,FALSE)),"")</f>
        <v/>
      </c>
      <c r="AQ57" s="256" t="str">
        <f>IFERROR(IF(AND(AND($N56&lt;&gt;$BI$6,$N56&lt;&gt;$BJ$6),AQ56="有"),$AL$2,VLOOKUP(AQ56,'P1'!$B$4:$J$35,9,FALSE)),"")</f>
        <v/>
      </c>
      <c r="AR57" s="256" t="str">
        <f>IFERROR(IF(AND(AND($N56&lt;&gt;$BI$6,$N56&lt;&gt;$BJ$6),AR56="有"),$AL$2,VLOOKUP(AR56,'P1'!$B$4:$J$35,9,FALSE)),"")</f>
        <v/>
      </c>
      <c r="AS57" s="256" t="str">
        <f>IFERROR(IF(AND(AND($N56&lt;&gt;$BI$6,$N56&lt;&gt;$BJ$6),AS56="有"),$AL$2,VLOOKUP(AS56,'P1'!$B$4:$J$35,9,FALSE)),"")</f>
        <v/>
      </c>
      <c r="AT57" s="256" t="str">
        <f>IFERROR(IF(AND(AND($N56&lt;&gt;$BI$6,$N56&lt;&gt;$BJ$6),AT56="有"),$AL$2,VLOOKUP(AT56,'P1'!$B$4:$J$35,9,FALSE)),"")</f>
        <v/>
      </c>
      <c r="AU57" s="256" t="str">
        <f>IFERROR(IF(AND(AND($N56&lt;&gt;$BI$6,$N56&lt;&gt;$BJ$6),AU56="有"),$AL$2,VLOOKUP(AU56,'P1'!$B$4:$J$35,9,FALSE)),"")</f>
        <v/>
      </c>
      <c r="AV57" s="121">
        <f>SUM(Q57:AU57)</f>
        <v>0</v>
      </c>
      <c r="AW57" s="707"/>
      <c r="AX57" s="709"/>
      <c r="AY57" s="122"/>
      <c r="AZ57" s="122"/>
    </row>
    <row r="58" spans="2:59" ht="17.100000000000001" customHeight="1">
      <c r="B58" s="686">
        <f t="shared" ref="B58:B98" si="5">B56+1</f>
        <v>20</v>
      </c>
      <c r="C58" s="717"/>
      <c r="D58" s="718"/>
      <c r="E58" s="718"/>
      <c r="F58" s="718"/>
      <c r="G58" s="718"/>
      <c r="H58" s="719"/>
      <c r="I58" s="723"/>
      <c r="J58" s="724"/>
      <c r="K58" s="724"/>
      <c r="L58" s="724"/>
      <c r="M58" s="725"/>
      <c r="N58" s="729"/>
      <c r="O58" s="730"/>
      <c r="P58" s="737"/>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16">
        <f>COUNTA(Q58:AU58)</f>
        <v>0</v>
      </c>
      <c r="AW58" s="706">
        <f>AV59</f>
        <v>0</v>
      </c>
      <c r="AX58" s="708" t="str">
        <f>IFERROR(ROUNDDOWN(AV59/$AT$2,1),"")</f>
        <v/>
      </c>
      <c r="AY58" s="117"/>
      <c r="AZ58" s="117"/>
    </row>
    <row r="59" spans="2:59" ht="17.100000000000001" customHeight="1">
      <c r="B59" s="687"/>
      <c r="C59" s="720"/>
      <c r="D59" s="721"/>
      <c r="E59" s="721"/>
      <c r="F59" s="721"/>
      <c r="G59" s="721"/>
      <c r="H59" s="722"/>
      <c r="I59" s="726"/>
      <c r="J59" s="727"/>
      <c r="K59" s="727"/>
      <c r="L59" s="727"/>
      <c r="M59" s="728"/>
      <c r="N59" s="738"/>
      <c r="O59" s="739"/>
      <c r="P59" s="740"/>
      <c r="Q59" s="256" t="str">
        <f>IFERROR(IF(AND(AND($N58&lt;&gt;$BI$6,$N58&lt;&gt;$BJ$6),Q58="有"),$AL$2,VLOOKUP(Q58,'P1'!$B$4:$J$35,9,FALSE)),"")</f>
        <v/>
      </c>
      <c r="R59" s="256" t="str">
        <f>IFERROR(IF(AND(AND($N58&lt;&gt;$BI$6,$N58&lt;&gt;$BJ$6),R58="有"),$AL$2,VLOOKUP(R58,'P1'!$B$4:$J$35,9,FALSE)),"")</f>
        <v/>
      </c>
      <c r="S59" s="256" t="str">
        <f>IFERROR(IF(AND(AND($N58&lt;&gt;$BI$6,$N58&lt;&gt;$BJ$6),S58="有"),$AL$2,VLOOKUP(S58,'P1'!$B$4:$J$35,9,FALSE)),"")</f>
        <v/>
      </c>
      <c r="T59" s="256" t="str">
        <f>IFERROR(IF(AND(AND($N58&lt;&gt;$BI$6,$N58&lt;&gt;$BJ$6),T58="有"),$AL$2,VLOOKUP(T58,'P1'!$B$4:$J$35,9,FALSE)),"")</f>
        <v/>
      </c>
      <c r="U59" s="256" t="str">
        <f>IFERROR(IF(AND(AND($N58&lt;&gt;$BI$6,$N58&lt;&gt;$BJ$6),U58="有"),$AL$2,VLOOKUP(U58,'P1'!$B$4:$J$35,9,FALSE)),"")</f>
        <v/>
      </c>
      <c r="V59" s="256" t="str">
        <f>IFERROR(IF(AND(AND($N58&lt;&gt;$BI$6,$N58&lt;&gt;$BJ$6),V58="有"),$AL$2,VLOOKUP(V58,'P1'!$B$4:$J$35,9,FALSE)),"")</f>
        <v/>
      </c>
      <c r="W59" s="256" t="str">
        <f>IFERROR(IF(AND(AND($N58&lt;&gt;$BI$6,$N58&lt;&gt;$BJ$6),W58="有"),$AL$2,VLOOKUP(W58,'P1'!$B$4:$J$35,9,FALSE)),"")</f>
        <v/>
      </c>
      <c r="X59" s="256" t="str">
        <f>IFERROR(IF(AND(AND($N58&lt;&gt;$BI$6,$N58&lt;&gt;$BJ$6),X58="有"),$AL$2,VLOOKUP(X58,'P1'!$B$4:$J$35,9,FALSE)),"")</f>
        <v/>
      </c>
      <c r="Y59" s="256" t="str">
        <f>IFERROR(IF(AND(AND($N58&lt;&gt;$BI$6,$N58&lt;&gt;$BJ$6),Y58="有"),$AL$2,VLOOKUP(Y58,'P1'!$B$4:$J$35,9,FALSE)),"")</f>
        <v/>
      </c>
      <c r="Z59" s="256" t="str">
        <f>IFERROR(IF(AND(AND($N58&lt;&gt;$BI$6,$N58&lt;&gt;$BJ$6),Z58="有"),$AL$2,VLOOKUP(Z58,'P1'!$B$4:$J$35,9,FALSE)),"")</f>
        <v/>
      </c>
      <c r="AA59" s="256" t="str">
        <f>IFERROR(IF(AND(AND($N58&lt;&gt;$BI$6,$N58&lt;&gt;$BJ$6),AA58="有"),$AL$2,VLOOKUP(AA58,'P1'!$B$4:$J$35,9,FALSE)),"")</f>
        <v/>
      </c>
      <c r="AB59" s="256" t="str">
        <f>IFERROR(IF(AND(AND($N58&lt;&gt;$BI$6,$N58&lt;&gt;$BJ$6),AB58="有"),$AL$2,VLOOKUP(AB58,'P1'!$B$4:$J$35,9,FALSE)),"")</f>
        <v/>
      </c>
      <c r="AC59" s="256" t="str">
        <f>IFERROR(IF(AND(AND($N58&lt;&gt;$BI$6,$N58&lt;&gt;$BJ$6),AC58="有"),$AL$2,VLOOKUP(AC58,'P1'!$B$4:$J$35,9,FALSE)),"")</f>
        <v/>
      </c>
      <c r="AD59" s="256" t="str">
        <f>IFERROR(IF(AND(AND($N58&lt;&gt;$BI$6,$N58&lt;&gt;$BJ$6),AD58="有"),$AL$2,VLOOKUP(AD58,'P1'!$B$4:$J$35,9,FALSE)),"")</f>
        <v/>
      </c>
      <c r="AE59" s="256" t="str">
        <f>IFERROR(IF(AND(AND($N58&lt;&gt;$BI$6,$N58&lt;&gt;$BJ$6),AE58="有"),$AL$2,VLOOKUP(AE58,'P1'!$B$4:$J$35,9,FALSE)),"")</f>
        <v/>
      </c>
      <c r="AF59" s="256" t="str">
        <f>IFERROR(IF(AND(AND($N58&lt;&gt;$BI$6,$N58&lt;&gt;$BJ$6),AF58="有"),$AL$2,VLOOKUP(AF58,'P1'!$B$4:$J$35,9,FALSE)),"")</f>
        <v/>
      </c>
      <c r="AG59" s="256" t="str">
        <f>IFERROR(IF(AND(AND($N58&lt;&gt;$BI$6,$N58&lt;&gt;$BJ$6),AG58="有"),$AL$2,VLOOKUP(AG58,'P1'!$B$4:$J$35,9,FALSE)),"")</f>
        <v/>
      </c>
      <c r="AH59" s="256" t="str">
        <f>IFERROR(IF(AND(AND($N58&lt;&gt;$BI$6,$N58&lt;&gt;$BJ$6),AH58="有"),$AL$2,VLOOKUP(AH58,'P1'!$B$4:$J$35,9,FALSE)),"")</f>
        <v/>
      </c>
      <c r="AI59" s="256" t="str">
        <f>IFERROR(IF(AND(AND($N58&lt;&gt;$BI$6,$N58&lt;&gt;$BJ$6),AI58="有"),$AL$2,VLOOKUP(AI58,'P1'!$B$4:$J$35,9,FALSE)),"")</f>
        <v/>
      </c>
      <c r="AJ59" s="256" t="str">
        <f>IFERROR(IF(AND(AND($N58&lt;&gt;$BI$6,$N58&lt;&gt;$BJ$6),AJ58="有"),$AL$2,VLOOKUP(AJ58,'P1'!$B$4:$J$35,9,FALSE)),"")</f>
        <v/>
      </c>
      <c r="AK59" s="256" t="str">
        <f>IFERROR(IF(AND(AND($N58&lt;&gt;$BI$6,$N58&lt;&gt;$BJ$6),AK58="有"),$AL$2,VLOOKUP(AK58,'P1'!$B$4:$J$35,9,FALSE)),"")</f>
        <v/>
      </c>
      <c r="AL59" s="256" t="str">
        <f>IFERROR(IF(AND(AND($N58&lt;&gt;$BI$6,$N58&lt;&gt;$BJ$6),AL58="有"),$AL$2,VLOOKUP(AL58,'P1'!$B$4:$J$35,9,FALSE)),"")</f>
        <v/>
      </c>
      <c r="AM59" s="256" t="str">
        <f>IFERROR(IF(AND(AND($N58&lt;&gt;$BI$6,$N58&lt;&gt;$BJ$6),AM58="有"),$AL$2,VLOOKUP(AM58,'P1'!$B$4:$J$35,9,FALSE)),"")</f>
        <v/>
      </c>
      <c r="AN59" s="256" t="str">
        <f>IFERROR(IF(AND(AND($N58&lt;&gt;$BI$6,$N58&lt;&gt;$BJ$6),AN58="有"),$AL$2,VLOOKUP(AN58,'P1'!$B$4:$J$35,9,FALSE)),"")</f>
        <v/>
      </c>
      <c r="AO59" s="256" t="str">
        <f>IFERROR(IF(AND(AND($N58&lt;&gt;$BI$6,$N58&lt;&gt;$BJ$6),AO58="有"),$AL$2,VLOOKUP(AO58,'P1'!$B$4:$J$35,9,FALSE)),"")</f>
        <v/>
      </c>
      <c r="AP59" s="256" t="str">
        <f>IFERROR(IF(AND(AND($N58&lt;&gt;$BI$6,$N58&lt;&gt;$BJ$6),AP58="有"),$AL$2,VLOOKUP(AP58,'P1'!$B$4:$J$35,9,FALSE)),"")</f>
        <v/>
      </c>
      <c r="AQ59" s="256" t="str">
        <f>IFERROR(IF(AND(AND($N58&lt;&gt;$BI$6,$N58&lt;&gt;$BJ$6),AQ58="有"),$AL$2,VLOOKUP(AQ58,'P1'!$B$4:$J$35,9,FALSE)),"")</f>
        <v/>
      </c>
      <c r="AR59" s="256" t="str">
        <f>IFERROR(IF(AND(AND($N58&lt;&gt;$BI$6,$N58&lt;&gt;$BJ$6),AR58="有"),$AL$2,VLOOKUP(AR58,'P1'!$B$4:$J$35,9,FALSE)),"")</f>
        <v/>
      </c>
      <c r="AS59" s="256" t="str">
        <f>IFERROR(IF(AND(AND($N58&lt;&gt;$BI$6,$N58&lt;&gt;$BJ$6),AS58="有"),$AL$2,VLOOKUP(AS58,'P1'!$B$4:$J$35,9,FALSE)),"")</f>
        <v/>
      </c>
      <c r="AT59" s="256" t="str">
        <f>IFERROR(IF(AND(AND($N58&lt;&gt;$BI$6,$N58&lt;&gt;$BJ$6),AT58="有"),$AL$2,VLOOKUP(AT58,'P1'!$B$4:$J$35,9,FALSE)),"")</f>
        <v/>
      </c>
      <c r="AU59" s="256" t="str">
        <f>IFERROR(IF(AND(AND($N58&lt;&gt;$BI$6,$N58&lt;&gt;$BJ$6),AU58="有"),$AL$2,VLOOKUP(AU58,'P1'!$B$4:$J$35,9,FALSE)),"")</f>
        <v/>
      </c>
      <c r="AV59" s="121">
        <f>SUM(Q59:AU59)</f>
        <v>0</v>
      </c>
      <c r="AW59" s="707"/>
      <c r="AX59" s="709"/>
      <c r="AY59" s="122"/>
      <c r="AZ59" s="122"/>
    </row>
    <row r="60" spans="2:59" ht="17.100000000000001" customHeight="1">
      <c r="B60" s="686">
        <f t="shared" si="5"/>
        <v>21</v>
      </c>
      <c r="C60" s="717"/>
      <c r="D60" s="718"/>
      <c r="E60" s="718"/>
      <c r="F60" s="718"/>
      <c r="G60" s="718"/>
      <c r="H60" s="719"/>
      <c r="I60" s="723"/>
      <c r="J60" s="724"/>
      <c r="K60" s="724"/>
      <c r="L60" s="724"/>
      <c r="M60" s="725"/>
      <c r="N60" s="729"/>
      <c r="O60" s="730"/>
      <c r="P60" s="737"/>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16">
        <f>COUNTA(Q60:AU60)</f>
        <v>0</v>
      </c>
      <c r="AW60" s="706">
        <f>AV61</f>
        <v>0</v>
      </c>
      <c r="AX60" s="708" t="str">
        <f>IFERROR(ROUNDDOWN(AV61/$AT$2,1),"")</f>
        <v/>
      </c>
      <c r="AY60" s="117"/>
      <c r="AZ60" s="117"/>
    </row>
    <row r="61" spans="2:59" ht="17.100000000000001" customHeight="1">
      <c r="B61" s="687"/>
      <c r="C61" s="720"/>
      <c r="D61" s="721"/>
      <c r="E61" s="721"/>
      <c r="F61" s="721"/>
      <c r="G61" s="721"/>
      <c r="H61" s="722"/>
      <c r="I61" s="726"/>
      <c r="J61" s="727"/>
      <c r="K61" s="727"/>
      <c r="L61" s="727"/>
      <c r="M61" s="728"/>
      <c r="N61" s="738"/>
      <c r="O61" s="739"/>
      <c r="P61" s="740"/>
      <c r="Q61" s="256" t="str">
        <f>IFERROR(IF(AND(AND($N60&lt;&gt;$BI$6,$N60&lt;&gt;$BJ$6),Q60="有"),$AL$2,VLOOKUP(Q60,'P1'!$B$4:$J$35,9,FALSE)),"")</f>
        <v/>
      </c>
      <c r="R61" s="256" t="str">
        <f>IFERROR(IF(AND(AND($N60&lt;&gt;$BI$6,$N60&lt;&gt;$BJ$6),R60="有"),$AL$2,VLOOKUP(R60,'P1'!$B$4:$J$35,9,FALSE)),"")</f>
        <v/>
      </c>
      <c r="S61" s="256" t="str">
        <f>IFERROR(IF(AND(AND($N60&lt;&gt;$BI$6,$N60&lt;&gt;$BJ$6),S60="有"),$AL$2,VLOOKUP(S60,'P1'!$B$4:$J$35,9,FALSE)),"")</f>
        <v/>
      </c>
      <c r="T61" s="256" t="str">
        <f>IFERROR(IF(AND(AND($N60&lt;&gt;$BI$6,$N60&lt;&gt;$BJ$6),T60="有"),$AL$2,VLOOKUP(T60,'P1'!$B$4:$J$35,9,FALSE)),"")</f>
        <v/>
      </c>
      <c r="U61" s="256" t="str">
        <f>IFERROR(IF(AND(AND($N60&lt;&gt;$BI$6,$N60&lt;&gt;$BJ$6),U60="有"),$AL$2,VLOOKUP(U60,'P1'!$B$4:$J$35,9,FALSE)),"")</f>
        <v/>
      </c>
      <c r="V61" s="256" t="str">
        <f>IFERROR(IF(AND(AND($N60&lt;&gt;$BI$6,$N60&lt;&gt;$BJ$6),V60="有"),$AL$2,VLOOKUP(V60,'P1'!$B$4:$J$35,9,FALSE)),"")</f>
        <v/>
      </c>
      <c r="W61" s="256" t="str">
        <f>IFERROR(IF(AND(AND($N60&lt;&gt;$BI$6,$N60&lt;&gt;$BJ$6),W60="有"),$AL$2,VLOOKUP(W60,'P1'!$B$4:$J$35,9,FALSE)),"")</f>
        <v/>
      </c>
      <c r="X61" s="256" t="str">
        <f>IFERROR(IF(AND(AND($N60&lt;&gt;$BI$6,$N60&lt;&gt;$BJ$6),X60="有"),$AL$2,VLOOKUP(X60,'P1'!$B$4:$J$35,9,FALSE)),"")</f>
        <v/>
      </c>
      <c r="Y61" s="256" t="str">
        <f>IFERROR(IF(AND(AND($N60&lt;&gt;$BI$6,$N60&lt;&gt;$BJ$6),Y60="有"),$AL$2,VLOOKUP(Y60,'P1'!$B$4:$J$35,9,FALSE)),"")</f>
        <v/>
      </c>
      <c r="Z61" s="256" t="str">
        <f>IFERROR(IF(AND(AND($N60&lt;&gt;$BI$6,$N60&lt;&gt;$BJ$6),Z60="有"),$AL$2,VLOOKUP(Z60,'P1'!$B$4:$J$35,9,FALSE)),"")</f>
        <v/>
      </c>
      <c r="AA61" s="256" t="str">
        <f>IFERROR(IF(AND(AND($N60&lt;&gt;$BI$6,$N60&lt;&gt;$BJ$6),AA60="有"),$AL$2,VLOOKUP(AA60,'P1'!$B$4:$J$35,9,FALSE)),"")</f>
        <v/>
      </c>
      <c r="AB61" s="256" t="str">
        <f>IFERROR(IF(AND(AND($N60&lt;&gt;$BI$6,$N60&lt;&gt;$BJ$6),AB60="有"),$AL$2,VLOOKUP(AB60,'P1'!$B$4:$J$35,9,FALSE)),"")</f>
        <v/>
      </c>
      <c r="AC61" s="256" t="str">
        <f>IFERROR(IF(AND(AND($N60&lt;&gt;$BI$6,$N60&lt;&gt;$BJ$6),AC60="有"),$AL$2,VLOOKUP(AC60,'P1'!$B$4:$J$35,9,FALSE)),"")</f>
        <v/>
      </c>
      <c r="AD61" s="256" t="str">
        <f>IFERROR(IF(AND(AND($N60&lt;&gt;$BI$6,$N60&lt;&gt;$BJ$6),AD60="有"),$AL$2,VLOOKUP(AD60,'P1'!$B$4:$J$35,9,FALSE)),"")</f>
        <v/>
      </c>
      <c r="AE61" s="256" t="str">
        <f>IFERROR(IF(AND(AND($N60&lt;&gt;$BI$6,$N60&lt;&gt;$BJ$6),AE60="有"),$AL$2,VLOOKUP(AE60,'P1'!$B$4:$J$35,9,FALSE)),"")</f>
        <v/>
      </c>
      <c r="AF61" s="256" t="str">
        <f>IFERROR(IF(AND(AND($N60&lt;&gt;$BI$6,$N60&lt;&gt;$BJ$6),AF60="有"),$AL$2,VLOOKUP(AF60,'P1'!$B$4:$J$35,9,FALSE)),"")</f>
        <v/>
      </c>
      <c r="AG61" s="256" t="str">
        <f>IFERROR(IF(AND(AND($N60&lt;&gt;$BI$6,$N60&lt;&gt;$BJ$6),AG60="有"),$AL$2,VLOOKUP(AG60,'P1'!$B$4:$J$35,9,FALSE)),"")</f>
        <v/>
      </c>
      <c r="AH61" s="256" t="str">
        <f>IFERROR(IF(AND(AND($N60&lt;&gt;$BI$6,$N60&lt;&gt;$BJ$6),AH60="有"),$AL$2,VLOOKUP(AH60,'P1'!$B$4:$J$35,9,FALSE)),"")</f>
        <v/>
      </c>
      <c r="AI61" s="256" t="str">
        <f>IFERROR(IF(AND(AND($N60&lt;&gt;$BI$6,$N60&lt;&gt;$BJ$6),AI60="有"),$AL$2,VLOOKUP(AI60,'P1'!$B$4:$J$35,9,FALSE)),"")</f>
        <v/>
      </c>
      <c r="AJ61" s="256" t="str">
        <f>IFERROR(IF(AND(AND($N60&lt;&gt;$BI$6,$N60&lt;&gt;$BJ$6),AJ60="有"),$AL$2,VLOOKUP(AJ60,'P1'!$B$4:$J$35,9,FALSE)),"")</f>
        <v/>
      </c>
      <c r="AK61" s="256" t="str">
        <f>IFERROR(IF(AND(AND($N60&lt;&gt;$BI$6,$N60&lt;&gt;$BJ$6),AK60="有"),$AL$2,VLOOKUP(AK60,'P1'!$B$4:$J$35,9,FALSE)),"")</f>
        <v/>
      </c>
      <c r="AL61" s="256" t="str">
        <f>IFERROR(IF(AND(AND($N60&lt;&gt;$BI$6,$N60&lt;&gt;$BJ$6),AL60="有"),$AL$2,VLOOKUP(AL60,'P1'!$B$4:$J$35,9,FALSE)),"")</f>
        <v/>
      </c>
      <c r="AM61" s="256" t="str">
        <f>IFERROR(IF(AND(AND($N60&lt;&gt;$BI$6,$N60&lt;&gt;$BJ$6),AM60="有"),$AL$2,VLOOKUP(AM60,'P1'!$B$4:$J$35,9,FALSE)),"")</f>
        <v/>
      </c>
      <c r="AN61" s="256" t="str">
        <f>IFERROR(IF(AND(AND($N60&lt;&gt;$BI$6,$N60&lt;&gt;$BJ$6),AN60="有"),$AL$2,VLOOKUP(AN60,'P1'!$B$4:$J$35,9,FALSE)),"")</f>
        <v/>
      </c>
      <c r="AO61" s="256" t="str">
        <f>IFERROR(IF(AND(AND($N60&lt;&gt;$BI$6,$N60&lt;&gt;$BJ$6),AO60="有"),$AL$2,VLOOKUP(AO60,'P1'!$B$4:$J$35,9,FALSE)),"")</f>
        <v/>
      </c>
      <c r="AP61" s="256" t="str">
        <f>IFERROR(IF(AND(AND($N60&lt;&gt;$BI$6,$N60&lt;&gt;$BJ$6),AP60="有"),$AL$2,VLOOKUP(AP60,'P1'!$B$4:$J$35,9,FALSE)),"")</f>
        <v/>
      </c>
      <c r="AQ61" s="256" t="str">
        <f>IFERROR(IF(AND(AND($N60&lt;&gt;$BI$6,$N60&lt;&gt;$BJ$6),AQ60="有"),$AL$2,VLOOKUP(AQ60,'P1'!$B$4:$J$35,9,FALSE)),"")</f>
        <v/>
      </c>
      <c r="AR61" s="256" t="str">
        <f>IFERROR(IF(AND(AND($N60&lt;&gt;$BI$6,$N60&lt;&gt;$BJ$6),AR60="有"),$AL$2,VLOOKUP(AR60,'P1'!$B$4:$J$35,9,FALSE)),"")</f>
        <v/>
      </c>
      <c r="AS61" s="256" t="str">
        <f>IFERROR(IF(AND(AND($N60&lt;&gt;$BI$6,$N60&lt;&gt;$BJ$6),AS60="有"),$AL$2,VLOOKUP(AS60,'P1'!$B$4:$J$35,9,FALSE)),"")</f>
        <v/>
      </c>
      <c r="AT61" s="256" t="str">
        <f>IFERROR(IF(AND(AND($N60&lt;&gt;$BI$6,$N60&lt;&gt;$BJ$6),AT60="有"),$AL$2,VLOOKUP(AT60,'P1'!$B$4:$J$35,9,FALSE)),"")</f>
        <v/>
      </c>
      <c r="AU61" s="256" t="str">
        <f>IFERROR(IF(AND(AND($N60&lt;&gt;$BI$6,$N60&lt;&gt;$BJ$6),AU60="有"),$AL$2,VLOOKUP(AU60,'P1'!$B$4:$J$35,9,FALSE)),"")</f>
        <v/>
      </c>
      <c r="AV61" s="121">
        <f>SUM(Q61:AU61)</f>
        <v>0</v>
      </c>
      <c r="AW61" s="707"/>
      <c r="AX61" s="709"/>
      <c r="AY61" s="122"/>
      <c r="AZ61" s="122"/>
    </row>
    <row r="62" spans="2:59" ht="17.100000000000001" customHeight="1">
      <c r="B62" s="686">
        <f t="shared" si="5"/>
        <v>22</v>
      </c>
      <c r="C62" s="717"/>
      <c r="D62" s="718"/>
      <c r="E62" s="718"/>
      <c r="F62" s="718"/>
      <c r="G62" s="718"/>
      <c r="H62" s="719"/>
      <c r="I62" s="723"/>
      <c r="J62" s="724"/>
      <c r="K62" s="724"/>
      <c r="L62" s="724"/>
      <c r="M62" s="725"/>
      <c r="N62" s="729"/>
      <c r="O62" s="730"/>
      <c r="P62" s="737"/>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16">
        <f>COUNTA(Q62:AU62)</f>
        <v>0</v>
      </c>
      <c r="AW62" s="706">
        <f>AV63</f>
        <v>0</v>
      </c>
      <c r="AX62" s="708" t="str">
        <f>IFERROR(ROUNDDOWN(AV63/$AT$2,1),"")</f>
        <v/>
      </c>
      <c r="AY62" s="117"/>
      <c r="AZ62" s="117"/>
    </row>
    <row r="63" spans="2:59" ht="17.100000000000001" customHeight="1">
      <c r="B63" s="687"/>
      <c r="C63" s="720"/>
      <c r="D63" s="721"/>
      <c r="E63" s="721"/>
      <c r="F63" s="721"/>
      <c r="G63" s="721"/>
      <c r="H63" s="722"/>
      <c r="I63" s="726"/>
      <c r="J63" s="727"/>
      <c r="K63" s="727"/>
      <c r="L63" s="727"/>
      <c r="M63" s="728"/>
      <c r="N63" s="738"/>
      <c r="O63" s="739"/>
      <c r="P63" s="740"/>
      <c r="Q63" s="256" t="str">
        <f>IFERROR(IF(AND(AND($N62&lt;&gt;$BI$6,$N62&lt;&gt;$BJ$6),Q62="有"),$AL$2,VLOOKUP(Q62,'P1'!$B$4:$J$35,9,FALSE)),"")</f>
        <v/>
      </c>
      <c r="R63" s="256" t="str">
        <f>IFERROR(IF(AND(AND($N62&lt;&gt;$BI$6,$N62&lt;&gt;$BJ$6),R62="有"),$AL$2,VLOOKUP(R62,'P1'!$B$4:$J$35,9,FALSE)),"")</f>
        <v/>
      </c>
      <c r="S63" s="256" t="str">
        <f>IFERROR(IF(AND(AND($N62&lt;&gt;$BI$6,$N62&lt;&gt;$BJ$6),S62="有"),$AL$2,VLOOKUP(S62,'P1'!$B$4:$J$35,9,FALSE)),"")</f>
        <v/>
      </c>
      <c r="T63" s="256" t="str">
        <f>IFERROR(IF(AND(AND($N62&lt;&gt;$BI$6,$N62&lt;&gt;$BJ$6),T62="有"),$AL$2,VLOOKUP(T62,'P1'!$B$4:$J$35,9,FALSE)),"")</f>
        <v/>
      </c>
      <c r="U63" s="256" t="str">
        <f>IFERROR(IF(AND(AND($N62&lt;&gt;$BI$6,$N62&lt;&gt;$BJ$6),U62="有"),$AL$2,VLOOKUP(U62,'P1'!$B$4:$J$35,9,FALSE)),"")</f>
        <v/>
      </c>
      <c r="V63" s="256" t="str">
        <f>IFERROR(IF(AND(AND($N62&lt;&gt;$BI$6,$N62&lt;&gt;$BJ$6),V62="有"),$AL$2,VLOOKUP(V62,'P1'!$B$4:$J$35,9,FALSE)),"")</f>
        <v/>
      </c>
      <c r="W63" s="256" t="str">
        <f>IFERROR(IF(AND(AND($N62&lt;&gt;$BI$6,$N62&lt;&gt;$BJ$6),W62="有"),$AL$2,VLOOKUP(W62,'P1'!$B$4:$J$35,9,FALSE)),"")</f>
        <v/>
      </c>
      <c r="X63" s="256" t="str">
        <f>IFERROR(IF(AND(AND($N62&lt;&gt;$BI$6,$N62&lt;&gt;$BJ$6),X62="有"),$AL$2,VLOOKUP(X62,'P1'!$B$4:$J$35,9,FALSE)),"")</f>
        <v/>
      </c>
      <c r="Y63" s="256" t="str">
        <f>IFERROR(IF(AND(AND($N62&lt;&gt;$BI$6,$N62&lt;&gt;$BJ$6),Y62="有"),$AL$2,VLOOKUP(Y62,'P1'!$B$4:$J$35,9,FALSE)),"")</f>
        <v/>
      </c>
      <c r="Z63" s="256" t="str">
        <f>IFERROR(IF(AND(AND($N62&lt;&gt;$BI$6,$N62&lt;&gt;$BJ$6),Z62="有"),$AL$2,VLOOKUP(Z62,'P1'!$B$4:$J$35,9,FALSE)),"")</f>
        <v/>
      </c>
      <c r="AA63" s="256" t="str">
        <f>IFERROR(IF(AND(AND($N62&lt;&gt;$BI$6,$N62&lt;&gt;$BJ$6),AA62="有"),$AL$2,VLOOKUP(AA62,'P1'!$B$4:$J$35,9,FALSE)),"")</f>
        <v/>
      </c>
      <c r="AB63" s="256" t="str">
        <f>IFERROR(IF(AND(AND($N62&lt;&gt;$BI$6,$N62&lt;&gt;$BJ$6),AB62="有"),$AL$2,VLOOKUP(AB62,'P1'!$B$4:$J$35,9,FALSE)),"")</f>
        <v/>
      </c>
      <c r="AC63" s="256" t="str">
        <f>IFERROR(IF(AND(AND($N62&lt;&gt;$BI$6,$N62&lt;&gt;$BJ$6),AC62="有"),$AL$2,VLOOKUP(AC62,'P1'!$B$4:$J$35,9,FALSE)),"")</f>
        <v/>
      </c>
      <c r="AD63" s="256" t="str">
        <f>IFERROR(IF(AND(AND($N62&lt;&gt;$BI$6,$N62&lt;&gt;$BJ$6),AD62="有"),$AL$2,VLOOKUP(AD62,'P1'!$B$4:$J$35,9,FALSE)),"")</f>
        <v/>
      </c>
      <c r="AE63" s="256" t="str">
        <f>IFERROR(IF(AND(AND($N62&lt;&gt;$BI$6,$N62&lt;&gt;$BJ$6),AE62="有"),$AL$2,VLOOKUP(AE62,'P1'!$B$4:$J$35,9,FALSE)),"")</f>
        <v/>
      </c>
      <c r="AF63" s="256" t="str">
        <f>IFERROR(IF(AND(AND($N62&lt;&gt;$BI$6,$N62&lt;&gt;$BJ$6),AF62="有"),$AL$2,VLOOKUP(AF62,'P1'!$B$4:$J$35,9,FALSE)),"")</f>
        <v/>
      </c>
      <c r="AG63" s="256" t="str">
        <f>IFERROR(IF(AND(AND($N62&lt;&gt;$BI$6,$N62&lt;&gt;$BJ$6),AG62="有"),$AL$2,VLOOKUP(AG62,'P1'!$B$4:$J$35,9,FALSE)),"")</f>
        <v/>
      </c>
      <c r="AH63" s="256" t="str">
        <f>IFERROR(IF(AND(AND($N62&lt;&gt;$BI$6,$N62&lt;&gt;$BJ$6),AH62="有"),$AL$2,VLOOKUP(AH62,'P1'!$B$4:$J$35,9,FALSE)),"")</f>
        <v/>
      </c>
      <c r="AI63" s="256" t="str">
        <f>IFERROR(IF(AND(AND($N62&lt;&gt;$BI$6,$N62&lt;&gt;$BJ$6),AI62="有"),$AL$2,VLOOKUP(AI62,'P1'!$B$4:$J$35,9,FALSE)),"")</f>
        <v/>
      </c>
      <c r="AJ63" s="256" t="str">
        <f>IFERROR(IF(AND(AND($N62&lt;&gt;$BI$6,$N62&lt;&gt;$BJ$6),AJ62="有"),$AL$2,VLOOKUP(AJ62,'P1'!$B$4:$J$35,9,FALSE)),"")</f>
        <v/>
      </c>
      <c r="AK63" s="256" t="str">
        <f>IFERROR(IF(AND(AND($N62&lt;&gt;$BI$6,$N62&lt;&gt;$BJ$6),AK62="有"),$AL$2,VLOOKUP(AK62,'P1'!$B$4:$J$35,9,FALSE)),"")</f>
        <v/>
      </c>
      <c r="AL63" s="256" t="str">
        <f>IFERROR(IF(AND(AND($N62&lt;&gt;$BI$6,$N62&lt;&gt;$BJ$6),AL62="有"),$AL$2,VLOOKUP(AL62,'P1'!$B$4:$J$35,9,FALSE)),"")</f>
        <v/>
      </c>
      <c r="AM63" s="256" t="str">
        <f>IFERROR(IF(AND(AND($N62&lt;&gt;$BI$6,$N62&lt;&gt;$BJ$6),AM62="有"),$AL$2,VLOOKUP(AM62,'P1'!$B$4:$J$35,9,FALSE)),"")</f>
        <v/>
      </c>
      <c r="AN63" s="256" t="str">
        <f>IFERROR(IF(AND(AND($N62&lt;&gt;$BI$6,$N62&lt;&gt;$BJ$6),AN62="有"),$AL$2,VLOOKUP(AN62,'P1'!$B$4:$J$35,9,FALSE)),"")</f>
        <v/>
      </c>
      <c r="AO63" s="256" t="str">
        <f>IFERROR(IF(AND(AND($N62&lt;&gt;$BI$6,$N62&lt;&gt;$BJ$6),AO62="有"),$AL$2,VLOOKUP(AO62,'P1'!$B$4:$J$35,9,FALSE)),"")</f>
        <v/>
      </c>
      <c r="AP63" s="256" t="str">
        <f>IFERROR(IF(AND(AND($N62&lt;&gt;$BI$6,$N62&lt;&gt;$BJ$6),AP62="有"),$AL$2,VLOOKUP(AP62,'P1'!$B$4:$J$35,9,FALSE)),"")</f>
        <v/>
      </c>
      <c r="AQ63" s="256" t="str">
        <f>IFERROR(IF(AND(AND($N62&lt;&gt;$BI$6,$N62&lt;&gt;$BJ$6),AQ62="有"),$AL$2,VLOOKUP(AQ62,'P1'!$B$4:$J$35,9,FALSE)),"")</f>
        <v/>
      </c>
      <c r="AR63" s="256" t="str">
        <f>IFERROR(IF(AND(AND($N62&lt;&gt;$BI$6,$N62&lt;&gt;$BJ$6),AR62="有"),$AL$2,VLOOKUP(AR62,'P1'!$B$4:$J$35,9,FALSE)),"")</f>
        <v/>
      </c>
      <c r="AS63" s="256" t="str">
        <f>IFERROR(IF(AND(AND($N62&lt;&gt;$BI$6,$N62&lt;&gt;$BJ$6),AS62="有"),$AL$2,VLOOKUP(AS62,'P1'!$B$4:$J$35,9,FALSE)),"")</f>
        <v/>
      </c>
      <c r="AT63" s="256" t="str">
        <f>IFERROR(IF(AND(AND($N62&lt;&gt;$BI$6,$N62&lt;&gt;$BJ$6),AT62="有"),$AL$2,VLOOKUP(AT62,'P1'!$B$4:$J$35,9,FALSE)),"")</f>
        <v/>
      </c>
      <c r="AU63" s="256" t="str">
        <f>IFERROR(IF(AND(AND($N62&lt;&gt;$BI$6,$N62&lt;&gt;$BJ$6),AU62="有"),$AL$2,VLOOKUP(AU62,'P1'!$B$4:$J$35,9,FALSE)),"")</f>
        <v/>
      </c>
      <c r="AV63" s="121">
        <f>SUM(Q63:AU63)</f>
        <v>0</v>
      </c>
      <c r="AW63" s="707"/>
      <c r="AX63" s="709"/>
      <c r="AY63" s="122"/>
      <c r="AZ63" s="122"/>
    </row>
    <row r="64" spans="2:59" ht="17.100000000000001" customHeight="1">
      <c r="B64" s="686">
        <f t="shared" si="5"/>
        <v>23</v>
      </c>
      <c r="C64" s="717"/>
      <c r="D64" s="718"/>
      <c r="E64" s="718"/>
      <c r="F64" s="718"/>
      <c r="G64" s="718"/>
      <c r="H64" s="719"/>
      <c r="I64" s="723"/>
      <c r="J64" s="724"/>
      <c r="K64" s="724"/>
      <c r="L64" s="724"/>
      <c r="M64" s="725"/>
      <c r="N64" s="729"/>
      <c r="O64" s="730"/>
      <c r="P64" s="737"/>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16">
        <f>COUNTA(Q64:AU64)</f>
        <v>0</v>
      </c>
      <c r="AW64" s="706">
        <f>AV65</f>
        <v>0</v>
      </c>
      <c r="AX64" s="708" t="str">
        <f>IFERROR(ROUNDDOWN(AV65/$AT$2,1),"")</f>
        <v/>
      </c>
      <c r="AY64" s="117"/>
      <c r="AZ64" s="117"/>
    </row>
    <row r="65" spans="2:52" ht="17.100000000000001" customHeight="1">
      <c r="B65" s="687"/>
      <c r="C65" s="720"/>
      <c r="D65" s="721"/>
      <c r="E65" s="721"/>
      <c r="F65" s="721"/>
      <c r="G65" s="721"/>
      <c r="H65" s="722"/>
      <c r="I65" s="726"/>
      <c r="J65" s="727"/>
      <c r="K65" s="727"/>
      <c r="L65" s="727"/>
      <c r="M65" s="728"/>
      <c r="N65" s="738"/>
      <c r="O65" s="739"/>
      <c r="P65" s="740"/>
      <c r="Q65" s="256" t="str">
        <f>IFERROR(IF(AND(AND($N64&lt;&gt;$BI$6,$N64&lt;&gt;$BJ$6),Q64="有"),$AL$2,VLOOKUP(Q64,'P1'!$B$4:$J$35,9,FALSE)),"")</f>
        <v/>
      </c>
      <c r="R65" s="256" t="str">
        <f>IFERROR(IF(AND(AND($N64&lt;&gt;$BI$6,$N64&lt;&gt;$BJ$6),R64="有"),$AL$2,VLOOKUP(R64,'P1'!$B$4:$J$35,9,FALSE)),"")</f>
        <v/>
      </c>
      <c r="S65" s="256" t="str">
        <f>IFERROR(IF(AND(AND($N64&lt;&gt;$BI$6,$N64&lt;&gt;$BJ$6),S64="有"),$AL$2,VLOOKUP(S64,'P1'!$B$4:$J$35,9,FALSE)),"")</f>
        <v/>
      </c>
      <c r="T65" s="256" t="str">
        <f>IFERROR(IF(AND(AND($N64&lt;&gt;$BI$6,$N64&lt;&gt;$BJ$6),T64="有"),$AL$2,VLOOKUP(T64,'P1'!$B$4:$J$35,9,FALSE)),"")</f>
        <v/>
      </c>
      <c r="U65" s="256" t="str">
        <f>IFERROR(IF(AND(AND($N64&lt;&gt;$BI$6,$N64&lt;&gt;$BJ$6),U64="有"),$AL$2,VLOOKUP(U64,'P1'!$B$4:$J$35,9,FALSE)),"")</f>
        <v/>
      </c>
      <c r="V65" s="256" t="str">
        <f>IFERROR(IF(AND(AND($N64&lt;&gt;$BI$6,$N64&lt;&gt;$BJ$6),V64="有"),$AL$2,VLOOKUP(V64,'P1'!$B$4:$J$35,9,FALSE)),"")</f>
        <v/>
      </c>
      <c r="W65" s="256" t="str">
        <f>IFERROR(IF(AND(AND($N64&lt;&gt;$BI$6,$N64&lt;&gt;$BJ$6),W64="有"),$AL$2,VLOOKUP(W64,'P1'!$B$4:$J$35,9,FALSE)),"")</f>
        <v/>
      </c>
      <c r="X65" s="256" t="str">
        <f>IFERROR(IF(AND(AND($N64&lt;&gt;$BI$6,$N64&lt;&gt;$BJ$6),X64="有"),$AL$2,VLOOKUP(X64,'P1'!$B$4:$J$35,9,FALSE)),"")</f>
        <v/>
      </c>
      <c r="Y65" s="256" t="str">
        <f>IFERROR(IF(AND(AND($N64&lt;&gt;$BI$6,$N64&lt;&gt;$BJ$6),Y64="有"),$AL$2,VLOOKUP(Y64,'P1'!$B$4:$J$35,9,FALSE)),"")</f>
        <v/>
      </c>
      <c r="Z65" s="256" t="str">
        <f>IFERROR(IF(AND(AND($N64&lt;&gt;$BI$6,$N64&lt;&gt;$BJ$6),Z64="有"),$AL$2,VLOOKUP(Z64,'P1'!$B$4:$J$35,9,FALSE)),"")</f>
        <v/>
      </c>
      <c r="AA65" s="256" t="str">
        <f>IFERROR(IF(AND(AND($N64&lt;&gt;$BI$6,$N64&lt;&gt;$BJ$6),AA64="有"),$AL$2,VLOOKUP(AA64,'P1'!$B$4:$J$35,9,FALSE)),"")</f>
        <v/>
      </c>
      <c r="AB65" s="256" t="str">
        <f>IFERROR(IF(AND(AND($N64&lt;&gt;$BI$6,$N64&lt;&gt;$BJ$6),AB64="有"),$AL$2,VLOOKUP(AB64,'P1'!$B$4:$J$35,9,FALSE)),"")</f>
        <v/>
      </c>
      <c r="AC65" s="256" t="str">
        <f>IFERROR(IF(AND(AND($N64&lt;&gt;$BI$6,$N64&lt;&gt;$BJ$6),AC64="有"),$AL$2,VLOOKUP(AC64,'P1'!$B$4:$J$35,9,FALSE)),"")</f>
        <v/>
      </c>
      <c r="AD65" s="256" t="str">
        <f>IFERROR(IF(AND(AND($N64&lt;&gt;$BI$6,$N64&lt;&gt;$BJ$6),AD64="有"),$AL$2,VLOOKUP(AD64,'P1'!$B$4:$J$35,9,FALSE)),"")</f>
        <v/>
      </c>
      <c r="AE65" s="256" t="str">
        <f>IFERROR(IF(AND(AND($N64&lt;&gt;$BI$6,$N64&lt;&gt;$BJ$6),AE64="有"),$AL$2,VLOOKUP(AE64,'P1'!$B$4:$J$35,9,FALSE)),"")</f>
        <v/>
      </c>
      <c r="AF65" s="256" t="str">
        <f>IFERROR(IF(AND(AND($N64&lt;&gt;$BI$6,$N64&lt;&gt;$BJ$6),AF64="有"),$AL$2,VLOOKUP(AF64,'P1'!$B$4:$J$35,9,FALSE)),"")</f>
        <v/>
      </c>
      <c r="AG65" s="256" t="str">
        <f>IFERROR(IF(AND(AND($N64&lt;&gt;$BI$6,$N64&lt;&gt;$BJ$6),AG64="有"),$AL$2,VLOOKUP(AG64,'P1'!$B$4:$J$35,9,FALSE)),"")</f>
        <v/>
      </c>
      <c r="AH65" s="256" t="str">
        <f>IFERROR(IF(AND(AND($N64&lt;&gt;$BI$6,$N64&lt;&gt;$BJ$6),AH64="有"),$AL$2,VLOOKUP(AH64,'P1'!$B$4:$J$35,9,FALSE)),"")</f>
        <v/>
      </c>
      <c r="AI65" s="256" t="str">
        <f>IFERROR(IF(AND(AND($N64&lt;&gt;$BI$6,$N64&lt;&gt;$BJ$6),AI64="有"),$AL$2,VLOOKUP(AI64,'P1'!$B$4:$J$35,9,FALSE)),"")</f>
        <v/>
      </c>
      <c r="AJ65" s="256" t="str">
        <f>IFERROR(IF(AND(AND($N64&lt;&gt;$BI$6,$N64&lt;&gt;$BJ$6),AJ64="有"),$AL$2,VLOOKUP(AJ64,'P1'!$B$4:$J$35,9,FALSE)),"")</f>
        <v/>
      </c>
      <c r="AK65" s="256" t="str">
        <f>IFERROR(IF(AND(AND($N64&lt;&gt;$BI$6,$N64&lt;&gt;$BJ$6),AK64="有"),$AL$2,VLOOKUP(AK64,'P1'!$B$4:$J$35,9,FALSE)),"")</f>
        <v/>
      </c>
      <c r="AL65" s="256" t="str">
        <f>IFERROR(IF(AND(AND($N64&lt;&gt;$BI$6,$N64&lt;&gt;$BJ$6),AL64="有"),$AL$2,VLOOKUP(AL64,'P1'!$B$4:$J$35,9,FALSE)),"")</f>
        <v/>
      </c>
      <c r="AM65" s="256" t="str">
        <f>IFERROR(IF(AND(AND($N64&lt;&gt;$BI$6,$N64&lt;&gt;$BJ$6),AM64="有"),$AL$2,VLOOKUP(AM64,'P1'!$B$4:$J$35,9,FALSE)),"")</f>
        <v/>
      </c>
      <c r="AN65" s="256" t="str">
        <f>IFERROR(IF(AND(AND($N64&lt;&gt;$BI$6,$N64&lt;&gt;$BJ$6),AN64="有"),$AL$2,VLOOKUP(AN64,'P1'!$B$4:$J$35,9,FALSE)),"")</f>
        <v/>
      </c>
      <c r="AO65" s="256" t="str">
        <f>IFERROR(IF(AND(AND($N64&lt;&gt;$BI$6,$N64&lt;&gt;$BJ$6),AO64="有"),$AL$2,VLOOKUP(AO64,'P1'!$B$4:$J$35,9,FALSE)),"")</f>
        <v/>
      </c>
      <c r="AP65" s="256" t="str">
        <f>IFERROR(IF(AND(AND($N64&lt;&gt;$BI$6,$N64&lt;&gt;$BJ$6),AP64="有"),$AL$2,VLOOKUP(AP64,'P1'!$B$4:$J$35,9,FALSE)),"")</f>
        <v/>
      </c>
      <c r="AQ65" s="256" t="str">
        <f>IFERROR(IF(AND(AND($N64&lt;&gt;$BI$6,$N64&lt;&gt;$BJ$6),AQ64="有"),$AL$2,VLOOKUP(AQ64,'P1'!$B$4:$J$35,9,FALSE)),"")</f>
        <v/>
      </c>
      <c r="AR65" s="256" t="str">
        <f>IFERROR(IF(AND(AND($N64&lt;&gt;$BI$6,$N64&lt;&gt;$BJ$6),AR64="有"),$AL$2,VLOOKUP(AR64,'P1'!$B$4:$J$35,9,FALSE)),"")</f>
        <v/>
      </c>
      <c r="AS65" s="256" t="str">
        <f>IFERROR(IF(AND(AND($N64&lt;&gt;$BI$6,$N64&lt;&gt;$BJ$6),AS64="有"),$AL$2,VLOOKUP(AS64,'P1'!$B$4:$J$35,9,FALSE)),"")</f>
        <v/>
      </c>
      <c r="AT65" s="256" t="str">
        <f>IFERROR(IF(AND(AND($N64&lt;&gt;$BI$6,$N64&lt;&gt;$BJ$6),AT64="有"),$AL$2,VLOOKUP(AT64,'P1'!$B$4:$J$35,9,FALSE)),"")</f>
        <v/>
      </c>
      <c r="AU65" s="256" t="str">
        <f>IFERROR(IF(AND(AND($N64&lt;&gt;$BI$6,$N64&lt;&gt;$BJ$6),AU64="有"),$AL$2,VLOOKUP(AU64,'P1'!$B$4:$J$35,9,FALSE)),"")</f>
        <v/>
      </c>
      <c r="AV65" s="121">
        <f>SUM(Q65:AU65)</f>
        <v>0</v>
      </c>
      <c r="AW65" s="707"/>
      <c r="AX65" s="709"/>
      <c r="AY65" s="122"/>
      <c r="AZ65" s="122"/>
    </row>
    <row r="66" spans="2:52" ht="17.100000000000001" customHeight="1">
      <c r="B66" s="686">
        <f t="shared" si="5"/>
        <v>24</v>
      </c>
      <c r="C66" s="717"/>
      <c r="D66" s="718"/>
      <c r="E66" s="718"/>
      <c r="F66" s="718"/>
      <c r="G66" s="718"/>
      <c r="H66" s="719"/>
      <c r="I66" s="723"/>
      <c r="J66" s="724"/>
      <c r="K66" s="724"/>
      <c r="L66" s="724"/>
      <c r="M66" s="725"/>
      <c r="N66" s="729"/>
      <c r="O66" s="730"/>
      <c r="P66" s="737"/>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16">
        <f>COUNTA(Q66:AU66)</f>
        <v>0</v>
      </c>
      <c r="AW66" s="706">
        <f>AV67</f>
        <v>0</v>
      </c>
      <c r="AX66" s="708" t="str">
        <f>IFERROR(ROUNDDOWN(AV67/$AT$2,1),"")</f>
        <v/>
      </c>
      <c r="AY66" s="117"/>
      <c r="AZ66" s="117"/>
    </row>
    <row r="67" spans="2:52" ht="17.100000000000001" customHeight="1">
      <c r="B67" s="687"/>
      <c r="C67" s="720"/>
      <c r="D67" s="721"/>
      <c r="E67" s="721"/>
      <c r="F67" s="721"/>
      <c r="G67" s="721"/>
      <c r="H67" s="722"/>
      <c r="I67" s="726"/>
      <c r="J67" s="727"/>
      <c r="K67" s="727"/>
      <c r="L67" s="727"/>
      <c r="M67" s="728"/>
      <c r="N67" s="738"/>
      <c r="O67" s="739"/>
      <c r="P67" s="740"/>
      <c r="Q67" s="256" t="str">
        <f>IFERROR(IF(AND(AND($N66&lt;&gt;$BI$6,$N66&lt;&gt;$BJ$6),Q66="有"),$AL$2,VLOOKUP(Q66,'P1'!$B$4:$J$35,9,FALSE)),"")</f>
        <v/>
      </c>
      <c r="R67" s="256" t="str">
        <f>IFERROR(IF(AND(AND($N66&lt;&gt;$BI$6,$N66&lt;&gt;$BJ$6),R66="有"),$AL$2,VLOOKUP(R66,'P1'!$B$4:$J$35,9,FALSE)),"")</f>
        <v/>
      </c>
      <c r="S67" s="256" t="str">
        <f>IFERROR(IF(AND(AND($N66&lt;&gt;$BI$6,$N66&lt;&gt;$BJ$6),S66="有"),$AL$2,VLOOKUP(S66,'P1'!$B$4:$J$35,9,FALSE)),"")</f>
        <v/>
      </c>
      <c r="T67" s="256" t="str">
        <f>IFERROR(IF(AND(AND($N66&lt;&gt;$BI$6,$N66&lt;&gt;$BJ$6),T66="有"),$AL$2,VLOOKUP(T66,'P1'!$B$4:$J$35,9,FALSE)),"")</f>
        <v/>
      </c>
      <c r="U67" s="256" t="str">
        <f>IFERROR(IF(AND(AND($N66&lt;&gt;$BI$6,$N66&lt;&gt;$BJ$6),U66="有"),$AL$2,VLOOKUP(U66,'P1'!$B$4:$J$35,9,FALSE)),"")</f>
        <v/>
      </c>
      <c r="V67" s="256" t="str">
        <f>IFERROR(IF(AND(AND($N66&lt;&gt;$BI$6,$N66&lt;&gt;$BJ$6),V66="有"),$AL$2,VLOOKUP(V66,'P1'!$B$4:$J$35,9,FALSE)),"")</f>
        <v/>
      </c>
      <c r="W67" s="256" t="str">
        <f>IFERROR(IF(AND(AND($N66&lt;&gt;$BI$6,$N66&lt;&gt;$BJ$6),W66="有"),$AL$2,VLOOKUP(W66,'P1'!$B$4:$J$35,9,FALSE)),"")</f>
        <v/>
      </c>
      <c r="X67" s="256" t="str">
        <f>IFERROR(IF(AND(AND($N66&lt;&gt;$BI$6,$N66&lt;&gt;$BJ$6),X66="有"),$AL$2,VLOOKUP(X66,'P1'!$B$4:$J$35,9,FALSE)),"")</f>
        <v/>
      </c>
      <c r="Y67" s="256" t="str">
        <f>IFERROR(IF(AND(AND($N66&lt;&gt;$BI$6,$N66&lt;&gt;$BJ$6),Y66="有"),$AL$2,VLOOKUP(Y66,'P1'!$B$4:$J$35,9,FALSE)),"")</f>
        <v/>
      </c>
      <c r="Z67" s="256" t="str">
        <f>IFERROR(IF(AND(AND($N66&lt;&gt;$BI$6,$N66&lt;&gt;$BJ$6),Z66="有"),$AL$2,VLOOKUP(Z66,'P1'!$B$4:$J$35,9,FALSE)),"")</f>
        <v/>
      </c>
      <c r="AA67" s="256" t="str">
        <f>IFERROR(IF(AND(AND($N66&lt;&gt;$BI$6,$N66&lt;&gt;$BJ$6),AA66="有"),$AL$2,VLOOKUP(AA66,'P1'!$B$4:$J$35,9,FALSE)),"")</f>
        <v/>
      </c>
      <c r="AB67" s="256" t="str">
        <f>IFERROR(IF(AND(AND($N66&lt;&gt;$BI$6,$N66&lt;&gt;$BJ$6),AB66="有"),$AL$2,VLOOKUP(AB66,'P1'!$B$4:$J$35,9,FALSE)),"")</f>
        <v/>
      </c>
      <c r="AC67" s="256" t="str">
        <f>IFERROR(IF(AND(AND($N66&lt;&gt;$BI$6,$N66&lt;&gt;$BJ$6),AC66="有"),$AL$2,VLOOKUP(AC66,'P1'!$B$4:$J$35,9,FALSE)),"")</f>
        <v/>
      </c>
      <c r="AD67" s="256" t="str">
        <f>IFERROR(IF(AND(AND($N66&lt;&gt;$BI$6,$N66&lt;&gt;$BJ$6),AD66="有"),$AL$2,VLOOKUP(AD66,'P1'!$B$4:$J$35,9,FALSE)),"")</f>
        <v/>
      </c>
      <c r="AE67" s="256" t="str">
        <f>IFERROR(IF(AND(AND($N66&lt;&gt;$BI$6,$N66&lt;&gt;$BJ$6),AE66="有"),$AL$2,VLOOKUP(AE66,'P1'!$B$4:$J$35,9,FALSE)),"")</f>
        <v/>
      </c>
      <c r="AF67" s="256" t="str">
        <f>IFERROR(IF(AND(AND($N66&lt;&gt;$BI$6,$N66&lt;&gt;$BJ$6),AF66="有"),$AL$2,VLOOKUP(AF66,'P1'!$B$4:$J$35,9,FALSE)),"")</f>
        <v/>
      </c>
      <c r="AG67" s="256" t="str">
        <f>IFERROR(IF(AND(AND($N66&lt;&gt;$BI$6,$N66&lt;&gt;$BJ$6),AG66="有"),$AL$2,VLOOKUP(AG66,'P1'!$B$4:$J$35,9,FALSE)),"")</f>
        <v/>
      </c>
      <c r="AH67" s="256" t="str">
        <f>IFERROR(IF(AND(AND($N66&lt;&gt;$BI$6,$N66&lt;&gt;$BJ$6),AH66="有"),$AL$2,VLOOKUP(AH66,'P1'!$B$4:$J$35,9,FALSE)),"")</f>
        <v/>
      </c>
      <c r="AI67" s="256" t="str">
        <f>IFERROR(IF(AND(AND($N66&lt;&gt;$BI$6,$N66&lt;&gt;$BJ$6),AI66="有"),$AL$2,VLOOKUP(AI66,'P1'!$B$4:$J$35,9,FALSE)),"")</f>
        <v/>
      </c>
      <c r="AJ67" s="256" t="str">
        <f>IFERROR(IF(AND(AND($N66&lt;&gt;$BI$6,$N66&lt;&gt;$BJ$6),AJ66="有"),$AL$2,VLOOKUP(AJ66,'P1'!$B$4:$J$35,9,FALSE)),"")</f>
        <v/>
      </c>
      <c r="AK67" s="256" t="str">
        <f>IFERROR(IF(AND(AND($N66&lt;&gt;$BI$6,$N66&lt;&gt;$BJ$6),AK66="有"),$AL$2,VLOOKUP(AK66,'P1'!$B$4:$J$35,9,FALSE)),"")</f>
        <v/>
      </c>
      <c r="AL67" s="256" t="str">
        <f>IFERROR(IF(AND(AND($N66&lt;&gt;$BI$6,$N66&lt;&gt;$BJ$6),AL66="有"),$AL$2,VLOOKUP(AL66,'P1'!$B$4:$J$35,9,FALSE)),"")</f>
        <v/>
      </c>
      <c r="AM67" s="256" t="str">
        <f>IFERROR(IF(AND(AND($N66&lt;&gt;$BI$6,$N66&lt;&gt;$BJ$6),AM66="有"),$AL$2,VLOOKUP(AM66,'P1'!$B$4:$J$35,9,FALSE)),"")</f>
        <v/>
      </c>
      <c r="AN67" s="256" t="str">
        <f>IFERROR(IF(AND(AND($N66&lt;&gt;$BI$6,$N66&lt;&gt;$BJ$6),AN66="有"),$AL$2,VLOOKUP(AN66,'P1'!$B$4:$J$35,9,FALSE)),"")</f>
        <v/>
      </c>
      <c r="AO67" s="256" t="str">
        <f>IFERROR(IF(AND(AND($N66&lt;&gt;$BI$6,$N66&lt;&gt;$BJ$6),AO66="有"),$AL$2,VLOOKUP(AO66,'P1'!$B$4:$J$35,9,FALSE)),"")</f>
        <v/>
      </c>
      <c r="AP67" s="256" t="str">
        <f>IFERROR(IF(AND(AND($N66&lt;&gt;$BI$6,$N66&lt;&gt;$BJ$6),AP66="有"),$AL$2,VLOOKUP(AP66,'P1'!$B$4:$J$35,9,FALSE)),"")</f>
        <v/>
      </c>
      <c r="AQ67" s="256" t="str">
        <f>IFERROR(IF(AND(AND($N66&lt;&gt;$BI$6,$N66&lt;&gt;$BJ$6),AQ66="有"),$AL$2,VLOOKUP(AQ66,'P1'!$B$4:$J$35,9,FALSE)),"")</f>
        <v/>
      </c>
      <c r="AR67" s="256" t="str">
        <f>IFERROR(IF(AND(AND($N66&lt;&gt;$BI$6,$N66&lt;&gt;$BJ$6),AR66="有"),$AL$2,VLOOKUP(AR66,'P1'!$B$4:$J$35,9,FALSE)),"")</f>
        <v/>
      </c>
      <c r="AS67" s="256" t="str">
        <f>IFERROR(IF(AND(AND($N66&lt;&gt;$BI$6,$N66&lt;&gt;$BJ$6),AS66="有"),$AL$2,VLOOKUP(AS66,'P1'!$B$4:$J$35,9,FALSE)),"")</f>
        <v/>
      </c>
      <c r="AT67" s="256" t="str">
        <f>IFERROR(IF(AND(AND($N66&lt;&gt;$BI$6,$N66&lt;&gt;$BJ$6),AT66="有"),$AL$2,VLOOKUP(AT66,'P1'!$B$4:$J$35,9,FALSE)),"")</f>
        <v/>
      </c>
      <c r="AU67" s="256" t="str">
        <f>IFERROR(IF(AND(AND($N66&lt;&gt;$BI$6,$N66&lt;&gt;$BJ$6),AU66="有"),$AL$2,VLOOKUP(AU66,'P1'!$B$4:$J$35,9,FALSE)),"")</f>
        <v/>
      </c>
      <c r="AV67" s="121">
        <f>SUM(Q67:AU67)</f>
        <v>0</v>
      </c>
      <c r="AW67" s="707"/>
      <c r="AX67" s="709"/>
      <c r="AY67" s="122"/>
      <c r="AZ67" s="122"/>
    </row>
    <row r="68" spans="2:52" ht="17.100000000000001" customHeight="1">
      <c r="B68" s="686">
        <f t="shared" si="5"/>
        <v>25</v>
      </c>
      <c r="C68" s="717"/>
      <c r="D68" s="718"/>
      <c r="E68" s="718"/>
      <c r="F68" s="718"/>
      <c r="G68" s="718"/>
      <c r="H68" s="719"/>
      <c r="I68" s="723"/>
      <c r="J68" s="724"/>
      <c r="K68" s="724"/>
      <c r="L68" s="724"/>
      <c r="M68" s="725"/>
      <c r="N68" s="729"/>
      <c r="O68" s="730"/>
      <c r="P68" s="737"/>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16">
        <f>COUNTA(Q68:AU68)</f>
        <v>0</v>
      </c>
      <c r="AW68" s="706">
        <f>AV69</f>
        <v>0</v>
      </c>
      <c r="AX68" s="708" t="str">
        <f>IFERROR(ROUNDDOWN(AV69/$AT$2,1),"")</f>
        <v/>
      </c>
      <c r="AY68" s="117"/>
      <c r="AZ68" s="117"/>
    </row>
    <row r="69" spans="2:52" ht="17.100000000000001" customHeight="1">
      <c r="B69" s="687"/>
      <c r="C69" s="720"/>
      <c r="D69" s="721"/>
      <c r="E69" s="721"/>
      <c r="F69" s="721"/>
      <c r="G69" s="721"/>
      <c r="H69" s="722"/>
      <c r="I69" s="726"/>
      <c r="J69" s="727"/>
      <c r="K69" s="727"/>
      <c r="L69" s="727"/>
      <c r="M69" s="728"/>
      <c r="N69" s="738"/>
      <c r="O69" s="739"/>
      <c r="P69" s="740"/>
      <c r="Q69" s="256" t="str">
        <f>IFERROR(IF(AND(AND($N68&lt;&gt;$BI$6,$N68&lt;&gt;$BJ$6),Q68="有"),$AL$2,VLOOKUP(Q68,'P1'!$B$4:$J$35,9,FALSE)),"")</f>
        <v/>
      </c>
      <c r="R69" s="256" t="str">
        <f>IFERROR(IF(AND(AND($N68&lt;&gt;$BI$6,$N68&lt;&gt;$BJ$6),R68="有"),$AL$2,VLOOKUP(R68,'P1'!$B$4:$J$35,9,FALSE)),"")</f>
        <v/>
      </c>
      <c r="S69" s="256" t="str">
        <f>IFERROR(IF(AND(AND($N68&lt;&gt;$BI$6,$N68&lt;&gt;$BJ$6),S68="有"),$AL$2,VLOOKUP(S68,'P1'!$B$4:$J$35,9,FALSE)),"")</f>
        <v/>
      </c>
      <c r="T69" s="256" t="str">
        <f>IFERROR(IF(AND(AND($N68&lt;&gt;$BI$6,$N68&lt;&gt;$BJ$6),T68="有"),$AL$2,VLOOKUP(T68,'P1'!$B$4:$J$35,9,FALSE)),"")</f>
        <v/>
      </c>
      <c r="U69" s="256" t="str">
        <f>IFERROR(IF(AND(AND($N68&lt;&gt;$BI$6,$N68&lt;&gt;$BJ$6),U68="有"),$AL$2,VLOOKUP(U68,'P1'!$B$4:$J$35,9,FALSE)),"")</f>
        <v/>
      </c>
      <c r="V69" s="256" t="str">
        <f>IFERROR(IF(AND(AND($N68&lt;&gt;$BI$6,$N68&lt;&gt;$BJ$6),V68="有"),$AL$2,VLOOKUP(V68,'P1'!$B$4:$J$35,9,FALSE)),"")</f>
        <v/>
      </c>
      <c r="W69" s="256" t="str">
        <f>IFERROR(IF(AND(AND($N68&lt;&gt;$BI$6,$N68&lt;&gt;$BJ$6),W68="有"),$AL$2,VLOOKUP(W68,'P1'!$B$4:$J$35,9,FALSE)),"")</f>
        <v/>
      </c>
      <c r="X69" s="256" t="str">
        <f>IFERROR(IF(AND(AND($N68&lt;&gt;$BI$6,$N68&lt;&gt;$BJ$6),X68="有"),$AL$2,VLOOKUP(X68,'P1'!$B$4:$J$35,9,FALSE)),"")</f>
        <v/>
      </c>
      <c r="Y69" s="256" t="str">
        <f>IFERROR(IF(AND(AND($N68&lt;&gt;$BI$6,$N68&lt;&gt;$BJ$6),Y68="有"),$AL$2,VLOOKUP(Y68,'P1'!$B$4:$J$35,9,FALSE)),"")</f>
        <v/>
      </c>
      <c r="Z69" s="256" t="str">
        <f>IFERROR(IF(AND(AND($N68&lt;&gt;$BI$6,$N68&lt;&gt;$BJ$6),Z68="有"),$AL$2,VLOOKUP(Z68,'P1'!$B$4:$J$35,9,FALSE)),"")</f>
        <v/>
      </c>
      <c r="AA69" s="256" t="str">
        <f>IFERROR(IF(AND(AND($N68&lt;&gt;$BI$6,$N68&lt;&gt;$BJ$6),AA68="有"),$AL$2,VLOOKUP(AA68,'P1'!$B$4:$J$35,9,FALSE)),"")</f>
        <v/>
      </c>
      <c r="AB69" s="256" t="str">
        <f>IFERROR(IF(AND(AND($N68&lt;&gt;$BI$6,$N68&lt;&gt;$BJ$6),AB68="有"),$AL$2,VLOOKUP(AB68,'P1'!$B$4:$J$35,9,FALSE)),"")</f>
        <v/>
      </c>
      <c r="AC69" s="256" t="str">
        <f>IFERROR(IF(AND(AND($N68&lt;&gt;$BI$6,$N68&lt;&gt;$BJ$6),AC68="有"),$AL$2,VLOOKUP(AC68,'P1'!$B$4:$J$35,9,FALSE)),"")</f>
        <v/>
      </c>
      <c r="AD69" s="256" t="str">
        <f>IFERROR(IF(AND(AND($N68&lt;&gt;$BI$6,$N68&lt;&gt;$BJ$6),AD68="有"),$AL$2,VLOOKUP(AD68,'P1'!$B$4:$J$35,9,FALSE)),"")</f>
        <v/>
      </c>
      <c r="AE69" s="256" t="str">
        <f>IFERROR(IF(AND(AND($N68&lt;&gt;$BI$6,$N68&lt;&gt;$BJ$6),AE68="有"),$AL$2,VLOOKUP(AE68,'P1'!$B$4:$J$35,9,FALSE)),"")</f>
        <v/>
      </c>
      <c r="AF69" s="256" t="str">
        <f>IFERROR(IF(AND(AND($N68&lt;&gt;$BI$6,$N68&lt;&gt;$BJ$6),AF68="有"),$AL$2,VLOOKUP(AF68,'P1'!$B$4:$J$35,9,FALSE)),"")</f>
        <v/>
      </c>
      <c r="AG69" s="256" t="str">
        <f>IFERROR(IF(AND(AND($N68&lt;&gt;$BI$6,$N68&lt;&gt;$BJ$6),AG68="有"),$AL$2,VLOOKUP(AG68,'P1'!$B$4:$J$35,9,FALSE)),"")</f>
        <v/>
      </c>
      <c r="AH69" s="256" t="str">
        <f>IFERROR(IF(AND(AND($N68&lt;&gt;$BI$6,$N68&lt;&gt;$BJ$6),AH68="有"),$AL$2,VLOOKUP(AH68,'P1'!$B$4:$J$35,9,FALSE)),"")</f>
        <v/>
      </c>
      <c r="AI69" s="256" t="str">
        <f>IFERROR(IF(AND(AND($N68&lt;&gt;$BI$6,$N68&lt;&gt;$BJ$6),AI68="有"),$AL$2,VLOOKUP(AI68,'P1'!$B$4:$J$35,9,FALSE)),"")</f>
        <v/>
      </c>
      <c r="AJ69" s="256" t="str">
        <f>IFERROR(IF(AND(AND($N68&lt;&gt;$BI$6,$N68&lt;&gt;$BJ$6),AJ68="有"),$AL$2,VLOOKUP(AJ68,'P1'!$B$4:$J$35,9,FALSE)),"")</f>
        <v/>
      </c>
      <c r="AK69" s="256" t="str">
        <f>IFERROR(IF(AND(AND($N68&lt;&gt;$BI$6,$N68&lt;&gt;$BJ$6),AK68="有"),$AL$2,VLOOKUP(AK68,'P1'!$B$4:$J$35,9,FALSE)),"")</f>
        <v/>
      </c>
      <c r="AL69" s="256" t="str">
        <f>IFERROR(IF(AND(AND($N68&lt;&gt;$BI$6,$N68&lt;&gt;$BJ$6),AL68="有"),$AL$2,VLOOKUP(AL68,'P1'!$B$4:$J$35,9,FALSE)),"")</f>
        <v/>
      </c>
      <c r="AM69" s="256" t="str">
        <f>IFERROR(IF(AND(AND($N68&lt;&gt;$BI$6,$N68&lt;&gt;$BJ$6),AM68="有"),$AL$2,VLOOKUP(AM68,'P1'!$B$4:$J$35,9,FALSE)),"")</f>
        <v/>
      </c>
      <c r="AN69" s="256" t="str">
        <f>IFERROR(IF(AND(AND($N68&lt;&gt;$BI$6,$N68&lt;&gt;$BJ$6),AN68="有"),$AL$2,VLOOKUP(AN68,'P1'!$B$4:$J$35,9,FALSE)),"")</f>
        <v/>
      </c>
      <c r="AO69" s="256" t="str">
        <f>IFERROR(IF(AND(AND($N68&lt;&gt;$BI$6,$N68&lt;&gt;$BJ$6),AO68="有"),$AL$2,VLOOKUP(AO68,'P1'!$B$4:$J$35,9,FALSE)),"")</f>
        <v/>
      </c>
      <c r="AP69" s="256" t="str">
        <f>IFERROR(IF(AND(AND($N68&lt;&gt;$BI$6,$N68&lt;&gt;$BJ$6),AP68="有"),$AL$2,VLOOKUP(AP68,'P1'!$B$4:$J$35,9,FALSE)),"")</f>
        <v/>
      </c>
      <c r="AQ69" s="256" t="str">
        <f>IFERROR(IF(AND(AND($N68&lt;&gt;$BI$6,$N68&lt;&gt;$BJ$6),AQ68="有"),$AL$2,VLOOKUP(AQ68,'P1'!$B$4:$J$35,9,FALSE)),"")</f>
        <v/>
      </c>
      <c r="AR69" s="256" t="str">
        <f>IFERROR(IF(AND(AND($N68&lt;&gt;$BI$6,$N68&lt;&gt;$BJ$6),AR68="有"),$AL$2,VLOOKUP(AR68,'P1'!$B$4:$J$35,9,FALSE)),"")</f>
        <v/>
      </c>
      <c r="AS69" s="256" t="str">
        <f>IFERROR(IF(AND(AND($N68&lt;&gt;$BI$6,$N68&lt;&gt;$BJ$6),AS68="有"),$AL$2,VLOOKUP(AS68,'P1'!$B$4:$J$35,9,FALSE)),"")</f>
        <v/>
      </c>
      <c r="AT69" s="256" t="str">
        <f>IFERROR(IF(AND(AND($N68&lt;&gt;$BI$6,$N68&lt;&gt;$BJ$6),AT68="有"),$AL$2,VLOOKUP(AT68,'P1'!$B$4:$J$35,9,FALSE)),"")</f>
        <v/>
      </c>
      <c r="AU69" s="256" t="str">
        <f>IFERROR(IF(AND(AND($N68&lt;&gt;$BI$6,$N68&lt;&gt;$BJ$6),AU68="有"),$AL$2,VLOOKUP(AU68,'P1'!$B$4:$J$35,9,FALSE)),"")</f>
        <v/>
      </c>
      <c r="AV69" s="121">
        <f>SUM(Q69:AU69)</f>
        <v>0</v>
      </c>
      <c r="AW69" s="707"/>
      <c r="AX69" s="709"/>
      <c r="AY69" s="122"/>
      <c r="AZ69" s="122"/>
    </row>
    <row r="70" spans="2:52" ht="17.100000000000001" customHeight="1">
      <c r="B70" s="686">
        <f t="shared" si="5"/>
        <v>26</v>
      </c>
      <c r="C70" s="717"/>
      <c r="D70" s="718"/>
      <c r="E70" s="718"/>
      <c r="F70" s="718"/>
      <c r="G70" s="718"/>
      <c r="H70" s="719"/>
      <c r="I70" s="723"/>
      <c r="J70" s="724"/>
      <c r="K70" s="724"/>
      <c r="L70" s="724"/>
      <c r="M70" s="725"/>
      <c r="N70" s="729"/>
      <c r="O70" s="730"/>
      <c r="P70" s="719"/>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16">
        <f>COUNTA(Q70:AU70)</f>
        <v>0</v>
      </c>
      <c r="AW70" s="706">
        <f>AV71</f>
        <v>0</v>
      </c>
      <c r="AX70" s="708" t="str">
        <f>IFERROR(ROUNDDOWN(AV71/$AT$2,1),"")</f>
        <v/>
      </c>
      <c r="AY70" s="117"/>
      <c r="AZ70" s="117"/>
    </row>
    <row r="71" spans="2:52" ht="17.100000000000001" customHeight="1">
      <c r="B71" s="687"/>
      <c r="C71" s="720"/>
      <c r="D71" s="721"/>
      <c r="E71" s="721"/>
      <c r="F71" s="721"/>
      <c r="G71" s="721"/>
      <c r="H71" s="722"/>
      <c r="I71" s="726"/>
      <c r="J71" s="727"/>
      <c r="K71" s="727"/>
      <c r="L71" s="727"/>
      <c r="M71" s="728"/>
      <c r="N71" s="720"/>
      <c r="O71" s="721"/>
      <c r="P71" s="722"/>
      <c r="Q71" s="256" t="str">
        <f>IFERROR(IF(AND(AND($N70&lt;&gt;$BI$6,$N70&lt;&gt;$BJ$6),Q70="有"),$AL$2,VLOOKUP(Q70,'P1'!$B$4:$J$35,9,FALSE)),"")</f>
        <v/>
      </c>
      <c r="R71" s="256" t="str">
        <f>IFERROR(IF(AND(AND($N70&lt;&gt;$BI$6,$N70&lt;&gt;$BJ$6),R70="有"),$AL$2,VLOOKUP(R70,'P1'!$B$4:$J$35,9,FALSE)),"")</f>
        <v/>
      </c>
      <c r="S71" s="256" t="str">
        <f>IFERROR(IF(AND(AND($N70&lt;&gt;$BI$6,$N70&lt;&gt;$BJ$6),S70="有"),$AL$2,VLOOKUP(S70,'P1'!$B$4:$J$35,9,FALSE)),"")</f>
        <v/>
      </c>
      <c r="T71" s="256" t="str">
        <f>IFERROR(IF(AND(AND($N70&lt;&gt;$BI$6,$N70&lt;&gt;$BJ$6),T70="有"),$AL$2,VLOOKUP(T70,'P1'!$B$4:$J$35,9,FALSE)),"")</f>
        <v/>
      </c>
      <c r="U71" s="256" t="str">
        <f>IFERROR(IF(AND(AND($N70&lt;&gt;$BI$6,$N70&lt;&gt;$BJ$6),U70="有"),$AL$2,VLOOKUP(U70,'P1'!$B$4:$J$35,9,FALSE)),"")</f>
        <v/>
      </c>
      <c r="V71" s="256" t="str">
        <f>IFERROR(IF(AND(AND($N70&lt;&gt;$BI$6,$N70&lt;&gt;$BJ$6),V70="有"),$AL$2,VLOOKUP(V70,'P1'!$B$4:$J$35,9,FALSE)),"")</f>
        <v/>
      </c>
      <c r="W71" s="256" t="str">
        <f>IFERROR(IF(AND(AND($N70&lt;&gt;$BI$6,$N70&lt;&gt;$BJ$6),W70="有"),$AL$2,VLOOKUP(W70,'P1'!$B$4:$J$35,9,FALSE)),"")</f>
        <v/>
      </c>
      <c r="X71" s="256" t="str">
        <f>IFERROR(IF(AND(AND($N70&lt;&gt;$BI$6,$N70&lt;&gt;$BJ$6),X70="有"),$AL$2,VLOOKUP(X70,'P1'!$B$4:$J$35,9,FALSE)),"")</f>
        <v/>
      </c>
      <c r="Y71" s="256" t="str">
        <f>IFERROR(IF(AND(AND($N70&lt;&gt;$BI$6,$N70&lt;&gt;$BJ$6),Y70="有"),$AL$2,VLOOKUP(Y70,'P1'!$B$4:$J$35,9,FALSE)),"")</f>
        <v/>
      </c>
      <c r="Z71" s="256" t="str">
        <f>IFERROR(IF(AND(AND($N70&lt;&gt;$BI$6,$N70&lt;&gt;$BJ$6),Z70="有"),$AL$2,VLOOKUP(Z70,'P1'!$B$4:$J$35,9,FALSE)),"")</f>
        <v/>
      </c>
      <c r="AA71" s="256" t="str">
        <f>IFERROR(IF(AND(AND($N70&lt;&gt;$BI$6,$N70&lt;&gt;$BJ$6),AA70="有"),$AL$2,VLOOKUP(AA70,'P1'!$B$4:$J$35,9,FALSE)),"")</f>
        <v/>
      </c>
      <c r="AB71" s="256" t="str">
        <f>IFERROR(IF(AND(AND($N70&lt;&gt;$BI$6,$N70&lt;&gt;$BJ$6),AB70="有"),$AL$2,VLOOKUP(AB70,'P1'!$B$4:$J$35,9,FALSE)),"")</f>
        <v/>
      </c>
      <c r="AC71" s="256" t="str">
        <f>IFERROR(IF(AND(AND($N70&lt;&gt;$BI$6,$N70&lt;&gt;$BJ$6),AC70="有"),$AL$2,VLOOKUP(AC70,'P1'!$B$4:$J$35,9,FALSE)),"")</f>
        <v/>
      </c>
      <c r="AD71" s="256" t="str">
        <f>IFERROR(IF(AND(AND($N70&lt;&gt;$BI$6,$N70&lt;&gt;$BJ$6),AD70="有"),$AL$2,VLOOKUP(AD70,'P1'!$B$4:$J$35,9,FALSE)),"")</f>
        <v/>
      </c>
      <c r="AE71" s="256" t="str">
        <f>IFERROR(IF(AND(AND($N70&lt;&gt;$BI$6,$N70&lt;&gt;$BJ$6),AE70="有"),$AL$2,VLOOKUP(AE70,'P1'!$B$4:$J$35,9,FALSE)),"")</f>
        <v/>
      </c>
      <c r="AF71" s="256" t="str">
        <f>IFERROR(IF(AND(AND($N70&lt;&gt;$BI$6,$N70&lt;&gt;$BJ$6),AF70="有"),$AL$2,VLOOKUP(AF70,'P1'!$B$4:$J$35,9,FALSE)),"")</f>
        <v/>
      </c>
      <c r="AG71" s="256" t="str">
        <f>IFERROR(IF(AND(AND($N70&lt;&gt;$BI$6,$N70&lt;&gt;$BJ$6),AG70="有"),$AL$2,VLOOKUP(AG70,'P1'!$B$4:$J$35,9,FALSE)),"")</f>
        <v/>
      </c>
      <c r="AH71" s="256" t="str">
        <f>IFERROR(IF(AND(AND($N70&lt;&gt;$BI$6,$N70&lt;&gt;$BJ$6),AH70="有"),$AL$2,VLOOKUP(AH70,'P1'!$B$4:$J$35,9,FALSE)),"")</f>
        <v/>
      </c>
      <c r="AI71" s="256" t="str">
        <f>IFERROR(IF(AND(AND($N70&lt;&gt;$BI$6,$N70&lt;&gt;$BJ$6),AI70="有"),$AL$2,VLOOKUP(AI70,'P1'!$B$4:$J$35,9,FALSE)),"")</f>
        <v/>
      </c>
      <c r="AJ71" s="256" t="str">
        <f>IFERROR(IF(AND(AND($N70&lt;&gt;$BI$6,$N70&lt;&gt;$BJ$6),AJ70="有"),$AL$2,VLOOKUP(AJ70,'P1'!$B$4:$J$35,9,FALSE)),"")</f>
        <v/>
      </c>
      <c r="AK71" s="256" t="str">
        <f>IFERROR(IF(AND(AND($N70&lt;&gt;$BI$6,$N70&lt;&gt;$BJ$6),AK70="有"),$AL$2,VLOOKUP(AK70,'P1'!$B$4:$J$35,9,FALSE)),"")</f>
        <v/>
      </c>
      <c r="AL71" s="256" t="str">
        <f>IFERROR(IF(AND(AND($N70&lt;&gt;$BI$6,$N70&lt;&gt;$BJ$6),AL70="有"),$AL$2,VLOOKUP(AL70,'P1'!$B$4:$J$35,9,FALSE)),"")</f>
        <v/>
      </c>
      <c r="AM71" s="256" t="str">
        <f>IFERROR(IF(AND(AND($N70&lt;&gt;$BI$6,$N70&lt;&gt;$BJ$6),AM70="有"),$AL$2,VLOOKUP(AM70,'P1'!$B$4:$J$35,9,FALSE)),"")</f>
        <v/>
      </c>
      <c r="AN71" s="256" t="str">
        <f>IFERROR(IF(AND(AND($N70&lt;&gt;$BI$6,$N70&lt;&gt;$BJ$6),AN70="有"),$AL$2,VLOOKUP(AN70,'P1'!$B$4:$J$35,9,FALSE)),"")</f>
        <v/>
      </c>
      <c r="AO71" s="256" t="str">
        <f>IFERROR(IF(AND(AND($N70&lt;&gt;$BI$6,$N70&lt;&gt;$BJ$6),AO70="有"),$AL$2,VLOOKUP(AO70,'P1'!$B$4:$J$35,9,FALSE)),"")</f>
        <v/>
      </c>
      <c r="AP71" s="256" t="str">
        <f>IFERROR(IF(AND(AND($N70&lt;&gt;$BI$6,$N70&lt;&gt;$BJ$6),AP70="有"),$AL$2,VLOOKUP(AP70,'P1'!$B$4:$J$35,9,FALSE)),"")</f>
        <v/>
      </c>
      <c r="AQ71" s="256" t="str">
        <f>IFERROR(IF(AND(AND($N70&lt;&gt;$BI$6,$N70&lt;&gt;$BJ$6),AQ70="有"),$AL$2,VLOOKUP(AQ70,'P1'!$B$4:$J$35,9,FALSE)),"")</f>
        <v/>
      </c>
      <c r="AR71" s="256" t="str">
        <f>IFERROR(IF(AND(AND($N70&lt;&gt;$BI$6,$N70&lt;&gt;$BJ$6),AR70="有"),$AL$2,VLOOKUP(AR70,'P1'!$B$4:$J$35,9,FALSE)),"")</f>
        <v/>
      </c>
      <c r="AS71" s="256" t="str">
        <f>IFERROR(IF(AND(AND($N70&lt;&gt;$BI$6,$N70&lt;&gt;$BJ$6),AS70="有"),$AL$2,VLOOKUP(AS70,'P1'!$B$4:$J$35,9,FALSE)),"")</f>
        <v/>
      </c>
      <c r="AT71" s="256" t="str">
        <f>IFERROR(IF(AND(AND($N70&lt;&gt;$BI$6,$N70&lt;&gt;$BJ$6),AT70="有"),$AL$2,VLOOKUP(AT70,'P1'!$B$4:$J$35,9,FALSE)),"")</f>
        <v/>
      </c>
      <c r="AU71" s="256" t="str">
        <f>IFERROR(IF(AND(AND($N70&lt;&gt;$BI$6,$N70&lt;&gt;$BJ$6),AU70="有"),$AL$2,VLOOKUP(AU70,'P1'!$B$4:$J$35,9,FALSE)),"")</f>
        <v/>
      </c>
      <c r="AV71" s="121">
        <f>SUM(Q71:AU71)</f>
        <v>0</v>
      </c>
      <c r="AW71" s="707"/>
      <c r="AX71" s="709"/>
      <c r="AY71" s="122"/>
      <c r="AZ71" s="122"/>
    </row>
    <row r="72" spans="2:52" ht="17.100000000000001" customHeight="1">
      <c r="B72" s="686">
        <f t="shared" si="5"/>
        <v>27</v>
      </c>
      <c r="C72" s="717"/>
      <c r="D72" s="718"/>
      <c r="E72" s="718"/>
      <c r="F72" s="718"/>
      <c r="G72" s="718"/>
      <c r="H72" s="719"/>
      <c r="I72" s="723"/>
      <c r="J72" s="724"/>
      <c r="K72" s="724"/>
      <c r="L72" s="724"/>
      <c r="M72" s="725"/>
      <c r="N72" s="729"/>
      <c r="O72" s="730"/>
      <c r="P72" s="719"/>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16">
        <f>COUNTA(Q72:AU72)</f>
        <v>0</v>
      </c>
      <c r="AW72" s="706">
        <f>AV73</f>
        <v>0</v>
      </c>
      <c r="AX72" s="708" t="str">
        <f>IFERROR(ROUNDDOWN(AV73/$AT$2,1),"")</f>
        <v/>
      </c>
      <c r="AY72" s="117"/>
      <c r="AZ72" s="117"/>
    </row>
    <row r="73" spans="2:52" ht="17.100000000000001" customHeight="1">
      <c r="B73" s="687"/>
      <c r="C73" s="720"/>
      <c r="D73" s="721"/>
      <c r="E73" s="721"/>
      <c r="F73" s="721"/>
      <c r="G73" s="721"/>
      <c r="H73" s="722"/>
      <c r="I73" s="726"/>
      <c r="J73" s="727"/>
      <c r="K73" s="727"/>
      <c r="L73" s="727"/>
      <c r="M73" s="728"/>
      <c r="N73" s="720"/>
      <c r="O73" s="721"/>
      <c r="P73" s="722"/>
      <c r="Q73" s="256" t="str">
        <f>IFERROR(IF(AND(AND($N72&lt;&gt;$BI$6,$N72&lt;&gt;$BJ$6),Q72="有"),$AL$2,VLOOKUP(Q72,'P1'!$B$4:$J$35,9,FALSE)),"")</f>
        <v/>
      </c>
      <c r="R73" s="256" t="str">
        <f>IFERROR(IF(AND(AND($N72&lt;&gt;$BI$6,$N72&lt;&gt;$BJ$6),R72="有"),$AL$2,VLOOKUP(R72,'P1'!$B$4:$J$35,9,FALSE)),"")</f>
        <v/>
      </c>
      <c r="S73" s="256" t="str">
        <f>IFERROR(IF(AND(AND($N72&lt;&gt;$BI$6,$N72&lt;&gt;$BJ$6),S72="有"),$AL$2,VLOOKUP(S72,'P1'!$B$4:$J$35,9,FALSE)),"")</f>
        <v/>
      </c>
      <c r="T73" s="256" t="str">
        <f>IFERROR(IF(AND(AND($N72&lt;&gt;$BI$6,$N72&lt;&gt;$BJ$6),T72="有"),$AL$2,VLOOKUP(T72,'P1'!$B$4:$J$35,9,FALSE)),"")</f>
        <v/>
      </c>
      <c r="U73" s="256" t="str">
        <f>IFERROR(IF(AND(AND($N72&lt;&gt;$BI$6,$N72&lt;&gt;$BJ$6),U72="有"),$AL$2,VLOOKUP(U72,'P1'!$B$4:$J$35,9,FALSE)),"")</f>
        <v/>
      </c>
      <c r="V73" s="256" t="str">
        <f>IFERROR(IF(AND(AND($N72&lt;&gt;$BI$6,$N72&lt;&gt;$BJ$6),V72="有"),$AL$2,VLOOKUP(V72,'P1'!$B$4:$J$35,9,FALSE)),"")</f>
        <v/>
      </c>
      <c r="W73" s="256" t="str">
        <f>IFERROR(IF(AND(AND($N72&lt;&gt;$BI$6,$N72&lt;&gt;$BJ$6),W72="有"),$AL$2,VLOOKUP(W72,'P1'!$B$4:$J$35,9,FALSE)),"")</f>
        <v/>
      </c>
      <c r="X73" s="256" t="str">
        <f>IFERROR(IF(AND(AND($N72&lt;&gt;$BI$6,$N72&lt;&gt;$BJ$6),X72="有"),$AL$2,VLOOKUP(X72,'P1'!$B$4:$J$35,9,FALSE)),"")</f>
        <v/>
      </c>
      <c r="Y73" s="256" t="str">
        <f>IFERROR(IF(AND(AND($N72&lt;&gt;$BI$6,$N72&lt;&gt;$BJ$6),Y72="有"),$AL$2,VLOOKUP(Y72,'P1'!$B$4:$J$35,9,FALSE)),"")</f>
        <v/>
      </c>
      <c r="Z73" s="256" t="str">
        <f>IFERROR(IF(AND(AND($N72&lt;&gt;$BI$6,$N72&lt;&gt;$BJ$6),Z72="有"),$AL$2,VLOOKUP(Z72,'P1'!$B$4:$J$35,9,FALSE)),"")</f>
        <v/>
      </c>
      <c r="AA73" s="256" t="str">
        <f>IFERROR(IF(AND(AND($N72&lt;&gt;$BI$6,$N72&lt;&gt;$BJ$6),AA72="有"),$AL$2,VLOOKUP(AA72,'P1'!$B$4:$J$35,9,FALSE)),"")</f>
        <v/>
      </c>
      <c r="AB73" s="256" t="str">
        <f>IFERROR(IF(AND(AND($N72&lt;&gt;$BI$6,$N72&lt;&gt;$BJ$6),AB72="有"),$AL$2,VLOOKUP(AB72,'P1'!$B$4:$J$35,9,FALSE)),"")</f>
        <v/>
      </c>
      <c r="AC73" s="256" t="str">
        <f>IFERROR(IF(AND(AND($N72&lt;&gt;$BI$6,$N72&lt;&gt;$BJ$6),AC72="有"),$AL$2,VLOOKUP(AC72,'P1'!$B$4:$J$35,9,FALSE)),"")</f>
        <v/>
      </c>
      <c r="AD73" s="256" t="str">
        <f>IFERROR(IF(AND(AND($N72&lt;&gt;$BI$6,$N72&lt;&gt;$BJ$6),AD72="有"),$AL$2,VLOOKUP(AD72,'P1'!$B$4:$J$35,9,FALSE)),"")</f>
        <v/>
      </c>
      <c r="AE73" s="256" t="str">
        <f>IFERROR(IF(AND(AND($N72&lt;&gt;$BI$6,$N72&lt;&gt;$BJ$6),AE72="有"),$AL$2,VLOOKUP(AE72,'P1'!$B$4:$J$35,9,FALSE)),"")</f>
        <v/>
      </c>
      <c r="AF73" s="256" t="str">
        <f>IFERROR(IF(AND(AND($N72&lt;&gt;$BI$6,$N72&lt;&gt;$BJ$6),AF72="有"),$AL$2,VLOOKUP(AF72,'P1'!$B$4:$J$35,9,FALSE)),"")</f>
        <v/>
      </c>
      <c r="AG73" s="256" t="str">
        <f>IFERROR(IF(AND(AND($N72&lt;&gt;$BI$6,$N72&lt;&gt;$BJ$6),AG72="有"),$AL$2,VLOOKUP(AG72,'P1'!$B$4:$J$35,9,FALSE)),"")</f>
        <v/>
      </c>
      <c r="AH73" s="256" t="str">
        <f>IFERROR(IF(AND(AND($N72&lt;&gt;$BI$6,$N72&lt;&gt;$BJ$6),AH72="有"),$AL$2,VLOOKUP(AH72,'P1'!$B$4:$J$35,9,FALSE)),"")</f>
        <v/>
      </c>
      <c r="AI73" s="256" t="str">
        <f>IFERROR(IF(AND(AND($N72&lt;&gt;$BI$6,$N72&lt;&gt;$BJ$6),AI72="有"),$AL$2,VLOOKUP(AI72,'P1'!$B$4:$J$35,9,FALSE)),"")</f>
        <v/>
      </c>
      <c r="AJ73" s="256" t="str">
        <f>IFERROR(IF(AND(AND($N72&lt;&gt;$BI$6,$N72&lt;&gt;$BJ$6),AJ72="有"),$AL$2,VLOOKUP(AJ72,'P1'!$B$4:$J$35,9,FALSE)),"")</f>
        <v/>
      </c>
      <c r="AK73" s="256" t="str">
        <f>IFERROR(IF(AND(AND($N72&lt;&gt;$BI$6,$N72&lt;&gt;$BJ$6),AK72="有"),$AL$2,VLOOKUP(AK72,'P1'!$B$4:$J$35,9,FALSE)),"")</f>
        <v/>
      </c>
      <c r="AL73" s="256" t="str">
        <f>IFERROR(IF(AND(AND($N72&lt;&gt;$BI$6,$N72&lt;&gt;$BJ$6),AL72="有"),$AL$2,VLOOKUP(AL72,'P1'!$B$4:$J$35,9,FALSE)),"")</f>
        <v/>
      </c>
      <c r="AM73" s="256" t="str">
        <f>IFERROR(IF(AND(AND($N72&lt;&gt;$BI$6,$N72&lt;&gt;$BJ$6),AM72="有"),$AL$2,VLOOKUP(AM72,'P1'!$B$4:$J$35,9,FALSE)),"")</f>
        <v/>
      </c>
      <c r="AN73" s="256" t="str">
        <f>IFERROR(IF(AND(AND($N72&lt;&gt;$BI$6,$N72&lt;&gt;$BJ$6),AN72="有"),$AL$2,VLOOKUP(AN72,'P1'!$B$4:$J$35,9,FALSE)),"")</f>
        <v/>
      </c>
      <c r="AO73" s="256" t="str">
        <f>IFERROR(IF(AND(AND($N72&lt;&gt;$BI$6,$N72&lt;&gt;$BJ$6),AO72="有"),$AL$2,VLOOKUP(AO72,'P1'!$B$4:$J$35,9,FALSE)),"")</f>
        <v/>
      </c>
      <c r="AP73" s="256" t="str">
        <f>IFERROR(IF(AND(AND($N72&lt;&gt;$BI$6,$N72&lt;&gt;$BJ$6),AP72="有"),$AL$2,VLOOKUP(AP72,'P1'!$B$4:$J$35,9,FALSE)),"")</f>
        <v/>
      </c>
      <c r="AQ73" s="256" t="str">
        <f>IFERROR(IF(AND(AND($N72&lt;&gt;$BI$6,$N72&lt;&gt;$BJ$6),AQ72="有"),$AL$2,VLOOKUP(AQ72,'P1'!$B$4:$J$35,9,FALSE)),"")</f>
        <v/>
      </c>
      <c r="AR73" s="256" t="str">
        <f>IFERROR(IF(AND(AND($N72&lt;&gt;$BI$6,$N72&lt;&gt;$BJ$6),AR72="有"),$AL$2,VLOOKUP(AR72,'P1'!$B$4:$J$35,9,FALSE)),"")</f>
        <v/>
      </c>
      <c r="AS73" s="256" t="str">
        <f>IFERROR(IF(AND(AND($N72&lt;&gt;$BI$6,$N72&lt;&gt;$BJ$6),AS72="有"),$AL$2,VLOOKUP(AS72,'P1'!$B$4:$J$35,9,FALSE)),"")</f>
        <v/>
      </c>
      <c r="AT73" s="256" t="str">
        <f>IFERROR(IF(AND(AND($N72&lt;&gt;$BI$6,$N72&lt;&gt;$BJ$6),AT72="有"),$AL$2,VLOOKUP(AT72,'P1'!$B$4:$J$35,9,FALSE)),"")</f>
        <v/>
      </c>
      <c r="AU73" s="256" t="str">
        <f>IFERROR(IF(AND(AND($N72&lt;&gt;$BI$6,$N72&lt;&gt;$BJ$6),AU72="有"),$AL$2,VLOOKUP(AU72,'P1'!$B$4:$J$35,9,FALSE)),"")</f>
        <v/>
      </c>
      <c r="AV73" s="121">
        <f>SUM(Q73:AU73)</f>
        <v>0</v>
      </c>
      <c r="AW73" s="707"/>
      <c r="AX73" s="709"/>
      <c r="AY73" s="122"/>
      <c r="AZ73" s="122"/>
    </row>
    <row r="74" spans="2:52" ht="17.100000000000001" customHeight="1">
      <c r="B74" s="686">
        <f t="shared" si="5"/>
        <v>28</v>
      </c>
      <c r="C74" s="717"/>
      <c r="D74" s="718"/>
      <c r="E74" s="718"/>
      <c r="F74" s="718"/>
      <c r="G74" s="718"/>
      <c r="H74" s="719"/>
      <c r="I74" s="723"/>
      <c r="J74" s="724"/>
      <c r="K74" s="724"/>
      <c r="L74" s="724"/>
      <c r="M74" s="725"/>
      <c r="N74" s="729"/>
      <c r="O74" s="730"/>
      <c r="P74" s="719"/>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16">
        <f>COUNTA(Q74:AU74)</f>
        <v>0</v>
      </c>
      <c r="AW74" s="706">
        <f>AV75</f>
        <v>0</v>
      </c>
      <c r="AX74" s="708" t="str">
        <f>IFERROR(ROUNDDOWN(AV75/$AT$2,1),"")</f>
        <v/>
      </c>
      <c r="AY74" s="117"/>
      <c r="AZ74" s="117"/>
    </row>
    <row r="75" spans="2:52" ht="17.100000000000001" customHeight="1">
      <c r="B75" s="687"/>
      <c r="C75" s="720"/>
      <c r="D75" s="721"/>
      <c r="E75" s="721"/>
      <c r="F75" s="721"/>
      <c r="G75" s="721"/>
      <c r="H75" s="722"/>
      <c r="I75" s="726"/>
      <c r="J75" s="727"/>
      <c r="K75" s="727"/>
      <c r="L75" s="727"/>
      <c r="M75" s="728"/>
      <c r="N75" s="720"/>
      <c r="O75" s="721"/>
      <c r="P75" s="722"/>
      <c r="Q75" s="256" t="str">
        <f>IFERROR(IF(AND(AND($N74&lt;&gt;$BI$6,$N74&lt;&gt;$BJ$6),Q74="有"),$AL$2,VLOOKUP(Q74,'P1'!$B$4:$J$35,9,FALSE)),"")</f>
        <v/>
      </c>
      <c r="R75" s="256" t="str">
        <f>IFERROR(IF(AND(AND($N74&lt;&gt;$BI$6,$N74&lt;&gt;$BJ$6),R74="有"),$AL$2,VLOOKUP(R74,'P1'!$B$4:$J$35,9,FALSE)),"")</f>
        <v/>
      </c>
      <c r="S75" s="256" t="str">
        <f>IFERROR(IF(AND(AND($N74&lt;&gt;$BI$6,$N74&lt;&gt;$BJ$6),S74="有"),$AL$2,VLOOKUP(S74,'P1'!$B$4:$J$35,9,FALSE)),"")</f>
        <v/>
      </c>
      <c r="T75" s="256" t="str">
        <f>IFERROR(IF(AND(AND($N74&lt;&gt;$BI$6,$N74&lt;&gt;$BJ$6),T74="有"),$AL$2,VLOOKUP(T74,'P1'!$B$4:$J$35,9,FALSE)),"")</f>
        <v/>
      </c>
      <c r="U75" s="256" t="str">
        <f>IFERROR(IF(AND(AND($N74&lt;&gt;$BI$6,$N74&lt;&gt;$BJ$6),U74="有"),$AL$2,VLOOKUP(U74,'P1'!$B$4:$J$35,9,FALSE)),"")</f>
        <v/>
      </c>
      <c r="V75" s="256" t="str">
        <f>IFERROR(IF(AND(AND($N74&lt;&gt;$BI$6,$N74&lt;&gt;$BJ$6),V74="有"),$AL$2,VLOOKUP(V74,'P1'!$B$4:$J$35,9,FALSE)),"")</f>
        <v/>
      </c>
      <c r="W75" s="256" t="str">
        <f>IFERROR(IF(AND(AND($N74&lt;&gt;$BI$6,$N74&lt;&gt;$BJ$6),W74="有"),$AL$2,VLOOKUP(W74,'P1'!$B$4:$J$35,9,FALSE)),"")</f>
        <v/>
      </c>
      <c r="X75" s="256" t="str">
        <f>IFERROR(IF(AND(AND($N74&lt;&gt;$BI$6,$N74&lt;&gt;$BJ$6),X74="有"),$AL$2,VLOOKUP(X74,'P1'!$B$4:$J$35,9,FALSE)),"")</f>
        <v/>
      </c>
      <c r="Y75" s="256" t="str">
        <f>IFERROR(IF(AND(AND($N74&lt;&gt;$BI$6,$N74&lt;&gt;$BJ$6),Y74="有"),$AL$2,VLOOKUP(Y74,'P1'!$B$4:$J$35,9,FALSE)),"")</f>
        <v/>
      </c>
      <c r="Z75" s="256" t="str">
        <f>IFERROR(IF(AND(AND($N74&lt;&gt;$BI$6,$N74&lt;&gt;$BJ$6),Z74="有"),$AL$2,VLOOKUP(Z74,'P1'!$B$4:$J$35,9,FALSE)),"")</f>
        <v/>
      </c>
      <c r="AA75" s="256" t="str">
        <f>IFERROR(IF(AND(AND($N74&lt;&gt;$BI$6,$N74&lt;&gt;$BJ$6),AA74="有"),$AL$2,VLOOKUP(AA74,'P1'!$B$4:$J$35,9,FALSE)),"")</f>
        <v/>
      </c>
      <c r="AB75" s="256" t="str">
        <f>IFERROR(IF(AND(AND($N74&lt;&gt;$BI$6,$N74&lt;&gt;$BJ$6),AB74="有"),$AL$2,VLOOKUP(AB74,'P1'!$B$4:$J$35,9,FALSE)),"")</f>
        <v/>
      </c>
      <c r="AC75" s="256" t="str">
        <f>IFERROR(IF(AND(AND($N74&lt;&gt;$BI$6,$N74&lt;&gt;$BJ$6),AC74="有"),$AL$2,VLOOKUP(AC74,'P1'!$B$4:$J$35,9,FALSE)),"")</f>
        <v/>
      </c>
      <c r="AD75" s="256" t="str">
        <f>IFERROR(IF(AND(AND($N74&lt;&gt;$BI$6,$N74&lt;&gt;$BJ$6),AD74="有"),$AL$2,VLOOKUP(AD74,'P1'!$B$4:$J$35,9,FALSE)),"")</f>
        <v/>
      </c>
      <c r="AE75" s="256" t="str">
        <f>IFERROR(IF(AND(AND($N74&lt;&gt;$BI$6,$N74&lt;&gt;$BJ$6),AE74="有"),$AL$2,VLOOKUP(AE74,'P1'!$B$4:$J$35,9,FALSE)),"")</f>
        <v/>
      </c>
      <c r="AF75" s="256" t="str">
        <f>IFERROR(IF(AND(AND($N74&lt;&gt;$BI$6,$N74&lt;&gt;$BJ$6),AF74="有"),$AL$2,VLOOKUP(AF74,'P1'!$B$4:$J$35,9,FALSE)),"")</f>
        <v/>
      </c>
      <c r="AG75" s="256" t="str">
        <f>IFERROR(IF(AND(AND($N74&lt;&gt;$BI$6,$N74&lt;&gt;$BJ$6),AG74="有"),$AL$2,VLOOKUP(AG74,'P1'!$B$4:$J$35,9,FALSE)),"")</f>
        <v/>
      </c>
      <c r="AH75" s="256" t="str">
        <f>IFERROR(IF(AND(AND($N74&lt;&gt;$BI$6,$N74&lt;&gt;$BJ$6),AH74="有"),$AL$2,VLOOKUP(AH74,'P1'!$B$4:$J$35,9,FALSE)),"")</f>
        <v/>
      </c>
      <c r="AI75" s="256" t="str">
        <f>IFERROR(IF(AND(AND($N74&lt;&gt;$BI$6,$N74&lt;&gt;$BJ$6),AI74="有"),$AL$2,VLOOKUP(AI74,'P1'!$B$4:$J$35,9,FALSE)),"")</f>
        <v/>
      </c>
      <c r="AJ75" s="256" t="str">
        <f>IFERROR(IF(AND(AND($N74&lt;&gt;$BI$6,$N74&lt;&gt;$BJ$6),AJ74="有"),$AL$2,VLOOKUP(AJ74,'P1'!$B$4:$J$35,9,FALSE)),"")</f>
        <v/>
      </c>
      <c r="AK75" s="256" t="str">
        <f>IFERROR(IF(AND(AND($N74&lt;&gt;$BI$6,$N74&lt;&gt;$BJ$6),AK74="有"),$AL$2,VLOOKUP(AK74,'P1'!$B$4:$J$35,9,FALSE)),"")</f>
        <v/>
      </c>
      <c r="AL75" s="256" t="str">
        <f>IFERROR(IF(AND(AND($N74&lt;&gt;$BI$6,$N74&lt;&gt;$BJ$6),AL74="有"),$AL$2,VLOOKUP(AL74,'P1'!$B$4:$J$35,9,FALSE)),"")</f>
        <v/>
      </c>
      <c r="AM75" s="256" t="str">
        <f>IFERROR(IF(AND(AND($N74&lt;&gt;$BI$6,$N74&lt;&gt;$BJ$6),AM74="有"),$AL$2,VLOOKUP(AM74,'P1'!$B$4:$J$35,9,FALSE)),"")</f>
        <v/>
      </c>
      <c r="AN75" s="256" t="str">
        <f>IFERROR(IF(AND(AND($N74&lt;&gt;$BI$6,$N74&lt;&gt;$BJ$6),AN74="有"),$AL$2,VLOOKUP(AN74,'P1'!$B$4:$J$35,9,FALSE)),"")</f>
        <v/>
      </c>
      <c r="AO75" s="256" t="str">
        <f>IFERROR(IF(AND(AND($N74&lt;&gt;$BI$6,$N74&lt;&gt;$BJ$6),AO74="有"),$AL$2,VLOOKUP(AO74,'P1'!$B$4:$J$35,9,FALSE)),"")</f>
        <v/>
      </c>
      <c r="AP75" s="256" t="str">
        <f>IFERROR(IF(AND(AND($N74&lt;&gt;$BI$6,$N74&lt;&gt;$BJ$6),AP74="有"),$AL$2,VLOOKUP(AP74,'P1'!$B$4:$J$35,9,FALSE)),"")</f>
        <v/>
      </c>
      <c r="AQ75" s="256" t="str">
        <f>IFERROR(IF(AND(AND($N74&lt;&gt;$BI$6,$N74&lt;&gt;$BJ$6),AQ74="有"),$AL$2,VLOOKUP(AQ74,'P1'!$B$4:$J$35,9,FALSE)),"")</f>
        <v/>
      </c>
      <c r="AR75" s="256" t="str">
        <f>IFERROR(IF(AND(AND($N74&lt;&gt;$BI$6,$N74&lt;&gt;$BJ$6),AR74="有"),$AL$2,VLOOKUP(AR74,'P1'!$B$4:$J$35,9,FALSE)),"")</f>
        <v/>
      </c>
      <c r="AS75" s="256" t="str">
        <f>IFERROR(IF(AND(AND($N74&lt;&gt;$BI$6,$N74&lt;&gt;$BJ$6),AS74="有"),$AL$2,VLOOKUP(AS74,'P1'!$B$4:$J$35,9,FALSE)),"")</f>
        <v/>
      </c>
      <c r="AT75" s="256" t="str">
        <f>IFERROR(IF(AND(AND($N74&lt;&gt;$BI$6,$N74&lt;&gt;$BJ$6),AT74="有"),$AL$2,VLOOKUP(AT74,'P1'!$B$4:$J$35,9,FALSE)),"")</f>
        <v/>
      </c>
      <c r="AU75" s="256" t="str">
        <f>IFERROR(IF(AND(AND($N74&lt;&gt;$BI$6,$N74&lt;&gt;$BJ$6),AU74="有"),$AL$2,VLOOKUP(AU74,'P1'!$B$4:$J$35,9,FALSE)),"")</f>
        <v/>
      </c>
      <c r="AV75" s="121">
        <f>SUM(Q75:AU75)</f>
        <v>0</v>
      </c>
      <c r="AW75" s="707"/>
      <c r="AX75" s="709"/>
      <c r="AY75" s="122"/>
      <c r="AZ75" s="122"/>
    </row>
    <row r="76" spans="2:52" ht="17.100000000000001" customHeight="1">
      <c r="B76" s="686">
        <f t="shared" si="5"/>
        <v>29</v>
      </c>
      <c r="C76" s="717"/>
      <c r="D76" s="718"/>
      <c r="E76" s="718"/>
      <c r="F76" s="718"/>
      <c r="G76" s="718"/>
      <c r="H76" s="719"/>
      <c r="I76" s="723"/>
      <c r="J76" s="724"/>
      <c r="K76" s="724"/>
      <c r="L76" s="724"/>
      <c r="M76" s="725"/>
      <c r="N76" s="729"/>
      <c r="O76" s="730"/>
      <c r="P76" s="719"/>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16">
        <f>COUNTA(Q76:AU76)</f>
        <v>0</v>
      </c>
      <c r="AW76" s="706">
        <f>AV77</f>
        <v>0</v>
      </c>
      <c r="AX76" s="708" t="str">
        <f>IFERROR(ROUNDDOWN(AV77/$AT$2,1),"")</f>
        <v/>
      </c>
      <c r="AY76" s="117"/>
      <c r="AZ76" s="117"/>
    </row>
    <row r="77" spans="2:52" ht="17.100000000000001" customHeight="1">
      <c r="B77" s="687"/>
      <c r="C77" s="720"/>
      <c r="D77" s="721"/>
      <c r="E77" s="721"/>
      <c r="F77" s="721"/>
      <c r="G77" s="721"/>
      <c r="H77" s="722"/>
      <c r="I77" s="726"/>
      <c r="J77" s="727"/>
      <c r="K77" s="727"/>
      <c r="L77" s="727"/>
      <c r="M77" s="728"/>
      <c r="N77" s="720"/>
      <c r="O77" s="721"/>
      <c r="P77" s="722"/>
      <c r="Q77" s="256" t="str">
        <f>IFERROR(IF(AND(AND($N76&lt;&gt;$BI$6,$N76&lt;&gt;$BJ$6),Q76="有"),$AL$2,VLOOKUP(Q76,'P1'!$B$4:$J$35,9,FALSE)),"")</f>
        <v/>
      </c>
      <c r="R77" s="256" t="str">
        <f>IFERROR(IF(AND(AND($N76&lt;&gt;$BI$6,$N76&lt;&gt;$BJ$6),R76="有"),$AL$2,VLOOKUP(R76,'P1'!$B$4:$J$35,9,FALSE)),"")</f>
        <v/>
      </c>
      <c r="S77" s="256" t="str">
        <f>IFERROR(IF(AND(AND($N76&lt;&gt;$BI$6,$N76&lt;&gt;$BJ$6),S76="有"),$AL$2,VLOOKUP(S76,'P1'!$B$4:$J$35,9,FALSE)),"")</f>
        <v/>
      </c>
      <c r="T77" s="256" t="str">
        <f>IFERROR(IF(AND(AND($N76&lt;&gt;$BI$6,$N76&lt;&gt;$BJ$6),T76="有"),$AL$2,VLOOKUP(T76,'P1'!$B$4:$J$35,9,FALSE)),"")</f>
        <v/>
      </c>
      <c r="U77" s="256" t="str">
        <f>IFERROR(IF(AND(AND($N76&lt;&gt;$BI$6,$N76&lt;&gt;$BJ$6),U76="有"),$AL$2,VLOOKUP(U76,'P1'!$B$4:$J$35,9,FALSE)),"")</f>
        <v/>
      </c>
      <c r="V77" s="256" t="str">
        <f>IFERROR(IF(AND(AND($N76&lt;&gt;$BI$6,$N76&lt;&gt;$BJ$6),V76="有"),$AL$2,VLOOKUP(V76,'P1'!$B$4:$J$35,9,FALSE)),"")</f>
        <v/>
      </c>
      <c r="W77" s="256" t="str">
        <f>IFERROR(IF(AND(AND($N76&lt;&gt;$BI$6,$N76&lt;&gt;$BJ$6),W76="有"),$AL$2,VLOOKUP(W76,'P1'!$B$4:$J$35,9,FALSE)),"")</f>
        <v/>
      </c>
      <c r="X77" s="256" t="str">
        <f>IFERROR(IF(AND(AND($N76&lt;&gt;$BI$6,$N76&lt;&gt;$BJ$6),X76="有"),$AL$2,VLOOKUP(X76,'P1'!$B$4:$J$35,9,FALSE)),"")</f>
        <v/>
      </c>
      <c r="Y77" s="256" t="str">
        <f>IFERROR(IF(AND(AND($N76&lt;&gt;$BI$6,$N76&lt;&gt;$BJ$6),Y76="有"),$AL$2,VLOOKUP(Y76,'P1'!$B$4:$J$35,9,FALSE)),"")</f>
        <v/>
      </c>
      <c r="Z77" s="256" t="str">
        <f>IFERROR(IF(AND(AND($N76&lt;&gt;$BI$6,$N76&lt;&gt;$BJ$6),Z76="有"),$AL$2,VLOOKUP(Z76,'P1'!$B$4:$J$35,9,FALSE)),"")</f>
        <v/>
      </c>
      <c r="AA77" s="256" t="str">
        <f>IFERROR(IF(AND(AND($N76&lt;&gt;$BI$6,$N76&lt;&gt;$BJ$6),AA76="有"),$AL$2,VLOOKUP(AA76,'P1'!$B$4:$J$35,9,FALSE)),"")</f>
        <v/>
      </c>
      <c r="AB77" s="256" t="str">
        <f>IFERROR(IF(AND(AND($N76&lt;&gt;$BI$6,$N76&lt;&gt;$BJ$6),AB76="有"),$AL$2,VLOOKUP(AB76,'P1'!$B$4:$J$35,9,FALSE)),"")</f>
        <v/>
      </c>
      <c r="AC77" s="256" t="str">
        <f>IFERROR(IF(AND(AND($N76&lt;&gt;$BI$6,$N76&lt;&gt;$BJ$6),AC76="有"),$AL$2,VLOOKUP(AC76,'P1'!$B$4:$J$35,9,FALSE)),"")</f>
        <v/>
      </c>
      <c r="AD77" s="256" t="str">
        <f>IFERROR(IF(AND(AND($N76&lt;&gt;$BI$6,$N76&lt;&gt;$BJ$6),AD76="有"),$AL$2,VLOOKUP(AD76,'P1'!$B$4:$J$35,9,FALSE)),"")</f>
        <v/>
      </c>
      <c r="AE77" s="256" t="str">
        <f>IFERROR(IF(AND(AND($N76&lt;&gt;$BI$6,$N76&lt;&gt;$BJ$6),AE76="有"),$AL$2,VLOOKUP(AE76,'P1'!$B$4:$J$35,9,FALSE)),"")</f>
        <v/>
      </c>
      <c r="AF77" s="256" t="str">
        <f>IFERROR(IF(AND(AND($N76&lt;&gt;$BI$6,$N76&lt;&gt;$BJ$6),AF76="有"),$AL$2,VLOOKUP(AF76,'P1'!$B$4:$J$35,9,FALSE)),"")</f>
        <v/>
      </c>
      <c r="AG77" s="256" t="str">
        <f>IFERROR(IF(AND(AND($N76&lt;&gt;$BI$6,$N76&lt;&gt;$BJ$6),AG76="有"),$AL$2,VLOOKUP(AG76,'P1'!$B$4:$J$35,9,FALSE)),"")</f>
        <v/>
      </c>
      <c r="AH77" s="256" t="str">
        <f>IFERROR(IF(AND(AND($N76&lt;&gt;$BI$6,$N76&lt;&gt;$BJ$6),AH76="有"),$AL$2,VLOOKUP(AH76,'P1'!$B$4:$J$35,9,FALSE)),"")</f>
        <v/>
      </c>
      <c r="AI77" s="256" t="str">
        <f>IFERROR(IF(AND(AND($N76&lt;&gt;$BI$6,$N76&lt;&gt;$BJ$6),AI76="有"),$AL$2,VLOOKUP(AI76,'P1'!$B$4:$J$35,9,FALSE)),"")</f>
        <v/>
      </c>
      <c r="AJ77" s="256" t="str">
        <f>IFERROR(IF(AND(AND($N76&lt;&gt;$BI$6,$N76&lt;&gt;$BJ$6),AJ76="有"),$AL$2,VLOOKUP(AJ76,'P1'!$B$4:$J$35,9,FALSE)),"")</f>
        <v/>
      </c>
      <c r="AK77" s="256" t="str">
        <f>IFERROR(IF(AND(AND($N76&lt;&gt;$BI$6,$N76&lt;&gt;$BJ$6),AK76="有"),$AL$2,VLOOKUP(AK76,'P1'!$B$4:$J$35,9,FALSE)),"")</f>
        <v/>
      </c>
      <c r="AL77" s="256" t="str">
        <f>IFERROR(IF(AND(AND($N76&lt;&gt;$BI$6,$N76&lt;&gt;$BJ$6),AL76="有"),$AL$2,VLOOKUP(AL76,'P1'!$B$4:$J$35,9,FALSE)),"")</f>
        <v/>
      </c>
      <c r="AM77" s="256" t="str">
        <f>IFERROR(IF(AND(AND($N76&lt;&gt;$BI$6,$N76&lt;&gt;$BJ$6),AM76="有"),$AL$2,VLOOKUP(AM76,'P1'!$B$4:$J$35,9,FALSE)),"")</f>
        <v/>
      </c>
      <c r="AN77" s="256" t="str">
        <f>IFERROR(IF(AND(AND($N76&lt;&gt;$BI$6,$N76&lt;&gt;$BJ$6),AN76="有"),$AL$2,VLOOKUP(AN76,'P1'!$B$4:$J$35,9,FALSE)),"")</f>
        <v/>
      </c>
      <c r="AO77" s="256" t="str">
        <f>IFERROR(IF(AND(AND($N76&lt;&gt;$BI$6,$N76&lt;&gt;$BJ$6),AO76="有"),$AL$2,VLOOKUP(AO76,'P1'!$B$4:$J$35,9,FALSE)),"")</f>
        <v/>
      </c>
      <c r="AP77" s="256" t="str">
        <f>IFERROR(IF(AND(AND($N76&lt;&gt;$BI$6,$N76&lt;&gt;$BJ$6),AP76="有"),$AL$2,VLOOKUP(AP76,'P1'!$B$4:$J$35,9,FALSE)),"")</f>
        <v/>
      </c>
      <c r="AQ77" s="256" t="str">
        <f>IFERROR(IF(AND(AND($N76&lt;&gt;$BI$6,$N76&lt;&gt;$BJ$6),AQ76="有"),$AL$2,VLOOKUP(AQ76,'P1'!$B$4:$J$35,9,FALSE)),"")</f>
        <v/>
      </c>
      <c r="AR77" s="256" t="str">
        <f>IFERROR(IF(AND(AND($N76&lt;&gt;$BI$6,$N76&lt;&gt;$BJ$6),AR76="有"),$AL$2,VLOOKUP(AR76,'P1'!$B$4:$J$35,9,FALSE)),"")</f>
        <v/>
      </c>
      <c r="AS77" s="256" t="str">
        <f>IFERROR(IF(AND(AND($N76&lt;&gt;$BI$6,$N76&lt;&gt;$BJ$6),AS76="有"),$AL$2,VLOOKUP(AS76,'P1'!$B$4:$J$35,9,FALSE)),"")</f>
        <v/>
      </c>
      <c r="AT77" s="256" t="str">
        <f>IFERROR(IF(AND(AND($N76&lt;&gt;$BI$6,$N76&lt;&gt;$BJ$6),AT76="有"),$AL$2,VLOOKUP(AT76,'P1'!$B$4:$J$35,9,FALSE)),"")</f>
        <v/>
      </c>
      <c r="AU77" s="256" t="str">
        <f>IFERROR(IF(AND(AND($N76&lt;&gt;$BI$6,$N76&lt;&gt;$BJ$6),AU76="有"),$AL$2,VLOOKUP(AU76,'P1'!$B$4:$J$35,9,FALSE)),"")</f>
        <v/>
      </c>
      <c r="AV77" s="121">
        <f>SUM(Q77:AU77)</f>
        <v>0</v>
      </c>
      <c r="AW77" s="707"/>
      <c r="AX77" s="709"/>
      <c r="AY77" s="122"/>
      <c r="AZ77" s="122"/>
    </row>
    <row r="78" spans="2:52" ht="17.100000000000001" customHeight="1">
      <c r="B78" s="686">
        <f t="shared" si="5"/>
        <v>30</v>
      </c>
      <c r="C78" s="717"/>
      <c r="D78" s="718"/>
      <c r="E78" s="718"/>
      <c r="F78" s="718"/>
      <c r="G78" s="718"/>
      <c r="H78" s="719"/>
      <c r="I78" s="723"/>
      <c r="J78" s="724"/>
      <c r="K78" s="724"/>
      <c r="L78" s="724"/>
      <c r="M78" s="725"/>
      <c r="N78" s="729"/>
      <c r="O78" s="730"/>
      <c r="P78" s="719"/>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16">
        <f>COUNTA(Q78:AU78)</f>
        <v>0</v>
      </c>
      <c r="AW78" s="706">
        <f>AV79</f>
        <v>0</v>
      </c>
      <c r="AX78" s="708" t="str">
        <f>IFERROR(ROUNDDOWN(AV79/$AT$2,1),"")</f>
        <v/>
      </c>
      <c r="AY78" s="117"/>
      <c r="AZ78" s="117"/>
    </row>
    <row r="79" spans="2:52" ht="17.100000000000001" customHeight="1">
      <c r="B79" s="687"/>
      <c r="C79" s="720"/>
      <c r="D79" s="721"/>
      <c r="E79" s="721"/>
      <c r="F79" s="721"/>
      <c r="G79" s="721"/>
      <c r="H79" s="722"/>
      <c r="I79" s="726"/>
      <c r="J79" s="727"/>
      <c r="K79" s="727"/>
      <c r="L79" s="727"/>
      <c r="M79" s="728"/>
      <c r="N79" s="720"/>
      <c r="O79" s="721"/>
      <c r="P79" s="722"/>
      <c r="Q79" s="256" t="str">
        <f>IFERROR(IF(AND(AND($N78&lt;&gt;$BI$6,$N78&lt;&gt;$BJ$6),Q78="有"),$AL$2,VLOOKUP(Q78,'P1'!$B$4:$J$35,9,FALSE)),"")</f>
        <v/>
      </c>
      <c r="R79" s="256" t="str">
        <f>IFERROR(IF(AND(AND($N78&lt;&gt;$BI$6,$N78&lt;&gt;$BJ$6),R78="有"),$AL$2,VLOOKUP(R78,'P1'!$B$4:$J$35,9,FALSE)),"")</f>
        <v/>
      </c>
      <c r="S79" s="256" t="str">
        <f>IFERROR(IF(AND(AND($N78&lt;&gt;$BI$6,$N78&lt;&gt;$BJ$6),S78="有"),$AL$2,VLOOKUP(S78,'P1'!$B$4:$J$35,9,FALSE)),"")</f>
        <v/>
      </c>
      <c r="T79" s="256" t="str">
        <f>IFERROR(IF(AND(AND($N78&lt;&gt;$BI$6,$N78&lt;&gt;$BJ$6),T78="有"),$AL$2,VLOOKUP(T78,'P1'!$B$4:$J$35,9,FALSE)),"")</f>
        <v/>
      </c>
      <c r="U79" s="256" t="str">
        <f>IFERROR(IF(AND(AND($N78&lt;&gt;$BI$6,$N78&lt;&gt;$BJ$6),U78="有"),$AL$2,VLOOKUP(U78,'P1'!$B$4:$J$35,9,FALSE)),"")</f>
        <v/>
      </c>
      <c r="V79" s="256" t="str">
        <f>IFERROR(IF(AND(AND($N78&lt;&gt;$BI$6,$N78&lt;&gt;$BJ$6),V78="有"),$AL$2,VLOOKUP(V78,'P1'!$B$4:$J$35,9,FALSE)),"")</f>
        <v/>
      </c>
      <c r="W79" s="256" t="str">
        <f>IFERROR(IF(AND(AND($N78&lt;&gt;$BI$6,$N78&lt;&gt;$BJ$6),W78="有"),$AL$2,VLOOKUP(W78,'P1'!$B$4:$J$35,9,FALSE)),"")</f>
        <v/>
      </c>
      <c r="X79" s="256" t="str">
        <f>IFERROR(IF(AND(AND($N78&lt;&gt;$BI$6,$N78&lt;&gt;$BJ$6),X78="有"),$AL$2,VLOOKUP(X78,'P1'!$B$4:$J$35,9,FALSE)),"")</f>
        <v/>
      </c>
      <c r="Y79" s="256" t="str">
        <f>IFERROR(IF(AND(AND($N78&lt;&gt;$BI$6,$N78&lt;&gt;$BJ$6),Y78="有"),$AL$2,VLOOKUP(Y78,'P1'!$B$4:$J$35,9,FALSE)),"")</f>
        <v/>
      </c>
      <c r="Z79" s="256" t="str">
        <f>IFERROR(IF(AND(AND($N78&lt;&gt;$BI$6,$N78&lt;&gt;$BJ$6),Z78="有"),$AL$2,VLOOKUP(Z78,'P1'!$B$4:$J$35,9,FALSE)),"")</f>
        <v/>
      </c>
      <c r="AA79" s="256" t="str">
        <f>IFERROR(IF(AND(AND($N78&lt;&gt;$BI$6,$N78&lt;&gt;$BJ$6),AA78="有"),$AL$2,VLOOKUP(AA78,'P1'!$B$4:$J$35,9,FALSE)),"")</f>
        <v/>
      </c>
      <c r="AB79" s="256" t="str">
        <f>IFERROR(IF(AND(AND($N78&lt;&gt;$BI$6,$N78&lt;&gt;$BJ$6),AB78="有"),$AL$2,VLOOKUP(AB78,'P1'!$B$4:$J$35,9,FALSE)),"")</f>
        <v/>
      </c>
      <c r="AC79" s="256" t="str">
        <f>IFERROR(IF(AND(AND($N78&lt;&gt;$BI$6,$N78&lt;&gt;$BJ$6),AC78="有"),$AL$2,VLOOKUP(AC78,'P1'!$B$4:$J$35,9,FALSE)),"")</f>
        <v/>
      </c>
      <c r="AD79" s="256" t="str">
        <f>IFERROR(IF(AND(AND($N78&lt;&gt;$BI$6,$N78&lt;&gt;$BJ$6),AD78="有"),$AL$2,VLOOKUP(AD78,'P1'!$B$4:$J$35,9,FALSE)),"")</f>
        <v/>
      </c>
      <c r="AE79" s="256" t="str">
        <f>IFERROR(IF(AND(AND($N78&lt;&gt;$BI$6,$N78&lt;&gt;$BJ$6),AE78="有"),$AL$2,VLOOKUP(AE78,'P1'!$B$4:$J$35,9,FALSE)),"")</f>
        <v/>
      </c>
      <c r="AF79" s="256" t="str">
        <f>IFERROR(IF(AND(AND($N78&lt;&gt;$BI$6,$N78&lt;&gt;$BJ$6),AF78="有"),$AL$2,VLOOKUP(AF78,'P1'!$B$4:$J$35,9,FALSE)),"")</f>
        <v/>
      </c>
      <c r="AG79" s="256" t="str">
        <f>IFERROR(IF(AND(AND($N78&lt;&gt;$BI$6,$N78&lt;&gt;$BJ$6),AG78="有"),$AL$2,VLOOKUP(AG78,'P1'!$B$4:$J$35,9,FALSE)),"")</f>
        <v/>
      </c>
      <c r="AH79" s="256" t="str">
        <f>IFERROR(IF(AND(AND($N78&lt;&gt;$BI$6,$N78&lt;&gt;$BJ$6),AH78="有"),$AL$2,VLOOKUP(AH78,'P1'!$B$4:$J$35,9,FALSE)),"")</f>
        <v/>
      </c>
      <c r="AI79" s="256" t="str">
        <f>IFERROR(IF(AND(AND($N78&lt;&gt;$BI$6,$N78&lt;&gt;$BJ$6),AI78="有"),$AL$2,VLOOKUP(AI78,'P1'!$B$4:$J$35,9,FALSE)),"")</f>
        <v/>
      </c>
      <c r="AJ79" s="256" t="str">
        <f>IFERROR(IF(AND(AND($N78&lt;&gt;$BI$6,$N78&lt;&gt;$BJ$6),AJ78="有"),$AL$2,VLOOKUP(AJ78,'P1'!$B$4:$J$35,9,FALSE)),"")</f>
        <v/>
      </c>
      <c r="AK79" s="256" t="str">
        <f>IFERROR(IF(AND(AND($N78&lt;&gt;$BI$6,$N78&lt;&gt;$BJ$6),AK78="有"),$AL$2,VLOOKUP(AK78,'P1'!$B$4:$J$35,9,FALSE)),"")</f>
        <v/>
      </c>
      <c r="AL79" s="256" t="str">
        <f>IFERROR(IF(AND(AND($N78&lt;&gt;$BI$6,$N78&lt;&gt;$BJ$6),AL78="有"),$AL$2,VLOOKUP(AL78,'P1'!$B$4:$J$35,9,FALSE)),"")</f>
        <v/>
      </c>
      <c r="AM79" s="256" t="str">
        <f>IFERROR(IF(AND(AND($N78&lt;&gt;$BI$6,$N78&lt;&gt;$BJ$6),AM78="有"),$AL$2,VLOOKUP(AM78,'P1'!$B$4:$J$35,9,FALSE)),"")</f>
        <v/>
      </c>
      <c r="AN79" s="256" t="str">
        <f>IFERROR(IF(AND(AND($N78&lt;&gt;$BI$6,$N78&lt;&gt;$BJ$6),AN78="有"),$AL$2,VLOOKUP(AN78,'P1'!$B$4:$J$35,9,FALSE)),"")</f>
        <v/>
      </c>
      <c r="AO79" s="256" t="str">
        <f>IFERROR(IF(AND(AND($N78&lt;&gt;$BI$6,$N78&lt;&gt;$BJ$6),AO78="有"),$AL$2,VLOOKUP(AO78,'P1'!$B$4:$J$35,9,FALSE)),"")</f>
        <v/>
      </c>
      <c r="AP79" s="256" t="str">
        <f>IFERROR(IF(AND(AND($N78&lt;&gt;$BI$6,$N78&lt;&gt;$BJ$6),AP78="有"),$AL$2,VLOOKUP(AP78,'P1'!$B$4:$J$35,9,FALSE)),"")</f>
        <v/>
      </c>
      <c r="AQ79" s="256" t="str">
        <f>IFERROR(IF(AND(AND($N78&lt;&gt;$BI$6,$N78&lt;&gt;$BJ$6),AQ78="有"),$AL$2,VLOOKUP(AQ78,'P1'!$B$4:$J$35,9,FALSE)),"")</f>
        <v/>
      </c>
      <c r="AR79" s="256" t="str">
        <f>IFERROR(IF(AND(AND($N78&lt;&gt;$BI$6,$N78&lt;&gt;$BJ$6),AR78="有"),$AL$2,VLOOKUP(AR78,'P1'!$B$4:$J$35,9,FALSE)),"")</f>
        <v/>
      </c>
      <c r="AS79" s="256" t="str">
        <f>IFERROR(IF(AND(AND($N78&lt;&gt;$BI$6,$N78&lt;&gt;$BJ$6),AS78="有"),$AL$2,VLOOKUP(AS78,'P1'!$B$4:$J$35,9,FALSE)),"")</f>
        <v/>
      </c>
      <c r="AT79" s="256" t="str">
        <f>IFERROR(IF(AND(AND($N78&lt;&gt;$BI$6,$N78&lt;&gt;$BJ$6),AT78="有"),$AL$2,VLOOKUP(AT78,'P1'!$B$4:$J$35,9,FALSE)),"")</f>
        <v/>
      </c>
      <c r="AU79" s="256" t="str">
        <f>IFERROR(IF(AND(AND($N78&lt;&gt;$BI$6,$N78&lt;&gt;$BJ$6),AU78="有"),$AL$2,VLOOKUP(AU78,'P1'!$B$4:$J$35,9,FALSE)),"")</f>
        <v/>
      </c>
      <c r="AV79" s="121">
        <f>SUM(Q79:AU79)</f>
        <v>0</v>
      </c>
      <c r="AW79" s="707"/>
      <c r="AX79" s="709"/>
      <c r="AY79" s="122"/>
      <c r="AZ79" s="122"/>
    </row>
    <row r="80" spans="2:52" ht="17.100000000000001" customHeight="1">
      <c r="B80" s="686">
        <f t="shared" si="5"/>
        <v>31</v>
      </c>
      <c r="C80" s="717"/>
      <c r="D80" s="718"/>
      <c r="E80" s="718"/>
      <c r="F80" s="718"/>
      <c r="G80" s="718"/>
      <c r="H80" s="719"/>
      <c r="I80" s="723"/>
      <c r="J80" s="724"/>
      <c r="K80" s="724"/>
      <c r="L80" s="724"/>
      <c r="M80" s="725"/>
      <c r="N80" s="729"/>
      <c r="O80" s="730"/>
      <c r="P80" s="719"/>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16">
        <f>COUNTA(Q80:AU80)</f>
        <v>0</v>
      </c>
      <c r="AW80" s="706">
        <f>AV81</f>
        <v>0</v>
      </c>
      <c r="AX80" s="708" t="str">
        <f>IFERROR(ROUNDDOWN(AV81/$AT$2,1),"")</f>
        <v/>
      </c>
      <c r="AY80" s="117"/>
      <c r="AZ80" s="117"/>
    </row>
    <row r="81" spans="2:52" ht="17.100000000000001" customHeight="1">
      <c r="B81" s="687"/>
      <c r="C81" s="720"/>
      <c r="D81" s="721"/>
      <c r="E81" s="721"/>
      <c r="F81" s="721"/>
      <c r="G81" s="721"/>
      <c r="H81" s="722"/>
      <c r="I81" s="726"/>
      <c r="J81" s="727"/>
      <c r="K81" s="727"/>
      <c r="L81" s="727"/>
      <c r="M81" s="728"/>
      <c r="N81" s="720"/>
      <c r="O81" s="721"/>
      <c r="P81" s="722"/>
      <c r="Q81" s="256" t="str">
        <f>IFERROR(IF(AND(AND($N80&lt;&gt;$BI$6,$N80&lt;&gt;$BJ$6),Q80="有"),$AL$2,VLOOKUP(Q80,'P1'!$B$4:$J$35,9,FALSE)),"")</f>
        <v/>
      </c>
      <c r="R81" s="256" t="str">
        <f>IFERROR(IF(AND(AND($N80&lt;&gt;$BI$6,$N80&lt;&gt;$BJ$6),R80="有"),$AL$2,VLOOKUP(R80,'P1'!$B$4:$J$35,9,FALSE)),"")</f>
        <v/>
      </c>
      <c r="S81" s="256" t="str">
        <f>IFERROR(IF(AND(AND($N80&lt;&gt;$BI$6,$N80&lt;&gt;$BJ$6),S80="有"),$AL$2,VLOOKUP(S80,'P1'!$B$4:$J$35,9,FALSE)),"")</f>
        <v/>
      </c>
      <c r="T81" s="256" t="str">
        <f>IFERROR(IF(AND(AND($N80&lt;&gt;$BI$6,$N80&lt;&gt;$BJ$6),T80="有"),$AL$2,VLOOKUP(T80,'P1'!$B$4:$J$35,9,FALSE)),"")</f>
        <v/>
      </c>
      <c r="U81" s="256" t="str">
        <f>IFERROR(IF(AND(AND($N80&lt;&gt;$BI$6,$N80&lt;&gt;$BJ$6),U80="有"),$AL$2,VLOOKUP(U80,'P1'!$B$4:$J$35,9,FALSE)),"")</f>
        <v/>
      </c>
      <c r="V81" s="256" t="str">
        <f>IFERROR(IF(AND(AND($N80&lt;&gt;$BI$6,$N80&lt;&gt;$BJ$6),V80="有"),$AL$2,VLOOKUP(V80,'P1'!$B$4:$J$35,9,FALSE)),"")</f>
        <v/>
      </c>
      <c r="W81" s="256" t="str">
        <f>IFERROR(IF(AND(AND($N80&lt;&gt;$BI$6,$N80&lt;&gt;$BJ$6),W80="有"),$AL$2,VLOOKUP(W80,'P1'!$B$4:$J$35,9,FALSE)),"")</f>
        <v/>
      </c>
      <c r="X81" s="256" t="str">
        <f>IFERROR(IF(AND(AND($N80&lt;&gt;$BI$6,$N80&lt;&gt;$BJ$6),X80="有"),$AL$2,VLOOKUP(X80,'P1'!$B$4:$J$35,9,FALSE)),"")</f>
        <v/>
      </c>
      <c r="Y81" s="256" t="str">
        <f>IFERROR(IF(AND(AND($N80&lt;&gt;$BI$6,$N80&lt;&gt;$BJ$6),Y80="有"),$AL$2,VLOOKUP(Y80,'P1'!$B$4:$J$35,9,FALSE)),"")</f>
        <v/>
      </c>
      <c r="Z81" s="256" t="str">
        <f>IFERROR(IF(AND(AND($N80&lt;&gt;$BI$6,$N80&lt;&gt;$BJ$6),Z80="有"),$AL$2,VLOOKUP(Z80,'P1'!$B$4:$J$35,9,FALSE)),"")</f>
        <v/>
      </c>
      <c r="AA81" s="256" t="str">
        <f>IFERROR(IF(AND(AND($N80&lt;&gt;$BI$6,$N80&lt;&gt;$BJ$6),AA80="有"),$AL$2,VLOOKUP(AA80,'P1'!$B$4:$J$35,9,FALSE)),"")</f>
        <v/>
      </c>
      <c r="AB81" s="256" t="str">
        <f>IFERROR(IF(AND(AND($N80&lt;&gt;$BI$6,$N80&lt;&gt;$BJ$6),AB80="有"),$AL$2,VLOOKUP(AB80,'P1'!$B$4:$J$35,9,FALSE)),"")</f>
        <v/>
      </c>
      <c r="AC81" s="256" t="str">
        <f>IFERROR(IF(AND(AND($N80&lt;&gt;$BI$6,$N80&lt;&gt;$BJ$6),AC80="有"),$AL$2,VLOOKUP(AC80,'P1'!$B$4:$J$35,9,FALSE)),"")</f>
        <v/>
      </c>
      <c r="AD81" s="256" t="str">
        <f>IFERROR(IF(AND(AND($N80&lt;&gt;$BI$6,$N80&lt;&gt;$BJ$6),AD80="有"),$AL$2,VLOOKUP(AD80,'P1'!$B$4:$J$35,9,FALSE)),"")</f>
        <v/>
      </c>
      <c r="AE81" s="256" t="str">
        <f>IFERROR(IF(AND(AND($N80&lt;&gt;$BI$6,$N80&lt;&gt;$BJ$6),AE80="有"),$AL$2,VLOOKUP(AE80,'P1'!$B$4:$J$35,9,FALSE)),"")</f>
        <v/>
      </c>
      <c r="AF81" s="256" t="str">
        <f>IFERROR(IF(AND(AND($N80&lt;&gt;$BI$6,$N80&lt;&gt;$BJ$6),AF80="有"),$AL$2,VLOOKUP(AF80,'P1'!$B$4:$J$35,9,FALSE)),"")</f>
        <v/>
      </c>
      <c r="AG81" s="256" t="str">
        <f>IFERROR(IF(AND(AND($N80&lt;&gt;$BI$6,$N80&lt;&gt;$BJ$6),AG80="有"),$AL$2,VLOOKUP(AG80,'P1'!$B$4:$J$35,9,FALSE)),"")</f>
        <v/>
      </c>
      <c r="AH81" s="256" t="str">
        <f>IFERROR(IF(AND(AND($N80&lt;&gt;$BI$6,$N80&lt;&gt;$BJ$6),AH80="有"),$AL$2,VLOOKUP(AH80,'P1'!$B$4:$J$35,9,FALSE)),"")</f>
        <v/>
      </c>
      <c r="AI81" s="256" t="str">
        <f>IFERROR(IF(AND(AND($N80&lt;&gt;$BI$6,$N80&lt;&gt;$BJ$6),AI80="有"),$AL$2,VLOOKUP(AI80,'P1'!$B$4:$J$35,9,FALSE)),"")</f>
        <v/>
      </c>
      <c r="AJ81" s="256" t="str">
        <f>IFERROR(IF(AND(AND($N80&lt;&gt;$BI$6,$N80&lt;&gt;$BJ$6),AJ80="有"),$AL$2,VLOOKUP(AJ80,'P1'!$B$4:$J$35,9,FALSE)),"")</f>
        <v/>
      </c>
      <c r="AK81" s="256" t="str">
        <f>IFERROR(IF(AND(AND($N80&lt;&gt;$BI$6,$N80&lt;&gt;$BJ$6),AK80="有"),$AL$2,VLOOKUP(AK80,'P1'!$B$4:$J$35,9,FALSE)),"")</f>
        <v/>
      </c>
      <c r="AL81" s="256" t="str">
        <f>IFERROR(IF(AND(AND($N80&lt;&gt;$BI$6,$N80&lt;&gt;$BJ$6),AL80="有"),$AL$2,VLOOKUP(AL80,'P1'!$B$4:$J$35,9,FALSE)),"")</f>
        <v/>
      </c>
      <c r="AM81" s="256" t="str">
        <f>IFERROR(IF(AND(AND($N80&lt;&gt;$BI$6,$N80&lt;&gt;$BJ$6),AM80="有"),$AL$2,VLOOKUP(AM80,'P1'!$B$4:$J$35,9,FALSE)),"")</f>
        <v/>
      </c>
      <c r="AN81" s="256" t="str">
        <f>IFERROR(IF(AND(AND($N80&lt;&gt;$BI$6,$N80&lt;&gt;$BJ$6),AN80="有"),$AL$2,VLOOKUP(AN80,'P1'!$B$4:$J$35,9,FALSE)),"")</f>
        <v/>
      </c>
      <c r="AO81" s="256" t="str">
        <f>IFERROR(IF(AND(AND($N80&lt;&gt;$BI$6,$N80&lt;&gt;$BJ$6),AO80="有"),$AL$2,VLOOKUP(AO80,'P1'!$B$4:$J$35,9,FALSE)),"")</f>
        <v/>
      </c>
      <c r="AP81" s="256" t="str">
        <f>IFERROR(IF(AND(AND($N80&lt;&gt;$BI$6,$N80&lt;&gt;$BJ$6),AP80="有"),$AL$2,VLOOKUP(AP80,'P1'!$B$4:$J$35,9,FALSE)),"")</f>
        <v/>
      </c>
      <c r="AQ81" s="256" t="str">
        <f>IFERROR(IF(AND(AND($N80&lt;&gt;$BI$6,$N80&lt;&gt;$BJ$6),AQ80="有"),$AL$2,VLOOKUP(AQ80,'P1'!$B$4:$J$35,9,FALSE)),"")</f>
        <v/>
      </c>
      <c r="AR81" s="256" t="str">
        <f>IFERROR(IF(AND(AND($N80&lt;&gt;$BI$6,$N80&lt;&gt;$BJ$6),AR80="有"),$AL$2,VLOOKUP(AR80,'P1'!$B$4:$J$35,9,FALSE)),"")</f>
        <v/>
      </c>
      <c r="AS81" s="256" t="str">
        <f>IFERROR(IF(AND(AND($N80&lt;&gt;$BI$6,$N80&lt;&gt;$BJ$6),AS80="有"),$AL$2,VLOOKUP(AS80,'P1'!$B$4:$J$35,9,FALSE)),"")</f>
        <v/>
      </c>
      <c r="AT81" s="256" t="str">
        <f>IFERROR(IF(AND(AND($N80&lt;&gt;$BI$6,$N80&lt;&gt;$BJ$6),AT80="有"),$AL$2,VLOOKUP(AT80,'P1'!$B$4:$J$35,9,FALSE)),"")</f>
        <v/>
      </c>
      <c r="AU81" s="256" t="str">
        <f>IFERROR(IF(AND(AND($N80&lt;&gt;$BI$6,$N80&lt;&gt;$BJ$6),AU80="有"),$AL$2,VLOOKUP(AU80,'P1'!$B$4:$J$35,9,FALSE)),"")</f>
        <v/>
      </c>
      <c r="AV81" s="121">
        <f>SUM(Q81:AU81)</f>
        <v>0</v>
      </c>
      <c r="AW81" s="707"/>
      <c r="AX81" s="709"/>
      <c r="AY81" s="122"/>
      <c r="AZ81" s="122"/>
    </row>
    <row r="82" spans="2:52" ht="17.100000000000001" customHeight="1">
      <c r="B82" s="686">
        <f t="shared" si="5"/>
        <v>32</v>
      </c>
      <c r="C82" s="717"/>
      <c r="D82" s="718"/>
      <c r="E82" s="718"/>
      <c r="F82" s="718"/>
      <c r="G82" s="718"/>
      <c r="H82" s="719"/>
      <c r="I82" s="723"/>
      <c r="J82" s="724"/>
      <c r="K82" s="724"/>
      <c r="L82" s="724"/>
      <c r="M82" s="725"/>
      <c r="N82" s="729"/>
      <c r="O82" s="730"/>
      <c r="P82" s="719"/>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16">
        <f>COUNTA(Q82:AU82)</f>
        <v>0</v>
      </c>
      <c r="AW82" s="706">
        <f>AV83</f>
        <v>0</v>
      </c>
      <c r="AX82" s="708" t="str">
        <f>IFERROR(ROUNDDOWN(AV83/$AT$2,1),"")</f>
        <v/>
      </c>
      <c r="AY82" s="117"/>
      <c r="AZ82" s="117"/>
    </row>
    <row r="83" spans="2:52" ht="17.100000000000001" customHeight="1">
      <c r="B83" s="687"/>
      <c r="C83" s="720"/>
      <c r="D83" s="721"/>
      <c r="E83" s="721"/>
      <c r="F83" s="721"/>
      <c r="G83" s="721"/>
      <c r="H83" s="722"/>
      <c r="I83" s="726"/>
      <c r="J83" s="727"/>
      <c r="K83" s="727"/>
      <c r="L83" s="727"/>
      <c r="M83" s="728"/>
      <c r="N83" s="720"/>
      <c r="O83" s="721"/>
      <c r="P83" s="722"/>
      <c r="Q83" s="256" t="str">
        <f>IFERROR(IF(AND(AND($N82&lt;&gt;$BI$6,$N82&lt;&gt;$BJ$6),Q82="有"),$AL$2,VLOOKUP(Q82,'P1'!$B$4:$J$35,9,FALSE)),"")</f>
        <v/>
      </c>
      <c r="R83" s="256" t="str">
        <f>IFERROR(IF(AND(AND($N82&lt;&gt;$BI$6,$N82&lt;&gt;$BJ$6),R82="有"),$AL$2,VLOOKUP(R82,'P1'!$B$4:$J$35,9,FALSE)),"")</f>
        <v/>
      </c>
      <c r="S83" s="256" t="str">
        <f>IFERROR(IF(AND(AND($N82&lt;&gt;$BI$6,$N82&lt;&gt;$BJ$6),S82="有"),$AL$2,VLOOKUP(S82,'P1'!$B$4:$J$35,9,FALSE)),"")</f>
        <v/>
      </c>
      <c r="T83" s="256" t="str">
        <f>IFERROR(IF(AND(AND($N82&lt;&gt;$BI$6,$N82&lt;&gt;$BJ$6),T82="有"),$AL$2,VLOOKUP(T82,'P1'!$B$4:$J$35,9,FALSE)),"")</f>
        <v/>
      </c>
      <c r="U83" s="256" t="str">
        <f>IFERROR(IF(AND(AND($N82&lt;&gt;$BI$6,$N82&lt;&gt;$BJ$6),U82="有"),$AL$2,VLOOKUP(U82,'P1'!$B$4:$J$35,9,FALSE)),"")</f>
        <v/>
      </c>
      <c r="V83" s="256" t="str">
        <f>IFERROR(IF(AND(AND($N82&lt;&gt;$BI$6,$N82&lt;&gt;$BJ$6),V82="有"),$AL$2,VLOOKUP(V82,'P1'!$B$4:$J$35,9,FALSE)),"")</f>
        <v/>
      </c>
      <c r="W83" s="256" t="str">
        <f>IFERROR(IF(AND(AND($N82&lt;&gt;$BI$6,$N82&lt;&gt;$BJ$6),W82="有"),$AL$2,VLOOKUP(W82,'P1'!$B$4:$J$35,9,FALSE)),"")</f>
        <v/>
      </c>
      <c r="X83" s="256" t="str">
        <f>IFERROR(IF(AND(AND($N82&lt;&gt;$BI$6,$N82&lt;&gt;$BJ$6),X82="有"),$AL$2,VLOOKUP(X82,'P1'!$B$4:$J$35,9,FALSE)),"")</f>
        <v/>
      </c>
      <c r="Y83" s="256" t="str">
        <f>IFERROR(IF(AND(AND($N82&lt;&gt;$BI$6,$N82&lt;&gt;$BJ$6),Y82="有"),$AL$2,VLOOKUP(Y82,'P1'!$B$4:$J$35,9,FALSE)),"")</f>
        <v/>
      </c>
      <c r="Z83" s="256" t="str">
        <f>IFERROR(IF(AND(AND($N82&lt;&gt;$BI$6,$N82&lt;&gt;$BJ$6),Z82="有"),$AL$2,VLOOKUP(Z82,'P1'!$B$4:$J$35,9,FALSE)),"")</f>
        <v/>
      </c>
      <c r="AA83" s="256" t="str">
        <f>IFERROR(IF(AND(AND($N82&lt;&gt;$BI$6,$N82&lt;&gt;$BJ$6),AA82="有"),$AL$2,VLOOKUP(AA82,'P1'!$B$4:$J$35,9,FALSE)),"")</f>
        <v/>
      </c>
      <c r="AB83" s="256" t="str">
        <f>IFERROR(IF(AND(AND($N82&lt;&gt;$BI$6,$N82&lt;&gt;$BJ$6),AB82="有"),$AL$2,VLOOKUP(AB82,'P1'!$B$4:$J$35,9,FALSE)),"")</f>
        <v/>
      </c>
      <c r="AC83" s="256" t="str">
        <f>IFERROR(IF(AND(AND($N82&lt;&gt;$BI$6,$N82&lt;&gt;$BJ$6),AC82="有"),$AL$2,VLOOKUP(AC82,'P1'!$B$4:$J$35,9,FALSE)),"")</f>
        <v/>
      </c>
      <c r="AD83" s="256" t="str">
        <f>IFERROR(IF(AND(AND($N82&lt;&gt;$BI$6,$N82&lt;&gt;$BJ$6),AD82="有"),$AL$2,VLOOKUP(AD82,'P1'!$B$4:$J$35,9,FALSE)),"")</f>
        <v/>
      </c>
      <c r="AE83" s="256" t="str">
        <f>IFERROR(IF(AND(AND($N82&lt;&gt;$BI$6,$N82&lt;&gt;$BJ$6),AE82="有"),$AL$2,VLOOKUP(AE82,'P1'!$B$4:$J$35,9,FALSE)),"")</f>
        <v/>
      </c>
      <c r="AF83" s="256" t="str">
        <f>IFERROR(IF(AND(AND($N82&lt;&gt;$BI$6,$N82&lt;&gt;$BJ$6),AF82="有"),$AL$2,VLOOKUP(AF82,'P1'!$B$4:$J$35,9,FALSE)),"")</f>
        <v/>
      </c>
      <c r="AG83" s="256" t="str">
        <f>IFERROR(IF(AND(AND($N82&lt;&gt;$BI$6,$N82&lt;&gt;$BJ$6),AG82="有"),$AL$2,VLOOKUP(AG82,'P1'!$B$4:$J$35,9,FALSE)),"")</f>
        <v/>
      </c>
      <c r="AH83" s="256" t="str">
        <f>IFERROR(IF(AND(AND($N82&lt;&gt;$BI$6,$N82&lt;&gt;$BJ$6),AH82="有"),$AL$2,VLOOKUP(AH82,'P1'!$B$4:$J$35,9,FALSE)),"")</f>
        <v/>
      </c>
      <c r="AI83" s="256" t="str">
        <f>IFERROR(IF(AND(AND($N82&lt;&gt;$BI$6,$N82&lt;&gt;$BJ$6),AI82="有"),$AL$2,VLOOKUP(AI82,'P1'!$B$4:$J$35,9,FALSE)),"")</f>
        <v/>
      </c>
      <c r="AJ83" s="256" t="str">
        <f>IFERROR(IF(AND(AND($N82&lt;&gt;$BI$6,$N82&lt;&gt;$BJ$6),AJ82="有"),$AL$2,VLOOKUP(AJ82,'P1'!$B$4:$J$35,9,FALSE)),"")</f>
        <v/>
      </c>
      <c r="AK83" s="256" t="str">
        <f>IFERROR(IF(AND(AND($N82&lt;&gt;$BI$6,$N82&lt;&gt;$BJ$6),AK82="有"),$AL$2,VLOOKUP(AK82,'P1'!$B$4:$J$35,9,FALSE)),"")</f>
        <v/>
      </c>
      <c r="AL83" s="256" t="str">
        <f>IFERROR(IF(AND(AND($N82&lt;&gt;$BI$6,$N82&lt;&gt;$BJ$6),AL82="有"),$AL$2,VLOOKUP(AL82,'P1'!$B$4:$J$35,9,FALSE)),"")</f>
        <v/>
      </c>
      <c r="AM83" s="256" t="str">
        <f>IFERROR(IF(AND(AND($N82&lt;&gt;$BI$6,$N82&lt;&gt;$BJ$6),AM82="有"),$AL$2,VLOOKUP(AM82,'P1'!$B$4:$J$35,9,FALSE)),"")</f>
        <v/>
      </c>
      <c r="AN83" s="256" t="str">
        <f>IFERROR(IF(AND(AND($N82&lt;&gt;$BI$6,$N82&lt;&gt;$BJ$6),AN82="有"),$AL$2,VLOOKUP(AN82,'P1'!$B$4:$J$35,9,FALSE)),"")</f>
        <v/>
      </c>
      <c r="AO83" s="256" t="str">
        <f>IFERROR(IF(AND(AND($N82&lt;&gt;$BI$6,$N82&lt;&gt;$BJ$6),AO82="有"),$AL$2,VLOOKUP(AO82,'P1'!$B$4:$J$35,9,FALSE)),"")</f>
        <v/>
      </c>
      <c r="AP83" s="256" t="str">
        <f>IFERROR(IF(AND(AND($N82&lt;&gt;$BI$6,$N82&lt;&gt;$BJ$6),AP82="有"),$AL$2,VLOOKUP(AP82,'P1'!$B$4:$J$35,9,FALSE)),"")</f>
        <v/>
      </c>
      <c r="AQ83" s="256" t="str">
        <f>IFERROR(IF(AND(AND($N82&lt;&gt;$BI$6,$N82&lt;&gt;$BJ$6),AQ82="有"),$AL$2,VLOOKUP(AQ82,'P1'!$B$4:$J$35,9,FALSE)),"")</f>
        <v/>
      </c>
      <c r="AR83" s="256" t="str">
        <f>IFERROR(IF(AND(AND($N82&lt;&gt;$BI$6,$N82&lt;&gt;$BJ$6),AR82="有"),$AL$2,VLOOKUP(AR82,'P1'!$B$4:$J$35,9,FALSE)),"")</f>
        <v/>
      </c>
      <c r="AS83" s="256" t="str">
        <f>IFERROR(IF(AND(AND($N82&lt;&gt;$BI$6,$N82&lt;&gt;$BJ$6),AS82="有"),$AL$2,VLOOKUP(AS82,'P1'!$B$4:$J$35,9,FALSE)),"")</f>
        <v/>
      </c>
      <c r="AT83" s="256" t="str">
        <f>IFERROR(IF(AND(AND($N82&lt;&gt;$BI$6,$N82&lt;&gt;$BJ$6),AT82="有"),$AL$2,VLOOKUP(AT82,'P1'!$B$4:$J$35,9,FALSE)),"")</f>
        <v/>
      </c>
      <c r="AU83" s="256" t="str">
        <f>IFERROR(IF(AND(AND($N82&lt;&gt;$BI$6,$N82&lt;&gt;$BJ$6),AU82="有"),$AL$2,VLOOKUP(AU82,'P1'!$B$4:$J$35,9,FALSE)),"")</f>
        <v/>
      </c>
      <c r="AV83" s="121">
        <f>SUM(Q83:AU83)</f>
        <v>0</v>
      </c>
      <c r="AW83" s="707"/>
      <c r="AX83" s="709"/>
      <c r="AY83" s="122"/>
      <c r="AZ83" s="122"/>
    </row>
    <row r="84" spans="2:52" ht="17.100000000000001" customHeight="1">
      <c r="B84" s="686">
        <f t="shared" si="5"/>
        <v>33</v>
      </c>
      <c r="C84" s="717"/>
      <c r="D84" s="718"/>
      <c r="E84" s="718"/>
      <c r="F84" s="718"/>
      <c r="G84" s="718"/>
      <c r="H84" s="719"/>
      <c r="I84" s="723"/>
      <c r="J84" s="724"/>
      <c r="K84" s="724"/>
      <c r="L84" s="724"/>
      <c r="M84" s="725"/>
      <c r="N84" s="729"/>
      <c r="O84" s="730"/>
      <c r="P84" s="719"/>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16">
        <f>COUNTA(Q84:AU84)</f>
        <v>0</v>
      </c>
      <c r="AW84" s="706">
        <f>AV85</f>
        <v>0</v>
      </c>
      <c r="AX84" s="708" t="str">
        <f>IFERROR(ROUNDDOWN(AV85/$AT$2,1),"")</f>
        <v/>
      </c>
      <c r="AY84" s="117"/>
      <c r="AZ84" s="117"/>
    </row>
    <row r="85" spans="2:52" ht="17.100000000000001" customHeight="1">
      <c r="B85" s="687"/>
      <c r="C85" s="720"/>
      <c r="D85" s="721"/>
      <c r="E85" s="721"/>
      <c r="F85" s="721"/>
      <c r="G85" s="721"/>
      <c r="H85" s="722"/>
      <c r="I85" s="726"/>
      <c r="J85" s="727"/>
      <c r="K85" s="727"/>
      <c r="L85" s="727"/>
      <c r="M85" s="728"/>
      <c r="N85" s="720"/>
      <c r="O85" s="721"/>
      <c r="P85" s="722"/>
      <c r="Q85" s="256" t="str">
        <f>IFERROR(IF(AND(AND($N84&lt;&gt;$BI$6,$N84&lt;&gt;$BJ$6),Q84="有"),$AL$2,VLOOKUP(Q84,'P1'!$B$4:$J$35,9,FALSE)),"")</f>
        <v/>
      </c>
      <c r="R85" s="256" t="str">
        <f>IFERROR(IF(AND(AND($N84&lt;&gt;$BI$6,$N84&lt;&gt;$BJ$6),R84="有"),$AL$2,VLOOKUP(R84,'P1'!$B$4:$J$35,9,FALSE)),"")</f>
        <v/>
      </c>
      <c r="S85" s="256" t="str">
        <f>IFERROR(IF(AND(AND($N84&lt;&gt;$BI$6,$N84&lt;&gt;$BJ$6),S84="有"),$AL$2,VLOOKUP(S84,'P1'!$B$4:$J$35,9,FALSE)),"")</f>
        <v/>
      </c>
      <c r="T85" s="256" t="str">
        <f>IFERROR(IF(AND(AND($N84&lt;&gt;$BI$6,$N84&lt;&gt;$BJ$6),T84="有"),$AL$2,VLOOKUP(T84,'P1'!$B$4:$J$35,9,FALSE)),"")</f>
        <v/>
      </c>
      <c r="U85" s="256" t="str">
        <f>IFERROR(IF(AND(AND($N84&lt;&gt;$BI$6,$N84&lt;&gt;$BJ$6),U84="有"),$AL$2,VLOOKUP(U84,'P1'!$B$4:$J$35,9,FALSE)),"")</f>
        <v/>
      </c>
      <c r="V85" s="256" t="str">
        <f>IFERROR(IF(AND(AND($N84&lt;&gt;$BI$6,$N84&lt;&gt;$BJ$6),V84="有"),$AL$2,VLOOKUP(V84,'P1'!$B$4:$J$35,9,FALSE)),"")</f>
        <v/>
      </c>
      <c r="W85" s="256" t="str">
        <f>IFERROR(IF(AND(AND($N84&lt;&gt;$BI$6,$N84&lt;&gt;$BJ$6),W84="有"),$AL$2,VLOOKUP(W84,'P1'!$B$4:$J$35,9,FALSE)),"")</f>
        <v/>
      </c>
      <c r="X85" s="256" t="str">
        <f>IFERROR(IF(AND(AND($N84&lt;&gt;$BI$6,$N84&lt;&gt;$BJ$6),X84="有"),$AL$2,VLOOKUP(X84,'P1'!$B$4:$J$35,9,FALSE)),"")</f>
        <v/>
      </c>
      <c r="Y85" s="256" t="str">
        <f>IFERROR(IF(AND(AND($N84&lt;&gt;$BI$6,$N84&lt;&gt;$BJ$6),Y84="有"),$AL$2,VLOOKUP(Y84,'P1'!$B$4:$J$35,9,FALSE)),"")</f>
        <v/>
      </c>
      <c r="Z85" s="256" t="str">
        <f>IFERROR(IF(AND(AND($N84&lt;&gt;$BI$6,$N84&lt;&gt;$BJ$6),Z84="有"),$AL$2,VLOOKUP(Z84,'P1'!$B$4:$J$35,9,FALSE)),"")</f>
        <v/>
      </c>
      <c r="AA85" s="256" t="str">
        <f>IFERROR(IF(AND(AND($N84&lt;&gt;$BI$6,$N84&lt;&gt;$BJ$6),AA84="有"),$AL$2,VLOOKUP(AA84,'P1'!$B$4:$J$35,9,FALSE)),"")</f>
        <v/>
      </c>
      <c r="AB85" s="256" t="str">
        <f>IFERROR(IF(AND(AND($N84&lt;&gt;$BI$6,$N84&lt;&gt;$BJ$6),AB84="有"),$AL$2,VLOOKUP(AB84,'P1'!$B$4:$J$35,9,FALSE)),"")</f>
        <v/>
      </c>
      <c r="AC85" s="256" t="str">
        <f>IFERROR(IF(AND(AND($N84&lt;&gt;$BI$6,$N84&lt;&gt;$BJ$6),AC84="有"),$AL$2,VLOOKUP(AC84,'P1'!$B$4:$J$35,9,FALSE)),"")</f>
        <v/>
      </c>
      <c r="AD85" s="256" t="str">
        <f>IFERROR(IF(AND(AND($N84&lt;&gt;$BI$6,$N84&lt;&gt;$BJ$6),AD84="有"),$AL$2,VLOOKUP(AD84,'P1'!$B$4:$J$35,9,FALSE)),"")</f>
        <v/>
      </c>
      <c r="AE85" s="256" t="str">
        <f>IFERROR(IF(AND(AND($N84&lt;&gt;$BI$6,$N84&lt;&gt;$BJ$6),AE84="有"),$AL$2,VLOOKUP(AE84,'P1'!$B$4:$J$35,9,FALSE)),"")</f>
        <v/>
      </c>
      <c r="AF85" s="256" t="str">
        <f>IFERROR(IF(AND(AND($N84&lt;&gt;$BI$6,$N84&lt;&gt;$BJ$6),AF84="有"),$AL$2,VLOOKUP(AF84,'P1'!$B$4:$J$35,9,FALSE)),"")</f>
        <v/>
      </c>
      <c r="AG85" s="256" t="str">
        <f>IFERROR(IF(AND(AND($N84&lt;&gt;$BI$6,$N84&lt;&gt;$BJ$6),AG84="有"),$AL$2,VLOOKUP(AG84,'P1'!$B$4:$J$35,9,FALSE)),"")</f>
        <v/>
      </c>
      <c r="AH85" s="256" t="str">
        <f>IFERROR(IF(AND(AND($N84&lt;&gt;$BI$6,$N84&lt;&gt;$BJ$6),AH84="有"),$AL$2,VLOOKUP(AH84,'P1'!$B$4:$J$35,9,FALSE)),"")</f>
        <v/>
      </c>
      <c r="AI85" s="256" t="str">
        <f>IFERROR(IF(AND(AND($N84&lt;&gt;$BI$6,$N84&lt;&gt;$BJ$6),AI84="有"),$AL$2,VLOOKUP(AI84,'P1'!$B$4:$J$35,9,FALSE)),"")</f>
        <v/>
      </c>
      <c r="AJ85" s="256" t="str">
        <f>IFERROR(IF(AND(AND($N84&lt;&gt;$BI$6,$N84&lt;&gt;$BJ$6),AJ84="有"),$AL$2,VLOOKUP(AJ84,'P1'!$B$4:$J$35,9,FALSE)),"")</f>
        <v/>
      </c>
      <c r="AK85" s="256" t="str">
        <f>IFERROR(IF(AND(AND($N84&lt;&gt;$BI$6,$N84&lt;&gt;$BJ$6),AK84="有"),$AL$2,VLOOKUP(AK84,'P1'!$B$4:$J$35,9,FALSE)),"")</f>
        <v/>
      </c>
      <c r="AL85" s="256" t="str">
        <f>IFERROR(IF(AND(AND($N84&lt;&gt;$BI$6,$N84&lt;&gt;$BJ$6),AL84="有"),$AL$2,VLOOKUP(AL84,'P1'!$B$4:$J$35,9,FALSE)),"")</f>
        <v/>
      </c>
      <c r="AM85" s="256" t="str">
        <f>IFERROR(IF(AND(AND($N84&lt;&gt;$BI$6,$N84&lt;&gt;$BJ$6),AM84="有"),$AL$2,VLOOKUP(AM84,'P1'!$B$4:$J$35,9,FALSE)),"")</f>
        <v/>
      </c>
      <c r="AN85" s="256" t="str">
        <f>IFERROR(IF(AND(AND($N84&lt;&gt;$BI$6,$N84&lt;&gt;$BJ$6),AN84="有"),$AL$2,VLOOKUP(AN84,'P1'!$B$4:$J$35,9,FALSE)),"")</f>
        <v/>
      </c>
      <c r="AO85" s="256" t="str">
        <f>IFERROR(IF(AND(AND($N84&lt;&gt;$BI$6,$N84&lt;&gt;$BJ$6),AO84="有"),$AL$2,VLOOKUP(AO84,'P1'!$B$4:$J$35,9,FALSE)),"")</f>
        <v/>
      </c>
      <c r="AP85" s="256" t="str">
        <f>IFERROR(IF(AND(AND($N84&lt;&gt;$BI$6,$N84&lt;&gt;$BJ$6),AP84="有"),$AL$2,VLOOKUP(AP84,'P1'!$B$4:$J$35,9,FALSE)),"")</f>
        <v/>
      </c>
      <c r="AQ85" s="256" t="str">
        <f>IFERROR(IF(AND(AND($N84&lt;&gt;$BI$6,$N84&lt;&gt;$BJ$6),AQ84="有"),$AL$2,VLOOKUP(AQ84,'P1'!$B$4:$J$35,9,FALSE)),"")</f>
        <v/>
      </c>
      <c r="AR85" s="256" t="str">
        <f>IFERROR(IF(AND(AND($N84&lt;&gt;$BI$6,$N84&lt;&gt;$BJ$6),AR84="有"),$AL$2,VLOOKUP(AR84,'P1'!$B$4:$J$35,9,FALSE)),"")</f>
        <v/>
      </c>
      <c r="AS85" s="256" t="str">
        <f>IFERROR(IF(AND(AND($N84&lt;&gt;$BI$6,$N84&lt;&gt;$BJ$6),AS84="有"),$AL$2,VLOOKUP(AS84,'P1'!$B$4:$J$35,9,FALSE)),"")</f>
        <v/>
      </c>
      <c r="AT85" s="256" t="str">
        <f>IFERROR(IF(AND(AND($N84&lt;&gt;$BI$6,$N84&lt;&gt;$BJ$6),AT84="有"),$AL$2,VLOOKUP(AT84,'P1'!$B$4:$J$35,9,FALSE)),"")</f>
        <v/>
      </c>
      <c r="AU85" s="256" t="str">
        <f>IFERROR(IF(AND(AND($N84&lt;&gt;$BI$6,$N84&lt;&gt;$BJ$6),AU84="有"),$AL$2,VLOOKUP(AU84,'P1'!$B$4:$J$35,9,FALSE)),"")</f>
        <v/>
      </c>
      <c r="AV85" s="121">
        <f>SUM(Q85:AU85)</f>
        <v>0</v>
      </c>
      <c r="AW85" s="707"/>
      <c r="AX85" s="709"/>
      <c r="AY85" s="122"/>
      <c r="AZ85" s="122"/>
    </row>
    <row r="86" spans="2:52" ht="17.100000000000001" customHeight="1">
      <c r="B86" s="686">
        <f t="shared" si="5"/>
        <v>34</v>
      </c>
      <c r="C86" s="717"/>
      <c r="D86" s="718"/>
      <c r="E86" s="718"/>
      <c r="F86" s="718"/>
      <c r="G86" s="718"/>
      <c r="H86" s="719"/>
      <c r="I86" s="723"/>
      <c r="J86" s="724"/>
      <c r="K86" s="724"/>
      <c r="L86" s="724"/>
      <c r="M86" s="725"/>
      <c r="N86" s="729"/>
      <c r="O86" s="730"/>
      <c r="P86" s="719"/>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16">
        <f>COUNTA(Q86:AU86)</f>
        <v>0</v>
      </c>
      <c r="AW86" s="706">
        <f>AV87</f>
        <v>0</v>
      </c>
      <c r="AX86" s="708" t="str">
        <f>IFERROR(ROUNDDOWN(AV87/$AT$2,1),"")</f>
        <v/>
      </c>
      <c r="AY86" s="117"/>
      <c r="AZ86" s="117"/>
    </row>
    <row r="87" spans="2:52" ht="17.100000000000001" customHeight="1">
      <c r="B87" s="687"/>
      <c r="C87" s="720"/>
      <c r="D87" s="721"/>
      <c r="E87" s="721"/>
      <c r="F87" s="721"/>
      <c r="G87" s="721"/>
      <c r="H87" s="722"/>
      <c r="I87" s="726"/>
      <c r="J87" s="727"/>
      <c r="K87" s="727"/>
      <c r="L87" s="727"/>
      <c r="M87" s="728"/>
      <c r="N87" s="720"/>
      <c r="O87" s="721"/>
      <c r="P87" s="722"/>
      <c r="Q87" s="256" t="str">
        <f>IFERROR(IF(AND(AND($N86&lt;&gt;$BI$6,$N86&lt;&gt;$BJ$6),Q86="有"),$AL$2,VLOOKUP(Q86,'P1'!$B$4:$J$35,9,FALSE)),"")</f>
        <v/>
      </c>
      <c r="R87" s="256" t="str">
        <f>IFERROR(IF(AND(AND($N86&lt;&gt;$BI$6,$N86&lt;&gt;$BJ$6),R86="有"),$AL$2,VLOOKUP(R86,'P1'!$B$4:$J$35,9,FALSE)),"")</f>
        <v/>
      </c>
      <c r="S87" s="256" t="str">
        <f>IFERROR(IF(AND(AND($N86&lt;&gt;$BI$6,$N86&lt;&gt;$BJ$6),S86="有"),$AL$2,VLOOKUP(S86,'P1'!$B$4:$J$35,9,FALSE)),"")</f>
        <v/>
      </c>
      <c r="T87" s="256" t="str">
        <f>IFERROR(IF(AND(AND($N86&lt;&gt;$BI$6,$N86&lt;&gt;$BJ$6),T86="有"),$AL$2,VLOOKUP(T86,'P1'!$B$4:$J$35,9,FALSE)),"")</f>
        <v/>
      </c>
      <c r="U87" s="256" t="str">
        <f>IFERROR(IF(AND(AND($N86&lt;&gt;$BI$6,$N86&lt;&gt;$BJ$6),U86="有"),$AL$2,VLOOKUP(U86,'P1'!$B$4:$J$35,9,FALSE)),"")</f>
        <v/>
      </c>
      <c r="V87" s="256" t="str">
        <f>IFERROR(IF(AND(AND($N86&lt;&gt;$BI$6,$N86&lt;&gt;$BJ$6),V86="有"),$AL$2,VLOOKUP(V86,'P1'!$B$4:$J$35,9,FALSE)),"")</f>
        <v/>
      </c>
      <c r="W87" s="256" t="str">
        <f>IFERROR(IF(AND(AND($N86&lt;&gt;$BI$6,$N86&lt;&gt;$BJ$6),W86="有"),$AL$2,VLOOKUP(W86,'P1'!$B$4:$J$35,9,FALSE)),"")</f>
        <v/>
      </c>
      <c r="X87" s="256" t="str">
        <f>IFERROR(IF(AND(AND($N86&lt;&gt;$BI$6,$N86&lt;&gt;$BJ$6),X86="有"),$AL$2,VLOOKUP(X86,'P1'!$B$4:$J$35,9,FALSE)),"")</f>
        <v/>
      </c>
      <c r="Y87" s="256" t="str">
        <f>IFERROR(IF(AND(AND($N86&lt;&gt;$BI$6,$N86&lt;&gt;$BJ$6),Y86="有"),$AL$2,VLOOKUP(Y86,'P1'!$B$4:$J$35,9,FALSE)),"")</f>
        <v/>
      </c>
      <c r="Z87" s="256" t="str">
        <f>IFERROR(IF(AND(AND($N86&lt;&gt;$BI$6,$N86&lt;&gt;$BJ$6),Z86="有"),$AL$2,VLOOKUP(Z86,'P1'!$B$4:$J$35,9,FALSE)),"")</f>
        <v/>
      </c>
      <c r="AA87" s="256" t="str">
        <f>IFERROR(IF(AND(AND($N86&lt;&gt;$BI$6,$N86&lt;&gt;$BJ$6),AA86="有"),$AL$2,VLOOKUP(AA86,'P1'!$B$4:$J$35,9,FALSE)),"")</f>
        <v/>
      </c>
      <c r="AB87" s="256" t="str">
        <f>IFERROR(IF(AND(AND($N86&lt;&gt;$BI$6,$N86&lt;&gt;$BJ$6),AB86="有"),$AL$2,VLOOKUP(AB86,'P1'!$B$4:$J$35,9,FALSE)),"")</f>
        <v/>
      </c>
      <c r="AC87" s="256" t="str">
        <f>IFERROR(IF(AND(AND($N86&lt;&gt;$BI$6,$N86&lt;&gt;$BJ$6),AC86="有"),$AL$2,VLOOKUP(AC86,'P1'!$B$4:$J$35,9,FALSE)),"")</f>
        <v/>
      </c>
      <c r="AD87" s="256" t="str">
        <f>IFERROR(IF(AND(AND($N86&lt;&gt;$BI$6,$N86&lt;&gt;$BJ$6),AD86="有"),$AL$2,VLOOKUP(AD86,'P1'!$B$4:$J$35,9,FALSE)),"")</f>
        <v/>
      </c>
      <c r="AE87" s="256" t="str">
        <f>IFERROR(IF(AND(AND($N86&lt;&gt;$BI$6,$N86&lt;&gt;$BJ$6),AE86="有"),$AL$2,VLOOKUP(AE86,'P1'!$B$4:$J$35,9,FALSE)),"")</f>
        <v/>
      </c>
      <c r="AF87" s="256" t="str">
        <f>IFERROR(IF(AND(AND($N86&lt;&gt;$BI$6,$N86&lt;&gt;$BJ$6),AF86="有"),$AL$2,VLOOKUP(AF86,'P1'!$B$4:$J$35,9,FALSE)),"")</f>
        <v/>
      </c>
      <c r="AG87" s="256" t="str">
        <f>IFERROR(IF(AND(AND($N86&lt;&gt;$BI$6,$N86&lt;&gt;$BJ$6),AG86="有"),$AL$2,VLOOKUP(AG86,'P1'!$B$4:$J$35,9,FALSE)),"")</f>
        <v/>
      </c>
      <c r="AH87" s="256" t="str">
        <f>IFERROR(IF(AND(AND($N86&lt;&gt;$BI$6,$N86&lt;&gt;$BJ$6),AH86="有"),$AL$2,VLOOKUP(AH86,'P1'!$B$4:$J$35,9,FALSE)),"")</f>
        <v/>
      </c>
      <c r="AI87" s="256" t="str">
        <f>IFERROR(IF(AND(AND($N86&lt;&gt;$BI$6,$N86&lt;&gt;$BJ$6),AI86="有"),$AL$2,VLOOKUP(AI86,'P1'!$B$4:$J$35,9,FALSE)),"")</f>
        <v/>
      </c>
      <c r="AJ87" s="256" t="str">
        <f>IFERROR(IF(AND(AND($N86&lt;&gt;$BI$6,$N86&lt;&gt;$BJ$6),AJ86="有"),$AL$2,VLOOKUP(AJ86,'P1'!$B$4:$J$35,9,FALSE)),"")</f>
        <v/>
      </c>
      <c r="AK87" s="256" t="str">
        <f>IFERROR(IF(AND(AND($N86&lt;&gt;$BI$6,$N86&lt;&gt;$BJ$6),AK86="有"),$AL$2,VLOOKUP(AK86,'P1'!$B$4:$J$35,9,FALSE)),"")</f>
        <v/>
      </c>
      <c r="AL87" s="256" t="str">
        <f>IFERROR(IF(AND(AND($N86&lt;&gt;$BI$6,$N86&lt;&gt;$BJ$6),AL86="有"),$AL$2,VLOOKUP(AL86,'P1'!$B$4:$J$35,9,FALSE)),"")</f>
        <v/>
      </c>
      <c r="AM87" s="256" t="str">
        <f>IFERROR(IF(AND(AND($N86&lt;&gt;$BI$6,$N86&lt;&gt;$BJ$6),AM86="有"),$AL$2,VLOOKUP(AM86,'P1'!$B$4:$J$35,9,FALSE)),"")</f>
        <v/>
      </c>
      <c r="AN87" s="256" t="str">
        <f>IFERROR(IF(AND(AND($N86&lt;&gt;$BI$6,$N86&lt;&gt;$BJ$6),AN86="有"),$AL$2,VLOOKUP(AN86,'P1'!$B$4:$J$35,9,FALSE)),"")</f>
        <v/>
      </c>
      <c r="AO87" s="256" t="str">
        <f>IFERROR(IF(AND(AND($N86&lt;&gt;$BI$6,$N86&lt;&gt;$BJ$6),AO86="有"),$AL$2,VLOOKUP(AO86,'P1'!$B$4:$J$35,9,FALSE)),"")</f>
        <v/>
      </c>
      <c r="AP87" s="256" t="str">
        <f>IFERROR(IF(AND(AND($N86&lt;&gt;$BI$6,$N86&lt;&gt;$BJ$6),AP86="有"),$AL$2,VLOOKUP(AP86,'P1'!$B$4:$J$35,9,FALSE)),"")</f>
        <v/>
      </c>
      <c r="AQ87" s="256" t="str">
        <f>IFERROR(IF(AND(AND($N86&lt;&gt;$BI$6,$N86&lt;&gt;$BJ$6),AQ86="有"),$AL$2,VLOOKUP(AQ86,'P1'!$B$4:$J$35,9,FALSE)),"")</f>
        <v/>
      </c>
      <c r="AR87" s="256" t="str">
        <f>IFERROR(IF(AND(AND($N86&lt;&gt;$BI$6,$N86&lt;&gt;$BJ$6),AR86="有"),$AL$2,VLOOKUP(AR86,'P1'!$B$4:$J$35,9,FALSE)),"")</f>
        <v/>
      </c>
      <c r="AS87" s="256" t="str">
        <f>IFERROR(IF(AND(AND($N86&lt;&gt;$BI$6,$N86&lt;&gt;$BJ$6),AS86="有"),$AL$2,VLOOKUP(AS86,'P1'!$B$4:$J$35,9,FALSE)),"")</f>
        <v/>
      </c>
      <c r="AT87" s="256" t="str">
        <f>IFERROR(IF(AND(AND($N86&lt;&gt;$BI$6,$N86&lt;&gt;$BJ$6),AT86="有"),$AL$2,VLOOKUP(AT86,'P1'!$B$4:$J$35,9,FALSE)),"")</f>
        <v/>
      </c>
      <c r="AU87" s="256" t="str">
        <f>IFERROR(IF(AND(AND($N86&lt;&gt;$BI$6,$N86&lt;&gt;$BJ$6),AU86="有"),$AL$2,VLOOKUP(AU86,'P1'!$B$4:$J$35,9,FALSE)),"")</f>
        <v/>
      </c>
      <c r="AV87" s="121">
        <f>SUM(Q87:AU87)</f>
        <v>0</v>
      </c>
      <c r="AW87" s="707"/>
      <c r="AX87" s="709"/>
      <c r="AY87" s="122"/>
      <c r="AZ87" s="122"/>
    </row>
    <row r="88" spans="2:52" ht="17.100000000000001" customHeight="1">
      <c r="B88" s="686">
        <f t="shared" si="5"/>
        <v>35</v>
      </c>
      <c r="C88" s="717"/>
      <c r="D88" s="718"/>
      <c r="E88" s="718"/>
      <c r="F88" s="718"/>
      <c r="G88" s="718"/>
      <c r="H88" s="719"/>
      <c r="I88" s="723"/>
      <c r="J88" s="724"/>
      <c r="K88" s="724"/>
      <c r="L88" s="724"/>
      <c r="M88" s="725"/>
      <c r="N88" s="729"/>
      <c r="O88" s="730"/>
      <c r="P88" s="719"/>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16">
        <f>COUNTA(Q88:AU88)</f>
        <v>0</v>
      </c>
      <c r="AW88" s="706">
        <f>AV89</f>
        <v>0</v>
      </c>
      <c r="AX88" s="708" t="str">
        <f>IFERROR(ROUNDDOWN(AV89/$AT$2,1),"")</f>
        <v/>
      </c>
      <c r="AY88" s="117"/>
      <c r="AZ88" s="117"/>
    </row>
    <row r="89" spans="2:52" ht="17.100000000000001" customHeight="1">
      <c r="B89" s="687"/>
      <c r="C89" s="720"/>
      <c r="D89" s="721"/>
      <c r="E89" s="721"/>
      <c r="F89" s="721"/>
      <c r="G89" s="721"/>
      <c r="H89" s="722"/>
      <c r="I89" s="726"/>
      <c r="J89" s="727"/>
      <c r="K89" s="727"/>
      <c r="L89" s="727"/>
      <c r="M89" s="728"/>
      <c r="N89" s="720"/>
      <c r="O89" s="721"/>
      <c r="P89" s="722"/>
      <c r="Q89" s="256" t="str">
        <f>IFERROR(IF(AND(AND($N88&lt;&gt;$BI$6,$N88&lt;&gt;$BJ$6),Q88="有"),$AL$2,VLOOKUP(Q88,'P1'!$B$4:$J$35,9,FALSE)),"")</f>
        <v/>
      </c>
      <c r="R89" s="256" t="str">
        <f>IFERROR(IF(AND(AND($N88&lt;&gt;$BI$6,$N88&lt;&gt;$BJ$6),R88="有"),$AL$2,VLOOKUP(R88,'P1'!$B$4:$J$35,9,FALSE)),"")</f>
        <v/>
      </c>
      <c r="S89" s="256" t="str">
        <f>IFERROR(IF(AND(AND($N88&lt;&gt;$BI$6,$N88&lt;&gt;$BJ$6),S88="有"),$AL$2,VLOOKUP(S88,'P1'!$B$4:$J$35,9,FALSE)),"")</f>
        <v/>
      </c>
      <c r="T89" s="256" t="str">
        <f>IFERROR(IF(AND(AND($N88&lt;&gt;$BI$6,$N88&lt;&gt;$BJ$6),T88="有"),$AL$2,VLOOKUP(T88,'P1'!$B$4:$J$35,9,FALSE)),"")</f>
        <v/>
      </c>
      <c r="U89" s="256" t="str">
        <f>IFERROR(IF(AND(AND($N88&lt;&gt;$BI$6,$N88&lt;&gt;$BJ$6),U88="有"),$AL$2,VLOOKUP(U88,'P1'!$B$4:$J$35,9,FALSE)),"")</f>
        <v/>
      </c>
      <c r="V89" s="256" t="str">
        <f>IFERROR(IF(AND(AND($N88&lt;&gt;$BI$6,$N88&lt;&gt;$BJ$6),V88="有"),$AL$2,VLOOKUP(V88,'P1'!$B$4:$J$35,9,FALSE)),"")</f>
        <v/>
      </c>
      <c r="W89" s="256" t="str">
        <f>IFERROR(IF(AND(AND($N88&lt;&gt;$BI$6,$N88&lt;&gt;$BJ$6),W88="有"),$AL$2,VLOOKUP(W88,'P1'!$B$4:$J$35,9,FALSE)),"")</f>
        <v/>
      </c>
      <c r="X89" s="256" t="str">
        <f>IFERROR(IF(AND(AND($N88&lt;&gt;$BI$6,$N88&lt;&gt;$BJ$6),X88="有"),$AL$2,VLOOKUP(X88,'P1'!$B$4:$J$35,9,FALSE)),"")</f>
        <v/>
      </c>
      <c r="Y89" s="256" t="str">
        <f>IFERROR(IF(AND(AND($N88&lt;&gt;$BI$6,$N88&lt;&gt;$BJ$6),Y88="有"),$AL$2,VLOOKUP(Y88,'P1'!$B$4:$J$35,9,FALSE)),"")</f>
        <v/>
      </c>
      <c r="Z89" s="256" t="str">
        <f>IFERROR(IF(AND(AND($N88&lt;&gt;$BI$6,$N88&lt;&gt;$BJ$6),Z88="有"),$AL$2,VLOOKUP(Z88,'P1'!$B$4:$J$35,9,FALSE)),"")</f>
        <v/>
      </c>
      <c r="AA89" s="256" t="str">
        <f>IFERROR(IF(AND(AND($N88&lt;&gt;$BI$6,$N88&lt;&gt;$BJ$6),AA88="有"),$AL$2,VLOOKUP(AA88,'P1'!$B$4:$J$35,9,FALSE)),"")</f>
        <v/>
      </c>
      <c r="AB89" s="256" t="str">
        <f>IFERROR(IF(AND(AND($N88&lt;&gt;$BI$6,$N88&lt;&gt;$BJ$6),AB88="有"),$AL$2,VLOOKUP(AB88,'P1'!$B$4:$J$35,9,FALSE)),"")</f>
        <v/>
      </c>
      <c r="AC89" s="256" t="str">
        <f>IFERROR(IF(AND(AND($N88&lt;&gt;$BI$6,$N88&lt;&gt;$BJ$6),AC88="有"),$AL$2,VLOOKUP(AC88,'P1'!$B$4:$J$35,9,FALSE)),"")</f>
        <v/>
      </c>
      <c r="AD89" s="256" t="str">
        <f>IFERROR(IF(AND(AND($N88&lt;&gt;$BI$6,$N88&lt;&gt;$BJ$6),AD88="有"),$AL$2,VLOOKUP(AD88,'P1'!$B$4:$J$35,9,FALSE)),"")</f>
        <v/>
      </c>
      <c r="AE89" s="256" t="str">
        <f>IFERROR(IF(AND(AND($N88&lt;&gt;$BI$6,$N88&lt;&gt;$BJ$6),AE88="有"),$AL$2,VLOOKUP(AE88,'P1'!$B$4:$J$35,9,FALSE)),"")</f>
        <v/>
      </c>
      <c r="AF89" s="256" t="str">
        <f>IFERROR(IF(AND(AND($N88&lt;&gt;$BI$6,$N88&lt;&gt;$BJ$6),AF88="有"),$AL$2,VLOOKUP(AF88,'P1'!$B$4:$J$35,9,FALSE)),"")</f>
        <v/>
      </c>
      <c r="AG89" s="256" t="str">
        <f>IFERROR(IF(AND(AND($N88&lt;&gt;$BI$6,$N88&lt;&gt;$BJ$6),AG88="有"),$AL$2,VLOOKUP(AG88,'P1'!$B$4:$J$35,9,FALSE)),"")</f>
        <v/>
      </c>
      <c r="AH89" s="256" t="str">
        <f>IFERROR(IF(AND(AND($N88&lt;&gt;$BI$6,$N88&lt;&gt;$BJ$6),AH88="有"),$AL$2,VLOOKUP(AH88,'P1'!$B$4:$J$35,9,FALSE)),"")</f>
        <v/>
      </c>
      <c r="AI89" s="256" t="str">
        <f>IFERROR(IF(AND(AND($N88&lt;&gt;$BI$6,$N88&lt;&gt;$BJ$6),AI88="有"),$AL$2,VLOOKUP(AI88,'P1'!$B$4:$J$35,9,FALSE)),"")</f>
        <v/>
      </c>
      <c r="AJ89" s="256" t="str">
        <f>IFERROR(IF(AND(AND($N88&lt;&gt;$BI$6,$N88&lt;&gt;$BJ$6),AJ88="有"),$AL$2,VLOOKUP(AJ88,'P1'!$B$4:$J$35,9,FALSE)),"")</f>
        <v/>
      </c>
      <c r="AK89" s="256" t="str">
        <f>IFERROR(IF(AND(AND($N88&lt;&gt;$BI$6,$N88&lt;&gt;$BJ$6),AK88="有"),$AL$2,VLOOKUP(AK88,'P1'!$B$4:$J$35,9,FALSE)),"")</f>
        <v/>
      </c>
      <c r="AL89" s="256" t="str">
        <f>IFERROR(IF(AND(AND($N88&lt;&gt;$BI$6,$N88&lt;&gt;$BJ$6),AL88="有"),$AL$2,VLOOKUP(AL88,'P1'!$B$4:$J$35,9,FALSE)),"")</f>
        <v/>
      </c>
      <c r="AM89" s="256" t="str">
        <f>IFERROR(IF(AND(AND($N88&lt;&gt;$BI$6,$N88&lt;&gt;$BJ$6),AM88="有"),$AL$2,VLOOKUP(AM88,'P1'!$B$4:$J$35,9,FALSE)),"")</f>
        <v/>
      </c>
      <c r="AN89" s="256" t="str">
        <f>IFERROR(IF(AND(AND($N88&lt;&gt;$BI$6,$N88&lt;&gt;$BJ$6),AN88="有"),$AL$2,VLOOKUP(AN88,'P1'!$B$4:$J$35,9,FALSE)),"")</f>
        <v/>
      </c>
      <c r="AO89" s="256" t="str">
        <f>IFERROR(IF(AND(AND($N88&lt;&gt;$BI$6,$N88&lt;&gt;$BJ$6),AO88="有"),$AL$2,VLOOKUP(AO88,'P1'!$B$4:$J$35,9,FALSE)),"")</f>
        <v/>
      </c>
      <c r="AP89" s="256" t="str">
        <f>IFERROR(IF(AND(AND($N88&lt;&gt;$BI$6,$N88&lt;&gt;$BJ$6),AP88="有"),$AL$2,VLOOKUP(AP88,'P1'!$B$4:$J$35,9,FALSE)),"")</f>
        <v/>
      </c>
      <c r="AQ89" s="256" t="str">
        <f>IFERROR(IF(AND(AND($N88&lt;&gt;$BI$6,$N88&lt;&gt;$BJ$6),AQ88="有"),$AL$2,VLOOKUP(AQ88,'P1'!$B$4:$J$35,9,FALSE)),"")</f>
        <v/>
      </c>
      <c r="AR89" s="256" t="str">
        <f>IFERROR(IF(AND(AND($N88&lt;&gt;$BI$6,$N88&lt;&gt;$BJ$6),AR88="有"),$AL$2,VLOOKUP(AR88,'P1'!$B$4:$J$35,9,FALSE)),"")</f>
        <v/>
      </c>
      <c r="AS89" s="256" t="str">
        <f>IFERROR(IF(AND(AND($N88&lt;&gt;$BI$6,$N88&lt;&gt;$BJ$6),AS88="有"),$AL$2,VLOOKUP(AS88,'P1'!$B$4:$J$35,9,FALSE)),"")</f>
        <v/>
      </c>
      <c r="AT89" s="256" t="str">
        <f>IFERROR(IF(AND(AND($N88&lt;&gt;$BI$6,$N88&lt;&gt;$BJ$6),AT88="有"),$AL$2,VLOOKUP(AT88,'P1'!$B$4:$J$35,9,FALSE)),"")</f>
        <v/>
      </c>
      <c r="AU89" s="256" t="str">
        <f>IFERROR(IF(AND(AND($N88&lt;&gt;$BI$6,$N88&lt;&gt;$BJ$6),AU88="有"),$AL$2,VLOOKUP(AU88,'P1'!$B$4:$J$35,9,FALSE)),"")</f>
        <v/>
      </c>
      <c r="AV89" s="121">
        <f>SUM(Q89:AU89)</f>
        <v>0</v>
      </c>
      <c r="AW89" s="707"/>
      <c r="AX89" s="709"/>
      <c r="AY89" s="122"/>
      <c r="AZ89" s="122"/>
    </row>
    <row r="90" spans="2:52" ht="17.100000000000001" customHeight="1">
      <c r="B90" s="686">
        <f t="shared" si="5"/>
        <v>36</v>
      </c>
      <c r="C90" s="717"/>
      <c r="D90" s="718"/>
      <c r="E90" s="718"/>
      <c r="F90" s="718"/>
      <c r="G90" s="718"/>
      <c r="H90" s="719"/>
      <c r="I90" s="723"/>
      <c r="J90" s="724"/>
      <c r="K90" s="724"/>
      <c r="L90" s="724"/>
      <c r="M90" s="725"/>
      <c r="N90" s="729"/>
      <c r="O90" s="730"/>
      <c r="P90" s="719"/>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16">
        <f>COUNTA(Q90:AU90)</f>
        <v>0</v>
      </c>
      <c r="AW90" s="706">
        <f>AV91</f>
        <v>0</v>
      </c>
      <c r="AX90" s="708" t="str">
        <f>IFERROR(ROUNDDOWN(AV91/$AT$2,1),"")</f>
        <v/>
      </c>
      <c r="AY90" s="117"/>
      <c r="AZ90" s="117"/>
    </row>
    <row r="91" spans="2:52" ht="17.100000000000001" customHeight="1">
      <c r="B91" s="687"/>
      <c r="C91" s="720"/>
      <c r="D91" s="721"/>
      <c r="E91" s="721"/>
      <c r="F91" s="721"/>
      <c r="G91" s="721"/>
      <c r="H91" s="722"/>
      <c r="I91" s="726"/>
      <c r="J91" s="727"/>
      <c r="K91" s="727"/>
      <c r="L91" s="727"/>
      <c r="M91" s="728"/>
      <c r="N91" s="720"/>
      <c r="O91" s="721"/>
      <c r="P91" s="722"/>
      <c r="Q91" s="256" t="str">
        <f>IFERROR(IF(AND(AND($N90&lt;&gt;$BI$6,$N90&lt;&gt;$BJ$6),Q90="有"),$AL$2,VLOOKUP(Q90,'P1'!$B$4:$J$35,9,FALSE)),"")</f>
        <v/>
      </c>
      <c r="R91" s="256" t="str">
        <f>IFERROR(IF(AND(AND($N90&lt;&gt;$BI$6,$N90&lt;&gt;$BJ$6),R90="有"),$AL$2,VLOOKUP(R90,'P1'!$B$4:$J$35,9,FALSE)),"")</f>
        <v/>
      </c>
      <c r="S91" s="256" t="str">
        <f>IFERROR(IF(AND(AND($N90&lt;&gt;$BI$6,$N90&lt;&gt;$BJ$6),S90="有"),$AL$2,VLOOKUP(S90,'P1'!$B$4:$J$35,9,FALSE)),"")</f>
        <v/>
      </c>
      <c r="T91" s="256" t="str">
        <f>IFERROR(IF(AND(AND($N90&lt;&gt;$BI$6,$N90&lt;&gt;$BJ$6),T90="有"),$AL$2,VLOOKUP(T90,'P1'!$B$4:$J$35,9,FALSE)),"")</f>
        <v/>
      </c>
      <c r="U91" s="256" t="str">
        <f>IFERROR(IF(AND(AND($N90&lt;&gt;$BI$6,$N90&lt;&gt;$BJ$6),U90="有"),$AL$2,VLOOKUP(U90,'P1'!$B$4:$J$35,9,FALSE)),"")</f>
        <v/>
      </c>
      <c r="V91" s="256" t="str">
        <f>IFERROR(IF(AND(AND($N90&lt;&gt;$BI$6,$N90&lt;&gt;$BJ$6),V90="有"),$AL$2,VLOOKUP(V90,'P1'!$B$4:$J$35,9,FALSE)),"")</f>
        <v/>
      </c>
      <c r="W91" s="256" t="str">
        <f>IFERROR(IF(AND(AND($N90&lt;&gt;$BI$6,$N90&lt;&gt;$BJ$6),W90="有"),$AL$2,VLOOKUP(W90,'P1'!$B$4:$J$35,9,FALSE)),"")</f>
        <v/>
      </c>
      <c r="X91" s="256" t="str">
        <f>IFERROR(IF(AND(AND($N90&lt;&gt;$BI$6,$N90&lt;&gt;$BJ$6),X90="有"),$AL$2,VLOOKUP(X90,'P1'!$B$4:$J$35,9,FALSE)),"")</f>
        <v/>
      </c>
      <c r="Y91" s="256" t="str">
        <f>IFERROR(IF(AND(AND($N90&lt;&gt;$BI$6,$N90&lt;&gt;$BJ$6),Y90="有"),$AL$2,VLOOKUP(Y90,'P1'!$B$4:$J$35,9,FALSE)),"")</f>
        <v/>
      </c>
      <c r="Z91" s="256" t="str">
        <f>IFERROR(IF(AND(AND($N90&lt;&gt;$BI$6,$N90&lt;&gt;$BJ$6),Z90="有"),$AL$2,VLOOKUP(Z90,'P1'!$B$4:$J$35,9,FALSE)),"")</f>
        <v/>
      </c>
      <c r="AA91" s="256" t="str">
        <f>IFERROR(IF(AND(AND($N90&lt;&gt;$BI$6,$N90&lt;&gt;$BJ$6),AA90="有"),$AL$2,VLOOKUP(AA90,'P1'!$B$4:$J$35,9,FALSE)),"")</f>
        <v/>
      </c>
      <c r="AB91" s="256" t="str">
        <f>IFERROR(IF(AND(AND($N90&lt;&gt;$BI$6,$N90&lt;&gt;$BJ$6),AB90="有"),$AL$2,VLOOKUP(AB90,'P1'!$B$4:$J$35,9,FALSE)),"")</f>
        <v/>
      </c>
      <c r="AC91" s="256" t="str">
        <f>IFERROR(IF(AND(AND($N90&lt;&gt;$BI$6,$N90&lt;&gt;$BJ$6),AC90="有"),$AL$2,VLOOKUP(AC90,'P1'!$B$4:$J$35,9,FALSE)),"")</f>
        <v/>
      </c>
      <c r="AD91" s="256" t="str">
        <f>IFERROR(IF(AND(AND($N90&lt;&gt;$BI$6,$N90&lt;&gt;$BJ$6),AD90="有"),$AL$2,VLOOKUP(AD90,'P1'!$B$4:$J$35,9,FALSE)),"")</f>
        <v/>
      </c>
      <c r="AE91" s="256" t="str">
        <f>IFERROR(IF(AND(AND($N90&lt;&gt;$BI$6,$N90&lt;&gt;$BJ$6),AE90="有"),$AL$2,VLOOKUP(AE90,'P1'!$B$4:$J$35,9,FALSE)),"")</f>
        <v/>
      </c>
      <c r="AF91" s="256" t="str">
        <f>IFERROR(IF(AND(AND($N90&lt;&gt;$BI$6,$N90&lt;&gt;$BJ$6),AF90="有"),$AL$2,VLOOKUP(AF90,'P1'!$B$4:$J$35,9,FALSE)),"")</f>
        <v/>
      </c>
      <c r="AG91" s="256" t="str">
        <f>IFERROR(IF(AND(AND($N90&lt;&gt;$BI$6,$N90&lt;&gt;$BJ$6),AG90="有"),$AL$2,VLOOKUP(AG90,'P1'!$B$4:$J$35,9,FALSE)),"")</f>
        <v/>
      </c>
      <c r="AH91" s="256" t="str">
        <f>IFERROR(IF(AND(AND($N90&lt;&gt;$BI$6,$N90&lt;&gt;$BJ$6),AH90="有"),$AL$2,VLOOKUP(AH90,'P1'!$B$4:$J$35,9,FALSE)),"")</f>
        <v/>
      </c>
      <c r="AI91" s="256" t="str">
        <f>IFERROR(IF(AND(AND($N90&lt;&gt;$BI$6,$N90&lt;&gt;$BJ$6),AI90="有"),$AL$2,VLOOKUP(AI90,'P1'!$B$4:$J$35,9,FALSE)),"")</f>
        <v/>
      </c>
      <c r="AJ91" s="256" t="str">
        <f>IFERROR(IF(AND(AND($N90&lt;&gt;$BI$6,$N90&lt;&gt;$BJ$6),AJ90="有"),$AL$2,VLOOKUP(AJ90,'P1'!$B$4:$J$35,9,FALSE)),"")</f>
        <v/>
      </c>
      <c r="AK91" s="256" t="str">
        <f>IFERROR(IF(AND(AND($N90&lt;&gt;$BI$6,$N90&lt;&gt;$BJ$6),AK90="有"),$AL$2,VLOOKUP(AK90,'P1'!$B$4:$J$35,9,FALSE)),"")</f>
        <v/>
      </c>
      <c r="AL91" s="256" t="str">
        <f>IFERROR(IF(AND(AND($N90&lt;&gt;$BI$6,$N90&lt;&gt;$BJ$6),AL90="有"),$AL$2,VLOOKUP(AL90,'P1'!$B$4:$J$35,9,FALSE)),"")</f>
        <v/>
      </c>
      <c r="AM91" s="256" t="str">
        <f>IFERROR(IF(AND(AND($N90&lt;&gt;$BI$6,$N90&lt;&gt;$BJ$6),AM90="有"),$AL$2,VLOOKUP(AM90,'P1'!$B$4:$J$35,9,FALSE)),"")</f>
        <v/>
      </c>
      <c r="AN91" s="256" t="str">
        <f>IFERROR(IF(AND(AND($N90&lt;&gt;$BI$6,$N90&lt;&gt;$BJ$6),AN90="有"),$AL$2,VLOOKUP(AN90,'P1'!$B$4:$J$35,9,FALSE)),"")</f>
        <v/>
      </c>
      <c r="AO91" s="256" t="str">
        <f>IFERROR(IF(AND(AND($N90&lt;&gt;$BI$6,$N90&lt;&gt;$BJ$6),AO90="有"),$AL$2,VLOOKUP(AO90,'P1'!$B$4:$J$35,9,FALSE)),"")</f>
        <v/>
      </c>
      <c r="AP91" s="256" t="str">
        <f>IFERROR(IF(AND(AND($N90&lt;&gt;$BI$6,$N90&lt;&gt;$BJ$6),AP90="有"),$AL$2,VLOOKUP(AP90,'P1'!$B$4:$J$35,9,FALSE)),"")</f>
        <v/>
      </c>
      <c r="AQ91" s="256" t="str">
        <f>IFERROR(IF(AND(AND($N90&lt;&gt;$BI$6,$N90&lt;&gt;$BJ$6),AQ90="有"),$AL$2,VLOOKUP(AQ90,'P1'!$B$4:$J$35,9,FALSE)),"")</f>
        <v/>
      </c>
      <c r="AR91" s="256" t="str">
        <f>IFERROR(IF(AND(AND($N90&lt;&gt;$BI$6,$N90&lt;&gt;$BJ$6),AR90="有"),$AL$2,VLOOKUP(AR90,'P1'!$B$4:$J$35,9,FALSE)),"")</f>
        <v/>
      </c>
      <c r="AS91" s="256" t="str">
        <f>IFERROR(IF(AND(AND($N90&lt;&gt;$BI$6,$N90&lt;&gt;$BJ$6),AS90="有"),$AL$2,VLOOKUP(AS90,'P1'!$B$4:$J$35,9,FALSE)),"")</f>
        <v/>
      </c>
      <c r="AT91" s="256" t="str">
        <f>IFERROR(IF(AND(AND($N90&lt;&gt;$BI$6,$N90&lt;&gt;$BJ$6),AT90="有"),$AL$2,VLOOKUP(AT90,'P1'!$B$4:$J$35,9,FALSE)),"")</f>
        <v/>
      </c>
      <c r="AU91" s="256" t="str">
        <f>IFERROR(IF(AND(AND($N90&lt;&gt;$BI$6,$N90&lt;&gt;$BJ$6),AU90="有"),$AL$2,VLOOKUP(AU90,'P1'!$B$4:$J$35,9,FALSE)),"")</f>
        <v/>
      </c>
      <c r="AV91" s="121">
        <f>SUM(Q91:AU91)</f>
        <v>0</v>
      </c>
      <c r="AW91" s="707"/>
      <c r="AX91" s="709"/>
      <c r="AY91" s="122"/>
      <c r="AZ91" s="122"/>
    </row>
    <row r="92" spans="2:52" ht="17.100000000000001" customHeight="1">
      <c r="B92" s="686">
        <f t="shared" si="5"/>
        <v>37</v>
      </c>
      <c r="C92" s="717"/>
      <c r="D92" s="718"/>
      <c r="E92" s="718"/>
      <c r="F92" s="718"/>
      <c r="G92" s="718"/>
      <c r="H92" s="719"/>
      <c r="I92" s="723"/>
      <c r="J92" s="724"/>
      <c r="K92" s="724"/>
      <c r="L92" s="724"/>
      <c r="M92" s="725"/>
      <c r="N92" s="729"/>
      <c r="O92" s="730"/>
      <c r="P92" s="719"/>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16">
        <f>COUNTA(Q92:AU92)</f>
        <v>0</v>
      </c>
      <c r="AW92" s="706">
        <f>AV93</f>
        <v>0</v>
      </c>
      <c r="AX92" s="708" t="str">
        <f>IFERROR(ROUNDDOWN(AV93/$AT$2,1),"")</f>
        <v/>
      </c>
      <c r="AY92" s="117"/>
      <c r="AZ92" s="117"/>
    </row>
    <row r="93" spans="2:52" ht="17.100000000000001" customHeight="1">
      <c r="B93" s="687"/>
      <c r="C93" s="720"/>
      <c r="D93" s="721"/>
      <c r="E93" s="721"/>
      <c r="F93" s="721"/>
      <c r="G93" s="721"/>
      <c r="H93" s="722"/>
      <c r="I93" s="726"/>
      <c r="J93" s="727"/>
      <c r="K93" s="727"/>
      <c r="L93" s="727"/>
      <c r="M93" s="728"/>
      <c r="N93" s="720"/>
      <c r="O93" s="721"/>
      <c r="P93" s="722"/>
      <c r="Q93" s="256" t="str">
        <f>IFERROR(IF(AND(AND($N92&lt;&gt;$BI$6,$N92&lt;&gt;$BJ$6),Q92="有"),$AL$2,VLOOKUP(Q92,'P1'!$B$4:$J$35,9,FALSE)),"")</f>
        <v/>
      </c>
      <c r="R93" s="256" t="str">
        <f>IFERROR(IF(AND(AND($N92&lt;&gt;$BI$6,$N92&lt;&gt;$BJ$6),R92="有"),$AL$2,VLOOKUP(R92,'P1'!$B$4:$J$35,9,FALSE)),"")</f>
        <v/>
      </c>
      <c r="S93" s="256" t="str">
        <f>IFERROR(IF(AND(AND($N92&lt;&gt;$BI$6,$N92&lt;&gt;$BJ$6),S92="有"),$AL$2,VLOOKUP(S92,'P1'!$B$4:$J$35,9,FALSE)),"")</f>
        <v/>
      </c>
      <c r="T93" s="256" t="str">
        <f>IFERROR(IF(AND(AND($N92&lt;&gt;$BI$6,$N92&lt;&gt;$BJ$6),T92="有"),$AL$2,VLOOKUP(T92,'P1'!$B$4:$J$35,9,FALSE)),"")</f>
        <v/>
      </c>
      <c r="U93" s="256" t="str">
        <f>IFERROR(IF(AND(AND($N92&lt;&gt;$BI$6,$N92&lt;&gt;$BJ$6),U92="有"),$AL$2,VLOOKUP(U92,'P1'!$B$4:$J$35,9,FALSE)),"")</f>
        <v/>
      </c>
      <c r="V93" s="256" t="str">
        <f>IFERROR(IF(AND(AND($N92&lt;&gt;$BI$6,$N92&lt;&gt;$BJ$6),V92="有"),$AL$2,VLOOKUP(V92,'P1'!$B$4:$J$35,9,FALSE)),"")</f>
        <v/>
      </c>
      <c r="W93" s="256" t="str">
        <f>IFERROR(IF(AND(AND($N92&lt;&gt;$BI$6,$N92&lt;&gt;$BJ$6),W92="有"),$AL$2,VLOOKUP(W92,'P1'!$B$4:$J$35,9,FALSE)),"")</f>
        <v/>
      </c>
      <c r="X93" s="256" t="str">
        <f>IFERROR(IF(AND(AND($N92&lt;&gt;$BI$6,$N92&lt;&gt;$BJ$6),X92="有"),$AL$2,VLOOKUP(X92,'P1'!$B$4:$J$35,9,FALSE)),"")</f>
        <v/>
      </c>
      <c r="Y93" s="256" t="str">
        <f>IFERROR(IF(AND(AND($N92&lt;&gt;$BI$6,$N92&lt;&gt;$BJ$6),Y92="有"),$AL$2,VLOOKUP(Y92,'P1'!$B$4:$J$35,9,FALSE)),"")</f>
        <v/>
      </c>
      <c r="Z93" s="256" t="str">
        <f>IFERROR(IF(AND(AND($N92&lt;&gt;$BI$6,$N92&lt;&gt;$BJ$6),Z92="有"),$AL$2,VLOOKUP(Z92,'P1'!$B$4:$J$35,9,FALSE)),"")</f>
        <v/>
      </c>
      <c r="AA93" s="256" t="str">
        <f>IFERROR(IF(AND(AND($N92&lt;&gt;$BI$6,$N92&lt;&gt;$BJ$6),AA92="有"),$AL$2,VLOOKUP(AA92,'P1'!$B$4:$J$35,9,FALSE)),"")</f>
        <v/>
      </c>
      <c r="AB93" s="256" t="str">
        <f>IFERROR(IF(AND(AND($N92&lt;&gt;$BI$6,$N92&lt;&gt;$BJ$6),AB92="有"),$AL$2,VLOOKUP(AB92,'P1'!$B$4:$J$35,9,FALSE)),"")</f>
        <v/>
      </c>
      <c r="AC93" s="256" t="str">
        <f>IFERROR(IF(AND(AND($N92&lt;&gt;$BI$6,$N92&lt;&gt;$BJ$6),AC92="有"),$AL$2,VLOOKUP(AC92,'P1'!$B$4:$J$35,9,FALSE)),"")</f>
        <v/>
      </c>
      <c r="AD93" s="256" t="str">
        <f>IFERROR(IF(AND(AND($N92&lt;&gt;$BI$6,$N92&lt;&gt;$BJ$6),AD92="有"),$AL$2,VLOOKUP(AD92,'P1'!$B$4:$J$35,9,FALSE)),"")</f>
        <v/>
      </c>
      <c r="AE93" s="256" t="str">
        <f>IFERROR(IF(AND(AND($N92&lt;&gt;$BI$6,$N92&lt;&gt;$BJ$6),AE92="有"),$AL$2,VLOOKUP(AE92,'P1'!$B$4:$J$35,9,FALSE)),"")</f>
        <v/>
      </c>
      <c r="AF93" s="256" t="str">
        <f>IFERROR(IF(AND(AND($N92&lt;&gt;$BI$6,$N92&lt;&gt;$BJ$6),AF92="有"),$AL$2,VLOOKUP(AF92,'P1'!$B$4:$J$35,9,FALSE)),"")</f>
        <v/>
      </c>
      <c r="AG93" s="256" t="str">
        <f>IFERROR(IF(AND(AND($N92&lt;&gt;$BI$6,$N92&lt;&gt;$BJ$6),AG92="有"),$AL$2,VLOOKUP(AG92,'P1'!$B$4:$J$35,9,FALSE)),"")</f>
        <v/>
      </c>
      <c r="AH93" s="256" t="str">
        <f>IFERROR(IF(AND(AND($N92&lt;&gt;$BI$6,$N92&lt;&gt;$BJ$6),AH92="有"),$AL$2,VLOOKUP(AH92,'P1'!$B$4:$J$35,9,FALSE)),"")</f>
        <v/>
      </c>
      <c r="AI93" s="256" t="str">
        <f>IFERROR(IF(AND(AND($N92&lt;&gt;$BI$6,$N92&lt;&gt;$BJ$6),AI92="有"),$AL$2,VLOOKUP(AI92,'P1'!$B$4:$J$35,9,FALSE)),"")</f>
        <v/>
      </c>
      <c r="AJ93" s="256" t="str">
        <f>IFERROR(IF(AND(AND($N92&lt;&gt;$BI$6,$N92&lt;&gt;$BJ$6),AJ92="有"),$AL$2,VLOOKUP(AJ92,'P1'!$B$4:$J$35,9,FALSE)),"")</f>
        <v/>
      </c>
      <c r="AK93" s="256" t="str">
        <f>IFERROR(IF(AND(AND($N92&lt;&gt;$BI$6,$N92&lt;&gt;$BJ$6),AK92="有"),$AL$2,VLOOKUP(AK92,'P1'!$B$4:$J$35,9,FALSE)),"")</f>
        <v/>
      </c>
      <c r="AL93" s="256" t="str">
        <f>IFERROR(IF(AND(AND($N92&lt;&gt;$BI$6,$N92&lt;&gt;$BJ$6),AL92="有"),$AL$2,VLOOKUP(AL92,'P1'!$B$4:$J$35,9,FALSE)),"")</f>
        <v/>
      </c>
      <c r="AM93" s="256" t="str">
        <f>IFERROR(IF(AND(AND($N92&lt;&gt;$BI$6,$N92&lt;&gt;$BJ$6),AM92="有"),$AL$2,VLOOKUP(AM92,'P1'!$B$4:$J$35,9,FALSE)),"")</f>
        <v/>
      </c>
      <c r="AN93" s="256" t="str">
        <f>IFERROR(IF(AND(AND($N92&lt;&gt;$BI$6,$N92&lt;&gt;$BJ$6),AN92="有"),$AL$2,VLOOKUP(AN92,'P1'!$B$4:$J$35,9,FALSE)),"")</f>
        <v/>
      </c>
      <c r="AO93" s="256" t="str">
        <f>IFERROR(IF(AND(AND($N92&lt;&gt;$BI$6,$N92&lt;&gt;$BJ$6),AO92="有"),$AL$2,VLOOKUP(AO92,'P1'!$B$4:$J$35,9,FALSE)),"")</f>
        <v/>
      </c>
      <c r="AP93" s="256" t="str">
        <f>IFERROR(IF(AND(AND($N92&lt;&gt;$BI$6,$N92&lt;&gt;$BJ$6),AP92="有"),$AL$2,VLOOKUP(AP92,'P1'!$B$4:$J$35,9,FALSE)),"")</f>
        <v/>
      </c>
      <c r="AQ93" s="256" t="str">
        <f>IFERROR(IF(AND(AND($N92&lt;&gt;$BI$6,$N92&lt;&gt;$BJ$6),AQ92="有"),$AL$2,VLOOKUP(AQ92,'P1'!$B$4:$J$35,9,FALSE)),"")</f>
        <v/>
      </c>
      <c r="AR93" s="256" t="str">
        <f>IFERROR(IF(AND(AND($N92&lt;&gt;$BI$6,$N92&lt;&gt;$BJ$6),AR92="有"),$AL$2,VLOOKUP(AR92,'P1'!$B$4:$J$35,9,FALSE)),"")</f>
        <v/>
      </c>
      <c r="AS93" s="256" t="str">
        <f>IFERROR(IF(AND(AND($N92&lt;&gt;$BI$6,$N92&lt;&gt;$BJ$6),AS92="有"),$AL$2,VLOOKUP(AS92,'P1'!$B$4:$J$35,9,FALSE)),"")</f>
        <v/>
      </c>
      <c r="AT93" s="256" t="str">
        <f>IFERROR(IF(AND(AND($N92&lt;&gt;$BI$6,$N92&lt;&gt;$BJ$6),AT92="有"),$AL$2,VLOOKUP(AT92,'P1'!$B$4:$J$35,9,FALSE)),"")</f>
        <v/>
      </c>
      <c r="AU93" s="256" t="str">
        <f>IFERROR(IF(AND(AND($N92&lt;&gt;$BI$6,$N92&lt;&gt;$BJ$6),AU92="有"),$AL$2,VLOOKUP(AU92,'P1'!$B$4:$J$35,9,FALSE)),"")</f>
        <v/>
      </c>
      <c r="AV93" s="121">
        <f>SUM(Q93:AU93)</f>
        <v>0</v>
      </c>
      <c r="AW93" s="707"/>
      <c r="AX93" s="709"/>
      <c r="AY93" s="122"/>
      <c r="AZ93" s="122"/>
    </row>
    <row r="94" spans="2:52" ht="17.100000000000001" customHeight="1">
      <c r="B94" s="686">
        <f>B92+1</f>
        <v>38</v>
      </c>
      <c r="C94" s="717"/>
      <c r="D94" s="718"/>
      <c r="E94" s="718"/>
      <c r="F94" s="718"/>
      <c r="G94" s="718"/>
      <c r="H94" s="719"/>
      <c r="I94" s="723"/>
      <c r="J94" s="724"/>
      <c r="K94" s="724"/>
      <c r="L94" s="724"/>
      <c r="M94" s="725"/>
      <c r="N94" s="729"/>
      <c r="O94" s="730"/>
      <c r="P94" s="719"/>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16">
        <f>COUNTA(Q94:AU94)</f>
        <v>0</v>
      </c>
      <c r="AW94" s="706">
        <f>AV95</f>
        <v>0</v>
      </c>
      <c r="AX94" s="708" t="str">
        <f>IFERROR(ROUNDDOWN(AV95/$AT$2,1),"")</f>
        <v/>
      </c>
      <c r="AY94" s="117"/>
      <c r="AZ94" s="117"/>
    </row>
    <row r="95" spans="2:52" ht="17.100000000000001" customHeight="1">
      <c r="B95" s="687"/>
      <c r="C95" s="720"/>
      <c r="D95" s="721"/>
      <c r="E95" s="721"/>
      <c r="F95" s="721"/>
      <c r="G95" s="721"/>
      <c r="H95" s="722"/>
      <c r="I95" s="726"/>
      <c r="J95" s="727"/>
      <c r="K95" s="727"/>
      <c r="L95" s="727"/>
      <c r="M95" s="728"/>
      <c r="N95" s="720"/>
      <c r="O95" s="721"/>
      <c r="P95" s="722"/>
      <c r="Q95" s="256" t="str">
        <f>IFERROR(IF(AND(AND($N94&lt;&gt;$BI$6,$N94&lt;&gt;$BJ$6),Q94="有"),$AL$2,VLOOKUP(Q94,'P1'!$B$4:$J$35,9,FALSE)),"")</f>
        <v/>
      </c>
      <c r="R95" s="256" t="str">
        <f>IFERROR(IF(AND(AND($N94&lt;&gt;$BI$6,$N94&lt;&gt;$BJ$6),R94="有"),$AL$2,VLOOKUP(R94,'P1'!$B$4:$J$35,9,FALSE)),"")</f>
        <v/>
      </c>
      <c r="S95" s="256" t="str">
        <f>IFERROR(IF(AND(AND($N94&lt;&gt;$BI$6,$N94&lt;&gt;$BJ$6),S94="有"),$AL$2,VLOOKUP(S94,'P1'!$B$4:$J$35,9,FALSE)),"")</f>
        <v/>
      </c>
      <c r="T95" s="256" t="str">
        <f>IFERROR(IF(AND(AND($N94&lt;&gt;$BI$6,$N94&lt;&gt;$BJ$6),T94="有"),$AL$2,VLOOKUP(T94,'P1'!$B$4:$J$35,9,FALSE)),"")</f>
        <v/>
      </c>
      <c r="U95" s="256" t="str">
        <f>IFERROR(IF(AND(AND($N94&lt;&gt;$BI$6,$N94&lt;&gt;$BJ$6),U94="有"),$AL$2,VLOOKUP(U94,'P1'!$B$4:$J$35,9,FALSE)),"")</f>
        <v/>
      </c>
      <c r="V95" s="256" t="str">
        <f>IFERROR(IF(AND(AND($N94&lt;&gt;$BI$6,$N94&lt;&gt;$BJ$6),V94="有"),$AL$2,VLOOKUP(V94,'P1'!$B$4:$J$35,9,FALSE)),"")</f>
        <v/>
      </c>
      <c r="W95" s="256" t="str">
        <f>IFERROR(IF(AND(AND($N94&lt;&gt;$BI$6,$N94&lt;&gt;$BJ$6),W94="有"),$AL$2,VLOOKUP(W94,'P1'!$B$4:$J$35,9,FALSE)),"")</f>
        <v/>
      </c>
      <c r="X95" s="256" t="str">
        <f>IFERROR(IF(AND(AND($N94&lt;&gt;$BI$6,$N94&lt;&gt;$BJ$6),X94="有"),$AL$2,VLOOKUP(X94,'P1'!$B$4:$J$35,9,FALSE)),"")</f>
        <v/>
      </c>
      <c r="Y95" s="256" t="str">
        <f>IFERROR(IF(AND(AND($N94&lt;&gt;$BI$6,$N94&lt;&gt;$BJ$6),Y94="有"),$AL$2,VLOOKUP(Y94,'P1'!$B$4:$J$35,9,FALSE)),"")</f>
        <v/>
      </c>
      <c r="Z95" s="256" t="str">
        <f>IFERROR(IF(AND(AND($N94&lt;&gt;$BI$6,$N94&lt;&gt;$BJ$6),Z94="有"),$AL$2,VLOOKUP(Z94,'P1'!$B$4:$J$35,9,FALSE)),"")</f>
        <v/>
      </c>
      <c r="AA95" s="256" t="str">
        <f>IFERROR(IF(AND(AND($N94&lt;&gt;$BI$6,$N94&lt;&gt;$BJ$6),AA94="有"),$AL$2,VLOOKUP(AA94,'P1'!$B$4:$J$35,9,FALSE)),"")</f>
        <v/>
      </c>
      <c r="AB95" s="256" t="str">
        <f>IFERROR(IF(AND(AND($N94&lt;&gt;$BI$6,$N94&lt;&gt;$BJ$6),AB94="有"),$AL$2,VLOOKUP(AB94,'P1'!$B$4:$J$35,9,FALSE)),"")</f>
        <v/>
      </c>
      <c r="AC95" s="256" t="str">
        <f>IFERROR(IF(AND(AND($N94&lt;&gt;$BI$6,$N94&lt;&gt;$BJ$6),AC94="有"),$AL$2,VLOOKUP(AC94,'P1'!$B$4:$J$35,9,FALSE)),"")</f>
        <v/>
      </c>
      <c r="AD95" s="256" t="str">
        <f>IFERROR(IF(AND(AND($N94&lt;&gt;$BI$6,$N94&lt;&gt;$BJ$6),AD94="有"),$AL$2,VLOOKUP(AD94,'P1'!$B$4:$J$35,9,FALSE)),"")</f>
        <v/>
      </c>
      <c r="AE95" s="256" t="str">
        <f>IFERROR(IF(AND(AND($N94&lt;&gt;$BI$6,$N94&lt;&gt;$BJ$6),AE94="有"),$AL$2,VLOOKUP(AE94,'P1'!$B$4:$J$35,9,FALSE)),"")</f>
        <v/>
      </c>
      <c r="AF95" s="256" t="str">
        <f>IFERROR(IF(AND(AND($N94&lt;&gt;$BI$6,$N94&lt;&gt;$BJ$6),AF94="有"),$AL$2,VLOOKUP(AF94,'P1'!$B$4:$J$35,9,FALSE)),"")</f>
        <v/>
      </c>
      <c r="AG95" s="256" t="str">
        <f>IFERROR(IF(AND(AND($N94&lt;&gt;$BI$6,$N94&lt;&gt;$BJ$6),AG94="有"),$AL$2,VLOOKUP(AG94,'P1'!$B$4:$J$35,9,FALSE)),"")</f>
        <v/>
      </c>
      <c r="AH95" s="256" t="str">
        <f>IFERROR(IF(AND(AND($N94&lt;&gt;$BI$6,$N94&lt;&gt;$BJ$6),AH94="有"),$AL$2,VLOOKUP(AH94,'P1'!$B$4:$J$35,9,FALSE)),"")</f>
        <v/>
      </c>
      <c r="AI95" s="256" t="str">
        <f>IFERROR(IF(AND(AND($N94&lt;&gt;$BI$6,$N94&lt;&gt;$BJ$6),AI94="有"),$AL$2,VLOOKUP(AI94,'P1'!$B$4:$J$35,9,FALSE)),"")</f>
        <v/>
      </c>
      <c r="AJ95" s="256" t="str">
        <f>IFERROR(IF(AND(AND($N94&lt;&gt;$BI$6,$N94&lt;&gt;$BJ$6),AJ94="有"),$AL$2,VLOOKUP(AJ94,'P1'!$B$4:$J$35,9,FALSE)),"")</f>
        <v/>
      </c>
      <c r="AK95" s="256" t="str">
        <f>IFERROR(IF(AND(AND($N94&lt;&gt;$BI$6,$N94&lt;&gt;$BJ$6),AK94="有"),$AL$2,VLOOKUP(AK94,'P1'!$B$4:$J$35,9,FALSE)),"")</f>
        <v/>
      </c>
      <c r="AL95" s="256" t="str">
        <f>IFERROR(IF(AND(AND($N94&lt;&gt;$BI$6,$N94&lt;&gt;$BJ$6),AL94="有"),$AL$2,VLOOKUP(AL94,'P1'!$B$4:$J$35,9,FALSE)),"")</f>
        <v/>
      </c>
      <c r="AM95" s="256" t="str">
        <f>IFERROR(IF(AND(AND($N94&lt;&gt;$BI$6,$N94&lt;&gt;$BJ$6),AM94="有"),$AL$2,VLOOKUP(AM94,'P1'!$B$4:$J$35,9,FALSE)),"")</f>
        <v/>
      </c>
      <c r="AN95" s="256" t="str">
        <f>IFERROR(IF(AND(AND($N94&lt;&gt;$BI$6,$N94&lt;&gt;$BJ$6),AN94="有"),$AL$2,VLOOKUP(AN94,'P1'!$B$4:$J$35,9,FALSE)),"")</f>
        <v/>
      </c>
      <c r="AO95" s="256" t="str">
        <f>IFERROR(IF(AND(AND($N94&lt;&gt;$BI$6,$N94&lt;&gt;$BJ$6),AO94="有"),$AL$2,VLOOKUP(AO94,'P1'!$B$4:$J$35,9,FALSE)),"")</f>
        <v/>
      </c>
      <c r="AP95" s="256" t="str">
        <f>IFERROR(IF(AND(AND($N94&lt;&gt;$BI$6,$N94&lt;&gt;$BJ$6),AP94="有"),$AL$2,VLOOKUP(AP94,'P1'!$B$4:$J$35,9,FALSE)),"")</f>
        <v/>
      </c>
      <c r="AQ95" s="256" t="str">
        <f>IFERROR(IF(AND(AND($N94&lt;&gt;$BI$6,$N94&lt;&gt;$BJ$6),AQ94="有"),$AL$2,VLOOKUP(AQ94,'P1'!$B$4:$J$35,9,FALSE)),"")</f>
        <v/>
      </c>
      <c r="AR95" s="256" t="str">
        <f>IFERROR(IF(AND(AND($N94&lt;&gt;$BI$6,$N94&lt;&gt;$BJ$6),AR94="有"),$AL$2,VLOOKUP(AR94,'P1'!$B$4:$J$35,9,FALSE)),"")</f>
        <v/>
      </c>
      <c r="AS95" s="256" t="str">
        <f>IFERROR(IF(AND(AND($N94&lt;&gt;$BI$6,$N94&lt;&gt;$BJ$6),AS94="有"),$AL$2,VLOOKUP(AS94,'P1'!$B$4:$J$35,9,FALSE)),"")</f>
        <v/>
      </c>
      <c r="AT95" s="256" t="str">
        <f>IFERROR(IF(AND(AND($N94&lt;&gt;$BI$6,$N94&lt;&gt;$BJ$6),AT94="有"),$AL$2,VLOOKUP(AT94,'P1'!$B$4:$J$35,9,FALSE)),"")</f>
        <v/>
      </c>
      <c r="AU95" s="256" t="str">
        <f>IFERROR(IF(AND(AND($N94&lt;&gt;$BI$6,$N94&lt;&gt;$BJ$6),AU94="有"),$AL$2,VLOOKUP(AU94,'P1'!$B$4:$J$35,9,FALSE)),"")</f>
        <v/>
      </c>
      <c r="AV95" s="121">
        <f>SUM(Q95:AU95)</f>
        <v>0</v>
      </c>
      <c r="AW95" s="707"/>
      <c r="AX95" s="709"/>
      <c r="AY95" s="122"/>
      <c r="AZ95" s="122"/>
    </row>
    <row r="96" spans="2:52" ht="17.100000000000001" customHeight="1">
      <c r="B96" s="686">
        <f t="shared" si="5"/>
        <v>39</v>
      </c>
      <c r="C96" s="717"/>
      <c r="D96" s="718"/>
      <c r="E96" s="718"/>
      <c r="F96" s="718"/>
      <c r="G96" s="718"/>
      <c r="H96" s="719"/>
      <c r="I96" s="723"/>
      <c r="J96" s="724"/>
      <c r="K96" s="724"/>
      <c r="L96" s="724"/>
      <c r="M96" s="725"/>
      <c r="N96" s="729"/>
      <c r="O96" s="730"/>
      <c r="P96" s="719"/>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16">
        <f>COUNTA(Q96:AU96)</f>
        <v>0</v>
      </c>
      <c r="AW96" s="706">
        <f>AV97</f>
        <v>0</v>
      </c>
      <c r="AX96" s="708" t="str">
        <f>IFERROR(ROUNDDOWN(AV97/$AT$2,1),"")</f>
        <v/>
      </c>
      <c r="AY96" s="117"/>
      <c r="AZ96" s="117"/>
    </row>
    <row r="97" spans="2:59" ht="17.100000000000001" customHeight="1">
      <c r="B97" s="687"/>
      <c r="C97" s="720"/>
      <c r="D97" s="721"/>
      <c r="E97" s="721"/>
      <c r="F97" s="721"/>
      <c r="G97" s="721"/>
      <c r="H97" s="722"/>
      <c r="I97" s="726"/>
      <c r="J97" s="727"/>
      <c r="K97" s="727"/>
      <c r="L97" s="727"/>
      <c r="M97" s="728"/>
      <c r="N97" s="720"/>
      <c r="O97" s="721"/>
      <c r="P97" s="722"/>
      <c r="Q97" s="256" t="str">
        <f>IFERROR(IF(AND(AND($N96&lt;&gt;$BI$6,$N96&lt;&gt;$BJ$6),Q96="有"),$AL$2,VLOOKUP(Q96,'P1'!$B$4:$J$35,9,FALSE)),"")</f>
        <v/>
      </c>
      <c r="R97" s="256" t="str">
        <f>IFERROR(IF(AND(AND($N96&lt;&gt;$BI$6,$N96&lt;&gt;$BJ$6),R96="有"),$AL$2,VLOOKUP(R96,'P1'!$B$4:$J$35,9,FALSE)),"")</f>
        <v/>
      </c>
      <c r="S97" s="256" t="str">
        <f>IFERROR(IF(AND(AND($N96&lt;&gt;$BI$6,$N96&lt;&gt;$BJ$6),S96="有"),$AL$2,VLOOKUP(S96,'P1'!$B$4:$J$35,9,FALSE)),"")</f>
        <v/>
      </c>
      <c r="T97" s="256" t="str">
        <f>IFERROR(IF(AND(AND($N96&lt;&gt;$BI$6,$N96&lt;&gt;$BJ$6),T96="有"),$AL$2,VLOOKUP(T96,'P1'!$B$4:$J$35,9,FALSE)),"")</f>
        <v/>
      </c>
      <c r="U97" s="256" t="str">
        <f>IFERROR(IF(AND(AND($N96&lt;&gt;$BI$6,$N96&lt;&gt;$BJ$6),U96="有"),$AL$2,VLOOKUP(U96,'P1'!$B$4:$J$35,9,FALSE)),"")</f>
        <v/>
      </c>
      <c r="V97" s="256" t="str">
        <f>IFERROR(IF(AND(AND($N96&lt;&gt;$BI$6,$N96&lt;&gt;$BJ$6),V96="有"),$AL$2,VLOOKUP(V96,'P1'!$B$4:$J$35,9,FALSE)),"")</f>
        <v/>
      </c>
      <c r="W97" s="256" t="str">
        <f>IFERROR(IF(AND(AND($N96&lt;&gt;$BI$6,$N96&lt;&gt;$BJ$6),W96="有"),$AL$2,VLOOKUP(W96,'P1'!$B$4:$J$35,9,FALSE)),"")</f>
        <v/>
      </c>
      <c r="X97" s="256" t="str">
        <f>IFERROR(IF(AND(AND($N96&lt;&gt;$BI$6,$N96&lt;&gt;$BJ$6),X96="有"),$AL$2,VLOOKUP(X96,'P1'!$B$4:$J$35,9,FALSE)),"")</f>
        <v/>
      </c>
      <c r="Y97" s="256" t="str">
        <f>IFERROR(IF(AND(AND($N96&lt;&gt;$BI$6,$N96&lt;&gt;$BJ$6),Y96="有"),$AL$2,VLOOKUP(Y96,'P1'!$B$4:$J$35,9,FALSE)),"")</f>
        <v/>
      </c>
      <c r="Z97" s="256" t="str">
        <f>IFERROR(IF(AND(AND($N96&lt;&gt;$BI$6,$N96&lt;&gt;$BJ$6),Z96="有"),$AL$2,VLOOKUP(Z96,'P1'!$B$4:$J$35,9,FALSE)),"")</f>
        <v/>
      </c>
      <c r="AA97" s="256" t="str">
        <f>IFERROR(IF(AND(AND($N96&lt;&gt;$BI$6,$N96&lt;&gt;$BJ$6),AA96="有"),$AL$2,VLOOKUP(AA96,'P1'!$B$4:$J$35,9,FALSE)),"")</f>
        <v/>
      </c>
      <c r="AB97" s="256" t="str">
        <f>IFERROR(IF(AND(AND($N96&lt;&gt;$BI$6,$N96&lt;&gt;$BJ$6),AB96="有"),$AL$2,VLOOKUP(AB96,'P1'!$B$4:$J$35,9,FALSE)),"")</f>
        <v/>
      </c>
      <c r="AC97" s="256" t="str">
        <f>IFERROR(IF(AND(AND($N96&lt;&gt;$BI$6,$N96&lt;&gt;$BJ$6),AC96="有"),$AL$2,VLOOKUP(AC96,'P1'!$B$4:$J$35,9,FALSE)),"")</f>
        <v/>
      </c>
      <c r="AD97" s="256" t="str">
        <f>IFERROR(IF(AND(AND($N96&lt;&gt;$BI$6,$N96&lt;&gt;$BJ$6),AD96="有"),$AL$2,VLOOKUP(AD96,'P1'!$B$4:$J$35,9,FALSE)),"")</f>
        <v/>
      </c>
      <c r="AE97" s="256" t="str">
        <f>IFERROR(IF(AND(AND($N96&lt;&gt;$BI$6,$N96&lt;&gt;$BJ$6),AE96="有"),$AL$2,VLOOKUP(AE96,'P1'!$B$4:$J$35,9,FALSE)),"")</f>
        <v/>
      </c>
      <c r="AF97" s="256" t="str">
        <f>IFERROR(IF(AND(AND($N96&lt;&gt;$BI$6,$N96&lt;&gt;$BJ$6),AF96="有"),$AL$2,VLOOKUP(AF96,'P1'!$B$4:$J$35,9,FALSE)),"")</f>
        <v/>
      </c>
      <c r="AG97" s="256" t="str">
        <f>IFERROR(IF(AND(AND($N96&lt;&gt;$BI$6,$N96&lt;&gt;$BJ$6),AG96="有"),$AL$2,VLOOKUP(AG96,'P1'!$B$4:$J$35,9,FALSE)),"")</f>
        <v/>
      </c>
      <c r="AH97" s="256" t="str">
        <f>IFERROR(IF(AND(AND($N96&lt;&gt;$BI$6,$N96&lt;&gt;$BJ$6),AH96="有"),$AL$2,VLOOKUP(AH96,'P1'!$B$4:$J$35,9,FALSE)),"")</f>
        <v/>
      </c>
      <c r="AI97" s="256" t="str">
        <f>IFERROR(IF(AND(AND($N96&lt;&gt;$BI$6,$N96&lt;&gt;$BJ$6),AI96="有"),$AL$2,VLOOKUP(AI96,'P1'!$B$4:$J$35,9,FALSE)),"")</f>
        <v/>
      </c>
      <c r="AJ97" s="256" t="str">
        <f>IFERROR(IF(AND(AND($N96&lt;&gt;$BI$6,$N96&lt;&gt;$BJ$6),AJ96="有"),$AL$2,VLOOKUP(AJ96,'P1'!$B$4:$J$35,9,FALSE)),"")</f>
        <v/>
      </c>
      <c r="AK97" s="256" t="str">
        <f>IFERROR(IF(AND(AND($N96&lt;&gt;$BI$6,$N96&lt;&gt;$BJ$6),AK96="有"),$AL$2,VLOOKUP(AK96,'P1'!$B$4:$J$35,9,FALSE)),"")</f>
        <v/>
      </c>
      <c r="AL97" s="256" t="str">
        <f>IFERROR(IF(AND(AND($N96&lt;&gt;$BI$6,$N96&lt;&gt;$BJ$6),AL96="有"),$AL$2,VLOOKUP(AL96,'P1'!$B$4:$J$35,9,FALSE)),"")</f>
        <v/>
      </c>
      <c r="AM97" s="256" t="str">
        <f>IFERROR(IF(AND(AND($N96&lt;&gt;$BI$6,$N96&lt;&gt;$BJ$6),AM96="有"),$AL$2,VLOOKUP(AM96,'P1'!$B$4:$J$35,9,FALSE)),"")</f>
        <v/>
      </c>
      <c r="AN97" s="256" t="str">
        <f>IFERROR(IF(AND(AND($N96&lt;&gt;$BI$6,$N96&lt;&gt;$BJ$6),AN96="有"),$AL$2,VLOOKUP(AN96,'P1'!$B$4:$J$35,9,FALSE)),"")</f>
        <v/>
      </c>
      <c r="AO97" s="256" t="str">
        <f>IFERROR(IF(AND(AND($N96&lt;&gt;$BI$6,$N96&lt;&gt;$BJ$6),AO96="有"),$AL$2,VLOOKUP(AO96,'P1'!$B$4:$J$35,9,FALSE)),"")</f>
        <v/>
      </c>
      <c r="AP97" s="256" t="str">
        <f>IFERROR(IF(AND(AND($N96&lt;&gt;$BI$6,$N96&lt;&gt;$BJ$6),AP96="有"),$AL$2,VLOOKUP(AP96,'P1'!$B$4:$J$35,9,FALSE)),"")</f>
        <v/>
      </c>
      <c r="AQ97" s="256" t="str">
        <f>IFERROR(IF(AND(AND($N96&lt;&gt;$BI$6,$N96&lt;&gt;$BJ$6),AQ96="有"),$AL$2,VLOOKUP(AQ96,'P1'!$B$4:$J$35,9,FALSE)),"")</f>
        <v/>
      </c>
      <c r="AR97" s="256" t="str">
        <f>IFERROR(IF(AND(AND($N96&lt;&gt;$BI$6,$N96&lt;&gt;$BJ$6),AR96="有"),$AL$2,VLOOKUP(AR96,'P1'!$B$4:$J$35,9,FALSE)),"")</f>
        <v/>
      </c>
      <c r="AS97" s="256" t="str">
        <f>IFERROR(IF(AND(AND($N96&lt;&gt;$BI$6,$N96&lt;&gt;$BJ$6),AS96="有"),$AL$2,VLOOKUP(AS96,'P1'!$B$4:$J$35,9,FALSE)),"")</f>
        <v/>
      </c>
      <c r="AT97" s="256" t="str">
        <f>IFERROR(IF(AND(AND($N96&lt;&gt;$BI$6,$N96&lt;&gt;$BJ$6),AT96="有"),$AL$2,VLOOKUP(AT96,'P1'!$B$4:$J$35,9,FALSE)),"")</f>
        <v/>
      </c>
      <c r="AU97" s="256" t="str">
        <f>IFERROR(IF(AND(AND($N96&lt;&gt;$BI$6,$N96&lt;&gt;$BJ$6),AU96="有"),$AL$2,VLOOKUP(AU96,'P1'!$B$4:$J$35,9,FALSE)),"")</f>
        <v/>
      </c>
      <c r="AV97" s="121">
        <f>SUM(Q97:AU97)</f>
        <v>0</v>
      </c>
      <c r="AW97" s="707"/>
      <c r="AX97" s="709"/>
      <c r="AY97" s="122"/>
      <c r="AZ97" s="122"/>
    </row>
    <row r="98" spans="2:59" ht="17.100000000000001" customHeight="1">
      <c r="B98" s="686">
        <f t="shared" si="5"/>
        <v>40</v>
      </c>
      <c r="C98" s="717"/>
      <c r="D98" s="718"/>
      <c r="E98" s="718"/>
      <c r="F98" s="718"/>
      <c r="G98" s="718"/>
      <c r="H98" s="719"/>
      <c r="I98" s="723"/>
      <c r="J98" s="724"/>
      <c r="K98" s="724"/>
      <c r="L98" s="724"/>
      <c r="M98" s="725"/>
      <c r="N98" s="729"/>
      <c r="O98" s="730"/>
      <c r="P98" s="719"/>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16">
        <f>COUNTA(Q98:AU98)</f>
        <v>0</v>
      </c>
      <c r="AW98" s="706">
        <f>AV99</f>
        <v>0</v>
      </c>
      <c r="AX98" s="708" t="str">
        <f>IFERROR(ROUNDDOWN(AV99/$AT$2,1),"")</f>
        <v/>
      </c>
      <c r="AY98" s="117"/>
      <c r="AZ98" s="117"/>
    </row>
    <row r="99" spans="2:59" ht="17.100000000000001" customHeight="1">
      <c r="B99" s="687"/>
      <c r="C99" s="720"/>
      <c r="D99" s="721"/>
      <c r="E99" s="721"/>
      <c r="F99" s="721"/>
      <c r="G99" s="721"/>
      <c r="H99" s="722"/>
      <c r="I99" s="726"/>
      <c r="J99" s="727"/>
      <c r="K99" s="727"/>
      <c r="L99" s="727"/>
      <c r="M99" s="728"/>
      <c r="N99" s="720"/>
      <c r="O99" s="721"/>
      <c r="P99" s="722"/>
      <c r="Q99" s="256" t="str">
        <f>IFERROR(IF(AND(AND($N98&lt;&gt;$BI$6,$N98&lt;&gt;$BJ$6),Q98="有"),$AL$2,VLOOKUP(Q98,'P1'!$B$4:$J$35,9,FALSE)),"")</f>
        <v/>
      </c>
      <c r="R99" s="256" t="str">
        <f>IFERROR(IF(AND(AND($N98&lt;&gt;$BI$6,$N98&lt;&gt;$BJ$6),R98="有"),$AL$2,VLOOKUP(R98,'P1'!$B$4:$J$35,9,FALSE)),"")</f>
        <v/>
      </c>
      <c r="S99" s="256" t="str">
        <f>IFERROR(IF(AND(AND($N98&lt;&gt;$BI$6,$N98&lt;&gt;$BJ$6),S98="有"),$AL$2,VLOOKUP(S98,'P1'!$B$4:$J$35,9,FALSE)),"")</f>
        <v/>
      </c>
      <c r="T99" s="256" t="str">
        <f>IFERROR(IF(AND(AND($N98&lt;&gt;$BI$6,$N98&lt;&gt;$BJ$6),T98="有"),$AL$2,VLOOKUP(T98,'P1'!$B$4:$J$35,9,FALSE)),"")</f>
        <v/>
      </c>
      <c r="U99" s="256" t="str">
        <f>IFERROR(IF(AND(AND($N98&lt;&gt;$BI$6,$N98&lt;&gt;$BJ$6),U98="有"),$AL$2,VLOOKUP(U98,'P1'!$B$4:$J$35,9,FALSE)),"")</f>
        <v/>
      </c>
      <c r="V99" s="256" t="str">
        <f>IFERROR(IF(AND(AND($N98&lt;&gt;$BI$6,$N98&lt;&gt;$BJ$6),V98="有"),$AL$2,VLOOKUP(V98,'P1'!$B$4:$J$35,9,FALSE)),"")</f>
        <v/>
      </c>
      <c r="W99" s="256" t="str">
        <f>IFERROR(IF(AND(AND($N98&lt;&gt;$BI$6,$N98&lt;&gt;$BJ$6),W98="有"),$AL$2,VLOOKUP(W98,'P1'!$B$4:$J$35,9,FALSE)),"")</f>
        <v/>
      </c>
      <c r="X99" s="256" t="str">
        <f>IFERROR(IF(AND(AND($N98&lt;&gt;$BI$6,$N98&lt;&gt;$BJ$6),X98="有"),$AL$2,VLOOKUP(X98,'P1'!$B$4:$J$35,9,FALSE)),"")</f>
        <v/>
      </c>
      <c r="Y99" s="256" t="str">
        <f>IFERROR(IF(AND(AND($N98&lt;&gt;$BI$6,$N98&lt;&gt;$BJ$6),Y98="有"),$AL$2,VLOOKUP(Y98,'P1'!$B$4:$J$35,9,FALSE)),"")</f>
        <v/>
      </c>
      <c r="Z99" s="256" t="str">
        <f>IFERROR(IF(AND(AND($N98&lt;&gt;$BI$6,$N98&lt;&gt;$BJ$6),Z98="有"),$AL$2,VLOOKUP(Z98,'P1'!$B$4:$J$35,9,FALSE)),"")</f>
        <v/>
      </c>
      <c r="AA99" s="256" t="str">
        <f>IFERROR(IF(AND(AND($N98&lt;&gt;$BI$6,$N98&lt;&gt;$BJ$6),AA98="有"),$AL$2,VLOOKUP(AA98,'P1'!$B$4:$J$35,9,FALSE)),"")</f>
        <v/>
      </c>
      <c r="AB99" s="256" t="str">
        <f>IFERROR(IF(AND(AND($N98&lt;&gt;$BI$6,$N98&lt;&gt;$BJ$6),AB98="有"),$AL$2,VLOOKUP(AB98,'P1'!$B$4:$J$35,9,FALSE)),"")</f>
        <v/>
      </c>
      <c r="AC99" s="256" t="str">
        <f>IFERROR(IF(AND(AND($N98&lt;&gt;$BI$6,$N98&lt;&gt;$BJ$6),AC98="有"),$AL$2,VLOOKUP(AC98,'P1'!$B$4:$J$35,9,FALSE)),"")</f>
        <v/>
      </c>
      <c r="AD99" s="256" t="str">
        <f>IFERROR(IF(AND(AND($N98&lt;&gt;$BI$6,$N98&lt;&gt;$BJ$6),AD98="有"),$AL$2,VLOOKUP(AD98,'P1'!$B$4:$J$35,9,FALSE)),"")</f>
        <v/>
      </c>
      <c r="AE99" s="256" t="str">
        <f>IFERROR(IF(AND(AND($N98&lt;&gt;$BI$6,$N98&lt;&gt;$BJ$6),AE98="有"),$AL$2,VLOOKUP(AE98,'P1'!$B$4:$J$35,9,FALSE)),"")</f>
        <v/>
      </c>
      <c r="AF99" s="256" t="str">
        <f>IFERROR(IF(AND(AND($N98&lt;&gt;$BI$6,$N98&lt;&gt;$BJ$6),AF98="有"),$AL$2,VLOOKUP(AF98,'P1'!$B$4:$J$35,9,FALSE)),"")</f>
        <v/>
      </c>
      <c r="AG99" s="256" t="str">
        <f>IFERROR(IF(AND(AND($N98&lt;&gt;$BI$6,$N98&lt;&gt;$BJ$6),AG98="有"),$AL$2,VLOOKUP(AG98,'P1'!$B$4:$J$35,9,FALSE)),"")</f>
        <v/>
      </c>
      <c r="AH99" s="256" t="str">
        <f>IFERROR(IF(AND(AND($N98&lt;&gt;$BI$6,$N98&lt;&gt;$BJ$6),AH98="有"),$AL$2,VLOOKUP(AH98,'P1'!$B$4:$J$35,9,FALSE)),"")</f>
        <v/>
      </c>
      <c r="AI99" s="256" t="str">
        <f>IFERROR(IF(AND(AND($N98&lt;&gt;$BI$6,$N98&lt;&gt;$BJ$6),AI98="有"),$AL$2,VLOOKUP(AI98,'P1'!$B$4:$J$35,9,FALSE)),"")</f>
        <v/>
      </c>
      <c r="AJ99" s="256" t="str">
        <f>IFERROR(IF(AND(AND($N98&lt;&gt;$BI$6,$N98&lt;&gt;$BJ$6),AJ98="有"),$AL$2,VLOOKUP(AJ98,'P1'!$B$4:$J$35,9,FALSE)),"")</f>
        <v/>
      </c>
      <c r="AK99" s="256" t="str">
        <f>IFERROR(IF(AND(AND($N98&lt;&gt;$BI$6,$N98&lt;&gt;$BJ$6),AK98="有"),$AL$2,VLOOKUP(AK98,'P1'!$B$4:$J$35,9,FALSE)),"")</f>
        <v/>
      </c>
      <c r="AL99" s="256" t="str">
        <f>IFERROR(IF(AND(AND($N98&lt;&gt;$BI$6,$N98&lt;&gt;$BJ$6),AL98="有"),$AL$2,VLOOKUP(AL98,'P1'!$B$4:$J$35,9,FALSE)),"")</f>
        <v/>
      </c>
      <c r="AM99" s="256" t="str">
        <f>IFERROR(IF(AND(AND($N98&lt;&gt;$BI$6,$N98&lt;&gt;$BJ$6),AM98="有"),$AL$2,VLOOKUP(AM98,'P1'!$B$4:$J$35,9,FALSE)),"")</f>
        <v/>
      </c>
      <c r="AN99" s="256" t="str">
        <f>IFERROR(IF(AND(AND($N98&lt;&gt;$BI$6,$N98&lt;&gt;$BJ$6),AN98="有"),$AL$2,VLOOKUP(AN98,'P1'!$B$4:$J$35,9,FALSE)),"")</f>
        <v/>
      </c>
      <c r="AO99" s="256" t="str">
        <f>IFERROR(IF(AND(AND($N98&lt;&gt;$BI$6,$N98&lt;&gt;$BJ$6),AO98="有"),$AL$2,VLOOKUP(AO98,'P1'!$B$4:$J$35,9,FALSE)),"")</f>
        <v/>
      </c>
      <c r="AP99" s="256" t="str">
        <f>IFERROR(IF(AND(AND($N98&lt;&gt;$BI$6,$N98&lt;&gt;$BJ$6),AP98="有"),$AL$2,VLOOKUP(AP98,'P1'!$B$4:$J$35,9,FALSE)),"")</f>
        <v/>
      </c>
      <c r="AQ99" s="256" t="str">
        <f>IFERROR(IF(AND(AND($N98&lt;&gt;$BI$6,$N98&lt;&gt;$BJ$6),AQ98="有"),$AL$2,VLOOKUP(AQ98,'P1'!$B$4:$J$35,9,FALSE)),"")</f>
        <v/>
      </c>
      <c r="AR99" s="256" t="str">
        <f>IFERROR(IF(AND(AND($N98&lt;&gt;$BI$6,$N98&lt;&gt;$BJ$6),AR98="有"),$AL$2,VLOOKUP(AR98,'P1'!$B$4:$J$35,9,FALSE)),"")</f>
        <v/>
      </c>
      <c r="AS99" s="256" t="str">
        <f>IFERROR(IF(AND(AND($N98&lt;&gt;$BI$6,$N98&lt;&gt;$BJ$6),AS98="有"),$AL$2,VLOOKUP(AS98,'P1'!$B$4:$J$35,9,FALSE)),"")</f>
        <v/>
      </c>
      <c r="AT99" s="256" t="str">
        <f>IFERROR(IF(AND(AND($N98&lt;&gt;$BI$6,$N98&lt;&gt;$BJ$6),AT98="有"),$AL$2,VLOOKUP(AT98,'P1'!$B$4:$J$35,9,FALSE)),"")</f>
        <v/>
      </c>
      <c r="AU99" s="256" t="str">
        <f>IFERROR(IF(AND(AND($N98&lt;&gt;$BI$6,$N98&lt;&gt;$BJ$6),AU98="有"),$AL$2,VLOOKUP(AU98,'P1'!$B$4:$J$35,9,FALSE)),"")</f>
        <v/>
      </c>
      <c r="AV99" s="121">
        <f>SUM(Q99:AU99)</f>
        <v>0</v>
      </c>
      <c r="AW99" s="707"/>
      <c r="AX99" s="709"/>
      <c r="AY99" s="122"/>
      <c r="AZ99" s="122"/>
    </row>
    <row r="100" spans="2:59" s="91" customFormat="1" ht="5.0999999999999996" customHeight="1">
      <c r="B100" s="124"/>
      <c r="C100" s="125"/>
      <c r="D100" s="126"/>
      <c r="E100" s="126"/>
      <c r="F100" s="126"/>
      <c r="G100" s="126"/>
      <c r="H100" s="126"/>
      <c r="I100" s="125"/>
      <c r="J100" s="125"/>
      <c r="K100" s="125"/>
      <c r="L100" s="125"/>
      <c r="M100" s="125"/>
      <c r="N100" s="125"/>
      <c r="O100" s="125"/>
      <c r="P100" s="125"/>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BA100" s="73"/>
      <c r="BB100" s="73"/>
      <c r="BC100" s="73"/>
      <c r="BD100" s="73"/>
      <c r="BE100" s="73"/>
      <c r="BF100" s="73"/>
      <c r="BG100" s="73"/>
    </row>
    <row r="101" spans="2:59" s="89" customFormat="1" ht="5.0999999999999996" customHeight="1">
      <c r="B101" s="135"/>
      <c r="AS101" s="110"/>
      <c r="AT101" s="110"/>
      <c r="AU101" s="110"/>
      <c r="AY101" s="73"/>
      <c r="AZ101" s="73"/>
      <c r="BA101" s="73"/>
      <c r="BB101" s="73"/>
      <c r="BC101" s="73"/>
      <c r="BD101" s="73"/>
      <c r="BE101" s="73"/>
      <c r="BF101" s="73"/>
      <c r="BG101" s="73"/>
    </row>
    <row r="102" spans="2:59" ht="21.95" customHeight="1">
      <c r="B102" s="243" t="str">
        <f>B2</f>
        <v>（2）　勤務実績　（指導月の前々月の実績）</v>
      </c>
      <c r="S102" s="136" t="s">
        <v>146</v>
      </c>
      <c r="T102" s="731" t="str">
        <f>$T$2</f>
        <v/>
      </c>
      <c r="U102" s="731"/>
      <c r="V102" s="137" t="s">
        <v>27</v>
      </c>
      <c r="W102" s="137">
        <f>$W$2</f>
        <v>9</v>
      </c>
      <c r="X102" s="138" t="s">
        <v>165</v>
      </c>
      <c r="Y102" s="137"/>
      <c r="Z102" s="139" t="s">
        <v>147</v>
      </c>
      <c r="AA102" s="109"/>
      <c r="AB102" s="105"/>
      <c r="AC102" s="105"/>
      <c r="AD102" s="73"/>
      <c r="AE102" s="73"/>
      <c r="AF102" s="73"/>
      <c r="AG102" s="73"/>
      <c r="AH102" s="73"/>
      <c r="AI102" s="73"/>
      <c r="AJ102" s="73"/>
      <c r="AK102" s="73"/>
      <c r="AL102" s="73"/>
      <c r="AM102" s="73"/>
      <c r="AN102" s="73"/>
      <c r="AO102" s="73"/>
      <c r="AP102" s="73"/>
      <c r="AQ102" s="73"/>
      <c r="AR102" s="73"/>
      <c r="AS102" s="73"/>
      <c r="AT102" s="73"/>
      <c r="AU102" s="73"/>
      <c r="AV102" s="73"/>
      <c r="AW102" s="73"/>
      <c r="AX102" s="110" t="str">
        <f>"3 / "&amp;COUNTA(C$6,C$56,C$105,C$154,C$203)</f>
        <v>3 / 1</v>
      </c>
    </row>
    <row r="103" spans="2:59" s="110" customFormat="1" ht="15" customHeight="1">
      <c r="B103" s="686"/>
      <c r="C103" s="694" t="s">
        <v>171</v>
      </c>
      <c r="D103" s="695"/>
      <c r="E103" s="695"/>
      <c r="F103" s="695"/>
      <c r="G103" s="695"/>
      <c r="H103" s="696"/>
      <c r="I103" s="694" t="s">
        <v>172</v>
      </c>
      <c r="J103" s="695"/>
      <c r="K103" s="695"/>
      <c r="L103" s="695"/>
      <c r="M103" s="696"/>
      <c r="N103" s="710" t="s">
        <v>173</v>
      </c>
      <c r="O103" s="695"/>
      <c r="P103" s="696"/>
      <c r="Q103" s="111">
        <f>Q$4</f>
        <v>42979</v>
      </c>
      <c r="R103" s="111">
        <f t="shared" ref="R103:AU103" si="6">R$4</f>
        <v>42980</v>
      </c>
      <c r="S103" s="111">
        <f t="shared" si="6"/>
        <v>42981</v>
      </c>
      <c r="T103" s="111">
        <f t="shared" si="6"/>
        <v>42982</v>
      </c>
      <c r="U103" s="111">
        <f t="shared" si="6"/>
        <v>42983</v>
      </c>
      <c r="V103" s="111">
        <f t="shared" si="6"/>
        <v>42984</v>
      </c>
      <c r="W103" s="111">
        <f t="shared" si="6"/>
        <v>42985</v>
      </c>
      <c r="X103" s="111">
        <f t="shared" si="6"/>
        <v>42986</v>
      </c>
      <c r="Y103" s="111">
        <f t="shared" si="6"/>
        <v>42987</v>
      </c>
      <c r="Z103" s="111">
        <f t="shared" si="6"/>
        <v>42988</v>
      </c>
      <c r="AA103" s="111">
        <f t="shared" si="6"/>
        <v>42989</v>
      </c>
      <c r="AB103" s="111">
        <f t="shared" si="6"/>
        <v>42990</v>
      </c>
      <c r="AC103" s="111">
        <f t="shared" si="6"/>
        <v>42991</v>
      </c>
      <c r="AD103" s="111">
        <f t="shared" si="6"/>
        <v>42992</v>
      </c>
      <c r="AE103" s="111">
        <f t="shared" si="6"/>
        <v>42993</v>
      </c>
      <c r="AF103" s="111">
        <f t="shared" si="6"/>
        <v>42994</v>
      </c>
      <c r="AG103" s="111">
        <f t="shared" si="6"/>
        <v>42995</v>
      </c>
      <c r="AH103" s="111">
        <f t="shared" si="6"/>
        <v>42996</v>
      </c>
      <c r="AI103" s="111">
        <f t="shared" si="6"/>
        <v>42997</v>
      </c>
      <c r="AJ103" s="111">
        <f t="shared" si="6"/>
        <v>42998</v>
      </c>
      <c r="AK103" s="111">
        <f t="shared" si="6"/>
        <v>42999</v>
      </c>
      <c r="AL103" s="111">
        <f t="shared" si="6"/>
        <v>43000</v>
      </c>
      <c r="AM103" s="111">
        <f t="shared" si="6"/>
        <v>43001</v>
      </c>
      <c r="AN103" s="111">
        <f t="shared" si="6"/>
        <v>43002</v>
      </c>
      <c r="AO103" s="111">
        <f t="shared" si="6"/>
        <v>43003</v>
      </c>
      <c r="AP103" s="111">
        <f t="shared" si="6"/>
        <v>43004</v>
      </c>
      <c r="AQ103" s="111">
        <f t="shared" si="6"/>
        <v>43005</v>
      </c>
      <c r="AR103" s="111">
        <f t="shared" si="6"/>
        <v>43006</v>
      </c>
      <c r="AS103" s="111">
        <f t="shared" si="6"/>
        <v>43007</v>
      </c>
      <c r="AT103" s="111">
        <f t="shared" si="6"/>
        <v>43008</v>
      </c>
      <c r="AU103" s="111" t="str">
        <f t="shared" si="6"/>
        <v/>
      </c>
      <c r="AV103" s="112" t="s">
        <v>174</v>
      </c>
      <c r="AW103" s="682"/>
      <c r="AX103" s="682" t="s">
        <v>175</v>
      </c>
      <c r="AY103" s="113"/>
      <c r="AZ103" s="113"/>
      <c r="BA103" s="73"/>
      <c r="BB103" s="73"/>
      <c r="BC103" s="73"/>
      <c r="BD103" s="73"/>
      <c r="BE103" s="73"/>
      <c r="BF103" s="73"/>
      <c r="BG103" s="73"/>
    </row>
    <row r="104" spans="2:59" s="110" customFormat="1" ht="15" customHeight="1">
      <c r="B104" s="687"/>
      <c r="C104" s="697"/>
      <c r="D104" s="698"/>
      <c r="E104" s="698"/>
      <c r="F104" s="698"/>
      <c r="G104" s="698"/>
      <c r="H104" s="699"/>
      <c r="I104" s="697"/>
      <c r="J104" s="698"/>
      <c r="K104" s="698"/>
      <c r="L104" s="698"/>
      <c r="M104" s="699"/>
      <c r="N104" s="697"/>
      <c r="O104" s="698"/>
      <c r="P104" s="699"/>
      <c r="Q104" s="114" t="str">
        <f>Q$5</f>
        <v>金</v>
      </c>
      <c r="R104" s="114" t="str">
        <f t="shared" ref="R104:AU104" si="7">R$5</f>
        <v>土</v>
      </c>
      <c r="S104" s="114" t="str">
        <f t="shared" si="7"/>
        <v>日</v>
      </c>
      <c r="T104" s="114" t="str">
        <f t="shared" si="7"/>
        <v>月</v>
      </c>
      <c r="U104" s="114" t="str">
        <f t="shared" si="7"/>
        <v>火</v>
      </c>
      <c r="V104" s="114" t="str">
        <f t="shared" si="7"/>
        <v>水</v>
      </c>
      <c r="W104" s="114" t="str">
        <f t="shared" si="7"/>
        <v>木</v>
      </c>
      <c r="X104" s="114" t="str">
        <f t="shared" si="7"/>
        <v>金</v>
      </c>
      <c r="Y104" s="114" t="str">
        <f t="shared" si="7"/>
        <v>土</v>
      </c>
      <c r="Z104" s="114" t="str">
        <f t="shared" si="7"/>
        <v>日</v>
      </c>
      <c r="AA104" s="114" t="str">
        <f t="shared" si="7"/>
        <v>月</v>
      </c>
      <c r="AB104" s="114" t="str">
        <f t="shared" si="7"/>
        <v>火</v>
      </c>
      <c r="AC104" s="114" t="str">
        <f t="shared" si="7"/>
        <v>水</v>
      </c>
      <c r="AD104" s="114" t="str">
        <f t="shared" si="7"/>
        <v>木</v>
      </c>
      <c r="AE104" s="114" t="str">
        <f t="shared" si="7"/>
        <v>金</v>
      </c>
      <c r="AF104" s="114" t="str">
        <f t="shared" si="7"/>
        <v>土</v>
      </c>
      <c r="AG104" s="114" t="str">
        <f t="shared" si="7"/>
        <v>日</v>
      </c>
      <c r="AH104" s="114" t="str">
        <f t="shared" si="7"/>
        <v>月</v>
      </c>
      <c r="AI104" s="114" t="str">
        <f t="shared" si="7"/>
        <v>火</v>
      </c>
      <c r="AJ104" s="114" t="str">
        <f t="shared" si="7"/>
        <v>水</v>
      </c>
      <c r="AK104" s="114" t="str">
        <f t="shared" si="7"/>
        <v>木</v>
      </c>
      <c r="AL104" s="114" t="str">
        <f t="shared" si="7"/>
        <v>金</v>
      </c>
      <c r="AM104" s="114" t="str">
        <f t="shared" si="7"/>
        <v>土</v>
      </c>
      <c r="AN104" s="114" t="str">
        <f t="shared" si="7"/>
        <v>日</v>
      </c>
      <c r="AO104" s="114" t="str">
        <f t="shared" si="7"/>
        <v>月</v>
      </c>
      <c r="AP104" s="114" t="str">
        <f t="shared" si="7"/>
        <v>火</v>
      </c>
      <c r="AQ104" s="114" t="str">
        <f t="shared" si="7"/>
        <v>水</v>
      </c>
      <c r="AR104" s="114" t="str">
        <f t="shared" si="7"/>
        <v>木</v>
      </c>
      <c r="AS104" s="114" t="str">
        <f t="shared" si="7"/>
        <v>金</v>
      </c>
      <c r="AT104" s="114" t="str">
        <f t="shared" si="7"/>
        <v>土</v>
      </c>
      <c r="AU104" s="114" t="str">
        <f t="shared" si="7"/>
        <v/>
      </c>
      <c r="AV104" s="112" t="s">
        <v>176</v>
      </c>
      <c r="AW104" s="683"/>
      <c r="AX104" s="683"/>
      <c r="AY104" s="113"/>
      <c r="AZ104" s="113"/>
      <c r="BA104" s="73"/>
      <c r="BB104" s="73"/>
      <c r="BC104" s="73"/>
      <c r="BD104" s="73"/>
      <c r="BE104" s="73"/>
      <c r="BF104" s="73"/>
      <c r="BG104" s="73"/>
    </row>
    <row r="105" spans="2:59" ht="17.100000000000001" customHeight="1">
      <c r="B105" s="686">
        <f>B98+1</f>
        <v>41</v>
      </c>
      <c r="C105" s="717"/>
      <c r="D105" s="718"/>
      <c r="E105" s="718"/>
      <c r="F105" s="718"/>
      <c r="G105" s="718"/>
      <c r="H105" s="719"/>
      <c r="I105" s="723"/>
      <c r="J105" s="724"/>
      <c r="K105" s="724"/>
      <c r="L105" s="724"/>
      <c r="M105" s="725"/>
      <c r="N105" s="729"/>
      <c r="O105" s="730"/>
      <c r="P105" s="737"/>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116">
        <f>COUNTA(Q105:AU105)</f>
        <v>0</v>
      </c>
      <c r="AW105" s="706">
        <f>AV106</f>
        <v>0</v>
      </c>
      <c r="AX105" s="708" t="str">
        <f>IFERROR(ROUNDDOWN(AV106/$AT$2,1),"")</f>
        <v/>
      </c>
      <c r="AY105" s="117"/>
      <c r="AZ105" s="117"/>
    </row>
    <row r="106" spans="2:59" ht="17.100000000000001" customHeight="1">
      <c r="B106" s="687"/>
      <c r="C106" s="720"/>
      <c r="D106" s="721"/>
      <c r="E106" s="721"/>
      <c r="F106" s="721"/>
      <c r="G106" s="721"/>
      <c r="H106" s="722"/>
      <c r="I106" s="726"/>
      <c r="J106" s="727"/>
      <c r="K106" s="727"/>
      <c r="L106" s="727"/>
      <c r="M106" s="728"/>
      <c r="N106" s="738"/>
      <c r="O106" s="739"/>
      <c r="P106" s="740"/>
      <c r="Q106" s="256" t="str">
        <f>IFERROR(IF(AND(AND($N105&lt;&gt;$BI$6,$N105&lt;&gt;$BJ$6),Q105="有"),$AL$2,VLOOKUP(Q105,'P1'!$B$4:$J$35,9,FALSE)),"")</f>
        <v/>
      </c>
      <c r="R106" s="256" t="str">
        <f>IFERROR(IF(AND(AND($N105&lt;&gt;$BI$6,$N105&lt;&gt;$BJ$6),R105="有"),$AL$2,VLOOKUP(R105,'P1'!$B$4:$J$35,9,FALSE)),"")</f>
        <v/>
      </c>
      <c r="S106" s="256" t="str">
        <f>IFERROR(IF(AND(AND($N105&lt;&gt;$BI$6,$N105&lt;&gt;$BJ$6),S105="有"),$AL$2,VLOOKUP(S105,'P1'!$B$4:$J$35,9,FALSE)),"")</f>
        <v/>
      </c>
      <c r="T106" s="256" t="str">
        <f>IFERROR(IF(AND(AND($N105&lt;&gt;$BI$6,$N105&lt;&gt;$BJ$6),T105="有"),$AL$2,VLOOKUP(T105,'P1'!$B$4:$J$35,9,FALSE)),"")</f>
        <v/>
      </c>
      <c r="U106" s="256" t="str">
        <f>IFERROR(IF(AND(AND($N105&lt;&gt;$BI$6,$N105&lt;&gt;$BJ$6),U105="有"),$AL$2,VLOOKUP(U105,'P1'!$B$4:$J$35,9,FALSE)),"")</f>
        <v/>
      </c>
      <c r="V106" s="256" t="str">
        <f>IFERROR(IF(AND(AND($N105&lt;&gt;$BI$6,$N105&lt;&gt;$BJ$6),V105="有"),$AL$2,VLOOKUP(V105,'P1'!$B$4:$J$35,9,FALSE)),"")</f>
        <v/>
      </c>
      <c r="W106" s="256" t="str">
        <f>IFERROR(IF(AND(AND($N105&lt;&gt;$BI$6,$N105&lt;&gt;$BJ$6),W105="有"),$AL$2,VLOOKUP(W105,'P1'!$B$4:$J$35,9,FALSE)),"")</f>
        <v/>
      </c>
      <c r="X106" s="256" t="str">
        <f>IFERROR(IF(AND(AND($N105&lt;&gt;$BI$6,$N105&lt;&gt;$BJ$6),X105="有"),$AL$2,VLOOKUP(X105,'P1'!$B$4:$J$35,9,FALSE)),"")</f>
        <v/>
      </c>
      <c r="Y106" s="256" t="str">
        <f>IFERROR(IF(AND(AND($N105&lt;&gt;$BI$6,$N105&lt;&gt;$BJ$6),Y105="有"),$AL$2,VLOOKUP(Y105,'P1'!$B$4:$J$35,9,FALSE)),"")</f>
        <v/>
      </c>
      <c r="Z106" s="256" t="str">
        <f>IFERROR(IF(AND(AND($N105&lt;&gt;$BI$6,$N105&lt;&gt;$BJ$6),Z105="有"),$AL$2,VLOOKUP(Z105,'P1'!$B$4:$J$35,9,FALSE)),"")</f>
        <v/>
      </c>
      <c r="AA106" s="256" t="str">
        <f>IFERROR(IF(AND(AND($N105&lt;&gt;$BI$6,$N105&lt;&gt;$BJ$6),AA105="有"),$AL$2,VLOOKUP(AA105,'P1'!$B$4:$J$35,9,FALSE)),"")</f>
        <v/>
      </c>
      <c r="AB106" s="256" t="str">
        <f>IFERROR(IF(AND(AND($N105&lt;&gt;$BI$6,$N105&lt;&gt;$BJ$6),AB105="有"),$AL$2,VLOOKUP(AB105,'P1'!$B$4:$J$35,9,FALSE)),"")</f>
        <v/>
      </c>
      <c r="AC106" s="256" t="str">
        <f>IFERROR(IF(AND(AND($N105&lt;&gt;$BI$6,$N105&lt;&gt;$BJ$6),AC105="有"),$AL$2,VLOOKUP(AC105,'P1'!$B$4:$J$35,9,FALSE)),"")</f>
        <v/>
      </c>
      <c r="AD106" s="256" t="str">
        <f>IFERROR(IF(AND(AND($N105&lt;&gt;$BI$6,$N105&lt;&gt;$BJ$6),AD105="有"),$AL$2,VLOOKUP(AD105,'P1'!$B$4:$J$35,9,FALSE)),"")</f>
        <v/>
      </c>
      <c r="AE106" s="256" t="str">
        <f>IFERROR(IF(AND(AND($N105&lt;&gt;$BI$6,$N105&lt;&gt;$BJ$6),AE105="有"),$AL$2,VLOOKUP(AE105,'P1'!$B$4:$J$35,9,FALSE)),"")</f>
        <v/>
      </c>
      <c r="AF106" s="256" t="str">
        <f>IFERROR(IF(AND(AND($N105&lt;&gt;$BI$6,$N105&lt;&gt;$BJ$6),AF105="有"),$AL$2,VLOOKUP(AF105,'P1'!$B$4:$J$35,9,FALSE)),"")</f>
        <v/>
      </c>
      <c r="AG106" s="256" t="str">
        <f>IFERROR(IF(AND(AND($N105&lt;&gt;$BI$6,$N105&lt;&gt;$BJ$6),AG105="有"),$AL$2,VLOOKUP(AG105,'P1'!$B$4:$J$35,9,FALSE)),"")</f>
        <v/>
      </c>
      <c r="AH106" s="256" t="str">
        <f>IFERROR(IF(AND(AND($N105&lt;&gt;$BI$6,$N105&lt;&gt;$BJ$6),AH105="有"),$AL$2,VLOOKUP(AH105,'P1'!$B$4:$J$35,9,FALSE)),"")</f>
        <v/>
      </c>
      <c r="AI106" s="256" t="str">
        <f>IFERROR(IF(AND(AND($N105&lt;&gt;$BI$6,$N105&lt;&gt;$BJ$6),AI105="有"),$AL$2,VLOOKUP(AI105,'P1'!$B$4:$J$35,9,FALSE)),"")</f>
        <v/>
      </c>
      <c r="AJ106" s="256" t="str">
        <f>IFERROR(IF(AND(AND($N105&lt;&gt;$BI$6,$N105&lt;&gt;$BJ$6),AJ105="有"),$AL$2,VLOOKUP(AJ105,'P1'!$B$4:$J$35,9,FALSE)),"")</f>
        <v/>
      </c>
      <c r="AK106" s="256" t="str">
        <f>IFERROR(IF(AND(AND($N105&lt;&gt;$BI$6,$N105&lt;&gt;$BJ$6),AK105="有"),$AL$2,VLOOKUP(AK105,'P1'!$B$4:$J$35,9,FALSE)),"")</f>
        <v/>
      </c>
      <c r="AL106" s="256" t="str">
        <f>IFERROR(IF(AND(AND($N105&lt;&gt;$BI$6,$N105&lt;&gt;$BJ$6),AL105="有"),$AL$2,VLOOKUP(AL105,'P1'!$B$4:$J$35,9,FALSE)),"")</f>
        <v/>
      </c>
      <c r="AM106" s="256" t="str">
        <f>IFERROR(IF(AND(AND($N105&lt;&gt;$BI$6,$N105&lt;&gt;$BJ$6),AM105="有"),$AL$2,VLOOKUP(AM105,'P1'!$B$4:$J$35,9,FALSE)),"")</f>
        <v/>
      </c>
      <c r="AN106" s="256" t="str">
        <f>IFERROR(IF(AND(AND($N105&lt;&gt;$BI$6,$N105&lt;&gt;$BJ$6),AN105="有"),$AL$2,VLOOKUP(AN105,'P1'!$B$4:$J$35,9,FALSE)),"")</f>
        <v/>
      </c>
      <c r="AO106" s="256" t="str">
        <f>IFERROR(IF(AND(AND($N105&lt;&gt;$BI$6,$N105&lt;&gt;$BJ$6),AO105="有"),$AL$2,VLOOKUP(AO105,'P1'!$B$4:$J$35,9,FALSE)),"")</f>
        <v/>
      </c>
      <c r="AP106" s="256" t="str">
        <f>IFERROR(IF(AND(AND($N105&lt;&gt;$BI$6,$N105&lt;&gt;$BJ$6),AP105="有"),$AL$2,VLOOKUP(AP105,'P1'!$B$4:$J$35,9,FALSE)),"")</f>
        <v/>
      </c>
      <c r="AQ106" s="256" t="str">
        <f>IFERROR(IF(AND(AND($N105&lt;&gt;$BI$6,$N105&lt;&gt;$BJ$6),AQ105="有"),$AL$2,VLOOKUP(AQ105,'P1'!$B$4:$J$35,9,FALSE)),"")</f>
        <v/>
      </c>
      <c r="AR106" s="256" t="str">
        <f>IFERROR(IF(AND(AND($N105&lt;&gt;$BI$6,$N105&lt;&gt;$BJ$6),AR105="有"),$AL$2,VLOOKUP(AR105,'P1'!$B$4:$J$35,9,FALSE)),"")</f>
        <v/>
      </c>
      <c r="AS106" s="256" t="str">
        <f>IFERROR(IF(AND(AND($N105&lt;&gt;$BI$6,$N105&lt;&gt;$BJ$6),AS105="有"),$AL$2,VLOOKUP(AS105,'P1'!$B$4:$J$35,9,FALSE)),"")</f>
        <v/>
      </c>
      <c r="AT106" s="256" t="str">
        <f>IFERROR(IF(AND(AND($N105&lt;&gt;$BI$6,$N105&lt;&gt;$BJ$6),AT105="有"),$AL$2,VLOOKUP(AT105,'P1'!$B$4:$J$35,9,FALSE)),"")</f>
        <v/>
      </c>
      <c r="AU106" s="256" t="str">
        <f>IFERROR(IF(AND(AND($N105&lt;&gt;$BI$6,$N105&lt;&gt;$BJ$6),AU105="有"),$AL$2,VLOOKUP(AU105,'P1'!$B$4:$J$35,9,FALSE)),"")</f>
        <v/>
      </c>
      <c r="AV106" s="121">
        <f>SUM(Q106:AU106)</f>
        <v>0</v>
      </c>
      <c r="AW106" s="707"/>
      <c r="AX106" s="709"/>
      <c r="AY106" s="122"/>
      <c r="AZ106" s="122"/>
    </row>
    <row r="107" spans="2:59" ht="17.100000000000001" customHeight="1">
      <c r="B107" s="686">
        <f t="shared" ref="B107:B147" si="8">B105+1</f>
        <v>42</v>
      </c>
      <c r="C107" s="717"/>
      <c r="D107" s="718"/>
      <c r="E107" s="718"/>
      <c r="F107" s="718"/>
      <c r="G107" s="718"/>
      <c r="H107" s="719"/>
      <c r="I107" s="723"/>
      <c r="J107" s="724"/>
      <c r="K107" s="724"/>
      <c r="L107" s="724"/>
      <c r="M107" s="725"/>
      <c r="N107" s="729"/>
      <c r="O107" s="730"/>
      <c r="P107" s="737"/>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116">
        <f>COUNTA(Q107:AU107)</f>
        <v>0</v>
      </c>
      <c r="AW107" s="706">
        <f>AV108</f>
        <v>0</v>
      </c>
      <c r="AX107" s="708" t="str">
        <f>IFERROR(ROUNDDOWN(AV108/$AT$2,1),"")</f>
        <v/>
      </c>
      <c r="AY107" s="117"/>
      <c r="AZ107" s="117"/>
    </row>
    <row r="108" spans="2:59" ht="17.100000000000001" customHeight="1">
      <c r="B108" s="687"/>
      <c r="C108" s="720"/>
      <c r="D108" s="721"/>
      <c r="E108" s="721"/>
      <c r="F108" s="721"/>
      <c r="G108" s="721"/>
      <c r="H108" s="722"/>
      <c r="I108" s="726"/>
      <c r="J108" s="727"/>
      <c r="K108" s="727"/>
      <c r="L108" s="727"/>
      <c r="M108" s="728"/>
      <c r="N108" s="738"/>
      <c r="O108" s="739"/>
      <c r="P108" s="740"/>
      <c r="Q108" s="256" t="str">
        <f>IFERROR(IF(AND(AND($N107&lt;&gt;$BI$6,$N107&lt;&gt;$BJ$6),Q107="有"),$AL$2,VLOOKUP(Q107,'P1'!$B$4:$J$35,9,FALSE)),"")</f>
        <v/>
      </c>
      <c r="R108" s="256" t="str">
        <f>IFERROR(IF(AND(AND($N107&lt;&gt;$BI$6,$N107&lt;&gt;$BJ$6),R107="有"),$AL$2,VLOOKUP(R107,'P1'!$B$4:$J$35,9,FALSE)),"")</f>
        <v/>
      </c>
      <c r="S108" s="256" t="str">
        <f>IFERROR(IF(AND(AND($N107&lt;&gt;$BI$6,$N107&lt;&gt;$BJ$6),S107="有"),$AL$2,VLOOKUP(S107,'P1'!$B$4:$J$35,9,FALSE)),"")</f>
        <v/>
      </c>
      <c r="T108" s="256" t="str">
        <f>IFERROR(IF(AND(AND($N107&lt;&gt;$BI$6,$N107&lt;&gt;$BJ$6),T107="有"),$AL$2,VLOOKUP(T107,'P1'!$B$4:$J$35,9,FALSE)),"")</f>
        <v/>
      </c>
      <c r="U108" s="256" t="str">
        <f>IFERROR(IF(AND(AND($N107&lt;&gt;$BI$6,$N107&lt;&gt;$BJ$6),U107="有"),$AL$2,VLOOKUP(U107,'P1'!$B$4:$J$35,9,FALSE)),"")</f>
        <v/>
      </c>
      <c r="V108" s="256" t="str">
        <f>IFERROR(IF(AND(AND($N107&lt;&gt;$BI$6,$N107&lt;&gt;$BJ$6),V107="有"),$AL$2,VLOOKUP(V107,'P1'!$B$4:$J$35,9,FALSE)),"")</f>
        <v/>
      </c>
      <c r="W108" s="256" t="str">
        <f>IFERROR(IF(AND(AND($N107&lt;&gt;$BI$6,$N107&lt;&gt;$BJ$6),W107="有"),$AL$2,VLOOKUP(W107,'P1'!$B$4:$J$35,9,FALSE)),"")</f>
        <v/>
      </c>
      <c r="X108" s="256" t="str">
        <f>IFERROR(IF(AND(AND($N107&lt;&gt;$BI$6,$N107&lt;&gt;$BJ$6),X107="有"),$AL$2,VLOOKUP(X107,'P1'!$B$4:$J$35,9,FALSE)),"")</f>
        <v/>
      </c>
      <c r="Y108" s="256" t="str">
        <f>IFERROR(IF(AND(AND($N107&lt;&gt;$BI$6,$N107&lt;&gt;$BJ$6),Y107="有"),$AL$2,VLOOKUP(Y107,'P1'!$B$4:$J$35,9,FALSE)),"")</f>
        <v/>
      </c>
      <c r="Z108" s="256" t="str">
        <f>IFERROR(IF(AND(AND($N107&lt;&gt;$BI$6,$N107&lt;&gt;$BJ$6),Z107="有"),$AL$2,VLOOKUP(Z107,'P1'!$B$4:$J$35,9,FALSE)),"")</f>
        <v/>
      </c>
      <c r="AA108" s="256" t="str">
        <f>IFERROR(IF(AND(AND($N107&lt;&gt;$BI$6,$N107&lt;&gt;$BJ$6),AA107="有"),$AL$2,VLOOKUP(AA107,'P1'!$B$4:$J$35,9,FALSE)),"")</f>
        <v/>
      </c>
      <c r="AB108" s="256" t="str">
        <f>IFERROR(IF(AND(AND($N107&lt;&gt;$BI$6,$N107&lt;&gt;$BJ$6),AB107="有"),$AL$2,VLOOKUP(AB107,'P1'!$B$4:$J$35,9,FALSE)),"")</f>
        <v/>
      </c>
      <c r="AC108" s="256" t="str">
        <f>IFERROR(IF(AND(AND($N107&lt;&gt;$BI$6,$N107&lt;&gt;$BJ$6),AC107="有"),$AL$2,VLOOKUP(AC107,'P1'!$B$4:$J$35,9,FALSE)),"")</f>
        <v/>
      </c>
      <c r="AD108" s="256" t="str">
        <f>IFERROR(IF(AND(AND($N107&lt;&gt;$BI$6,$N107&lt;&gt;$BJ$6),AD107="有"),$AL$2,VLOOKUP(AD107,'P1'!$B$4:$J$35,9,FALSE)),"")</f>
        <v/>
      </c>
      <c r="AE108" s="256" t="str">
        <f>IFERROR(IF(AND(AND($N107&lt;&gt;$BI$6,$N107&lt;&gt;$BJ$6),AE107="有"),$AL$2,VLOOKUP(AE107,'P1'!$B$4:$J$35,9,FALSE)),"")</f>
        <v/>
      </c>
      <c r="AF108" s="256" t="str">
        <f>IFERROR(IF(AND(AND($N107&lt;&gt;$BI$6,$N107&lt;&gt;$BJ$6),AF107="有"),$AL$2,VLOOKUP(AF107,'P1'!$B$4:$J$35,9,FALSE)),"")</f>
        <v/>
      </c>
      <c r="AG108" s="256" t="str">
        <f>IFERROR(IF(AND(AND($N107&lt;&gt;$BI$6,$N107&lt;&gt;$BJ$6),AG107="有"),$AL$2,VLOOKUP(AG107,'P1'!$B$4:$J$35,9,FALSE)),"")</f>
        <v/>
      </c>
      <c r="AH108" s="256" t="str">
        <f>IFERROR(IF(AND(AND($N107&lt;&gt;$BI$6,$N107&lt;&gt;$BJ$6),AH107="有"),$AL$2,VLOOKUP(AH107,'P1'!$B$4:$J$35,9,FALSE)),"")</f>
        <v/>
      </c>
      <c r="AI108" s="256" t="str">
        <f>IFERROR(IF(AND(AND($N107&lt;&gt;$BI$6,$N107&lt;&gt;$BJ$6),AI107="有"),$AL$2,VLOOKUP(AI107,'P1'!$B$4:$J$35,9,FALSE)),"")</f>
        <v/>
      </c>
      <c r="AJ108" s="256" t="str">
        <f>IFERROR(IF(AND(AND($N107&lt;&gt;$BI$6,$N107&lt;&gt;$BJ$6),AJ107="有"),$AL$2,VLOOKUP(AJ107,'P1'!$B$4:$J$35,9,FALSE)),"")</f>
        <v/>
      </c>
      <c r="AK108" s="256" t="str">
        <f>IFERROR(IF(AND(AND($N107&lt;&gt;$BI$6,$N107&lt;&gt;$BJ$6),AK107="有"),$AL$2,VLOOKUP(AK107,'P1'!$B$4:$J$35,9,FALSE)),"")</f>
        <v/>
      </c>
      <c r="AL108" s="256" t="str">
        <f>IFERROR(IF(AND(AND($N107&lt;&gt;$BI$6,$N107&lt;&gt;$BJ$6),AL107="有"),$AL$2,VLOOKUP(AL107,'P1'!$B$4:$J$35,9,FALSE)),"")</f>
        <v/>
      </c>
      <c r="AM108" s="256" t="str">
        <f>IFERROR(IF(AND(AND($N107&lt;&gt;$BI$6,$N107&lt;&gt;$BJ$6),AM107="有"),$AL$2,VLOOKUP(AM107,'P1'!$B$4:$J$35,9,FALSE)),"")</f>
        <v/>
      </c>
      <c r="AN108" s="256" t="str">
        <f>IFERROR(IF(AND(AND($N107&lt;&gt;$BI$6,$N107&lt;&gt;$BJ$6),AN107="有"),$AL$2,VLOOKUP(AN107,'P1'!$B$4:$J$35,9,FALSE)),"")</f>
        <v/>
      </c>
      <c r="AO108" s="256" t="str">
        <f>IFERROR(IF(AND(AND($N107&lt;&gt;$BI$6,$N107&lt;&gt;$BJ$6),AO107="有"),$AL$2,VLOOKUP(AO107,'P1'!$B$4:$J$35,9,FALSE)),"")</f>
        <v/>
      </c>
      <c r="AP108" s="256" t="str">
        <f>IFERROR(IF(AND(AND($N107&lt;&gt;$BI$6,$N107&lt;&gt;$BJ$6),AP107="有"),$AL$2,VLOOKUP(AP107,'P1'!$B$4:$J$35,9,FALSE)),"")</f>
        <v/>
      </c>
      <c r="AQ108" s="256" t="str">
        <f>IFERROR(IF(AND(AND($N107&lt;&gt;$BI$6,$N107&lt;&gt;$BJ$6),AQ107="有"),$AL$2,VLOOKUP(AQ107,'P1'!$B$4:$J$35,9,FALSE)),"")</f>
        <v/>
      </c>
      <c r="AR108" s="256" t="str">
        <f>IFERROR(IF(AND(AND($N107&lt;&gt;$BI$6,$N107&lt;&gt;$BJ$6),AR107="有"),$AL$2,VLOOKUP(AR107,'P1'!$B$4:$J$35,9,FALSE)),"")</f>
        <v/>
      </c>
      <c r="AS108" s="256" t="str">
        <f>IFERROR(IF(AND(AND($N107&lt;&gt;$BI$6,$N107&lt;&gt;$BJ$6),AS107="有"),$AL$2,VLOOKUP(AS107,'P1'!$B$4:$J$35,9,FALSE)),"")</f>
        <v/>
      </c>
      <c r="AT108" s="256" t="str">
        <f>IFERROR(IF(AND(AND($N107&lt;&gt;$BI$6,$N107&lt;&gt;$BJ$6),AT107="有"),$AL$2,VLOOKUP(AT107,'P1'!$B$4:$J$35,9,FALSE)),"")</f>
        <v/>
      </c>
      <c r="AU108" s="256" t="str">
        <f>IFERROR(IF(AND(AND($N107&lt;&gt;$BI$6,$N107&lt;&gt;$BJ$6),AU107="有"),$AL$2,VLOOKUP(AU107,'P1'!$B$4:$J$35,9,FALSE)),"")</f>
        <v/>
      </c>
      <c r="AV108" s="121">
        <f>SUM(Q108:AU108)</f>
        <v>0</v>
      </c>
      <c r="AW108" s="707"/>
      <c r="AX108" s="709"/>
      <c r="AY108" s="122"/>
      <c r="AZ108" s="122"/>
    </row>
    <row r="109" spans="2:59" ht="17.100000000000001" customHeight="1">
      <c r="B109" s="686">
        <f t="shared" si="8"/>
        <v>43</v>
      </c>
      <c r="C109" s="717"/>
      <c r="D109" s="718"/>
      <c r="E109" s="718"/>
      <c r="F109" s="718"/>
      <c r="G109" s="718"/>
      <c r="H109" s="719"/>
      <c r="I109" s="723"/>
      <c r="J109" s="724"/>
      <c r="K109" s="724"/>
      <c r="L109" s="724"/>
      <c r="M109" s="725"/>
      <c r="N109" s="729"/>
      <c r="O109" s="730"/>
      <c r="P109" s="737"/>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116">
        <f>COUNTA(Q109:AU109)</f>
        <v>0</v>
      </c>
      <c r="AW109" s="706">
        <f>AV110</f>
        <v>0</v>
      </c>
      <c r="AX109" s="708" t="str">
        <f>IFERROR(ROUNDDOWN(AV110/$AT$2,1),"")</f>
        <v/>
      </c>
      <c r="AY109" s="117"/>
      <c r="AZ109" s="117"/>
    </row>
    <row r="110" spans="2:59" ht="17.100000000000001" customHeight="1">
      <c r="B110" s="687"/>
      <c r="C110" s="720"/>
      <c r="D110" s="721"/>
      <c r="E110" s="721"/>
      <c r="F110" s="721"/>
      <c r="G110" s="721"/>
      <c r="H110" s="722"/>
      <c r="I110" s="726"/>
      <c r="J110" s="727"/>
      <c r="K110" s="727"/>
      <c r="L110" s="727"/>
      <c r="M110" s="728"/>
      <c r="N110" s="738"/>
      <c r="O110" s="739"/>
      <c r="P110" s="740"/>
      <c r="Q110" s="256" t="str">
        <f>IFERROR(IF(AND(AND($N109&lt;&gt;$BI$6,$N109&lt;&gt;$BJ$6),Q109="有"),$AL$2,VLOOKUP(Q109,'P1'!$B$4:$J$35,9,FALSE)),"")</f>
        <v/>
      </c>
      <c r="R110" s="256" t="str">
        <f>IFERROR(IF(AND(AND($N109&lt;&gt;$BI$6,$N109&lt;&gt;$BJ$6),R109="有"),$AL$2,VLOOKUP(R109,'P1'!$B$4:$J$35,9,FALSE)),"")</f>
        <v/>
      </c>
      <c r="S110" s="256" t="str">
        <f>IFERROR(IF(AND(AND($N109&lt;&gt;$BI$6,$N109&lt;&gt;$BJ$6),S109="有"),$AL$2,VLOOKUP(S109,'P1'!$B$4:$J$35,9,FALSE)),"")</f>
        <v/>
      </c>
      <c r="T110" s="256" t="str">
        <f>IFERROR(IF(AND(AND($N109&lt;&gt;$BI$6,$N109&lt;&gt;$BJ$6),T109="有"),$AL$2,VLOOKUP(T109,'P1'!$B$4:$J$35,9,FALSE)),"")</f>
        <v/>
      </c>
      <c r="U110" s="256" t="str">
        <f>IFERROR(IF(AND(AND($N109&lt;&gt;$BI$6,$N109&lt;&gt;$BJ$6),U109="有"),$AL$2,VLOOKUP(U109,'P1'!$B$4:$J$35,9,FALSE)),"")</f>
        <v/>
      </c>
      <c r="V110" s="256" t="str">
        <f>IFERROR(IF(AND(AND($N109&lt;&gt;$BI$6,$N109&lt;&gt;$BJ$6),V109="有"),$AL$2,VLOOKUP(V109,'P1'!$B$4:$J$35,9,FALSE)),"")</f>
        <v/>
      </c>
      <c r="W110" s="256" t="str">
        <f>IFERROR(IF(AND(AND($N109&lt;&gt;$BI$6,$N109&lt;&gt;$BJ$6),W109="有"),$AL$2,VLOOKUP(W109,'P1'!$B$4:$J$35,9,FALSE)),"")</f>
        <v/>
      </c>
      <c r="X110" s="256" t="str">
        <f>IFERROR(IF(AND(AND($N109&lt;&gt;$BI$6,$N109&lt;&gt;$BJ$6),X109="有"),$AL$2,VLOOKUP(X109,'P1'!$B$4:$J$35,9,FALSE)),"")</f>
        <v/>
      </c>
      <c r="Y110" s="256" t="str">
        <f>IFERROR(IF(AND(AND($N109&lt;&gt;$BI$6,$N109&lt;&gt;$BJ$6),Y109="有"),$AL$2,VLOOKUP(Y109,'P1'!$B$4:$J$35,9,FALSE)),"")</f>
        <v/>
      </c>
      <c r="Z110" s="256" t="str">
        <f>IFERROR(IF(AND(AND($N109&lt;&gt;$BI$6,$N109&lt;&gt;$BJ$6),Z109="有"),$AL$2,VLOOKUP(Z109,'P1'!$B$4:$J$35,9,FALSE)),"")</f>
        <v/>
      </c>
      <c r="AA110" s="256" t="str">
        <f>IFERROR(IF(AND(AND($N109&lt;&gt;$BI$6,$N109&lt;&gt;$BJ$6),AA109="有"),$AL$2,VLOOKUP(AA109,'P1'!$B$4:$J$35,9,FALSE)),"")</f>
        <v/>
      </c>
      <c r="AB110" s="256" t="str">
        <f>IFERROR(IF(AND(AND($N109&lt;&gt;$BI$6,$N109&lt;&gt;$BJ$6),AB109="有"),$AL$2,VLOOKUP(AB109,'P1'!$B$4:$J$35,9,FALSE)),"")</f>
        <v/>
      </c>
      <c r="AC110" s="256" t="str">
        <f>IFERROR(IF(AND(AND($N109&lt;&gt;$BI$6,$N109&lt;&gt;$BJ$6),AC109="有"),$AL$2,VLOOKUP(AC109,'P1'!$B$4:$J$35,9,FALSE)),"")</f>
        <v/>
      </c>
      <c r="AD110" s="256" t="str">
        <f>IFERROR(IF(AND(AND($N109&lt;&gt;$BI$6,$N109&lt;&gt;$BJ$6),AD109="有"),$AL$2,VLOOKUP(AD109,'P1'!$B$4:$J$35,9,FALSE)),"")</f>
        <v/>
      </c>
      <c r="AE110" s="256" t="str">
        <f>IFERROR(IF(AND(AND($N109&lt;&gt;$BI$6,$N109&lt;&gt;$BJ$6),AE109="有"),$AL$2,VLOOKUP(AE109,'P1'!$B$4:$J$35,9,FALSE)),"")</f>
        <v/>
      </c>
      <c r="AF110" s="256" t="str">
        <f>IFERROR(IF(AND(AND($N109&lt;&gt;$BI$6,$N109&lt;&gt;$BJ$6),AF109="有"),$AL$2,VLOOKUP(AF109,'P1'!$B$4:$J$35,9,FALSE)),"")</f>
        <v/>
      </c>
      <c r="AG110" s="256" t="str">
        <f>IFERROR(IF(AND(AND($N109&lt;&gt;$BI$6,$N109&lt;&gt;$BJ$6),AG109="有"),$AL$2,VLOOKUP(AG109,'P1'!$B$4:$J$35,9,FALSE)),"")</f>
        <v/>
      </c>
      <c r="AH110" s="256" t="str">
        <f>IFERROR(IF(AND(AND($N109&lt;&gt;$BI$6,$N109&lt;&gt;$BJ$6),AH109="有"),$AL$2,VLOOKUP(AH109,'P1'!$B$4:$J$35,9,FALSE)),"")</f>
        <v/>
      </c>
      <c r="AI110" s="256" t="str">
        <f>IFERROR(IF(AND(AND($N109&lt;&gt;$BI$6,$N109&lt;&gt;$BJ$6),AI109="有"),$AL$2,VLOOKUP(AI109,'P1'!$B$4:$J$35,9,FALSE)),"")</f>
        <v/>
      </c>
      <c r="AJ110" s="256" t="str">
        <f>IFERROR(IF(AND(AND($N109&lt;&gt;$BI$6,$N109&lt;&gt;$BJ$6),AJ109="有"),$AL$2,VLOOKUP(AJ109,'P1'!$B$4:$J$35,9,FALSE)),"")</f>
        <v/>
      </c>
      <c r="AK110" s="256" t="str">
        <f>IFERROR(IF(AND(AND($N109&lt;&gt;$BI$6,$N109&lt;&gt;$BJ$6),AK109="有"),$AL$2,VLOOKUP(AK109,'P1'!$B$4:$J$35,9,FALSE)),"")</f>
        <v/>
      </c>
      <c r="AL110" s="256" t="str">
        <f>IFERROR(IF(AND(AND($N109&lt;&gt;$BI$6,$N109&lt;&gt;$BJ$6),AL109="有"),$AL$2,VLOOKUP(AL109,'P1'!$B$4:$J$35,9,FALSE)),"")</f>
        <v/>
      </c>
      <c r="AM110" s="256" t="str">
        <f>IFERROR(IF(AND(AND($N109&lt;&gt;$BI$6,$N109&lt;&gt;$BJ$6),AM109="有"),$AL$2,VLOOKUP(AM109,'P1'!$B$4:$J$35,9,FALSE)),"")</f>
        <v/>
      </c>
      <c r="AN110" s="256" t="str">
        <f>IFERROR(IF(AND(AND($N109&lt;&gt;$BI$6,$N109&lt;&gt;$BJ$6),AN109="有"),$AL$2,VLOOKUP(AN109,'P1'!$B$4:$J$35,9,FALSE)),"")</f>
        <v/>
      </c>
      <c r="AO110" s="256" t="str">
        <f>IFERROR(IF(AND(AND($N109&lt;&gt;$BI$6,$N109&lt;&gt;$BJ$6),AO109="有"),$AL$2,VLOOKUP(AO109,'P1'!$B$4:$J$35,9,FALSE)),"")</f>
        <v/>
      </c>
      <c r="AP110" s="256" t="str">
        <f>IFERROR(IF(AND(AND($N109&lt;&gt;$BI$6,$N109&lt;&gt;$BJ$6),AP109="有"),$AL$2,VLOOKUP(AP109,'P1'!$B$4:$J$35,9,FALSE)),"")</f>
        <v/>
      </c>
      <c r="AQ110" s="256" t="str">
        <f>IFERROR(IF(AND(AND($N109&lt;&gt;$BI$6,$N109&lt;&gt;$BJ$6),AQ109="有"),$AL$2,VLOOKUP(AQ109,'P1'!$B$4:$J$35,9,FALSE)),"")</f>
        <v/>
      </c>
      <c r="AR110" s="256" t="str">
        <f>IFERROR(IF(AND(AND($N109&lt;&gt;$BI$6,$N109&lt;&gt;$BJ$6),AR109="有"),$AL$2,VLOOKUP(AR109,'P1'!$B$4:$J$35,9,FALSE)),"")</f>
        <v/>
      </c>
      <c r="AS110" s="256" t="str">
        <f>IFERROR(IF(AND(AND($N109&lt;&gt;$BI$6,$N109&lt;&gt;$BJ$6),AS109="有"),$AL$2,VLOOKUP(AS109,'P1'!$B$4:$J$35,9,FALSE)),"")</f>
        <v/>
      </c>
      <c r="AT110" s="256" t="str">
        <f>IFERROR(IF(AND(AND($N109&lt;&gt;$BI$6,$N109&lt;&gt;$BJ$6),AT109="有"),$AL$2,VLOOKUP(AT109,'P1'!$B$4:$J$35,9,FALSE)),"")</f>
        <v/>
      </c>
      <c r="AU110" s="256" t="str">
        <f>IFERROR(IF(AND(AND($N109&lt;&gt;$BI$6,$N109&lt;&gt;$BJ$6),AU109="有"),$AL$2,VLOOKUP(AU109,'P1'!$B$4:$J$35,9,FALSE)),"")</f>
        <v/>
      </c>
      <c r="AV110" s="121">
        <f>SUM(Q110:AU110)</f>
        <v>0</v>
      </c>
      <c r="AW110" s="707"/>
      <c r="AX110" s="709"/>
      <c r="AY110" s="122"/>
      <c r="AZ110" s="122"/>
    </row>
    <row r="111" spans="2:59" ht="17.100000000000001" customHeight="1">
      <c r="B111" s="686">
        <f t="shared" si="8"/>
        <v>44</v>
      </c>
      <c r="C111" s="717"/>
      <c r="D111" s="718"/>
      <c r="E111" s="718"/>
      <c r="F111" s="718"/>
      <c r="G111" s="718"/>
      <c r="H111" s="719"/>
      <c r="I111" s="723"/>
      <c r="J111" s="724"/>
      <c r="K111" s="724"/>
      <c r="L111" s="724"/>
      <c r="M111" s="725"/>
      <c r="N111" s="729"/>
      <c r="O111" s="730"/>
      <c r="P111" s="737"/>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116">
        <f>COUNTA(Q111:AU111)</f>
        <v>0</v>
      </c>
      <c r="AW111" s="706">
        <f>AV112</f>
        <v>0</v>
      </c>
      <c r="AX111" s="708" t="str">
        <f>IFERROR(ROUNDDOWN(AV112/$AT$2,1),"")</f>
        <v/>
      </c>
      <c r="AY111" s="117"/>
      <c r="AZ111" s="117"/>
    </row>
    <row r="112" spans="2:59" ht="17.100000000000001" customHeight="1">
      <c r="B112" s="687"/>
      <c r="C112" s="720"/>
      <c r="D112" s="721"/>
      <c r="E112" s="721"/>
      <c r="F112" s="721"/>
      <c r="G112" s="721"/>
      <c r="H112" s="722"/>
      <c r="I112" s="726"/>
      <c r="J112" s="727"/>
      <c r="K112" s="727"/>
      <c r="L112" s="727"/>
      <c r="M112" s="728"/>
      <c r="N112" s="738"/>
      <c r="O112" s="739"/>
      <c r="P112" s="740"/>
      <c r="Q112" s="256" t="str">
        <f>IFERROR(IF(AND(AND($N111&lt;&gt;$BI$6,$N111&lt;&gt;$BJ$6),Q111="有"),$AL$2,VLOOKUP(Q111,'P1'!$B$4:$J$35,9,FALSE)),"")</f>
        <v/>
      </c>
      <c r="R112" s="256" t="str">
        <f>IFERROR(IF(AND(AND($N111&lt;&gt;$BI$6,$N111&lt;&gt;$BJ$6),R111="有"),$AL$2,VLOOKUP(R111,'P1'!$B$4:$J$35,9,FALSE)),"")</f>
        <v/>
      </c>
      <c r="S112" s="256" t="str">
        <f>IFERROR(IF(AND(AND($N111&lt;&gt;$BI$6,$N111&lt;&gt;$BJ$6),S111="有"),$AL$2,VLOOKUP(S111,'P1'!$B$4:$J$35,9,FALSE)),"")</f>
        <v/>
      </c>
      <c r="T112" s="256" t="str">
        <f>IFERROR(IF(AND(AND($N111&lt;&gt;$BI$6,$N111&lt;&gt;$BJ$6),T111="有"),$AL$2,VLOOKUP(T111,'P1'!$B$4:$J$35,9,FALSE)),"")</f>
        <v/>
      </c>
      <c r="U112" s="256" t="str">
        <f>IFERROR(IF(AND(AND($N111&lt;&gt;$BI$6,$N111&lt;&gt;$BJ$6),U111="有"),$AL$2,VLOOKUP(U111,'P1'!$B$4:$J$35,9,FALSE)),"")</f>
        <v/>
      </c>
      <c r="V112" s="256" t="str">
        <f>IFERROR(IF(AND(AND($N111&lt;&gt;$BI$6,$N111&lt;&gt;$BJ$6),V111="有"),$AL$2,VLOOKUP(V111,'P1'!$B$4:$J$35,9,FALSE)),"")</f>
        <v/>
      </c>
      <c r="W112" s="256" t="str">
        <f>IFERROR(IF(AND(AND($N111&lt;&gt;$BI$6,$N111&lt;&gt;$BJ$6),W111="有"),$AL$2,VLOOKUP(W111,'P1'!$B$4:$J$35,9,FALSE)),"")</f>
        <v/>
      </c>
      <c r="X112" s="256" t="str">
        <f>IFERROR(IF(AND(AND($N111&lt;&gt;$BI$6,$N111&lt;&gt;$BJ$6),X111="有"),$AL$2,VLOOKUP(X111,'P1'!$B$4:$J$35,9,FALSE)),"")</f>
        <v/>
      </c>
      <c r="Y112" s="256" t="str">
        <f>IFERROR(IF(AND(AND($N111&lt;&gt;$BI$6,$N111&lt;&gt;$BJ$6),Y111="有"),$AL$2,VLOOKUP(Y111,'P1'!$B$4:$J$35,9,FALSE)),"")</f>
        <v/>
      </c>
      <c r="Z112" s="256" t="str">
        <f>IFERROR(IF(AND(AND($N111&lt;&gt;$BI$6,$N111&lt;&gt;$BJ$6),Z111="有"),$AL$2,VLOOKUP(Z111,'P1'!$B$4:$J$35,9,FALSE)),"")</f>
        <v/>
      </c>
      <c r="AA112" s="256" t="str">
        <f>IFERROR(IF(AND(AND($N111&lt;&gt;$BI$6,$N111&lt;&gt;$BJ$6),AA111="有"),$AL$2,VLOOKUP(AA111,'P1'!$B$4:$J$35,9,FALSE)),"")</f>
        <v/>
      </c>
      <c r="AB112" s="256" t="str">
        <f>IFERROR(IF(AND(AND($N111&lt;&gt;$BI$6,$N111&lt;&gt;$BJ$6),AB111="有"),$AL$2,VLOOKUP(AB111,'P1'!$B$4:$J$35,9,FALSE)),"")</f>
        <v/>
      </c>
      <c r="AC112" s="256" t="str">
        <f>IFERROR(IF(AND(AND($N111&lt;&gt;$BI$6,$N111&lt;&gt;$BJ$6),AC111="有"),$AL$2,VLOOKUP(AC111,'P1'!$B$4:$J$35,9,FALSE)),"")</f>
        <v/>
      </c>
      <c r="AD112" s="256" t="str">
        <f>IFERROR(IF(AND(AND($N111&lt;&gt;$BI$6,$N111&lt;&gt;$BJ$6),AD111="有"),$AL$2,VLOOKUP(AD111,'P1'!$B$4:$J$35,9,FALSE)),"")</f>
        <v/>
      </c>
      <c r="AE112" s="256" t="str">
        <f>IFERROR(IF(AND(AND($N111&lt;&gt;$BI$6,$N111&lt;&gt;$BJ$6),AE111="有"),$AL$2,VLOOKUP(AE111,'P1'!$B$4:$J$35,9,FALSE)),"")</f>
        <v/>
      </c>
      <c r="AF112" s="256" t="str">
        <f>IFERROR(IF(AND(AND($N111&lt;&gt;$BI$6,$N111&lt;&gt;$BJ$6),AF111="有"),$AL$2,VLOOKUP(AF111,'P1'!$B$4:$J$35,9,FALSE)),"")</f>
        <v/>
      </c>
      <c r="AG112" s="256" t="str">
        <f>IFERROR(IF(AND(AND($N111&lt;&gt;$BI$6,$N111&lt;&gt;$BJ$6),AG111="有"),$AL$2,VLOOKUP(AG111,'P1'!$B$4:$J$35,9,FALSE)),"")</f>
        <v/>
      </c>
      <c r="AH112" s="256" t="str">
        <f>IFERROR(IF(AND(AND($N111&lt;&gt;$BI$6,$N111&lt;&gt;$BJ$6),AH111="有"),$AL$2,VLOOKUP(AH111,'P1'!$B$4:$J$35,9,FALSE)),"")</f>
        <v/>
      </c>
      <c r="AI112" s="256" t="str">
        <f>IFERROR(IF(AND(AND($N111&lt;&gt;$BI$6,$N111&lt;&gt;$BJ$6),AI111="有"),$AL$2,VLOOKUP(AI111,'P1'!$B$4:$J$35,9,FALSE)),"")</f>
        <v/>
      </c>
      <c r="AJ112" s="256" t="str">
        <f>IFERROR(IF(AND(AND($N111&lt;&gt;$BI$6,$N111&lt;&gt;$BJ$6),AJ111="有"),$AL$2,VLOOKUP(AJ111,'P1'!$B$4:$J$35,9,FALSE)),"")</f>
        <v/>
      </c>
      <c r="AK112" s="256" t="str">
        <f>IFERROR(IF(AND(AND($N111&lt;&gt;$BI$6,$N111&lt;&gt;$BJ$6),AK111="有"),$AL$2,VLOOKUP(AK111,'P1'!$B$4:$J$35,9,FALSE)),"")</f>
        <v/>
      </c>
      <c r="AL112" s="256" t="str">
        <f>IFERROR(IF(AND(AND($N111&lt;&gt;$BI$6,$N111&lt;&gt;$BJ$6),AL111="有"),$AL$2,VLOOKUP(AL111,'P1'!$B$4:$J$35,9,FALSE)),"")</f>
        <v/>
      </c>
      <c r="AM112" s="256" t="str">
        <f>IFERROR(IF(AND(AND($N111&lt;&gt;$BI$6,$N111&lt;&gt;$BJ$6),AM111="有"),$AL$2,VLOOKUP(AM111,'P1'!$B$4:$J$35,9,FALSE)),"")</f>
        <v/>
      </c>
      <c r="AN112" s="256" t="str">
        <f>IFERROR(IF(AND(AND($N111&lt;&gt;$BI$6,$N111&lt;&gt;$BJ$6),AN111="有"),$AL$2,VLOOKUP(AN111,'P1'!$B$4:$J$35,9,FALSE)),"")</f>
        <v/>
      </c>
      <c r="AO112" s="256" t="str">
        <f>IFERROR(IF(AND(AND($N111&lt;&gt;$BI$6,$N111&lt;&gt;$BJ$6),AO111="有"),$AL$2,VLOOKUP(AO111,'P1'!$B$4:$J$35,9,FALSE)),"")</f>
        <v/>
      </c>
      <c r="AP112" s="256" t="str">
        <f>IFERROR(IF(AND(AND($N111&lt;&gt;$BI$6,$N111&lt;&gt;$BJ$6),AP111="有"),$AL$2,VLOOKUP(AP111,'P1'!$B$4:$J$35,9,FALSE)),"")</f>
        <v/>
      </c>
      <c r="AQ112" s="256" t="str">
        <f>IFERROR(IF(AND(AND($N111&lt;&gt;$BI$6,$N111&lt;&gt;$BJ$6),AQ111="有"),$AL$2,VLOOKUP(AQ111,'P1'!$B$4:$J$35,9,FALSE)),"")</f>
        <v/>
      </c>
      <c r="AR112" s="256" t="str">
        <f>IFERROR(IF(AND(AND($N111&lt;&gt;$BI$6,$N111&lt;&gt;$BJ$6),AR111="有"),$AL$2,VLOOKUP(AR111,'P1'!$B$4:$J$35,9,FALSE)),"")</f>
        <v/>
      </c>
      <c r="AS112" s="256" t="str">
        <f>IFERROR(IF(AND(AND($N111&lt;&gt;$BI$6,$N111&lt;&gt;$BJ$6),AS111="有"),$AL$2,VLOOKUP(AS111,'P1'!$B$4:$J$35,9,FALSE)),"")</f>
        <v/>
      </c>
      <c r="AT112" s="256" t="str">
        <f>IFERROR(IF(AND(AND($N111&lt;&gt;$BI$6,$N111&lt;&gt;$BJ$6),AT111="有"),$AL$2,VLOOKUP(AT111,'P1'!$B$4:$J$35,9,FALSE)),"")</f>
        <v/>
      </c>
      <c r="AU112" s="256" t="str">
        <f>IFERROR(IF(AND(AND($N111&lt;&gt;$BI$6,$N111&lt;&gt;$BJ$6),AU111="有"),$AL$2,VLOOKUP(AU111,'P1'!$B$4:$J$35,9,FALSE)),"")</f>
        <v/>
      </c>
      <c r="AV112" s="121">
        <f>SUM(Q112:AU112)</f>
        <v>0</v>
      </c>
      <c r="AW112" s="707"/>
      <c r="AX112" s="709"/>
      <c r="AY112" s="122"/>
      <c r="AZ112" s="122"/>
    </row>
    <row r="113" spans="2:52" ht="17.100000000000001" customHeight="1">
      <c r="B113" s="686">
        <f t="shared" si="8"/>
        <v>45</v>
      </c>
      <c r="C113" s="717"/>
      <c r="D113" s="718"/>
      <c r="E113" s="718"/>
      <c r="F113" s="718"/>
      <c r="G113" s="718"/>
      <c r="H113" s="719"/>
      <c r="I113" s="723"/>
      <c r="J113" s="724"/>
      <c r="K113" s="724"/>
      <c r="L113" s="724"/>
      <c r="M113" s="725"/>
      <c r="N113" s="729"/>
      <c r="O113" s="730"/>
      <c r="P113" s="737"/>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116">
        <f>COUNTA(Q113:AU113)</f>
        <v>0</v>
      </c>
      <c r="AW113" s="706">
        <f>AV114</f>
        <v>0</v>
      </c>
      <c r="AX113" s="708" t="str">
        <f>IFERROR(ROUNDDOWN(AV114/$AT$2,1),"")</f>
        <v/>
      </c>
      <c r="AY113" s="117"/>
      <c r="AZ113" s="117"/>
    </row>
    <row r="114" spans="2:52" ht="17.100000000000001" customHeight="1">
      <c r="B114" s="687"/>
      <c r="C114" s="720"/>
      <c r="D114" s="721"/>
      <c r="E114" s="721"/>
      <c r="F114" s="721"/>
      <c r="G114" s="721"/>
      <c r="H114" s="722"/>
      <c r="I114" s="726"/>
      <c r="J114" s="727"/>
      <c r="K114" s="727"/>
      <c r="L114" s="727"/>
      <c r="M114" s="728"/>
      <c r="N114" s="738"/>
      <c r="O114" s="739"/>
      <c r="P114" s="740"/>
      <c r="Q114" s="256" t="str">
        <f>IFERROR(IF(AND(AND($N113&lt;&gt;$BI$6,$N113&lt;&gt;$BJ$6),Q113="有"),$AL$2,VLOOKUP(Q113,'P1'!$B$4:$J$35,9,FALSE)),"")</f>
        <v/>
      </c>
      <c r="R114" s="256" t="str">
        <f>IFERROR(IF(AND(AND($N113&lt;&gt;$BI$6,$N113&lt;&gt;$BJ$6),R113="有"),$AL$2,VLOOKUP(R113,'P1'!$B$4:$J$35,9,FALSE)),"")</f>
        <v/>
      </c>
      <c r="S114" s="256" t="str">
        <f>IFERROR(IF(AND(AND($N113&lt;&gt;$BI$6,$N113&lt;&gt;$BJ$6),S113="有"),$AL$2,VLOOKUP(S113,'P1'!$B$4:$J$35,9,FALSE)),"")</f>
        <v/>
      </c>
      <c r="T114" s="256" t="str">
        <f>IFERROR(IF(AND(AND($N113&lt;&gt;$BI$6,$N113&lt;&gt;$BJ$6),T113="有"),$AL$2,VLOOKUP(T113,'P1'!$B$4:$J$35,9,FALSE)),"")</f>
        <v/>
      </c>
      <c r="U114" s="256" t="str">
        <f>IFERROR(IF(AND(AND($N113&lt;&gt;$BI$6,$N113&lt;&gt;$BJ$6),U113="有"),$AL$2,VLOOKUP(U113,'P1'!$B$4:$J$35,9,FALSE)),"")</f>
        <v/>
      </c>
      <c r="V114" s="256" t="str">
        <f>IFERROR(IF(AND(AND($N113&lt;&gt;$BI$6,$N113&lt;&gt;$BJ$6),V113="有"),$AL$2,VLOOKUP(V113,'P1'!$B$4:$J$35,9,FALSE)),"")</f>
        <v/>
      </c>
      <c r="W114" s="256" t="str">
        <f>IFERROR(IF(AND(AND($N113&lt;&gt;$BI$6,$N113&lt;&gt;$BJ$6),W113="有"),$AL$2,VLOOKUP(W113,'P1'!$B$4:$J$35,9,FALSE)),"")</f>
        <v/>
      </c>
      <c r="X114" s="256" t="str">
        <f>IFERROR(IF(AND(AND($N113&lt;&gt;$BI$6,$N113&lt;&gt;$BJ$6),X113="有"),$AL$2,VLOOKUP(X113,'P1'!$B$4:$J$35,9,FALSE)),"")</f>
        <v/>
      </c>
      <c r="Y114" s="256" t="str">
        <f>IFERROR(IF(AND(AND($N113&lt;&gt;$BI$6,$N113&lt;&gt;$BJ$6),Y113="有"),$AL$2,VLOOKUP(Y113,'P1'!$B$4:$J$35,9,FALSE)),"")</f>
        <v/>
      </c>
      <c r="Z114" s="256" t="str">
        <f>IFERROR(IF(AND(AND($N113&lt;&gt;$BI$6,$N113&lt;&gt;$BJ$6),Z113="有"),$AL$2,VLOOKUP(Z113,'P1'!$B$4:$J$35,9,FALSE)),"")</f>
        <v/>
      </c>
      <c r="AA114" s="256" t="str">
        <f>IFERROR(IF(AND(AND($N113&lt;&gt;$BI$6,$N113&lt;&gt;$BJ$6),AA113="有"),$AL$2,VLOOKUP(AA113,'P1'!$B$4:$J$35,9,FALSE)),"")</f>
        <v/>
      </c>
      <c r="AB114" s="256" t="str">
        <f>IFERROR(IF(AND(AND($N113&lt;&gt;$BI$6,$N113&lt;&gt;$BJ$6),AB113="有"),$AL$2,VLOOKUP(AB113,'P1'!$B$4:$J$35,9,FALSE)),"")</f>
        <v/>
      </c>
      <c r="AC114" s="256" t="str">
        <f>IFERROR(IF(AND(AND($N113&lt;&gt;$BI$6,$N113&lt;&gt;$BJ$6),AC113="有"),$AL$2,VLOOKUP(AC113,'P1'!$B$4:$J$35,9,FALSE)),"")</f>
        <v/>
      </c>
      <c r="AD114" s="256" t="str">
        <f>IFERROR(IF(AND(AND($N113&lt;&gt;$BI$6,$N113&lt;&gt;$BJ$6),AD113="有"),$AL$2,VLOOKUP(AD113,'P1'!$B$4:$J$35,9,FALSE)),"")</f>
        <v/>
      </c>
      <c r="AE114" s="256" t="str">
        <f>IFERROR(IF(AND(AND($N113&lt;&gt;$BI$6,$N113&lt;&gt;$BJ$6),AE113="有"),$AL$2,VLOOKUP(AE113,'P1'!$B$4:$J$35,9,FALSE)),"")</f>
        <v/>
      </c>
      <c r="AF114" s="256" t="str">
        <f>IFERROR(IF(AND(AND($N113&lt;&gt;$BI$6,$N113&lt;&gt;$BJ$6),AF113="有"),$AL$2,VLOOKUP(AF113,'P1'!$B$4:$J$35,9,FALSE)),"")</f>
        <v/>
      </c>
      <c r="AG114" s="256" t="str">
        <f>IFERROR(IF(AND(AND($N113&lt;&gt;$BI$6,$N113&lt;&gt;$BJ$6),AG113="有"),$AL$2,VLOOKUP(AG113,'P1'!$B$4:$J$35,9,FALSE)),"")</f>
        <v/>
      </c>
      <c r="AH114" s="256" t="str">
        <f>IFERROR(IF(AND(AND($N113&lt;&gt;$BI$6,$N113&lt;&gt;$BJ$6),AH113="有"),$AL$2,VLOOKUP(AH113,'P1'!$B$4:$J$35,9,FALSE)),"")</f>
        <v/>
      </c>
      <c r="AI114" s="256" t="str">
        <f>IFERROR(IF(AND(AND($N113&lt;&gt;$BI$6,$N113&lt;&gt;$BJ$6),AI113="有"),$AL$2,VLOOKUP(AI113,'P1'!$B$4:$J$35,9,FALSE)),"")</f>
        <v/>
      </c>
      <c r="AJ114" s="256" t="str">
        <f>IFERROR(IF(AND(AND($N113&lt;&gt;$BI$6,$N113&lt;&gt;$BJ$6),AJ113="有"),$AL$2,VLOOKUP(AJ113,'P1'!$B$4:$J$35,9,FALSE)),"")</f>
        <v/>
      </c>
      <c r="AK114" s="256" t="str">
        <f>IFERROR(IF(AND(AND($N113&lt;&gt;$BI$6,$N113&lt;&gt;$BJ$6),AK113="有"),$AL$2,VLOOKUP(AK113,'P1'!$B$4:$J$35,9,FALSE)),"")</f>
        <v/>
      </c>
      <c r="AL114" s="256" t="str">
        <f>IFERROR(IF(AND(AND($N113&lt;&gt;$BI$6,$N113&lt;&gt;$BJ$6),AL113="有"),$AL$2,VLOOKUP(AL113,'P1'!$B$4:$J$35,9,FALSE)),"")</f>
        <v/>
      </c>
      <c r="AM114" s="256" t="str">
        <f>IFERROR(IF(AND(AND($N113&lt;&gt;$BI$6,$N113&lt;&gt;$BJ$6),AM113="有"),$AL$2,VLOOKUP(AM113,'P1'!$B$4:$J$35,9,FALSE)),"")</f>
        <v/>
      </c>
      <c r="AN114" s="256" t="str">
        <f>IFERROR(IF(AND(AND($N113&lt;&gt;$BI$6,$N113&lt;&gt;$BJ$6),AN113="有"),$AL$2,VLOOKUP(AN113,'P1'!$B$4:$J$35,9,FALSE)),"")</f>
        <v/>
      </c>
      <c r="AO114" s="256" t="str">
        <f>IFERROR(IF(AND(AND($N113&lt;&gt;$BI$6,$N113&lt;&gt;$BJ$6),AO113="有"),$AL$2,VLOOKUP(AO113,'P1'!$B$4:$J$35,9,FALSE)),"")</f>
        <v/>
      </c>
      <c r="AP114" s="256" t="str">
        <f>IFERROR(IF(AND(AND($N113&lt;&gt;$BI$6,$N113&lt;&gt;$BJ$6),AP113="有"),$AL$2,VLOOKUP(AP113,'P1'!$B$4:$J$35,9,FALSE)),"")</f>
        <v/>
      </c>
      <c r="AQ114" s="256" t="str">
        <f>IFERROR(IF(AND(AND($N113&lt;&gt;$BI$6,$N113&lt;&gt;$BJ$6),AQ113="有"),$AL$2,VLOOKUP(AQ113,'P1'!$B$4:$J$35,9,FALSE)),"")</f>
        <v/>
      </c>
      <c r="AR114" s="256" t="str">
        <f>IFERROR(IF(AND(AND($N113&lt;&gt;$BI$6,$N113&lt;&gt;$BJ$6),AR113="有"),$AL$2,VLOOKUP(AR113,'P1'!$B$4:$J$35,9,FALSE)),"")</f>
        <v/>
      </c>
      <c r="AS114" s="256" t="str">
        <f>IFERROR(IF(AND(AND($N113&lt;&gt;$BI$6,$N113&lt;&gt;$BJ$6),AS113="有"),$AL$2,VLOOKUP(AS113,'P1'!$B$4:$J$35,9,FALSE)),"")</f>
        <v/>
      </c>
      <c r="AT114" s="256" t="str">
        <f>IFERROR(IF(AND(AND($N113&lt;&gt;$BI$6,$N113&lt;&gt;$BJ$6),AT113="有"),$AL$2,VLOOKUP(AT113,'P1'!$B$4:$J$35,9,FALSE)),"")</f>
        <v/>
      </c>
      <c r="AU114" s="256" t="str">
        <f>IFERROR(IF(AND(AND($N113&lt;&gt;$BI$6,$N113&lt;&gt;$BJ$6),AU113="有"),$AL$2,VLOOKUP(AU113,'P1'!$B$4:$J$35,9,FALSE)),"")</f>
        <v/>
      </c>
      <c r="AV114" s="121">
        <f>SUM(Q114:AU114)</f>
        <v>0</v>
      </c>
      <c r="AW114" s="707"/>
      <c r="AX114" s="709"/>
      <c r="AY114" s="122"/>
      <c r="AZ114" s="122"/>
    </row>
    <row r="115" spans="2:52" ht="17.100000000000001" customHeight="1">
      <c r="B115" s="686">
        <f t="shared" si="8"/>
        <v>46</v>
      </c>
      <c r="C115" s="717"/>
      <c r="D115" s="718"/>
      <c r="E115" s="718"/>
      <c r="F115" s="718"/>
      <c r="G115" s="718"/>
      <c r="H115" s="719"/>
      <c r="I115" s="723"/>
      <c r="J115" s="724"/>
      <c r="K115" s="724"/>
      <c r="L115" s="724"/>
      <c r="M115" s="725"/>
      <c r="N115" s="729"/>
      <c r="O115" s="730"/>
      <c r="P115" s="737"/>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116">
        <f>COUNTA(Q115:AU115)</f>
        <v>0</v>
      </c>
      <c r="AW115" s="706">
        <f>AV116</f>
        <v>0</v>
      </c>
      <c r="AX115" s="708" t="str">
        <f>IFERROR(ROUNDDOWN(AV116/$AT$2,1),"")</f>
        <v/>
      </c>
      <c r="AY115" s="117"/>
      <c r="AZ115" s="117"/>
    </row>
    <row r="116" spans="2:52" ht="17.100000000000001" customHeight="1">
      <c r="B116" s="687"/>
      <c r="C116" s="720"/>
      <c r="D116" s="721"/>
      <c r="E116" s="721"/>
      <c r="F116" s="721"/>
      <c r="G116" s="721"/>
      <c r="H116" s="722"/>
      <c r="I116" s="726"/>
      <c r="J116" s="727"/>
      <c r="K116" s="727"/>
      <c r="L116" s="727"/>
      <c r="M116" s="728"/>
      <c r="N116" s="738"/>
      <c r="O116" s="739"/>
      <c r="P116" s="740"/>
      <c r="Q116" s="256" t="str">
        <f>IFERROR(IF(AND(AND($N115&lt;&gt;$BI$6,$N115&lt;&gt;$BJ$6),Q115="有"),$AL$2,VLOOKUP(Q115,'P1'!$B$4:$J$35,9,FALSE)),"")</f>
        <v/>
      </c>
      <c r="R116" s="256" t="str">
        <f>IFERROR(IF(AND(AND($N115&lt;&gt;$BI$6,$N115&lt;&gt;$BJ$6),R115="有"),$AL$2,VLOOKUP(R115,'P1'!$B$4:$J$35,9,FALSE)),"")</f>
        <v/>
      </c>
      <c r="S116" s="256" t="str">
        <f>IFERROR(IF(AND(AND($N115&lt;&gt;$BI$6,$N115&lt;&gt;$BJ$6),S115="有"),$AL$2,VLOOKUP(S115,'P1'!$B$4:$J$35,9,FALSE)),"")</f>
        <v/>
      </c>
      <c r="T116" s="256" t="str">
        <f>IFERROR(IF(AND(AND($N115&lt;&gt;$BI$6,$N115&lt;&gt;$BJ$6),T115="有"),$AL$2,VLOOKUP(T115,'P1'!$B$4:$J$35,9,FALSE)),"")</f>
        <v/>
      </c>
      <c r="U116" s="256" t="str">
        <f>IFERROR(IF(AND(AND($N115&lt;&gt;$BI$6,$N115&lt;&gt;$BJ$6),U115="有"),$AL$2,VLOOKUP(U115,'P1'!$B$4:$J$35,9,FALSE)),"")</f>
        <v/>
      </c>
      <c r="V116" s="256" t="str">
        <f>IFERROR(IF(AND(AND($N115&lt;&gt;$BI$6,$N115&lt;&gt;$BJ$6),V115="有"),$AL$2,VLOOKUP(V115,'P1'!$B$4:$J$35,9,FALSE)),"")</f>
        <v/>
      </c>
      <c r="W116" s="256" t="str">
        <f>IFERROR(IF(AND(AND($N115&lt;&gt;$BI$6,$N115&lt;&gt;$BJ$6),W115="有"),$AL$2,VLOOKUP(W115,'P1'!$B$4:$J$35,9,FALSE)),"")</f>
        <v/>
      </c>
      <c r="X116" s="256" t="str">
        <f>IFERROR(IF(AND(AND($N115&lt;&gt;$BI$6,$N115&lt;&gt;$BJ$6),X115="有"),$AL$2,VLOOKUP(X115,'P1'!$B$4:$J$35,9,FALSE)),"")</f>
        <v/>
      </c>
      <c r="Y116" s="256" t="str">
        <f>IFERROR(IF(AND(AND($N115&lt;&gt;$BI$6,$N115&lt;&gt;$BJ$6),Y115="有"),$AL$2,VLOOKUP(Y115,'P1'!$B$4:$J$35,9,FALSE)),"")</f>
        <v/>
      </c>
      <c r="Z116" s="256" t="str">
        <f>IFERROR(IF(AND(AND($N115&lt;&gt;$BI$6,$N115&lt;&gt;$BJ$6),Z115="有"),$AL$2,VLOOKUP(Z115,'P1'!$B$4:$J$35,9,FALSE)),"")</f>
        <v/>
      </c>
      <c r="AA116" s="256" t="str">
        <f>IFERROR(IF(AND(AND($N115&lt;&gt;$BI$6,$N115&lt;&gt;$BJ$6),AA115="有"),$AL$2,VLOOKUP(AA115,'P1'!$B$4:$J$35,9,FALSE)),"")</f>
        <v/>
      </c>
      <c r="AB116" s="256" t="str">
        <f>IFERROR(IF(AND(AND($N115&lt;&gt;$BI$6,$N115&lt;&gt;$BJ$6),AB115="有"),$AL$2,VLOOKUP(AB115,'P1'!$B$4:$J$35,9,FALSE)),"")</f>
        <v/>
      </c>
      <c r="AC116" s="256" t="str">
        <f>IFERROR(IF(AND(AND($N115&lt;&gt;$BI$6,$N115&lt;&gt;$BJ$6),AC115="有"),$AL$2,VLOOKUP(AC115,'P1'!$B$4:$J$35,9,FALSE)),"")</f>
        <v/>
      </c>
      <c r="AD116" s="256" t="str">
        <f>IFERROR(IF(AND(AND($N115&lt;&gt;$BI$6,$N115&lt;&gt;$BJ$6),AD115="有"),$AL$2,VLOOKUP(AD115,'P1'!$B$4:$J$35,9,FALSE)),"")</f>
        <v/>
      </c>
      <c r="AE116" s="256" t="str">
        <f>IFERROR(IF(AND(AND($N115&lt;&gt;$BI$6,$N115&lt;&gt;$BJ$6),AE115="有"),$AL$2,VLOOKUP(AE115,'P1'!$B$4:$J$35,9,FALSE)),"")</f>
        <v/>
      </c>
      <c r="AF116" s="256" t="str">
        <f>IFERROR(IF(AND(AND($N115&lt;&gt;$BI$6,$N115&lt;&gt;$BJ$6),AF115="有"),$AL$2,VLOOKUP(AF115,'P1'!$B$4:$J$35,9,FALSE)),"")</f>
        <v/>
      </c>
      <c r="AG116" s="256" t="str">
        <f>IFERROR(IF(AND(AND($N115&lt;&gt;$BI$6,$N115&lt;&gt;$BJ$6),AG115="有"),$AL$2,VLOOKUP(AG115,'P1'!$B$4:$J$35,9,FALSE)),"")</f>
        <v/>
      </c>
      <c r="AH116" s="256" t="str">
        <f>IFERROR(IF(AND(AND($N115&lt;&gt;$BI$6,$N115&lt;&gt;$BJ$6),AH115="有"),$AL$2,VLOOKUP(AH115,'P1'!$B$4:$J$35,9,FALSE)),"")</f>
        <v/>
      </c>
      <c r="AI116" s="256" t="str">
        <f>IFERROR(IF(AND(AND($N115&lt;&gt;$BI$6,$N115&lt;&gt;$BJ$6),AI115="有"),$AL$2,VLOOKUP(AI115,'P1'!$B$4:$J$35,9,FALSE)),"")</f>
        <v/>
      </c>
      <c r="AJ116" s="256" t="str">
        <f>IFERROR(IF(AND(AND($N115&lt;&gt;$BI$6,$N115&lt;&gt;$BJ$6),AJ115="有"),$AL$2,VLOOKUP(AJ115,'P1'!$B$4:$J$35,9,FALSE)),"")</f>
        <v/>
      </c>
      <c r="AK116" s="256" t="str">
        <f>IFERROR(IF(AND(AND($N115&lt;&gt;$BI$6,$N115&lt;&gt;$BJ$6),AK115="有"),$AL$2,VLOOKUP(AK115,'P1'!$B$4:$J$35,9,FALSE)),"")</f>
        <v/>
      </c>
      <c r="AL116" s="256" t="str">
        <f>IFERROR(IF(AND(AND($N115&lt;&gt;$BI$6,$N115&lt;&gt;$BJ$6),AL115="有"),$AL$2,VLOOKUP(AL115,'P1'!$B$4:$J$35,9,FALSE)),"")</f>
        <v/>
      </c>
      <c r="AM116" s="256" t="str">
        <f>IFERROR(IF(AND(AND($N115&lt;&gt;$BI$6,$N115&lt;&gt;$BJ$6),AM115="有"),$AL$2,VLOOKUP(AM115,'P1'!$B$4:$J$35,9,FALSE)),"")</f>
        <v/>
      </c>
      <c r="AN116" s="256" t="str">
        <f>IFERROR(IF(AND(AND($N115&lt;&gt;$BI$6,$N115&lt;&gt;$BJ$6),AN115="有"),$AL$2,VLOOKUP(AN115,'P1'!$B$4:$J$35,9,FALSE)),"")</f>
        <v/>
      </c>
      <c r="AO116" s="256" t="str">
        <f>IFERROR(IF(AND(AND($N115&lt;&gt;$BI$6,$N115&lt;&gt;$BJ$6),AO115="有"),$AL$2,VLOOKUP(AO115,'P1'!$B$4:$J$35,9,FALSE)),"")</f>
        <v/>
      </c>
      <c r="AP116" s="256" t="str">
        <f>IFERROR(IF(AND(AND($N115&lt;&gt;$BI$6,$N115&lt;&gt;$BJ$6),AP115="有"),$AL$2,VLOOKUP(AP115,'P1'!$B$4:$J$35,9,FALSE)),"")</f>
        <v/>
      </c>
      <c r="AQ116" s="256" t="str">
        <f>IFERROR(IF(AND(AND($N115&lt;&gt;$BI$6,$N115&lt;&gt;$BJ$6),AQ115="有"),$AL$2,VLOOKUP(AQ115,'P1'!$B$4:$J$35,9,FALSE)),"")</f>
        <v/>
      </c>
      <c r="AR116" s="256" t="str">
        <f>IFERROR(IF(AND(AND($N115&lt;&gt;$BI$6,$N115&lt;&gt;$BJ$6),AR115="有"),$AL$2,VLOOKUP(AR115,'P1'!$B$4:$J$35,9,FALSE)),"")</f>
        <v/>
      </c>
      <c r="AS116" s="256" t="str">
        <f>IFERROR(IF(AND(AND($N115&lt;&gt;$BI$6,$N115&lt;&gt;$BJ$6),AS115="有"),$AL$2,VLOOKUP(AS115,'P1'!$B$4:$J$35,9,FALSE)),"")</f>
        <v/>
      </c>
      <c r="AT116" s="256" t="str">
        <f>IFERROR(IF(AND(AND($N115&lt;&gt;$BI$6,$N115&lt;&gt;$BJ$6),AT115="有"),$AL$2,VLOOKUP(AT115,'P1'!$B$4:$J$35,9,FALSE)),"")</f>
        <v/>
      </c>
      <c r="AU116" s="256" t="str">
        <f>IFERROR(IF(AND(AND($N115&lt;&gt;$BI$6,$N115&lt;&gt;$BJ$6),AU115="有"),$AL$2,VLOOKUP(AU115,'P1'!$B$4:$J$35,9,FALSE)),"")</f>
        <v/>
      </c>
      <c r="AV116" s="121">
        <f>SUM(Q116:AU116)</f>
        <v>0</v>
      </c>
      <c r="AW116" s="707"/>
      <c r="AX116" s="709"/>
      <c r="AY116" s="122"/>
      <c r="AZ116" s="122"/>
    </row>
    <row r="117" spans="2:52" ht="17.100000000000001" customHeight="1">
      <c r="B117" s="686">
        <f t="shared" si="8"/>
        <v>47</v>
      </c>
      <c r="C117" s="717"/>
      <c r="D117" s="718"/>
      <c r="E117" s="718"/>
      <c r="F117" s="718"/>
      <c r="G117" s="718"/>
      <c r="H117" s="719"/>
      <c r="I117" s="723"/>
      <c r="J117" s="724"/>
      <c r="K117" s="724"/>
      <c r="L117" s="724"/>
      <c r="M117" s="725"/>
      <c r="N117" s="729"/>
      <c r="O117" s="730"/>
      <c r="P117" s="737"/>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116">
        <f>COUNTA(Q117:AU117)</f>
        <v>0</v>
      </c>
      <c r="AW117" s="706">
        <f>AV118</f>
        <v>0</v>
      </c>
      <c r="AX117" s="708" t="str">
        <f>IFERROR(ROUNDDOWN(AV118/$AT$2,1),"")</f>
        <v/>
      </c>
      <c r="AY117" s="117"/>
      <c r="AZ117" s="117"/>
    </row>
    <row r="118" spans="2:52" ht="17.100000000000001" customHeight="1">
      <c r="B118" s="687"/>
      <c r="C118" s="720"/>
      <c r="D118" s="721"/>
      <c r="E118" s="721"/>
      <c r="F118" s="721"/>
      <c r="G118" s="721"/>
      <c r="H118" s="722"/>
      <c r="I118" s="726"/>
      <c r="J118" s="727"/>
      <c r="K118" s="727"/>
      <c r="L118" s="727"/>
      <c r="M118" s="728"/>
      <c r="N118" s="738"/>
      <c r="O118" s="739"/>
      <c r="P118" s="740"/>
      <c r="Q118" s="256" t="str">
        <f>IFERROR(IF(AND(AND($N117&lt;&gt;$BI$6,$N117&lt;&gt;$BJ$6),Q117="有"),$AL$2,VLOOKUP(Q117,'P1'!$B$4:$J$35,9,FALSE)),"")</f>
        <v/>
      </c>
      <c r="R118" s="256" t="str">
        <f>IFERROR(IF(AND(AND($N117&lt;&gt;$BI$6,$N117&lt;&gt;$BJ$6),R117="有"),$AL$2,VLOOKUP(R117,'P1'!$B$4:$J$35,9,FALSE)),"")</f>
        <v/>
      </c>
      <c r="S118" s="256" t="str">
        <f>IFERROR(IF(AND(AND($N117&lt;&gt;$BI$6,$N117&lt;&gt;$BJ$6),S117="有"),$AL$2,VLOOKUP(S117,'P1'!$B$4:$J$35,9,FALSE)),"")</f>
        <v/>
      </c>
      <c r="T118" s="256" t="str">
        <f>IFERROR(IF(AND(AND($N117&lt;&gt;$BI$6,$N117&lt;&gt;$BJ$6),T117="有"),$AL$2,VLOOKUP(T117,'P1'!$B$4:$J$35,9,FALSE)),"")</f>
        <v/>
      </c>
      <c r="U118" s="256" t="str">
        <f>IFERROR(IF(AND(AND($N117&lt;&gt;$BI$6,$N117&lt;&gt;$BJ$6),U117="有"),$AL$2,VLOOKUP(U117,'P1'!$B$4:$J$35,9,FALSE)),"")</f>
        <v/>
      </c>
      <c r="V118" s="256" t="str">
        <f>IFERROR(IF(AND(AND($N117&lt;&gt;$BI$6,$N117&lt;&gt;$BJ$6),V117="有"),$AL$2,VLOOKUP(V117,'P1'!$B$4:$J$35,9,FALSE)),"")</f>
        <v/>
      </c>
      <c r="W118" s="256" t="str">
        <f>IFERROR(IF(AND(AND($N117&lt;&gt;$BI$6,$N117&lt;&gt;$BJ$6),W117="有"),$AL$2,VLOOKUP(W117,'P1'!$B$4:$J$35,9,FALSE)),"")</f>
        <v/>
      </c>
      <c r="X118" s="256" t="str">
        <f>IFERROR(IF(AND(AND($N117&lt;&gt;$BI$6,$N117&lt;&gt;$BJ$6),X117="有"),$AL$2,VLOOKUP(X117,'P1'!$B$4:$J$35,9,FALSE)),"")</f>
        <v/>
      </c>
      <c r="Y118" s="256" t="str">
        <f>IFERROR(IF(AND(AND($N117&lt;&gt;$BI$6,$N117&lt;&gt;$BJ$6),Y117="有"),$AL$2,VLOOKUP(Y117,'P1'!$B$4:$J$35,9,FALSE)),"")</f>
        <v/>
      </c>
      <c r="Z118" s="256" t="str">
        <f>IFERROR(IF(AND(AND($N117&lt;&gt;$BI$6,$N117&lt;&gt;$BJ$6),Z117="有"),$AL$2,VLOOKUP(Z117,'P1'!$B$4:$J$35,9,FALSE)),"")</f>
        <v/>
      </c>
      <c r="AA118" s="256" t="str">
        <f>IFERROR(IF(AND(AND($N117&lt;&gt;$BI$6,$N117&lt;&gt;$BJ$6),AA117="有"),$AL$2,VLOOKUP(AA117,'P1'!$B$4:$J$35,9,FALSE)),"")</f>
        <v/>
      </c>
      <c r="AB118" s="256" t="str">
        <f>IFERROR(IF(AND(AND($N117&lt;&gt;$BI$6,$N117&lt;&gt;$BJ$6),AB117="有"),$AL$2,VLOOKUP(AB117,'P1'!$B$4:$J$35,9,FALSE)),"")</f>
        <v/>
      </c>
      <c r="AC118" s="256" t="str">
        <f>IFERROR(IF(AND(AND($N117&lt;&gt;$BI$6,$N117&lt;&gt;$BJ$6),AC117="有"),$AL$2,VLOOKUP(AC117,'P1'!$B$4:$J$35,9,FALSE)),"")</f>
        <v/>
      </c>
      <c r="AD118" s="256" t="str">
        <f>IFERROR(IF(AND(AND($N117&lt;&gt;$BI$6,$N117&lt;&gt;$BJ$6),AD117="有"),$AL$2,VLOOKUP(AD117,'P1'!$B$4:$J$35,9,FALSE)),"")</f>
        <v/>
      </c>
      <c r="AE118" s="256" t="str">
        <f>IFERROR(IF(AND(AND($N117&lt;&gt;$BI$6,$N117&lt;&gt;$BJ$6),AE117="有"),$AL$2,VLOOKUP(AE117,'P1'!$B$4:$J$35,9,FALSE)),"")</f>
        <v/>
      </c>
      <c r="AF118" s="256" t="str">
        <f>IFERROR(IF(AND(AND($N117&lt;&gt;$BI$6,$N117&lt;&gt;$BJ$6),AF117="有"),$AL$2,VLOOKUP(AF117,'P1'!$B$4:$J$35,9,FALSE)),"")</f>
        <v/>
      </c>
      <c r="AG118" s="256" t="str">
        <f>IFERROR(IF(AND(AND($N117&lt;&gt;$BI$6,$N117&lt;&gt;$BJ$6),AG117="有"),$AL$2,VLOOKUP(AG117,'P1'!$B$4:$J$35,9,FALSE)),"")</f>
        <v/>
      </c>
      <c r="AH118" s="256" t="str">
        <f>IFERROR(IF(AND(AND($N117&lt;&gt;$BI$6,$N117&lt;&gt;$BJ$6),AH117="有"),$AL$2,VLOOKUP(AH117,'P1'!$B$4:$J$35,9,FALSE)),"")</f>
        <v/>
      </c>
      <c r="AI118" s="256" t="str">
        <f>IFERROR(IF(AND(AND($N117&lt;&gt;$BI$6,$N117&lt;&gt;$BJ$6),AI117="有"),$AL$2,VLOOKUP(AI117,'P1'!$B$4:$J$35,9,FALSE)),"")</f>
        <v/>
      </c>
      <c r="AJ118" s="256" t="str">
        <f>IFERROR(IF(AND(AND($N117&lt;&gt;$BI$6,$N117&lt;&gt;$BJ$6),AJ117="有"),$AL$2,VLOOKUP(AJ117,'P1'!$B$4:$J$35,9,FALSE)),"")</f>
        <v/>
      </c>
      <c r="AK118" s="256" t="str">
        <f>IFERROR(IF(AND(AND($N117&lt;&gt;$BI$6,$N117&lt;&gt;$BJ$6),AK117="有"),$AL$2,VLOOKUP(AK117,'P1'!$B$4:$J$35,9,FALSE)),"")</f>
        <v/>
      </c>
      <c r="AL118" s="256" t="str">
        <f>IFERROR(IF(AND(AND($N117&lt;&gt;$BI$6,$N117&lt;&gt;$BJ$6),AL117="有"),$AL$2,VLOOKUP(AL117,'P1'!$B$4:$J$35,9,FALSE)),"")</f>
        <v/>
      </c>
      <c r="AM118" s="256" t="str">
        <f>IFERROR(IF(AND(AND($N117&lt;&gt;$BI$6,$N117&lt;&gt;$BJ$6),AM117="有"),$AL$2,VLOOKUP(AM117,'P1'!$B$4:$J$35,9,FALSE)),"")</f>
        <v/>
      </c>
      <c r="AN118" s="256" t="str">
        <f>IFERROR(IF(AND(AND($N117&lt;&gt;$BI$6,$N117&lt;&gt;$BJ$6),AN117="有"),$AL$2,VLOOKUP(AN117,'P1'!$B$4:$J$35,9,FALSE)),"")</f>
        <v/>
      </c>
      <c r="AO118" s="256" t="str">
        <f>IFERROR(IF(AND(AND($N117&lt;&gt;$BI$6,$N117&lt;&gt;$BJ$6),AO117="有"),$AL$2,VLOOKUP(AO117,'P1'!$B$4:$J$35,9,FALSE)),"")</f>
        <v/>
      </c>
      <c r="AP118" s="256" t="str">
        <f>IFERROR(IF(AND(AND($N117&lt;&gt;$BI$6,$N117&lt;&gt;$BJ$6),AP117="有"),$AL$2,VLOOKUP(AP117,'P1'!$B$4:$J$35,9,FALSE)),"")</f>
        <v/>
      </c>
      <c r="AQ118" s="256" t="str">
        <f>IFERROR(IF(AND(AND($N117&lt;&gt;$BI$6,$N117&lt;&gt;$BJ$6),AQ117="有"),$AL$2,VLOOKUP(AQ117,'P1'!$B$4:$J$35,9,FALSE)),"")</f>
        <v/>
      </c>
      <c r="AR118" s="256" t="str">
        <f>IFERROR(IF(AND(AND($N117&lt;&gt;$BI$6,$N117&lt;&gt;$BJ$6),AR117="有"),$AL$2,VLOOKUP(AR117,'P1'!$B$4:$J$35,9,FALSE)),"")</f>
        <v/>
      </c>
      <c r="AS118" s="256" t="str">
        <f>IFERROR(IF(AND(AND($N117&lt;&gt;$BI$6,$N117&lt;&gt;$BJ$6),AS117="有"),$AL$2,VLOOKUP(AS117,'P1'!$B$4:$J$35,9,FALSE)),"")</f>
        <v/>
      </c>
      <c r="AT118" s="256" t="str">
        <f>IFERROR(IF(AND(AND($N117&lt;&gt;$BI$6,$N117&lt;&gt;$BJ$6),AT117="有"),$AL$2,VLOOKUP(AT117,'P1'!$B$4:$J$35,9,FALSE)),"")</f>
        <v/>
      </c>
      <c r="AU118" s="256" t="str">
        <f>IFERROR(IF(AND(AND($N117&lt;&gt;$BI$6,$N117&lt;&gt;$BJ$6),AU117="有"),$AL$2,VLOOKUP(AU117,'P1'!$B$4:$J$35,9,FALSE)),"")</f>
        <v/>
      </c>
      <c r="AV118" s="121">
        <f>SUM(Q118:AU118)</f>
        <v>0</v>
      </c>
      <c r="AW118" s="707"/>
      <c r="AX118" s="709"/>
      <c r="AY118" s="122"/>
      <c r="AZ118" s="122"/>
    </row>
    <row r="119" spans="2:52" ht="17.100000000000001" customHeight="1">
      <c r="B119" s="686">
        <f t="shared" si="8"/>
        <v>48</v>
      </c>
      <c r="C119" s="717"/>
      <c r="D119" s="718"/>
      <c r="E119" s="718"/>
      <c r="F119" s="718"/>
      <c r="G119" s="718"/>
      <c r="H119" s="719"/>
      <c r="I119" s="723"/>
      <c r="J119" s="724"/>
      <c r="K119" s="724"/>
      <c r="L119" s="724"/>
      <c r="M119" s="725"/>
      <c r="N119" s="729"/>
      <c r="O119" s="730"/>
      <c r="P119" s="71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116">
        <f>COUNTA(Q119:AU119)</f>
        <v>0</v>
      </c>
      <c r="AW119" s="706">
        <f>AV120</f>
        <v>0</v>
      </c>
      <c r="AX119" s="708" t="str">
        <f>IFERROR(ROUNDDOWN(AV120/$AT$2,1),"")</f>
        <v/>
      </c>
      <c r="AY119" s="117"/>
      <c r="AZ119" s="117"/>
    </row>
    <row r="120" spans="2:52" ht="17.100000000000001" customHeight="1">
      <c r="B120" s="687"/>
      <c r="C120" s="720"/>
      <c r="D120" s="721"/>
      <c r="E120" s="721"/>
      <c r="F120" s="721"/>
      <c r="G120" s="721"/>
      <c r="H120" s="722"/>
      <c r="I120" s="726"/>
      <c r="J120" s="727"/>
      <c r="K120" s="727"/>
      <c r="L120" s="727"/>
      <c r="M120" s="728"/>
      <c r="N120" s="720"/>
      <c r="O120" s="721"/>
      <c r="P120" s="722"/>
      <c r="Q120" s="256" t="str">
        <f>IFERROR(IF(AND(AND($N119&lt;&gt;$BI$6,$N119&lt;&gt;$BJ$6),Q119="有"),$AL$2,VLOOKUP(Q119,'P1'!$B$4:$J$35,9,FALSE)),"")</f>
        <v/>
      </c>
      <c r="R120" s="256" t="str">
        <f>IFERROR(IF(AND(AND($N119&lt;&gt;$BI$6,$N119&lt;&gt;$BJ$6),R119="有"),$AL$2,VLOOKUP(R119,'P1'!$B$4:$J$35,9,FALSE)),"")</f>
        <v/>
      </c>
      <c r="S120" s="256" t="str">
        <f>IFERROR(IF(AND(AND($N119&lt;&gt;$BI$6,$N119&lt;&gt;$BJ$6),S119="有"),$AL$2,VLOOKUP(S119,'P1'!$B$4:$J$35,9,FALSE)),"")</f>
        <v/>
      </c>
      <c r="T120" s="256" t="str">
        <f>IFERROR(IF(AND(AND($N119&lt;&gt;$BI$6,$N119&lt;&gt;$BJ$6),T119="有"),$AL$2,VLOOKUP(T119,'P1'!$B$4:$J$35,9,FALSE)),"")</f>
        <v/>
      </c>
      <c r="U120" s="256" t="str">
        <f>IFERROR(IF(AND(AND($N119&lt;&gt;$BI$6,$N119&lt;&gt;$BJ$6),U119="有"),$AL$2,VLOOKUP(U119,'P1'!$B$4:$J$35,9,FALSE)),"")</f>
        <v/>
      </c>
      <c r="V120" s="256" t="str">
        <f>IFERROR(IF(AND(AND($N119&lt;&gt;$BI$6,$N119&lt;&gt;$BJ$6),V119="有"),$AL$2,VLOOKUP(V119,'P1'!$B$4:$J$35,9,FALSE)),"")</f>
        <v/>
      </c>
      <c r="W120" s="256" t="str">
        <f>IFERROR(IF(AND(AND($N119&lt;&gt;$BI$6,$N119&lt;&gt;$BJ$6),W119="有"),$AL$2,VLOOKUP(W119,'P1'!$B$4:$J$35,9,FALSE)),"")</f>
        <v/>
      </c>
      <c r="X120" s="256" t="str">
        <f>IFERROR(IF(AND(AND($N119&lt;&gt;$BI$6,$N119&lt;&gt;$BJ$6),X119="有"),$AL$2,VLOOKUP(X119,'P1'!$B$4:$J$35,9,FALSE)),"")</f>
        <v/>
      </c>
      <c r="Y120" s="256" t="str">
        <f>IFERROR(IF(AND(AND($N119&lt;&gt;$BI$6,$N119&lt;&gt;$BJ$6),Y119="有"),$AL$2,VLOOKUP(Y119,'P1'!$B$4:$J$35,9,FALSE)),"")</f>
        <v/>
      </c>
      <c r="Z120" s="256" t="str">
        <f>IFERROR(IF(AND(AND($N119&lt;&gt;$BI$6,$N119&lt;&gt;$BJ$6),Z119="有"),$AL$2,VLOOKUP(Z119,'P1'!$B$4:$J$35,9,FALSE)),"")</f>
        <v/>
      </c>
      <c r="AA120" s="256" t="str">
        <f>IFERROR(IF(AND(AND($N119&lt;&gt;$BI$6,$N119&lt;&gt;$BJ$6),AA119="有"),$AL$2,VLOOKUP(AA119,'P1'!$B$4:$J$35,9,FALSE)),"")</f>
        <v/>
      </c>
      <c r="AB120" s="256" t="str">
        <f>IFERROR(IF(AND(AND($N119&lt;&gt;$BI$6,$N119&lt;&gt;$BJ$6),AB119="有"),$AL$2,VLOOKUP(AB119,'P1'!$B$4:$J$35,9,FALSE)),"")</f>
        <v/>
      </c>
      <c r="AC120" s="256" t="str">
        <f>IFERROR(IF(AND(AND($N119&lt;&gt;$BI$6,$N119&lt;&gt;$BJ$6),AC119="有"),$AL$2,VLOOKUP(AC119,'P1'!$B$4:$J$35,9,FALSE)),"")</f>
        <v/>
      </c>
      <c r="AD120" s="256" t="str">
        <f>IFERROR(IF(AND(AND($N119&lt;&gt;$BI$6,$N119&lt;&gt;$BJ$6),AD119="有"),$AL$2,VLOOKUP(AD119,'P1'!$B$4:$J$35,9,FALSE)),"")</f>
        <v/>
      </c>
      <c r="AE120" s="256" t="str">
        <f>IFERROR(IF(AND(AND($N119&lt;&gt;$BI$6,$N119&lt;&gt;$BJ$6),AE119="有"),$AL$2,VLOOKUP(AE119,'P1'!$B$4:$J$35,9,FALSE)),"")</f>
        <v/>
      </c>
      <c r="AF120" s="256" t="str">
        <f>IFERROR(IF(AND(AND($N119&lt;&gt;$BI$6,$N119&lt;&gt;$BJ$6),AF119="有"),$AL$2,VLOOKUP(AF119,'P1'!$B$4:$J$35,9,FALSE)),"")</f>
        <v/>
      </c>
      <c r="AG120" s="256" t="str">
        <f>IFERROR(IF(AND(AND($N119&lt;&gt;$BI$6,$N119&lt;&gt;$BJ$6),AG119="有"),$AL$2,VLOOKUP(AG119,'P1'!$B$4:$J$35,9,FALSE)),"")</f>
        <v/>
      </c>
      <c r="AH120" s="256" t="str">
        <f>IFERROR(IF(AND(AND($N119&lt;&gt;$BI$6,$N119&lt;&gt;$BJ$6),AH119="有"),$AL$2,VLOOKUP(AH119,'P1'!$B$4:$J$35,9,FALSE)),"")</f>
        <v/>
      </c>
      <c r="AI120" s="256" t="str">
        <f>IFERROR(IF(AND(AND($N119&lt;&gt;$BI$6,$N119&lt;&gt;$BJ$6),AI119="有"),$AL$2,VLOOKUP(AI119,'P1'!$B$4:$J$35,9,FALSE)),"")</f>
        <v/>
      </c>
      <c r="AJ120" s="256" t="str">
        <f>IFERROR(IF(AND(AND($N119&lt;&gt;$BI$6,$N119&lt;&gt;$BJ$6),AJ119="有"),$AL$2,VLOOKUP(AJ119,'P1'!$B$4:$J$35,9,FALSE)),"")</f>
        <v/>
      </c>
      <c r="AK120" s="256" t="str">
        <f>IFERROR(IF(AND(AND($N119&lt;&gt;$BI$6,$N119&lt;&gt;$BJ$6),AK119="有"),$AL$2,VLOOKUP(AK119,'P1'!$B$4:$J$35,9,FALSE)),"")</f>
        <v/>
      </c>
      <c r="AL120" s="256" t="str">
        <f>IFERROR(IF(AND(AND($N119&lt;&gt;$BI$6,$N119&lt;&gt;$BJ$6),AL119="有"),$AL$2,VLOOKUP(AL119,'P1'!$B$4:$J$35,9,FALSE)),"")</f>
        <v/>
      </c>
      <c r="AM120" s="256" t="str">
        <f>IFERROR(IF(AND(AND($N119&lt;&gt;$BI$6,$N119&lt;&gt;$BJ$6),AM119="有"),$AL$2,VLOOKUP(AM119,'P1'!$B$4:$J$35,9,FALSE)),"")</f>
        <v/>
      </c>
      <c r="AN120" s="256" t="str">
        <f>IFERROR(IF(AND(AND($N119&lt;&gt;$BI$6,$N119&lt;&gt;$BJ$6),AN119="有"),$AL$2,VLOOKUP(AN119,'P1'!$B$4:$J$35,9,FALSE)),"")</f>
        <v/>
      </c>
      <c r="AO120" s="256" t="str">
        <f>IFERROR(IF(AND(AND($N119&lt;&gt;$BI$6,$N119&lt;&gt;$BJ$6),AO119="有"),$AL$2,VLOOKUP(AO119,'P1'!$B$4:$J$35,9,FALSE)),"")</f>
        <v/>
      </c>
      <c r="AP120" s="256" t="str">
        <f>IFERROR(IF(AND(AND($N119&lt;&gt;$BI$6,$N119&lt;&gt;$BJ$6),AP119="有"),$AL$2,VLOOKUP(AP119,'P1'!$B$4:$J$35,9,FALSE)),"")</f>
        <v/>
      </c>
      <c r="AQ120" s="256" t="str">
        <f>IFERROR(IF(AND(AND($N119&lt;&gt;$BI$6,$N119&lt;&gt;$BJ$6),AQ119="有"),$AL$2,VLOOKUP(AQ119,'P1'!$B$4:$J$35,9,FALSE)),"")</f>
        <v/>
      </c>
      <c r="AR120" s="256" t="str">
        <f>IFERROR(IF(AND(AND($N119&lt;&gt;$BI$6,$N119&lt;&gt;$BJ$6),AR119="有"),$AL$2,VLOOKUP(AR119,'P1'!$B$4:$J$35,9,FALSE)),"")</f>
        <v/>
      </c>
      <c r="AS120" s="256" t="str">
        <f>IFERROR(IF(AND(AND($N119&lt;&gt;$BI$6,$N119&lt;&gt;$BJ$6),AS119="有"),$AL$2,VLOOKUP(AS119,'P1'!$B$4:$J$35,9,FALSE)),"")</f>
        <v/>
      </c>
      <c r="AT120" s="256" t="str">
        <f>IFERROR(IF(AND(AND($N119&lt;&gt;$BI$6,$N119&lt;&gt;$BJ$6),AT119="有"),$AL$2,VLOOKUP(AT119,'P1'!$B$4:$J$35,9,FALSE)),"")</f>
        <v/>
      </c>
      <c r="AU120" s="256" t="str">
        <f>IFERROR(IF(AND(AND($N119&lt;&gt;$BI$6,$N119&lt;&gt;$BJ$6),AU119="有"),$AL$2,VLOOKUP(AU119,'P1'!$B$4:$J$35,9,FALSE)),"")</f>
        <v/>
      </c>
      <c r="AV120" s="121">
        <f>SUM(Q120:AU120)</f>
        <v>0</v>
      </c>
      <c r="AW120" s="707"/>
      <c r="AX120" s="709"/>
      <c r="AY120" s="122"/>
      <c r="AZ120" s="122"/>
    </row>
    <row r="121" spans="2:52" ht="17.100000000000001" customHeight="1">
      <c r="B121" s="686">
        <f t="shared" si="8"/>
        <v>49</v>
      </c>
      <c r="C121" s="717"/>
      <c r="D121" s="718"/>
      <c r="E121" s="718"/>
      <c r="F121" s="718"/>
      <c r="G121" s="718"/>
      <c r="H121" s="719"/>
      <c r="I121" s="723"/>
      <c r="J121" s="724"/>
      <c r="K121" s="724"/>
      <c r="L121" s="724"/>
      <c r="M121" s="725"/>
      <c r="N121" s="729"/>
      <c r="O121" s="730"/>
      <c r="P121" s="71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116">
        <f>COUNTA(Q121:AU121)</f>
        <v>0</v>
      </c>
      <c r="AW121" s="706">
        <f>AV122</f>
        <v>0</v>
      </c>
      <c r="AX121" s="708" t="str">
        <f>IFERROR(ROUNDDOWN(AV122/$AT$2,1),"")</f>
        <v/>
      </c>
      <c r="AY121" s="117"/>
      <c r="AZ121" s="117"/>
    </row>
    <row r="122" spans="2:52" ht="17.100000000000001" customHeight="1">
      <c r="B122" s="687"/>
      <c r="C122" s="720"/>
      <c r="D122" s="721"/>
      <c r="E122" s="721"/>
      <c r="F122" s="721"/>
      <c r="G122" s="721"/>
      <c r="H122" s="722"/>
      <c r="I122" s="726"/>
      <c r="J122" s="727"/>
      <c r="K122" s="727"/>
      <c r="L122" s="727"/>
      <c r="M122" s="728"/>
      <c r="N122" s="720"/>
      <c r="O122" s="721"/>
      <c r="P122" s="722"/>
      <c r="Q122" s="256" t="str">
        <f>IFERROR(IF(AND(AND($N121&lt;&gt;$BI$6,$N121&lt;&gt;$BJ$6),Q121="有"),$AL$2,VLOOKUP(Q121,'P1'!$B$4:$J$35,9,FALSE)),"")</f>
        <v/>
      </c>
      <c r="R122" s="256" t="str">
        <f>IFERROR(IF(AND(AND($N121&lt;&gt;$BI$6,$N121&lt;&gt;$BJ$6),R121="有"),$AL$2,VLOOKUP(R121,'P1'!$B$4:$J$35,9,FALSE)),"")</f>
        <v/>
      </c>
      <c r="S122" s="256" t="str">
        <f>IFERROR(IF(AND(AND($N121&lt;&gt;$BI$6,$N121&lt;&gt;$BJ$6),S121="有"),$AL$2,VLOOKUP(S121,'P1'!$B$4:$J$35,9,FALSE)),"")</f>
        <v/>
      </c>
      <c r="T122" s="256" t="str">
        <f>IFERROR(IF(AND(AND($N121&lt;&gt;$BI$6,$N121&lt;&gt;$BJ$6),T121="有"),$AL$2,VLOOKUP(T121,'P1'!$B$4:$J$35,9,FALSE)),"")</f>
        <v/>
      </c>
      <c r="U122" s="256" t="str">
        <f>IFERROR(IF(AND(AND($N121&lt;&gt;$BI$6,$N121&lt;&gt;$BJ$6),U121="有"),$AL$2,VLOOKUP(U121,'P1'!$B$4:$J$35,9,FALSE)),"")</f>
        <v/>
      </c>
      <c r="V122" s="256" t="str">
        <f>IFERROR(IF(AND(AND($N121&lt;&gt;$BI$6,$N121&lt;&gt;$BJ$6),V121="有"),$AL$2,VLOOKUP(V121,'P1'!$B$4:$J$35,9,FALSE)),"")</f>
        <v/>
      </c>
      <c r="W122" s="256" t="str">
        <f>IFERROR(IF(AND(AND($N121&lt;&gt;$BI$6,$N121&lt;&gt;$BJ$6),W121="有"),$AL$2,VLOOKUP(W121,'P1'!$B$4:$J$35,9,FALSE)),"")</f>
        <v/>
      </c>
      <c r="X122" s="256" t="str">
        <f>IFERROR(IF(AND(AND($N121&lt;&gt;$BI$6,$N121&lt;&gt;$BJ$6),X121="有"),$AL$2,VLOOKUP(X121,'P1'!$B$4:$J$35,9,FALSE)),"")</f>
        <v/>
      </c>
      <c r="Y122" s="256" t="str">
        <f>IFERROR(IF(AND(AND($N121&lt;&gt;$BI$6,$N121&lt;&gt;$BJ$6),Y121="有"),$AL$2,VLOOKUP(Y121,'P1'!$B$4:$J$35,9,FALSE)),"")</f>
        <v/>
      </c>
      <c r="Z122" s="256" t="str">
        <f>IFERROR(IF(AND(AND($N121&lt;&gt;$BI$6,$N121&lt;&gt;$BJ$6),Z121="有"),$AL$2,VLOOKUP(Z121,'P1'!$B$4:$J$35,9,FALSE)),"")</f>
        <v/>
      </c>
      <c r="AA122" s="256" t="str">
        <f>IFERROR(IF(AND(AND($N121&lt;&gt;$BI$6,$N121&lt;&gt;$BJ$6),AA121="有"),$AL$2,VLOOKUP(AA121,'P1'!$B$4:$J$35,9,FALSE)),"")</f>
        <v/>
      </c>
      <c r="AB122" s="256" t="str">
        <f>IFERROR(IF(AND(AND($N121&lt;&gt;$BI$6,$N121&lt;&gt;$BJ$6),AB121="有"),$AL$2,VLOOKUP(AB121,'P1'!$B$4:$J$35,9,FALSE)),"")</f>
        <v/>
      </c>
      <c r="AC122" s="256" t="str">
        <f>IFERROR(IF(AND(AND($N121&lt;&gt;$BI$6,$N121&lt;&gt;$BJ$6),AC121="有"),$AL$2,VLOOKUP(AC121,'P1'!$B$4:$J$35,9,FALSE)),"")</f>
        <v/>
      </c>
      <c r="AD122" s="256" t="str">
        <f>IFERROR(IF(AND(AND($N121&lt;&gt;$BI$6,$N121&lt;&gt;$BJ$6),AD121="有"),$AL$2,VLOOKUP(AD121,'P1'!$B$4:$J$35,9,FALSE)),"")</f>
        <v/>
      </c>
      <c r="AE122" s="256" t="str">
        <f>IFERROR(IF(AND(AND($N121&lt;&gt;$BI$6,$N121&lt;&gt;$BJ$6),AE121="有"),$AL$2,VLOOKUP(AE121,'P1'!$B$4:$J$35,9,FALSE)),"")</f>
        <v/>
      </c>
      <c r="AF122" s="256" t="str">
        <f>IFERROR(IF(AND(AND($N121&lt;&gt;$BI$6,$N121&lt;&gt;$BJ$6),AF121="有"),$AL$2,VLOOKUP(AF121,'P1'!$B$4:$J$35,9,FALSE)),"")</f>
        <v/>
      </c>
      <c r="AG122" s="256" t="str">
        <f>IFERROR(IF(AND(AND($N121&lt;&gt;$BI$6,$N121&lt;&gt;$BJ$6),AG121="有"),$AL$2,VLOOKUP(AG121,'P1'!$B$4:$J$35,9,FALSE)),"")</f>
        <v/>
      </c>
      <c r="AH122" s="256" t="str">
        <f>IFERROR(IF(AND(AND($N121&lt;&gt;$BI$6,$N121&lt;&gt;$BJ$6),AH121="有"),$AL$2,VLOOKUP(AH121,'P1'!$B$4:$J$35,9,FALSE)),"")</f>
        <v/>
      </c>
      <c r="AI122" s="256" t="str">
        <f>IFERROR(IF(AND(AND($N121&lt;&gt;$BI$6,$N121&lt;&gt;$BJ$6),AI121="有"),$AL$2,VLOOKUP(AI121,'P1'!$B$4:$J$35,9,FALSE)),"")</f>
        <v/>
      </c>
      <c r="AJ122" s="256" t="str">
        <f>IFERROR(IF(AND(AND($N121&lt;&gt;$BI$6,$N121&lt;&gt;$BJ$6),AJ121="有"),$AL$2,VLOOKUP(AJ121,'P1'!$B$4:$J$35,9,FALSE)),"")</f>
        <v/>
      </c>
      <c r="AK122" s="256" t="str">
        <f>IFERROR(IF(AND(AND($N121&lt;&gt;$BI$6,$N121&lt;&gt;$BJ$6),AK121="有"),$AL$2,VLOOKUP(AK121,'P1'!$B$4:$J$35,9,FALSE)),"")</f>
        <v/>
      </c>
      <c r="AL122" s="256" t="str">
        <f>IFERROR(IF(AND(AND($N121&lt;&gt;$BI$6,$N121&lt;&gt;$BJ$6),AL121="有"),$AL$2,VLOOKUP(AL121,'P1'!$B$4:$J$35,9,FALSE)),"")</f>
        <v/>
      </c>
      <c r="AM122" s="256" t="str">
        <f>IFERROR(IF(AND(AND($N121&lt;&gt;$BI$6,$N121&lt;&gt;$BJ$6),AM121="有"),$AL$2,VLOOKUP(AM121,'P1'!$B$4:$J$35,9,FALSE)),"")</f>
        <v/>
      </c>
      <c r="AN122" s="256" t="str">
        <f>IFERROR(IF(AND(AND($N121&lt;&gt;$BI$6,$N121&lt;&gt;$BJ$6),AN121="有"),$AL$2,VLOOKUP(AN121,'P1'!$B$4:$J$35,9,FALSE)),"")</f>
        <v/>
      </c>
      <c r="AO122" s="256" t="str">
        <f>IFERROR(IF(AND(AND($N121&lt;&gt;$BI$6,$N121&lt;&gt;$BJ$6),AO121="有"),$AL$2,VLOOKUP(AO121,'P1'!$B$4:$J$35,9,FALSE)),"")</f>
        <v/>
      </c>
      <c r="AP122" s="256" t="str">
        <f>IFERROR(IF(AND(AND($N121&lt;&gt;$BI$6,$N121&lt;&gt;$BJ$6),AP121="有"),$AL$2,VLOOKUP(AP121,'P1'!$B$4:$J$35,9,FALSE)),"")</f>
        <v/>
      </c>
      <c r="AQ122" s="256" t="str">
        <f>IFERROR(IF(AND(AND($N121&lt;&gt;$BI$6,$N121&lt;&gt;$BJ$6),AQ121="有"),$AL$2,VLOOKUP(AQ121,'P1'!$B$4:$J$35,9,FALSE)),"")</f>
        <v/>
      </c>
      <c r="AR122" s="256" t="str">
        <f>IFERROR(IF(AND(AND($N121&lt;&gt;$BI$6,$N121&lt;&gt;$BJ$6),AR121="有"),$AL$2,VLOOKUP(AR121,'P1'!$B$4:$J$35,9,FALSE)),"")</f>
        <v/>
      </c>
      <c r="AS122" s="256" t="str">
        <f>IFERROR(IF(AND(AND($N121&lt;&gt;$BI$6,$N121&lt;&gt;$BJ$6),AS121="有"),$AL$2,VLOOKUP(AS121,'P1'!$B$4:$J$35,9,FALSE)),"")</f>
        <v/>
      </c>
      <c r="AT122" s="256" t="str">
        <f>IFERROR(IF(AND(AND($N121&lt;&gt;$BI$6,$N121&lt;&gt;$BJ$6),AT121="有"),$AL$2,VLOOKUP(AT121,'P1'!$B$4:$J$35,9,FALSE)),"")</f>
        <v/>
      </c>
      <c r="AU122" s="256" t="str">
        <f>IFERROR(IF(AND(AND($N121&lt;&gt;$BI$6,$N121&lt;&gt;$BJ$6),AU121="有"),$AL$2,VLOOKUP(AU121,'P1'!$B$4:$J$35,9,FALSE)),"")</f>
        <v/>
      </c>
      <c r="AV122" s="121">
        <f>SUM(Q122:AU122)</f>
        <v>0</v>
      </c>
      <c r="AW122" s="707"/>
      <c r="AX122" s="709"/>
      <c r="AY122" s="122"/>
      <c r="AZ122" s="122"/>
    </row>
    <row r="123" spans="2:52" ht="17.100000000000001" customHeight="1">
      <c r="B123" s="686">
        <f t="shared" si="8"/>
        <v>50</v>
      </c>
      <c r="C123" s="717"/>
      <c r="D123" s="718"/>
      <c r="E123" s="718"/>
      <c r="F123" s="718"/>
      <c r="G123" s="718"/>
      <c r="H123" s="719"/>
      <c r="I123" s="723"/>
      <c r="J123" s="724"/>
      <c r="K123" s="724"/>
      <c r="L123" s="724"/>
      <c r="M123" s="725"/>
      <c r="N123" s="729"/>
      <c r="O123" s="730"/>
      <c r="P123" s="71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116">
        <f>COUNTA(Q123:AU123)</f>
        <v>0</v>
      </c>
      <c r="AW123" s="706">
        <f>AV124</f>
        <v>0</v>
      </c>
      <c r="AX123" s="708" t="str">
        <f>IFERROR(ROUNDDOWN(AV124/$AT$2,1),"")</f>
        <v/>
      </c>
      <c r="AY123" s="117"/>
      <c r="AZ123" s="117"/>
    </row>
    <row r="124" spans="2:52" ht="17.100000000000001" customHeight="1">
      <c r="B124" s="687"/>
      <c r="C124" s="720"/>
      <c r="D124" s="721"/>
      <c r="E124" s="721"/>
      <c r="F124" s="721"/>
      <c r="G124" s="721"/>
      <c r="H124" s="722"/>
      <c r="I124" s="726"/>
      <c r="J124" s="727"/>
      <c r="K124" s="727"/>
      <c r="L124" s="727"/>
      <c r="M124" s="728"/>
      <c r="N124" s="720"/>
      <c r="O124" s="721"/>
      <c r="P124" s="722"/>
      <c r="Q124" s="256" t="str">
        <f>IFERROR(IF(AND(AND($N123&lt;&gt;$BI$6,$N123&lt;&gt;$BJ$6),Q123="有"),$AL$2,VLOOKUP(Q123,'P1'!$B$4:$J$35,9,FALSE)),"")</f>
        <v/>
      </c>
      <c r="R124" s="256" t="str">
        <f>IFERROR(IF(AND(AND($N123&lt;&gt;$BI$6,$N123&lt;&gt;$BJ$6),R123="有"),$AL$2,VLOOKUP(R123,'P1'!$B$4:$J$35,9,FALSE)),"")</f>
        <v/>
      </c>
      <c r="S124" s="256" t="str">
        <f>IFERROR(IF(AND(AND($N123&lt;&gt;$BI$6,$N123&lt;&gt;$BJ$6),S123="有"),$AL$2,VLOOKUP(S123,'P1'!$B$4:$J$35,9,FALSE)),"")</f>
        <v/>
      </c>
      <c r="T124" s="256" t="str">
        <f>IFERROR(IF(AND(AND($N123&lt;&gt;$BI$6,$N123&lt;&gt;$BJ$6),T123="有"),$AL$2,VLOOKUP(T123,'P1'!$B$4:$J$35,9,FALSE)),"")</f>
        <v/>
      </c>
      <c r="U124" s="256" t="str">
        <f>IFERROR(IF(AND(AND($N123&lt;&gt;$BI$6,$N123&lt;&gt;$BJ$6),U123="有"),$AL$2,VLOOKUP(U123,'P1'!$B$4:$J$35,9,FALSE)),"")</f>
        <v/>
      </c>
      <c r="V124" s="256" t="str">
        <f>IFERROR(IF(AND(AND($N123&lt;&gt;$BI$6,$N123&lt;&gt;$BJ$6),V123="有"),$AL$2,VLOOKUP(V123,'P1'!$B$4:$J$35,9,FALSE)),"")</f>
        <v/>
      </c>
      <c r="W124" s="256" t="str">
        <f>IFERROR(IF(AND(AND($N123&lt;&gt;$BI$6,$N123&lt;&gt;$BJ$6),W123="有"),$AL$2,VLOOKUP(W123,'P1'!$B$4:$J$35,9,FALSE)),"")</f>
        <v/>
      </c>
      <c r="X124" s="256" t="str">
        <f>IFERROR(IF(AND(AND($N123&lt;&gt;$BI$6,$N123&lt;&gt;$BJ$6),X123="有"),$AL$2,VLOOKUP(X123,'P1'!$B$4:$J$35,9,FALSE)),"")</f>
        <v/>
      </c>
      <c r="Y124" s="256" t="str">
        <f>IFERROR(IF(AND(AND($N123&lt;&gt;$BI$6,$N123&lt;&gt;$BJ$6),Y123="有"),$AL$2,VLOOKUP(Y123,'P1'!$B$4:$J$35,9,FALSE)),"")</f>
        <v/>
      </c>
      <c r="Z124" s="256" t="str">
        <f>IFERROR(IF(AND(AND($N123&lt;&gt;$BI$6,$N123&lt;&gt;$BJ$6),Z123="有"),$AL$2,VLOOKUP(Z123,'P1'!$B$4:$J$35,9,FALSE)),"")</f>
        <v/>
      </c>
      <c r="AA124" s="256" t="str">
        <f>IFERROR(IF(AND(AND($N123&lt;&gt;$BI$6,$N123&lt;&gt;$BJ$6),AA123="有"),$AL$2,VLOOKUP(AA123,'P1'!$B$4:$J$35,9,FALSE)),"")</f>
        <v/>
      </c>
      <c r="AB124" s="256" t="str">
        <f>IFERROR(IF(AND(AND($N123&lt;&gt;$BI$6,$N123&lt;&gt;$BJ$6),AB123="有"),$AL$2,VLOOKUP(AB123,'P1'!$B$4:$J$35,9,FALSE)),"")</f>
        <v/>
      </c>
      <c r="AC124" s="256" t="str">
        <f>IFERROR(IF(AND(AND($N123&lt;&gt;$BI$6,$N123&lt;&gt;$BJ$6),AC123="有"),$AL$2,VLOOKUP(AC123,'P1'!$B$4:$J$35,9,FALSE)),"")</f>
        <v/>
      </c>
      <c r="AD124" s="256" t="str">
        <f>IFERROR(IF(AND(AND($N123&lt;&gt;$BI$6,$N123&lt;&gt;$BJ$6),AD123="有"),$AL$2,VLOOKUP(AD123,'P1'!$B$4:$J$35,9,FALSE)),"")</f>
        <v/>
      </c>
      <c r="AE124" s="256" t="str">
        <f>IFERROR(IF(AND(AND($N123&lt;&gt;$BI$6,$N123&lt;&gt;$BJ$6),AE123="有"),$AL$2,VLOOKUP(AE123,'P1'!$B$4:$J$35,9,FALSE)),"")</f>
        <v/>
      </c>
      <c r="AF124" s="256" t="str">
        <f>IFERROR(IF(AND(AND($N123&lt;&gt;$BI$6,$N123&lt;&gt;$BJ$6),AF123="有"),$AL$2,VLOOKUP(AF123,'P1'!$B$4:$J$35,9,FALSE)),"")</f>
        <v/>
      </c>
      <c r="AG124" s="256" t="str">
        <f>IFERROR(IF(AND(AND($N123&lt;&gt;$BI$6,$N123&lt;&gt;$BJ$6),AG123="有"),$AL$2,VLOOKUP(AG123,'P1'!$B$4:$J$35,9,FALSE)),"")</f>
        <v/>
      </c>
      <c r="AH124" s="256" t="str">
        <f>IFERROR(IF(AND(AND($N123&lt;&gt;$BI$6,$N123&lt;&gt;$BJ$6),AH123="有"),$AL$2,VLOOKUP(AH123,'P1'!$B$4:$J$35,9,FALSE)),"")</f>
        <v/>
      </c>
      <c r="AI124" s="256" t="str">
        <f>IFERROR(IF(AND(AND($N123&lt;&gt;$BI$6,$N123&lt;&gt;$BJ$6),AI123="有"),$AL$2,VLOOKUP(AI123,'P1'!$B$4:$J$35,9,FALSE)),"")</f>
        <v/>
      </c>
      <c r="AJ124" s="256" t="str">
        <f>IFERROR(IF(AND(AND($N123&lt;&gt;$BI$6,$N123&lt;&gt;$BJ$6),AJ123="有"),$AL$2,VLOOKUP(AJ123,'P1'!$B$4:$J$35,9,FALSE)),"")</f>
        <v/>
      </c>
      <c r="AK124" s="256" t="str">
        <f>IFERROR(IF(AND(AND($N123&lt;&gt;$BI$6,$N123&lt;&gt;$BJ$6),AK123="有"),$AL$2,VLOOKUP(AK123,'P1'!$B$4:$J$35,9,FALSE)),"")</f>
        <v/>
      </c>
      <c r="AL124" s="256" t="str">
        <f>IFERROR(IF(AND(AND($N123&lt;&gt;$BI$6,$N123&lt;&gt;$BJ$6),AL123="有"),$AL$2,VLOOKUP(AL123,'P1'!$B$4:$J$35,9,FALSE)),"")</f>
        <v/>
      </c>
      <c r="AM124" s="256" t="str">
        <f>IFERROR(IF(AND(AND($N123&lt;&gt;$BI$6,$N123&lt;&gt;$BJ$6),AM123="有"),$AL$2,VLOOKUP(AM123,'P1'!$B$4:$J$35,9,FALSE)),"")</f>
        <v/>
      </c>
      <c r="AN124" s="256" t="str">
        <f>IFERROR(IF(AND(AND($N123&lt;&gt;$BI$6,$N123&lt;&gt;$BJ$6),AN123="有"),$AL$2,VLOOKUP(AN123,'P1'!$B$4:$J$35,9,FALSE)),"")</f>
        <v/>
      </c>
      <c r="AO124" s="256" t="str">
        <f>IFERROR(IF(AND(AND($N123&lt;&gt;$BI$6,$N123&lt;&gt;$BJ$6),AO123="有"),$AL$2,VLOOKUP(AO123,'P1'!$B$4:$J$35,9,FALSE)),"")</f>
        <v/>
      </c>
      <c r="AP124" s="256" t="str">
        <f>IFERROR(IF(AND(AND($N123&lt;&gt;$BI$6,$N123&lt;&gt;$BJ$6),AP123="有"),$AL$2,VLOOKUP(AP123,'P1'!$B$4:$J$35,9,FALSE)),"")</f>
        <v/>
      </c>
      <c r="AQ124" s="256" t="str">
        <f>IFERROR(IF(AND(AND($N123&lt;&gt;$BI$6,$N123&lt;&gt;$BJ$6),AQ123="有"),$AL$2,VLOOKUP(AQ123,'P1'!$B$4:$J$35,9,FALSE)),"")</f>
        <v/>
      </c>
      <c r="AR124" s="256" t="str">
        <f>IFERROR(IF(AND(AND($N123&lt;&gt;$BI$6,$N123&lt;&gt;$BJ$6),AR123="有"),$AL$2,VLOOKUP(AR123,'P1'!$B$4:$J$35,9,FALSE)),"")</f>
        <v/>
      </c>
      <c r="AS124" s="256" t="str">
        <f>IFERROR(IF(AND(AND($N123&lt;&gt;$BI$6,$N123&lt;&gt;$BJ$6),AS123="有"),$AL$2,VLOOKUP(AS123,'P1'!$B$4:$J$35,9,FALSE)),"")</f>
        <v/>
      </c>
      <c r="AT124" s="256" t="str">
        <f>IFERROR(IF(AND(AND($N123&lt;&gt;$BI$6,$N123&lt;&gt;$BJ$6),AT123="有"),$AL$2,VLOOKUP(AT123,'P1'!$B$4:$J$35,9,FALSE)),"")</f>
        <v/>
      </c>
      <c r="AU124" s="256" t="str">
        <f>IFERROR(IF(AND(AND($N123&lt;&gt;$BI$6,$N123&lt;&gt;$BJ$6),AU123="有"),$AL$2,VLOOKUP(AU123,'P1'!$B$4:$J$35,9,FALSE)),"")</f>
        <v/>
      </c>
      <c r="AV124" s="121">
        <f>SUM(Q124:AU124)</f>
        <v>0</v>
      </c>
      <c r="AW124" s="707"/>
      <c r="AX124" s="709"/>
      <c r="AY124" s="122"/>
      <c r="AZ124" s="122"/>
    </row>
    <row r="125" spans="2:52" ht="17.100000000000001" customHeight="1">
      <c r="B125" s="686">
        <f t="shared" si="8"/>
        <v>51</v>
      </c>
      <c r="C125" s="717"/>
      <c r="D125" s="718"/>
      <c r="E125" s="718"/>
      <c r="F125" s="718"/>
      <c r="G125" s="718"/>
      <c r="H125" s="719"/>
      <c r="I125" s="723"/>
      <c r="J125" s="724"/>
      <c r="K125" s="724"/>
      <c r="L125" s="724"/>
      <c r="M125" s="725"/>
      <c r="N125" s="729"/>
      <c r="O125" s="730"/>
      <c r="P125" s="71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116">
        <f>COUNTA(Q125:AU125)</f>
        <v>0</v>
      </c>
      <c r="AW125" s="706">
        <f>AV126</f>
        <v>0</v>
      </c>
      <c r="AX125" s="708" t="str">
        <f>IFERROR(ROUNDDOWN(AV126/$AT$2,1),"")</f>
        <v/>
      </c>
      <c r="AY125" s="117"/>
      <c r="AZ125" s="117"/>
    </row>
    <row r="126" spans="2:52" ht="17.100000000000001" customHeight="1">
      <c r="B126" s="687"/>
      <c r="C126" s="720"/>
      <c r="D126" s="721"/>
      <c r="E126" s="721"/>
      <c r="F126" s="721"/>
      <c r="G126" s="721"/>
      <c r="H126" s="722"/>
      <c r="I126" s="726"/>
      <c r="J126" s="727"/>
      <c r="K126" s="727"/>
      <c r="L126" s="727"/>
      <c r="M126" s="728"/>
      <c r="N126" s="720"/>
      <c r="O126" s="721"/>
      <c r="P126" s="722"/>
      <c r="Q126" s="256" t="str">
        <f>IFERROR(IF(AND(AND($N125&lt;&gt;$BI$6,$N125&lt;&gt;$BJ$6),Q125="有"),$AL$2,VLOOKUP(Q125,'P1'!$B$4:$J$35,9,FALSE)),"")</f>
        <v/>
      </c>
      <c r="R126" s="256" t="str">
        <f>IFERROR(IF(AND(AND($N125&lt;&gt;$BI$6,$N125&lt;&gt;$BJ$6),R125="有"),$AL$2,VLOOKUP(R125,'P1'!$B$4:$J$35,9,FALSE)),"")</f>
        <v/>
      </c>
      <c r="S126" s="256" t="str">
        <f>IFERROR(IF(AND(AND($N125&lt;&gt;$BI$6,$N125&lt;&gt;$BJ$6),S125="有"),$AL$2,VLOOKUP(S125,'P1'!$B$4:$J$35,9,FALSE)),"")</f>
        <v/>
      </c>
      <c r="T126" s="256" t="str">
        <f>IFERROR(IF(AND(AND($N125&lt;&gt;$BI$6,$N125&lt;&gt;$BJ$6),T125="有"),$AL$2,VLOOKUP(T125,'P1'!$B$4:$J$35,9,FALSE)),"")</f>
        <v/>
      </c>
      <c r="U126" s="256" t="str">
        <f>IFERROR(IF(AND(AND($N125&lt;&gt;$BI$6,$N125&lt;&gt;$BJ$6),U125="有"),$AL$2,VLOOKUP(U125,'P1'!$B$4:$J$35,9,FALSE)),"")</f>
        <v/>
      </c>
      <c r="V126" s="256" t="str">
        <f>IFERROR(IF(AND(AND($N125&lt;&gt;$BI$6,$N125&lt;&gt;$BJ$6),V125="有"),$AL$2,VLOOKUP(V125,'P1'!$B$4:$J$35,9,FALSE)),"")</f>
        <v/>
      </c>
      <c r="W126" s="256" t="str">
        <f>IFERROR(IF(AND(AND($N125&lt;&gt;$BI$6,$N125&lt;&gt;$BJ$6),W125="有"),$AL$2,VLOOKUP(W125,'P1'!$B$4:$J$35,9,FALSE)),"")</f>
        <v/>
      </c>
      <c r="X126" s="256" t="str">
        <f>IFERROR(IF(AND(AND($N125&lt;&gt;$BI$6,$N125&lt;&gt;$BJ$6),X125="有"),$AL$2,VLOOKUP(X125,'P1'!$B$4:$J$35,9,FALSE)),"")</f>
        <v/>
      </c>
      <c r="Y126" s="256" t="str">
        <f>IFERROR(IF(AND(AND($N125&lt;&gt;$BI$6,$N125&lt;&gt;$BJ$6),Y125="有"),$AL$2,VLOOKUP(Y125,'P1'!$B$4:$J$35,9,FALSE)),"")</f>
        <v/>
      </c>
      <c r="Z126" s="256" t="str">
        <f>IFERROR(IF(AND(AND($N125&lt;&gt;$BI$6,$N125&lt;&gt;$BJ$6),Z125="有"),$AL$2,VLOOKUP(Z125,'P1'!$B$4:$J$35,9,FALSE)),"")</f>
        <v/>
      </c>
      <c r="AA126" s="256" t="str">
        <f>IFERROR(IF(AND(AND($N125&lt;&gt;$BI$6,$N125&lt;&gt;$BJ$6),AA125="有"),$AL$2,VLOOKUP(AA125,'P1'!$B$4:$J$35,9,FALSE)),"")</f>
        <v/>
      </c>
      <c r="AB126" s="256" t="str">
        <f>IFERROR(IF(AND(AND($N125&lt;&gt;$BI$6,$N125&lt;&gt;$BJ$6),AB125="有"),$AL$2,VLOOKUP(AB125,'P1'!$B$4:$J$35,9,FALSE)),"")</f>
        <v/>
      </c>
      <c r="AC126" s="256" t="str">
        <f>IFERROR(IF(AND(AND($N125&lt;&gt;$BI$6,$N125&lt;&gt;$BJ$6),AC125="有"),$AL$2,VLOOKUP(AC125,'P1'!$B$4:$J$35,9,FALSE)),"")</f>
        <v/>
      </c>
      <c r="AD126" s="256" t="str">
        <f>IFERROR(IF(AND(AND($N125&lt;&gt;$BI$6,$N125&lt;&gt;$BJ$6),AD125="有"),$AL$2,VLOOKUP(AD125,'P1'!$B$4:$J$35,9,FALSE)),"")</f>
        <v/>
      </c>
      <c r="AE126" s="256" t="str">
        <f>IFERROR(IF(AND(AND($N125&lt;&gt;$BI$6,$N125&lt;&gt;$BJ$6),AE125="有"),$AL$2,VLOOKUP(AE125,'P1'!$B$4:$J$35,9,FALSE)),"")</f>
        <v/>
      </c>
      <c r="AF126" s="256" t="str">
        <f>IFERROR(IF(AND(AND($N125&lt;&gt;$BI$6,$N125&lt;&gt;$BJ$6),AF125="有"),$AL$2,VLOOKUP(AF125,'P1'!$B$4:$J$35,9,FALSE)),"")</f>
        <v/>
      </c>
      <c r="AG126" s="256" t="str">
        <f>IFERROR(IF(AND(AND($N125&lt;&gt;$BI$6,$N125&lt;&gt;$BJ$6),AG125="有"),$AL$2,VLOOKUP(AG125,'P1'!$B$4:$J$35,9,FALSE)),"")</f>
        <v/>
      </c>
      <c r="AH126" s="256" t="str">
        <f>IFERROR(IF(AND(AND($N125&lt;&gt;$BI$6,$N125&lt;&gt;$BJ$6),AH125="有"),$AL$2,VLOOKUP(AH125,'P1'!$B$4:$J$35,9,FALSE)),"")</f>
        <v/>
      </c>
      <c r="AI126" s="256" t="str">
        <f>IFERROR(IF(AND(AND($N125&lt;&gt;$BI$6,$N125&lt;&gt;$BJ$6),AI125="有"),$AL$2,VLOOKUP(AI125,'P1'!$B$4:$J$35,9,FALSE)),"")</f>
        <v/>
      </c>
      <c r="AJ126" s="256" t="str">
        <f>IFERROR(IF(AND(AND($N125&lt;&gt;$BI$6,$N125&lt;&gt;$BJ$6),AJ125="有"),$AL$2,VLOOKUP(AJ125,'P1'!$B$4:$J$35,9,FALSE)),"")</f>
        <v/>
      </c>
      <c r="AK126" s="256" t="str">
        <f>IFERROR(IF(AND(AND($N125&lt;&gt;$BI$6,$N125&lt;&gt;$BJ$6),AK125="有"),$AL$2,VLOOKUP(AK125,'P1'!$B$4:$J$35,9,FALSE)),"")</f>
        <v/>
      </c>
      <c r="AL126" s="256" t="str">
        <f>IFERROR(IF(AND(AND($N125&lt;&gt;$BI$6,$N125&lt;&gt;$BJ$6),AL125="有"),$AL$2,VLOOKUP(AL125,'P1'!$B$4:$J$35,9,FALSE)),"")</f>
        <v/>
      </c>
      <c r="AM126" s="256" t="str">
        <f>IFERROR(IF(AND(AND($N125&lt;&gt;$BI$6,$N125&lt;&gt;$BJ$6),AM125="有"),$AL$2,VLOOKUP(AM125,'P1'!$B$4:$J$35,9,FALSE)),"")</f>
        <v/>
      </c>
      <c r="AN126" s="256" t="str">
        <f>IFERROR(IF(AND(AND($N125&lt;&gt;$BI$6,$N125&lt;&gt;$BJ$6),AN125="有"),$AL$2,VLOOKUP(AN125,'P1'!$B$4:$J$35,9,FALSE)),"")</f>
        <v/>
      </c>
      <c r="AO126" s="256" t="str">
        <f>IFERROR(IF(AND(AND($N125&lt;&gt;$BI$6,$N125&lt;&gt;$BJ$6),AO125="有"),$AL$2,VLOOKUP(AO125,'P1'!$B$4:$J$35,9,FALSE)),"")</f>
        <v/>
      </c>
      <c r="AP126" s="256" t="str">
        <f>IFERROR(IF(AND(AND($N125&lt;&gt;$BI$6,$N125&lt;&gt;$BJ$6),AP125="有"),$AL$2,VLOOKUP(AP125,'P1'!$B$4:$J$35,9,FALSE)),"")</f>
        <v/>
      </c>
      <c r="AQ126" s="256" t="str">
        <f>IFERROR(IF(AND(AND($N125&lt;&gt;$BI$6,$N125&lt;&gt;$BJ$6),AQ125="有"),$AL$2,VLOOKUP(AQ125,'P1'!$B$4:$J$35,9,FALSE)),"")</f>
        <v/>
      </c>
      <c r="AR126" s="256" t="str">
        <f>IFERROR(IF(AND(AND($N125&lt;&gt;$BI$6,$N125&lt;&gt;$BJ$6),AR125="有"),$AL$2,VLOOKUP(AR125,'P1'!$B$4:$J$35,9,FALSE)),"")</f>
        <v/>
      </c>
      <c r="AS126" s="256" t="str">
        <f>IFERROR(IF(AND(AND($N125&lt;&gt;$BI$6,$N125&lt;&gt;$BJ$6),AS125="有"),$AL$2,VLOOKUP(AS125,'P1'!$B$4:$J$35,9,FALSE)),"")</f>
        <v/>
      </c>
      <c r="AT126" s="256" t="str">
        <f>IFERROR(IF(AND(AND($N125&lt;&gt;$BI$6,$N125&lt;&gt;$BJ$6),AT125="有"),$AL$2,VLOOKUP(AT125,'P1'!$B$4:$J$35,9,FALSE)),"")</f>
        <v/>
      </c>
      <c r="AU126" s="256" t="str">
        <f>IFERROR(IF(AND(AND($N125&lt;&gt;$BI$6,$N125&lt;&gt;$BJ$6),AU125="有"),$AL$2,VLOOKUP(AU125,'P1'!$B$4:$J$35,9,FALSE)),"")</f>
        <v/>
      </c>
      <c r="AV126" s="121">
        <f>SUM(Q126:AU126)</f>
        <v>0</v>
      </c>
      <c r="AW126" s="707"/>
      <c r="AX126" s="709"/>
      <c r="AY126" s="122"/>
      <c r="AZ126" s="122"/>
    </row>
    <row r="127" spans="2:52" ht="17.100000000000001" customHeight="1">
      <c r="B127" s="686">
        <f t="shared" si="8"/>
        <v>52</v>
      </c>
      <c r="C127" s="717"/>
      <c r="D127" s="718"/>
      <c r="E127" s="718"/>
      <c r="F127" s="718"/>
      <c r="G127" s="718"/>
      <c r="H127" s="719"/>
      <c r="I127" s="723"/>
      <c r="J127" s="724"/>
      <c r="K127" s="724"/>
      <c r="L127" s="724"/>
      <c r="M127" s="725"/>
      <c r="N127" s="729"/>
      <c r="O127" s="730"/>
      <c r="P127" s="71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116">
        <f>COUNTA(Q127:AU127)</f>
        <v>0</v>
      </c>
      <c r="AW127" s="706">
        <f>AV128</f>
        <v>0</v>
      </c>
      <c r="AX127" s="708" t="str">
        <f>IFERROR(ROUNDDOWN(AV128/$AT$2,1),"")</f>
        <v/>
      </c>
      <c r="AY127" s="117"/>
      <c r="AZ127" s="117"/>
    </row>
    <row r="128" spans="2:52" ht="17.100000000000001" customHeight="1">
      <c r="B128" s="687"/>
      <c r="C128" s="720"/>
      <c r="D128" s="721"/>
      <c r="E128" s="721"/>
      <c r="F128" s="721"/>
      <c r="G128" s="721"/>
      <c r="H128" s="722"/>
      <c r="I128" s="726"/>
      <c r="J128" s="727"/>
      <c r="K128" s="727"/>
      <c r="L128" s="727"/>
      <c r="M128" s="728"/>
      <c r="N128" s="720"/>
      <c r="O128" s="721"/>
      <c r="P128" s="722"/>
      <c r="Q128" s="256" t="str">
        <f>IFERROR(IF(AND(AND($N127&lt;&gt;$BI$6,$N127&lt;&gt;$BJ$6),Q127="有"),$AL$2,VLOOKUP(Q127,'P1'!$B$4:$J$35,9,FALSE)),"")</f>
        <v/>
      </c>
      <c r="R128" s="256" t="str">
        <f>IFERROR(IF(AND(AND($N127&lt;&gt;$BI$6,$N127&lt;&gt;$BJ$6),R127="有"),$AL$2,VLOOKUP(R127,'P1'!$B$4:$J$35,9,FALSE)),"")</f>
        <v/>
      </c>
      <c r="S128" s="256" t="str">
        <f>IFERROR(IF(AND(AND($N127&lt;&gt;$BI$6,$N127&lt;&gt;$BJ$6),S127="有"),$AL$2,VLOOKUP(S127,'P1'!$B$4:$J$35,9,FALSE)),"")</f>
        <v/>
      </c>
      <c r="T128" s="256" t="str">
        <f>IFERROR(IF(AND(AND($N127&lt;&gt;$BI$6,$N127&lt;&gt;$BJ$6),T127="有"),$AL$2,VLOOKUP(T127,'P1'!$B$4:$J$35,9,FALSE)),"")</f>
        <v/>
      </c>
      <c r="U128" s="256" t="str">
        <f>IFERROR(IF(AND(AND($N127&lt;&gt;$BI$6,$N127&lt;&gt;$BJ$6),U127="有"),$AL$2,VLOOKUP(U127,'P1'!$B$4:$J$35,9,FALSE)),"")</f>
        <v/>
      </c>
      <c r="V128" s="256" t="str">
        <f>IFERROR(IF(AND(AND($N127&lt;&gt;$BI$6,$N127&lt;&gt;$BJ$6),V127="有"),$AL$2,VLOOKUP(V127,'P1'!$B$4:$J$35,9,FALSE)),"")</f>
        <v/>
      </c>
      <c r="W128" s="256" t="str">
        <f>IFERROR(IF(AND(AND($N127&lt;&gt;$BI$6,$N127&lt;&gt;$BJ$6),W127="有"),$AL$2,VLOOKUP(W127,'P1'!$B$4:$J$35,9,FALSE)),"")</f>
        <v/>
      </c>
      <c r="X128" s="256" t="str">
        <f>IFERROR(IF(AND(AND($N127&lt;&gt;$BI$6,$N127&lt;&gt;$BJ$6),X127="有"),$AL$2,VLOOKUP(X127,'P1'!$B$4:$J$35,9,FALSE)),"")</f>
        <v/>
      </c>
      <c r="Y128" s="256" t="str">
        <f>IFERROR(IF(AND(AND($N127&lt;&gt;$BI$6,$N127&lt;&gt;$BJ$6),Y127="有"),$AL$2,VLOOKUP(Y127,'P1'!$B$4:$J$35,9,FALSE)),"")</f>
        <v/>
      </c>
      <c r="Z128" s="256" t="str">
        <f>IFERROR(IF(AND(AND($N127&lt;&gt;$BI$6,$N127&lt;&gt;$BJ$6),Z127="有"),$AL$2,VLOOKUP(Z127,'P1'!$B$4:$J$35,9,FALSE)),"")</f>
        <v/>
      </c>
      <c r="AA128" s="256" t="str">
        <f>IFERROR(IF(AND(AND($N127&lt;&gt;$BI$6,$N127&lt;&gt;$BJ$6),AA127="有"),$AL$2,VLOOKUP(AA127,'P1'!$B$4:$J$35,9,FALSE)),"")</f>
        <v/>
      </c>
      <c r="AB128" s="256" t="str">
        <f>IFERROR(IF(AND(AND($N127&lt;&gt;$BI$6,$N127&lt;&gt;$BJ$6),AB127="有"),$AL$2,VLOOKUP(AB127,'P1'!$B$4:$J$35,9,FALSE)),"")</f>
        <v/>
      </c>
      <c r="AC128" s="256" t="str">
        <f>IFERROR(IF(AND(AND($N127&lt;&gt;$BI$6,$N127&lt;&gt;$BJ$6),AC127="有"),$AL$2,VLOOKUP(AC127,'P1'!$B$4:$J$35,9,FALSE)),"")</f>
        <v/>
      </c>
      <c r="AD128" s="256" t="str">
        <f>IFERROR(IF(AND(AND($N127&lt;&gt;$BI$6,$N127&lt;&gt;$BJ$6),AD127="有"),$AL$2,VLOOKUP(AD127,'P1'!$B$4:$J$35,9,FALSE)),"")</f>
        <v/>
      </c>
      <c r="AE128" s="256" t="str">
        <f>IFERROR(IF(AND(AND($N127&lt;&gt;$BI$6,$N127&lt;&gt;$BJ$6),AE127="有"),$AL$2,VLOOKUP(AE127,'P1'!$B$4:$J$35,9,FALSE)),"")</f>
        <v/>
      </c>
      <c r="AF128" s="256" t="str">
        <f>IFERROR(IF(AND(AND($N127&lt;&gt;$BI$6,$N127&lt;&gt;$BJ$6),AF127="有"),$AL$2,VLOOKUP(AF127,'P1'!$B$4:$J$35,9,FALSE)),"")</f>
        <v/>
      </c>
      <c r="AG128" s="256" t="str">
        <f>IFERROR(IF(AND(AND($N127&lt;&gt;$BI$6,$N127&lt;&gt;$BJ$6),AG127="有"),$AL$2,VLOOKUP(AG127,'P1'!$B$4:$J$35,9,FALSE)),"")</f>
        <v/>
      </c>
      <c r="AH128" s="256" t="str">
        <f>IFERROR(IF(AND(AND($N127&lt;&gt;$BI$6,$N127&lt;&gt;$BJ$6),AH127="有"),$AL$2,VLOOKUP(AH127,'P1'!$B$4:$J$35,9,FALSE)),"")</f>
        <v/>
      </c>
      <c r="AI128" s="256" t="str">
        <f>IFERROR(IF(AND(AND($N127&lt;&gt;$BI$6,$N127&lt;&gt;$BJ$6),AI127="有"),$AL$2,VLOOKUP(AI127,'P1'!$B$4:$J$35,9,FALSE)),"")</f>
        <v/>
      </c>
      <c r="AJ128" s="256" t="str">
        <f>IFERROR(IF(AND(AND($N127&lt;&gt;$BI$6,$N127&lt;&gt;$BJ$6),AJ127="有"),$AL$2,VLOOKUP(AJ127,'P1'!$B$4:$J$35,9,FALSE)),"")</f>
        <v/>
      </c>
      <c r="AK128" s="256" t="str">
        <f>IFERROR(IF(AND(AND($N127&lt;&gt;$BI$6,$N127&lt;&gt;$BJ$6),AK127="有"),$AL$2,VLOOKUP(AK127,'P1'!$B$4:$J$35,9,FALSE)),"")</f>
        <v/>
      </c>
      <c r="AL128" s="256" t="str">
        <f>IFERROR(IF(AND(AND($N127&lt;&gt;$BI$6,$N127&lt;&gt;$BJ$6),AL127="有"),$AL$2,VLOOKUP(AL127,'P1'!$B$4:$J$35,9,FALSE)),"")</f>
        <v/>
      </c>
      <c r="AM128" s="256" t="str">
        <f>IFERROR(IF(AND(AND($N127&lt;&gt;$BI$6,$N127&lt;&gt;$BJ$6),AM127="有"),$AL$2,VLOOKUP(AM127,'P1'!$B$4:$J$35,9,FALSE)),"")</f>
        <v/>
      </c>
      <c r="AN128" s="256" t="str">
        <f>IFERROR(IF(AND(AND($N127&lt;&gt;$BI$6,$N127&lt;&gt;$BJ$6),AN127="有"),$AL$2,VLOOKUP(AN127,'P1'!$B$4:$J$35,9,FALSE)),"")</f>
        <v/>
      </c>
      <c r="AO128" s="256" t="str">
        <f>IFERROR(IF(AND(AND($N127&lt;&gt;$BI$6,$N127&lt;&gt;$BJ$6),AO127="有"),$AL$2,VLOOKUP(AO127,'P1'!$B$4:$J$35,9,FALSE)),"")</f>
        <v/>
      </c>
      <c r="AP128" s="256" t="str">
        <f>IFERROR(IF(AND(AND($N127&lt;&gt;$BI$6,$N127&lt;&gt;$BJ$6),AP127="有"),$AL$2,VLOOKUP(AP127,'P1'!$B$4:$J$35,9,FALSE)),"")</f>
        <v/>
      </c>
      <c r="AQ128" s="256" t="str">
        <f>IFERROR(IF(AND(AND($N127&lt;&gt;$BI$6,$N127&lt;&gt;$BJ$6),AQ127="有"),$AL$2,VLOOKUP(AQ127,'P1'!$B$4:$J$35,9,FALSE)),"")</f>
        <v/>
      </c>
      <c r="AR128" s="256" t="str">
        <f>IFERROR(IF(AND(AND($N127&lt;&gt;$BI$6,$N127&lt;&gt;$BJ$6),AR127="有"),$AL$2,VLOOKUP(AR127,'P1'!$B$4:$J$35,9,FALSE)),"")</f>
        <v/>
      </c>
      <c r="AS128" s="256" t="str">
        <f>IFERROR(IF(AND(AND($N127&lt;&gt;$BI$6,$N127&lt;&gt;$BJ$6),AS127="有"),$AL$2,VLOOKUP(AS127,'P1'!$B$4:$J$35,9,FALSE)),"")</f>
        <v/>
      </c>
      <c r="AT128" s="256" t="str">
        <f>IFERROR(IF(AND(AND($N127&lt;&gt;$BI$6,$N127&lt;&gt;$BJ$6),AT127="有"),$AL$2,VLOOKUP(AT127,'P1'!$B$4:$J$35,9,FALSE)),"")</f>
        <v/>
      </c>
      <c r="AU128" s="256" t="str">
        <f>IFERROR(IF(AND(AND($N127&lt;&gt;$BI$6,$N127&lt;&gt;$BJ$6),AU127="有"),$AL$2,VLOOKUP(AU127,'P1'!$B$4:$J$35,9,FALSE)),"")</f>
        <v/>
      </c>
      <c r="AV128" s="121">
        <f>SUM(Q128:AU128)</f>
        <v>0</v>
      </c>
      <c r="AW128" s="707"/>
      <c r="AX128" s="709"/>
      <c r="AY128" s="122"/>
      <c r="AZ128" s="122"/>
    </row>
    <row r="129" spans="2:52" ht="17.100000000000001" customHeight="1">
      <c r="B129" s="686">
        <f t="shared" si="8"/>
        <v>53</v>
      </c>
      <c r="C129" s="717"/>
      <c r="D129" s="718"/>
      <c r="E129" s="718"/>
      <c r="F129" s="718"/>
      <c r="G129" s="718"/>
      <c r="H129" s="719"/>
      <c r="I129" s="723"/>
      <c r="J129" s="724"/>
      <c r="K129" s="724"/>
      <c r="L129" s="724"/>
      <c r="M129" s="725"/>
      <c r="N129" s="729"/>
      <c r="O129" s="730"/>
      <c r="P129" s="71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116">
        <f>COUNTA(Q129:AU129)</f>
        <v>0</v>
      </c>
      <c r="AW129" s="706">
        <f>AV130</f>
        <v>0</v>
      </c>
      <c r="AX129" s="708" t="str">
        <f>IFERROR(ROUNDDOWN(AV130/$AT$2,1),"")</f>
        <v/>
      </c>
      <c r="AY129" s="117"/>
      <c r="AZ129" s="117"/>
    </row>
    <row r="130" spans="2:52" ht="17.100000000000001" customHeight="1">
      <c r="B130" s="687"/>
      <c r="C130" s="720"/>
      <c r="D130" s="721"/>
      <c r="E130" s="721"/>
      <c r="F130" s="721"/>
      <c r="G130" s="721"/>
      <c r="H130" s="722"/>
      <c r="I130" s="726"/>
      <c r="J130" s="727"/>
      <c r="K130" s="727"/>
      <c r="L130" s="727"/>
      <c r="M130" s="728"/>
      <c r="N130" s="720"/>
      <c r="O130" s="721"/>
      <c r="P130" s="722"/>
      <c r="Q130" s="256" t="str">
        <f>IFERROR(IF(AND(AND($N129&lt;&gt;$BI$6,$N129&lt;&gt;$BJ$6),Q129="有"),$AL$2,VLOOKUP(Q129,'P1'!$B$4:$J$35,9,FALSE)),"")</f>
        <v/>
      </c>
      <c r="R130" s="256" t="str">
        <f>IFERROR(IF(AND(AND($N129&lt;&gt;$BI$6,$N129&lt;&gt;$BJ$6),R129="有"),$AL$2,VLOOKUP(R129,'P1'!$B$4:$J$35,9,FALSE)),"")</f>
        <v/>
      </c>
      <c r="S130" s="256" t="str">
        <f>IFERROR(IF(AND(AND($N129&lt;&gt;$BI$6,$N129&lt;&gt;$BJ$6),S129="有"),$AL$2,VLOOKUP(S129,'P1'!$B$4:$J$35,9,FALSE)),"")</f>
        <v/>
      </c>
      <c r="T130" s="256" t="str">
        <f>IFERROR(IF(AND(AND($N129&lt;&gt;$BI$6,$N129&lt;&gt;$BJ$6),T129="有"),$AL$2,VLOOKUP(T129,'P1'!$B$4:$J$35,9,FALSE)),"")</f>
        <v/>
      </c>
      <c r="U130" s="256" t="str">
        <f>IFERROR(IF(AND(AND($N129&lt;&gt;$BI$6,$N129&lt;&gt;$BJ$6),U129="有"),$AL$2,VLOOKUP(U129,'P1'!$B$4:$J$35,9,FALSE)),"")</f>
        <v/>
      </c>
      <c r="V130" s="256" t="str">
        <f>IFERROR(IF(AND(AND($N129&lt;&gt;$BI$6,$N129&lt;&gt;$BJ$6),V129="有"),$AL$2,VLOOKUP(V129,'P1'!$B$4:$J$35,9,FALSE)),"")</f>
        <v/>
      </c>
      <c r="W130" s="256" t="str">
        <f>IFERROR(IF(AND(AND($N129&lt;&gt;$BI$6,$N129&lt;&gt;$BJ$6),W129="有"),$AL$2,VLOOKUP(W129,'P1'!$B$4:$J$35,9,FALSE)),"")</f>
        <v/>
      </c>
      <c r="X130" s="256" t="str">
        <f>IFERROR(IF(AND(AND($N129&lt;&gt;$BI$6,$N129&lt;&gt;$BJ$6),X129="有"),$AL$2,VLOOKUP(X129,'P1'!$B$4:$J$35,9,FALSE)),"")</f>
        <v/>
      </c>
      <c r="Y130" s="256" t="str">
        <f>IFERROR(IF(AND(AND($N129&lt;&gt;$BI$6,$N129&lt;&gt;$BJ$6),Y129="有"),$AL$2,VLOOKUP(Y129,'P1'!$B$4:$J$35,9,FALSE)),"")</f>
        <v/>
      </c>
      <c r="Z130" s="256" t="str">
        <f>IFERROR(IF(AND(AND($N129&lt;&gt;$BI$6,$N129&lt;&gt;$BJ$6),Z129="有"),$AL$2,VLOOKUP(Z129,'P1'!$B$4:$J$35,9,FALSE)),"")</f>
        <v/>
      </c>
      <c r="AA130" s="256" t="str">
        <f>IFERROR(IF(AND(AND($N129&lt;&gt;$BI$6,$N129&lt;&gt;$BJ$6),AA129="有"),$AL$2,VLOOKUP(AA129,'P1'!$B$4:$J$35,9,FALSE)),"")</f>
        <v/>
      </c>
      <c r="AB130" s="256" t="str">
        <f>IFERROR(IF(AND(AND($N129&lt;&gt;$BI$6,$N129&lt;&gt;$BJ$6),AB129="有"),$AL$2,VLOOKUP(AB129,'P1'!$B$4:$J$35,9,FALSE)),"")</f>
        <v/>
      </c>
      <c r="AC130" s="256" t="str">
        <f>IFERROR(IF(AND(AND($N129&lt;&gt;$BI$6,$N129&lt;&gt;$BJ$6),AC129="有"),$AL$2,VLOOKUP(AC129,'P1'!$B$4:$J$35,9,FALSE)),"")</f>
        <v/>
      </c>
      <c r="AD130" s="256" t="str">
        <f>IFERROR(IF(AND(AND($N129&lt;&gt;$BI$6,$N129&lt;&gt;$BJ$6),AD129="有"),$AL$2,VLOOKUP(AD129,'P1'!$B$4:$J$35,9,FALSE)),"")</f>
        <v/>
      </c>
      <c r="AE130" s="256" t="str">
        <f>IFERROR(IF(AND(AND($N129&lt;&gt;$BI$6,$N129&lt;&gt;$BJ$6),AE129="有"),$AL$2,VLOOKUP(AE129,'P1'!$B$4:$J$35,9,FALSE)),"")</f>
        <v/>
      </c>
      <c r="AF130" s="256" t="str">
        <f>IFERROR(IF(AND(AND($N129&lt;&gt;$BI$6,$N129&lt;&gt;$BJ$6),AF129="有"),$AL$2,VLOOKUP(AF129,'P1'!$B$4:$J$35,9,FALSE)),"")</f>
        <v/>
      </c>
      <c r="AG130" s="256" t="str">
        <f>IFERROR(IF(AND(AND($N129&lt;&gt;$BI$6,$N129&lt;&gt;$BJ$6),AG129="有"),$AL$2,VLOOKUP(AG129,'P1'!$B$4:$J$35,9,FALSE)),"")</f>
        <v/>
      </c>
      <c r="AH130" s="256" t="str">
        <f>IFERROR(IF(AND(AND($N129&lt;&gt;$BI$6,$N129&lt;&gt;$BJ$6),AH129="有"),$AL$2,VLOOKUP(AH129,'P1'!$B$4:$J$35,9,FALSE)),"")</f>
        <v/>
      </c>
      <c r="AI130" s="256" t="str">
        <f>IFERROR(IF(AND(AND($N129&lt;&gt;$BI$6,$N129&lt;&gt;$BJ$6),AI129="有"),$AL$2,VLOOKUP(AI129,'P1'!$B$4:$J$35,9,FALSE)),"")</f>
        <v/>
      </c>
      <c r="AJ130" s="256" t="str">
        <f>IFERROR(IF(AND(AND($N129&lt;&gt;$BI$6,$N129&lt;&gt;$BJ$6),AJ129="有"),$AL$2,VLOOKUP(AJ129,'P1'!$B$4:$J$35,9,FALSE)),"")</f>
        <v/>
      </c>
      <c r="AK130" s="256" t="str">
        <f>IFERROR(IF(AND(AND($N129&lt;&gt;$BI$6,$N129&lt;&gt;$BJ$6),AK129="有"),$AL$2,VLOOKUP(AK129,'P1'!$B$4:$J$35,9,FALSE)),"")</f>
        <v/>
      </c>
      <c r="AL130" s="256" t="str">
        <f>IFERROR(IF(AND(AND($N129&lt;&gt;$BI$6,$N129&lt;&gt;$BJ$6),AL129="有"),$AL$2,VLOOKUP(AL129,'P1'!$B$4:$J$35,9,FALSE)),"")</f>
        <v/>
      </c>
      <c r="AM130" s="256" t="str">
        <f>IFERROR(IF(AND(AND($N129&lt;&gt;$BI$6,$N129&lt;&gt;$BJ$6),AM129="有"),$AL$2,VLOOKUP(AM129,'P1'!$B$4:$J$35,9,FALSE)),"")</f>
        <v/>
      </c>
      <c r="AN130" s="256" t="str">
        <f>IFERROR(IF(AND(AND($N129&lt;&gt;$BI$6,$N129&lt;&gt;$BJ$6),AN129="有"),$AL$2,VLOOKUP(AN129,'P1'!$B$4:$J$35,9,FALSE)),"")</f>
        <v/>
      </c>
      <c r="AO130" s="256" t="str">
        <f>IFERROR(IF(AND(AND($N129&lt;&gt;$BI$6,$N129&lt;&gt;$BJ$6),AO129="有"),$AL$2,VLOOKUP(AO129,'P1'!$B$4:$J$35,9,FALSE)),"")</f>
        <v/>
      </c>
      <c r="AP130" s="256" t="str">
        <f>IFERROR(IF(AND(AND($N129&lt;&gt;$BI$6,$N129&lt;&gt;$BJ$6),AP129="有"),$AL$2,VLOOKUP(AP129,'P1'!$B$4:$J$35,9,FALSE)),"")</f>
        <v/>
      </c>
      <c r="AQ130" s="256" t="str">
        <f>IFERROR(IF(AND(AND($N129&lt;&gt;$BI$6,$N129&lt;&gt;$BJ$6),AQ129="有"),$AL$2,VLOOKUP(AQ129,'P1'!$B$4:$J$35,9,FALSE)),"")</f>
        <v/>
      </c>
      <c r="AR130" s="256" t="str">
        <f>IFERROR(IF(AND(AND($N129&lt;&gt;$BI$6,$N129&lt;&gt;$BJ$6),AR129="有"),$AL$2,VLOOKUP(AR129,'P1'!$B$4:$J$35,9,FALSE)),"")</f>
        <v/>
      </c>
      <c r="AS130" s="256" t="str">
        <f>IFERROR(IF(AND(AND($N129&lt;&gt;$BI$6,$N129&lt;&gt;$BJ$6),AS129="有"),$AL$2,VLOOKUP(AS129,'P1'!$B$4:$J$35,9,FALSE)),"")</f>
        <v/>
      </c>
      <c r="AT130" s="256" t="str">
        <f>IFERROR(IF(AND(AND($N129&lt;&gt;$BI$6,$N129&lt;&gt;$BJ$6),AT129="有"),$AL$2,VLOOKUP(AT129,'P1'!$B$4:$J$35,9,FALSE)),"")</f>
        <v/>
      </c>
      <c r="AU130" s="256" t="str">
        <f>IFERROR(IF(AND(AND($N129&lt;&gt;$BI$6,$N129&lt;&gt;$BJ$6),AU129="有"),$AL$2,VLOOKUP(AU129,'P1'!$B$4:$J$35,9,FALSE)),"")</f>
        <v/>
      </c>
      <c r="AV130" s="121">
        <f>SUM(Q130:AU130)</f>
        <v>0</v>
      </c>
      <c r="AW130" s="707"/>
      <c r="AX130" s="709"/>
      <c r="AY130" s="122"/>
      <c r="AZ130" s="122"/>
    </row>
    <row r="131" spans="2:52" ht="17.100000000000001" customHeight="1">
      <c r="B131" s="686">
        <f t="shared" si="8"/>
        <v>54</v>
      </c>
      <c r="C131" s="717"/>
      <c r="D131" s="718"/>
      <c r="E131" s="718"/>
      <c r="F131" s="718"/>
      <c r="G131" s="718"/>
      <c r="H131" s="719"/>
      <c r="I131" s="723"/>
      <c r="J131" s="724"/>
      <c r="K131" s="724"/>
      <c r="L131" s="724"/>
      <c r="M131" s="725"/>
      <c r="N131" s="729"/>
      <c r="O131" s="730"/>
      <c r="P131" s="71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116">
        <f>COUNTA(Q131:AU131)</f>
        <v>0</v>
      </c>
      <c r="AW131" s="706">
        <f>AV132</f>
        <v>0</v>
      </c>
      <c r="AX131" s="708" t="str">
        <f>IFERROR(ROUNDDOWN(AV132/$AT$2,1),"")</f>
        <v/>
      </c>
      <c r="AY131" s="117"/>
      <c r="AZ131" s="117"/>
    </row>
    <row r="132" spans="2:52" ht="17.100000000000001" customHeight="1">
      <c r="B132" s="687"/>
      <c r="C132" s="720"/>
      <c r="D132" s="721"/>
      <c r="E132" s="721"/>
      <c r="F132" s="721"/>
      <c r="G132" s="721"/>
      <c r="H132" s="722"/>
      <c r="I132" s="726"/>
      <c r="J132" s="727"/>
      <c r="K132" s="727"/>
      <c r="L132" s="727"/>
      <c r="M132" s="728"/>
      <c r="N132" s="720"/>
      <c r="O132" s="721"/>
      <c r="P132" s="722"/>
      <c r="Q132" s="256" t="str">
        <f>IFERROR(IF(AND(AND($N131&lt;&gt;$BI$6,$N131&lt;&gt;$BJ$6),Q131="有"),$AL$2,VLOOKUP(Q131,'P1'!$B$4:$J$35,9,FALSE)),"")</f>
        <v/>
      </c>
      <c r="R132" s="256" t="str">
        <f>IFERROR(IF(AND(AND($N131&lt;&gt;$BI$6,$N131&lt;&gt;$BJ$6),R131="有"),$AL$2,VLOOKUP(R131,'P1'!$B$4:$J$35,9,FALSE)),"")</f>
        <v/>
      </c>
      <c r="S132" s="256" t="str">
        <f>IFERROR(IF(AND(AND($N131&lt;&gt;$BI$6,$N131&lt;&gt;$BJ$6),S131="有"),$AL$2,VLOOKUP(S131,'P1'!$B$4:$J$35,9,FALSE)),"")</f>
        <v/>
      </c>
      <c r="T132" s="256" t="str">
        <f>IFERROR(IF(AND(AND($N131&lt;&gt;$BI$6,$N131&lt;&gt;$BJ$6),T131="有"),$AL$2,VLOOKUP(T131,'P1'!$B$4:$J$35,9,FALSE)),"")</f>
        <v/>
      </c>
      <c r="U132" s="256" t="str">
        <f>IFERROR(IF(AND(AND($N131&lt;&gt;$BI$6,$N131&lt;&gt;$BJ$6),U131="有"),$AL$2,VLOOKUP(U131,'P1'!$B$4:$J$35,9,FALSE)),"")</f>
        <v/>
      </c>
      <c r="V132" s="256" t="str">
        <f>IFERROR(IF(AND(AND($N131&lt;&gt;$BI$6,$N131&lt;&gt;$BJ$6),V131="有"),$AL$2,VLOOKUP(V131,'P1'!$B$4:$J$35,9,FALSE)),"")</f>
        <v/>
      </c>
      <c r="W132" s="256" t="str">
        <f>IFERROR(IF(AND(AND($N131&lt;&gt;$BI$6,$N131&lt;&gt;$BJ$6),W131="有"),$AL$2,VLOOKUP(W131,'P1'!$B$4:$J$35,9,FALSE)),"")</f>
        <v/>
      </c>
      <c r="X132" s="256" t="str">
        <f>IFERROR(IF(AND(AND($N131&lt;&gt;$BI$6,$N131&lt;&gt;$BJ$6),X131="有"),$AL$2,VLOOKUP(X131,'P1'!$B$4:$J$35,9,FALSE)),"")</f>
        <v/>
      </c>
      <c r="Y132" s="256" t="str">
        <f>IFERROR(IF(AND(AND($N131&lt;&gt;$BI$6,$N131&lt;&gt;$BJ$6),Y131="有"),$AL$2,VLOOKUP(Y131,'P1'!$B$4:$J$35,9,FALSE)),"")</f>
        <v/>
      </c>
      <c r="Z132" s="256" t="str">
        <f>IFERROR(IF(AND(AND($N131&lt;&gt;$BI$6,$N131&lt;&gt;$BJ$6),Z131="有"),$AL$2,VLOOKUP(Z131,'P1'!$B$4:$J$35,9,FALSE)),"")</f>
        <v/>
      </c>
      <c r="AA132" s="256" t="str">
        <f>IFERROR(IF(AND(AND($N131&lt;&gt;$BI$6,$N131&lt;&gt;$BJ$6),AA131="有"),$AL$2,VLOOKUP(AA131,'P1'!$B$4:$J$35,9,FALSE)),"")</f>
        <v/>
      </c>
      <c r="AB132" s="256" t="str">
        <f>IFERROR(IF(AND(AND($N131&lt;&gt;$BI$6,$N131&lt;&gt;$BJ$6),AB131="有"),$AL$2,VLOOKUP(AB131,'P1'!$B$4:$J$35,9,FALSE)),"")</f>
        <v/>
      </c>
      <c r="AC132" s="256" t="str">
        <f>IFERROR(IF(AND(AND($N131&lt;&gt;$BI$6,$N131&lt;&gt;$BJ$6),AC131="有"),$AL$2,VLOOKUP(AC131,'P1'!$B$4:$J$35,9,FALSE)),"")</f>
        <v/>
      </c>
      <c r="AD132" s="256" t="str">
        <f>IFERROR(IF(AND(AND($N131&lt;&gt;$BI$6,$N131&lt;&gt;$BJ$6),AD131="有"),$AL$2,VLOOKUP(AD131,'P1'!$B$4:$J$35,9,FALSE)),"")</f>
        <v/>
      </c>
      <c r="AE132" s="256" t="str">
        <f>IFERROR(IF(AND(AND($N131&lt;&gt;$BI$6,$N131&lt;&gt;$BJ$6),AE131="有"),$AL$2,VLOOKUP(AE131,'P1'!$B$4:$J$35,9,FALSE)),"")</f>
        <v/>
      </c>
      <c r="AF132" s="256" t="str">
        <f>IFERROR(IF(AND(AND($N131&lt;&gt;$BI$6,$N131&lt;&gt;$BJ$6),AF131="有"),$AL$2,VLOOKUP(AF131,'P1'!$B$4:$J$35,9,FALSE)),"")</f>
        <v/>
      </c>
      <c r="AG132" s="256" t="str">
        <f>IFERROR(IF(AND(AND($N131&lt;&gt;$BI$6,$N131&lt;&gt;$BJ$6),AG131="有"),$AL$2,VLOOKUP(AG131,'P1'!$B$4:$J$35,9,FALSE)),"")</f>
        <v/>
      </c>
      <c r="AH132" s="256" t="str">
        <f>IFERROR(IF(AND(AND($N131&lt;&gt;$BI$6,$N131&lt;&gt;$BJ$6),AH131="有"),$AL$2,VLOOKUP(AH131,'P1'!$B$4:$J$35,9,FALSE)),"")</f>
        <v/>
      </c>
      <c r="AI132" s="256" t="str">
        <f>IFERROR(IF(AND(AND($N131&lt;&gt;$BI$6,$N131&lt;&gt;$BJ$6),AI131="有"),$AL$2,VLOOKUP(AI131,'P1'!$B$4:$J$35,9,FALSE)),"")</f>
        <v/>
      </c>
      <c r="AJ132" s="256" t="str">
        <f>IFERROR(IF(AND(AND($N131&lt;&gt;$BI$6,$N131&lt;&gt;$BJ$6),AJ131="有"),$AL$2,VLOOKUP(AJ131,'P1'!$B$4:$J$35,9,FALSE)),"")</f>
        <v/>
      </c>
      <c r="AK132" s="256" t="str">
        <f>IFERROR(IF(AND(AND($N131&lt;&gt;$BI$6,$N131&lt;&gt;$BJ$6),AK131="有"),$AL$2,VLOOKUP(AK131,'P1'!$B$4:$J$35,9,FALSE)),"")</f>
        <v/>
      </c>
      <c r="AL132" s="256" t="str">
        <f>IFERROR(IF(AND(AND($N131&lt;&gt;$BI$6,$N131&lt;&gt;$BJ$6),AL131="有"),$AL$2,VLOOKUP(AL131,'P1'!$B$4:$J$35,9,FALSE)),"")</f>
        <v/>
      </c>
      <c r="AM132" s="256" t="str">
        <f>IFERROR(IF(AND(AND($N131&lt;&gt;$BI$6,$N131&lt;&gt;$BJ$6),AM131="有"),$AL$2,VLOOKUP(AM131,'P1'!$B$4:$J$35,9,FALSE)),"")</f>
        <v/>
      </c>
      <c r="AN132" s="256" t="str">
        <f>IFERROR(IF(AND(AND($N131&lt;&gt;$BI$6,$N131&lt;&gt;$BJ$6),AN131="有"),$AL$2,VLOOKUP(AN131,'P1'!$B$4:$J$35,9,FALSE)),"")</f>
        <v/>
      </c>
      <c r="AO132" s="256" t="str">
        <f>IFERROR(IF(AND(AND($N131&lt;&gt;$BI$6,$N131&lt;&gt;$BJ$6),AO131="有"),$AL$2,VLOOKUP(AO131,'P1'!$B$4:$J$35,9,FALSE)),"")</f>
        <v/>
      </c>
      <c r="AP132" s="256" t="str">
        <f>IFERROR(IF(AND(AND($N131&lt;&gt;$BI$6,$N131&lt;&gt;$BJ$6),AP131="有"),$AL$2,VLOOKUP(AP131,'P1'!$B$4:$J$35,9,FALSE)),"")</f>
        <v/>
      </c>
      <c r="AQ132" s="256" t="str">
        <f>IFERROR(IF(AND(AND($N131&lt;&gt;$BI$6,$N131&lt;&gt;$BJ$6),AQ131="有"),$AL$2,VLOOKUP(AQ131,'P1'!$B$4:$J$35,9,FALSE)),"")</f>
        <v/>
      </c>
      <c r="AR132" s="256" t="str">
        <f>IFERROR(IF(AND(AND($N131&lt;&gt;$BI$6,$N131&lt;&gt;$BJ$6),AR131="有"),$AL$2,VLOOKUP(AR131,'P1'!$B$4:$J$35,9,FALSE)),"")</f>
        <v/>
      </c>
      <c r="AS132" s="256" t="str">
        <f>IFERROR(IF(AND(AND($N131&lt;&gt;$BI$6,$N131&lt;&gt;$BJ$6),AS131="有"),$AL$2,VLOOKUP(AS131,'P1'!$B$4:$J$35,9,FALSE)),"")</f>
        <v/>
      </c>
      <c r="AT132" s="256" t="str">
        <f>IFERROR(IF(AND(AND($N131&lt;&gt;$BI$6,$N131&lt;&gt;$BJ$6),AT131="有"),$AL$2,VLOOKUP(AT131,'P1'!$B$4:$J$35,9,FALSE)),"")</f>
        <v/>
      </c>
      <c r="AU132" s="256" t="str">
        <f>IFERROR(IF(AND(AND($N131&lt;&gt;$BI$6,$N131&lt;&gt;$BJ$6),AU131="有"),$AL$2,VLOOKUP(AU131,'P1'!$B$4:$J$35,9,FALSE)),"")</f>
        <v/>
      </c>
      <c r="AV132" s="121">
        <f>SUM(Q132:AU132)</f>
        <v>0</v>
      </c>
      <c r="AW132" s="707"/>
      <c r="AX132" s="709"/>
      <c r="AY132" s="122"/>
      <c r="AZ132" s="122"/>
    </row>
    <row r="133" spans="2:52" ht="17.100000000000001" customHeight="1">
      <c r="B133" s="686">
        <f t="shared" si="8"/>
        <v>55</v>
      </c>
      <c r="C133" s="717"/>
      <c r="D133" s="718"/>
      <c r="E133" s="718"/>
      <c r="F133" s="718"/>
      <c r="G133" s="718"/>
      <c r="H133" s="719"/>
      <c r="I133" s="723"/>
      <c r="J133" s="724"/>
      <c r="K133" s="724"/>
      <c r="L133" s="724"/>
      <c r="M133" s="725"/>
      <c r="N133" s="729"/>
      <c r="O133" s="730"/>
      <c r="P133" s="71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116">
        <f>COUNTA(Q133:AU133)</f>
        <v>0</v>
      </c>
      <c r="AW133" s="706">
        <f>AV134</f>
        <v>0</v>
      </c>
      <c r="AX133" s="708" t="str">
        <f>IFERROR(ROUNDDOWN(AV134/$AT$2,1),"")</f>
        <v/>
      </c>
      <c r="AY133" s="117"/>
      <c r="AZ133" s="117"/>
    </row>
    <row r="134" spans="2:52" ht="17.100000000000001" customHeight="1">
      <c r="B134" s="687"/>
      <c r="C134" s="720"/>
      <c r="D134" s="721"/>
      <c r="E134" s="721"/>
      <c r="F134" s="721"/>
      <c r="G134" s="721"/>
      <c r="H134" s="722"/>
      <c r="I134" s="726"/>
      <c r="J134" s="727"/>
      <c r="K134" s="727"/>
      <c r="L134" s="727"/>
      <c r="M134" s="728"/>
      <c r="N134" s="720"/>
      <c r="O134" s="721"/>
      <c r="P134" s="722"/>
      <c r="Q134" s="256" t="str">
        <f>IFERROR(IF(AND(AND($N133&lt;&gt;$BI$6,$N133&lt;&gt;$BJ$6),Q133="有"),$AL$2,VLOOKUP(Q133,'P1'!$B$4:$J$35,9,FALSE)),"")</f>
        <v/>
      </c>
      <c r="R134" s="256" t="str">
        <f>IFERROR(IF(AND(AND($N133&lt;&gt;$BI$6,$N133&lt;&gt;$BJ$6),R133="有"),$AL$2,VLOOKUP(R133,'P1'!$B$4:$J$35,9,FALSE)),"")</f>
        <v/>
      </c>
      <c r="S134" s="256" t="str">
        <f>IFERROR(IF(AND(AND($N133&lt;&gt;$BI$6,$N133&lt;&gt;$BJ$6),S133="有"),$AL$2,VLOOKUP(S133,'P1'!$B$4:$J$35,9,FALSE)),"")</f>
        <v/>
      </c>
      <c r="T134" s="256" t="str">
        <f>IFERROR(IF(AND(AND($N133&lt;&gt;$BI$6,$N133&lt;&gt;$BJ$6),T133="有"),$AL$2,VLOOKUP(T133,'P1'!$B$4:$J$35,9,FALSE)),"")</f>
        <v/>
      </c>
      <c r="U134" s="256" t="str">
        <f>IFERROR(IF(AND(AND($N133&lt;&gt;$BI$6,$N133&lt;&gt;$BJ$6),U133="有"),$AL$2,VLOOKUP(U133,'P1'!$B$4:$J$35,9,FALSE)),"")</f>
        <v/>
      </c>
      <c r="V134" s="256" t="str">
        <f>IFERROR(IF(AND(AND($N133&lt;&gt;$BI$6,$N133&lt;&gt;$BJ$6),V133="有"),$AL$2,VLOOKUP(V133,'P1'!$B$4:$J$35,9,FALSE)),"")</f>
        <v/>
      </c>
      <c r="W134" s="256" t="str">
        <f>IFERROR(IF(AND(AND($N133&lt;&gt;$BI$6,$N133&lt;&gt;$BJ$6),W133="有"),$AL$2,VLOOKUP(W133,'P1'!$B$4:$J$35,9,FALSE)),"")</f>
        <v/>
      </c>
      <c r="X134" s="256" t="str">
        <f>IFERROR(IF(AND(AND($N133&lt;&gt;$BI$6,$N133&lt;&gt;$BJ$6),X133="有"),$AL$2,VLOOKUP(X133,'P1'!$B$4:$J$35,9,FALSE)),"")</f>
        <v/>
      </c>
      <c r="Y134" s="256" t="str">
        <f>IFERROR(IF(AND(AND($N133&lt;&gt;$BI$6,$N133&lt;&gt;$BJ$6),Y133="有"),$AL$2,VLOOKUP(Y133,'P1'!$B$4:$J$35,9,FALSE)),"")</f>
        <v/>
      </c>
      <c r="Z134" s="256" t="str">
        <f>IFERROR(IF(AND(AND($N133&lt;&gt;$BI$6,$N133&lt;&gt;$BJ$6),Z133="有"),$AL$2,VLOOKUP(Z133,'P1'!$B$4:$J$35,9,FALSE)),"")</f>
        <v/>
      </c>
      <c r="AA134" s="256" t="str">
        <f>IFERROR(IF(AND(AND($N133&lt;&gt;$BI$6,$N133&lt;&gt;$BJ$6),AA133="有"),$AL$2,VLOOKUP(AA133,'P1'!$B$4:$J$35,9,FALSE)),"")</f>
        <v/>
      </c>
      <c r="AB134" s="256" t="str">
        <f>IFERROR(IF(AND(AND($N133&lt;&gt;$BI$6,$N133&lt;&gt;$BJ$6),AB133="有"),$AL$2,VLOOKUP(AB133,'P1'!$B$4:$J$35,9,FALSE)),"")</f>
        <v/>
      </c>
      <c r="AC134" s="256" t="str">
        <f>IFERROR(IF(AND(AND($N133&lt;&gt;$BI$6,$N133&lt;&gt;$BJ$6),AC133="有"),$AL$2,VLOOKUP(AC133,'P1'!$B$4:$J$35,9,FALSE)),"")</f>
        <v/>
      </c>
      <c r="AD134" s="256" t="str">
        <f>IFERROR(IF(AND(AND($N133&lt;&gt;$BI$6,$N133&lt;&gt;$BJ$6),AD133="有"),$AL$2,VLOOKUP(AD133,'P1'!$B$4:$J$35,9,FALSE)),"")</f>
        <v/>
      </c>
      <c r="AE134" s="256" t="str">
        <f>IFERROR(IF(AND(AND($N133&lt;&gt;$BI$6,$N133&lt;&gt;$BJ$6),AE133="有"),$AL$2,VLOOKUP(AE133,'P1'!$B$4:$J$35,9,FALSE)),"")</f>
        <v/>
      </c>
      <c r="AF134" s="256" t="str">
        <f>IFERROR(IF(AND(AND($N133&lt;&gt;$BI$6,$N133&lt;&gt;$BJ$6),AF133="有"),$AL$2,VLOOKUP(AF133,'P1'!$B$4:$J$35,9,FALSE)),"")</f>
        <v/>
      </c>
      <c r="AG134" s="256" t="str">
        <f>IFERROR(IF(AND(AND($N133&lt;&gt;$BI$6,$N133&lt;&gt;$BJ$6),AG133="有"),$AL$2,VLOOKUP(AG133,'P1'!$B$4:$J$35,9,FALSE)),"")</f>
        <v/>
      </c>
      <c r="AH134" s="256" t="str">
        <f>IFERROR(IF(AND(AND($N133&lt;&gt;$BI$6,$N133&lt;&gt;$BJ$6),AH133="有"),$AL$2,VLOOKUP(AH133,'P1'!$B$4:$J$35,9,FALSE)),"")</f>
        <v/>
      </c>
      <c r="AI134" s="256" t="str">
        <f>IFERROR(IF(AND(AND($N133&lt;&gt;$BI$6,$N133&lt;&gt;$BJ$6),AI133="有"),$AL$2,VLOOKUP(AI133,'P1'!$B$4:$J$35,9,FALSE)),"")</f>
        <v/>
      </c>
      <c r="AJ134" s="256" t="str">
        <f>IFERROR(IF(AND(AND($N133&lt;&gt;$BI$6,$N133&lt;&gt;$BJ$6),AJ133="有"),$AL$2,VLOOKUP(AJ133,'P1'!$B$4:$J$35,9,FALSE)),"")</f>
        <v/>
      </c>
      <c r="AK134" s="256" t="str">
        <f>IFERROR(IF(AND(AND($N133&lt;&gt;$BI$6,$N133&lt;&gt;$BJ$6),AK133="有"),$AL$2,VLOOKUP(AK133,'P1'!$B$4:$J$35,9,FALSE)),"")</f>
        <v/>
      </c>
      <c r="AL134" s="256" t="str">
        <f>IFERROR(IF(AND(AND($N133&lt;&gt;$BI$6,$N133&lt;&gt;$BJ$6),AL133="有"),$AL$2,VLOOKUP(AL133,'P1'!$B$4:$J$35,9,FALSE)),"")</f>
        <v/>
      </c>
      <c r="AM134" s="256" t="str">
        <f>IFERROR(IF(AND(AND($N133&lt;&gt;$BI$6,$N133&lt;&gt;$BJ$6),AM133="有"),$AL$2,VLOOKUP(AM133,'P1'!$B$4:$J$35,9,FALSE)),"")</f>
        <v/>
      </c>
      <c r="AN134" s="256" t="str">
        <f>IFERROR(IF(AND(AND($N133&lt;&gt;$BI$6,$N133&lt;&gt;$BJ$6),AN133="有"),$AL$2,VLOOKUP(AN133,'P1'!$B$4:$J$35,9,FALSE)),"")</f>
        <v/>
      </c>
      <c r="AO134" s="256" t="str">
        <f>IFERROR(IF(AND(AND($N133&lt;&gt;$BI$6,$N133&lt;&gt;$BJ$6),AO133="有"),$AL$2,VLOOKUP(AO133,'P1'!$B$4:$J$35,9,FALSE)),"")</f>
        <v/>
      </c>
      <c r="AP134" s="256" t="str">
        <f>IFERROR(IF(AND(AND($N133&lt;&gt;$BI$6,$N133&lt;&gt;$BJ$6),AP133="有"),$AL$2,VLOOKUP(AP133,'P1'!$B$4:$J$35,9,FALSE)),"")</f>
        <v/>
      </c>
      <c r="AQ134" s="256" t="str">
        <f>IFERROR(IF(AND(AND($N133&lt;&gt;$BI$6,$N133&lt;&gt;$BJ$6),AQ133="有"),$AL$2,VLOOKUP(AQ133,'P1'!$B$4:$J$35,9,FALSE)),"")</f>
        <v/>
      </c>
      <c r="AR134" s="256" t="str">
        <f>IFERROR(IF(AND(AND($N133&lt;&gt;$BI$6,$N133&lt;&gt;$BJ$6),AR133="有"),$AL$2,VLOOKUP(AR133,'P1'!$B$4:$J$35,9,FALSE)),"")</f>
        <v/>
      </c>
      <c r="AS134" s="256" t="str">
        <f>IFERROR(IF(AND(AND($N133&lt;&gt;$BI$6,$N133&lt;&gt;$BJ$6),AS133="有"),$AL$2,VLOOKUP(AS133,'P1'!$B$4:$J$35,9,FALSE)),"")</f>
        <v/>
      </c>
      <c r="AT134" s="256" t="str">
        <f>IFERROR(IF(AND(AND($N133&lt;&gt;$BI$6,$N133&lt;&gt;$BJ$6),AT133="有"),$AL$2,VLOOKUP(AT133,'P1'!$B$4:$J$35,9,FALSE)),"")</f>
        <v/>
      </c>
      <c r="AU134" s="256" t="str">
        <f>IFERROR(IF(AND(AND($N133&lt;&gt;$BI$6,$N133&lt;&gt;$BJ$6),AU133="有"),$AL$2,VLOOKUP(AU133,'P1'!$B$4:$J$35,9,FALSE)),"")</f>
        <v/>
      </c>
      <c r="AV134" s="121">
        <f>SUM(Q134:AU134)</f>
        <v>0</v>
      </c>
      <c r="AW134" s="707"/>
      <c r="AX134" s="709"/>
      <c r="AY134" s="122"/>
      <c r="AZ134" s="122"/>
    </row>
    <row r="135" spans="2:52" ht="17.100000000000001" customHeight="1">
      <c r="B135" s="686">
        <f t="shared" si="8"/>
        <v>56</v>
      </c>
      <c r="C135" s="717"/>
      <c r="D135" s="718"/>
      <c r="E135" s="718"/>
      <c r="F135" s="718"/>
      <c r="G135" s="718"/>
      <c r="H135" s="719"/>
      <c r="I135" s="723"/>
      <c r="J135" s="724"/>
      <c r="K135" s="724"/>
      <c r="L135" s="724"/>
      <c r="M135" s="725"/>
      <c r="N135" s="729"/>
      <c r="O135" s="730"/>
      <c r="P135" s="71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116">
        <f>COUNTA(Q135:AU135)</f>
        <v>0</v>
      </c>
      <c r="AW135" s="706">
        <f>AV136</f>
        <v>0</v>
      </c>
      <c r="AX135" s="708" t="str">
        <f>IFERROR(ROUNDDOWN(AV136/$AT$2,1),"")</f>
        <v/>
      </c>
      <c r="AY135" s="117"/>
      <c r="AZ135" s="117"/>
    </row>
    <row r="136" spans="2:52" ht="17.100000000000001" customHeight="1">
      <c r="B136" s="687"/>
      <c r="C136" s="720"/>
      <c r="D136" s="721"/>
      <c r="E136" s="721"/>
      <c r="F136" s="721"/>
      <c r="G136" s="721"/>
      <c r="H136" s="722"/>
      <c r="I136" s="726"/>
      <c r="J136" s="727"/>
      <c r="K136" s="727"/>
      <c r="L136" s="727"/>
      <c r="M136" s="728"/>
      <c r="N136" s="720"/>
      <c r="O136" s="721"/>
      <c r="P136" s="722"/>
      <c r="Q136" s="256" t="str">
        <f>IFERROR(IF(AND(AND($N135&lt;&gt;$BI$6,$N135&lt;&gt;$BJ$6),Q135="有"),$AL$2,VLOOKUP(Q135,'P1'!$B$4:$J$35,9,FALSE)),"")</f>
        <v/>
      </c>
      <c r="R136" s="256" t="str">
        <f>IFERROR(IF(AND(AND($N135&lt;&gt;$BI$6,$N135&lt;&gt;$BJ$6),R135="有"),$AL$2,VLOOKUP(R135,'P1'!$B$4:$J$35,9,FALSE)),"")</f>
        <v/>
      </c>
      <c r="S136" s="256" t="str">
        <f>IFERROR(IF(AND(AND($N135&lt;&gt;$BI$6,$N135&lt;&gt;$BJ$6),S135="有"),$AL$2,VLOOKUP(S135,'P1'!$B$4:$J$35,9,FALSE)),"")</f>
        <v/>
      </c>
      <c r="T136" s="256" t="str">
        <f>IFERROR(IF(AND(AND($N135&lt;&gt;$BI$6,$N135&lt;&gt;$BJ$6),T135="有"),$AL$2,VLOOKUP(T135,'P1'!$B$4:$J$35,9,FALSE)),"")</f>
        <v/>
      </c>
      <c r="U136" s="256" t="str">
        <f>IFERROR(IF(AND(AND($N135&lt;&gt;$BI$6,$N135&lt;&gt;$BJ$6),U135="有"),$AL$2,VLOOKUP(U135,'P1'!$B$4:$J$35,9,FALSE)),"")</f>
        <v/>
      </c>
      <c r="V136" s="256" t="str">
        <f>IFERROR(IF(AND(AND($N135&lt;&gt;$BI$6,$N135&lt;&gt;$BJ$6),V135="有"),$AL$2,VLOOKUP(V135,'P1'!$B$4:$J$35,9,FALSE)),"")</f>
        <v/>
      </c>
      <c r="W136" s="256" t="str">
        <f>IFERROR(IF(AND(AND($N135&lt;&gt;$BI$6,$N135&lt;&gt;$BJ$6),W135="有"),$AL$2,VLOOKUP(W135,'P1'!$B$4:$J$35,9,FALSE)),"")</f>
        <v/>
      </c>
      <c r="X136" s="256" t="str">
        <f>IFERROR(IF(AND(AND($N135&lt;&gt;$BI$6,$N135&lt;&gt;$BJ$6),X135="有"),$AL$2,VLOOKUP(X135,'P1'!$B$4:$J$35,9,FALSE)),"")</f>
        <v/>
      </c>
      <c r="Y136" s="256" t="str">
        <f>IFERROR(IF(AND(AND($N135&lt;&gt;$BI$6,$N135&lt;&gt;$BJ$6),Y135="有"),$AL$2,VLOOKUP(Y135,'P1'!$B$4:$J$35,9,FALSE)),"")</f>
        <v/>
      </c>
      <c r="Z136" s="256" t="str">
        <f>IFERROR(IF(AND(AND($N135&lt;&gt;$BI$6,$N135&lt;&gt;$BJ$6),Z135="有"),$AL$2,VLOOKUP(Z135,'P1'!$B$4:$J$35,9,FALSE)),"")</f>
        <v/>
      </c>
      <c r="AA136" s="256" t="str">
        <f>IFERROR(IF(AND(AND($N135&lt;&gt;$BI$6,$N135&lt;&gt;$BJ$6),AA135="有"),$AL$2,VLOOKUP(AA135,'P1'!$B$4:$J$35,9,FALSE)),"")</f>
        <v/>
      </c>
      <c r="AB136" s="256" t="str">
        <f>IFERROR(IF(AND(AND($N135&lt;&gt;$BI$6,$N135&lt;&gt;$BJ$6),AB135="有"),$AL$2,VLOOKUP(AB135,'P1'!$B$4:$J$35,9,FALSE)),"")</f>
        <v/>
      </c>
      <c r="AC136" s="256" t="str">
        <f>IFERROR(IF(AND(AND($N135&lt;&gt;$BI$6,$N135&lt;&gt;$BJ$6),AC135="有"),$AL$2,VLOOKUP(AC135,'P1'!$B$4:$J$35,9,FALSE)),"")</f>
        <v/>
      </c>
      <c r="AD136" s="256" t="str">
        <f>IFERROR(IF(AND(AND($N135&lt;&gt;$BI$6,$N135&lt;&gt;$BJ$6),AD135="有"),$AL$2,VLOOKUP(AD135,'P1'!$B$4:$J$35,9,FALSE)),"")</f>
        <v/>
      </c>
      <c r="AE136" s="256" t="str">
        <f>IFERROR(IF(AND(AND($N135&lt;&gt;$BI$6,$N135&lt;&gt;$BJ$6),AE135="有"),$AL$2,VLOOKUP(AE135,'P1'!$B$4:$J$35,9,FALSE)),"")</f>
        <v/>
      </c>
      <c r="AF136" s="256" t="str">
        <f>IFERROR(IF(AND(AND($N135&lt;&gt;$BI$6,$N135&lt;&gt;$BJ$6),AF135="有"),$AL$2,VLOOKUP(AF135,'P1'!$B$4:$J$35,9,FALSE)),"")</f>
        <v/>
      </c>
      <c r="AG136" s="256" t="str">
        <f>IFERROR(IF(AND(AND($N135&lt;&gt;$BI$6,$N135&lt;&gt;$BJ$6),AG135="有"),$AL$2,VLOOKUP(AG135,'P1'!$B$4:$J$35,9,FALSE)),"")</f>
        <v/>
      </c>
      <c r="AH136" s="256" t="str">
        <f>IFERROR(IF(AND(AND($N135&lt;&gt;$BI$6,$N135&lt;&gt;$BJ$6),AH135="有"),$AL$2,VLOOKUP(AH135,'P1'!$B$4:$J$35,9,FALSE)),"")</f>
        <v/>
      </c>
      <c r="AI136" s="256" t="str">
        <f>IFERROR(IF(AND(AND($N135&lt;&gt;$BI$6,$N135&lt;&gt;$BJ$6),AI135="有"),$AL$2,VLOOKUP(AI135,'P1'!$B$4:$J$35,9,FALSE)),"")</f>
        <v/>
      </c>
      <c r="AJ136" s="256" t="str">
        <f>IFERROR(IF(AND(AND($N135&lt;&gt;$BI$6,$N135&lt;&gt;$BJ$6),AJ135="有"),$AL$2,VLOOKUP(AJ135,'P1'!$B$4:$J$35,9,FALSE)),"")</f>
        <v/>
      </c>
      <c r="AK136" s="256" t="str">
        <f>IFERROR(IF(AND(AND($N135&lt;&gt;$BI$6,$N135&lt;&gt;$BJ$6),AK135="有"),$AL$2,VLOOKUP(AK135,'P1'!$B$4:$J$35,9,FALSE)),"")</f>
        <v/>
      </c>
      <c r="AL136" s="256" t="str">
        <f>IFERROR(IF(AND(AND($N135&lt;&gt;$BI$6,$N135&lt;&gt;$BJ$6),AL135="有"),$AL$2,VLOOKUP(AL135,'P1'!$B$4:$J$35,9,FALSE)),"")</f>
        <v/>
      </c>
      <c r="AM136" s="256" t="str">
        <f>IFERROR(IF(AND(AND($N135&lt;&gt;$BI$6,$N135&lt;&gt;$BJ$6),AM135="有"),$AL$2,VLOOKUP(AM135,'P1'!$B$4:$J$35,9,FALSE)),"")</f>
        <v/>
      </c>
      <c r="AN136" s="256" t="str">
        <f>IFERROR(IF(AND(AND($N135&lt;&gt;$BI$6,$N135&lt;&gt;$BJ$6),AN135="有"),$AL$2,VLOOKUP(AN135,'P1'!$B$4:$J$35,9,FALSE)),"")</f>
        <v/>
      </c>
      <c r="AO136" s="256" t="str">
        <f>IFERROR(IF(AND(AND($N135&lt;&gt;$BI$6,$N135&lt;&gt;$BJ$6),AO135="有"),$AL$2,VLOOKUP(AO135,'P1'!$B$4:$J$35,9,FALSE)),"")</f>
        <v/>
      </c>
      <c r="AP136" s="256" t="str">
        <f>IFERROR(IF(AND(AND($N135&lt;&gt;$BI$6,$N135&lt;&gt;$BJ$6),AP135="有"),$AL$2,VLOOKUP(AP135,'P1'!$B$4:$J$35,9,FALSE)),"")</f>
        <v/>
      </c>
      <c r="AQ136" s="256" t="str">
        <f>IFERROR(IF(AND(AND($N135&lt;&gt;$BI$6,$N135&lt;&gt;$BJ$6),AQ135="有"),$AL$2,VLOOKUP(AQ135,'P1'!$B$4:$J$35,9,FALSE)),"")</f>
        <v/>
      </c>
      <c r="AR136" s="256" t="str">
        <f>IFERROR(IF(AND(AND($N135&lt;&gt;$BI$6,$N135&lt;&gt;$BJ$6),AR135="有"),$AL$2,VLOOKUP(AR135,'P1'!$B$4:$J$35,9,FALSE)),"")</f>
        <v/>
      </c>
      <c r="AS136" s="256" t="str">
        <f>IFERROR(IF(AND(AND($N135&lt;&gt;$BI$6,$N135&lt;&gt;$BJ$6),AS135="有"),$AL$2,VLOOKUP(AS135,'P1'!$B$4:$J$35,9,FALSE)),"")</f>
        <v/>
      </c>
      <c r="AT136" s="256" t="str">
        <f>IFERROR(IF(AND(AND($N135&lt;&gt;$BI$6,$N135&lt;&gt;$BJ$6),AT135="有"),$AL$2,VLOOKUP(AT135,'P1'!$B$4:$J$35,9,FALSE)),"")</f>
        <v/>
      </c>
      <c r="AU136" s="256" t="str">
        <f>IFERROR(IF(AND(AND($N135&lt;&gt;$BI$6,$N135&lt;&gt;$BJ$6),AU135="有"),$AL$2,VLOOKUP(AU135,'P1'!$B$4:$J$35,9,FALSE)),"")</f>
        <v/>
      </c>
      <c r="AV136" s="121">
        <f>SUM(Q136:AU136)</f>
        <v>0</v>
      </c>
      <c r="AW136" s="707"/>
      <c r="AX136" s="709"/>
      <c r="AY136" s="122"/>
      <c r="AZ136" s="122"/>
    </row>
    <row r="137" spans="2:52" ht="17.100000000000001" customHeight="1">
      <c r="B137" s="686">
        <f t="shared" si="8"/>
        <v>57</v>
      </c>
      <c r="C137" s="717"/>
      <c r="D137" s="718"/>
      <c r="E137" s="718"/>
      <c r="F137" s="718"/>
      <c r="G137" s="718"/>
      <c r="H137" s="719"/>
      <c r="I137" s="723"/>
      <c r="J137" s="724"/>
      <c r="K137" s="724"/>
      <c r="L137" s="724"/>
      <c r="M137" s="725"/>
      <c r="N137" s="729"/>
      <c r="O137" s="730"/>
      <c r="P137" s="71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116">
        <f>COUNTA(Q137:AU137)</f>
        <v>0</v>
      </c>
      <c r="AW137" s="706">
        <f>AV138</f>
        <v>0</v>
      </c>
      <c r="AX137" s="708" t="str">
        <f>IFERROR(ROUNDDOWN(AV138/$AT$2,1),"")</f>
        <v/>
      </c>
      <c r="AY137" s="117"/>
      <c r="AZ137" s="117"/>
    </row>
    <row r="138" spans="2:52" ht="17.100000000000001" customHeight="1">
      <c r="B138" s="687"/>
      <c r="C138" s="720"/>
      <c r="D138" s="721"/>
      <c r="E138" s="721"/>
      <c r="F138" s="721"/>
      <c r="G138" s="721"/>
      <c r="H138" s="722"/>
      <c r="I138" s="726"/>
      <c r="J138" s="727"/>
      <c r="K138" s="727"/>
      <c r="L138" s="727"/>
      <c r="M138" s="728"/>
      <c r="N138" s="720"/>
      <c r="O138" s="721"/>
      <c r="P138" s="722"/>
      <c r="Q138" s="256" t="str">
        <f>IFERROR(IF(AND(AND($N137&lt;&gt;$BI$6,$N137&lt;&gt;$BJ$6),Q137="有"),$AL$2,VLOOKUP(Q137,'P1'!$B$4:$J$35,9,FALSE)),"")</f>
        <v/>
      </c>
      <c r="R138" s="256" t="str">
        <f>IFERROR(IF(AND(AND($N137&lt;&gt;$BI$6,$N137&lt;&gt;$BJ$6),R137="有"),$AL$2,VLOOKUP(R137,'P1'!$B$4:$J$35,9,FALSE)),"")</f>
        <v/>
      </c>
      <c r="S138" s="256" t="str">
        <f>IFERROR(IF(AND(AND($N137&lt;&gt;$BI$6,$N137&lt;&gt;$BJ$6),S137="有"),$AL$2,VLOOKUP(S137,'P1'!$B$4:$J$35,9,FALSE)),"")</f>
        <v/>
      </c>
      <c r="T138" s="256" t="str">
        <f>IFERROR(IF(AND(AND($N137&lt;&gt;$BI$6,$N137&lt;&gt;$BJ$6),T137="有"),$AL$2,VLOOKUP(T137,'P1'!$B$4:$J$35,9,FALSE)),"")</f>
        <v/>
      </c>
      <c r="U138" s="256" t="str">
        <f>IFERROR(IF(AND(AND($N137&lt;&gt;$BI$6,$N137&lt;&gt;$BJ$6),U137="有"),$AL$2,VLOOKUP(U137,'P1'!$B$4:$J$35,9,FALSE)),"")</f>
        <v/>
      </c>
      <c r="V138" s="256" t="str">
        <f>IFERROR(IF(AND(AND($N137&lt;&gt;$BI$6,$N137&lt;&gt;$BJ$6),V137="有"),$AL$2,VLOOKUP(V137,'P1'!$B$4:$J$35,9,FALSE)),"")</f>
        <v/>
      </c>
      <c r="W138" s="256" t="str">
        <f>IFERROR(IF(AND(AND($N137&lt;&gt;$BI$6,$N137&lt;&gt;$BJ$6),W137="有"),$AL$2,VLOOKUP(W137,'P1'!$B$4:$J$35,9,FALSE)),"")</f>
        <v/>
      </c>
      <c r="X138" s="256" t="str">
        <f>IFERROR(IF(AND(AND($N137&lt;&gt;$BI$6,$N137&lt;&gt;$BJ$6),X137="有"),$AL$2,VLOOKUP(X137,'P1'!$B$4:$J$35,9,FALSE)),"")</f>
        <v/>
      </c>
      <c r="Y138" s="256" t="str">
        <f>IFERROR(IF(AND(AND($N137&lt;&gt;$BI$6,$N137&lt;&gt;$BJ$6),Y137="有"),$AL$2,VLOOKUP(Y137,'P1'!$B$4:$J$35,9,FALSE)),"")</f>
        <v/>
      </c>
      <c r="Z138" s="256" t="str">
        <f>IFERROR(IF(AND(AND($N137&lt;&gt;$BI$6,$N137&lt;&gt;$BJ$6),Z137="有"),$AL$2,VLOOKUP(Z137,'P1'!$B$4:$J$35,9,FALSE)),"")</f>
        <v/>
      </c>
      <c r="AA138" s="256" t="str">
        <f>IFERROR(IF(AND(AND($N137&lt;&gt;$BI$6,$N137&lt;&gt;$BJ$6),AA137="有"),$AL$2,VLOOKUP(AA137,'P1'!$B$4:$J$35,9,FALSE)),"")</f>
        <v/>
      </c>
      <c r="AB138" s="256" t="str">
        <f>IFERROR(IF(AND(AND($N137&lt;&gt;$BI$6,$N137&lt;&gt;$BJ$6),AB137="有"),$AL$2,VLOOKUP(AB137,'P1'!$B$4:$J$35,9,FALSE)),"")</f>
        <v/>
      </c>
      <c r="AC138" s="256" t="str">
        <f>IFERROR(IF(AND(AND($N137&lt;&gt;$BI$6,$N137&lt;&gt;$BJ$6),AC137="有"),$AL$2,VLOOKUP(AC137,'P1'!$B$4:$J$35,9,FALSE)),"")</f>
        <v/>
      </c>
      <c r="AD138" s="256" t="str">
        <f>IFERROR(IF(AND(AND($N137&lt;&gt;$BI$6,$N137&lt;&gt;$BJ$6),AD137="有"),$AL$2,VLOOKUP(AD137,'P1'!$B$4:$J$35,9,FALSE)),"")</f>
        <v/>
      </c>
      <c r="AE138" s="256" t="str">
        <f>IFERROR(IF(AND(AND($N137&lt;&gt;$BI$6,$N137&lt;&gt;$BJ$6),AE137="有"),$AL$2,VLOOKUP(AE137,'P1'!$B$4:$J$35,9,FALSE)),"")</f>
        <v/>
      </c>
      <c r="AF138" s="256" t="str">
        <f>IFERROR(IF(AND(AND($N137&lt;&gt;$BI$6,$N137&lt;&gt;$BJ$6),AF137="有"),$AL$2,VLOOKUP(AF137,'P1'!$B$4:$J$35,9,FALSE)),"")</f>
        <v/>
      </c>
      <c r="AG138" s="256" t="str">
        <f>IFERROR(IF(AND(AND($N137&lt;&gt;$BI$6,$N137&lt;&gt;$BJ$6),AG137="有"),$AL$2,VLOOKUP(AG137,'P1'!$B$4:$J$35,9,FALSE)),"")</f>
        <v/>
      </c>
      <c r="AH138" s="256" t="str">
        <f>IFERROR(IF(AND(AND($N137&lt;&gt;$BI$6,$N137&lt;&gt;$BJ$6),AH137="有"),$AL$2,VLOOKUP(AH137,'P1'!$B$4:$J$35,9,FALSE)),"")</f>
        <v/>
      </c>
      <c r="AI138" s="256" t="str">
        <f>IFERROR(IF(AND(AND($N137&lt;&gt;$BI$6,$N137&lt;&gt;$BJ$6),AI137="有"),$AL$2,VLOOKUP(AI137,'P1'!$B$4:$J$35,9,FALSE)),"")</f>
        <v/>
      </c>
      <c r="AJ138" s="256" t="str">
        <f>IFERROR(IF(AND(AND($N137&lt;&gt;$BI$6,$N137&lt;&gt;$BJ$6),AJ137="有"),$AL$2,VLOOKUP(AJ137,'P1'!$B$4:$J$35,9,FALSE)),"")</f>
        <v/>
      </c>
      <c r="AK138" s="256" t="str">
        <f>IFERROR(IF(AND(AND($N137&lt;&gt;$BI$6,$N137&lt;&gt;$BJ$6),AK137="有"),$AL$2,VLOOKUP(AK137,'P1'!$B$4:$J$35,9,FALSE)),"")</f>
        <v/>
      </c>
      <c r="AL138" s="256" t="str">
        <f>IFERROR(IF(AND(AND($N137&lt;&gt;$BI$6,$N137&lt;&gt;$BJ$6),AL137="有"),$AL$2,VLOOKUP(AL137,'P1'!$B$4:$J$35,9,FALSE)),"")</f>
        <v/>
      </c>
      <c r="AM138" s="256" t="str">
        <f>IFERROR(IF(AND(AND($N137&lt;&gt;$BI$6,$N137&lt;&gt;$BJ$6),AM137="有"),$AL$2,VLOOKUP(AM137,'P1'!$B$4:$J$35,9,FALSE)),"")</f>
        <v/>
      </c>
      <c r="AN138" s="256" t="str">
        <f>IFERROR(IF(AND(AND($N137&lt;&gt;$BI$6,$N137&lt;&gt;$BJ$6),AN137="有"),$AL$2,VLOOKUP(AN137,'P1'!$B$4:$J$35,9,FALSE)),"")</f>
        <v/>
      </c>
      <c r="AO138" s="256" t="str">
        <f>IFERROR(IF(AND(AND($N137&lt;&gt;$BI$6,$N137&lt;&gt;$BJ$6),AO137="有"),$AL$2,VLOOKUP(AO137,'P1'!$B$4:$J$35,9,FALSE)),"")</f>
        <v/>
      </c>
      <c r="AP138" s="256" t="str">
        <f>IFERROR(IF(AND(AND($N137&lt;&gt;$BI$6,$N137&lt;&gt;$BJ$6),AP137="有"),$AL$2,VLOOKUP(AP137,'P1'!$B$4:$J$35,9,FALSE)),"")</f>
        <v/>
      </c>
      <c r="AQ138" s="256" t="str">
        <f>IFERROR(IF(AND(AND($N137&lt;&gt;$BI$6,$N137&lt;&gt;$BJ$6),AQ137="有"),$AL$2,VLOOKUP(AQ137,'P1'!$B$4:$J$35,9,FALSE)),"")</f>
        <v/>
      </c>
      <c r="AR138" s="256" t="str">
        <f>IFERROR(IF(AND(AND($N137&lt;&gt;$BI$6,$N137&lt;&gt;$BJ$6),AR137="有"),$AL$2,VLOOKUP(AR137,'P1'!$B$4:$J$35,9,FALSE)),"")</f>
        <v/>
      </c>
      <c r="AS138" s="256" t="str">
        <f>IFERROR(IF(AND(AND($N137&lt;&gt;$BI$6,$N137&lt;&gt;$BJ$6),AS137="有"),$AL$2,VLOOKUP(AS137,'P1'!$B$4:$J$35,9,FALSE)),"")</f>
        <v/>
      </c>
      <c r="AT138" s="256" t="str">
        <f>IFERROR(IF(AND(AND($N137&lt;&gt;$BI$6,$N137&lt;&gt;$BJ$6),AT137="有"),$AL$2,VLOOKUP(AT137,'P1'!$B$4:$J$35,9,FALSE)),"")</f>
        <v/>
      </c>
      <c r="AU138" s="256" t="str">
        <f>IFERROR(IF(AND(AND($N137&lt;&gt;$BI$6,$N137&lt;&gt;$BJ$6),AU137="有"),$AL$2,VLOOKUP(AU137,'P1'!$B$4:$J$35,9,FALSE)),"")</f>
        <v/>
      </c>
      <c r="AV138" s="121">
        <f>SUM(Q138:AU138)</f>
        <v>0</v>
      </c>
      <c r="AW138" s="707"/>
      <c r="AX138" s="709"/>
      <c r="AY138" s="122"/>
      <c r="AZ138" s="122"/>
    </row>
    <row r="139" spans="2:52" ht="17.100000000000001" customHeight="1">
      <c r="B139" s="686">
        <f t="shared" si="8"/>
        <v>58</v>
      </c>
      <c r="C139" s="717"/>
      <c r="D139" s="718"/>
      <c r="E139" s="718"/>
      <c r="F139" s="718"/>
      <c r="G139" s="718"/>
      <c r="H139" s="719"/>
      <c r="I139" s="723"/>
      <c r="J139" s="724"/>
      <c r="K139" s="724"/>
      <c r="L139" s="724"/>
      <c r="M139" s="725"/>
      <c r="N139" s="729"/>
      <c r="O139" s="730"/>
      <c r="P139" s="71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116">
        <f>COUNTA(Q139:AU139)</f>
        <v>0</v>
      </c>
      <c r="AW139" s="706">
        <f>AV140</f>
        <v>0</v>
      </c>
      <c r="AX139" s="708" t="str">
        <f>IFERROR(ROUNDDOWN(AV140/$AT$2,1),"")</f>
        <v/>
      </c>
      <c r="AY139" s="117"/>
      <c r="AZ139" s="117"/>
    </row>
    <row r="140" spans="2:52" ht="17.100000000000001" customHeight="1">
      <c r="B140" s="687"/>
      <c r="C140" s="720"/>
      <c r="D140" s="721"/>
      <c r="E140" s="721"/>
      <c r="F140" s="721"/>
      <c r="G140" s="721"/>
      <c r="H140" s="722"/>
      <c r="I140" s="726"/>
      <c r="J140" s="727"/>
      <c r="K140" s="727"/>
      <c r="L140" s="727"/>
      <c r="M140" s="728"/>
      <c r="N140" s="720"/>
      <c r="O140" s="721"/>
      <c r="P140" s="722"/>
      <c r="Q140" s="256" t="str">
        <f>IFERROR(IF(AND(AND($N139&lt;&gt;$BI$6,$N139&lt;&gt;$BJ$6),Q139="有"),$AL$2,VLOOKUP(Q139,'P1'!$B$4:$J$35,9,FALSE)),"")</f>
        <v/>
      </c>
      <c r="R140" s="256" t="str">
        <f>IFERROR(IF(AND(AND($N139&lt;&gt;$BI$6,$N139&lt;&gt;$BJ$6),R139="有"),$AL$2,VLOOKUP(R139,'P1'!$B$4:$J$35,9,FALSE)),"")</f>
        <v/>
      </c>
      <c r="S140" s="256" t="str">
        <f>IFERROR(IF(AND(AND($N139&lt;&gt;$BI$6,$N139&lt;&gt;$BJ$6),S139="有"),$AL$2,VLOOKUP(S139,'P1'!$B$4:$J$35,9,FALSE)),"")</f>
        <v/>
      </c>
      <c r="T140" s="256" t="str">
        <f>IFERROR(IF(AND(AND($N139&lt;&gt;$BI$6,$N139&lt;&gt;$BJ$6),T139="有"),$AL$2,VLOOKUP(T139,'P1'!$B$4:$J$35,9,FALSE)),"")</f>
        <v/>
      </c>
      <c r="U140" s="256" t="str">
        <f>IFERROR(IF(AND(AND($N139&lt;&gt;$BI$6,$N139&lt;&gt;$BJ$6),U139="有"),$AL$2,VLOOKUP(U139,'P1'!$B$4:$J$35,9,FALSE)),"")</f>
        <v/>
      </c>
      <c r="V140" s="256" t="str">
        <f>IFERROR(IF(AND(AND($N139&lt;&gt;$BI$6,$N139&lt;&gt;$BJ$6),V139="有"),$AL$2,VLOOKUP(V139,'P1'!$B$4:$J$35,9,FALSE)),"")</f>
        <v/>
      </c>
      <c r="W140" s="256" t="str">
        <f>IFERROR(IF(AND(AND($N139&lt;&gt;$BI$6,$N139&lt;&gt;$BJ$6),W139="有"),$AL$2,VLOOKUP(W139,'P1'!$B$4:$J$35,9,FALSE)),"")</f>
        <v/>
      </c>
      <c r="X140" s="256" t="str">
        <f>IFERROR(IF(AND(AND($N139&lt;&gt;$BI$6,$N139&lt;&gt;$BJ$6),X139="有"),$AL$2,VLOOKUP(X139,'P1'!$B$4:$J$35,9,FALSE)),"")</f>
        <v/>
      </c>
      <c r="Y140" s="256" t="str">
        <f>IFERROR(IF(AND(AND($N139&lt;&gt;$BI$6,$N139&lt;&gt;$BJ$6),Y139="有"),$AL$2,VLOOKUP(Y139,'P1'!$B$4:$J$35,9,FALSE)),"")</f>
        <v/>
      </c>
      <c r="Z140" s="256" t="str">
        <f>IFERROR(IF(AND(AND($N139&lt;&gt;$BI$6,$N139&lt;&gt;$BJ$6),Z139="有"),$AL$2,VLOOKUP(Z139,'P1'!$B$4:$J$35,9,FALSE)),"")</f>
        <v/>
      </c>
      <c r="AA140" s="256" t="str">
        <f>IFERROR(IF(AND(AND($N139&lt;&gt;$BI$6,$N139&lt;&gt;$BJ$6),AA139="有"),$AL$2,VLOOKUP(AA139,'P1'!$B$4:$J$35,9,FALSE)),"")</f>
        <v/>
      </c>
      <c r="AB140" s="256" t="str">
        <f>IFERROR(IF(AND(AND($N139&lt;&gt;$BI$6,$N139&lt;&gt;$BJ$6),AB139="有"),$AL$2,VLOOKUP(AB139,'P1'!$B$4:$J$35,9,FALSE)),"")</f>
        <v/>
      </c>
      <c r="AC140" s="256" t="str">
        <f>IFERROR(IF(AND(AND($N139&lt;&gt;$BI$6,$N139&lt;&gt;$BJ$6),AC139="有"),$AL$2,VLOOKUP(AC139,'P1'!$B$4:$J$35,9,FALSE)),"")</f>
        <v/>
      </c>
      <c r="AD140" s="256" t="str">
        <f>IFERROR(IF(AND(AND($N139&lt;&gt;$BI$6,$N139&lt;&gt;$BJ$6),AD139="有"),$AL$2,VLOOKUP(AD139,'P1'!$B$4:$J$35,9,FALSE)),"")</f>
        <v/>
      </c>
      <c r="AE140" s="256" t="str">
        <f>IFERROR(IF(AND(AND($N139&lt;&gt;$BI$6,$N139&lt;&gt;$BJ$6),AE139="有"),$AL$2,VLOOKUP(AE139,'P1'!$B$4:$J$35,9,FALSE)),"")</f>
        <v/>
      </c>
      <c r="AF140" s="256" t="str">
        <f>IFERROR(IF(AND(AND($N139&lt;&gt;$BI$6,$N139&lt;&gt;$BJ$6),AF139="有"),$AL$2,VLOOKUP(AF139,'P1'!$B$4:$J$35,9,FALSE)),"")</f>
        <v/>
      </c>
      <c r="AG140" s="256" t="str">
        <f>IFERROR(IF(AND(AND($N139&lt;&gt;$BI$6,$N139&lt;&gt;$BJ$6),AG139="有"),$AL$2,VLOOKUP(AG139,'P1'!$B$4:$J$35,9,FALSE)),"")</f>
        <v/>
      </c>
      <c r="AH140" s="256" t="str">
        <f>IFERROR(IF(AND(AND($N139&lt;&gt;$BI$6,$N139&lt;&gt;$BJ$6),AH139="有"),$AL$2,VLOOKUP(AH139,'P1'!$B$4:$J$35,9,FALSE)),"")</f>
        <v/>
      </c>
      <c r="AI140" s="256" t="str">
        <f>IFERROR(IF(AND(AND($N139&lt;&gt;$BI$6,$N139&lt;&gt;$BJ$6),AI139="有"),$AL$2,VLOOKUP(AI139,'P1'!$B$4:$J$35,9,FALSE)),"")</f>
        <v/>
      </c>
      <c r="AJ140" s="256" t="str">
        <f>IFERROR(IF(AND(AND($N139&lt;&gt;$BI$6,$N139&lt;&gt;$BJ$6),AJ139="有"),$AL$2,VLOOKUP(AJ139,'P1'!$B$4:$J$35,9,FALSE)),"")</f>
        <v/>
      </c>
      <c r="AK140" s="256" t="str">
        <f>IFERROR(IF(AND(AND($N139&lt;&gt;$BI$6,$N139&lt;&gt;$BJ$6),AK139="有"),$AL$2,VLOOKUP(AK139,'P1'!$B$4:$J$35,9,FALSE)),"")</f>
        <v/>
      </c>
      <c r="AL140" s="256" t="str">
        <f>IFERROR(IF(AND(AND($N139&lt;&gt;$BI$6,$N139&lt;&gt;$BJ$6),AL139="有"),$AL$2,VLOOKUP(AL139,'P1'!$B$4:$J$35,9,FALSE)),"")</f>
        <v/>
      </c>
      <c r="AM140" s="256" t="str">
        <f>IFERROR(IF(AND(AND($N139&lt;&gt;$BI$6,$N139&lt;&gt;$BJ$6),AM139="有"),$AL$2,VLOOKUP(AM139,'P1'!$B$4:$J$35,9,FALSE)),"")</f>
        <v/>
      </c>
      <c r="AN140" s="256" t="str">
        <f>IFERROR(IF(AND(AND($N139&lt;&gt;$BI$6,$N139&lt;&gt;$BJ$6),AN139="有"),$AL$2,VLOOKUP(AN139,'P1'!$B$4:$J$35,9,FALSE)),"")</f>
        <v/>
      </c>
      <c r="AO140" s="256" t="str">
        <f>IFERROR(IF(AND(AND($N139&lt;&gt;$BI$6,$N139&lt;&gt;$BJ$6),AO139="有"),$AL$2,VLOOKUP(AO139,'P1'!$B$4:$J$35,9,FALSE)),"")</f>
        <v/>
      </c>
      <c r="AP140" s="256" t="str">
        <f>IFERROR(IF(AND(AND($N139&lt;&gt;$BI$6,$N139&lt;&gt;$BJ$6),AP139="有"),$AL$2,VLOOKUP(AP139,'P1'!$B$4:$J$35,9,FALSE)),"")</f>
        <v/>
      </c>
      <c r="AQ140" s="256" t="str">
        <f>IFERROR(IF(AND(AND($N139&lt;&gt;$BI$6,$N139&lt;&gt;$BJ$6),AQ139="有"),$AL$2,VLOOKUP(AQ139,'P1'!$B$4:$J$35,9,FALSE)),"")</f>
        <v/>
      </c>
      <c r="AR140" s="256" t="str">
        <f>IFERROR(IF(AND(AND($N139&lt;&gt;$BI$6,$N139&lt;&gt;$BJ$6),AR139="有"),$AL$2,VLOOKUP(AR139,'P1'!$B$4:$J$35,9,FALSE)),"")</f>
        <v/>
      </c>
      <c r="AS140" s="256" t="str">
        <f>IFERROR(IF(AND(AND($N139&lt;&gt;$BI$6,$N139&lt;&gt;$BJ$6),AS139="有"),$AL$2,VLOOKUP(AS139,'P1'!$B$4:$J$35,9,FALSE)),"")</f>
        <v/>
      </c>
      <c r="AT140" s="256" t="str">
        <f>IFERROR(IF(AND(AND($N139&lt;&gt;$BI$6,$N139&lt;&gt;$BJ$6),AT139="有"),$AL$2,VLOOKUP(AT139,'P1'!$B$4:$J$35,9,FALSE)),"")</f>
        <v/>
      </c>
      <c r="AU140" s="256" t="str">
        <f>IFERROR(IF(AND(AND($N139&lt;&gt;$BI$6,$N139&lt;&gt;$BJ$6),AU139="有"),$AL$2,VLOOKUP(AU139,'P1'!$B$4:$J$35,9,FALSE)),"")</f>
        <v/>
      </c>
      <c r="AV140" s="121">
        <f>SUM(Q140:AU140)</f>
        <v>0</v>
      </c>
      <c r="AW140" s="707"/>
      <c r="AX140" s="709"/>
      <c r="AY140" s="122"/>
      <c r="AZ140" s="122"/>
    </row>
    <row r="141" spans="2:52" ht="17.100000000000001" customHeight="1">
      <c r="B141" s="686">
        <f t="shared" si="8"/>
        <v>59</v>
      </c>
      <c r="C141" s="717"/>
      <c r="D141" s="718"/>
      <c r="E141" s="718"/>
      <c r="F141" s="718"/>
      <c r="G141" s="718"/>
      <c r="H141" s="719"/>
      <c r="I141" s="723"/>
      <c r="J141" s="724"/>
      <c r="K141" s="724"/>
      <c r="L141" s="724"/>
      <c r="M141" s="725"/>
      <c r="N141" s="729"/>
      <c r="O141" s="730"/>
      <c r="P141" s="71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116">
        <f>COUNTA(Q141:AU141)</f>
        <v>0</v>
      </c>
      <c r="AW141" s="706">
        <f>AV142</f>
        <v>0</v>
      </c>
      <c r="AX141" s="708" t="str">
        <f>IFERROR(ROUNDDOWN(AV142/$AT$2,1),"")</f>
        <v/>
      </c>
      <c r="AY141" s="117"/>
      <c r="AZ141" s="117"/>
    </row>
    <row r="142" spans="2:52" ht="17.100000000000001" customHeight="1">
      <c r="B142" s="687"/>
      <c r="C142" s="720"/>
      <c r="D142" s="721"/>
      <c r="E142" s="721"/>
      <c r="F142" s="721"/>
      <c r="G142" s="721"/>
      <c r="H142" s="722"/>
      <c r="I142" s="726"/>
      <c r="J142" s="727"/>
      <c r="K142" s="727"/>
      <c r="L142" s="727"/>
      <c r="M142" s="728"/>
      <c r="N142" s="720"/>
      <c r="O142" s="721"/>
      <c r="P142" s="722"/>
      <c r="Q142" s="256" t="str">
        <f>IFERROR(IF(AND(AND($N141&lt;&gt;$BI$6,$N141&lt;&gt;$BJ$6),Q141="有"),$AL$2,VLOOKUP(Q141,'P1'!$B$4:$J$35,9,FALSE)),"")</f>
        <v/>
      </c>
      <c r="R142" s="256" t="str">
        <f>IFERROR(IF(AND(AND($N141&lt;&gt;$BI$6,$N141&lt;&gt;$BJ$6),R141="有"),$AL$2,VLOOKUP(R141,'P1'!$B$4:$J$35,9,FALSE)),"")</f>
        <v/>
      </c>
      <c r="S142" s="256" t="str">
        <f>IFERROR(IF(AND(AND($N141&lt;&gt;$BI$6,$N141&lt;&gt;$BJ$6),S141="有"),$AL$2,VLOOKUP(S141,'P1'!$B$4:$J$35,9,FALSE)),"")</f>
        <v/>
      </c>
      <c r="T142" s="256" t="str">
        <f>IFERROR(IF(AND(AND($N141&lt;&gt;$BI$6,$N141&lt;&gt;$BJ$6),T141="有"),$AL$2,VLOOKUP(T141,'P1'!$B$4:$J$35,9,FALSE)),"")</f>
        <v/>
      </c>
      <c r="U142" s="256" t="str">
        <f>IFERROR(IF(AND(AND($N141&lt;&gt;$BI$6,$N141&lt;&gt;$BJ$6),U141="有"),$AL$2,VLOOKUP(U141,'P1'!$B$4:$J$35,9,FALSE)),"")</f>
        <v/>
      </c>
      <c r="V142" s="256" t="str">
        <f>IFERROR(IF(AND(AND($N141&lt;&gt;$BI$6,$N141&lt;&gt;$BJ$6),V141="有"),$AL$2,VLOOKUP(V141,'P1'!$B$4:$J$35,9,FALSE)),"")</f>
        <v/>
      </c>
      <c r="W142" s="256" t="str">
        <f>IFERROR(IF(AND(AND($N141&lt;&gt;$BI$6,$N141&lt;&gt;$BJ$6),W141="有"),$AL$2,VLOOKUP(W141,'P1'!$B$4:$J$35,9,FALSE)),"")</f>
        <v/>
      </c>
      <c r="X142" s="256" t="str">
        <f>IFERROR(IF(AND(AND($N141&lt;&gt;$BI$6,$N141&lt;&gt;$BJ$6),X141="有"),$AL$2,VLOOKUP(X141,'P1'!$B$4:$J$35,9,FALSE)),"")</f>
        <v/>
      </c>
      <c r="Y142" s="256" t="str">
        <f>IFERROR(IF(AND(AND($N141&lt;&gt;$BI$6,$N141&lt;&gt;$BJ$6),Y141="有"),$AL$2,VLOOKUP(Y141,'P1'!$B$4:$J$35,9,FALSE)),"")</f>
        <v/>
      </c>
      <c r="Z142" s="256" t="str">
        <f>IFERROR(IF(AND(AND($N141&lt;&gt;$BI$6,$N141&lt;&gt;$BJ$6),Z141="有"),$AL$2,VLOOKUP(Z141,'P1'!$B$4:$J$35,9,FALSE)),"")</f>
        <v/>
      </c>
      <c r="AA142" s="256" t="str">
        <f>IFERROR(IF(AND(AND($N141&lt;&gt;$BI$6,$N141&lt;&gt;$BJ$6),AA141="有"),$AL$2,VLOOKUP(AA141,'P1'!$B$4:$J$35,9,FALSE)),"")</f>
        <v/>
      </c>
      <c r="AB142" s="256" t="str">
        <f>IFERROR(IF(AND(AND($N141&lt;&gt;$BI$6,$N141&lt;&gt;$BJ$6),AB141="有"),$AL$2,VLOOKUP(AB141,'P1'!$B$4:$J$35,9,FALSE)),"")</f>
        <v/>
      </c>
      <c r="AC142" s="256" t="str">
        <f>IFERROR(IF(AND(AND($N141&lt;&gt;$BI$6,$N141&lt;&gt;$BJ$6),AC141="有"),$AL$2,VLOOKUP(AC141,'P1'!$B$4:$J$35,9,FALSE)),"")</f>
        <v/>
      </c>
      <c r="AD142" s="256" t="str">
        <f>IFERROR(IF(AND(AND($N141&lt;&gt;$BI$6,$N141&lt;&gt;$BJ$6),AD141="有"),$AL$2,VLOOKUP(AD141,'P1'!$B$4:$J$35,9,FALSE)),"")</f>
        <v/>
      </c>
      <c r="AE142" s="256" t="str">
        <f>IFERROR(IF(AND(AND($N141&lt;&gt;$BI$6,$N141&lt;&gt;$BJ$6),AE141="有"),$AL$2,VLOOKUP(AE141,'P1'!$B$4:$J$35,9,FALSE)),"")</f>
        <v/>
      </c>
      <c r="AF142" s="256" t="str">
        <f>IFERROR(IF(AND(AND($N141&lt;&gt;$BI$6,$N141&lt;&gt;$BJ$6),AF141="有"),$AL$2,VLOOKUP(AF141,'P1'!$B$4:$J$35,9,FALSE)),"")</f>
        <v/>
      </c>
      <c r="AG142" s="256" t="str">
        <f>IFERROR(IF(AND(AND($N141&lt;&gt;$BI$6,$N141&lt;&gt;$BJ$6),AG141="有"),$AL$2,VLOOKUP(AG141,'P1'!$B$4:$J$35,9,FALSE)),"")</f>
        <v/>
      </c>
      <c r="AH142" s="256" t="str">
        <f>IFERROR(IF(AND(AND($N141&lt;&gt;$BI$6,$N141&lt;&gt;$BJ$6),AH141="有"),$AL$2,VLOOKUP(AH141,'P1'!$B$4:$J$35,9,FALSE)),"")</f>
        <v/>
      </c>
      <c r="AI142" s="256" t="str">
        <f>IFERROR(IF(AND(AND($N141&lt;&gt;$BI$6,$N141&lt;&gt;$BJ$6),AI141="有"),$AL$2,VLOOKUP(AI141,'P1'!$B$4:$J$35,9,FALSE)),"")</f>
        <v/>
      </c>
      <c r="AJ142" s="256" t="str">
        <f>IFERROR(IF(AND(AND($N141&lt;&gt;$BI$6,$N141&lt;&gt;$BJ$6),AJ141="有"),$AL$2,VLOOKUP(AJ141,'P1'!$B$4:$J$35,9,FALSE)),"")</f>
        <v/>
      </c>
      <c r="AK142" s="256" t="str">
        <f>IFERROR(IF(AND(AND($N141&lt;&gt;$BI$6,$N141&lt;&gt;$BJ$6),AK141="有"),$AL$2,VLOOKUP(AK141,'P1'!$B$4:$J$35,9,FALSE)),"")</f>
        <v/>
      </c>
      <c r="AL142" s="256" t="str">
        <f>IFERROR(IF(AND(AND($N141&lt;&gt;$BI$6,$N141&lt;&gt;$BJ$6),AL141="有"),$AL$2,VLOOKUP(AL141,'P1'!$B$4:$J$35,9,FALSE)),"")</f>
        <v/>
      </c>
      <c r="AM142" s="256" t="str">
        <f>IFERROR(IF(AND(AND($N141&lt;&gt;$BI$6,$N141&lt;&gt;$BJ$6),AM141="有"),$AL$2,VLOOKUP(AM141,'P1'!$B$4:$J$35,9,FALSE)),"")</f>
        <v/>
      </c>
      <c r="AN142" s="256" t="str">
        <f>IFERROR(IF(AND(AND($N141&lt;&gt;$BI$6,$N141&lt;&gt;$BJ$6),AN141="有"),$AL$2,VLOOKUP(AN141,'P1'!$B$4:$J$35,9,FALSE)),"")</f>
        <v/>
      </c>
      <c r="AO142" s="256" t="str">
        <f>IFERROR(IF(AND(AND($N141&lt;&gt;$BI$6,$N141&lt;&gt;$BJ$6),AO141="有"),$AL$2,VLOOKUP(AO141,'P1'!$B$4:$J$35,9,FALSE)),"")</f>
        <v/>
      </c>
      <c r="AP142" s="256" t="str">
        <f>IFERROR(IF(AND(AND($N141&lt;&gt;$BI$6,$N141&lt;&gt;$BJ$6),AP141="有"),$AL$2,VLOOKUP(AP141,'P1'!$B$4:$J$35,9,FALSE)),"")</f>
        <v/>
      </c>
      <c r="AQ142" s="256" t="str">
        <f>IFERROR(IF(AND(AND($N141&lt;&gt;$BI$6,$N141&lt;&gt;$BJ$6),AQ141="有"),$AL$2,VLOOKUP(AQ141,'P1'!$B$4:$J$35,9,FALSE)),"")</f>
        <v/>
      </c>
      <c r="AR142" s="256" t="str">
        <f>IFERROR(IF(AND(AND($N141&lt;&gt;$BI$6,$N141&lt;&gt;$BJ$6),AR141="有"),$AL$2,VLOOKUP(AR141,'P1'!$B$4:$J$35,9,FALSE)),"")</f>
        <v/>
      </c>
      <c r="AS142" s="256" t="str">
        <f>IFERROR(IF(AND(AND($N141&lt;&gt;$BI$6,$N141&lt;&gt;$BJ$6),AS141="有"),$AL$2,VLOOKUP(AS141,'P1'!$B$4:$J$35,9,FALSE)),"")</f>
        <v/>
      </c>
      <c r="AT142" s="256" t="str">
        <f>IFERROR(IF(AND(AND($N141&lt;&gt;$BI$6,$N141&lt;&gt;$BJ$6),AT141="有"),$AL$2,VLOOKUP(AT141,'P1'!$B$4:$J$35,9,FALSE)),"")</f>
        <v/>
      </c>
      <c r="AU142" s="256" t="str">
        <f>IFERROR(IF(AND(AND($N141&lt;&gt;$BI$6,$N141&lt;&gt;$BJ$6),AU141="有"),$AL$2,VLOOKUP(AU141,'P1'!$B$4:$J$35,9,FALSE)),"")</f>
        <v/>
      </c>
      <c r="AV142" s="121">
        <f>SUM(Q142:AU142)</f>
        <v>0</v>
      </c>
      <c r="AW142" s="707"/>
      <c r="AX142" s="709"/>
      <c r="AY142" s="122"/>
      <c r="AZ142" s="122"/>
    </row>
    <row r="143" spans="2:52" ht="17.100000000000001" customHeight="1">
      <c r="B143" s="686">
        <f t="shared" si="8"/>
        <v>60</v>
      </c>
      <c r="C143" s="717"/>
      <c r="D143" s="718"/>
      <c r="E143" s="718"/>
      <c r="F143" s="718"/>
      <c r="G143" s="718"/>
      <c r="H143" s="719"/>
      <c r="I143" s="723"/>
      <c r="J143" s="724"/>
      <c r="K143" s="724"/>
      <c r="L143" s="724"/>
      <c r="M143" s="725"/>
      <c r="N143" s="729"/>
      <c r="O143" s="730"/>
      <c r="P143" s="71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116">
        <f>COUNTA(Q143:AU143)</f>
        <v>0</v>
      </c>
      <c r="AW143" s="706">
        <f>AV144</f>
        <v>0</v>
      </c>
      <c r="AX143" s="708" t="str">
        <f>IFERROR(ROUNDDOWN(AV144/$AT$2,1),"")</f>
        <v/>
      </c>
      <c r="AY143" s="117"/>
      <c r="AZ143" s="117"/>
    </row>
    <row r="144" spans="2:52" ht="17.100000000000001" customHeight="1">
      <c r="B144" s="687"/>
      <c r="C144" s="720"/>
      <c r="D144" s="721"/>
      <c r="E144" s="721"/>
      <c r="F144" s="721"/>
      <c r="G144" s="721"/>
      <c r="H144" s="722"/>
      <c r="I144" s="726"/>
      <c r="J144" s="727"/>
      <c r="K144" s="727"/>
      <c r="L144" s="727"/>
      <c r="M144" s="728"/>
      <c r="N144" s="720"/>
      <c r="O144" s="721"/>
      <c r="P144" s="722"/>
      <c r="Q144" s="256" t="str">
        <f>IFERROR(IF(AND(AND($N143&lt;&gt;$BI$6,$N143&lt;&gt;$BJ$6),Q143="有"),$AL$2,VLOOKUP(Q143,'P1'!$B$4:$J$35,9,FALSE)),"")</f>
        <v/>
      </c>
      <c r="R144" s="256" t="str">
        <f>IFERROR(IF(AND(AND($N143&lt;&gt;$BI$6,$N143&lt;&gt;$BJ$6),R143="有"),$AL$2,VLOOKUP(R143,'P1'!$B$4:$J$35,9,FALSE)),"")</f>
        <v/>
      </c>
      <c r="S144" s="256" t="str">
        <f>IFERROR(IF(AND(AND($N143&lt;&gt;$BI$6,$N143&lt;&gt;$BJ$6),S143="有"),$AL$2,VLOOKUP(S143,'P1'!$B$4:$J$35,9,FALSE)),"")</f>
        <v/>
      </c>
      <c r="T144" s="256" t="str">
        <f>IFERROR(IF(AND(AND($N143&lt;&gt;$BI$6,$N143&lt;&gt;$BJ$6),T143="有"),$AL$2,VLOOKUP(T143,'P1'!$B$4:$J$35,9,FALSE)),"")</f>
        <v/>
      </c>
      <c r="U144" s="256" t="str">
        <f>IFERROR(IF(AND(AND($N143&lt;&gt;$BI$6,$N143&lt;&gt;$BJ$6),U143="有"),$AL$2,VLOOKUP(U143,'P1'!$B$4:$J$35,9,FALSE)),"")</f>
        <v/>
      </c>
      <c r="V144" s="256" t="str">
        <f>IFERROR(IF(AND(AND($N143&lt;&gt;$BI$6,$N143&lt;&gt;$BJ$6),V143="有"),$AL$2,VLOOKUP(V143,'P1'!$B$4:$J$35,9,FALSE)),"")</f>
        <v/>
      </c>
      <c r="W144" s="256" t="str">
        <f>IFERROR(IF(AND(AND($N143&lt;&gt;$BI$6,$N143&lt;&gt;$BJ$6),W143="有"),$AL$2,VLOOKUP(W143,'P1'!$B$4:$J$35,9,FALSE)),"")</f>
        <v/>
      </c>
      <c r="X144" s="256" t="str">
        <f>IFERROR(IF(AND(AND($N143&lt;&gt;$BI$6,$N143&lt;&gt;$BJ$6),X143="有"),$AL$2,VLOOKUP(X143,'P1'!$B$4:$J$35,9,FALSE)),"")</f>
        <v/>
      </c>
      <c r="Y144" s="256" t="str">
        <f>IFERROR(IF(AND(AND($N143&lt;&gt;$BI$6,$N143&lt;&gt;$BJ$6),Y143="有"),$AL$2,VLOOKUP(Y143,'P1'!$B$4:$J$35,9,FALSE)),"")</f>
        <v/>
      </c>
      <c r="Z144" s="256" t="str">
        <f>IFERROR(IF(AND(AND($N143&lt;&gt;$BI$6,$N143&lt;&gt;$BJ$6),Z143="有"),$AL$2,VLOOKUP(Z143,'P1'!$B$4:$J$35,9,FALSE)),"")</f>
        <v/>
      </c>
      <c r="AA144" s="256" t="str">
        <f>IFERROR(IF(AND(AND($N143&lt;&gt;$BI$6,$N143&lt;&gt;$BJ$6),AA143="有"),$AL$2,VLOOKUP(AA143,'P1'!$B$4:$J$35,9,FALSE)),"")</f>
        <v/>
      </c>
      <c r="AB144" s="256" t="str">
        <f>IFERROR(IF(AND(AND($N143&lt;&gt;$BI$6,$N143&lt;&gt;$BJ$6),AB143="有"),$AL$2,VLOOKUP(AB143,'P1'!$B$4:$J$35,9,FALSE)),"")</f>
        <v/>
      </c>
      <c r="AC144" s="256" t="str">
        <f>IFERROR(IF(AND(AND($N143&lt;&gt;$BI$6,$N143&lt;&gt;$BJ$6),AC143="有"),$AL$2,VLOOKUP(AC143,'P1'!$B$4:$J$35,9,FALSE)),"")</f>
        <v/>
      </c>
      <c r="AD144" s="256" t="str">
        <f>IFERROR(IF(AND(AND($N143&lt;&gt;$BI$6,$N143&lt;&gt;$BJ$6),AD143="有"),$AL$2,VLOOKUP(AD143,'P1'!$B$4:$J$35,9,FALSE)),"")</f>
        <v/>
      </c>
      <c r="AE144" s="256" t="str">
        <f>IFERROR(IF(AND(AND($N143&lt;&gt;$BI$6,$N143&lt;&gt;$BJ$6),AE143="有"),$AL$2,VLOOKUP(AE143,'P1'!$B$4:$J$35,9,FALSE)),"")</f>
        <v/>
      </c>
      <c r="AF144" s="256" t="str">
        <f>IFERROR(IF(AND(AND($N143&lt;&gt;$BI$6,$N143&lt;&gt;$BJ$6),AF143="有"),$AL$2,VLOOKUP(AF143,'P1'!$B$4:$J$35,9,FALSE)),"")</f>
        <v/>
      </c>
      <c r="AG144" s="256" t="str">
        <f>IFERROR(IF(AND(AND($N143&lt;&gt;$BI$6,$N143&lt;&gt;$BJ$6),AG143="有"),$AL$2,VLOOKUP(AG143,'P1'!$B$4:$J$35,9,FALSE)),"")</f>
        <v/>
      </c>
      <c r="AH144" s="256" t="str">
        <f>IFERROR(IF(AND(AND($N143&lt;&gt;$BI$6,$N143&lt;&gt;$BJ$6),AH143="有"),$AL$2,VLOOKUP(AH143,'P1'!$B$4:$J$35,9,FALSE)),"")</f>
        <v/>
      </c>
      <c r="AI144" s="256" t="str">
        <f>IFERROR(IF(AND(AND($N143&lt;&gt;$BI$6,$N143&lt;&gt;$BJ$6),AI143="有"),$AL$2,VLOOKUP(AI143,'P1'!$B$4:$J$35,9,FALSE)),"")</f>
        <v/>
      </c>
      <c r="AJ144" s="256" t="str">
        <f>IFERROR(IF(AND(AND($N143&lt;&gt;$BI$6,$N143&lt;&gt;$BJ$6),AJ143="有"),$AL$2,VLOOKUP(AJ143,'P1'!$B$4:$J$35,9,FALSE)),"")</f>
        <v/>
      </c>
      <c r="AK144" s="256" t="str">
        <f>IFERROR(IF(AND(AND($N143&lt;&gt;$BI$6,$N143&lt;&gt;$BJ$6),AK143="有"),$AL$2,VLOOKUP(AK143,'P1'!$B$4:$J$35,9,FALSE)),"")</f>
        <v/>
      </c>
      <c r="AL144" s="256" t="str">
        <f>IFERROR(IF(AND(AND($N143&lt;&gt;$BI$6,$N143&lt;&gt;$BJ$6),AL143="有"),$AL$2,VLOOKUP(AL143,'P1'!$B$4:$J$35,9,FALSE)),"")</f>
        <v/>
      </c>
      <c r="AM144" s="256" t="str">
        <f>IFERROR(IF(AND(AND($N143&lt;&gt;$BI$6,$N143&lt;&gt;$BJ$6),AM143="有"),$AL$2,VLOOKUP(AM143,'P1'!$B$4:$J$35,9,FALSE)),"")</f>
        <v/>
      </c>
      <c r="AN144" s="256" t="str">
        <f>IFERROR(IF(AND(AND($N143&lt;&gt;$BI$6,$N143&lt;&gt;$BJ$6),AN143="有"),$AL$2,VLOOKUP(AN143,'P1'!$B$4:$J$35,9,FALSE)),"")</f>
        <v/>
      </c>
      <c r="AO144" s="256" t="str">
        <f>IFERROR(IF(AND(AND($N143&lt;&gt;$BI$6,$N143&lt;&gt;$BJ$6),AO143="有"),$AL$2,VLOOKUP(AO143,'P1'!$B$4:$J$35,9,FALSE)),"")</f>
        <v/>
      </c>
      <c r="AP144" s="256" t="str">
        <f>IFERROR(IF(AND(AND($N143&lt;&gt;$BI$6,$N143&lt;&gt;$BJ$6),AP143="有"),$AL$2,VLOOKUP(AP143,'P1'!$B$4:$J$35,9,FALSE)),"")</f>
        <v/>
      </c>
      <c r="AQ144" s="256" t="str">
        <f>IFERROR(IF(AND(AND($N143&lt;&gt;$BI$6,$N143&lt;&gt;$BJ$6),AQ143="有"),$AL$2,VLOOKUP(AQ143,'P1'!$B$4:$J$35,9,FALSE)),"")</f>
        <v/>
      </c>
      <c r="AR144" s="256" t="str">
        <f>IFERROR(IF(AND(AND($N143&lt;&gt;$BI$6,$N143&lt;&gt;$BJ$6),AR143="有"),$AL$2,VLOOKUP(AR143,'P1'!$B$4:$J$35,9,FALSE)),"")</f>
        <v/>
      </c>
      <c r="AS144" s="256" t="str">
        <f>IFERROR(IF(AND(AND($N143&lt;&gt;$BI$6,$N143&lt;&gt;$BJ$6),AS143="有"),$AL$2,VLOOKUP(AS143,'P1'!$B$4:$J$35,9,FALSE)),"")</f>
        <v/>
      </c>
      <c r="AT144" s="256" t="str">
        <f>IFERROR(IF(AND(AND($N143&lt;&gt;$BI$6,$N143&lt;&gt;$BJ$6),AT143="有"),$AL$2,VLOOKUP(AT143,'P1'!$B$4:$J$35,9,FALSE)),"")</f>
        <v/>
      </c>
      <c r="AU144" s="256" t="str">
        <f>IFERROR(IF(AND(AND($N143&lt;&gt;$BI$6,$N143&lt;&gt;$BJ$6),AU143="有"),$AL$2,VLOOKUP(AU143,'P1'!$B$4:$J$35,9,FALSE)),"")</f>
        <v/>
      </c>
      <c r="AV144" s="121">
        <f>SUM(Q144:AU144)</f>
        <v>0</v>
      </c>
      <c r="AW144" s="707"/>
      <c r="AX144" s="709"/>
      <c r="AY144" s="122"/>
      <c r="AZ144" s="122"/>
    </row>
    <row r="145" spans="2:59" ht="17.100000000000001" customHeight="1">
      <c r="B145" s="686">
        <f t="shared" si="8"/>
        <v>61</v>
      </c>
      <c r="C145" s="717"/>
      <c r="D145" s="718"/>
      <c r="E145" s="718"/>
      <c r="F145" s="718"/>
      <c r="G145" s="718"/>
      <c r="H145" s="719"/>
      <c r="I145" s="723"/>
      <c r="J145" s="724"/>
      <c r="K145" s="724"/>
      <c r="L145" s="724"/>
      <c r="M145" s="725"/>
      <c r="N145" s="729"/>
      <c r="O145" s="730"/>
      <c r="P145" s="71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116">
        <f>COUNTA(Q145:AU145)</f>
        <v>0</v>
      </c>
      <c r="AW145" s="706">
        <f>AV146</f>
        <v>0</v>
      </c>
      <c r="AX145" s="708" t="str">
        <f>IFERROR(ROUNDDOWN(AV146/$AT$2,1),"")</f>
        <v/>
      </c>
      <c r="AY145" s="117"/>
      <c r="AZ145" s="117"/>
    </row>
    <row r="146" spans="2:59" ht="17.100000000000001" customHeight="1">
      <c r="B146" s="687"/>
      <c r="C146" s="720"/>
      <c r="D146" s="721"/>
      <c r="E146" s="721"/>
      <c r="F146" s="721"/>
      <c r="G146" s="721"/>
      <c r="H146" s="722"/>
      <c r="I146" s="726"/>
      <c r="J146" s="727"/>
      <c r="K146" s="727"/>
      <c r="L146" s="727"/>
      <c r="M146" s="728"/>
      <c r="N146" s="720"/>
      <c r="O146" s="721"/>
      <c r="P146" s="722"/>
      <c r="Q146" s="256" t="str">
        <f>IFERROR(IF(AND(AND($N145&lt;&gt;$BI$6,$N145&lt;&gt;$BJ$6),Q145="有"),$AL$2,VLOOKUP(Q145,'P1'!$B$4:$J$35,9,FALSE)),"")</f>
        <v/>
      </c>
      <c r="R146" s="256" t="str">
        <f>IFERROR(IF(AND(AND($N145&lt;&gt;$BI$6,$N145&lt;&gt;$BJ$6),R145="有"),$AL$2,VLOOKUP(R145,'P1'!$B$4:$J$35,9,FALSE)),"")</f>
        <v/>
      </c>
      <c r="S146" s="256" t="str">
        <f>IFERROR(IF(AND(AND($N145&lt;&gt;$BI$6,$N145&lt;&gt;$BJ$6),S145="有"),$AL$2,VLOOKUP(S145,'P1'!$B$4:$J$35,9,FALSE)),"")</f>
        <v/>
      </c>
      <c r="T146" s="256" t="str">
        <f>IFERROR(IF(AND(AND($N145&lt;&gt;$BI$6,$N145&lt;&gt;$BJ$6),T145="有"),$AL$2,VLOOKUP(T145,'P1'!$B$4:$J$35,9,FALSE)),"")</f>
        <v/>
      </c>
      <c r="U146" s="256" t="str">
        <f>IFERROR(IF(AND(AND($N145&lt;&gt;$BI$6,$N145&lt;&gt;$BJ$6),U145="有"),$AL$2,VLOOKUP(U145,'P1'!$B$4:$J$35,9,FALSE)),"")</f>
        <v/>
      </c>
      <c r="V146" s="256" t="str">
        <f>IFERROR(IF(AND(AND($N145&lt;&gt;$BI$6,$N145&lt;&gt;$BJ$6),V145="有"),$AL$2,VLOOKUP(V145,'P1'!$B$4:$J$35,9,FALSE)),"")</f>
        <v/>
      </c>
      <c r="W146" s="256" t="str">
        <f>IFERROR(IF(AND(AND($N145&lt;&gt;$BI$6,$N145&lt;&gt;$BJ$6),W145="有"),$AL$2,VLOOKUP(W145,'P1'!$B$4:$J$35,9,FALSE)),"")</f>
        <v/>
      </c>
      <c r="X146" s="256" t="str">
        <f>IFERROR(IF(AND(AND($N145&lt;&gt;$BI$6,$N145&lt;&gt;$BJ$6),X145="有"),$AL$2,VLOOKUP(X145,'P1'!$B$4:$J$35,9,FALSE)),"")</f>
        <v/>
      </c>
      <c r="Y146" s="256" t="str">
        <f>IFERROR(IF(AND(AND($N145&lt;&gt;$BI$6,$N145&lt;&gt;$BJ$6),Y145="有"),$AL$2,VLOOKUP(Y145,'P1'!$B$4:$J$35,9,FALSE)),"")</f>
        <v/>
      </c>
      <c r="Z146" s="256" t="str">
        <f>IFERROR(IF(AND(AND($N145&lt;&gt;$BI$6,$N145&lt;&gt;$BJ$6),Z145="有"),$AL$2,VLOOKUP(Z145,'P1'!$B$4:$J$35,9,FALSE)),"")</f>
        <v/>
      </c>
      <c r="AA146" s="256" t="str">
        <f>IFERROR(IF(AND(AND($N145&lt;&gt;$BI$6,$N145&lt;&gt;$BJ$6),AA145="有"),$AL$2,VLOOKUP(AA145,'P1'!$B$4:$J$35,9,FALSE)),"")</f>
        <v/>
      </c>
      <c r="AB146" s="256" t="str">
        <f>IFERROR(IF(AND(AND($N145&lt;&gt;$BI$6,$N145&lt;&gt;$BJ$6),AB145="有"),$AL$2,VLOOKUP(AB145,'P1'!$B$4:$J$35,9,FALSE)),"")</f>
        <v/>
      </c>
      <c r="AC146" s="256" t="str">
        <f>IFERROR(IF(AND(AND($N145&lt;&gt;$BI$6,$N145&lt;&gt;$BJ$6),AC145="有"),$AL$2,VLOOKUP(AC145,'P1'!$B$4:$J$35,9,FALSE)),"")</f>
        <v/>
      </c>
      <c r="AD146" s="256" t="str">
        <f>IFERROR(IF(AND(AND($N145&lt;&gt;$BI$6,$N145&lt;&gt;$BJ$6),AD145="有"),$AL$2,VLOOKUP(AD145,'P1'!$B$4:$J$35,9,FALSE)),"")</f>
        <v/>
      </c>
      <c r="AE146" s="256" t="str">
        <f>IFERROR(IF(AND(AND($N145&lt;&gt;$BI$6,$N145&lt;&gt;$BJ$6),AE145="有"),$AL$2,VLOOKUP(AE145,'P1'!$B$4:$J$35,9,FALSE)),"")</f>
        <v/>
      </c>
      <c r="AF146" s="256" t="str">
        <f>IFERROR(IF(AND(AND($N145&lt;&gt;$BI$6,$N145&lt;&gt;$BJ$6),AF145="有"),$AL$2,VLOOKUP(AF145,'P1'!$B$4:$J$35,9,FALSE)),"")</f>
        <v/>
      </c>
      <c r="AG146" s="256" t="str">
        <f>IFERROR(IF(AND(AND($N145&lt;&gt;$BI$6,$N145&lt;&gt;$BJ$6),AG145="有"),$AL$2,VLOOKUP(AG145,'P1'!$B$4:$J$35,9,FALSE)),"")</f>
        <v/>
      </c>
      <c r="AH146" s="256" t="str">
        <f>IFERROR(IF(AND(AND($N145&lt;&gt;$BI$6,$N145&lt;&gt;$BJ$6),AH145="有"),$AL$2,VLOOKUP(AH145,'P1'!$B$4:$J$35,9,FALSE)),"")</f>
        <v/>
      </c>
      <c r="AI146" s="256" t="str">
        <f>IFERROR(IF(AND(AND($N145&lt;&gt;$BI$6,$N145&lt;&gt;$BJ$6),AI145="有"),$AL$2,VLOOKUP(AI145,'P1'!$B$4:$J$35,9,FALSE)),"")</f>
        <v/>
      </c>
      <c r="AJ146" s="256" t="str">
        <f>IFERROR(IF(AND(AND($N145&lt;&gt;$BI$6,$N145&lt;&gt;$BJ$6),AJ145="有"),$AL$2,VLOOKUP(AJ145,'P1'!$B$4:$J$35,9,FALSE)),"")</f>
        <v/>
      </c>
      <c r="AK146" s="256" t="str">
        <f>IFERROR(IF(AND(AND($N145&lt;&gt;$BI$6,$N145&lt;&gt;$BJ$6),AK145="有"),$AL$2,VLOOKUP(AK145,'P1'!$B$4:$J$35,9,FALSE)),"")</f>
        <v/>
      </c>
      <c r="AL146" s="256" t="str">
        <f>IFERROR(IF(AND(AND($N145&lt;&gt;$BI$6,$N145&lt;&gt;$BJ$6),AL145="有"),$AL$2,VLOOKUP(AL145,'P1'!$B$4:$J$35,9,FALSE)),"")</f>
        <v/>
      </c>
      <c r="AM146" s="256" t="str">
        <f>IFERROR(IF(AND(AND($N145&lt;&gt;$BI$6,$N145&lt;&gt;$BJ$6),AM145="有"),$AL$2,VLOOKUP(AM145,'P1'!$B$4:$J$35,9,FALSE)),"")</f>
        <v/>
      </c>
      <c r="AN146" s="256" t="str">
        <f>IFERROR(IF(AND(AND($N145&lt;&gt;$BI$6,$N145&lt;&gt;$BJ$6),AN145="有"),$AL$2,VLOOKUP(AN145,'P1'!$B$4:$J$35,9,FALSE)),"")</f>
        <v/>
      </c>
      <c r="AO146" s="256" t="str">
        <f>IFERROR(IF(AND(AND($N145&lt;&gt;$BI$6,$N145&lt;&gt;$BJ$6),AO145="有"),$AL$2,VLOOKUP(AO145,'P1'!$B$4:$J$35,9,FALSE)),"")</f>
        <v/>
      </c>
      <c r="AP146" s="256" t="str">
        <f>IFERROR(IF(AND(AND($N145&lt;&gt;$BI$6,$N145&lt;&gt;$BJ$6),AP145="有"),$AL$2,VLOOKUP(AP145,'P1'!$B$4:$J$35,9,FALSE)),"")</f>
        <v/>
      </c>
      <c r="AQ146" s="256" t="str">
        <f>IFERROR(IF(AND(AND($N145&lt;&gt;$BI$6,$N145&lt;&gt;$BJ$6),AQ145="有"),$AL$2,VLOOKUP(AQ145,'P1'!$B$4:$J$35,9,FALSE)),"")</f>
        <v/>
      </c>
      <c r="AR146" s="256" t="str">
        <f>IFERROR(IF(AND(AND($N145&lt;&gt;$BI$6,$N145&lt;&gt;$BJ$6),AR145="有"),$AL$2,VLOOKUP(AR145,'P1'!$B$4:$J$35,9,FALSE)),"")</f>
        <v/>
      </c>
      <c r="AS146" s="256" t="str">
        <f>IFERROR(IF(AND(AND($N145&lt;&gt;$BI$6,$N145&lt;&gt;$BJ$6),AS145="有"),$AL$2,VLOOKUP(AS145,'P1'!$B$4:$J$35,9,FALSE)),"")</f>
        <v/>
      </c>
      <c r="AT146" s="256" t="str">
        <f>IFERROR(IF(AND(AND($N145&lt;&gt;$BI$6,$N145&lt;&gt;$BJ$6),AT145="有"),$AL$2,VLOOKUP(AT145,'P1'!$B$4:$J$35,9,FALSE)),"")</f>
        <v/>
      </c>
      <c r="AU146" s="256" t="str">
        <f>IFERROR(IF(AND(AND($N145&lt;&gt;$BI$6,$N145&lt;&gt;$BJ$6),AU145="有"),$AL$2,VLOOKUP(AU145,'P1'!$B$4:$J$35,9,FALSE)),"")</f>
        <v/>
      </c>
      <c r="AV146" s="121">
        <f>SUM(Q146:AU146)</f>
        <v>0</v>
      </c>
      <c r="AW146" s="707"/>
      <c r="AX146" s="709"/>
      <c r="AY146" s="122"/>
      <c r="AZ146" s="122"/>
    </row>
    <row r="147" spans="2:59" ht="17.100000000000001" customHeight="1">
      <c r="B147" s="686">
        <f t="shared" si="8"/>
        <v>62</v>
      </c>
      <c r="C147" s="717"/>
      <c r="D147" s="718"/>
      <c r="E147" s="718"/>
      <c r="F147" s="718"/>
      <c r="G147" s="718"/>
      <c r="H147" s="719"/>
      <c r="I147" s="723"/>
      <c r="J147" s="724"/>
      <c r="K147" s="724"/>
      <c r="L147" s="724"/>
      <c r="M147" s="725"/>
      <c r="N147" s="729"/>
      <c r="O147" s="730"/>
      <c r="P147" s="71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116">
        <f>COUNTA(Q147:AU147)</f>
        <v>0</v>
      </c>
      <c r="AW147" s="706">
        <f>AV148</f>
        <v>0</v>
      </c>
      <c r="AX147" s="708" t="str">
        <f>IFERROR(ROUNDDOWN(AV148/$AT$2,1),"")</f>
        <v/>
      </c>
      <c r="AY147" s="117"/>
      <c r="AZ147" s="117"/>
    </row>
    <row r="148" spans="2:59" ht="17.100000000000001" customHeight="1">
      <c r="B148" s="687"/>
      <c r="C148" s="720"/>
      <c r="D148" s="721"/>
      <c r="E148" s="721"/>
      <c r="F148" s="721"/>
      <c r="G148" s="721"/>
      <c r="H148" s="722"/>
      <c r="I148" s="726"/>
      <c r="J148" s="727"/>
      <c r="K148" s="727"/>
      <c r="L148" s="727"/>
      <c r="M148" s="728"/>
      <c r="N148" s="720"/>
      <c r="O148" s="721"/>
      <c r="P148" s="722"/>
      <c r="Q148" s="256" t="str">
        <f>IFERROR(IF(AND(AND($N147&lt;&gt;$BI$6,$N147&lt;&gt;$BJ$6),Q147="有"),$AL$2,VLOOKUP(Q147,'P1'!$B$4:$J$35,9,FALSE)),"")</f>
        <v/>
      </c>
      <c r="R148" s="256" t="str">
        <f>IFERROR(IF(AND(AND($N147&lt;&gt;$BI$6,$N147&lt;&gt;$BJ$6),R147="有"),$AL$2,VLOOKUP(R147,'P1'!$B$4:$J$35,9,FALSE)),"")</f>
        <v/>
      </c>
      <c r="S148" s="256" t="str">
        <f>IFERROR(IF(AND(AND($N147&lt;&gt;$BI$6,$N147&lt;&gt;$BJ$6),S147="有"),$AL$2,VLOOKUP(S147,'P1'!$B$4:$J$35,9,FALSE)),"")</f>
        <v/>
      </c>
      <c r="T148" s="256" t="str">
        <f>IFERROR(IF(AND(AND($N147&lt;&gt;$BI$6,$N147&lt;&gt;$BJ$6),T147="有"),$AL$2,VLOOKUP(T147,'P1'!$B$4:$J$35,9,FALSE)),"")</f>
        <v/>
      </c>
      <c r="U148" s="256" t="str">
        <f>IFERROR(IF(AND(AND($N147&lt;&gt;$BI$6,$N147&lt;&gt;$BJ$6),U147="有"),$AL$2,VLOOKUP(U147,'P1'!$B$4:$J$35,9,FALSE)),"")</f>
        <v/>
      </c>
      <c r="V148" s="256" t="str">
        <f>IFERROR(IF(AND(AND($N147&lt;&gt;$BI$6,$N147&lt;&gt;$BJ$6),V147="有"),$AL$2,VLOOKUP(V147,'P1'!$B$4:$J$35,9,FALSE)),"")</f>
        <v/>
      </c>
      <c r="W148" s="256" t="str">
        <f>IFERROR(IF(AND(AND($N147&lt;&gt;$BI$6,$N147&lt;&gt;$BJ$6),W147="有"),$AL$2,VLOOKUP(W147,'P1'!$B$4:$J$35,9,FALSE)),"")</f>
        <v/>
      </c>
      <c r="X148" s="256" t="str">
        <f>IFERROR(IF(AND(AND($N147&lt;&gt;$BI$6,$N147&lt;&gt;$BJ$6),X147="有"),$AL$2,VLOOKUP(X147,'P1'!$B$4:$J$35,9,FALSE)),"")</f>
        <v/>
      </c>
      <c r="Y148" s="256" t="str">
        <f>IFERROR(IF(AND(AND($N147&lt;&gt;$BI$6,$N147&lt;&gt;$BJ$6),Y147="有"),$AL$2,VLOOKUP(Y147,'P1'!$B$4:$J$35,9,FALSE)),"")</f>
        <v/>
      </c>
      <c r="Z148" s="256" t="str">
        <f>IFERROR(IF(AND(AND($N147&lt;&gt;$BI$6,$N147&lt;&gt;$BJ$6),Z147="有"),$AL$2,VLOOKUP(Z147,'P1'!$B$4:$J$35,9,FALSE)),"")</f>
        <v/>
      </c>
      <c r="AA148" s="256" t="str">
        <f>IFERROR(IF(AND(AND($N147&lt;&gt;$BI$6,$N147&lt;&gt;$BJ$6),AA147="有"),$AL$2,VLOOKUP(AA147,'P1'!$B$4:$J$35,9,FALSE)),"")</f>
        <v/>
      </c>
      <c r="AB148" s="256" t="str">
        <f>IFERROR(IF(AND(AND($N147&lt;&gt;$BI$6,$N147&lt;&gt;$BJ$6),AB147="有"),$AL$2,VLOOKUP(AB147,'P1'!$B$4:$J$35,9,FALSE)),"")</f>
        <v/>
      </c>
      <c r="AC148" s="256" t="str">
        <f>IFERROR(IF(AND(AND($N147&lt;&gt;$BI$6,$N147&lt;&gt;$BJ$6),AC147="有"),$AL$2,VLOOKUP(AC147,'P1'!$B$4:$J$35,9,FALSE)),"")</f>
        <v/>
      </c>
      <c r="AD148" s="256" t="str">
        <f>IFERROR(IF(AND(AND($N147&lt;&gt;$BI$6,$N147&lt;&gt;$BJ$6),AD147="有"),$AL$2,VLOOKUP(AD147,'P1'!$B$4:$J$35,9,FALSE)),"")</f>
        <v/>
      </c>
      <c r="AE148" s="256" t="str">
        <f>IFERROR(IF(AND(AND($N147&lt;&gt;$BI$6,$N147&lt;&gt;$BJ$6),AE147="有"),$AL$2,VLOOKUP(AE147,'P1'!$B$4:$J$35,9,FALSE)),"")</f>
        <v/>
      </c>
      <c r="AF148" s="256" t="str">
        <f>IFERROR(IF(AND(AND($N147&lt;&gt;$BI$6,$N147&lt;&gt;$BJ$6),AF147="有"),$AL$2,VLOOKUP(AF147,'P1'!$B$4:$J$35,9,FALSE)),"")</f>
        <v/>
      </c>
      <c r="AG148" s="256" t="str">
        <f>IFERROR(IF(AND(AND($N147&lt;&gt;$BI$6,$N147&lt;&gt;$BJ$6),AG147="有"),$AL$2,VLOOKUP(AG147,'P1'!$B$4:$J$35,9,FALSE)),"")</f>
        <v/>
      </c>
      <c r="AH148" s="256" t="str">
        <f>IFERROR(IF(AND(AND($N147&lt;&gt;$BI$6,$N147&lt;&gt;$BJ$6),AH147="有"),$AL$2,VLOOKUP(AH147,'P1'!$B$4:$J$35,9,FALSE)),"")</f>
        <v/>
      </c>
      <c r="AI148" s="256" t="str">
        <f>IFERROR(IF(AND(AND($N147&lt;&gt;$BI$6,$N147&lt;&gt;$BJ$6),AI147="有"),$AL$2,VLOOKUP(AI147,'P1'!$B$4:$J$35,9,FALSE)),"")</f>
        <v/>
      </c>
      <c r="AJ148" s="256" t="str">
        <f>IFERROR(IF(AND(AND($N147&lt;&gt;$BI$6,$N147&lt;&gt;$BJ$6),AJ147="有"),$AL$2,VLOOKUP(AJ147,'P1'!$B$4:$J$35,9,FALSE)),"")</f>
        <v/>
      </c>
      <c r="AK148" s="256" t="str">
        <f>IFERROR(IF(AND(AND($N147&lt;&gt;$BI$6,$N147&lt;&gt;$BJ$6),AK147="有"),$AL$2,VLOOKUP(AK147,'P1'!$B$4:$J$35,9,FALSE)),"")</f>
        <v/>
      </c>
      <c r="AL148" s="256" t="str">
        <f>IFERROR(IF(AND(AND($N147&lt;&gt;$BI$6,$N147&lt;&gt;$BJ$6),AL147="有"),$AL$2,VLOOKUP(AL147,'P1'!$B$4:$J$35,9,FALSE)),"")</f>
        <v/>
      </c>
      <c r="AM148" s="256" t="str">
        <f>IFERROR(IF(AND(AND($N147&lt;&gt;$BI$6,$N147&lt;&gt;$BJ$6),AM147="有"),$AL$2,VLOOKUP(AM147,'P1'!$B$4:$J$35,9,FALSE)),"")</f>
        <v/>
      </c>
      <c r="AN148" s="256" t="str">
        <f>IFERROR(IF(AND(AND($N147&lt;&gt;$BI$6,$N147&lt;&gt;$BJ$6),AN147="有"),$AL$2,VLOOKUP(AN147,'P1'!$B$4:$J$35,9,FALSE)),"")</f>
        <v/>
      </c>
      <c r="AO148" s="256" t="str">
        <f>IFERROR(IF(AND(AND($N147&lt;&gt;$BI$6,$N147&lt;&gt;$BJ$6),AO147="有"),$AL$2,VLOOKUP(AO147,'P1'!$B$4:$J$35,9,FALSE)),"")</f>
        <v/>
      </c>
      <c r="AP148" s="256" t="str">
        <f>IFERROR(IF(AND(AND($N147&lt;&gt;$BI$6,$N147&lt;&gt;$BJ$6),AP147="有"),$AL$2,VLOOKUP(AP147,'P1'!$B$4:$J$35,9,FALSE)),"")</f>
        <v/>
      </c>
      <c r="AQ148" s="256" t="str">
        <f>IFERROR(IF(AND(AND($N147&lt;&gt;$BI$6,$N147&lt;&gt;$BJ$6),AQ147="有"),$AL$2,VLOOKUP(AQ147,'P1'!$B$4:$J$35,9,FALSE)),"")</f>
        <v/>
      </c>
      <c r="AR148" s="256" t="str">
        <f>IFERROR(IF(AND(AND($N147&lt;&gt;$BI$6,$N147&lt;&gt;$BJ$6),AR147="有"),$AL$2,VLOOKUP(AR147,'P1'!$B$4:$J$35,9,FALSE)),"")</f>
        <v/>
      </c>
      <c r="AS148" s="256" t="str">
        <f>IFERROR(IF(AND(AND($N147&lt;&gt;$BI$6,$N147&lt;&gt;$BJ$6),AS147="有"),$AL$2,VLOOKUP(AS147,'P1'!$B$4:$J$35,9,FALSE)),"")</f>
        <v/>
      </c>
      <c r="AT148" s="256" t="str">
        <f>IFERROR(IF(AND(AND($N147&lt;&gt;$BI$6,$N147&lt;&gt;$BJ$6),AT147="有"),$AL$2,VLOOKUP(AT147,'P1'!$B$4:$J$35,9,FALSE)),"")</f>
        <v/>
      </c>
      <c r="AU148" s="256" t="str">
        <f>IFERROR(IF(AND(AND($N147&lt;&gt;$BI$6,$N147&lt;&gt;$BJ$6),AU147="有"),$AL$2,VLOOKUP(AU147,'P1'!$B$4:$J$35,9,FALSE)),"")</f>
        <v/>
      </c>
      <c r="AV148" s="121">
        <f>SUM(Q148:AU148)</f>
        <v>0</v>
      </c>
      <c r="AW148" s="707"/>
      <c r="AX148" s="709"/>
      <c r="AY148" s="122"/>
      <c r="AZ148" s="122"/>
    </row>
    <row r="149" spans="2:59" s="91" customFormat="1" ht="5.0999999999999996" customHeight="1">
      <c r="B149" s="124"/>
      <c r="C149" s="125"/>
      <c r="D149" s="126"/>
      <c r="E149" s="126"/>
      <c r="F149" s="126"/>
      <c r="G149" s="126"/>
      <c r="H149" s="126"/>
      <c r="I149" s="125"/>
      <c r="J149" s="125"/>
      <c r="K149" s="125"/>
      <c r="L149" s="125"/>
      <c r="M149" s="125"/>
      <c r="N149" s="125"/>
      <c r="O149" s="125"/>
      <c r="P149" s="125"/>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8"/>
      <c r="BA149" s="73"/>
      <c r="BB149" s="73"/>
      <c r="BC149" s="73"/>
      <c r="BD149" s="73"/>
      <c r="BE149" s="73"/>
      <c r="BF149" s="73"/>
      <c r="BG149" s="73"/>
    </row>
    <row r="150" spans="2:59" s="89" customFormat="1" ht="5.0999999999999996" customHeight="1">
      <c r="B150" s="135"/>
      <c r="AS150" s="110"/>
      <c r="AT150" s="110"/>
      <c r="AU150" s="110"/>
      <c r="AY150" s="73"/>
      <c r="AZ150" s="73"/>
      <c r="BA150" s="73"/>
      <c r="BB150" s="73"/>
      <c r="BC150" s="73"/>
      <c r="BD150" s="73"/>
      <c r="BE150" s="73"/>
      <c r="BF150" s="73"/>
      <c r="BG150" s="73"/>
    </row>
    <row r="151" spans="2:59" ht="21.95" customHeight="1">
      <c r="B151" s="243" t="str">
        <f>B2</f>
        <v>（2）　勤務実績　（指導月の前々月の実績）</v>
      </c>
      <c r="S151" s="136" t="s">
        <v>146</v>
      </c>
      <c r="T151" s="731" t="str">
        <f>$T$2</f>
        <v/>
      </c>
      <c r="U151" s="731"/>
      <c r="V151" s="137" t="s">
        <v>27</v>
      </c>
      <c r="W151" s="137">
        <f>$W$2</f>
        <v>9</v>
      </c>
      <c r="X151" s="138" t="s">
        <v>165</v>
      </c>
      <c r="Y151" s="137"/>
      <c r="Z151" s="139" t="s">
        <v>147</v>
      </c>
      <c r="AA151" s="109"/>
      <c r="AB151" s="105"/>
      <c r="AC151" s="105"/>
      <c r="AD151" s="73"/>
      <c r="AE151" s="73"/>
      <c r="AF151" s="73"/>
      <c r="AG151" s="73"/>
      <c r="AH151" s="73"/>
      <c r="AI151" s="73"/>
      <c r="AJ151" s="73"/>
      <c r="AK151" s="73"/>
      <c r="AL151" s="73"/>
      <c r="AM151" s="73"/>
      <c r="AN151" s="73"/>
      <c r="AO151" s="73"/>
      <c r="AP151" s="73"/>
      <c r="AQ151" s="73"/>
      <c r="AR151" s="73"/>
      <c r="AS151" s="73"/>
      <c r="AT151" s="73"/>
      <c r="AU151" s="73"/>
      <c r="AV151" s="73"/>
      <c r="AW151" s="73"/>
      <c r="AX151" s="110" t="str">
        <f>"4 / "&amp;COUNTA(C$6,C$56,C$105,C$154,C$203)</f>
        <v>4 / 1</v>
      </c>
    </row>
    <row r="152" spans="2:59" s="110" customFormat="1" ht="15" customHeight="1">
      <c r="B152" s="686"/>
      <c r="C152" s="694" t="s">
        <v>171</v>
      </c>
      <c r="D152" s="695"/>
      <c r="E152" s="695"/>
      <c r="F152" s="695"/>
      <c r="G152" s="695"/>
      <c r="H152" s="696"/>
      <c r="I152" s="694" t="s">
        <v>172</v>
      </c>
      <c r="J152" s="695"/>
      <c r="K152" s="695"/>
      <c r="L152" s="695"/>
      <c r="M152" s="696"/>
      <c r="N152" s="710" t="s">
        <v>173</v>
      </c>
      <c r="O152" s="695"/>
      <c r="P152" s="696"/>
      <c r="Q152" s="111">
        <f>Q$4</f>
        <v>42979</v>
      </c>
      <c r="R152" s="111">
        <f t="shared" ref="R152:AU152" si="9">R$4</f>
        <v>42980</v>
      </c>
      <c r="S152" s="111">
        <f t="shared" si="9"/>
        <v>42981</v>
      </c>
      <c r="T152" s="111">
        <f t="shared" si="9"/>
        <v>42982</v>
      </c>
      <c r="U152" s="111">
        <f t="shared" si="9"/>
        <v>42983</v>
      </c>
      <c r="V152" s="111">
        <f t="shared" si="9"/>
        <v>42984</v>
      </c>
      <c r="W152" s="111">
        <f t="shared" si="9"/>
        <v>42985</v>
      </c>
      <c r="X152" s="111">
        <f t="shared" si="9"/>
        <v>42986</v>
      </c>
      <c r="Y152" s="111">
        <f t="shared" si="9"/>
        <v>42987</v>
      </c>
      <c r="Z152" s="111">
        <f t="shared" si="9"/>
        <v>42988</v>
      </c>
      <c r="AA152" s="111">
        <f t="shared" si="9"/>
        <v>42989</v>
      </c>
      <c r="AB152" s="111">
        <f t="shared" si="9"/>
        <v>42990</v>
      </c>
      <c r="AC152" s="111">
        <f t="shared" si="9"/>
        <v>42991</v>
      </c>
      <c r="AD152" s="111">
        <f t="shared" si="9"/>
        <v>42992</v>
      </c>
      <c r="AE152" s="111">
        <f t="shared" si="9"/>
        <v>42993</v>
      </c>
      <c r="AF152" s="111">
        <f t="shared" si="9"/>
        <v>42994</v>
      </c>
      <c r="AG152" s="111">
        <f t="shared" si="9"/>
        <v>42995</v>
      </c>
      <c r="AH152" s="111">
        <f t="shared" si="9"/>
        <v>42996</v>
      </c>
      <c r="AI152" s="111">
        <f t="shared" si="9"/>
        <v>42997</v>
      </c>
      <c r="AJ152" s="111">
        <f t="shared" si="9"/>
        <v>42998</v>
      </c>
      <c r="AK152" s="111">
        <f t="shared" si="9"/>
        <v>42999</v>
      </c>
      <c r="AL152" s="111">
        <f t="shared" si="9"/>
        <v>43000</v>
      </c>
      <c r="AM152" s="111">
        <f t="shared" si="9"/>
        <v>43001</v>
      </c>
      <c r="AN152" s="111">
        <f t="shared" si="9"/>
        <v>43002</v>
      </c>
      <c r="AO152" s="111">
        <f t="shared" si="9"/>
        <v>43003</v>
      </c>
      <c r="AP152" s="111">
        <f t="shared" si="9"/>
        <v>43004</v>
      </c>
      <c r="AQ152" s="111">
        <f t="shared" si="9"/>
        <v>43005</v>
      </c>
      <c r="AR152" s="111">
        <f t="shared" si="9"/>
        <v>43006</v>
      </c>
      <c r="AS152" s="111">
        <f t="shared" si="9"/>
        <v>43007</v>
      </c>
      <c r="AT152" s="111">
        <f t="shared" si="9"/>
        <v>43008</v>
      </c>
      <c r="AU152" s="111" t="str">
        <f t="shared" si="9"/>
        <v/>
      </c>
      <c r="AV152" s="112" t="s">
        <v>174</v>
      </c>
      <c r="AW152" s="682"/>
      <c r="AX152" s="682" t="s">
        <v>175</v>
      </c>
      <c r="AY152" s="113"/>
      <c r="AZ152" s="113"/>
      <c r="BA152" s="73"/>
      <c r="BB152" s="73"/>
      <c r="BC152" s="73"/>
      <c r="BD152" s="73"/>
      <c r="BE152" s="73"/>
      <c r="BF152" s="73"/>
      <c r="BG152" s="73"/>
    </row>
    <row r="153" spans="2:59" s="110" customFormat="1" ht="15" customHeight="1">
      <c r="B153" s="687"/>
      <c r="C153" s="697"/>
      <c r="D153" s="698"/>
      <c r="E153" s="698"/>
      <c r="F153" s="698"/>
      <c r="G153" s="698"/>
      <c r="H153" s="699"/>
      <c r="I153" s="697"/>
      <c r="J153" s="698"/>
      <c r="K153" s="698"/>
      <c r="L153" s="698"/>
      <c r="M153" s="699"/>
      <c r="N153" s="697"/>
      <c r="O153" s="698"/>
      <c r="P153" s="699"/>
      <c r="Q153" s="114" t="str">
        <f>Q$5</f>
        <v>金</v>
      </c>
      <c r="R153" s="114" t="str">
        <f t="shared" ref="R153:AU153" si="10">R$5</f>
        <v>土</v>
      </c>
      <c r="S153" s="114" t="str">
        <f t="shared" si="10"/>
        <v>日</v>
      </c>
      <c r="T153" s="114" t="str">
        <f t="shared" si="10"/>
        <v>月</v>
      </c>
      <c r="U153" s="114" t="str">
        <f t="shared" si="10"/>
        <v>火</v>
      </c>
      <c r="V153" s="114" t="str">
        <f t="shared" si="10"/>
        <v>水</v>
      </c>
      <c r="W153" s="114" t="str">
        <f t="shared" si="10"/>
        <v>木</v>
      </c>
      <c r="X153" s="114" t="str">
        <f t="shared" si="10"/>
        <v>金</v>
      </c>
      <c r="Y153" s="114" t="str">
        <f t="shared" si="10"/>
        <v>土</v>
      </c>
      <c r="Z153" s="114" t="str">
        <f t="shared" si="10"/>
        <v>日</v>
      </c>
      <c r="AA153" s="114" t="str">
        <f t="shared" si="10"/>
        <v>月</v>
      </c>
      <c r="AB153" s="114" t="str">
        <f t="shared" si="10"/>
        <v>火</v>
      </c>
      <c r="AC153" s="114" t="str">
        <f t="shared" si="10"/>
        <v>水</v>
      </c>
      <c r="AD153" s="114" t="str">
        <f t="shared" si="10"/>
        <v>木</v>
      </c>
      <c r="AE153" s="114" t="str">
        <f t="shared" si="10"/>
        <v>金</v>
      </c>
      <c r="AF153" s="114" t="str">
        <f t="shared" si="10"/>
        <v>土</v>
      </c>
      <c r="AG153" s="114" t="str">
        <f t="shared" si="10"/>
        <v>日</v>
      </c>
      <c r="AH153" s="114" t="str">
        <f t="shared" si="10"/>
        <v>月</v>
      </c>
      <c r="AI153" s="114" t="str">
        <f t="shared" si="10"/>
        <v>火</v>
      </c>
      <c r="AJ153" s="114" t="str">
        <f t="shared" si="10"/>
        <v>水</v>
      </c>
      <c r="AK153" s="114" t="str">
        <f t="shared" si="10"/>
        <v>木</v>
      </c>
      <c r="AL153" s="114" t="str">
        <f t="shared" si="10"/>
        <v>金</v>
      </c>
      <c r="AM153" s="114" t="str">
        <f t="shared" si="10"/>
        <v>土</v>
      </c>
      <c r="AN153" s="114" t="str">
        <f t="shared" si="10"/>
        <v>日</v>
      </c>
      <c r="AO153" s="114" t="str">
        <f t="shared" si="10"/>
        <v>月</v>
      </c>
      <c r="AP153" s="114" t="str">
        <f t="shared" si="10"/>
        <v>火</v>
      </c>
      <c r="AQ153" s="114" t="str">
        <f t="shared" si="10"/>
        <v>水</v>
      </c>
      <c r="AR153" s="114" t="str">
        <f t="shared" si="10"/>
        <v>木</v>
      </c>
      <c r="AS153" s="114" t="str">
        <f t="shared" si="10"/>
        <v>金</v>
      </c>
      <c r="AT153" s="114" t="str">
        <f t="shared" si="10"/>
        <v>土</v>
      </c>
      <c r="AU153" s="114" t="str">
        <f t="shared" si="10"/>
        <v/>
      </c>
      <c r="AV153" s="112" t="s">
        <v>176</v>
      </c>
      <c r="AW153" s="683"/>
      <c r="AX153" s="683"/>
      <c r="AY153" s="113"/>
      <c r="AZ153" s="113"/>
      <c r="BA153" s="73"/>
      <c r="BB153" s="73"/>
      <c r="BC153" s="73"/>
      <c r="BD153" s="73"/>
      <c r="BE153" s="73"/>
      <c r="BF153" s="73"/>
      <c r="BG153" s="73"/>
    </row>
    <row r="154" spans="2:59" ht="17.100000000000001" customHeight="1">
      <c r="B154" s="686">
        <f>B147+1</f>
        <v>63</v>
      </c>
      <c r="C154" s="717"/>
      <c r="D154" s="718"/>
      <c r="E154" s="718"/>
      <c r="F154" s="718"/>
      <c r="G154" s="718"/>
      <c r="H154" s="719"/>
      <c r="I154" s="723"/>
      <c r="J154" s="724"/>
      <c r="K154" s="724"/>
      <c r="L154" s="724"/>
      <c r="M154" s="725"/>
      <c r="N154" s="729"/>
      <c r="O154" s="730"/>
      <c r="P154" s="737"/>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116">
        <f>COUNTA(Q154:AU154)</f>
        <v>0</v>
      </c>
      <c r="AW154" s="706">
        <f>AV155</f>
        <v>0</v>
      </c>
      <c r="AX154" s="708" t="str">
        <f>IFERROR(ROUNDDOWN(AV155/$AT$2,1),"")</f>
        <v/>
      </c>
      <c r="AY154" s="117"/>
      <c r="AZ154" s="117"/>
    </row>
    <row r="155" spans="2:59" ht="17.100000000000001" customHeight="1">
      <c r="B155" s="687"/>
      <c r="C155" s="720"/>
      <c r="D155" s="721"/>
      <c r="E155" s="721"/>
      <c r="F155" s="721"/>
      <c r="G155" s="721"/>
      <c r="H155" s="722"/>
      <c r="I155" s="726"/>
      <c r="J155" s="727"/>
      <c r="K155" s="727"/>
      <c r="L155" s="727"/>
      <c r="M155" s="728"/>
      <c r="N155" s="738"/>
      <c r="O155" s="739"/>
      <c r="P155" s="740"/>
      <c r="Q155" s="256" t="str">
        <f>IFERROR(IF(AND(AND($N154&lt;&gt;$BI$6,$N154&lt;&gt;$BJ$6),Q154="有"),$AL$2,VLOOKUP(Q154,'P1'!$B$4:$J$35,9,FALSE)),"")</f>
        <v/>
      </c>
      <c r="R155" s="256" t="str">
        <f>IFERROR(IF(AND(AND($N154&lt;&gt;$BI$6,$N154&lt;&gt;$BJ$6),R154="有"),$AL$2,VLOOKUP(R154,'P1'!$B$4:$J$35,9,FALSE)),"")</f>
        <v/>
      </c>
      <c r="S155" s="256" t="str">
        <f>IFERROR(IF(AND(AND($N154&lt;&gt;$BI$6,$N154&lt;&gt;$BJ$6),S154="有"),$AL$2,VLOOKUP(S154,'P1'!$B$4:$J$35,9,FALSE)),"")</f>
        <v/>
      </c>
      <c r="T155" s="256" t="str">
        <f>IFERROR(IF(AND(AND($N154&lt;&gt;$BI$6,$N154&lt;&gt;$BJ$6),T154="有"),$AL$2,VLOOKUP(T154,'P1'!$B$4:$J$35,9,FALSE)),"")</f>
        <v/>
      </c>
      <c r="U155" s="256" t="str">
        <f>IFERROR(IF(AND(AND($N154&lt;&gt;$BI$6,$N154&lt;&gt;$BJ$6),U154="有"),$AL$2,VLOOKUP(U154,'P1'!$B$4:$J$35,9,FALSE)),"")</f>
        <v/>
      </c>
      <c r="V155" s="256" t="str">
        <f>IFERROR(IF(AND(AND($N154&lt;&gt;$BI$6,$N154&lt;&gt;$BJ$6),V154="有"),$AL$2,VLOOKUP(V154,'P1'!$B$4:$J$35,9,FALSE)),"")</f>
        <v/>
      </c>
      <c r="W155" s="256" t="str">
        <f>IFERROR(IF(AND(AND($N154&lt;&gt;$BI$6,$N154&lt;&gt;$BJ$6),W154="有"),$AL$2,VLOOKUP(W154,'P1'!$B$4:$J$35,9,FALSE)),"")</f>
        <v/>
      </c>
      <c r="X155" s="256" t="str">
        <f>IFERROR(IF(AND(AND($N154&lt;&gt;$BI$6,$N154&lt;&gt;$BJ$6),X154="有"),$AL$2,VLOOKUP(X154,'P1'!$B$4:$J$35,9,FALSE)),"")</f>
        <v/>
      </c>
      <c r="Y155" s="256" t="str">
        <f>IFERROR(IF(AND(AND($N154&lt;&gt;$BI$6,$N154&lt;&gt;$BJ$6),Y154="有"),$AL$2,VLOOKUP(Y154,'P1'!$B$4:$J$35,9,FALSE)),"")</f>
        <v/>
      </c>
      <c r="Z155" s="256" t="str">
        <f>IFERROR(IF(AND(AND($N154&lt;&gt;$BI$6,$N154&lt;&gt;$BJ$6),Z154="有"),$AL$2,VLOOKUP(Z154,'P1'!$B$4:$J$35,9,FALSE)),"")</f>
        <v/>
      </c>
      <c r="AA155" s="256" t="str">
        <f>IFERROR(IF(AND(AND($N154&lt;&gt;$BI$6,$N154&lt;&gt;$BJ$6),AA154="有"),$AL$2,VLOOKUP(AA154,'P1'!$B$4:$J$35,9,FALSE)),"")</f>
        <v/>
      </c>
      <c r="AB155" s="256" t="str">
        <f>IFERROR(IF(AND(AND($N154&lt;&gt;$BI$6,$N154&lt;&gt;$BJ$6),AB154="有"),$AL$2,VLOOKUP(AB154,'P1'!$B$4:$J$35,9,FALSE)),"")</f>
        <v/>
      </c>
      <c r="AC155" s="256" t="str">
        <f>IFERROR(IF(AND(AND($N154&lt;&gt;$BI$6,$N154&lt;&gt;$BJ$6),AC154="有"),$AL$2,VLOOKUP(AC154,'P1'!$B$4:$J$35,9,FALSE)),"")</f>
        <v/>
      </c>
      <c r="AD155" s="256" t="str">
        <f>IFERROR(IF(AND(AND($N154&lt;&gt;$BI$6,$N154&lt;&gt;$BJ$6),AD154="有"),$AL$2,VLOOKUP(AD154,'P1'!$B$4:$J$35,9,FALSE)),"")</f>
        <v/>
      </c>
      <c r="AE155" s="256" t="str">
        <f>IFERROR(IF(AND(AND($N154&lt;&gt;$BI$6,$N154&lt;&gt;$BJ$6),AE154="有"),$AL$2,VLOOKUP(AE154,'P1'!$B$4:$J$35,9,FALSE)),"")</f>
        <v/>
      </c>
      <c r="AF155" s="256" t="str">
        <f>IFERROR(IF(AND(AND($N154&lt;&gt;$BI$6,$N154&lt;&gt;$BJ$6),AF154="有"),$AL$2,VLOOKUP(AF154,'P1'!$B$4:$J$35,9,FALSE)),"")</f>
        <v/>
      </c>
      <c r="AG155" s="256" t="str">
        <f>IFERROR(IF(AND(AND($N154&lt;&gt;$BI$6,$N154&lt;&gt;$BJ$6),AG154="有"),$AL$2,VLOOKUP(AG154,'P1'!$B$4:$J$35,9,FALSE)),"")</f>
        <v/>
      </c>
      <c r="AH155" s="256" t="str">
        <f>IFERROR(IF(AND(AND($N154&lt;&gt;$BI$6,$N154&lt;&gt;$BJ$6),AH154="有"),$AL$2,VLOOKUP(AH154,'P1'!$B$4:$J$35,9,FALSE)),"")</f>
        <v/>
      </c>
      <c r="AI155" s="256" t="str">
        <f>IFERROR(IF(AND(AND($N154&lt;&gt;$BI$6,$N154&lt;&gt;$BJ$6),AI154="有"),$AL$2,VLOOKUP(AI154,'P1'!$B$4:$J$35,9,FALSE)),"")</f>
        <v/>
      </c>
      <c r="AJ155" s="256" t="str">
        <f>IFERROR(IF(AND(AND($N154&lt;&gt;$BI$6,$N154&lt;&gt;$BJ$6),AJ154="有"),$AL$2,VLOOKUP(AJ154,'P1'!$B$4:$J$35,9,FALSE)),"")</f>
        <v/>
      </c>
      <c r="AK155" s="256" t="str">
        <f>IFERROR(IF(AND(AND($N154&lt;&gt;$BI$6,$N154&lt;&gt;$BJ$6),AK154="有"),$AL$2,VLOOKUP(AK154,'P1'!$B$4:$J$35,9,FALSE)),"")</f>
        <v/>
      </c>
      <c r="AL155" s="256" t="str">
        <f>IFERROR(IF(AND(AND($N154&lt;&gt;$BI$6,$N154&lt;&gt;$BJ$6),AL154="有"),$AL$2,VLOOKUP(AL154,'P1'!$B$4:$J$35,9,FALSE)),"")</f>
        <v/>
      </c>
      <c r="AM155" s="256" t="str">
        <f>IFERROR(IF(AND(AND($N154&lt;&gt;$BI$6,$N154&lt;&gt;$BJ$6),AM154="有"),$AL$2,VLOOKUP(AM154,'P1'!$B$4:$J$35,9,FALSE)),"")</f>
        <v/>
      </c>
      <c r="AN155" s="256" t="str">
        <f>IFERROR(IF(AND(AND($N154&lt;&gt;$BI$6,$N154&lt;&gt;$BJ$6),AN154="有"),$AL$2,VLOOKUP(AN154,'P1'!$B$4:$J$35,9,FALSE)),"")</f>
        <v/>
      </c>
      <c r="AO155" s="256" t="str">
        <f>IFERROR(IF(AND(AND($N154&lt;&gt;$BI$6,$N154&lt;&gt;$BJ$6),AO154="有"),$AL$2,VLOOKUP(AO154,'P1'!$B$4:$J$35,9,FALSE)),"")</f>
        <v/>
      </c>
      <c r="AP155" s="256" t="str">
        <f>IFERROR(IF(AND(AND($N154&lt;&gt;$BI$6,$N154&lt;&gt;$BJ$6),AP154="有"),$AL$2,VLOOKUP(AP154,'P1'!$B$4:$J$35,9,FALSE)),"")</f>
        <v/>
      </c>
      <c r="AQ155" s="256" t="str">
        <f>IFERROR(IF(AND(AND($N154&lt;&gt;$BI$6,$N154&lt;&gt;$BJ$6),AQ154="有"),$AL$2,VLOOKUP(AQ154,'P1'!$B$4:$J$35,9,FALSE)),"")</f>
        <v/>
      </c>
      <c r="AR155" s="256" t="str">
        <f>IFERROR(IF(AND(AND($N154&lt;&gt;$BI$6,$N154&lt;&gt;$BJ$6),AR154="有"),$AL$2,VLOOKUP(AR154,'P1'!$B$4:$J$35,9,FALSE)),"")</f>
        <v/>
      </c>
      <c r="AS155" s="256" t="str">
        <f>IFERROR(IF(AND(AND($N154&lt;&gt;$BI$6,$N154&lt;&gt;$BJ$6),AS154="有"),$AL$2,VLOOKUP(AS154,'P1'!$B$4:$J$35,9,FALSE)),"")</f>
        <v/>
      </c>
      <c r="AT155" s="256" t="str">
        <f>IFERROR(IF(AND(AND($N154&lt;&gt;$BI$6,$N154&lt;&gt;$BJ$6),AT154="有"),$AL$2,VLOOKUP(AT154,'P1'!$B$4:$J$35,9,FALSE)),"")</f>
        <v/>
      </c>
      <c r="AU155" s="256" t="str">
        <f>IFERROR(IF(AND(AND($N154&lt;&gt;$BI$6,$N154&lt;&gt;$BJ$6),AU154="有"),$AL$2,VLOOKUP(AU154,'P1'!$B$4:$J$35,9,FALSE)),"")</f>
        <v/>
      </c>
      <c r="AV155" s="121">
        <f>SUM(Q155:AU155)</f>
        <v>0</v>
      </c>
      <c r="AW155" s="707"/>
      <c r="AX155" s="709"/>
      <c r="AY155" s="122"/>
      <c r="AZ155" s="122"/>
    </row>
    <row r="156" spans="2:59" ht="17.100000000000001" customHeight="1">
      <c r="B156" s="686">
        <f t="shared" ref="B156:B196" si="11">B154+1</f>
        <v>64</v>
      </c>
      <c r="C156" s="717"/>
      <c r="D156" s="718"/>
      <c r="E156" s="718"/>
      <c r="F156" s="718"/>
      <c r="G156" s="718"/>
      <c r="H156" s="719"/>
      <c r="I156" s="723"/>
      <c r="J156" s="724"/>
      <c r="K156" s="724"/>
      <c r="L156" s="724"/>
      <c r="M156" s="725"/>
      <c r="N156" s="729"/>
      <c r="O156" s="730"/>
      <c r="P156" s="737"/>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116">
        <f>COUNTA(Q156:AU156)</f>
        <v>0</v>
      </c>
      <c r="AW156" s="706">
        <f>AV157</f>
        <v>0</v>
      </c>
      <c r="AX156" s="708" t="str">
        <f>IFERROR(ROUNDDOWN(AV157/$AT$2,1),"")</f>
        <v/>
      </c>
      <c r="AY156" s="117"/>
      <c r="AZ156" s="117"/>
    </row>
    <row r="157" spans="2:59" ht="17.100000000000001" customHeight="1">
      <c r="B157" s="687"/>
      <c r="C157" s="720"/>
      <c r="D157" s="721"/>
      <c r="E157" s="721"/>
      <c r="F157" s="721"/>
      <c r="G157" s="721"/>
      <c r="H157" s="722"/>
      <c r="I157" s="726"/>
      <c r="J157" s="727"/>
      <c r="K157" s="727"/>
      <c r="L157" s="727"/>
      <c r="M157" s="728"/>
      <c r="N157" s="738"/>
      <c r="O157" s="739"/>
      <c r="P157" s="740"/>
      <c r="Q157" s="256" t="str">
        <f>IFERROR(IF(AND(AND($N156&lt;&gt;$BI$6,$N156&lt;&gt;$BJ$6),Q156="有"),$AL$2,VLOOKUP(Q156,'P1'!$B$4:$J$35,9,FALSE)),"")</f>
        <v/>
      </c>
      <c r="R157" s="256" t="str">
        <f>IFERROR(IF(AND(AND($N156&lt;&gt;$BI$6,$N156&lt;&gt;$BJ$6),R156="有"),$AL$2,VLOOKUP(R156,'P1'!$B$4:$J$35,9,FALSE)),"")</f>
        <v/>
      </c>
      <c r="S157" s="256" t="str">
        <f>IFERROR(IF(AND(AND($N156&lt;&gt;$BI$6,$N156&lt;&gt;$BJ$6),S156="有"),$AL$2,VLOOKUP(S156,'P1'!$B$4:$J$35,9,FALSE)),"")</f>
        <v/>
      </c>
      <c r="T157" s="256" t="str">
        <f>IFERROR(IF(AND(AND($N156&lt;&gt;$BI$6,$N156&lt;&gt;$BJ$6),T156="有"),$AL$2,VLOOKUP(T156,'P1'!$B$4:$J$35,9,FALSE)),"")</f>
        <v/>
      </c>
      <c r="U157" s="256" t="str">
        <f>IFERROR(IF(AND(AND($N156&lt;&gt;$BI$6,$N156&lt;&gt;$BJ$6),U156="有"),$AL$2,VLOOKUP(U156,'P1'!$B$4:$J$35,9,FALSE)),"")</f>
        <v/>
      </c>
      <c r="V157" s="256" t="str">
        <f>IFERROR(IF(AND(AND($N156&lt;&gt;$BI$6,$N156&lt;&gt;$BJ$6),V156="有"),$AL$2,VLOOKUP(V156,'P1'!$B$4:$J$35,9,FALSE)),"")</f>
        <v/>
      </c>
      <c r="W157" s="256" t="str">
        <f>IFERROR(IF(AND(AND($N156&lt;&gt;$BI$6,$N156&lt;&gt;$BJ$6),W156="有"),$AL$2,VLOOKUP(W156,'P1'!$B$4:$J$35,9,FALSE)),"")</f>
        <v/>
      </c>
      <c r="X157" s="256" t="str">
        <f>IFERROR(IF(AND(AND($N156&lt;&gt;$BI$6,$N156&lt;&gt;$BJ$6),X156="有"),$AL$2,VLOOKUP(X156,'P1'!$B$4:$J$35,9,FALSE)),"")</f>
        <v/>
      </c>
      <c r="Y157" s="256" t="str">
        <f>IFERROR(IF(AND(AND($N156&lt;&gt;$BI$6,$N156&lt;&gt;$BJ$6),Y156="有"),$AL$2,VLOOKUP(Y156,'P1'!$B$4:$J$35,9,FALSE)),"")</f>
        <v/>
      </c>
      <c r="Z157" s="256" t="str">
        <f>IFERROR(IF(AND(AND($N156&lt;&gt;$BI$6,$N156&lt;&gt;$BJ$6),Z156="有"),$AL$2,VLOOKUP(Z156,'P1'!$B$4:$J$35,9,FALSE)),"")</f>
        <v/>
      </c>
      <c r="AA157" s="256" t="str">
        <f>IFERROR(IF(AND(AND($N156&lt;&gt;$BI$6,$N156&lt;&gt;$BJ$6),AA156="有"),$AL$2,VLOOKUP(AA156,'P1'!$B$4:$J$35,9,FALSE)),"")</f>
        <v/>
      </c>
      <c r="AB157" s="256" t="str">
        <f>IFERROR(IF(AND(AND($N156&lt;&gt;$BI$6,$N156&lt;&gt;$BJ$6),AB156="有"),$AL$2,VLOOKUP(AB156,'P1'!$B$4:$J$35,9,FALSE)),"")</f>
        <v/>
      </c>
      <c r="AC157" s="256" t="str">
        <f>IFERROR(IF(AND(AND($N156&lt;&gt;$BI$6,$N156&lt;&gt;$BJ$6),AC156="有"),$AL$2,VLOOKUP(AC156,'P1'!$B$4:$J$35,9,FALSE)),"")</f>
        <v/>
      </c>
      <c r="AD157" s="256" t="str">
        <f>IFERROR(IF(AND(AND($N156&lt;&gt;$BI$6,$N156&lt;&gt;$BJ$6),AD156="有"),$AL$2,VLOOKUP(AD156,'P1'!$B$4:$J$35,9,FALSE)),"")</f>
        <v/>
      </c>
      <c r="AE157" s="256" t="str">
        <f>IFERROR(IF(AND(AND($N156&lt;&gt;$BI$6,$N156&lt;&gt;$BJ$6),AE156="有"),$AL$2,VLOOKUP(AE156,'P1'!$B$4:$J$35,9,FALSE)),"")</f>
        <v/>
      </c>
      <c r="AF157" s="256" t="str">
        <f>IFERROR(IF(AND(AND($N156&lt;&gt;$BI$6,$N156&lt;&gt;$BJ$6),AF156="有"),$AL$2,VLOOKUP(AF156,'P1'!$B$4:$J$35,9,FALSE)),"")</f>
        <v/>
      </c>
      <c r="AG157" s="256" t="str">
        <f>IFERROR(IF(AND(AND($N156&lt;&gt;$BI$6,$N156&lt;&gt;$BJ$6),AG156="有"),$AL$2,VLOOKUP(AG156,'P1'!$B$4:$J$35,9,FALSE)),"")</f>
        <v/>
      </c>
      <c r="AH157" s="256" t="str">
        <f>IFERROR(IF(AND(AND($N156&lt;&gt;$BI$6,$N156&lt;&gt;$BJ$6),AH156="有"),$AL$2,VLOOKUP(AH156,'P1'!$B$4:$J$35,9,FALSE)),"")</f>
        <v/>
      </c>
      <c r="AI157" s="256" t="str">
        <f>IFERROR(IF(AND(AND($N156&lt;&gt;$BI$6,$N156&lt;&gt;$BJ$6),AI156="有"),$AL$2,VLOOKUP(AI156,'P1'!$B$4:$J$35,9,FALSE)),"")</f>
        <v/>
      </c>
      <c r="AJ157" s="256" t="str">
        <f>IFERROR(IF(AND(AND($N156&lt;&gt;$BI$6,$N156&lt;&gt;$BJ$6),AJ156="有"),$AL$2,VLOOKUP(AJ156,'P1'!$B$4:$J$35,9,FALSE)),"")</f>
        <v/>
      </c>
      <c r="AK157" s="256" t="str">
        <f>IFERROR(IF(AND(AND($N156&lt;&gt;$BI$6,$N156&lt;&gt;$BJ$6),AK156="有"),$AL$2,VLOOKUP(AK156,'P1'!$B$4:$J$35,9,FALSE)),"")</f>
        <v/>
      </c>
      <c r="AL157" s="256" t="str">
        <f>IFERROR(IF(AND(AND($N156&lt;&gt;$BI$6,$N156&lt;&gt;$BJ$6),AL156="有"),$AL$2,VLOOKUP(AL156,'P1'!$B$4:$J$35,9,FALSE)),"")</f>
        <v/>
      </c>
      <c r="AM157" s="256" t="str">
        <f>IFERROR(IF(AND(AND($N156&lt;&gt;$BI$6,$N156&lt;&gt;$BJ$6),AM156="有"),$AL$2,VLOOKUP(AM156,'P1'!$B$4:$J$35,9,FALSE)),"")</f>
        <v/>
      </c>
      <c r="AN157" s="256" t="str">
        <f>IFERROR(IF(AND(AND($N156&lt;&gt;$BI$6,$N156&lt;&gt;$BJ$6),AN156="有"),$AL$2,VLOOKUP(AN156,'P1'!$B$4:$J$35,9,FALSE)),"")</f>
        <v/>
      </c>
      <c r="AO157" s="256" t="str">
        <f>IFERROR(IF(AND(AND($N156&lt;&gt;$BI$6,$N156&lt;&gt;$BJ$6),AO156="有"),$AL$2,VLOOKUP(AO156,'P1'!$B$4:$J$35,9,FALSE)),"")</f>
        <v/>
      </c>
      <c r="AP157" s="256" t="str">
        <f>IFERROR(IF(AND(AND($N156&lt;&gt;$BI$6,$N156&lt;&gt;$BJ$6),AP156="有"),$AL$2,VLOOKUP(AP156,'P1'!$B$4:$J$35,9,FALSE)),"")</f>
        <v/>
      </c>
      <c r="AQ157" s="256" t="str">
        <f>IFERROR(IF(AND(AND($N156&lt;&gt;$BI$6,$N156&lt;&gt;$BJ$6),AQ156="有"),$AL$2,VLOOKUP(AQ156,'P1'!$B$4:$J$35,9,FALSE)),"")</f>
        <v/>
      </c>
      <c r="AR157" s="256" t="str">
        <f>IFERROR(IF(AND(AND($N156&lt;&gt;$BI$6,$N156&lt;&gt;$BJ$6),AR156="有"),$AL$2,VLOOKUP(AR156,'P1'!$B$4:$J$35,9,FALSE)),"")</f>
        <v/>
      </c>
      <c r="AS157" s="256" t="str">
        <f>IFERROR(IF(AND(AND($N156&lt;&gt;$BI$6,$N156&lt;&gt;$BJ$6),AS156="有"),$AL$2,VLOOKUP(AS156,'P1'!$B$4:$J$35,9,FALSE)),"")</f>
        <v/>
      </c>
      <c r="AT157" s="256" t="str">
        <f>IFERROR(IF(AND(AND($N156&lt;&gt;$BI$6,$N156&lt;&gt;$BJ$6),AT156="有"),$AL$2,VLOOKUP(AT156,'P1'!$B$4:$J$35,9,FALSE)),"")</f>
        <v/>
      </c>
      <c r="AU157" s="256" t="str">
        <f>IFERROR(IF(AND(AND($N156&lt;&gt;$BI$6,$N156&lt;&gt;$BJ$6),AU156="有"),$AL$2,VLOOKUP(AU156,'P1'!$B$4:$J$35,9,FALSE)),"")</f>
        <v/>
      </c>
      <c r="AV157" s="121">
        <f>SUM(Q157:AU157)</f>
        <v>0</v>
      </c>
      <c r="AW157" s="707"/>
      <c r="AX157" s="709"/>
      <c r="AY157" s="122"/>
      <c r="AZ157" s="122"/>
    </row>
    <row r="158" spans="2:59" ht="17.100000000000001" customHeight="1">
      <c r="B158" s="686">
        <f t="shared" si="11"/>
        <v>65</v>
      </c>
      <c r="C158" s="717"/>
      <c r="D158" s="718"/>
      <c r="E158" s="718"/>
      <c r="F158" s="718"/>
      <c r="G158" s="718"/>
      <c r="H158" s="719"/>
      <c r="I158" s="723"/>
      <c r="J158" s="724"/>
      <c r="K158" s="724"/>
      <c r="L158" s="724"/>
      <c r="M158" s="725"/>
      <c r="N158" s="729"/>
      <c r="O158" s="730"/>
      <c r="P158" s="737"/>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116">
        <f>COUNTA(Q158:AU158)</f>
        <v>0</v>
      </c>
      <c r="AW158" s="706">
        <f>AV159</f>
        <v>0</v>
      </c>
      <c r="AX158" s="708" t="str">
        <f>IFERROR(ROUNDDOWN(AV159/$AT$2,1),"")</f>
        <v/>
      </c>
      <c r="AY158" s="117"/>
      <c r="AZ158" s="117"/>
    </row>
    <row r="159" spans="2:59" ht="17.100000000000001" customHeight="1">
      <c r="B159" s="687"/>
      <c r="C159" s="720"/>
      <c r="D159" s="721"/>
      <c r="E159" s="721"/>
      <c r="F159" s="721"/>
      <c r="G159" s="721"/>
      <c r="H159" s="722"/>
      <c r="I159" s="726"/>
      <c r="J159" s="727"/>
      <c r="K159" s="727"/>
      <c r="L159" s="727"/>
      <c r="M159" s="728"/>
      <c r="N159" s="738"/>
      <c r="O159" s="739"/>
      <c r="P159" s="740"/>
      <c r="Q159" s="256" t="str">
        <f>IFERROR(IF(AND(AND($N158&lt;&gt;$BI$6,$N158&lt;&gt;$BJ$6),Q158="有"),$AL$2,VLOOKUP(Q158,'P1'!$B$4:$J$35,9,FALSE)),"")</f>
        <v/>
      </c>
      <c r="R159" s="256" t="str">
        <f>IFERROR(IF(AND(AND($N158&lt;&gt;$BI$6,$N158&lt;&gt;$BJ$6),R158="有"),$AL$2,VLOOKUP(R158,'P1'!$B$4:$J$35,9,FALSE)),"")</f>
        <v/>
      </c>
      <c r="S159" s="256" t="str">
        <f>IFERROR(IF(AND(AND($N158&lt;&gt;$BI$6,$N158&lt;&gt;$BJ$6),S158="有"),$AL$2,VLOOKUP(S158,'P1'!$B$4:$J$35,9,FALSE)),"")</f>
        <v/>
      </c>
      <c r="T159" s="256" t="str">
        <f>IFERROR(IF(AND(AND($N158&lt;&gt;$BI$6,$N158&lt;&gt;$BJ$6),T158="有"),$AL$2,VLOOKUP(T158,'P1'!$B$4:$J$35,9,FALSE)),"")</f>
        <v/>
      </c>
      <c r="U159" s="256" t="str">
        <f>IFERROR(IF(AND(AND($N158&lt;&gt;$BI$6,$N158&lt;&gt;$BJ$6),U158="有"),$AL$2,VLOOKUP(U158,'P1'!$B$4:$J$35,9,FALSE)),"")</f>
        <v/>
      </c>
      <c r="V159" s="256" t="str">
        <f>IFERROR(IF(AND(AND($N158&lt;&gt;$BI$6,$N158&lt;&gt;$BJ$6),V158="有"),$AL$2,VLOOKUP(V158,'P1'!$B$4:$J$35,9,FALSE)),"")</f>
        <v/>
      </c>
      <c r="W159" s="256" t="str">
        <f>IFERROR(IF(AND(AND($N158&lt;&gt;$BI$6,$N158&lt;&gt;$BJ$6),W158="有"),$AL$2,VLOOKUP(W158,'P1'!$B$4:$J$35,9,FALSE)),"")</f>
        <v/>
      </c>
      <c r="X159" s="256" t="str">
        <f>IFERROR(IF(AND(AND($N158&lt;&gt;$BI$6,$N158&lt;&gt;$BJ$6),X158="有"),$AL$2,VLOOKUP(X158,'P1'!$B$4:$J$35,9,FALSE)),"")</f>
        <v/>
      </c>
      <c r="Y159" s="256" t="str">
        <f>IFERROR(IF(AND(AND($N158&lt;&gt;$BI$6,$N158&lt;&gt;$BJ$6),Y158="有"),$AL$2,VLOOKUP(Y158,'P1'!$B$4:$J$35,9,FALSE)),"")</f>
        <v/>
      </c>
      <c r="Z159" s="256" t="str">
        <f>IFERROR(IF(AND(AND($N158&lt;&gt;$BI$6,$N158&lt;&gt;$BJ$6),Z158="有"),$AL$2,VLOOKUP(Z158,'P1'!$B$4:$J$35,9,FALSE)),"")</f>
        <v/>
      </c>
      <c r="AA159" s="256" t="str">
        <f>IFERROR(IF(AND(AND($N158&lt;&gt;$BI$6,$N158&lt;&gt;$BJ$6),AA158="有"),$AL$2,VLOOKUP(AA158,'P1'!$B$4:$J$35,9,FALSE)),"")</f>
        <v/>
      </c>
      <c r="AB159" s="256" t="str">
        <f>IFERROR(IF(AND(AND($N158&lt;&gt;$BI$6,$N158&lt;&gt;$BJ$6),AB158="有"),$AL$2,VLOOKUP(AB158,'P1'!$B$4:$J$35,9,FALSE)),"")</f>
        <v/>
      </c>
      <c r="AC159" s="256" t="str">
        <f>IFERROR(IF(AND(AND($N158&lt;&gt;$BI$6,$N158&lt;&gt;$BJ$6),AC158="有"),$AL$2,VLOOKUP(AC158,'P1'!$B$4:$J$35,9,FALSE)),"")</f>
        <v/>
      </c>
      <c r="AD159" s="256" t="str">
        <f>IFERROR(IF(AND(AND($N158&lt;&gt;$BI$6,$N158&lt;&gt;$BJ$6),AD158="有"),$AL$2,VLOOKUP(AD158,'P1'!$B$4:$J$35,9,FALSE)),"")</f>
        <v/>
      </c>
      <c r="AE159" s="256" t="str">
        <f>IFERROR(IF(AND(AND($N158&lt;&gt;$BI$6,$N158&lt;&gt;$BJ$6),AE158="有"),$AL$2,VLOOKUP(AE158,'P1'!$B$4:$J$35,9,FALSE)),"")</f>
        <v/>
      </c>
      <c r="AF159" s="256" t="str">
        <f>IFERROR(IF(AND(AND($N158&lt;&gt;$BI$6,$N158&lt;&gt;$BJ$6),AF158="有"),$AL$2,VLOOKUP(AF158,'P1'!$B$4:$J$35,9,FALSE)),"")</f>
        <v/>
      </c>
      <c r="AG159" s="256" t="str">
        <f>IFERROR(IF(AND(AND($N158&lt;&gt;$BI$6,$N158&lt;&gt;$BJ$6),AG158="有"),$AL$2,VLOOKUP(AG158,'P1'!$B$4:$J$35,9,FALSE)),"")</f>
        <v/>
      </c>
      <c r="AH159" s="256" t="str">
        <f>IFERROR(IF(AND(AND($N158&lt;&gt;$BI$6,$N158&lt;&gt;$BJ$6),AH158="有"),$AL$2,VLOOKUP(AH158,'P1'!$B$4:$J$35,9,FALSE)),"")</f>
        <v/>
      </c>
      <c r="AI159" s="256" t="str">
        <f>IFERROR(IF(AND(AND($N158&lt;&gt;$BI$6,$N158&lt;&gt;$BJ$6),AI158="有"),$AL$2,VLOOKUP(AI158,'P1'!$B$4:$J$35,9,FALSE)),"")</f>
        <v/>
      </c>
      <c r="AJ159" s="256" t="str">
        <f>IFERROR(IF(AND(AND($N158&lt;&gt;$BI$6,$N158&lt;&gt;$BJ$6),AJ158="有"),$AL$2,VLOOKUP(AJ158,'P1'!$B$4:$J$35,9,FALSE)),"")</f>
        <v/>
      </c>
      <c r="AK159" s="256" t="str">
        <f>IFERROR(IF(AND(AND($N158&lt;&gt;$BI$6,$N158&lt;&gt;$BJ$6),AK158="有"),$AL$2,VLOOKUP(AK158,'P1'!$B$4:$J$35,9,FALSE)),"")</f>
        <v/>
      </c>
      <c r="AL159" s="256" t="str">
        <f>IFERROR(IF(AND(AND($N158&lt;&gt;$BI$6,$N158&lt;&gt;$BJ$6),AL158="有"),$AL$2,VLOOKUP(AL158,'P1'!$B$4:$J$35,9,FALSE)),"")</f>
        <v/>
      </c>
      <c r="AM159" s="256" t="str">
        <f>IFERROR(IF(AND(AND($N158&lt;&gt;$BI$6,$N158&lt;&gt;$BJ$6),AM158="有"),$AL$2,VLOOKUP(AM158,'P1'!$B$4:$J$35,9,FALSE)),"")</f>
        <v/>
      </c>
      <c r="AN159" s="256" t="str">
        <f>IFERROR(IF(AND(AND($N158&lt;&gt;$BI$6,$N158&lt;&gt;$BJ$6),AN158="有"),$AL$2,VLOOKUP(AN158,'P1'!$B$4:$J$35,9,FALSE)),"")</f>
        <v/>
      </c>
      <c r="AO159" s="256" t="str">
        <f>IFERROR(IF(AND(AND($N158&lt;&gt;$BI$6,$N158&lt;&gt;$BJ$6),AO158="有"),$AL$2,VLOOKUP(AO158,'P1'!$B$4:$J$35,9,FALSE)),"")</f>
        <v/>
      </c>
      <c r="AP159" s="256" t="str">
        <f>IFERROR(IF(AND(AND($N158&lt;&gt;$BI$6,$N158&lt;&gt;$BJ$6),AP158="有"),$AL$2,VLOOKUP(AP158,'P1'!$B$4:$J$35,9,FALSE)),"")</f>
        <v/>
      </c>
      <c r="AQ159" s="256" t="str">
        <f>IFERROR(IF(AND(AND($N158&lt;&gt;$BI$6,$N158&lt;&gt;$BJ$6),AQ158="有"),$AL$2,VLOOKUP(AQ158,'P1'!$B$4:$J$35,9,FALSE)),"")</f>
        <v/>
      </c>
      <c r="AR159" s="256" t="str">
        <f>IFERROR(IF(AND(AND($N158&lt;&gt;$BI$6,$N158&lt;&gt;$BJ$6),AR158="有"),$AL$2,VLOOKUP(AR158,'P1'!$B$4:$J$35,9,FALSE)),"")</f>
        <v/>
      </c>
      <c r="AS159" s="256" t="str">
        <f>IFERROR(IF(AND(AND($N158&lt;&gt;$BI$6,$N158&lt;&gt;$BJ$6),AS158="有"),$AL$2,VLOOKUP(AS158,'P1'!$B$4:$J$35,9,FALSE)),"")</f>
        <v/>
      </c>
      <c r="AT159" s="256" t="str">
        <f>IFERROR(IF(AND(AND($N158&lt;&gt;$BI$6,$N158&lt;&gt;$BJ$6),AT158="有"),$AL$2,VLOOKUP(AT158,'P1'!$B$4:$J$35,9,FALSE)),"")</f>
        <v/>
      </c>
      <c r="AU159" s="256" t="str">
        <f>IFERROR(IF(AND(AND($N158&lt;&gt;$BI$6,$N158&lt;&gt;$BJ$6),AU158="有"),$AL$2,VLOOKUP(AU158,'P1'!$B$4:$J$35,9,FALSE)),"")</f>
        <v/>
      </c>
      <c r="AV159" s="121">
        <f>SUM(Q159:AU159)</f>
        <v>0</v>
      </c>
      <c r="AW159" s="707"/>
      <c r="AX159" s="709"/>
      <c r="AY159" s="122"/>
      <c r="AZ159" s="122"/>
    </row>
    <row r="160" spans="2:59" ht="17.100000000000001" customHeight="1">
      <c r="B160" s="686">
        <f t="shared" si="11"/>
        <v>66</v>
      </c>
      <c r="C160" s="717"/>
      <c r="D160" s="718"/>
      <c r="E160" s="718"/>
      <c r="F160" s="718"/>
      <c r="G160" s="718"/>
      <c r="H160" s="719"/>
      <c r="I160" s="723"/>
      <c r="J160" s="724"/>
      <c r="K160" s="724"/>
      <c r="L160" s="724"/>
      <c r="M160" s="725"/>
      <c r="N160" s="729"/>
      <c r="O160" s="730"/>
      <c r="P160" s="737"/>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116">
        <f>COUNTA(Q160:AU160)</f>
        <v>0</v>
      </c>
      <c r="AW160" s="706">
        <f>AV161</f>
        <v>0</v>
      </c>
      <c r="AX160" s="708" t="str">
        <f>IFERROR(ROUNDDOWN(AV161/$AT$2,1),"")</f>
        <v/>
      </c>
      <c r="AY160" s="117"/>
      <c r="AZ160" s="117"/>
    </row>
    <row r="161" spans="2:52" ht="17.100000000000001" customHeight="1">
      <c r="B161" s="687"/>
      <c r="C161" s="720"/>
      <c r="D161" s="721"/>
      <c r="E161" s="721"/>
      <c r="F161" s="721"/>
      <c r="G161" s="721"/>
      <c r="H161" s="722"/>
      <c r="I161" s="726"/>
      <c r="J161" s="727"/>
      <c r="K161" s="727"/>
      <c r="L161" s="727"/>
      <c r="M161" s="728"/>
      <c r="N161" s="738"/>
      <c r="O161" s="739"/>
      <c r="P161" s="740"/>
      <c r="Q161" s="256" t="str">
        <f>IFERROR(IF(AND(AND($N160&lt;&gt;$BI$6,$N160&lt;&gt;$BJ$6),Q160="有"),$AL$2,VLOOKUP(Q160,'P1'!$B$4:$J$35,9,FALSE)),"")</f>
        <v/>
      </c>
      <c r="R161" s="256" t="str">
        <f>IFERROR(IF(AND(AND($N160&lt;&gt;$BI$6,$N160&lt;&gt;$BJ$6),R160="有"),$AL$2,VLOOKUP(R160,'P1'!$B$4:$J$35,9,FALSE)),"")</f>
        <v/>
      </c>
      <c r="S161" s="256" t="str">
        <f>IFERROR(IF(AND(AND($N160&lt;&gt;$BI$6,$N160&lt;&gt;$BJ$6),S160="有"),$AL$2,VLOOKUP(S160,'P1'!$B$4:$J$35,9,FALSE)),"")</f>
        <v/>
      </c>
      <c r="T161" s="256" t="str">
        <f>IFERROR(IF(AND(AND($N160&lt;&gt;$BI$6,$N160&lt;&gt;$BJ$6),T160="有"),$AL$2,VLOOKUP(T160,'P1'!$B$4:$J$35,9,FALSE)),"")</f>
        <v/>
      </c>
      <c r="U161" s="256" t="str">
        <f>IFERROR(IF(AND(AND($N160&lt;&gt;$BI$6,$N160&lt;&gt;$BJ$6),U160="有"),$AL$2,VLOOKUP(U160,'P1'!$B$4:$J$35,9,FALSE)),"")</f>
        <v/>
      </c>
      <c r="V161" s="256" t="str">
        <f>IFERROR(IF(AND(AND($N160&lt;&gt;$BI$6,$N160&lt;&gt;$BJ$6),V160="有"),$AL$2,VLOOKUP(V160,'P1'!$B$4:$J$35,9,FALSE)),"")</f>
        <v/>
      </c>
      <c r="W161" s="256" t="str">
        <f>IFERROR(IF(AND(AND($N160&lt;&gt;$BI$6,$N160&lt;&gt;$BJ$6),W160="有"),$AL$2,VLOOKUP(W160,'P1'!$B$4:$J$35,9,FALSE)),"")</f>
        <v/>
      </c>
      <c r="X161" s="256" t="str">
        <f>IFERROR(IF(AND(AND($N160&lt;&gt;$BI$6,$N160&lt;&gt;$BJ$6),X160="有"),$AL$2,VLOOKUP(X160,'P1'!$B$4:$J$35,9,FALSE)),"")</f>
        <v/>
      </c>
      <c r="Y161" s="256" t="str">
        <f>IFERROR(IF(AND(AND($N160&lt;&gt;$BI$6,$N160&lt;&gt;$BJ$6),Y160="有"),$AL$2,VLOOKUP(Y160,'P1'!$B$4:$J$35,9,FALSE)),"")</f>
        <v/>
      </c>
      <c r="Z161" s="256" t="str">
        <f>IFERROR(IF(AND(AND($N160&lt;&gt;$BI$6,$N160&lt;&gt;$BJ$6),Z160="有"),$AL$2,VLOOKUP(Z160,'P1'!$B$4:$J$35,9,FALSE)),"")</f>
        <v/>
      </c>
      <c r="AA161" s="256" t="str">
        <f>IFERROR(IF(AND(AND($N160&lt;&gt;$BI$6,$N160&lt;&gt;$BJ$6),AA160="有"),$AL$2,VLOOKUP(AA160,'P1'!$B$4:$J$35,9,FALSE)),"")</f>
        <v/>
      </c>
      <c r="AB161" s="256" t="str">
        <f>IFERROR(IF(AND(AND($N160&lt;&gt;$BI$6,$N160&lt;&gt;$BJ$6),AB160="有"),$AL$2,VLOOKUP(AB160,'P1'!$B$4:$J$35,9,FALSE)),"")</f>
        <v/>
      </c>
      <c r="AC161" s="256" t="str">
        <f>IFERROR(IF(AND(AND($N160&lt;&gt;$BI$6,$N160&lt;&gt;$BJ$6),AC160="有"),$AL$2,VLOOKUP(AC160,'P1'!$B$4:$J$35,9,FALSE)),"")</f>
        <v/>
      </c>
      <c r="AD161" s="256" t="str">
        <f>IFERROR(IF(AND(AND($N160&lt;&gt;$BI$6,$N160&lt;&gt;$BJ$6),AD160="有"),$AL$2,VLOOKUP(AD160,'P1'!$B$4:$J$35,9,FALSE)),"")</f>
        <v/>
      </c>
      <c r="AE161" s="256" t="str">
        <f>IFERROR(IF(AND(AND($N160&lt;&gt;$BI$6,$N160&lt;&gt;$BJ$6),AE160="有"),$AL$2,VLOOKUP(AE160,'P1'!$B$4:$J$35,9,FALSE)),"")</f>
        <v/>
      </c>
      <c r="AF161" s="256" t="str">
        <f>IFERROR(IF(AND(AND($N160&lt;&gt;$BI$6,$N160&lt;&gt;$BJ$6),AF160="有"),$AL$2,VLOOKUP(AF160,'P1'!$B$4:$J$35,9,FALSE)),"")</f>
        <v/>
      </c>
      <c r="AG161" s="256" t="str">
        <f>IFERROR(IF(AND(AND($N160&lt;&gt;$BI$6,$N160&lt;&gt;$BJ$6),AG160="有"),$AL$2,VLOOKUP(AG160,'P1'!$B$4:$J$35,9,FALSE)),"")</f>
        <v/>
      </c>
      <c r="AH161" s="256" t="str">
        <f>IFERROR(IF(AND(AND($N160&lt;&gt;$BI$6,$N160&lt;&gt;$BJ$6),AH160="有"),$AL$2,VLOOKUP(AH160,'P1'!$B$4:$J$35,9,FALSE)),"")</f>
        <v/>
      </c>
      <c r="AI161" s="256" t="str">
        <f>IFERROR(IF(AND(AND($N160&lt;&gt;$BI$6,$N160&lt;&gt;$BJ$6),AI160="有"),$AL$2,VLOOKUP(AI160,'P1'!$B$4:$J$35,9,FALSE)),"")</f>
        <v/>
      </c>
      <c r="AJ161" s="256" t="str">
        <f>IFERROR(IF(AND(AND($N160&lt;&gt;$BI$6,$N160&lt;&gt;$BJ$6),AJ160="有"),$AL$2,VLOOKUP(AJ160,'P1'!$B$4:$J$35,9,FALSE)),"")</f>
        <v/>
      </c>
      <c r="AK161" s="256" t="str">
        <f>IFERROR(IF(AND(AND($N160&lt;&gt;$BI$6,$N160&lt;&gt;$BJ$6),AK160="有"),$AL$2,VLOOKUP(AK160,'P1'!$B$4:$J$35,9,FALSE)),"")</f>
        <v/>
      </c>
      <c r="AL161" s="256" t="str">
        <f>IFERROR(IF(AND(AND($N160&lt;&gt;$BI$6,$N160&lt;&gt;$BJ$6),AL160="有"),$AL$2,VLOOKUP(AL160,'P1'!$B$4:$J$35,9,FALSE)),"")</f>
        <v/>
      </c>
      <c r="AM161" s="256" t="str">
        <f>IFERROR(IF(AND(AND($N160&lt;&gt;$BI$6,$N160&lt;&gt;$BJ$6),AM160="有"),$AL$2,VLOOKUP(AM160,'P1'!$B$4:$J$35,9,FALSE)),"")</f>
        <v/>
      </c>
      <c r="AN161" s="256" t="str">
        <f>IFERROR(IF(AND(AND($N160&lt;&gt;$BI$6,$N160&lt;&gt;$BJ$6),AN160="有"),$AL$2,VLOOKUP(AN160,'P1'!$B$4:$J$35,9,FALSE)),"")</f>
        <v/>
      </c>
      <c r="AO161" s="256" t="str">
        <f>IFERROR(IF(AND(AND($N160&lt;&gt;$BI$6,$N160&lt;&gt;$BJ$6),AO160="有"),$AL$2,VLOOKUP(AO160,'P1'!$B$4:$J$35,9,FALSE)),"")</f>
        <v/>
      </c>
      <c r="AP161" s="256" t="str">
        <f>IFERROR(IF(AND(AND($N160&lt;&gt;$BI$6,$N160&lt;&gt;$BJ$6),AP160="有"),$AL$2,VLOOKUP(AP160,'P1'!$B$4:$J$35,9,FALSE)),"")</f>
        <v/>
      </c>
      <c r="AQ161" s="256" t="str">
        <f>IFERROR(IF(AND(AND($N160&lt;&gt;$BI$6,$N160&lt;&gt;$BJ$6),AQ160="有"),$AL$2,VLOOKUP(AQ160,'P1'!$B$4:$J$35,9,FALSE)),"")</f>
        <v/>
      </c>
      <c r="AR161" s="256" t="str">
        <f>IFERROR(IF(AND(AND($N160&lt;&gt;$BI$6,$N160&lt;&gt;$BJ$6),AR160="有"),$AL$2,VLOOKUP(AR160,'P1'!$B$4:$J$35,9,FALSE)),"")</f>
        <v/>
      </c>
      <c r="AS161" s="256" t="str">
        <f>IFERROR(IF(AND(AND($N160&lt;&gt;$BI$6,$N160&lt;&gt;$BJ$6),AS160="有"),$AL$2,VLOOKUP(AS160,'P1'!$B$4:$J$35,9,FALSE)),"")</f>
        <v/>
      </c>
      <c r="AT161" s="256" t="str">
        <f>IFERROR(IF(AND(AND($N160&lt;&gt;$BI$6,$N160&lt;&gt;$BJ$6),AT160="有"),$AL$2,VLOOKUP(AT160,'P1'!$B$4:$J$35,9,FALSE)),"")</f>
        <v/>
      </c>
      <c r="AU161" s="256" t="str">
        <f>IFERROR(IF(AND(AND($N160&lt;&gt;$BI$6,$N160&lt;&gt;$BJ$6),AU160="有"),$AL$2,VLOOKUP(AU160,'P1'!$B$4:$J$35,9,FALSE)),"")</f>
        <v/>
      </c>
      <c r="AV161" s="121">
        <f>SUM(Q161:AU161)</f>
        <v>0</v>
      </c>
      <c r="AW161" s="707"/>
      <c r="AX161" s="709"/>
      <c r="AY161" s="122"/>
      <c r="AZ161" s="122"/>
    </row>
    <row r="162" spans="2:52" ht="17.100000000000001" customHeight="1">
      <c r="B162" s="686">
        <f t="shared" si="11"/>
        <v>67</v>
      </c>
      <c r="C162" s="717"/>
      <c r="D162" s="718"/>
      <c r="E162" s="718"/>
      <c r="F162" s="718"/>
      <c r="G162" s="718"/>
      <c r="H162" s="719"/>
      <c r="I162" s="723"/>
      <c r="J162" s="724"/>
      <c r="K162" s="724"/>
      <c r="L162" s="724"/>
      <c r="M162" s="725"/>
      <c r="N162" s="729"/>
      <c r="O162" s="730"/>
      <c r="P162" s="737"/>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116">
        <f>COUNTA(Q162:AU162)</f>
        <v>0</v>
      </c>
      <c r="AW162" s="706">
        <f>AV163</f>
        <v>0</v>
      </c>
      <c r="AX162" s="708" t="str">
        <f>IFERROR(ROUNDDOWN(AV163/$AT$2,1),"")</f>
        <v/>
      </c>
      <c r="AY162" s="117"/>
      <c r="AZ162" s="117"/>
    </row>
    <row r="163" spans="2:52" ht="17.100000000000001" customHeight="1">
      <c r="B163" s="687"/>
      <c r="C163" s="720"/>
      <c r="D163" s="721"/>
      <c r="E163" s="721"/>
      <c r="F163" s="721"/>
      <c r="G163" s="721"/>
      <c r="H163" s="722"/>
      <c r="I163" s="726"/>
      <c r="J163" s="727"/>
      <c r="K163" s="727"/>
      <c r="L163" s="727"/>
      <c r="M163" s="728"/>
      <c r="N163" s="738"/>
      <c r="O163" s="739"/>
      <c r="P163" s="740"/>
      <c r="Q163" s="256" t="str">
        <f>IFERROR(IF(AND(AND($N162&lt;&gt;$BI$6,$N162&lt;&gt;$BJ$6),Q162="有"),$AL$2,VLOOKUP(Q162,'P1'!$B$4:$J$35,9,FALSE)),"")</f>
        <v/>
      </c>
      <c r="R163" s="256" t="str">
        <f>IFERROR(IF(AND(AND($N162&lt;&gt;$BI$6,$N162&lt;&gt;$BJ$6),R162="有"),$AL$2,VLOOKUP(R162,'P1'!$B$4:$J$35,9,FALSE)),"")</f>
        <v/>
      </c>
      <c r="S163" s="256" t="str">
        <f>IFERROR(IF(AND(AND($N162&lt;&gt;$BI$6,$N162&lt;&gt;$BJ$6),S162="有"),$AL$2,VLOOKUP(S162,'P1'!$B$4:$J$35,9,FALSE)),"")</f>
        <v/>
      </c>
      <c r="T163" s="256" t="str">
        <f>IFERROR(IF(AND(AND($N162&lt;&gt;$BI$6,$N162&lt;&gt;$BJ$6),T162="有"),$AL$2,VLOOKUP(T162,'P1'!$B$4:$J$35,9,FALSE)),"")</f>
        <v/>
      </c>
      <c r="U163" s="256" t="str">
        <f>IFERROR(IF(AND(AND($N162&lt;&gt;$BI$6,$N162&lt;&gt;$BJ$6),U162="有"),$AL$2,VLOOKUP(U162,'P1'!$B$4:$J$35,9,FALSE)),"")</f>
        <v/>
      </c>
      <c r="V163" s="256" t="str">
        <f>IFERROR(IF(AND(AND($N162&lt;&gt;$BI$6,$N162&lt;&gt;$BJ$6),V162="有"),$AL$2,VLOOKUP(V162,'P1'!$B$4:$J$35,9,FALSE)),"")</f>
        <v/>
      </c>
      <c r="W163" s="256" t="str">
        <f>IFERROR(IF(AND(AND($N162&lt;&gt;$BI$6,$N162&lt;&gt;$BJ$6),W162="有"),$AL$2,VLOOKUP(W162,'P1'!$B$4:$J$35,9,FALSE)),"")</f>
        <v/>
      </c>
      <c r="X163" s="256" t="str">
        <f>IFERROR(IF(AND(AND($N162&lt;&gt;$BI$6,$N162&lt;&gt;$BJ$6),X162="有"),$AL$2,VLOOKUP(X162,'P1'!$B$4:$J$35,9,FALSE)),"")</f>
        <v/>
      </c>
      <c r="Y163" s="256" t="str">
        <f>IFERROR(IF(AND(AND($N162&lt;&gt;$BI$6,$N162&lt;&gt;$BJ$6),Y162="有"),$AL$2,VLOOKUP(Y162,'P1'!$B$4:$J$35,9,FALSE)),"")</f>
        <v/>
      </c>
      <c r="Z163" s="256" t="str">
        <f>IFERROR(IF(AND(AND($N162&lt;&gt;$BI$6,$N162&lt;&gt;$BJ$6),Z162="有"),$AL$2,VLOOKUP(Z162,'P1'!$B$4:$J$35,9,FALSE)),"")</f>
        <v/>
      </c>
      <c r="AA163" s="256" t="str">
        <f>IFERROR(IF(AND(AND($N162&lt;&gt;$BI$6,$N162&lt;&gt;$BJ$6),AA162="有"),$AL$2,VLOOKUP(AA162,'P1'!$B$4:$J$35,9,FALSE)),"")</f>
        <v/>
      </c>
      <c r="AB163" s="256" t="str">
        <f>IFERROR(IF(AND(AND($N162&lt;&gt;$BI$6,$N162&lt;&gt;$BJ$6),AB162="有"),$AL$2,VLOOKUP(AB162,'P1'!$B$4:$J$35,9,FALSE)),"")</f>
        <v/>
      </c>
      <c r="AC163" s="256" t="str">
        <f>IFERROR(IF(AND(AND($N162&lt;&gt;$BI$6,$N162&lt;&gt;$BJ$6),AC162="有"),$AL$2,VLOOKUP(AC162,'P1'!$B$4:$J$35,9,FALSE)),"")</f>
        <v/>
      </c>
      <c r="AD163" s="256" t="str">
        <f>IFERROR(IF(AND(AND($N162&lt;&gt;$BI$6,$N162&lt;&gt;$BJ$6),AD162="有"),$AL$2,VLOOKUP(AD162,'P1'!$B$4:$J$35,9,FALSE)),"")</f>
        <v/>
      </c>
      <c r="AE163" s="256" t="str">
        <f>IFERROR(IF(AND(AND($N162&lt;&gt;$BI$6,$N162&lt;&gt;$BJ$6),AE162="有"),$AL$2,VLOOKUP(AE162,'P1'!$B$4:$J$35,9,FALSE)),"")</f>
        <v/>
      </c>
      <c r="AF163" s="256" t="str">
        <f>IFERROR(IF(AND(AND($N162&lt;&gt;$BI$6,$N162&lt;&gt;$BJ$6),AF162="有"),$AL$2,VLOOKUP(AF162,'P1'!$B$4:$J$35,9,FALSE)),"")</f>
        <v/>
      </c>
      <c r="AG163" s="256" t="str">
        <f>IFERROR(IF(AND(AND($N162&lt;&gt;$BI$6,$N162&lt;&gt;$BJ$6),AG162="有"),$AL$2,VLOOKUP(AG162,'P1'!$B$4:$J$35,9,FALSE)),"")</f>
        <v/>
      </c>
      <c r="AH163" s="256" t="str">
        <f>IFERROR(IF(AND(AND($N162&lt;&gt;$BI$6,$N162&lt;&gt;$BJ$6),AH162="有"),$AL$2,VLOOKUP(AH162,'P1'!$B$4:$J$35,9,FALSE)),"")</f>
        <v/>
      </c>
      <c r="AI163" s="256" t="str">
        <f>IFERROR(IF(AND(AND($N162&lt;&gt;$BI$6,$N162&lt;&gt;$BJ$6),AI162="有"),$AL$2,VLOOKUP(AI162,'P1'!$B$4:$J$35,9,FALSE)),"")</f>
        <v/>
      </c>
      <c r="AJ163" s="256" t="str">
        <f>IFERROR(IF(AND(AND($N162&lt;&gt;$BI$6,$N162&lt;&gt;$BJ$6),AJ162="有"),$AL$2,VLOOKUP(AJ162,'P1'!$B$4:$J$35,9,FALSE)),"")</f>
        <v/>
      </c>
      <c r="AK163" s="256" t="str">
        <f>IFERROR(IF(AND(AND($N162&lt;&gt;$BI$6,$N162&lt;&gt;$BJ$6),AK162="有"),$AL$2,VLOOKUP(AK162,'P1'!$B$4:$J$35,9,FALSE)),"")</f>
        <v/>
      </c>
      <c r="AL163" s="256" t="str">
        <f>IFERROR(IF(AND(AND($N162&lt;&gt;$BI$6,$N162&lt;&gt;$BJ$6),AL162="有"),$AL$2,VLOOKUP(AL162,'P1'!$B$4:$J$35,9,FALSE)),"")</f>
        <v/>
      </c>
      <c r="AM163" s="256" t="str">
        <f>IFERROR(IF(AND(AND($N162&lt;&gt;$BI$6,$N162&lt;&gt;$BJ$6),AM162="有"),$AL$2,VLOOKUP(AM162,'P1'!$B$4:$J$35,9,FALSE)),"")</f>
        <v/>
      </c>
      <c r="AN163" s="256" t="str">
        <f>IFERROR(IF(AND(AND($N162&lt;&gt;$BI$6,$N162&lt;&gt;$BJ$6),AN162="有"),$AL$2,VLOOKUP(AN162,'P1'!$B$4:$J$35,9,FALSE)),"")</f>
        <v/>
      </c>
      <c r="AO163" s="256" t="str">
        <f>IFERROR(IF(AND(AND($N162&lt;&gt;$BI$6,$N162&lt;&gt;$BJ$6),AO162="有"),$AL$2,VLOOKUP(AO162,'P1'!$B$4:$J$35,9,FALSE)),"")</f>
        <v/>
      </c>
      <c r="AP163" s="256" t="str">
        <f>IFERROR(IF(AND(AND($N162&lt;&gt;$BI$6,$N162&lt;&gt;$BJ$6),AP162="有"),$AL$2,VLOOKUP(AP162,'P1'!$B$4:$J$35,9,FALSE)),"")</f>
        <v/>
      </c>
      <c r="AQ163" s="256" t="str">
        <f>IFERROR(IF(AND(AND($N162&lt;&gt;$BI$6,$N162&lt;&gt;$BJ$6),AQ162="有"),$AL$2,VLOOKUP(AQ162,'P1'!$B$4:$J$35,9,FALSE)),"")</f>
        <v/>
      </c>
      <c r="AR163" s="256" t="str">
        <f>IFERROR(IF(AND(AND($N162&lt;&gt;$BI$6,$N162&lt;&gt;$BJ$6),AR162="有"),$AL$2,VLOOKUP(AR162,'P1'!$B$4:$J$35,9,FALSE)),"")</f>
        <v/>
      </c>
      <c r="AS163" s="256" t="str">
        <f>IFERROR(IF(AND(AND($N162&lt;&gt;$BI$6,$N162&lt;&gt;$BJ$6),AS162="有"),$AL$2,VLOOKUP(AS162,'P1'!$B$4:$J$35,9,FALSE)),"")</f>
        <v/>
      </c>
      <c r="AT163" s="256" t="str">
        <f>IFERROR(IF(AND(AND($N162&lt;&gt;$BI$6,$N162&lt;&gt;$BJ$6),AT162="有"),$AL$2,VLOOKUP(AT162,'P1'!$B$4:$J$35,9,FALSE)),"")</f>
        <v/>
      </c>
      <c r="AU163" s="256" t="str">
        <f>IFERROR(IF(AND(AND($N162&lt;&gt;$BI$6,$N162&lt;&gt;$BJ$6),AU162="有"),$AL$2,VLOOKUP(AU162,'P1'!$B$4:$J$35,9,FALSE)),"")</f>
        <v/>
      </c>
      <c r="AV163" s="121">
        <f>SUM(Q163:AU163)</f>
        <v>0</v>
      </c>
      <c r="AW163" s="707"/>
      <c r="AX163" s="709"/>
      <c r="AY163" s="122"/>
      <c r="AZ163" s="122"/>
    </row>
    <row r="164" spans="2:52" ht="17.100000000000001" customHeight="1">
      <c r="B164" s="686">
        <f t="shared" si="11"/>
        <v>68</v>
      </c>
      <c r="C164" s="717"/>
      <c r="D164" s="718"/>
      <c r="E164" s="718"/>
      <c r="F164" s="718"/>
      <c r="G164" s="718"/>
      <c r="H164" s="719"/>
      <c r="I164" s="723"/>
      <c r="J164" s="724"/>
      <c r="K164" s="724"/>
      <c r="L164" s="724"/>
      <c r="M164" s="725"/>
      <c r="N164" s="729"/>
      <c r="O164" s="730"/>
      <c r="P164" s="737"/>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116">
        <f>COUNTA(Q164:AU164)</f>
        <v>0</v>
      </c>
      <c r="AW164" s="706">
        <f>AV165</f>
        <v>0</v>
      </c>
      <c r="AX164" s="708" t="str">
        <f>IFERROR(ROUNDDOWN(AV165/$AT$2,1),"")</f>
        <v/>
      </c>
      <c r="AY164" s="117"/>
      <c r="AZ164" s="117"/>
    </row>
    <row r="165" spans="2:52" ht="17.100000000000001" customHeight="1">
      <c r="B165" s="687"/>
      <c r="C165" s="720"/>
      <c r="D165" s="721"/>
      <c r="E165" s="721"/>
      <c r="F165" s="721"/>
      <c r="G165" s="721"/>
      <c r="H165" s="722"/>
      <c r="I165" s="726"/>
      <c r="J165" s="727"/>
      <c r="K165" s="727"/>
      <c r="L165" s="727"/>
      <c r="M165" s="728"/>
      <c r="N165" s="738"/>
      <c r="O165" s="739"/>
      <c r="P165" s="740"/>
      <c r="Q165" s="256" t="str">
        <f>IFERROR(IF(AND(AND($N164&lt;&gt;$BI$6,$N164&lt;&gt;$BJ$6),Q164="有"),$AL$2,VLOOKUP(Q164,'P1'!$B$4:$J$35,9,FALSE)),"")</f>
        <v/>
      </c>
      <c r="R165" s="256" t="str">
        <f>IFERROR(IF(AND(AND($N164&lt;&gt;$BI$6,$N164&lt;&gt;$BJ$6),R164="有"),$AL$2,VLOOKUP(R164,'P1'!$B$4:$J$35,9,FALSE)),"")</f>
        <v/>
      </c>
      <c r="S165" s="256" t="str">
        <f>IFERROR(IF(AND(AND($N164&lt;&gt;$BI$6,$N164&lt;&gt;$BJ$6),S164="有"),$AL$2,VLOOKUP(S164,'P1'!$B$4:$J$35,9,FALSE)),"")</f>
        <v/>
      </c>
      <c r="T165" s="256" t="str">
        <f>IFERROR(IF(AND(AND($N164&lt;&gt;$BI$6,$N164&lt;&gt;$BJ$6),T164="有"),$AL$2,VLOOKUP(T164,'P1'!$B$4:$J$35,9,FALSE)),"")</f>
        <v/>
      </c>
      <c r="U165" s="256" t="str">
        <f>IFERROR(IF(AND(AND($N164&lt;&gt;$BI$6,$N164&lt;&gt;$BJ$6),U164="有"),$AL$2,VLOOKUP(U164,'P1'!$B$4:$J$35,9,FALSE)),"")</f>
        <v/>
      </c>
      <c r="V165" s="256" t="str">
        <f>IFERROR(IF(AND(AND($N164&lt;&gt;$BI$6,$N164&lt;&gt;$BJ$6),V164="有"),$AL$2,VLOOKUP(V164,'P1'!$B$4:$J$35,9,FALSE)),"")</f>
        <v/>
      </c>
      <c r="W165" s="256" t="str">
        <f>IFERROR(IF(AND(AND($N164&lt;&gt;$BI$6,$N164&lt;&gt;$BJ$6),W164="有"),$AL$2,VLOOKUP(W164,'P1'!$B$4:$J$35,9,FALSE)),"")</f>
        <v/>
      </c>
      <c r="X165" s="256" t="str">
        <f>IFERROR(IF(AND(AND($N164&lt;&gt;$BI$6,$N164&lt;&gt;$BJ$6),X164="有"),$AL$2,VLOOKUP(X164,'P1'!$B$4:$J$35,9,FALSE)),"")</f>
        <v/>
      </c>
      <c r="Y165" s="256" t="str">
        <f>IFERROR(IF(AND(AND($N164&lt;&gt;$BI$6,$N164&lt;&gt;$BJ$6),Y164="有"),$AL$2,VLOOKUP(Y164,'P1'!$B$4:$J$35,9,FALSE)),"")</f>
        <v/>
      </c>
      <c r="Z165" s="256" t="str">
        <f>IFERROR(IF(AND(AND($N164&lt;&gt;$BI$6,$N164&lt;&gt;$BJ$6),Z164="有"),$AL$2,VLOOKUP(Z164,'P1'!$B$4:$J$35,9,FALSE)),"")</f>
        <v/>
      </c>
      <c r="AA165" s="256" t="str">
        <f>IFERROR(IF(AND(AND($N164&lt;&gt;$BI$6,$N164&lt;&gt;$BJ$6),AA164="有"),$AL$2,VLOOKUP(AA164,'P1'!$B$4:$J$35,9,FALSE)),"")</f>
        <v/>
      </c>
      <c r="AB165" s="256" t="str">
        <f>IFERROR(IF(AND(AND($N164&lt;&gt;$BI$6,$N164&lt;&gt;$BJ$6),AB164="有"),$AL$2,VLOOKUP(AB164,'P1'!$B$4:$J$35,9,FALSE)),"")</f>
        <v/>
      </c>
      <c r="AC165" s="256" t="str">
        <f>IFERROR(IF(AND(AND($N164&lt;&gt;$BI$6,$N164&lt;&gt;$BJ$6),AC164="有"),$AL$2,VLOOKUP(AC164,'P1'!$B$4:$J$35,9,FALSE)),"")</f>
        <v/>
      </c>
      <c r="AD165" s="256" t="str">
        <f>IFERROR(IF(AND(AND($N164&lt;&gt;$BI$6,$N164&lt;&gt;$BJ$6),AD164="有"),$AL$2,VLOOKUP(AD164,'P1'!$B$4:$J$35,9,FALSE)),"")</f>
        <v/>
      </c>
      <c r="AE165" s="256" t="str">
        <f>IFERROR(IF(AND(AND($N164&lt;&gt;$BI$6,$N164&lt;&gt;$BJ$6),AE164="有"),$AL$2,VLOOKUP(AE164,'P1'!$B$4:$J$35,9,FALSE)),"")</f>
        <v/>
      </c>
      <c r="AF165" s="256" t="str">
        <f>IFERROR(IF(AND(AND($N164&lt;&gt;$BI$6,$N164&lt;&gt;$BJ$6),AF164="有"),$AL$2,VLOOKUP(AF164,'P1'!$B$4:$J$35,9,FALSE)),"")</f>
        <v/>
      </c>
      <c r="AG165" s="256" t="str">
        <f>IFERROR(IF(AND(AND($N164&lt;&gt;$BI$6,$N164&lt;&gt;$BJ$6),AG164="有"),$AL$2,VLOOKUP(AG164,'P1'!$B$4:$J$35,9,FALSE)),"")</f>
        <v/>
      </c>
      <c r="AH165" s="256" t="str">
        <f>IFERROR(IF(AND(AND($N164&lt;&gt;$BI$6,$N164&lt;&gt;$BJ$6),AH164="有"),$AL$2,VLOOKUP(AH164,'P1'!$B$4:$J$35,9,FALSE)),"")</f>
        <v/>
      </c>
      <c r="AI165" s="256" t="str">
        <f>IFERROR(IF(AND(AND($N164&lt;&gt;$BI$6,$N164&lt;&gt;$BJ$6),AI164="有"),$AL$2,VLOOKUP(AI164,'P1'!$B$4:$J$35,9,FALSE)),"")</f>
        <v/>
      </c>
      <c r="AJ165" s="256" t="str">
        <f>IFERROR(IF(AND(AND($N164&lt;&gt;$BI$6,$N164&lt;&gt;$BJ$6),AJ164="有"),$AL$2,VLOOKUP(AJ164,'P1'!$B$4:$J$35,9,FALSE)),"")</f>
        <v/>
      </c>
      <c r="AK165" s="256" t="str">
        <f>IFERROR(IF(AND(AND($N164&lt;&gt;$BI$6,$N164&lt;&gt;$BJ$6),AK164="有"),$AL$2,VLOOKUP(AK164,'P1'!$B$4:$J$35,9,FALSE)),"")</f>
        <v/>
      </c>
      <c r="AL165" s="256" t="str">
        <f>IFERROR(IF(AND(AND($N164&lt;&gt;$BI$6,$N164&lt;&gt;$BJ$6),AL164="有"),$AL$2,VLOOKUP(AL164,'P1'!$B$4:$J$35,9,FALSE)),"")</f>
        <v/>
      </c>
      <c r="AM165" s="256" t="str">
        <f>IFERROR(IF(AND(AND($N164&lt;&gt;$BI$6,$N164&lt;&gt;$BJ$6),AM164="有"),$AL$2,VLOOKUP(AM164,'P1'!$B$4:$J$35,9,FALSE)),"")</f>
        <v/>
      </c>
      <c r="AN165" s="256" t="str">
        <f>IFERROR(IF(AND(AND($N164&lt;&gt;$BI$6,$N164&lt;&gt;$BJ$6),AN164="有"),$AL$2,VLOOKUP(AN164,'P1'!$B$4:$J$35,9,FALSE)),"")</f>
        <v/>
      </c>
      <c r="AO165" s="256" t="str">
        <f>IFERROR(IF(AND(AND($N164&lt;&gt;$BI$6,$N164&lt;&gt;$BJ$6),AO164="有"),$AL$2,VLOOKUP(AO164,'P1'!$B$4:$J$35,9,FALSE)),"")</f>
        <v/>
      </c>
      <c r="AP165" s="256" t="str">
        <f>IFERROR(IF(AND(AND($N164&lt;&gt;$BI$6,$N164&lt;&gt;$BJ$6),AP164="有"),$AL$2,VLOOKUP(AP164,'P1'!$B$4:$J$35,9,FALSE)),"")</f>
        <v/>
      </c>
      <c r="AQ165" s="256" t="str">
        <f>IFERROR(IF(AND(AND($N164&lt;&gt;$BI$6,$N164&lt;&gt;$BJ$6),AQ164="有"),$AL$2,VLOOKUP(AQ164,'P1'!$B$4:$J$35,9,FALSE)),"")</f>
        <v/>
      </c>
      <c r="AR165" s="256" t="str">
        <f>IFERROR(IF(AND(AND($N164&lt;&gt;$BI$6,$N164&lt;&gt;$BJ$6),AR164="有"),$AL$2,VLOOKUP(AR164,'P1'!$B$4:$J$35,9,FALSE)),"")</f>
        <v/>
      </c>
      <c r="AS165" s="256" t="str">
        <f>IFERROR(IF(AND(AND($N164&lt;&gt;$BI$6,$N164&lt;&gt;$BJ$6),AS164="有"),$AL$2,VLOOKUP(AS164,'P1'!$B$4:$J$35,9,FALSE)),"")</f>
        <v/>
      </c>
      <c r="AT165" s="256" t="str">
        <f>IFERROR(IF(AND(AND($N164&lt;&gt;$BI$6,$N164&lt;&gt;$BJ$6),AT164="有"),$AL$2,VLOOKUP(AT164,'P1'!$B$4:$J$35,9,FALSE)),"")</f>
        <v/>
      </c>
      <c r="AU165" s="256" t="str">
        <f>IFERROR(IF(AND(AND($N164&lt;&gt;$BI$6,$N164&lt;&gt;$BJ$6),AU164="有"),$AL$2,VLOOKUP(AU164,'P1'!$B$4:$J$35,9,FALSE)),"")</f>
        <v/>
      </c>
      <c r="AV165" s="121">
        <f>SUM(Q165:AU165)</f>
        <v>0</v>
      </c>
      <c r="AW165" s="707"/>
      <c r="AX165" s="709"/>
      <c r="AY165" s="122"/>
      <c r="AZ165" s="122"/>
    </row>
    <row r="166" spans="2:52" ht="17.100000000000001" customHeight="1">
      <c r="B166" s="686">
        <f t="shared" si="11"/>
        <v>69</v>
      </c>
      <c r="C166" s="717"/>
      <c r="D166" s="718"/>
      <c r="E166" s="718"/>
      <c r="F166" s="718"/>
      <c r="G166" s="718"/>
      <c r="H166" s="719"/>
      <c r="I166" s="723"/>
      <c r="J166" s="724"/>
      <c r="K166" s="724"/>
      <c r="L166" s="724"/>
      <c r="M166" s="725"/>
      <c r="N166" s="729"/>
      <c r="O166" s="730"/>
      <c r="P166" s="737"/>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116">
        <f>COUNTA(Q166:AU166)</f>
        <v>0</v>
      </c>
      <c r="AW166" s="706">
        <f>AV167</f>
        <v>0</v>
      </c>
      <c r="AX166" s="708" t="str">
        <f>IFERROR(ROUNDDOWN(AV167/$AT$2,1),"")</f>
        <v/>
      </c>
      <c r="AY166" s="117"/>
      <c r="AZ166" s="117"/>
    </row>
    <row r="167" spans="2:52" ht="17.100000000000001" customHeight="1">
      <c r="B167" s="687"/>
      <c r="C167" s="720"/>
      <c r="D167" s="721"/>
      <c r="E167" s="721"/>
      <c r="F167" s="721"/>
      <c r="G167" s="721"/>
      <c r="H167" s="722"/>
      <c r="I167" s="726"/>
      <c r="J167" s="727"/>
      <c r="K167" s="727"/>
      <c r="L167" s="727"/>
      <c r="M167" s="728"/>
      <c r="N167" s="738"/>
      <c r="O167" s="739"/>
      <c r="P167" s="740"/>
      <c r="Q167" s="256" t="str">
        <f>IFERROR(IF(AND(AND($N166&lt;&gt;$BI$6,$N166&lt;&gt;$BJ$6),Q166="有"),$AL$2,VLOOKUP(Q166,'P1'!$B$4:$J$35,9,FALSE)),"")</f>
        <v/>
      </c>
      <c r="R167" s="256" t="str">
        <f>IFERROR(IF(AND(AND($N166&lt;&gt;$BI$6,$N166&lt;&gt;$BJ$6),R166="有"),$AL$2,VLOOKUP(R166,'P1'!$B$4:$J$35,9,FALSE)),"")</f>
        <v/>
      </c>
      <c r="S167" s="256" t="str">
        <f>IFERROR(IF(AND(AND($N166&lt;&gt;$BI$6,$N166&lt;&gt;$BJ$6),S166="有"),$AL$2,VLOOKUP(S166,'P1'!$B$4:$J$35,9,FALSE)),"")</f>
        <v/>
      </c>
      <c r="T167" s="256" t="str">
        <f>IFERROR(IF(AND(AND($N166&lt;&gt;$BI$6,$N166&lt;&gt;$BJ$6),T166="有"),$AL$2,VLOOKUP(T166,'P1'!$B$4:$J$35,9,FALSE)),"")</f>
        <v/>
      </c>
      <c r="U167" s="256" t="str">
        <f>IFERROR(IF(AND(AND($N166&lt;&gt;$BI$6,$N166&lt;&gt;$BJ$6),U166="有"),$AL$2,VLOOKUP(U166,'P1'!$B$4:$J$35,9,FALSE)),"")</f>
        <v/>
      </c>
      <c r="V167" s="256" t="str">
        <f>IFERROR(IF(AND(AND($N166&lt;&gt;$BI$6,$N166&lt;&gt;$BJ$6),V166="有"),$AL$2,VLOOKUP(V166,'P1'!$B$4:$J$35,9,FALSE)),"")</f>
        <v/>
      </c>
      <c r="W167" s="256" t="str">
        <f>IFERROR(IF(AND(AND($N166&lt;&gt;$BI$6,$N166&lt;&gt;$BJ$6),W166="有"),$AL$2,VLOOKUP(W166,'P1'!$B$4:$J$35,9,FALSE)),"")</f>
        <v/>
      </c>
      <c r="X167" s="256" t="str">
        <f>IFERROR(IF(AND(AND($N166&lt;&gt;$BI$6,$N166&lt;&gt;$BJ$6),X166="有"),$AL$2,VLOOKUP(X166,'P1'!$B$4:$J$35,9,FALSE)),"")</f>
        <v/>
      </c>
      <c r="Y167" s="256" t="str">
        <f>IFERROR(IF(AND(AND($N166&lt;&gt;$BI$6,$N166&lt;&gt;$BJ$6),Y166="有"),$AL$2,VLOOKUP(Y166,'P1'!$B$4:$J$35,9,FALSE)),"")</f>
        <v/>
      </c>
      <c r="Z167" s="256" t="str">
        <f>IFERROR(IF(AND(AND($N166&lt;&gt;$BI$6,$N166&lt;&gt;$BJ$6),Z166="有"),$AL$2,VLOOKUP(Z166,'P1'!$B$4:$J$35,9,FALSE)),"")</f>
        <v/>
      </c>
      <c r="AA167" s="256" t="str">
        <f>IFERROR(IF(AND(AND($N166&lt;&gt;$BI$6,$N166&lt;&gt;$BJ$6),AA166="有"),$AL$2,VLOOKUP(AA166,'P1'!$B$4:$J$35,9,FALSE)),"")</f>
        <v/>
      </c>
      <c r="AB167" s="256" t="str">
        <f>IFERROR(IF(AND(AND($N166&lt;&gt;$BI$6,$N166&lt;&gt;$BJ$6),AB166="有"),$AL$2,VLOOKUP(AB166,'P1'!$B$4:$J$35,9,FALSE)),"")</f>
        <v/>
      </c>
      <c r="AC167" s="256" t="str">
        <f>IFERROR(IF(AND(AND($N166&lt;&gt;$BI$6,$N166&lt;&gt;$BJ$6),AC166="有"),$AL$2,VLOOKUP(AC166,'P1'!$B$4:$J$35,9,FALSE)),"")</f>
        <v/>
      </c>
      <c r="AD167" s="256" t="str">
        <f>IFERROR(IF(AND(AND($N166&lt;&gt;$BI$6,$N166&lt;&gt;$BJ$6),AD166="有"),$AL$2,VLOOKUP(AD166,'P1'!$B$4:$J$35,9,FALSE)),"")</f>
        <v/>
      </c>
      <c r="AE167" s="256" t="str">
        <f>IFERROR(IF(AND(AND($N166&lt;&gt;$BI$6,$N166&lt;&gt;$BJ$6),AE166="有"),$AL$2,VLOOKUP(AE166,'P1'!$B$4:$J$35,9,FALSE)),"")</f>
        <v/>
      </c>
      <c r="AF167" s="256" t="str">
        <f>IFERROR(IF(AND(AND($N166&lt;&gt;$BI$6,$N166&lt;&gt;$BJ$6),AF166="有"),$AL$2,VLOOKUP(AF166,'P1'!$B$4:$J$35,9,FALSE)),"")</f>
        <v/>
      </c>
      <c r="AG167" s="256" t="str">
        <f>IFERROR(IF(AND(AND($N166&lt;&gt;$BI$6,$N166&lt;&gt;$BJ$6),AG166="有"),$AL$2,VLOOKUP(AG166,'P1'!$B$4:$J$35,9,FALSE)),"")</f>
        <v/>
      </c>
      <c r="AH167" s="256" t="str">
        <f>IFERROR(IF(AND(AND($N166&lt;&gt;$BI$6,$N166&lt;&gt;$BJ$6),AH166="有"),$AL$2,VLOOKUP(AH166,'P1'!$B$4:$J$35,9,FALSE)),"")</f>
        <v/>
      </c>
      <c r="AI167" s="256" t="str">
        <f>IFERROR(IF(AND(AND($N166&lt;&gt;$BI$6,$N166&lt;&gt;$BJ$6),AI166="有"),$AL$2,VLOOKUP(AI166,'P1'!$B$4:$J$35,9,FALSE)),"")</f>
        <v/>
      </c>
      <c r="AJ167" s="256" t="str">
        <f>IFERROR(IF(AND(AND($N166&lt;&gt;$BI$6,$N166&lt;&gt;$BJ$6),AJ166="有"),$AL$2,VLOOKUP(AJ166,'P1'!$B$4:$J$35,9,FALSE)),"")</f>
        <v/>
      </c>
      <c r="AK167" s="256" t="str">
        <f>IFERROR(IF(AND(AND($N166&lt;&gt;$BI$6,$N166&lt;&gt;$BJ$6),AK166="有"),$AL$2,VLOOKUP(AK166,'P1'!$B$4:$J$35,9,FALSE)),"")</f>
        <v/>
      </c>
      <c r="AL167" s="256" t="str">
        <f>IFERROR(IF(AND(AND($N166&lt;&gt;$BI$6,$N166&lt;&gt;$BJ$6),AL166="有"),$AL$2,VLOOKUP(AL166,'P1'!$B$4:$J$35,9,FALSE)),"")</f>
        <v/>
      </c>
      <c r="AM167" s="256" t="str">
        <f>IFERROR(IF(AND(AND($N166&lt;&gt;$BI$6,$N166&lt;&gt;$BJ$6),AM166="有"),$AL$2,VLOOKUP(AM166,'P1'!$B$4:$J$35,9,FALSE)),"")</f>
        <v/>
      </c>
      <c r="AN167" s="256" t="str">
        <f>IFERROR(IF(AND(AND($N166&lt;&gt;$BI$6,$N166&lt;&gt;$BJ$6),AN166="有"),$AL$2,VLOOKUP(AN166,'P1'!$B$4:$J$35,9,FALSE)),"")</f>
        <v/>
      </c>
      <c r="AO167" s="256" t="str">
        <f>IFERROR(IF(AND(AND($N166&lt;&gt;$BI$6,$N166&lt;&gt;$BJ$6),AO166="有"),$AL$2,VLOOKUP(AO166,'P1'!$B$4:$J$35,9,FALSE)),"")</f>
        <v/>
      </c>
      <c r="AP167" s="256" t="str">
        <f>IFERROR(IF(AND(AND($N166&lt;&gt;$BI$6,$N166&lt;&gt;$BJ$6),AP166="有"),$AL$2,VLOOKUP(AP166,'P1'!$B$4:$J$35,9,FALSE)),"")</f>
        <v/>
      </c>
      <c r="AQ167" s="256" t="str">
        <f>IFERROR(IF(AND(AND($N166&lt;&gt;$BI$6,$N166&lt;&gt;$BJ$6),AQ166="有"),$AL$2,VLOOKUP(AQ166,'P1'!$B$4:$J$35,9,FALSE)),"")</f>
        <v/>
      </c>
      <c r="AR167" s="256" t="str">
        <f>IFERROR(IF(AND(AND($N166&lt;&gt;$BI$6,$N166&lt;&gt;$BJ$6),AR166="有"),$AL$2,VLOOKUP(AR166,'P1'!$B$4:$J$35,9,FALSE)),"")</f>
        <v/>
      </c>
      <c r="AS167" s="256" t="str">
        <f>IFERROR(IF(AND(AND($N166&lt;&gt;$BI$6,$N166&lt;&gt;$BJ$6),AS166="有"),$AL$2,VLOOKUP(AS166,'P1'!$B$4:$J$35,9,FALSE)),"")</f>
        <v/>
      </c>
      <c r="AT167" s="256" t="str">
        <f>IFERROR(IF(AND(AND($N166&lt;&gt;$BI$6,$N166&lt;&gt;$BJ$6),AT166="有"),$AL$2,VLOOKUP(AT166,'P1'!$B$4:$J$35,9,FALSE)),"")</f>
        <v/>
      </c>
      <c r="AU167" s="256" t="str">
        <f>IFERROR(IF(AND(AND($N166&lt;&gt;$BI$6,$N166&lt;&gt;$BJ$6),AU166="有"),$AL$2,VLOOKUP(AU166,'P1'!$B$4:$J$35,9,FALSE)),"")</f>
        <v/>
      </c>
      <c r="AV167" s="121">
        <f>SUM(Q167:AU167)</f>
        <v>0</v>
      </c>
      <c r="AW167" s="707"/>
      <c r="AX167" s="709"/>
      <c r="AY167" s="122"/>
      <c r="AZ167" s="122"/>
    </row>
    <row r="168" spans="2:52" ht="17.100000000000001" customHeight="1">
      <c r="B168" s="686">
        <f t="shared" si="11"/>
        <v>70</v>
      </c>
      <c r="C168" s="717"/>
      <c r="D168" s="718"/>
      <c r="E168" s="718"/>
      <c r="F168" s="718"/>
      <c r="G168" s="718"/>
      <c r="H168" s="719"/>
      <c r="I168" s="723"/>
      <c r="J168" s="724"/>
      <c r="K168" s="724"/>
      <c r="L168" s="724"/>
      <c r="M168" s="725"/>
      <c r="N168" s="729"/>
      <c r="O168" s="730"/>
      <c r="P168" s="71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116">
        <f>COUNTA(Q168:AU168)</f>
        <v>0</v>
      </c>
      <c r="AW168" s="706">
        <f>AV169</f>
        <v>0</v>
      </c>
      <c r="AX168" s="708" t="str">
        <f>IFERROR(ROUNDDOWN(AV169/$AT$2,1),"")</f>
        <v/>
      </c>
      <c r="AY168" s="117"/>
      <c r="AZ168" s="117"/>
    </row>
    <row r="169" spans="2:52" ht="17.100000000000001" customHeight="1">
      <c r="B169" s="687"/>
      <c r="C169" s="720"/>
      <c r="D169" s="721"/>
      <c r="E169" s="721"/>
      <c r="F169" s="721"/>
      <c r="G169" s="721"/>
      <c r="H169" s="722"/>
      <c r="I169" s="726"/>
      <c r="J169" s="727"/>
      <c r="K169" s="727"/>
      <c r="L169" s="727"/>
      <c r="M169" s="728"/>
      <c r="N169" s="720"/>
      <c r="O169" s="721"/>
      <c r="P169" s="722"/>
      <c r="Q169" s="256" t="str">
        <f>IFERROR(IF(AND(AND($N168&lt;&gt;$BI$6,$N168&lt;&gt;$BJ$6),Q168="有"),$AL$2,VLOOKUP(Q168,'P1'!$B$4:$J$35,9,FALSE)),"")</f>
        <v/>
      </c>
      <c r="R169" s="256" t="str">
        <f>IFERROR(IF(AND(AND($N168&lt;&gt;$BI$6,$N168&lt;&gt;$BJ$6),R168="有"),$AL$2,VLOOKUP(R168,'P1'!$B$4:$J$35,9,FALSE)),"")</f>
        <v/>
      </c>
      <c r="S169" s="256" t="str">
        <f>IFERROR(IF(AND(AND($N168&lt;&gt;$BI$6,$N168&lt;&gt;$BJ$6),S168="有"),$AL$2,VLOOKUP(S168,'P1'!$B$4:$J$35,9,FALSE)),"")</f>
        <v/>
      </c>
      <c r="T169" s="256" t="str">
        <f>IFERROR(IF(AND(AND($N168&lt;&gt;$BI$6,$N168&lt;&gt;$BJ$6),T168="有"),$AL$2,VLOOKUP(T168,'P1'!$B$4:$J$35,9,FALSE)),"")</f>
        <v/>
      </c>
      <c r="U169" s="256" t="str">
        <f>IFERROR(IF(AND(AND($N168&lt;&gt;$BI$6,$N168&lt;&gt;$BJ$6),U168="有"),$AL$2,VLOOKUP(U168,'P1'!$B$4:$J$35,9,FALSE)),"")</f>
        <v/>
      </c>
      <c r="V169" s="256" t="str">
        <f>IFERROR(IF(AND(AND($N168&lt;&gt;$BI$6,$N168&lt;&gt;$BJ$6),V168="有"),$AL$2,VLOOKUP(V168,'P1'!$B$4:$J$35,9,FALSE)),"")</f>
        <v/>
      </c>
      <c r="W169" s="256" t="str">
        <f>IFERROR(IF(AND(AND($N168&lt;&gt;$BI$6,$N168&lt;&gt;$BJ$6),W168="有"),$AL$2,VLOOKUP(W168,'P1'!$B$4:$J$35,9,FALSE)),"")</f>
        <v/>
      </c>
      <c r="X169" s="256" t="str">
        <f>IFERROR(IF(AND(AND($N168&lt;&gt;$BI$6,$N168&lt;&gt;$BJ$6),X168="有"),$AL$2,VLOOKUP(X168,'P1'!$B$4:$J$35,9,FALSE)),"")</f>
        <v/>
      </c>
      <c r="Y169" s="256" t="str">
        <f>IFERROR(IF(AND(AND($N168&lt;&gt;$BI$6,$N168&lt;&gt;$BJ$6),Y168="有"),$AL$2,VLOOKUP(Y168,'P1'!$B$4:$J$35,9,FALSE)),"")</f>
        <v/>
      </c>
      <c r="Z169" s="256" t="str">
        <f>IFERROR(IF(AND(AND($N168&lt;&gt;$BI$6,$N168&lt;&gt;$BJ$6),Z168="有"),$AL$2,VLOOKUP(Z168,'P1'!$B$4:$J$35,9,FALSE)),"")</f>
        <v/>
      </c>
      <c r="AA169" s="256" t="str">
        <f>IFERROR(IF(AND(AND($N168&lt;&gt;$BI$6,$N168&lt;&gt;$BJ$6),AA168="有"),$AL$2,VLOOKUP(AA168,'P1'!$B$4:$J$35,9,FALSE)),"")</f>
        <v/>
      </c>
      <c r="AB169" s="256" t="str">
        <f>IFERROR(IF(AND(AND($N168&lt;&gt;$BI$6,$N168&lt;&gt;$BJ$6),AB168="有"),$AL$2,VLOOKUP(AB168,'P1'!$B$4:$J$35,9,FALSE)),"")</f>
        <v/>
      </c>
      <c r="AC169" s="256" t="str">
        <f>IFERROR(IF(AND(AND($N168&lt;&gt;$BI$6,$N168&lt;&gt;$BJ$6),AC168="有"),$AL$2,VLOOKUP(AC168,'P1'!$B$4:$J$35,9,FALSE)),"")</f>
        <v/>
      </c>
      <c r="AD169" s="256" t="str">
        <f>IFERROR(IF(AND(AND($N168&lt;&gt;$BI$6,$N168&lt;&gt;$BJ$6),AD168="有"),$AL$2,VLOOKUP(AD168,'P1'!$B$4:$J$35,9,FALSE)),"")</f>
        <v/>
      </c>
      <c r="AE169" s="256" t="str">
        <f>IFERROR(IF(AND(AND($N168&lt;&gt;$BI$6,$N168&lt;&gt;$BJ$6),AE168="有"),$AL$2,VLOOKUP(AE168,'P1'!$B$4:$J$35,9,FALSE)),"")</f>
        <v/>
      </c>
      <c r="AF169" s="256" t="str">
        <f>IFERROR(IF(AND(AND($N168&lt;&gt;$BI$6,$N168&lt;&gt;$BJ$6),AF168="有"),$AL$2,VLOOKUP(AF168,'P1'!$B$4:$J$35,9,FALSE)),"")</f>
        <v/>
      </c>
      <c r="AG169" s="256" t="str">
        <f>IFERROR(IF(AND(AND($N168&lt;&gt;$BI$6,$N168&lt;&gt;$BJ$6),AG168="有"),$AL$2,VLOOKUP(AG168,'P1'!$B$4:$J$35,9,FALSE)),"")</f>
        <v/>
      </c>
      <c r="AH169" s="256" t="str">
        <f>IFERROR(IF(AND(AND($N168&lt;&gt;$BI$6,$N168&lt;&gt;$BJ$6),AH168="有"),$AL$2,VLOOKUP(AH168,'P1'!$B$4:$J$35,9,FALSE)),"")</f>
        <v/>
      </c>
      <c r="AI169" s="256" t="str">
        <f>IFERROR(IF(AND(AND($N168&lt;&gt;$BI$6,$N168&lt;&gt;$BJ$6),AI168="有"),$AL$2,VLOOKUP(AI168,'P1'!$B$4:$J$35,9,FALSE)),"")</f>
        <v/>
      </c>
      <c r="AJ169" s="256" t="str">
        <f>IFERROR(IF(AND(AND($N168&lt;&gt;$BI$6,$N168&lt;&gt;$BJ$6),AJ168="有"),$AL$2,VLOOKUP(AJ168,'P1'!$B$4:$J$35,9,FALSE)),"")</f>
        <v/>
      </c>
      <c r="AK169" s="256" t="str">
        <f>IFERROR(IF(AND(AND($N168&lt;&gt;$BI$6,$N168&lt;&gt;$BJ$6),AK168="有"),$AL$2,VLOOKUP(AK168,'P1'!$B$4:$J$35,9,FALSE)),"")</f>
        <v/>
      </c>
      <c r="AL169" s="256" t="str">
        <f>IFERROR(IF(AND(AND($N168&lt;&gt;$BI$6,$N168&lt;&gt;$BJ$6),AL168="有"),$AL$2,VLOOKUP(AL168,'P1'!$B$4:$J$35,9,FALSE)),"")</f>
        <v/>
      </c>
      <c r="AM169" s="256" t="str">
        <f>IFERROR(IF(AND(AND($N168&lt;&gt;$BI$6,$N168&lt;&gt;$BJ$6),AM168="有"),$AL$2,VLOOKUP(AM168,'P1'!$B$4:$J$35,9,FALSE)),"")</f>
        <v/>
      </c>
      <c r="AN169" s="256" t="str">
        <f>IFERROR(IF(AND(AND($N168&lt;&gt;$BI$6,$N168&lt;&gt;$BJ$6),AN168="有"),$AL$2,VLOOKUP(AN168,'P1'!$B$4:$J$35,9,FALSE)),"")</f>
        <v/>
      </c>
      <c r="AO169" s="256" t="str">
        <f>IFERROR(IF(AND(AND($N168&lt;&gt;$BI$6,$N168&lt;&gt;$BJ$6),AO168="有"),$AL$2,VLOOKUP(AO168,'P1'!$B$4:$J$35,9,FALSE)),"")</f>
        <v/>
      </c>
      <c r="AP169" s="256" t="str">
        <f>IFERROR(IF(AND(AND($N168&lt;&gt;$BI$6,$N168&lt;&gt;$BJ$6),AP168="有"),$AL$2,VLOOKUP(AP168,'P1'!$B$4:$J$35,9,FALSE)),"")</f>
        <v/>
      </c>
      <c r="AQ169" s="256" t="str">
        <f>IFERROR(IF(AND(AND($N168&lt;&gt;$BI$6,$N168&lt;&gt;$BJ$6),AQ168="有"),$AL$2,VLOOKUP(AQ168,'P1'!$B$4:$J$35,9,FALSE)),"")</f>
        <v/>
      </c>
      <c r="AR169" s="256" t="str">
        <f>IFERROR(IF(AND(AND($N168&lt;&gt;$BI$6,$N168&lt;&gt;$BJ$6),AR168="有"),$AL$2,VLOOKUP(AR168,'P1'!$B$4:$J$35,9,FALSE)),"")</f>
        <v/>
      </c>
      <c r="AS169" s="256" t="str">
        <f>IFERROR(IF(AND(AND($N168&lt;&gt;$BI$6,$N168&lt;&gt;$BJ$6),AS168="有"),$AL$2,VLOOKUP(AS168,'P1'!$B$4:$J$35,9,FALSE)),"")</f>
        <v/>
      </c>
      <c r="AT169" s="256" t="str">
        <f>IFERROR(IF(AND(AND($N168&lt;&gt;$BI$6,$N168&lt;&gt;$BJ$6),AT168="有"),$AL$2,VLOOKUP(AT168,'P1'!$B$4:$J$35,9,FALSE)),"")</f>
        <v/>
      </c>
      <c r="AU169" s="256" t="str">
        <f>IFERROR(IF(AND(AND($N168&lt;&gt;$BI$6,$N168&lt;&gt;$BJ$6),AU168="有"),$AL$2,VLOOKUP(AU168,'P1'!$B$4:$J$35,9,FALSE)),"")</f>
        <v/>
      </c>
      <c r="AV169" s="121">
        <f>SUM(Q169:AU169)</f>
        <v>0</v>
      </c>
      <c r="AW169" s="707"/>
      <c r="AX169" s="709"/>
      <c r="AY169" s="122"/>
      <c r="AZ169" s="122"/>
    </row>
    <row r="170" spans="2:52" ht="17.100000000000001" customHeight="1">
      <c r="B170" s="686">
        <f t="shared" si="11"/>
        <v>71</v>
      </c>
      <c r="C170" s="717"/>
      <c r="D170" s="718"/>
      <c r="E170" s="718"/>
      <c r="F170" s="718"/>
      <c r="G170" s="718"/>
      <c r="H170" s="719"/>
      <c r="I170" s="723"/>
      <c r="J170" s="724"/>
      <c r="K170" s="724"/>
      <c r="L170" s="724"/>
      <c r="M170" s="725"/>
      <c r="N170" s="729"/>
      <c r="O170" s="730"/>
      <c r="P170" s="71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116">
        <f>COUNTA(Q170:AU170)</f>
        <v>0</v>
      </c>
      <c r="AW170" s="706">
        <f>AV171</f>
        <v>0</v>
      </c>
      <c r="AX170" s="708" t="str">
        <f>IFERROR(ROUNDDOWN(AV171/$AT$2,1),"")</f>
        <v/>
      </c>
      <c r="AY170" s="117"/>
      <c r="AZ170" s="117"/>
    </row>
    <row r="171" spans="2:52" ht="17.100000000000001" customHeight="1">
      <c r="B171" s="687"/>
      <c r="C171" s="720"/>
      <c r="D171" s="721"/>
      <c r="E171" s="721"/>
      <c r="F171" s="721"/>
      <c r="G171" s="721"/>
      <c r="H171" s="722"/>
      <c r="I171" s="726"/>
      <c r="J171" s="727"/>
      <c r="K171" s="727"/>
      <c r="L171" s="727"/>
      <c r="M171" s="728"/>
      <c r="N171" s="720"/>
      <c r="O171" s="721"/>
      <c r="P171" s="722"/>
      <c r="Q171" s="256" t="str">
        <f>IFERROR(IF(AND(AND($N170&lt;&gt;$BI$6,$N170&lt;&gt;$BJ$6),Q170="有"),$AL$2,VLOOKUP(Q170,'P1'!$B$4:$J$35,9,FALSE)),"")</f>
        <v/>
      </c>
      <c r="R171" s="256" t="str">
        <f>IFERROR(IF(AND(AND($N170&lt;&gt;$BI$6,$N170&lt;&gt;$BJ$6),R170="有"),$AL$2,VLOOKUP(R170,'P1'!$B$4:$J$35,9,FALSE)),"")</f>
        <v/>
      </c>
      <c r="S171" s="256" t="str">
        <f>IFERROR(IF(AND(AND($N170&lt;&gt;$BI$6,$N170&lt;&gt;$BJ$6),S170="有"),$AL$2,VLOOKUP(S170,'P1'!$B$4:$J$35,9,FALSE)),"")</f>
        <v/>
      </c>
      <c r="T171" s="256" t="str">
        <f>IFERROR(IF(AND(AND($N170&lt;&gt;$BI$6,$N170&lt;&gt;$BJ$6),T170="有"),$AL$2,VLOOKUP(T170,'P1'!$B$4:$J$35,9,FALSE)),"")</f>
        <v/>
      </c>
      <c r="U171" s="256" t="str">
        <f>IFERROR(IF(AND(AND($N170&lt;&gt;$BI$6,$N170&lt;&gt;$BJ$6),U170="有"),$AL$2,VLOOKUP(U170,'P1'!$B$4:$J$35,9,FALSE)),"")</f>
        <v/>
      </c>
      <c r="V171" s="256" t="str">
        <f>IFERROR(IF(AND(AND($N170&lt;&gt;$BI$6,$N170&lt;&gt;$BJ$6),V170="有"),$AL$2,VLOOKUP(V170,'P1'!$B$4:$J$35,9,FALSE)),"")</f>
        <v/>
      </c>
      <c r="W171" s="256" t="str">
        <f>IFERROR(IF(AND(AND($N170&lt;&gt;$BI$6,$N170&lt;&gt;$BJ$6),W170="有"),$AL$2,VLOOKUP(W170,'P1'!$B$4:$J$35,9,FALSE)),"")</f>
        <v/>
      </c>
      <c r="X171" s="256" t="str">
        <f>IFERROR(IF(AND(AND($N170&lt;&gt;$BI$6,$N170&lt;&gt;$BJ$6),X170="有"),$AL$2,VLOOKUP(X170,'P1'!$B$4:$J$35,9,FALSE)),"")</f>
        <v/>
      </c>
      <c r="Y171" s="256" t="str">
        <f>IFERROR(IF(AND(AND($N170&lt;&gt;$BI$6,$N170&lt;&gt;$BJ$6),Y170="有"),$AL$2,VLOOKUP(Y170,'P1'!$B$4:$J$35,9,FALSE)),"")</f>
        <v/>
      </c>
      <c r="Z171" s="256" t="str">
        <f>IFERROR(IF(AND(AND($N170&lt;&gt;$BI$6,$N170&lt;&gt;$BJ$6),Z170="有"),$AL$2,VLOOKUP(Z170,'P1'!$B$4:$J$35,9,FALSE)),"")</f>
        <v/>
      </c>
      <c r="AA171" s="256" t="str">
        <f>IFERROR(IF(AND(AND($N170&lt;&gt;$BI$6,$N170&lt;&gt;$BJ$6),AA170="有"),$AL$2,VLOOKUP(AA170,'P1'!$B$4:$J$35,9,FALSE)),"")</f>
        <v/>
      </c>
      <c r="AB171" s="256" t="str">
        <f>IFERROR(IF(AND(AND($N170&lt;&gt;$BI$6,$N170&lt;&gt;$BJ$6),AB170="有"),$AL$2,VLOOKUP(AB170,'P1'!$B$4:$J$35,9,FALSE)),"")</f>
        <v/>
      </c>
      <c r="AC171" s="256" t="str">
        <f>IFERROR(IF(AND(AND($N170&lt;&gt;$BI$6,$N170&lt;&gt;$BJ$6),AC170="有"),$AL$2,VLOOKUP(AC170,'P1'!$B$4:$J$35,9,FALSE)),"")</f>
        <v/>
      </c>
      <c r="AD171" s="256" t="str">
        <f>IFERROR(IF(AND(AND($N170&lt;&gt;$BI$6,$N170&lt;&gt;$BJ$6),AD170="有"),$AL$2,VLOOKUP(AD170,'P1'!$B$4:$J$35,9,FALSE)),"")</f>
        <v/>
      </c>
      <c r="AE171" s="256" t="str">
        <f>IFERROR(IF(AND(AND($N170&lt;&gt;$BI$6,$N170&lt;&gt;$BJ$6),AE170="有"),$AL$2,VLOOKUP(AE170,'P1'!$B$4:$J$35,9,FALSE)),"")</f>
        <v/>
      </c>
      <c r="AF171" s="256" t="str">
        <f>IFERROR(IF(AND(AND($N170&lt;&gt;$BI$6,$N170&lt;&gt;$BJ$6),AF170="有"),$AL$2,VLOOKUP(AF170,'P1'!$B$4:$J$35,9,FALSE)),"")</f>
        <v/>
      </c>
      <c r="AG171" s="256" t="str">
        <f>IFERROR(IF(AND(AND($N170&lt;&gt;$BI$6,$N170&lt;&gt;$BJ$6),AG170="有"),$AL$2,VLOOKUP(AG170,'P1'!$B$4:$J$35,9,FALSE)),"")</f>
        <v/>
      </c>
      <c r="AH171" s="256" t="str">
        <f>IFERROR(IF(AND(AND($N170&lt;&gt;$BI$6,$N170&lt;&gt;$BJ$6),AH170="有"),$AL$2,VLOOKUP(AH170,'P1'!$B$4:$J$35,9,FALSE)),"")</f>
        <v/>
      </c>
      <c r="AI171" s="256" t="str">
        <f>IFERROR(IF(AND(AND($N170&lt;&gt;$BI$6,$N170&lt;&gt;$BJ$6),AI170="有"),$AL$2,VLOOKUP(AI170,'P1'!$B$4:$J$35,9,FALSE)),"")</f>
        <v/>
      </c>
      <c r="AJ171" s="256" t="str">
        <f>IFERROR(IF(AND(AND($N170&lt;&gt;$BI$6,$N170&lt;&gt;$BJ$6),AJ170="有"),$AL$2,VLOOKUP(AJ170,'P1'!$B$4:$J$35,9,FALSE)),"")</f>
        <v/>
      </c>
      <c r="AK171" s="256" t="str">
        <f>IFERROR(IF(AND(AND($N170&lt;&gt;$BI$6,$N170&lt;&gt;$BJ$6),AK170="有"),$AL$2,VLOOKUP(AK170,'P1'!$B$4:$J$35,9,FALSE)),"")</f>
        <v/>
      </c>
      <c r="AL171" s="256" t="str">
        <f>IFERROR(IF(AND(AND($N170&lt;&gt;$BI$6,$N170&lt;&gt;$BJ$6),AL170="有"),$AL$2,VLOOKUP(AL170,'P1'!$B$4:$J$35,9,FALSE)),"")</f>
        <v/>
      </c>
      <c r="AM171" s="256" t="str">
        <f>IFERROR(IF(AND(AND($N170&lt;&gt;$BI$6,$N170&lt;&gt;$BJ$6),AM170="有"),$AL$2,VLOOKUP(AM170,'P1'!$B$4:$J$35,9,FALSE)),"")</f>
        <v/>
      </c>
      <c r="AN171" s="256" t="str">
        <f>IFERROR(IF(AND(AND($N170&lt;&gt;$BI$6,$N170&lt;&gt;$BJ$6),AN170="有"),$AL$2,VLOOKUP(AN170,'P1'!$B$4:$J$35,9,FALSE)),"")</f>
        <v/>
      </c>
      <c r="AO171" s="256" t="str">
        <f>IFERROR(IF(AND(AND($N170&lt;&gt;$BI$6,$N170&lt;&gt;$BJ$6),AO170="有"),$AL$2,VLOOKUP(AO170,'P1'!$B$4:$J$35,9,FALSE)),"")</f>
        <v/>
      </c>
      <c r="AP171" s="256" t="str">
        <f>IFERROR(IF(AND(AND($N170&lt;&gt;$BI$6,$N170&lt;&gt;$BJ$6),AP170="有"),$AL$2,VLOOKUP(AP170,'P1'!$B$4:$J$35,9,FALSE)),"")</f>
        <v/>
      </c>
      <c r="AQ171" s="256" t="str">
        <f>IFERROR(IF(AND(AND($N170&lt;&gt;$BI$6,$N170&lt;&gt;$BJ$6),AQ170="有"),$AL$2,VLOOKUP(AQ170,'P1'!$B$4:$J$35,9,FALSE)),"")</f>
        <v/>
      </c>
      <c r="AR171" s="256" t="str">
        <f>IFERROR(IF(AND(AND($N170&lt;&gt;$BI$6,$N170&lt;&gt;$BJ$6),AR170="有"),$AL$2,VLOOKUP(AR170,'P1'!$B$4:$J$35,9,FALSE)),"")</f>
        <v/>
      </c>
      <c r="AS171" s="256" t="str">
        <f>IFERROR(IF(AND(AND($N170&lt;&gt;$BI$6,$N170&lt;&gt;$BJ$6),AS170="有"),$AL$2,VLOOKUP(AS170,'P1'!$B$4:$J$35,9,FALSE)),"")</f>
        <v/>
      </c>
      <c r="AT171" s="256" t="str">
        <f>IFERROR(IF(AND(AND($N170&lt;&gt;$BI$6,$N170&lt;&gt;$BJ$6),AT170="有"),$AL$2,VLOOKUP(AT170,'P1'!$B$4:$J$35,9,FALSE)),"")</f>
        <v/>
      </c>
      <c r="AU171" s="256" t="str">
        <f>IFERROR(IF(AND(AND($N170&lt;&gt;$BI$6,$N170&lt;&gt;$BJ$6),AU170="有"),$AL$2,VLOOKUP(AU170,'P1'!$B$4:$J$35,9,FALSE)),"")</f>
        <v/>
      </c>
      <c r="AV171" s="121">
        <f>SUM(Q171:AU171)</f>
        <v>0</v>
      </c>
      <c r="AW171" s="707"/>
      <c r="AX171" s="709"/>
      <c r="AY171" s="122"/>
      <c r="AZ171" s="122"/>
    </row>
    <row r="172" spans="2:52" ht="17.100000000000001" customHeight="1">
      <c r="B172" s="686">
        <f t="shared" si="11"/>
        <v>72</v>
      </c>
      <c r="C172" s="717"/>
      <c r="D172" s="718"/>
      <c r="E172" s="718"/>
      <c r="F172" s="718"/>
      <c r="G172" s="718"/>
      <c r="H172" s="719"/>
      <c r="I172" s="723"/>
      <c r="J172" s="724"/>
      <c r="K172" s="724"/>
      <c r="L172" s="724"/>
      <c r="M172" s="725"/>
      <c r="N172" s="729"/>
      <c r="O172" s="730"/>
      <c r="P172" s="71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116">
        <f>COUNTA(Q172:AU172)</f>
        <v>0</v>
      </c>
      <c r="AW172" s="706">
        <f>AV173</f>
        <v>0</v>
      </c>
      <c r="AX172" s="708" t="str">
        <f>IFERROR(ROUNDDOWN(AV173/$AT$2,1),"")</f>
        <v/>
      </c>
      <c r="AY172" s="117"/>
      <c r="AZ172" s="117"/>
    </row>
    <row r="173" spans="2:52" ht="17.100000000000001" customHeight="1">
      <c r="B173" s="687"/>
      <c r="C173" s="720"/>
      <c r="D173" s="721"/>
      <c r="E173" s="721"/>
      <c r="F173" s="721"/>
      <c r="G173" s="721"/>
      <c r="H173" s="722"/>
      <c r="I173" s="726"/>
      <c r="J173" s="727"/>
      <c r="K173" s="727"/>
      <c r="L173" s="727"/>
      <c r="M173" s="728"/>
      <c r="N173" s="720"/>
      <c r="O173" s="721"/>
      <c r="P173" s="722"/>
      <c r="Q173" s="256" t="str">
        <f>IFERROR(IF(AND(AND($N172&lt;&gt;$BI$6,$N172&lt;&gt;$BJ$6),Q172="有"),$AL$2,VLOOKUP(Q172,'P1'!$B$4:$J$35,9,FALSE)),"")</f>
        <v/>
      </c>
      <c r="R173" s="256" t="str">
        <f>IFERROR(IF(AND(AND($N172&lt;&gt;$BI$6,$N172&lt;&gt;$BJ$6),R172="有"),$AL$2,VLOOKUP(R172,'P1'!$B$4:$J$35,9,FALSE)),"")</f>
        <v/>
      </c>
      <c r="S173" s="256" t="str">
        <f>IFERROR(IF(AND(AND($N172&lt;&gt;$BI$6,$N172&lt;&gt;$BJ$6),S172="有"),$AL$2,VLOOKUP(S172,'P1'!$B$4:$J$35,9,FALSE)),"")</f>
        <v/>
      </c>
      <c r="T173" s="256" t="str">
        <f>IFERROR(IF(AND(AND($N172&lt;&gt;$BI$6,$N172&lt;&gt;$BJ$6),T172="有"),$AL$2,VLOOKUP(T172,'P1'!$B$4:$J$35,9,FALSE)),"")</f>
        <v/>
      </c>
      <c r="U173" s="256" t="str">
        <f>IFERROR(IF(AND(AND($N172&lt;&gt;$BI$6,$N172&lt;&gt;$BJ$6),U172="有"),$AL$2,VLOOKUP(U172,'P1'!$B$4:$J$35,9,FALSE)),"")</f>
        <v/>
      </c>
      <c r="V173" s="256" t="str">
        <f>IFERROR(IF(AND(AND($N172&lt;&gt;$BI$6,$N172&lt;&gt;$BJ$6),V172="有"),$AL$2,VLOOKUP(V172,'P1'!$B$4:$J$35,9,FALSE)),"")</f>
        <v/>
      </c>
      <c r="W173" s="256" t="str">
        <f>IFERROR(IF(AND(AND($N172&lt;&gt;$BI$6,$N172&lt;&gt;$BJ$6),W172="有"),$AL$2,VLOOKUP(W172,'P1'!$B$4:$J$35,9,FALSE)),"")</f>
        <v/>
      </c>
      <c r="X173" s="256" t="str">
        <f>IFERROR(IF(AND(AND($N172&lt;&gt;$BI$6,$N172&lt;&gt;$BJ$6),X172="有"),$AL$2,VLOOKUP(X172,'P1'!$B$4:$J$35,9,FALSE)),"")</f>
        <v/>
      </c>
      <c r="Y173" s="256" t="str">
        <f>IFERROR(IF(AND(AND($N172&lt;&gt;$BI$6,$N172&lt;&gt;$BJ$6),Y172="有"),$AL$2,VLOOKUP(Y172,'P1'!$B$4:$J$35,9,FALSE)),"")</f>
        <v/>
      </c>
      <c r="Z173" s="256" t="str">
        <f>IFERROR(IF(AND(AND($N172&lt;&gt;$BI$6,$N172&lt;&gt;$BJ$6),Z172="有"),$AL$2,VLOOKUP(Z172,'P1'!$B$4:$J$35,9,FALSE)),"")</f>
        <v/>
      </c>
      <c r="AA173" s="256" t="str">
        <f>IFERROR(IF(AND(AND($N172&lt;&gt;$BI$6,$N172&lt;&gt;$BJ$6),AA172="有"),$AL$2,VLOOKUP(AA172,'P1'!$B$4:$J$35,9,FALSE)),"")</f>
        <v/>
      </c>
      <c r="AB173" s="256" t="str">
        <f>IFERROR(IF(AND(AND($N172&lt;&gt;$BI$6,$N172&lt;&gt;$BJ$6),AB172="有"),$AL$2,VLOOKUP(AB172,'P1'!$B$4:$J$35,9,FALSE)),"")</f>
        <v/>
      </c>
      <c r="AC173" s="256" t="str">
        <f>IFERROR(IF(AND(AND($N172&lt;&gt;$BI$6,$N172&lt;&gt;$BJ$6),AC172="有"),$AL$2,VLOOKUP(AC172,'P1'!$B$4:$J$35,9,FALSE)),"")</f>
        <v/>
      </c>
      <c r="AD173" s="256" t="str">
        <f>IFERROR(IF(AND(AND($N172&lt;&gt;$BI$6,$N172&lt;&gt;$BJ$6),AD172="有"),$AL$2,VLOOKUP(AD172,'P1'!$B$4:$J$35,9,FALSE)),"")</f>
        <v/>
      </c>
      <c r="AE173" s="256" t="str">
        <f>IFERROR(IF(AND(AND($N172&lt;&gt;$BI$6,$N172&lt;&gt;$BJ$6),AE172="有"),$AL$2,VLOOKUP(AE172,'P1'!$B$4:$J$35,9,FALSE)),"")</f>
        <v/>
      </c>
      <c r="AF173" s="256" t="str">
        <f>IFERROR(IF(AND(AND($N172&lt;&gt;$BI$6,$N172&lt;&gt;$BJ$6),AF172="有"),$AL$2,VLOOKUP(AF172,'P1'!$B$4:$J$35,9,FALSE)),"")</f>
        <v/>
      </c>
      <c r="AG173" s="256" t="str">
        <f>IFERROR(IF(AND(AND($N172&lt;&gt;$BI$6,$N172&lt;&gt;$BJ$6),AG172="有"),$AL$2,VLOOKUP(AG172,'P1'!$B$4:$J$35,9,FALSE)),"")</f>
        <v/>
      </c>
      <c r="AH173" s="256" t="str">
        <f>IFERROR(IF(AND(AND($N172&lt;&gt;$BI$6,$N172&lt;&gt;$BJ$6),AH172="有"),$AL$2,VLOOKUP(AH172,'P1'!$B$4:$J$35,9,FALSE)),"")</f>
        <v/>
      </c>
      <c r="AI173" s="256" t="str">
        <f>IFERROR(IF(AND(AND($N172&lt;&gt;$BI$6,$N172&lt;&gt;$BJ$6),AI172="有"),$AL$2,VLOOKUP(AI172,'P1'!$B$4:$J$35,9,FALSE)),"")</f>
        <v/>
      </c>
      <c r="AJ173" s="256" t="str">
        <f>IFERROR(IF(AND(AND($N172&lt;&gt;$BI$6,$N172&lt;&gt;$BJ$6),AJ172="有"),$AL$2,VLOOKUP(AJ172,'P1'!$B$4:$J$35,9,FALSE)),"")</f>
        <v/>
      </c>
      <c r="AK173" s="256" t="str">
        <f>IFERROR(IF(AND(AND($N172&lt;&gt;$BI$6,$N172&lt;&gt;$BJ$6),AK172="有"),$AL$2,VLOOKUP(AK172,'P1'!$B$4:$J$35,9,FALSE)),"")</f>
        <v/>
      </c>
      <c r="AL173" s="256" t="str">
        <f>IFERROR(IF(AND(AND($N172&lt;&gt;$BI$6,$N172&lt;&gt;$BJ$6),AL172="有"),$AL$2,VLOOKUP(AL172,'P1'!$B$4:$J$35,9,FALSE)),"")</f>
        <v/>
      </c>
      <c r="AM173" s="256" t="str">
        <f>IFERROR(IF(AND(AND($N172&lt;&gt;$BI$6,$N172&lt;&gt;$BJ$6),AM172="有"),$AL$2,VLOOKUP(AM172,'P1'!$B$4:$J$35,9,FALSE)),"")</f>
        <v/>
      </c>
      <c r="AN173" s="256" t="str">
        <f>IFERROR(IF(AND(AND($N172&lt;&gt;$BI$6,$N172&lt;&gt;$BJ$6),AN172="有"),$AL$2,VLOOKUP(AN172,'P1'!$B$4:$J$35,9,FALSE)),"")</f>
        <v/>
      </c>
      <c r="AO173" s="256" t="str">
        <f>IFERROR(IF(AND(AND($N172&lt;&gt;$BI$6,$N172&lt;&gt;$BJ$6),AO172="有"),$AL$2,VLOOKUP(AO172,'P1'!$B$4:$J$35,9,FALSE)),"")</f>
        <v/>
      </c>
      <c r="AP173" s="256" t="str">
        <f>IFERROR(IF(AND(AND($N172&lt;&gt;$BI$6,$N172&lt;&gt;$BJ$6),AP172="有"),$AL$2,VLOOKUP(AP172,'P1'!$B$4:$J$35,9,FALSE)),"")</f>
        <v/>
      </c>
      <c r="AQ173" s="256" t="str">
        <f>IFERROR(IF(AND(AND($N172&lt;&gt;$BI$6,$N172&lt;&gt;$BJ$6),AQ172="有"),$AL$2,VLOOKUP(AQ172,'P1'!$B$4:$J$35,9,FALSE)),"")</f>
        <v/>
      </c>
      <c r="AR173" s="256" t="str">
        <f>IFERROR(IF(AND(AND($N172&lt;&gt;$BI$6,$N172&lt;&gt;$BJ$6),AR172="有"),$AL$2,VLOOKUP(AR172,'P1'!$B$4:$J$35,9,FALSE)),"")</f>
        <v/>
      </c>
      <c r="AS173" s="256" t="str">
        <f>IFERROR(IF(AND(AND($N172&lt;&gt;$BI$6,$N172&lt;&gt;$BJ$6),AS172="有"),$AL$2,VLOOKUP(AS172,'P1'!$B$4:$J$35,9,FALSE)),"")</f>
        <v/>
      </c>
      <c r="AT173" s="256" t="str">
        <f>IFERROR(IF(AND(AND($N172&lt;&gt;$BI$6,$N172&lt;&gt;$BJ$6),AT172="有"),$AL$2,VLOOKUP(AT172,'P1'!$B$4:$J$35,9,FALSE)),"")</f>
        <v/>
      </c>
      <c r="AU173" s="256" t="str">
        <f>IFERROR(IF(AND(AND($N172&lt;&gt;$BI$6,$N172&lt;&gt;$BJ$6),AU172="有"),$AL$2,VLOOKUP(AU172,'P1'!$B$4:$J$35,9,FALSE)),"")</f>
        <v/>
      </c>
      <c r="AV173" s="121">
        <f>SUM(Q173:AU173)</f>
        <v>0</v>
      </c>
      <c r="AW173" s="707"/>
      <c r="AX173" s="709"/>
      <c r="AY173" s="122"/>
      <c r="AZ173" s="122"/>
    </row>
    <row r="174" spans="2:52" ht="17.100000000000001" customHeight="1">
      <c r="B174" s="686">
        <f t="shared" si="11"/>
        <v>73</v>
      </c>
      <c r="C174" s="717"/>
      <c r="D174" s="718"/>
      <c r="E174" s="718"/>
      <c r="F174" s="718"/>
      <c r="G174" s="718"/>
      <c r="H174" s="719"/>
      <c r="I174" s="723"/>
      <c r="J174" s="724"/>
      <c r="K174" s="724"/>
      <c r="L174" s="724"/>
      <c r="M174" s="725"/>
      <c r="N174" s="729"/>
      <c r="O174" s="730"/>
      <c r="P174" s="71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116">
        <f>COUNTA(Q174:AU174)</f>
        <v>0</v>
      </c>
      <c r="AW174" s="706">
        <f>AV175</f>
        <v>0</v>
      </c>
      <c r="AX174" s="708" t="str">
        <f>IFERROR(ROUNDDOWN(AV175/$AT$2,1),"")</f>
        <v/>
      </c>
      <c r="AY174" s="117"/>
      <c r="AZ174" s="117"/>
    </row>
    <row r="175" spans="2:52" ht="17.100000000000001" customHeight="1">
      <c r="B175" s="687"/>
      <c r="C175" s="720"/>
      <c r="D175" s="721"/>
      <c r="E175" s="721"/>
      <c r="F175" s="721"/>
      <c r="G175" s="721"/>
      <c r="H175" s="722"/>
      <c r="I175" s="726"/>
      <c r="J175" s="727"/>
      <c r="K175" s="727"/>
      <c r="L175" s="727"/>
      <c r="M175" s="728"/>
      <c r="N175" s="720"/>
      <c r="O175" s="721"/>
      <c r="P175" s="722"/>
      <c r="Q175" s="256" t="str">
        <f>IFERROR(IF(AND(AND($N174&lt;&gt;$BI$6,$N174&lt;&gt;$BJ$6),Q174="有"),$AL$2,VLOOKUP(Q174,'P1'!$B$4:$J$35,9,FALSE)),"")</f>
        <v/>
      </c>
      <c r="R175" s="256" t="str">
        <f>IFERROR(IF(AND(AND($N174&lt;&gt;$BI$6,$N174&lt;&gt;$BJ$6),R174="有"),$AL$2,VLOOKUP(R174,'P1'!$B$4:$J$35,9,FALSE)),"")</f>
        <v/>
      </c>
      <c r="S175" s="256" t="str">
        <f>IFERROR(IF(AND(AND($N174&lt;&gt;$BI$6,$N174&lt;&gt;$BJ$6),S174="有"),$AL$2,VLOOKUP(S174,'P1'!$B$4:$J$35,9,FALSE)),"")</f>
        <v/>
      </c>
      <c r="T175" s="256" t="str">
        <f>IFERROR(IF(AND(AND($N174&lt;&gt;$BI$6,$N174&lt;&gt;$BJ$6),T174="有"),$AL$2,VLOOKUP(T174,'P1'!$B$4:$J$35,9,FALSE)),"")</f>
        <v/>
      </c>
      <c r="U175" s="256" t="str">
        <f>IFERROR(IF(AND(AND($N174&lt;&gt;$BI$6,$N174&lt;&gt;$BJ$6),U174="有"),$AL$2,VLOOKUP(U174,'P1'!$B$4:$J$35,9,FALSE)),"")</f>
        <v/>
      </c>
      <c r="V175" s="256" t="str">
        <f>IFERROR(IF(AND(AND($N174&lt;&gt;$BI$6,$N174&lt;&gt;$BJ$6),V174="有"),$AL$2,VLOOKUP(V174,'P1'!$B$4:$J$35,9,FALSE)),"")</f>
        <v/>
      </c>
      <c r="W175" s="256" t="str">
        <f>IFERROR(IF(AND(AND($N174&lt;&gt;$BI$6,$N174&lt;&gt;$BJ$6),W174="有"),$AL$2,VLOOKUP(W174,'P1'!$B$4:$J$35,9,FALSE)),"")</f>
        <v/>
      </c>
      <c r="X175" s="256" t="str">
        <f>IFERROR(IF(AND(AND($N174&lt;&gt;$BI$6,$N174&lt;&gt;$BJ$6),X174="有"),$AL$2,VLOOKUP(X174,'P1'!$B$4:$J$35,9,FALSE)),"")</f>
        <v/>
      </c>
      <c r="Y175" s="256" t="str">
        <f>IFERROR(IF(AND(AND($N174&lt;&gt;$BI$6,$N174&lt;&gt;$BJ$6),Y174="有"),$AL$2,VLOOKUP(Y174,'P1'!$B$4:$J$35,9,FALSE)),"")</f>
        <v/>
      </c>
      <c r="Z175" s="256" t="str">
        <f>IFERROR(IF(AND(AND($N174&lt;&gt;$BI$6,$N174&lt;&gt;$BJ$6),Z174="有"),$AL$2,VLOOKUP(Z174,'P1'!$B$4:$J$35,9,FALSE)),"")</f>
        <v/>
      </c>
      <c r="AA175" s="256" t="str">
        <f>IFERROR(IF(AND(AND($N174&lt;&gt;$BI$6,$N174&lt;&gt;$BJ$6),AA174="有"),$AL$2,VLOOKUP(AA174,'P1'!$B$4:$J$35,9,FALSE)),"")</f>
        <v/>
      </c>
      <c r="AB175" s="256" t="str">
        <f>IFERROR(IF(AND(AND($N174&lt;&gt;$BI$6,$N174&lt;&gt;$BJ$6),AB174="有"),$AL$2,VLOOKUP(AB174,'P1'!$B$4:$J$35,9,FALSE)),"")</f>
        <v/>
      </c>
      <c r="AC175" s="256" t="str">
        <f>IFERROR(IF(AND(AND($N174&lt;&gt;$BI$6,$N174&lt;&gt;$BJ$6),AC174="有"),$AL$2,VLOOKUP(AC174,'P1'!$B$4:$J$35,9,FALSE)),"")</f>
        <v/>
      </c>
      <c r="AD175" s="256" t="str">
        <f>IFERROR(IF(AND(AND($N174&lt;&gt;$BI$6,$N174&lt;&gt;$BJ$6),AD174="有"),$AL$2,VLOOKUP(AD174,'P1'!$B$4:$J$35,9,FALSE)),"")</f>
        <v/>
      </c>
      <c r="AE175" s="256" t="str">
        <f>IFERROR(IF(AND(AND($N174&lt;&gt;$BI$6,$N174&lt;&gt;$BJ$6),AE174="有"),$AL$2,VLOOKUP(AE174,'P1'!$B$4:$J$35,9,FALSE)),"")</f>
        <v/>
      </c>
      <c r="AF175" s="256" t="str">
        <f>IFERROR(IF(AND(AND($N174&lt;&gt;$BI$6,$N174&lt;&gt;$BJ$6),AF174="有"),$AL$2,VLOOKUP(AF174,'P1'!$B$4:$J$35,9,FALSE)),"")</f>
        <v/>
      </c>
      <c r="AG175" s="256" t="str">
        <f>IFERROR(IF(AND(AND($N174&lt;&gt;$BI$6,$N174&lt;&gt;$BJ$6),AG174="有"),$AL$2,VLOOKUP(AG174,'P1'!$B$4:$J$35,9,FALSE)),"")</f>
        <v/>
      </c>
      <c r="AH175" s="256" t="str">
        <f>IFERROR(IF(AND(AND($N174&lt;&gt;$BI$6,$N174&lt;&gt;$BJ$6),AH174="有"),$AL$2,VLOOKUP(AH174,'P1'!$B$4:$J$35,9,FALSE)),"")</f>
        <v/>
      </c>
      <c r="AI175" s="256" t="str">
        <f>IFERROR(IF(AND(AND($N174&lt;&gt;$BI$6,$N174&lt;&gt;$BJ$6),AI174="有"),$AL$2,VLOOKUP(AI174,'P1'!$B$4:$J$35,9,FALSE)),"")</f>
        <v/>
      </c>
      <c r="AJ175" s="256" t="str">
        <f>IFERROR(IF(AND(AND($N174&lt;&gt;$BI$6,$N174&lt;&gt;$BJ$6),AJ174="有"),$AL$2,VLOOKUP(AJ174,'P1'!$B$4:$J$35,9,FALSE)),"")</f>
        <v/>
      </c>
      <c r="AK175" s="256" t="str">
        <f>IFERROR(IF(AND(AND($N174&lt;&gt;$BI$6,$N174&lt;&gt;$BJ$6),AK174="有"),$AL$2,VLOOKUP(AK174,'P1'!$B$4:$J$35,9,FALSE)),"")</f>
        <v/>
      </c>
      <c r="AL175" s="256" t="str">
        <f>IFERROR(IF(AND(AND($N174&lt;&gt;$BI$6,$N174&lt;&gt;$BJ$6),AL174="有"),$AL$2,VLOOKUP(AL174,'P1'!$B$4:$J$35,9,FALSE)),"")</f>
        <v/>
      </c>
      <c r="AM175" s="256" t="str">
        <f>IFERROR(IF(AND(AND($N174&lt;&gt;$BI$6,$N174&lt;&gt;$BJ$6),AM174="有"),$AL$2,VLOOKUP(AM174,'P1'!$B$4:$J$35,9,FALSE)),"")</f>
        <v/>
      </c>
      <c r="AN175" s="256" t="str">
        <f>IFERROR(IF(AND(AND($N174&lt;&gt;$BI$6,$N174&lt;&gt;$BJ$6),AN174="有"),$AL$2,VLOOKUP(AN174,'P1'!$B$4:$J$35,9,FALSE)),"")</f>
        <v/>
      </c>
      <c r="AO175" s="256" t="str">
        <f>IFERROR(IF(AND(AND($N174&lt;&gt;$BI$6,$N174&lt;&gt;$BJ$6),AO174="有"),$AL$2,VLOOKUP(AO174,'P1'!$B$4:$J$35,9,FALSE)),"")</f>
        <v/>
      </c>
      <c r="AP175" s="256" t="str">
        <f>IFERROR(IF(AND(AND($N174&lt;&gt;$BI$6,$N174&lt;&gt;$BJ$6),AP174="有"),$AL$2,VLOOKUP(AP174,'P1'!$B$4:$J$35,9,FALSE)),"")</f>
        <v/>
      </c>
      <c r="AQ175" s="256" t="str">
        <f>IFERROR(IF(AND(AND($N174&lt;&gt;$BI$6,$N174&lt;&gt;$BJ$6),AQ174="有"),$AL$2,VLOOKUP(AQ174,'P1'!$B$4:$J$35,9,FALSE)),"")</f>
        <v/>
      </c>
      <c r="AR175" s="256" t="str">
        <f>IFERROR(IF(AND(AND($N174&lt;&gt;$BI$6,$N174&lt;&gt;$BJ$6),AR174="有"),$AL$2,VLOOKUP(AR174,'P1'!$B$4:$J$35,9,FALSE)),"")</f>
        <v/>
      </c>
      <c r="AS175" s="256" t="str">
        <f>IFERROR(IF(AND(AND($N174&lt;&gt;$BI$6,$N174&lt;&gt;$BJ$6),AS174="有"),$AL$2,VLOOKUP(AS174,'P1'!$B$4:$J$35,9,FALSE)),"")</f>
        <v/>
      </c>
      <c r="AT175" s="256" t="str">
        <f>IFERROR(IF(AND(AND($N174&lt;&gt;$BI$6,$N174&lt;&gt;$BJ$6),AT174="有"),$AL$2,VLOOKUP(AT174,'P1'!$B$4:$J$35,9,FALSE)),"")</f>
        <v/>
      </c>
      <c r="AU175" s="256" t="str">
        <f>IFERROR(IF(AND(AND($N174&lt;&gt;$BI$6,$N174&lt;&gt;$BJ$6),AU174="有"),$AL$2,VLOOKUP(AU174,'P1'!$B$4:$J$35,9,FALSE)),"")</f>
        <v/>
      </c>
      <c r="AV175" s="121">
        <f>SUM(Q175:AU175)</f>
        <v>0</v>
      </c>
      <c r="AW175" s="707"/>
      <c r="AX175" s="709"/>
      <c r="AY175" s="122"/>
      <c r="AZ175" s="122"/>
    </row>
    <row r="176" spans="2:52" ht="17.100000000000001" customHeight="1">
      <c r="B176" s="686">
        <f t="shared" si="11"/>
        <v>74</v>
      </c>
      <c r="C176" s="717"/>
      <c r="D176" s="718"/>
      <c r="E176" s="718"/>
      <c r="F176" s="718"/>
      <c r="G176" s="718"/>
      <c r="H176" s="719"/>
      <c r="I176" s="723"/>
      <c r="J176" s="724"/>
      <c r="K176" s="724"/>
      <c r="L176" s="724"/>
      <c r="M176" s="725"/>
      <c r="N176" s="729"/>
      <c r="O176" s="730"/>
      <c r="P176" s="71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116">
        <f>COUNTA(Q176:AU176)</f>
        <v>0</v>
      </c>
      <c r="AW176" s="706">
        <f>AV177</f>
        <v>0</v>
      </c>
      <c r="AX176" s="708" t="str">
        <f>IFERROR(ROUNDDOWN(AV177/$AT$2,1),"")</f>
        <v/>
      </c>
      <c r="AY176" s="117"/>
      <c r="AZ176" s="117"/>
    </row>
    <row r="177" spans="2:52" ht="17.100000000000001" customHeight="1">
      <c r="B177" s="687"/>
      <c r="C177" s="720"/>
      <c r="D177" s="721"/>
      <c r="E177" s="721"/>
      <c r="F177" s="721"/>
      <c r="G177" s="721"/>
      <c r="H177" s="722"/>
      <c r="I177" s="726"/>
      <c r="J177" s="727"/>
      <c r="K177" s="727"/>
      <c r="L177" s="727"/>
      <c r="M177" s="728"/>
      <c r="N177" s="720"/>
      <c r="O177" s="721"/>
      <c r="P177" s="722"/>
      <c r="Q177" s="256" t="str">
        <f>IFERROR(IF(AND(AND($N176&lt;&gt;$BI$6,$N176&lt;&gt;$BJ$6),Q176="有"),$AL$2,VLOOKUP(Q176,'P1'!$B$4:$J$35,9,FALSE)),"")</f>
        <v/>
      </c>
      <c r="R177" s="256" t="str">
        <f>IFERROR(IF(AND(AND($N176&lt;&gt;$BI$6,$N176&lt;&gt;$BJ$6),R176="有"),$AL$2,VLOOKUP(R176,'P1'!$B$4:$J$35,9,FALSE)),"")</f>
        <v/>
      </c>
      <c r="S177" s="256" t="str">
        <f>IFERROR(IF(AND(AND($N176&lt;&gt;$BI$6,$N176&lt;&gt;$BJ$6),S176="有"),$AL$2,VLOOKUP(S176,'P1'!$B$4:$J$35,9,FALSE)),"")</f>
        <v/>
      </c>
      <c r="T177" s="256" t="str">
        <f>IFERROR(IF(AND(AND($N176&lt;&gt;$BI$6,$N176&lt;&gt;$BJ$6),T176="有"),$AL$2,VLOOKUP(T176,'P1'!$B$4:$J$35,9,FALSE)),"")</f>
        <v/>
      </c>
      <c r="U177" s="256" t="str">
        <f>IFERROR(IF(AND(AND($N176&lt;&gt;$BI$6,$N176&lt;&gt;$BJ$6),U176="有"),$AL$2,VLOOKUP(U176,'P1'!$B$4:$J$35,9,FALSE)),"")</f>
        <v/>
      </c>
      <c r="V177" s="256" t="str">
        <f>IFERROR(IF(AND(AND($N176&lt;&gt;$BI$6,$N176&lt;&gt;$BJ$6),V176="有"),$AL$2,VLOOKUP(V176,'P1'!$B$4:$J$35,9,FALSE)),"")</f>
        <v/>
      </c>
      <c r="W177" s="256" t="str">
        <f>IFERROR(IF(AND(AND($N176&lt;&gt;$BI$6,$N176&lt;&gt;$BJ$6),W176="有"),$AL$2,VLOOKUP(W176,'P1'!$B$4:$J$35,9,FALSE)),"")</f>
        <v/>
      </c>
      <c r="X177" s="256" t="str">
        <f>IFERROR(IF(AND(AND($N176&lt;&gt;$BI$6,$N176&lt;&gt;$BJ$6),X176="有"),$AL$2,VLOOKUP(X176,'P1'!$B$4:$J$35,9,FALSE)),"")</f>
        <v/>
      </c>
      <c r="Y177" s="256" t="str">
        <f>IFERROR(IF(AND(AND($N176&lt;&gt;$BI$6,$N176&lt;&gt;$BJ$6),Y176="有"),$AL$2,VLOOKUP(Y176,'P1'!$B$4:$J$35,9,FALSE)),"")</f>
        <v/>
      </c>
      <c r="Z177" s="256" t="str">
        <f>IFERROR(IF(AND(AND($N176&lt;&gt;$BI$6,$N176&lt;&gt;$BJ$6),Z176="有"),$AL$2,VLOOKUP(Z176,'P1'!$B$4:$J$35,9,FALSE)),"")</f>
        <v/>
      </c>
      <c r="AA177" s="256" t="str">
        <f>IFERROR(IF(AND(AND($N176&lt;&gt;$BI$6,$N176&lt;&gt;$BJ$6),AA176="有"),$AL$2,VLOOKUP(AA176,'P1'!$B$4:$J$35,9,FALSE)),"")</f>
        <v/>
      </c>
      <c r="AB177" s="256" t="str">
        <f>IFERROR(IF(AND(AND($N176&lt;&gt;$BI$6,$N176&lt;&gt;$BJ$6),AB176="有"),$AL$2,VLOOKUP(AB176,'P1'!$B$4:$J$35,9,FALSE)),"")</f>
        <v/>
      </c>
      <c r="AC177" s="256" t="str">
        <f>IFERROR(IF(AND(AND($N176&lt;&gt;$BI$6,$N176&lt;&gt;$BJ$6),AC176="有"),$AL$2,VLOOKUP(AC176,'P1'!$B$4:$J$35,9,FALSE)),"")</f>
        <v/>
      </c>
      <c r="AD177" s="256" t="str">
        <f>IFERROR(IF(AND(AND($N176&lt;&gt;$BI$6,$N176&lt;&gt;$BJ$6),AD176="有"),$AL$2,VLOOKUP(AD176,'P1'!$B$4:$J$35,9,FALSE)),"")</f>
        <v/>
      </c>
      <c r="AE177" s="256" t="str">
        <f>IFERROR(IF(AND(AND($N176&lt;&gt;$BI$6,$N176&lt;&gt;$BJ$6),AE176="有"),$AL$2,VLOOKUP(AE176,'P1'!$B$4:$J$35,9,FALSE)),"")</f>
        <v/>
      </c>
      <c r="AF177" s="256" t="str">
        <f>IFERROR(IF(AND(AND($N176&lt;&gt;$BI$6,$N176&lt;&gt;$BJ$6),AF176="有"),$AL$2,VLOOKUP(AF176,'P1'!$B$4:$J$35,9,FALSE)),"")</f>
        <v/>
      </c>
      <c r="AG177" s="256" t="str">
        <f>IFERROR(IF(AND(AND($N176&lt;&gt;$BI$6,$N176&lt;&gt;$BJ$6),AG176="有"),$AL$2,VLOOKUP(AG176,'P1'!$B$4:$J$35,9,FALSE)),"")</f>
        <v/>
      </c>
      <c r="AH177" s="256" t="str">
        <f>IFERROR(IF(AND(AND($N176&lt;&gt;$BI$6,$N176&lt;&gt;$BJ$6),AH176="有"),$AL$2,VLOOKUP(AH176,'P1'!$B$4:$J$35,9,FALSE)),"")</f>
        <v/>
      </c>
      <c r="AI177" s="256" t="str">
        <f>IFERROR(IF(AND(AND($N176&lt;&gt;$BI$6,$N176&lt;&gt;$BJ$6),AI176="有"),$AL$2,VLOOKUP(AI176,'P1'!$B$4:$J$35,9,FALSE)),"")</f>
        <v/>
      </c>
      <c r="AJ177" s="256" t="str">
        <f>IFERROR(IF(AND(AND($N176&lt;&gt;$BI$6,$N176&lt;&gt;$BJ$6),AJ176="有"),$AL$2,VLOOKUP(AJ176,'P1'!$B$4:$J$35,9,FALSE)),"")</f>
        <v/>
      </c>
      <c r="AK177" s="256" t="str">
        <f>IFERROR(IF(AND(AND($N176&lt;&gt;$BI$6,$N176&lt;&gt;$BJ$6),AK176="有"),$AL$2,VLOOKUP(AK176,'P1'!$B$4:$J$35,9,FALSE)),"")</f>
        <v/>
      </c>
      <c r="AL177" s="256" t="str">
        <f>IFERROR(IF(AND(AND($N176&lt;&gt;$BI$6,$N176&lt;&gt;$BJ$6),AL176="有"),$AL$2,VLOOKUP(AL176,'P1'!$B$4:$J$35,9,FALSE)),"")</f>
        <v/>
      </c>
      <c r="AM177" s="256" t="str">
        <f>IFERROR(IF(AND(AND($N176&lt;&gt;$BI$6,$N176&lt;&gt;$BJ$6),AM176="有"),$AL$2,VLOOKUP(AM176,'P1'!$B$4:$J$35,9,FALSE)),"")</f>
        <v/>
      </c>
      <c r="AN177" s="256" t="str">
        <f>IFERROR(IF(AND(AND($N176&lt;&gt;$BI$6,$N176&lt;&gt;$BJ$6),AN176="有"),$AL$2,VLOOKUP(AN176,'P1'!$B$4:$J$35,9,FALSE)),"")</f>
        <v/>
      </c>
      <c r="AO177" s="256" t="str">
        <f>IFERROR(IF(AND(AND($N176&lt;&gt;$BI$6,$N176&lt;&gt;$BJ$6),AO176="有"),$AL$2,VLOOKUP(AO176,'P1'!$B$4:$J$35,9,FALSE)),"")</f>
        <v/>
      </c>
      <c r="AP177" s="256" t="str">
        <f>IFERROR(IF(AND(AND($N176&lt;&gt;$BI$6,$N176&lt;&gt;$BJ$6),AP176="有"),$AL$2,VLOOKUP(AP176,'P1'!$B$4:$J$35,9,FALSE)),"")</f>
        <v/>
      </c>
      <c r="AQ177" s="256" t="str">
        <f>IFERROR(IF(AND(AND($N176&lt;&gt;$BI$6,$N176&lt;&gt;$BJ$6),AQ176="有"),$AL$2,VLOOKUP(AQ176,'P1'!$B$4:$J$35,9,FALSE)),"")</f>
        <v/>
      </c>
      <c r="AR177" s="256" t="str">
        <f>IFERROR(IF(AND(AND($N176&lt;&gt;$BI$6,$N176&lt;&gt;$BJ$6),AR176="有"),$AL$2,VLOOKUP(AR176,'P1'!$B$4:$J$35,9,FALSE)),"")</f>
        <v/>
      </c>
      <c r="AS177" s="256" t="str">
        <f>IFERROR(IF(AND(AND($N176&lt;&gt;$BI$6,$N176&lt;&gt;$BJ$6),AS176="有"),$AL$2,VLOOKUP(AS176,'P1'!$B$4:$J$35,9,FALSE)),"")</f>
        <v/>
      </c>
      <c r="AT177" s="256" t="str">
        <f>IFERROR(IF(AND(AND($N176&lt;&gt;$BI$6,$N176&lt;&gt;$BJ$6),AT176="有"),$AL$2,VLOOKUP(AT176,'P1'!$B$4:$J$35,9,FALSE)),"")</f>
        <v/>
      </c>
      <c r="AU177" s="256" t="str">
        <f>IFERROR(IF(AND(AND($N176&lt;&gt;$BI$6,$N176&lt;&gt;$BJ$6),AU176="有"),$AL$2,VLOOKUP(AU176,'P1'!$B$4:$J$35,9,FALSE)),"")</f>
        <v/>
      </c>
      <c r="AV177" s="121">
        <f>SUM(Q177:AU177)</f>
        <v>0</v>
      </c>
      <c r="AW177" s="707"/>
      <c r="AX177" s="709"/>
      <c r="AY177" s="122"/>
      <c r="AZ177" s="122"/>
    </row>
    <row r="178" spans="2:52" ht="17.100000000000001" customHeight="1">
      <c r="B178" s="686">
        <f t="shared" si="11"/>
        <v>75</v>
      </c>
      <c r="C178" s="717"/>
      <c r="D178" s="718"/>
      <c r="E178" s="718"/>
      <c r="F178" s="718"/>
      <c r="G178" s="718"/>
      <c r="H178" s="719"/>
      <c r="I178" s="723"/>
      <c r="J178" s="724"/>
      <c r="K178" s="724"/>
      <c r="L178" s="724"/>
      <c r="M178" s="725"/>
      <c r="N178" s="729"/>
      <c r="O178" s="730"/>
      <c r="P178" s="71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116">
        <f>COUNTA(Q178:AU178)</f>
        <v>0</v>
      </c>
      <c r="AW178" s="706">
        <f>AV179</f>
        <v>0</v>
      </c>
      <c r="AX178" s="708" t="str">
        <f>IFERROR(ROUNDDOWN(AV179/$AT$2,1),"")</f>
        <v/>
      </c>
      <c r="AY178" s="117"/>
      <c r="AZ178" s="117"/>
    </row>
    <row r="179" spans="2:52" ht="17.100000000000001" customHeight="1">
      <c r="B179" s="687"/>
      <c r="C179" s="720"/>
      <c r="D179" s="721"/>
      <c r="E179" s="721"/>
      <c r="F179" s="721"/>
      <c r="G179" s="721"/>
      <c r="H179" s="722"/>
      <c r="I179" s="726"/>
      <c r="J179" s="727"/>
      <c r="K179" s="727"/>
      <c r="L179" s="727"/>
      <c r="M179" s="728"/>
      <c r="N179" s="720"/>
      <c r="O179" s="721"/>
      <c r="P179" s="722"/>
      <c r="Q179" s="256" t="str">
        <f>IFERROR(IF(AND(AND($N178&lt;&gt;$BI$6,$N178&lt;&gt;$BJ$6),Q178="有"),$AL$2,VLOOKUP(Q178,'P1'!$B$4:$J$35,9,FALSE)),"")</f>
        <v/>
      </c>
      <c r="R179" s="256" t="str">
        <f>IFERROR(IF(AND(AND($N178&lt;&gt;$BI$6,$N178&lt;&gt;$BJ$6),R178="有"),$AL$2,VLOOKUP(R178,'P1'!$B$4:$J$35,9,FALSE)),"")</f>
        <v/>
      </c>
      <c r="S179" s="256" t="str">
        <f>IFERROR(IF(AND(AND($N178&lt;&gt;$BI$6,$N178&lt;&gt;$BJ$6),S178="有"),$AL$2,VLOOKUP(S178,'P1'!$B$4:$J$35,9,FALSE)),"")</f>
        <v/>
      </c>
      <c r="T179" s="256" t="str">
        <f>IFERROR(IF(AND(AND($N178&lt;&gt;$BI$6,$N178&lt;&gt;$BJ$6),T178="有"),$AL$2,VLOOKUP(T178,'P1'!$B$4:$J$35,9,FALSE)),"")</f>
        <v/>
      </c>
      <c r="U179" s="256" t="str">
        <f>IFERROR(IF(AND(AND($N178&lt;&gt;$BI$6,$N178&lt;&gt;$BJ$6),U178="有"),$AL$2,VLOOKUP(U178,'P1'!$B$4:$J$35,9,FALSE)),"")</f>
        <v/>
      </c>
      <c r="V179" s="256" t="str">
        <f>IFERROR(IF(AND(AND($N178&lt;&gt;$BI$6,$N178&lt;&gt;$BJ$6),V178="有"),$AL$2,VLOOKUP(V178,'P1'!$B$4:$J$35,9,FALSE)),"")</f>
        <v/>
      </c>
      <c r="W179" s="256" t="str">
        <f>IFERROR(IF(AND(AND($N178&lt;&gt;$BI$6,$N178&lt;&gt;$BJ$6),W178="有"),$AL$2,VLOOKUP(W178,'P1'!$B$4:$J$35,9,FALSE)),"")</f>
        <v/>
      </c>
      <c r="X179" s="256" t="str">
        <f>IFERROR(IF(AND(AND($N178&lt;&gt;$BI$6,$N178&lt;&gt;$BJ$6),X178="有"),$AL$2,VLOOKUP(X178,'P1'!$B$4:$J$35,9,FALSE)),"")</f>
        <v/>
      </c>
      <c r="Y179" s="256" t="str">
        <f>IFERROR(IF(AND(AND($N178&lt;&gt;$BI$6,$N178&lt;&gt;$BJ$6),Y178="有"),$AL$2,VLOOKUP(Y178,'P1'!$B$4:$J$35,9,FALSE)),"")</f>
        <v/>
      </c>
      <c r="Z179" s="256" t="str">
        <f>IFERROR(IF(AND(AND($N178&lt;&gt;$BI$6,$N178&lt;&gt;$BJ$6),Z178="有"),$AL$2,VLOOKUP(Z178,'P1'!$B$4:$J$35,9,FALSE)),"")</f>
        <v/>
      </c>
      <c r="AA179" s="256" t="str">
        <f>IFERROR(IF(AND(AND($N178&lt;&gt;$BI$6,$N178&lt;&gt;$BJ$6),AA178="有"),$AL$2,VLOOKUP(AA178,'P1'!$B$4:$J$35,9,FALSE)),"")</f>
        <v/>
      </c>
      <c r="AB179" s="256" t="str">
        <f>IFERROR(IF(AND(AND($N178&lt;&gt;$BI$6,$N178&lt;&gt;$BJ$6),AB178="有"),$AL$2,VLOOKUP(AB178,'P1'!$B$4:$J$35,9,FALSE)),"")</f>
        <v/>
      </c>
      <c r="AC179" s="256" t="str">
        <f>IFERROR(IF(AND(AND($N178&lt;&gt;$BI$6,$N178&lt;&gt;$BJ$6),AC178="有"),$AL$2,VLOOKUP(AC178,'P1'!$B$4:$J$35,9,FALSE)),"")</f>
        <v/>
      </c>
      <c r="AD179" s="256" t="str">
        <f>IFERROR(IF(AND(AND($N178&lt;&gt;$BI$6,$N178&lt;&gt;$BJ$6),AD178="有"),$AL$2,VLOOKUP(AD178,'P1'!$B$4:$J$35,9,FALSE)),"")</f>
        <v/>
      </c>
      <c r="AE179" s="256" t="str">
        <f>IFERROR(IF(AND(AND($N178&lt;&gt;$BI$6,$N178&lt;&gt;$BJ$6),AE178="有"),$AL$2,VLOOKUP(AE178,'P1'!$B$4:$J$35,9,FALSE)),"")</f>
        <v/>
      </c>
      <c r="AF179" s="256" t="str">
        <f>IFERROR(IF(AND(AND($N178&lt;&gt;$BI$6,$N178&lt;&gt;$BJ$6),AF178="有"),$AL$2,VLOOKUP(AF178,'P1'!$B$4:$J$35,9,FALSE)),"")</f>
        <v/>
      </c>
      <c r="AG179" s="256" t="str">
        <f>IFERROR(IF(AND(AND($N178&lt;&gt;$BI$6,$N178&lt;&gt;$BJ$6),AG178="有"),$AL$2,VLOOKUP(AG178,'P1'!$B$4:$J$35,9,FALSE)),"")</f>
        <v/>
      </c>
      <c r="AH179" s="256" t="str">
        <f>IFERROR(IF(AND(AND($N178&lt;&gt;$BI$6,$N178&lt;&gt;$BJ$6),AH178="有"),$AL$2,VLOOKUP(AH178,'P1'!$B$4:$J$35,9,FALSE)),"")</f>
        <v/>
      </c>
      <c r="AI179" s="256" t="str">
        <f>IFERROR(IF(AND(AND($N178&lt;&gt;$BI$6,$N178&lt;&gt;$BJ$6),AI178="有"),$AL$2,VLOOKUP(AI178,'P1'!$B$4:$J$35,9,FALSE)),"")</f>
        <v/>
      </c>
      <c r="AJ179" s="256" t="str">
        <f>IFERROR(IF(AND(AND($N178&lt;&gt;$BI$6,$N178&lt;&gt;$BJ$6),AJ178="有"),$AL$2,VLOOKUP(AJ178,'P1'!$B$4:$J$35,9,FALSE)),"")</f>
        <v/>
      </c>
      <c r="AK179" s="256" t="str">
        <f>IFERROR(IF(AND(AND($N178&lt;&gt;$BI$6,$N178&lt;&gt;$BJ$6),AK178="有"),$AL$2,VLOOKUP(AK178,'P1'!$B$4:$J$35,9,FALSE)),"")</f>
        <v/>
      </c>
      <c r="AL179" s="256" t="str">
        <f>IFERROR(IF(AND(AND($N178&lt;&gt;$BI$6,$N178&lt;&gt;$BJ$6),AL178="有"),$AL$2,VLOOKUP(AL178,'P1'!$B$4:$J$35,9,FALSE)),"")</f>
        <v/>
      </c>
      <c r="AM179" s="256" t="str">
        <f>IFERROR(IF(AND(AND($N178&lt;&gt;$BI$6,$N178&lt;&gt;$BJ$6),AM178="有"),$AL$2,VLOOKUP(AM178,'P1'!$B$4:$J$35,9,FALSE)),"")</f>
        <v/>
      </c>
      <c r="AN179" s="256" t="str">
        <f>IFERROR(IF(AND(AND($N178&lt;&gt;$BI$6,$N178&lt;&gt;$BJ$6),AN178="有"),$AL$2,VLOOKUP(AN178,'P1'!$B$4:$J$35,9,FALSE)),"")</f>
        <v/>
      </c>
      <c r="AO179" s="256" t="str">
        <f>IFERROR(IF(AND(AND($N178&lt;&gt;$BI$6,$N178&lt;&gt;$BJ$6),AO178="有"),$AL$2,VLOOKUP(AO178,'P1'!$B$4:$J$35,9,FALSE)),"")</f>
        <v/>
      </c>
      <c r="AP179" s="256" t="str">
        <f>IFERROR(IF(AND(AND($N178&lt;&gt;$BI$6,$N178&lt;&gt;$BJ$6),AP178="有"),$AL$2,VLOOKUP(AP178,'P1'!$B$4:$J$35,9,FALSE)),"")</f>
        <v/>
      </c>
      <c r="AQ179" s="256" t="str">
        <f>IFERROR(IF(AND(AND($N178&lt;&gt;$BI$6,$N178&lt;&gt;$BJ$6),AQ178="有"),$AL$2,VLOOKUP(AQ178,'P1'!$B$4:$J$35,9,FALSE)),"")</f>
        <v/>
      </c>
      <c r="AR179" s="256" t="str">
        <f>IFERROR(IF(AND(AND($N178&lt;&gt;$BI$6,$N178&lt;&gt;$BJ$6),AR178="有"),$AL$2,VLOOKUP(AR178,'P1'!$B$4:$J$35,9,FALSE)),"")</f>
        <v/>
      </c>
      <c r="AS179" s="256" t="str">
        <f>IFERROR(IF(AND(AND($N178&lt;&gt;$BI$6,$N178&lt;&gt;$BJ$6),AS178="有"),$AL$2,VLOOKUP(AS178,'P1'!$B$4:$J$35,9,FALSE)),"")</f>
        <v/>
      </c>
      <c r="AT179" s="256" t="str">
        <f>IFERROR(IF(AND(AND($N178&lt;&gt;$BI$6,$N178&lt;&gt;$BJ$6),AT178="有"),$AL$2,VLOOKUP(AT178,'P1'!$B$4:$J$35,9,FALSE)),"")</f>
        <v/>
      </c>
      <c r="AU179" s="256" t="str">
        <f>IFERROR(IF(AND(AND($N178&lt;&gt;$BI$6,$N178&lt;&gt;$BJ$6),AU178="有"),$AL$2,VLOOKUP(AU178,'P1'!$B$4:$J$35,9,FALSE)),"")</f>
        <v/>
      </c>
      <c r="AV179" s="121">
        <f>SUM(Q179:AU179)</f>
        <v>0</v>
      </c>
      <c r="AW179" s="707"/>
      <c r="AX179" s="709"/>
      <c r="AY179" s="122"/>
      <c r="AZ179" s="122"/>
    </row>
    <row r="180" spans="2:52" ht="17.100000000000001" customHeight="1">
      <c r="B180" s="686">
        <f t="shared" si="11"/>
        <v>76</v>
      </c>
      <c r="C180" s="717"/>
      <c r="D180" s="718"/>
      <c r="E180" s="718"/>
      <c r="F180" s="718"/>
      <c r="G180" s="718"/>
      <c r="H180" s="719"/>
      <c r="I180" s="723"/>
      <c r="J180" s="724"/>
      <c r="K180" s="724"/>
      <c r="L180" s="724"/>
      <c r="M180" s="725"/>
      <c r="N180" s="729"/>
      <c r="O180" s="730"/>
      <c r="P180" s="71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c r="AT180" s="259"/>
      <c r="AU180" s="259"/>
      <c r="AV180" s="116">
        <f>COUNTA(Q180:AU180)</f>
        <v>0</v>
      </c>
      <c r="AW180" s="706">
        <f>AV181</f>
        <v>0</v>
      </c>
      <c r="AX180" s="708" t="str">
        <f>IFERROR(ROUNDDOWN(AV181/$AT$2,1),"")</f>
        <v/>
      </c>
      <c r="AY180" s="117"/>
      <c r="AZ180" s="117"/>
    </row>
    <row r="181" spans="2:52" ht="17.100000000000001" customHeight="1">
      <c r="B181" s="687"/>
      <c r="C181" s="720"/>
      <c r="D181" s="721"/>
      <c r="E181" s="721"/>
      <c r="F181" s="721"/>
      <c r="G181" s="721"/>
      <c r="H181" s="722"/>
      <c r="I181" s="726"/>
      <c r="J181" s="727"/>
      <c r="K181" s="727"/>
      <c r="L181" s="727"/>
      <c r="M181" s="728"/>
      <c r="N181" s="720"/>
      <c r="O181" s="721"/>
      <c r="P181" s="722"/>
      <c r="Q181" s="256" t="str">
        <f>IFERROR(IF(AND(AND($N180&lt;&gt;$BI$6,$N180&lt;&gt;$BJ$6),Q180="有"),$AL$2,VLOOKUP(Q180,'P1'!$B$4:$J$35,9,FALSE)),"")</f>
        <v/>
      </c>
      <c r="R181" s="256" t="str">
        <f>IFERROR(IF(AND(AND($N180&lt;&gt;$BI$6,$N180&lt;&gt;$BJ$6),R180="有"),$AL$2,VLOOKUP(R180,'P1'!$B$4:$J$35,9,FALSE)),"")</f>
        <v/>
      </c>
      <c r="S181" s="256" t="str">
        <f>IFERROR(IF(AND(AND($N180&lt;&gt;$BI$6,$N180&lt;&gt;$BJ$6),S180="有"),$AL$2,VLOOKUP(S180,'P1'!$B$4:$J$35,9,FALSE)),"")</f>
        <v/>
      </c>
      <c r="T181" s="256" t="str">
        <f>IFERROR(IF(AND(AND($N180&lt;&gt;$BI$6,$N180&lt;&gt;$BJ$6),T180="有"),$AL$2,VLOOKUP(T180,'P1'!$B$4:$J$35,9,FALSE)),"")</f>
        <v/>
      </c>
      <c r="U181" s="256" t="str">
        <f>IFERROR(IF(AND(AND($N180&lt;&gt;$BI$6,$N180&lt;&gt;$BJ$6),U180="有"),$AL$2,VLOOKUP(U180,'P1'!$B$4:$J$35,9,FALSE)),"")</f>
        <v/>
      </c>
      <c r="V181" s="256" t="str">
        <f>IFERROR(IF(AND(AND($N180&lt;&gt;$BI$6,$N180&lt;&gt;$BJ$6),V180="有"),$AL$2,VLOOKUP(V180,'P1'!$B$4:$J$35,9,FALSE)),"")</f>
        <v/>
      </c>
      <c r="W181" s="256" t="str">
        <f>IFERROR(IF(AND(AND($N180&lt;&gt;$BI$6,$N180&lt;&gt;$BJ$6),W180="有"),$AL$2,VLOOKUP(W180,'P1'!$B$4:$J$35,9,FALSE)),"")</f>
        <v/>
      </c>
      <c r="X181" s="256" t="str">
        <f>IFERROR(IF(AND(AND($N180&lt;&gt;$BI$6,$N180&lt;&gt;$BJ$6),X180="有"),$AL$2,VLOOKUP(X180,'P1'!$B$4:$J$35,9,FALSE)),"")</f>
        <v/>
      </c>
      <c r="Y181" s="256" t="str">
        <f>IFERROR(IF(AND(AND($N180&lt;&gt;$BI$6,$N180&lt;&gt;$BJ$6),Y180="有"),$AL$2,VLOOKUP(Y180,'P1'!$B$4:$J$35,9,FALSE)),"")</f>
        <v/>
      </c>
      <c r="Z181" s="256" t="str">
        <f>IFERROR(IF(AND(AND($N180&lt;&gt;$BI$6,$N180&lt;&gt;$BJ$6),Z180="有"),$AL$2,VLOOKUP(Z180,'P1'!$B$4:$J$35,9,FALSE)),"")</f>
        <v/>
      </c>
      <c r="AA181" s="256" t="str">
        <f>IFERROR(IF(AND(AND($N180&lt;&gt;$BI$6,$N180&lt;&gt;$BJ$6),AA180="有"),$AL$2,VLOOKUP(AA180,'P1'!$B$4:$J$35,9,FALSE)),"")</f>
        <v/>
      </c>
      <c r="AB181" s="256" t="str">
        <f>IFERROR(IF(AND(AND($N180&lt;&gt;$BI$6,$N180&lt;&gt;$BJ$6),AB180="有"),$AL$2,VLOOKUP(AB180,'P1'!$B$4:$J$35,9,FALSE)),"")</f>
        <v/>
      </c>
      <c r="AC181" s="256" t="str">
        <f>IFERROR(IF(AND(AND($N180&lt;&gt;$BI$6,$N180&lt;&gt;$BJ$6),AC180="有"),$AL$2,VLOOKUP(AC180,'P1'!$B$4:$J$35,9,FALSE)),"")</f>
        <v/>
      </c>
      <c r="AD181" s="256" t="str">
        <f>IFERROR(IF(AND(AND($N180&lt;&gt;$BI$6,$N180&lt;&gt;$BJ$6),AD180="有"),$AL$2,VLOOKUP(AD180,'P1'!$B$4:$J$35,9,FALSE)),"")</f>
        <v/>
      </c>
      <c r="AE181" s="256" t="str">
        <f>IFERROR(IF(AND(AND($N180&lt;&gt;$BI$6,$N180&lt;&gt;$BJ$6),AE180="有"),$AL$2,VLOOKUP(AE180,'P1'!$B$4:$J$35,9,FALSE)),"")</f>
        <v/>
      </c>
      <c r="AF181" s="256" t="str">
        <f>IFERROR(IF(AND(AND($N180&lt;&gt;$BI$6,$N180&lt;&gt;$BJ$6),AF180="有"),$AL$2,VLOOKUP(AF180,'P1'!$B$4:$J$35,9,FALSE)),"")</f>
        <v/>
      </c>
      <c r="AG181" s="256" t="str">
        <f>IFERROR(IF(AND(AND($N180&lt;&gt;$BI$6,$N180&lt;&gt;$BJ$6),AG180="有"),$AL$2,VLOOKUP(AG180,'P1'!$B$4:$J$35,9,FALSE)),"")</f>
        <v/>
      </c>
      <c r="AH181" s="256" t="str">
        <f>IFERROR(IF(AND(AND($N180&lt;&gt;$BI$6,$N180&lt;&gt;$BJ$6),AH180="有"),$AL$2,VLOOKUP(AH180,'P1'!$B$4:$J$35,9,FALSE)),"")</f>
        <v/>
      </c>
      <c r="AI181" s="256" t="str">
        <f>IFERROR(IF(AND(AND($N180&lt;&gt;$BI$6,$N180&lt;&gt;$BJ$6),AI180="有"),$AL$2,VLOOKUP(AI180,'P1'!$B$4:$J$35,9,FALSE)),"")</f>
        <v/>
      </c>
      <c r="AJ181" s="256" t="str">
        <f>IFERROR(IF(AND(AND($N180&lt;&gt;$BI$6,$N180&lt;&gt;$BJ$6),AJ180="有"),$AL$2,VLOOKUP(AJ180,'P1'!$B$4:$J$35,9,FALSE)),"")</f>
        <v/>
      </c>
      <c r="AK181" s="256" t="str">
        <f>IFERROR(IF(AND(AND($N180&lt;&gt;$BI$6,$N180&lt;&gt;$BJ$6),AK180="有"),$AL$2,VLOOKUP(AK180,'P1'!$B$4:$J$35,9,FALSE)),"")</f>
        <v/>
      </c>
      <c r="AL181" s="256" t="str">
        <f>IFERROR(IF(AND(AND($N180&lt;&gt;$BI$6,$N180&lt;&gt;$BJ$6),AL180="有"),$AL$2,VLOOKUP(AL180,'P1'!$B$4:$J$35,9,FALSE)),"")</f>
        <v/>
      </c>
      <c r="AM181" s="256" t="str">
        <f>IFERROR(IF(AND(AND($N180&lt;&gt;$BI$6,$N180&lt;&gt;$BJ$6),AM180="有"),$AL$2,VLOOKUP(AM180,'P1'!$B$4:$J$35,9,FALSE)),"")</f>
        <v/>
      </c>
      <c r="AN181" s="256" t="str">
        <f>IFERROR(IF(AND(AND($N180&lt;&gt;$BI$6,$N180&lt;&gt;$BJ$6),AN180="有"),$AL$2,VLOOKUP(AN180,'P1'!$B$4:$J$35,9,FALSE)),"")</f>
        <v/>
      </c>
      <c r="AO181" s="256" t="str">
        <f>IFERROR(IF(AND(AND($N180&lt;&gt;$BI$6,$N180&lt;&gt;$BJ$6),AO180="有"),$AL$2,VLOOKUP(AO180,'P1'!$B$4:$J$35,9,FALSE)),"")</f>
        <v/>
      </c>
      <c r="AP181" s="256" t="str">
        <f>IFERROR(IF(AND(AND($N180&lt;&gt;$BI$6,$N180&lt;&gt;$BJ$6),AP180="有"),$AL$2,VLOOKUP(AP180,'P1'!$B$4:$J$35,9,FALSE)),"")</f>
        <v/>
      </c>
      <c r="AQ181" s="256" t="str">
        <f>IFERROR(IF(AND(AND($N180&lt;&gt;$BI$6,$N180&lt;&gt;$BJ$6),AQ180="有"),$AL$2,VLOOKUP(AQ180,'P1'!$B$4:$J$35,9,FALSE)),"")</f>
        <v/>
      </c>
      <c r="AR181" s="256" t="str">
        <f>IFERROR(IF(AND(AND($N180&lt;&gt;$BI$6,$N180&lt;&gt;$BJ$6),AR180="有"),$AL$2,VLOOKUP(AR180,'P1'!$B$4:$J$35,9,FALSE)),"")</f>
        <v/>
      </c>
      <c r="AS181" s="256" t="str">
        <f>IFERROR(IF(AND(AND($N180&lt;&gt;$BI$6,$N180&lt;&gt;$BJ$6),AS180="有"),$AL$2,VLOOKUP(AS180,'P1'!$B$4:$J$35,9,FALSE)),"")</f>
        <v/>
      </c>
      <c r="AT181" s="256" t="str">
        <f>IFERROR(IF(AND(AND($N180&lt;&gt;$BI$6,$N180&lt;&gt;$BJ$6),AT180="有"),$AL$2,VLOOKUP(AT180,'P1'!$B$4:$J$35,9,FALSE)),"")</f>
        <v/>
      </c>
      <c r="AU181" s="256" t="str">
        <f>IFERROR(IF(AND(AND($N180&lt;&gt;$BI$6,$N180&lt;&gt;$BJ$6),AU180="有"),$AL$2,VLOOKUP(AU180,'P1'!$B$4:$J$35,9,FALSE)),"")</f>
        <v/>
      </c>
      <c r="AV181" s="121">
        <f>SUM(Q181:AU181)</f>
        <v>0</v>
      </c>
      <c r="AW181" s="707"/>
      <c r="AX181" s="709"/>
      <c r="AY181" s="122"/>
      <c r="AZ181" s="122"/>
    </row>
    <row r="182" spans="2:52" ht="17.100000000000001" customHeight="1">
      <c r="B182" s="686">
        <f t="shared" si="11"/>
        <v>77</v>
      </c>
      <c r="C182" s="717"/>
      <c r="D182" s="718"/>
      <c r="E182" s="718"/>
      <c r="F182" s="718"/>
      <c r="G182" s="718"/>
      <c r="H182" s="719"/>
      <c r="I182" s="723"/>
      <c r="J182" s="724"/>
      <c r="K182" s="724"/>
      <c r="L182" s="724"/>
      <c r="M182" s="725"/>
      <c r="N182" s="729"/>
      <c r="O182" s="730"/>
      <c r="P182" s="71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116">
        <f>COUNTA(Q182:AU182)</f>
        <v>0</v>
      </c>
      <c r="AW182" s="706">
        <f>AV183</f>
        <v>0</v>
      </c>
      <c r="AX182" s="708" t="str">
        <f>IFERROR(ROUNDDOWN(AV183/$AT$2,1),"")</f>
        <v/>
      </c>
      <c r="AY182" s="117"/>
      <c r="AZ182" s="117"/>
    </row>
    <row r="183" spans="2:52" ht="17.100000000000001" customHeight="1">
      <c r="B183" s="687"/>
      <c r="C183" s="720"/>
      <c r="D183" s="721"/>
      <c r="E183" s="721"/>
      <c r="F183" s="721"/>
      <c r="G183" s="721"/>
      <c r="H183" s="722"/>
      <c r="I183" s="726"/>
      <c r="J183" s="727"/>
      <c r="K183" s="727"/>
      <c r="L183" s="727"/>
      <c r="M183" s="728"/>
      <c r="N183" s="720"/>
      <c r="O183" s="721"/>
      <c r="P183" s="722"/>
      <c r="Q183" s="256" t="str">
        <f>IFERROR(IF(AND(AND($N182&lt;&gt;$BI$6,$N182&lt;&gt;$BJ$6),Q182="有"),$AL$2,VLOOKUP(Q182,'P1'!$B$4:$J$35,9,FALSE)),"")</f>
        <v/>
      </c>
      <c r="R183" s="256" t="str">
        <f>IFERROR(IF(AND(AND($N182&lt;&gt;$BI$6,$N182&lt;&gt;$BJ$6),R182="有"),$AL$2,VLOOKUP(R182,'P1'!$B$4:$J$35,9,FALSE)),"")</f>
        <v/>
      </c>
      <c r="S183" s="256" t="str">
        <f>IFERROR(IF(AND(AND($N182&lt;&gt;$BI$6,$N182&lt;&gt;$BJ$6),S182="有"),$AL$2,VLOOKUP(S182,'P1'!$B$4:$J$35,9,FALSE)),"")</f>
        <v/>
      </c>
      <c r="T183" s="256" t="str">
        <f>IFERROR(IF(AND(AND($N182&lt;&gt;$BI$6,$N182&lt;&gt;$BJ$6),T182="有"),$AL$2,VLOOKUP(T182,'P1'!$B$4:$J$35,9,FALSE)),"")</f>
        <v/>
      </c>
      <c r="U183" s="256" t="str">
        <f>IFERROR(IF(AND(AND($N182&lt;&gt;$BI$6,$N182&lt;&gt;$BJ$6),U182="有"),$AL$2,VLOOKUP(U182,'P1'!$B$4:$J$35,9,FALSE)),"")</f>
        <v/>
      </c>
      <c r="V183" s="256" t="str">
        <f>IFERROR(IF(AND(AND($N182&lt;&gt;$BI$6,$N182&lt;&gt;$BJ$6),V182="有"),$AL$2,VLOOKUP(V182,'P1'!$B$4:$J$35,9,FALSE)),"")</f>
        <v/>
      </c>
      <c r="W183" s="256" t="str">
        <f>IFERROR(IF(AND(AND($N182&lt;&gt;$BI$6,$N182&lt;&gt;$BJ$6),W182="有"),$AL$2,VLOOKUP(W182,'P1'!$B$4:$J$35,9,FALSE)),"")</f>
        <v/>
      </c>
      <c r="X183" s="256" t="str">
        <f>IFERROR(IF(AND(AND($N182&lt;&gt;$BI$6,$N182&lt;&gt;$BJ$6),X182="有"),$AL$2,VLOOKUP(X182,'P1'!$B$4:$J$35,9,FALSE)),"")</f>
        <v/>
      </c>
      <c r="Y183" s="256" t="str">
        <f>IFERROR(IF(AND(AND($N182&lt;&gt;$BI$6,$N182&lt;&gt;$BJ$6),Y182="有"),$AL$2,VLOOKUP(Y182,'P1'!$B$4:$J$35,9,FALSE)),"")</f>
        <v/>
      </c>
      <c r="Z183" s="256" t="str">
        <f>IFERROR(IF(AND(AND($N182&lt;&gt;$BI$6,$N182&lt;&gt;$BJ$6),Z182="有"),$AL$2,VLOOKUP(Z182,'P1'!$B$4:$J$35,9,FALSE)),"")</f>
        <v/>
      </c>
      <c r="AA183" s="256" t="str">
        <f>IFERROR(IF(AND(AND($N182&lt;&gt;$BI$6,$N182&lt;&gt;$BJ$6),AA182="有"),$AL$2,VLOOKUP(AA182,'P1'!$B$4:$J$35,9,FALSE)),"")</f>
        <v/>
      </c>
      <c r="AB183" s="256" t="str">
        <f>IFERROR(IF(AND(AND($N182&lt;&gt;$BI$6,$N182&lt;&gt;$BJ$6),AB182="有"),$AL$2,VLOOKUP(AB182,'P1'!$B$4:$J$35,9,FALSE)),"")</f>
        <v/>
      </c>
      <c r="AC183" s="256" t="str">
        <f>IFERROR(IF(AND(AND($N182&lt;&gt;$BI$6,$N182&lt;&gt;$BJ$6),AC182="有"),$AL$2,VLOOKUP(AC182,'P1'!$B$4:$J$35,9,FALSE)),"")</f>
        <v/>
      </c>
      <c r="AD183" s="256" t="str">
        <f>IFERROR(IF(AND(AND($N182&lt;&gt;$BI$6,$N182&lt;&gt;$BJ$6),AD182="有"),$AL$2,VLOOKUP(AD182,'P1'!$B$4:$J$35,9,FALSE)),"")</f>
        <v/>
      </c>
      <c r="AE183" s="256" t="str">
        <f>IFERROR(IF(AND(AND($N182&lt;&gt;$BI$6,$N182&lt;&gt;$BJ$6),AE182="有"),$AL$2,VLOOKUP(AE182,'P1'!$B$4:$J$35,9,FALSE)),"")</f>
        <v/>
      </c>
      <c r="AF183" s="256" t="str">
        <f>IFERROR(IF(AND(AND($N182&lt;&gt;$BI$6,$N182&lt;&gt;$BJ$6),AF182="有"),$AL$2,VLOOKUP(AF182,'P1'!$B$4:$J$35,9,FALSE)),"")</f>
        <v/>
      </c>
      <c r="AG183" s="256" t="str">
        <f>IFERROR(IF(AND(AND($N182&lt;&gt;$BI$6,$N182&lt;&gt;$BJ$6),AG182="有"),$AL$2,VLOOKUP(AG182,'P1'!$B$4:$J$35,9,FALSE)),"")</f>
        <v/>
      </c>
      <c r="AH183" s="256" t="str">
        <f>IFERROR(IF(AND(AND($N182&lt;&gt;$BI$6,$N182&lt;&gt;$BJ$6),AH182="有"),$AL$2,VLOOKUP(AH182,'P1'!$B$4:$J$35,9,FALSE)),"")</f>
        <v/>
      </c>
      <c r="AI183" s="256" t="str">
        <f>IFERROR(IF(AND(AND($N182&lt;&gt;$BI$6,$N182&lt;&gt;$BJ$6),AI182="有"),$AL$2,VLOOKUP(AI182,'P1'!$B$4:$J$35,9,FALSE)),"")</f>
        <v/>
      </c>
      <c r="AJ183" s="256" t="str">
        <f>IFERROR(IF(AND(AND($N182&lt;&gt;$BI$6,$N182&lt;&gt;$BJ$6),AJ182="有"),$AL$2,VLOOKUP(AJ182,'P1'!$B$4:$J$35,9,FALSE)),"")</f>
        <v/>
      </c>
      <c r="AK183" s="256" t="str">
        <f>IFERROR(IF(AND(AND($N182&lt;&gt;$BI$6,$N182&lt;&gt;$BJ$6),AK182="有"),$AL$2,VLOOKUP(AK182,'P1'!$B$4:$J$35,9,FALSE)),"")</f>
        <v/>
      </c>
      <c r="AL183" s="256" t="str">
        <f>IFERROR(IF(AND(AND($N182&lt;&gt;$BI$6,$N182&lt;&gt;$BJ$6),AL182="有"),$AL$2,VLOOKUP(AL182,'P1'!$B$4:$J$35,9,FALSE)),"")</f>
        <v/>
      </c>
      <c r="AM183" s="256" t="str">
        <f>IFERROR(IF(AND(AND($N182&lt;&gt;$BI$6,$N182&lt;&gt;$BJ$6),AM182="有"),$AL$2,VLOOKUP(AM182,'P1'!$B$4:$J$35,9,FALSE)),"")</f>
        <v/>
      </c>
      <c r="AN183" s="256" t="str">
        <f>IFERROR(IF(AND(AND($N182&lt;&gt;$BI$6,$N182&lt;&gt;$BJ$6),AN182="有"),$AL$2,VLOOKUP(AN182,'P1'!$B$4:$J$35,9,FALSE)),"")</f>
        <v/>
      </c>
      <c r="AO183" s="256" t="str">
        <f>IFERROR(IF(AND(AND($N182&lt;&gt;$BI$6,$N182&lt;&gt;$BJ$6),AO182="有"),$AL$2,VLOOKUP(AO182,'P1'!$B$4:$J$35,9,FALSE)),"")</f>
        <v/>
      </c>
      <c r="AP183" s="256" t="str">
        <f>IFERROR(IF(AND(AND($N182&lt;&gt;$BI$6,$N182&lt;&gt;$BJ$6),AP182="有"),$AL$2,VLOOKUP(AP182,'P1'!$B$4:$J$35,9,FALSE)),"")</f>
        <v/>
      </c>
      <c r="AQ183" s="256" t="str">
        <f>IFERROR(IF(AND(AND($N182&lt;&gt;$BI$6,$N182&lt;&gt;$BJ$6),AQ182="有"),$AL$2,VLOOKUP(AQ182,'P1'!$B$4:$J$35,9,FALSE)),"")</f>
        <v/>
      </c>
      <c r="AR183" s="256" t="str">
        <f>IFERROR(IF(AND(AND($N182&lt;&gt;$BI$6,$N182&lt;&gt;$BJ$6),AR182="有"),$AL$2,VLOOKUP(AR182,'P1'!$B$4:$J$35,9,FALSE)),"")</f>
        <v/>
      </c>
      <c r="AS183" s="256" t="str">
        <f>IFERROR(IF(AND(AND($N182&lt;&gt;$BI$6,$N182&lt;&gt;$BJ$6),AS182="有"),$AL$2,VLOOKUP(AS182,'P1'!$B$4:$J$35,9,FALSE)),"")</f>
        <v/>
      </c>
      <c r="AT183" s="256" t="str">
        <f>IFERROR(IF(AND(AND($N182&lt;&gt;$BI$6,$N182&lt;&gt;$BJ$6),AT182="有"),$AL$2,VLOOKUP(AT182,'P1'!$B$4:$J$35,9,FALSE)),"")</f>
        <v/>
      </c>
      <c r="AU183" s="256" t="str">
        <f>IFERROR(IF(AND(AND($N182&lt;&gt;$BI$6,$N182&lt;&gt;$BJ$6),AU182="有"),$AL$2,VLOOKUP(AU182,'P1'!$B$4:$J$35,9,FALSE)),"")</f>
        <v/>
      </c>
      <c r="AV183" s="121">
        <f>SUM(Q183:AU183)</f>
        <v>0</v>
      </c>
      <c r="AW183" s="707"/>
      <c r="AX183" s="709"/>
      <c r="AY183" s="122"/>
      <c r="AZ183" s="122"/>
    </row>
    <row r="184" spans="2:52" ht="17.100000000000001" customHeight="1">
      <c r="B184" s="686">
        <f t="shared" si="11"/>
        <v>78</v>
      </c>
      <c r="C184" s="717"/>
      <c r="D184" s="718"/>
      <c r="E184" s="718"/>
      <c r="F184" s="718"/>
      <c r="G184" s="718"/>
      <c r="H184" s="719"/>
      <c r="I184" s="723"/>
      <c r="J184" s="724"/>
      <c r="K184" s="724"/>
      <c r="L184" s="724"/>
      <c r="M184" s="725"/>
      <c r="N184" s="729"/>
      <c r="O184" s="730"/>
      <c r="P184" s="719"/>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116">
        <f>COUNTA(Q184:AU184)</f>
        <v>0</v>
      </c>
      <c r="AW184" s="706">
        <f>AV185</f>
        <v>0</v>
      </c>
      <c r="AX184" s="708" t="str">
        <f>IFERROR(ROUNDDOWN(AV185/$AT$2,1),"")</f>
        <v/>
      </c>
      <c r="AY184" s="117"/>
      <c r="AZ184" s="117"/>
    </row>
    <row r="185" spans="2:52" ht="17.100000000000001" customHeight="1">
      <c r="B185" s="687"/>
      <c r="C185" s="720"/>
      <c r="D185" s="721"/>
      <c r="E185" s="721"/>
      <c r="F185" s="721"/>
      <c r="G185" s="721"/>
      <c r="H185" s="722"/>
      <c r="I185" s="726"/>
      <c r="J185" s="727"/>
      <c r="K185" s="727"/>
      <c r="L185" s="727"/>
      <c r="M185" s="728"/>
      <c r="N185" s="720"/>
      <c r="O185" s="721"/>
      <c r="P185" s="722"/>
      <c r="Q185" s="256" t="str">
        <f>IFERROR(IF(AND(AND($N184&lt;&gt;$BI$6,$N184&lt;&gt;$BJ$6),Q184="有"),$AL$2,VLOOKUP(Q184,'P1'!$B$4:$J$35,9,FALSE)),"")</f>
        <v/>
      </c>
      <c r="R185" s="256" t="str">
        <f>IFERROR(IF(AND(AND($N184&lt;&gt;$BI$6,$N184&lt;&gt;$BJ$6),R184="有"),$AL$2,VLOOKUP(R184,'P1'!$B$4:$J$35,9,FALSE)),"")</f>
        <v/>
      </c>
      <c r="S185" s="256" t="str">
        <f>IFERROR(IF(AND(AND($N184&lt;&gt;$BI$6,$N184&lt;&gt;$BJ$6),S184="有"),$AL$2,VLOOKUP(S184,'P1'!$B$4:$J$35,9,FALSE)),"")</f>
        <v/>
      </c>
      <c r="T185" s="256" t="str">
        <f>IFERROR(IF(AND(AND($N184&lt;&gt;$BI$6,$N184&lt;&gt;$BJ$6),T184="有"),$AL$2,VLOOKUP(T184,'P1'!$B$4:$J$35,9,FALSE)),"")</f>
        <v/>
      </c>
      <c r="U185" s="256" t="str">
        <f>IFERROR(IF(AND(AND($N184&lt;&gt;$BI$6,$N184&lt;&gt;$BJ$6),U184="有"),$AL$2,VLOOKUP(U184,'P1'!$B$4:$J$35,9,FALSE)),"")</f>
        <v/>
      </c>
      <c r="V185" s="256" t="str">
        <f>IFERROR(IF(AND(AND($N184&lt;&gt;$BI$6,$N184&lt;&gt;$BJ$6),V184="有"),$AL$2,VLOOKUP(V184,'P1'!$B$4:$J$35,9,FALSE)),"")</f>
        <v/>
      </c>
      <c r="W185" s="256" t="str">
        <f>IFERROR(IF(AND(AND($N184&lt;&gt;$BI$6,$N184&lt;&gt;$BJ$6),W184="有"),$AL$2,VLOOKUP(W184,'P1'!$B$4:$J$35,9,FALSE)),"")</f>
        <v/>
      </c>
      <c r="X185" s="256" t="str">
        <f>IFERROR(IF(AND(AND($N184&lt;&gt;$BI$6,$N184&lt;&gt;$BJ$6),X184="有"),$AL$2,VLOOKUP(X184,'P1'!$B$4:$J$35,9,FALSE)),"")</f>
        <v/>
      </c>
      <c r="Y185" s="256" t="str">
        <f>IFERROR(IF(AND(AND($N184&lt;&gt;$BI$6,$N184&lt;&gt;$BJ$6),Y184="有"),$AL$2,VLOOKUP(Y184,'P1'!$B$4:$J$35,9,FALSE)),"")</f>
        <v/>
      </c>
      <c r="Z185" s="256" t="str">
        <f>IFERROR(IF(AND(AND($N184&lt;&gt;$BI$6,$N184&lt;&gt;$BJ$6),Z184="有"),$AL$2,VLOOKUP(Z184,'P1'!$B$4:$J$35,9,FALSE)),"")</f>
        <v/>
      </c>
      <c r="AA185" s="256" t="str">
        <f>IFERROR(IF(AND(AND($N184&lt;&gt;$BI$6,$N184&lt;&gt;$BJ$6),AA184="有"),$AL$2,VLOOKUP(AA184,'P1'!$B$4:$J$35,9,FALSE)),"")</f>
        <v/>
      </c>
      <c r="AB185" s="256" t="str">
        <f>IFERROR(IF(AND(AND($N184&lt;&gt;$BI$6,$N184&lt;&gt;$BJ$6),AB184="有"),$AL$2,VLOOKUP(AB184,'P1'!$B$4:$J$35,9,FALSE)),"")</f>
        <v/>
      </c>
      <c r="AC185" s="256" t="str">
        <f>IFERROR(IF(AND(AND($N184&lt;&gt;$BI$6,$N184&lt;&gt;$BJ$6),AC184="有"),$AL$2,VLOOKUP(AC184,'P1'!$B$4:$J$35,9,FALSE)),"")</f>
        <v/>
      </c>
      <c r="AD185" s="256" t="str">
        <f>IFERROR(IF(AND(AND($N184&lt;&gt;$BI$6,$N184&lt;&gt;$BJ$6),AD184="有"),$AL$2,VLOOKUP(AD184,'P1'!$B$4:$J$35,9,FALSE)),"")</f>
        <v/>
      </c>
      <c r="AE185" s="256" t="str">
        <f>IFERROR(IF(AND(AND($N184&lt;&gt;$BI$6,$N184&lt;&gt;$BJ$6),AE184="有"),$AL$2,VLOOKUP(AE184,'P1'!$B$4:$J$35,9,FALSE)),"")</f>
        <v/>
      </c>
      <c r="AF185" s="256" t="str">
        <f>IFERROR(IF(AND(AND($N184&lt;&gt;$BI$6,$N184&lt;&gt;$BJ$6),AF184="有"),$AL$2,VLOOKUP(AF184,'P1'!$B$4:$J$35,9,FALSE)),"")</f>
        <v/>
      </c>
      <c r="AG185" s="256" t="str">
        <f>IFERROR(IF(AND(AND($N184&lt;&gt;$BI$6,$N184&lt;&gt;$BJ$6),AG184="有"),$AL$2,VLOOKUP(AG184,'P1'!$B$4:$J$35,9,FALSE)),"")</f>
        <v/>
      </c>
      <c r="AH185" s="256" t="str">
        <f>IFERROR(IF(AND(AND($N184&lt;&gt;$BI$6,$N184&lt;&gt;$BJ$6),AH184="有"),$AL$2,VLOOKUP(AH184,'P1'!$B$4:$J$35,9,FALSE)),"")</f>
        <v/>
      </c>
      <c r="AI185" s="256" t="str">
        <f>IFERROR(IF(AND(AND($N184&lt;&gt;$BI$6,$N184&lt;&gt;$BJ$6),AI184="有"),$AL$2,VLOOKUP(AI184,'P1'!$B$4:$J$35,9,FALSE)),"")</f>
        <v/>
      </c>
      <c r="AJ185" s="256" t="str">
        <f>IFERROR(IF(AND(AND($N184&lt;&gt;$BI$6,$N184&lt;&gt;$BJ$6),AJ184="有"),$AL$2,VLOOKUP(AJ184,'P1'!$B$4:$J$35,9,FALSE)),"")</f>
        <v/>
      </c>
      <c r="AK185" s="256" t="str">
        <f>IFERROR(IF(AND(AND($N184&lt;&gt;$BI$6,$N184&lt;&gt;$BJ$6),AK184="有"),$AL$2,VLOOKUP(AK184,'P1'!$B$4:$J$35,9,FALSE)),"")</f>
        <v/>
      </c>
      <c r="AL185" s="256" t="str">
        <f>IFERROR(IF(AND(AND($N184&lt;&gt;$BI$6,$N184&lt;&gt;$BJ$6),AL184="有"),$AL$2,VLOOKUP(AL184,'P1'!$B$4:$J$35,9,FALSE)),"")</f>
        <v/>
      </c>
      <c r="AM185" s="256" t="str">
        <f>IFERROR(IF(AND(AND($N184&lt;&gt;$BI$6,$N184&lt;&gt;$BJ$6),AM184="有"),$AL$2,VLOOKUP(AM184,'P1'!$B$4:$J$35,9,FALSE)),"")</f>
        <v/>
      </c>
      <c r="AN185" s="256" t="str">
        <f>IFERROR(IF(AND(AND($N184&lt;&gt;$BI$6,$N184&lt;&gt;$BJ$6),AN184="有"),$AL$2,VLOOKUP(AN184,'P1'!$B$4:$J$35,9,FALSE)),"")</f>
        <v/>
      </c>
      <c r="AO185" s="256" t="str">
        <f>IFERROR(IF(AND(AND($N184&lt;&gt;$BI$6,$N184&lt;&gt;$BJ$6),AO184="有"),$AL$2,VLOOKUP(AO184,'P1'!$B$4:$J$35,9,FALSE)),"")</f>
        <v/>
      </c>
      <c r="AP185" s="256" t="str">
        <f>IFERROR(IF(AND(AND($N184&lt;&gt;$BI$6,$N184&lt;&gt;$BJ$6),AP184="有"),$AL$2,VLOOKUP(AP184,'P1'!$B$4:$J$35,9,FALSE)),"")</f>
        <v/>
      </c>
      <c r="AQ185" s="256" t="str">
        <f>IFERROR(IF(AND(AND($N184&lt;&gt;$BI$6,$N184&lt;&gt;$BJ$6),AQ184="有"),$AL$2,VLOOKUP(AQ184,'P1'!$B$4:$J$35,9,FALSE)),"")</f>
        <v/>
      </c>
      <c r="AR185" s="256" t="str">
        <f>IFERROR(IF(AND(AND($N184&lt;&gt;$BI$6,$N184&lt;&gt;$BJ$6),AR184="有"),$AL$2,VLOOKUP(AR184,'P1'!$B$4:$J$35,9,FALSE)),"")</f>
        <v/>
      </c>
      <c r="AS185" s="256" t="str">
        <f>IFERROR(IF(AND(AND($N184&lt;&gt;$BI$6,$N184&lt;&gt;$BJ$6),AS184="有"),$AL$2,VLOOKUP(AS184,'P1'!$B$4:$J$35,9,FALSE)),"")</f>
        <v/>
      </c>
      <c r="AT185" s="256" t="str">
        <f>IFERROR(IF(AND(AND($N184&lt;&gt;$BI$6,$N184&lt;&gt;$BJ$6),AT184="有"),$AL$2,VLOOKUP(AT184,'P1'!$B$4:$J$35,9,FALSE)),"")</f>
        <v/>
      </c>
      <c r="AU185" s="256" t="str">
        <f>IFERROR(IF(AND(AND($N184&lt;&gt;$BI$6,$N184&lt;&gt;$BJ$6),AU184="有"),$AL$2,VLOOKUP(AU184,'P1'!$B$4:$J$35,9,FALSE)),"")</f>
        <v/>
      </c>
      <c r="AV185" s="121">
        <f>SUM(Q185:AU185)</f>
        <v>0</v>
      </c>
      <c r="AW185" s="707"/>
      <c r="AX185" s="709"/>
      <c r="AY185" s="122"/>
      <c r="AZ185" s="122"/>
    </row>
    <row r="186" spans="2:52" ht="17.100000000000001" customHeight="1">
      <c r="B186" s="686">
        <f t="shared" si="11"/>
        <v>79</v>
      </c>
      <c r="C186" s="717"/>
      <c r="D186" s="718"/>
      <c r="E186" s="718"/>
      <c r="F186" s="718"/>
      <c r="G186" s="718"/>
      <c r="H186" s="719"/>
      <c r="I186" s="723"/>
      <c r="J186" s="724"/>
      <c r="K186" s="724"/>
      <c r="L186" s="724"/>
      <c r="M186" s="725"/>
      <c r="N186" s="729"/>
      <c r="O186" s="730"/>
      <c r="P186" s="71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116">
        <f>COUNTA(Q186:AU186)</f>
        <v>0</v>
      </c>
      <c r="AW186" s="706">
        <f>AV187</f>
        <v>0</v>
      </c>
      <c r="AX186" s="708" t="str">
        <f>IFERROR(ROUNDDOWN(AV187/$AT$2,1),"")</f>
        <v/>
      </c>
      <c r="AY186" s="117"/>
      <c r="AZ186" s="117"/>
    </row>
    <row r="187" spans="2:52" ht="17.100000000000001" customHeight="1">
      <c r="B187" s="687"/>
      <c r="C187" s="720"/>
      <c r="D187" s="721"/>
      <c r="E187" s="721"/>
      <c r="F187" s="721"/>
      <c r="G187" s="721"/>
      <c r="H187" s="722"/>
      <c r="I187" s="726"/>
      <c r="J187" s="727"/>
      <c r="K187" s="727"/>
      <c r="L187" s="727"/>
      <c r="M187" s="728"/>
      <c r="N187" s="720"/>
      <c r="O187" s="721"/>
      <c r="P187" s="722"/>
      <c r="Q187" s="256" t="str">
        <f>IFERROR(IF(AND(AND($N186&lt;&gt;$BI$6,$N186&lt;&gt;$BJ$6),Q186="有"),$AL$2,VLOOKUP(Q186,'P1'!$B$4:$J$35,9,FALSE)),"")</f>
        <v/>
      </c>
      <c r="R187" s="256" t="str">
        <f>IFERROR(IF(AND(AND($N186&lt;&gt;$BI$6,$N186&lt;&gt;$BJ$6),R186="有"),$AL$2,VLOOKUP(R186,'P1'!$B$4:$J$35,9,FALSE)),"")</f>
        <v/>
      </c>
      <c r="S187" s="256" t="str">
        <f>IFERROR(IF(AND(AND($N186&lt;&gt;$BI$6,$N186&lt;&gt;$BJ$6),S186="有"),$AL$2,VLOOKUP(S186,'P1'!$B$4:$J$35,9,FALSE)),"")</f>
        <v/>
      </c>
      <c r="T187" s="256" t="str">
        <f>IFERROR(IF(AND(AND($N186&lt;&gt;$BI$6,$N186&lt;&gt;$BJ$6),T186="有"),$AL$2,VLOOKUP(T186,'P1'!$B$4:$J$35,9,FALSE)),"")</f>
        <v/>
      </c>
      <c r="U187" s="256" t="str">
        <f>IFERROR(IF(AND(AND($N186&lt;&gt;$BI$6,$N186&lt;&gt;$BJ$6),U186="有"),$AL$2,VLOOKUP(U186,'P1'!$B$4:$J$35,9,FALSE)),"")</f>
        <v/>
      </c>
      <c r="V187" s="256" t="str">
        <f>IFERROR(IF(AND(AND($N186&lt;&gt;$BI$6,$N186&lt;&gt;$BJ$6),V186="有"),$AL$2,VLOOKUP(V186,'P1'!$B$4:$J$35,9,FALSE)),"")</f>
        <v/>
      </c>
      <c r="W187" s="256" t="str">
        <f>IFERROR(IF(AND(AND($N186&lt;&gt;$BI$6,$N186&lt;&gt;$BJ$6),W186="有"),$AL$2,VLOOKUP(W186,'P1'!$B$4:$J$35,9,FALSE)),"")</f>
        <v/>
      </c>
      <c r="X187" s="256" t="str">
        <f>IFERROR(IF(AND(AND($N186&lt;&gt;$BI$6,$N186&lt;&gt;$BJ$6),X186="有"),$AL$2,VLOOKUP(X186,'P1'!$B$4:$J$35,9,FALSE)),"")</f>
        <v/>
      </c>
      <c r="Y187" s="256" t="str">
        <f>IFERROR(IF(AND(AND($N186&lt;&gt;$BI$6,$N186&lt;&gt;$BJ$6),Y186="有"),$AL$2,VLOOKUP(Y186,'P1'!$B$4:$J$35,9,FALSE)),"")</f>
        <v/>
      </c>
      <c r="Z187" s="256" t="str">
        <f>IFERROR(IF(AND(AND($N186&lt;&gt;$BI$6,$N186&lt;&gt;$BJ$6),Z186="有"),$AL$2,VLOOKUP(Z186,'P1'!$B$4:$J$35,9,FALSE)),"")</f>
        <v/>
      </c>
      <c r="AA187" s="256" t="str">
        <f>IFERROR(IF(AND(AND($N186&lt;&gt;$BI$6,$N186&lt;&gt;$BJ$6),AA186="有"),$AL$2,VLOOKUP(AA186,'P1'!$B$4:$J$35,9,FALSE)),"")</f>
        <v/>
      </c>
      <c r="AB187" s="256" t="str">
        <f>IFERROR(IF(AND(AND($N186&lt;&gt;$BI$6,$N186&lt;&gt;$BJ$6),AB186="有"),$AL$2,VLOOKUP(AB186,'P1'!$B$4:$J$35,9,FALSE)),"")</f>
        <v/>
      </c>
      <c r="AC187" s="256" t="str">
        <f>IFERROR(IF(AND(AND($N186&lt;&gt;$BI$6,$N186&lt;&gt;$BJ$6),AC186="有"),$AL$2,VLOOKUP(AC186,'P1'!$B$4:$J$35,9,FALSE)),"")</f>
        <v/>
      </c>
      <c r="AD187" s="256" t="str">
        <f>IFERROR(IF(AND(AND($N186&lt;&gt;$BI$6,$N186&lt;&gt;$BJ$6),AD186="有"),$AL$2,VLOOKUP(AD186,'P1'!$B$4:$J$35,9,FALSE)),"")</f>
        <v/>
      </c>
      <c r="AE187" s="256" t="str">
        <f>IFERROR(IF(AND(AND($N186&lt;&gt;$BI$6,$N186&lt;&gt;$BJ$6),AE186="有"),$AL$2,VLOOKUP(AE186,'P1'!$B$4:$J$35,9,FALSE)),"")</f>
        <v/>
      </c>
      <c r="AF187" s="256" t="str">
        <f>IFERROR(IF(AND(AND($N186&lt;&gt;$BI$6,$N186&lt;&gt;$BJ$6),AF186="有"),$AL$2,VLOOKUP(AF186,'P1'!$B$4:$J$35,9,FALSE)),"")</f>
        <v/>
      </c>
      <c r="AG187" s="256" t="str">
        <f>IFERROR(IF(AND(AND($N186&lt;&gt;$BI$6,$N186&lt;&gt;$BJ$6),AG186="有"),$AL$2,VLOOKUP(AG186,'P1'!$B$4:$J$35,9,FALSE)),"")</f>
        <v/>
      </c>
      <c r="AH187" s="256" t="str">
        <f>IFERROR(IF(AND(AND($N186&lt;&gt;$BI$6,$N186&lt;&gt;$BJ$6),AH186="有"),$AL$2,VLOOKUP(AH186,'P1'!$B$4:$J$35,9,FALSE)),"")</f>
        <v/>
      </c>
      <c r="AI187" s="256" t="str">
        <f>IFERROR(IF(AND(AND($N186&lt;&gt;$BI$6,$N186&lt;&gt;$BJ$6),AI186="有"),$AL$2,VLOOKUP(AI186,'P1'!$B$4:$J$35,9,FALSE)),"")</f>
        <v/>
      </c>
      <c r="AJ187" s="256" t="str">
        <f>IFERROR(IF(AND(AND($N186&lt;&gt;$BI$6,$N186&lt;&gt;$BJ$6),AJ186="有"),$AL$2,VLOOKUP(AJ186,'P1'!$B$4:$J$35,9,FALSE)),"")</f>
        <v/>
      </c>
      <c r="AK187" s="256" t="str">
        <f>IFERROR(IF(AND(AND($N186&lt;&gt;$BI$6,$N186&lt;&gt;$BJ$6),AK186="有"),$AL$2,VLOOKUP(AK186,'P1'!$B$4:$J$35,9,FALSE)),"")</f>
        <v/>
      </c>
      <c r="AL187" s="256" t="str">
        <f>IFERROR(IF(AND(AND($N186&lt;&gt;$BI$6,$N186&lt;&gt;$BJ$6),AL186="有"),$AL$2,VLOOKUP(AL186,'P1'!$B$4:$J$35,9,FALSE)),"")</f>
        <v/>
      </c>
      <c r="AM187" s="256" t="str">
        <f>IFERROR(IF(AND(AND($N186&lt;&gt;$BI$6,$N186&lt;&gt;$BJ$6),AM186="有"),$AL$2,VLOOKUP(AM186,'P1'!$B$4:$J$35,9,FALSE)),"")</f>
        <v/>
      </c>
      <c r="AN187" s="256" t="str">
        <f>IFERROR(IF(AND(AND($N186&lt;&gt;$BI$6,$N186&lt;&gt;$BJ$6),AN186="有"),$AL$2,VLOOKUP(AN186,'P1'!$B$4:$J$35,9,FALSE)),"")</f>
        <v/>
      </c>
      <c r="AO187" s="256" t="str">
        <f>IFERROR(IF(AND(AND($N186&lt;&gt;$BI$6,$N186&lt;&gt;$BJ$6),AO186="有"),$AL$2,VLOOKUP(AO186,'P1'!$B$4:$J$35,9,FALSE)),"")</f>
        <v/>
      </c>
      <c r="AP187" s="256" t="str">
        <f>IFERROR(IF(AND(AND($N186&lt;&gt;$BI$6,$N186&lt;&gt;$BJ$6),AP186="有"),$AL$2,VLOOKUP(AP186,'P1'!$B$4:$J$35,9,FALSE)),"")</f>
        <v/>
      </c>
      <c r="AQ187" s="256" t="str">
        <f>IFERROR(IF(AND(AND($N186&lt;&gt;$BI$6,$N186&lt;&gt;$BJ$6),AQ186="有"),$AL$2,VLOOKUP(AQ186,'P1'!$B$4:$J$35,9,FALSE)),"")</f>
        <v/>
      </c>
      <c r="AR187" s="256" t="str">
        <f>IFERROR(IF(AND(AND($N186&lt;&gt;$BI$6,$N186&lt;&gt;$BJ$6),AR186="有"),$AL$2,VLOOKUP(AR186,'P1'!$B$4:$J$35,9,FALSE)),"")</f>
        <v/>
      </c>
      <c r="AS187" s="256" t="str">
        <f>IFERROR(IF(AND(AND($N186&lt;&gt;$BI$6,$N186&lt;&gt;$BJ$6),AS186="有"),$AL$2,VLOOKUP(AS186,'P1'!$B$4:$J$35,9,FALSE)),"")</f>
        <v/>
      </c>
      <c r="AT187" s="256" t="str">
        <f>IFERROR(IF(AND(AND($N186&lt;&gt;$BI$6,$N186&lt;&gt;$BJ$6),AT186="有"),$AL$2,VLOOKUP(AT186,'P1'!$B$4:$J$35,9,FALSE)),"")</f>
        <v/>
      </c>
      <c r="AU187" s="256" t="str">
        <f>IFERROR(IF(AND(AND($N186&lt;&gt;$BI$6,$N186&lt;&gt;$BJ$6),AU186="有"),$AL$2,VLOOKUP(AU186,'P1'!$B$4:$J$35,9,FALSE)),"")</f>
        <v/>
      </c>
      <c r="AV187" s="121">
        <f>SUM(Q187:AU187)</f>
        <v>0</v>
      </c>
      <c r="AW187" s="707"/>
      <c r="AX187" s="709"/>
      <c r="AY187" s="122"/>
      <c r="AZ187" s="122"/>
    </row>
    <row r="188" spans="2:52" ht="17.100000000000001" customHeight="1">
      <c r="B188" s="686">
        <f t="shared" si="11"/>
        <v>80</v>
      </c>
      <c r="C188" s="717"/>
      <c r="D188" s="718"/>
      <c r="E188" s="718"/>
      <c r="F188" s="718"/>
      <c r="G188" s="718"/>
      <c r="H188" s="719"/>
      <c r="I188" s="723"/>
      <c r="J188" s="724"/>
      <c r="K188" s="724"/>
      <c r="L188" s="724"/>
      <c r="M188" s="725"/>
      <c r="N188" s="729"/>
      <c r="O188" s="730"/>
      <c r="P188" s="71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116">
        <f>COUNTA(Q188:AU188)</f>
        <v>0</v>
      </c>
      <c r="AW188" s="706">
        <f>AV189</f>
        <v>0</v>
      </c>
      <c r="AX188" s="708" t="str">
        <f>IFERROR(ROUNDDOWN(AV189/$AT$2,1),"")</f>
        <v/>
      </c>
      <c r="AY188" s="117"/>
      <c r="AZ188" s="117"/>
    </row>
    <row r="189" spans="2:52" ht="17.100000000000001" customHeight="1">
      <c r="B189" s="687"/>
      <c r="C189" s="720"/>
      <c r="D189" s="721"/>
      <c r="E189" s="721"/>
      <c r="F189" s="721"/>
      <c r="G189" s="721"/>
      <c r="H189" s="722"/>
      <c r="I189" s="726"/>
      <c r="J189" s="727"/>
      <c r="K189" s="727"/>
      <c r="L189" s="727"/>
      <c r="M189" s="728"/>
      <c r="N189" s="720"/>
      <c r="O189" s="721"/>
      <c r="P189" s="722"/>
      <c r="Q189" s="256" t="str">
        <f>IFERROR(IF(AND(AND($N188&lt;&gt;$BI$6,$N188&lt;&gt;$BJ$6),Q188="有"),$AL$2,VLOOKUP(Q188,'P1'!$B$4:$J$35,9,FALSE)),"")</f>
        <v/>
      </c>
      <c r="R189" s="256" t="str">
        <f>IFERROR(IF(AND(AND($N188&lt;&gt;$BI$6,$N188&lt;&gt;$BJ$6),R188="有"),$AL$2,VLOOKUP(R188,'P1'!$B$4:$J$35,9,FALSE)),"")</f>
        <v/>
      </c>
      <c r="S189" s="256" t="str">
        <f>IFERROR(IF(AND(AND($N188&lt;&gt;$BI$6,$N188&lt;&gt;$BJ$6),S188="有"),$AL$2,VLOOKUP(S188,'P1'!$B$4:$J$35,9,FALSE)),"")</f>
        <v/>
      </c>
      <c r="T189" s="256" t="str">
        <f>IFERROR(IF(AND(AND($N188&lt;&gt;$BI$6,$N188&lt;&gt;$BJ$6),T188="有"),$AL$2,VLOOKUP(T188,'P1'!$B$4:$J$35,9,FALSE)),"")</f>
        <v/>
      </c>
      <c r="U189" s="256" t="str">
        <f>IFERROR(IF(AND(AND($N188&lt;&gt;$BI$6,$N188&lt;&gt;$BJ$6),U188="有"),$AL$2,VLOOKUP(U188,'P1'!$B$4:$J$35,9,FALSE)),"")</f>
        <v/>
      </c>
      <c r="V189" s="256" t="str">
        <f>IFERROR(IF(AND(AND($N188&lt;&gt;$BI$6,$N188&lt;&gt;$BJ$6),V188="有"),$AL$2,VLOOKUP(V188,'P1'!$B$4:$J$35,9,FALSE)),"")</f>
        <v/>
      </c>
      <c r="W189" s="256" t="str">
        <f>IFERROR(IF(AND(AND($N188&lt;&gt;$BI$6,$N188&lt;&gt;$BJ$6),W188="有"),$AL$2,VLOOKUP(W188,'P1'!$B$4:$J$35,9,FALSE)),"")</f>
        <v/>
      </c>
      <c r="X189" s="256" t="str">
        <f>IFERROR(IF(AND(AND($N188&lt;&gt;$BI$6,$N188&lt;&gt;$BJ$6),X188="有"),$AL$2,VLOOKUP(X188,'P1'!$B$4:$J$35,9,FALSE)),"")</f>
        <v/>
      </c>
      <c r="Y189" s="256" t="str">
        <f>IFERROR(IF(AND(AND($N188&lt;&gt;$BI$6,$N188&lt;&gt;$BJ$6),Y188="有"),$AL$2,VLOOKUP(Y188,'P1'!$B$4:$J$35,9,FALSE)),"")</f>
        <v/>
      </c>
      <c r="Z189" s="256" t="str">
        <f>IFERROR(IF(AND(AND($N188&lt;&gt;$BI$6,$N188&lt;&gt;$BJ$6),Z188="有"),$AL$2,VLOOKUP(Z188,'P1'!$B$4:$J$35,9,FALSE)),"")</f>
        <v/>
      </c>
      <c r="AA189" s="256" t="str">
        <f>IFERROR(IF(AND(AND($N188&lt;&gt;$BI$6,$N188&lt;&gt;$BJ$6),AA188="有"),$AL$2,VLOOKUP(AA188,'P1'!$B$4:$J$35,9,FALSE)),"")</f>
        <v/>
      </c>
      <c r="AB189" s="256" t="str">
        <f>IFERROR(IF(AND(AND($N188&lt;&gt;$BI$6,$N188&lt;&gt;$BJ$6),AB188="有"),$AL$2,VLOOKUP(AB188,'P1'!$B$4:$J$35,9,FALSE)),"")</f>
        <v/>
      </c>
      <c r="AC189" s="256" t="str">
        <f>IFERROR(IF(AND(AND($N188&lt;&gt;$BI$6,$N188&lt;&gt;$BJ$6),AC188="有"),$AL$2,VLOOKUP(AC188,'P1'!$B$4:$J$35,9,FALSE)),"")</f>
        <v/>
      </c>
      <c r="AD189" s="256" t="str">
        <f>IFERROR(IF(AND(AND($N188&lt;&gt;$BI$6,$N188&lt;&gt;$BJ$6),AD188="有"),$AL$2,VLOOKUP(AD188,'P1'!$B$4:$J$35,9,FALSE)),"")</f>
        <v/>
      </c>
      <c r="AE189" s="256" t="str">
        <f>IFERROR(IF(AND(AND($N188&lt;&gt;$BI$6,$N188&lt;&gt;$BJ$6),AE188="有"),$AL$2,VLOOKUP(AE188,'P1'!$B$4:$J$35,9,FALSE)),"")</f>
        <v/>
      </c>
      <c r="AF189" s="256" t="str">
        <f>IFERROR(IF(AND(AND($N188&lt;&gt;$BI$6,$N188&lt;&gt;$BJ$6),AF188="有"),$AL$2,VLOOKUP(AF188,'P1'!$B$4:$J$35,9,FALSE)),"")</f>
        <v/>
      </c>
      <c r="AG189" s="256" t="str">
        <f>IFERROR(IF(AND(AND($N188&lt;&gt;$BI$6,$N188&lt;&gt;$BJ$6),AG188="有"),$AL$2,VLOOKUP(AG188,'P1'!$B$4:$J$35,9,FALSE)),"")</f>
        <v/>
      </c>
      <c r="AH189" s="256" t="str">
        <f>IFERROR(IF(AND(AND($N188&lt;&gt;$BI$6,$N188&lt;&gt;$BJ$6),AH188="有"),$AL$2,VLOOKUP(AH188,'P1'!$B$4:$J$35,9,FALSE)),"")</f>
        <v/>
      </c>
      <c r="AI189" s="256" t="str">
        <f>IFERROR(IF(AND(AND($N188&lt;&gt;$BI$6,$N188&lt;&gt;$BJ$6),AI188="有"),$AL$2,VLOOKUP(AI188,'P1'!$B$4:$J$35,9,FALSE)),"")</f>
        <v/>
      </c>
      <c r="AJ189" s="256" t="str">
        <f>IFERROR(IF(AND(AND($N188&lt;&gt;$BI$6,$N188&lt;&gt;$BJ$6),AJ188="有"),$AL$2,VLOOKUP(AJ188,'P1'!$B$4:$J$35,9,FALSE)),"")</f>
        <v/>
      </c>
      <c r="AK189" s="256" t="str">
        <f>IFERROR(IF(AND(AND($N188&lt;&gt;$BI$6,$N188&lt;&gt;$BJ$6),AK188="有"),$AL$2,VLOOKUP(AK188,'P1'!$B$4:$J$35,9,FALSE)),"")</f>
        <v/>
      </c>
      <c r="AL189" s="256" t="str">
        <f>IFERROR(IF(AND(AND($N188&lt;&gt;$BI$6,$N188&lt;&gt;$BJ$6),AL188="有"),$AL$2,VLOOKUP(AL188,'P1'!$B$4:$J$35,9,FALSE)),"")</f>
        <v/>
      </c>
      <c r="AM189" s="256" t="str">
        <f>IFERROR(IF(AND(AND($N188&lt;&gt;$BI$6,$N188&lt;&gt;$BJ$6),AM188="有"),$AL$2,VLOOKUP(AM188,'P1'!$B$4:$J$35,9,FALSE)),"")</f>
        <v/>
      </c>
      <c r="AN189" s="256" t="str">
        <f>IFERROR(IF(AND(AND($N188&lt;&gt;$BI$6,$N188&lt;&gt;$BJ$6),AN188="有"),$AL$2,VLOOKUP(AN188,'P1'!$B$4:$J$35,9,FALSE)),"")</f>
        <v/>
      </c>
      <c r="AO189" s="256" t="str">
        <f>IFERROR(IF(AND(AND($N188&lt;&gt;$BI$6,$N188&lt;&gt;$BJ$6),AO188="有"),$AL$2,VLOOKUP(AO188,'P1'!$B$4:$J$35,9,FALSE)),"")</f>
        <v/>
      </c>
      <c r="AP189" s="256" t="str">
        <f>IFERROR(IF(AND(AND($N188&lt;&gt;$BI$6,$N188&lt;&gt;$BJ$6),AP188="有"),$AL$2,VLOOKUP(AP188,'P1'!$B$4:$J$35,9,FALSE)),"")</f>
        <v/>
      </c>
      <c r="AQ189" s="256" t="str">
        <f>IFERROR(IF(AND(AND($N188&lt;&gt;$BI$6,$N188&lt;&gt;$BJ$6),AQ188="有"),$AL$2,VLOOKUP(AQ188,'P1'!$B$4:$J$35,9,FALSE)),"")</f>
        <v/>
      </c>
      <c r="AR189" s="256" t="str">
        <f>IFERROR(IF(AND(AND($N188&lt;&gt;$BI$6,$N188&lt;&gt;$BJ$6),AR188="有"),$AL$2,VLOOKUP(AR188,'P1'!$B$4:$J$35,9,FALSE)),"")</f>
        <v/>
      </c>
      <c r="AS189" s="256" t="str">
        <f>IFERROR(IF(AND(AND($N188&lt;&gt;$BI$6,$N188&lt;&gt;$BJ$6),AS188="有"),$AL$2,VLOOKUP(AS188,'P1'!$B$4:$J$35,9,FALSE)),"")</f>
        <v/>
      </c>
      <c r="AT189" s="256" t="str">
        <f>IFERROR(IF(AND(AND($N188&lt;&gt;$BI$6,$N188&lt;&gt;$BJ$6),AT188="有"),$AL$2,VLOOKUP(AT188,'P1'!$B$4:$J$35,9,FALSE)),"")</f>
        <v/>
      </c>
      <c r="AU189" s="256" t="str">
        <f>IFERROR(IF(AND(AND($N188&lt;&gt;$BI$6,$N188&lt;&gt;$BJ$6),AU188="有"),$AL$2,VLOOKUP(AU188,'P1'!$B$4:$J$35,9,FALSE)),"")</f>
        <v/>
      </c>
      <c r="AV189" s="121">
        <f>SUM(Q189:AU189)</f>
        <v>0</v>
      </c>
      <c r="AW189" s="707"/>
      <c r="AX189" s="709"/>
      <c r="AY189" s="122"/>
      <c r="AZ189" s="122"/>
    </row>
    <row r="190" spans="2:52" ht="17.100000000000001" customHeight="1">
      <c r="B190" s="686">
        <f t="shared" si="11"/>
        <v>81</v>
      </c>
      <c r="C190" s="717"/>
      <c r="D190" s="718"/>
      <c r="E190" s="718"/>
      <c r="F190" s="718"/>
      <c r="G190" s="718"/>
      <c r="H190" s="719"/>
      <c r="I190" s="723"/>
      <c r="J190" s="724"/>
      <c r="K190" s="724"/>
      <c r="L190" s="724"/>
      <c r="M190" s="725"/>
      <c r="N190" s="729"/>
      <c r="O190" s="730"/>
      <c r="P190" s="71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116">
        <f>COUNTA(Q190:AU190)</f>
        <v>0</v>
      </c>
      <c r="AW190" s="706">
        <f>AV191</f>
        <v>0</v>
      </c>
      <c r="AX190" s="708" t="str">
        <f>IFERROR(ROUNDDOWN(AV191/$AT$2,1),"")</f>
        <v/>
      </c>
      <c r="AY190" s="117"/>
      <c r="AZ190" s="117"/>
    </row>
    <row r="191" spans="2:52" ht="17.100000000000001" customHeight="1">
      <c r="B191" s="687"/>
      <c r="C191" s="720"/>
      <c r="D191" s="721"/>
      <c r="E191" s="721"/>
      <c r="F191" s="721"/>
      <c r="G191" s="721"/>
      <c r="H191" s="722"/>
      <c r="I191" s="726"/>
      <c r="J191" s="727"/>
      <c r="K191" s="727"/>
      <c r="L191" s="727"/>
      <c r="M191" s="728"/>
      <c r="N191" s="720"/>
      <c r="O191" s="721"/>
      <c r="P191" s="722"/>
      <c r="Q191" s="256" t="str">
        <f>IFERROR(IF(AND(AND($N190&lt;&gt;$BI$6,$N190&lt;&gt;$BJ$6),Q190="有"),$AL$2,VLOOKUP(Q190,'P1'!$B$4:$J$35,9,FALSE)),"")</f>
        <v/>
      </c>
      <c r="R191" s="256" t="str">
        <f>IFERROR(IF(AND(AND($N190&lt;&gt;$BI$6,$N190&lt;&gt;$BJ$6),R190="有"),$AL$2,VLOOKUP(R190,'P1'!$B$4:$J$35,9,FALSE)),"")</f>
        <v/>
      </c>
      <c r="S191" s="256" t="str">
        <f>IFERROR(IF(AND(AND($N190&lt;&gt;$BI$6,$N190&lt;&gt;$BJ$6),S190="有"),$AL$2,VLOOKUP(S190,'P1'!$B$4:$J$35,9,FALSE)),"")</f>
        <v/>
      </c>
      <c r="T191" s="256" t="str">
        <f>IFERROR(IF(AND(AND($N190&lt;&gt;$BI$6,$N190&lt;&gt;$BJ$6),T190="有"),$AL$2,VLOOKUP(T190,'P1'!$B$4:$J$35,9,FALSE)),"")</f>
        <v/>
      </c>
      <c r="U191" s="256" t="str">
        <f>IFERROR(IF(AND(AND($N190&lt;&gt;$BI$6,$N190&lt;&gt;$BJ$6),U190="有"),$AL$2,VLOOKUP(U190,'P1'!$B$4:$J$35,9,FALSE)),"")</f>
        <v/>
      </c>
      <c r="V191" s="256" t="str">
        <f>IFERROR(IF(AND(AND($N190&lt;&gt;$BI$6,$N190&lt;&gt;$BJ$6),V190="有"),$AL$2,VLOOKUP(V190,'P1'!$B$4:$J$35,9,FALSE)),"")</f>
        <v/>
      </c>
      <c r="W191" s="256" t="str">
        <f>IFERROR(IF(AND(AND($N190&lt;&gt;$BI$6,$N190&lt;&gt;$BJ$6),W190="有"),$AL$2,VLOOKUP(W190,'P1'!$B$4:$J$35,9,FALSE)),"")</f>
        <v/>
      </c>
      <c r="X191" s="256" t="str">
        <f>IFERROR(IF(AND(AND($N190&lt;&gt;$BI$6,$N190&lt;&gt;$BJ$6),X190="有"),$AL$2,VLOOKUP(X190,'P1'!$B$4:$J$35,9,FALSE)),"")</f>
        <v/>
      </c>
      <c r="Y191" s="256" t="str">
        <f>IFERROR(IF(AND(AND($N190&lt;&gt;$BI$6,$N190&lt;&gt;$BJ$6),Y190="有"),$AL$2,VLOOKUP(Y190,'P1'!$B$4:$J$35,9,FALSE)),"")</f>
        <v/>
      </c>
      <c r="Z191" s="256" t="str">
        <f>IFERROR(IF(AND(AND($N190&lt;&gt;$BI$6,$N190&lt;&gt;$BJ$6),Z190="有"),$AL$2,VLOOKUP(Z190,'P1'!$B$4:$J$35,9,FALSE)),"")</f>
        <v/>
      </c>
      <c r="AA191" s="256" t="str">
        <f>IFERROR(IF(AND(AND($N190&lt;&gt;$BI$6,$N190&lt;&gt;$BJ$6),AA190="有"),$AL$2,VLOOKUP(AA190,'P1'!$B$4:$J$35,9,FALSE)),"")</f>
        <v/>
      </c>
      <c r="AB191" s="256" t="str">
        <f>IFERROR(IF(AND(AND($N190&lt;&gt;$BI$6,$N190&lt;&gt;$BJ$6),AB190="有"),$AL$2,VLOOKUP(AB190,'P1'!$B$4:$J$35,9,FALSE)),"")</f>
        <v/>
      </c>
      <c r="AC191" s="256" t="str">
        <f>IFERROR(IF(AND(AND($N190&lt;&gt;$BI$6,$N190&lt;&gt;$BJ$6),AC190="有"),$AL$2,VLOOKUP(AC190,'P1'!$B$4:$J$35,9,FALSE)),"")</f>
        <v/>
      </c>
      <c r="AD191" s="256" t="str">
        <f>IFERROR(IF(AND(AND($N190&lt;&gt;$BI$6,$N190&lt;&gt;$BJ$6),AD190="有"),$AL$2,VLOOKUP(AD190,'P1'!$B$4:$J$35,9,FALSE)),"")</f>
        <v/>
      </c>
      <c r="AE191" s="256" t="str">
        <f>IFERROR(IF(AND(AND($N190&lt;&gt;$BI$6,$N190&lt;&gt;$BJ$6),AE190="有"),$AL$2,VLOOKUP(AE190,'P1'!$B$4:$J$35,9,FALSE)),"")</f>
        <v/>
      </c>
      <c r="AF191" s="256" t="str">
        <f>IFERROR(IF(AND(AND($N190&lt;&gt;$BI$6,$N190&lt;&gt;$BJ$6),AF190="有"),$AL$2,VLOOKUP(AF190,'P1'!$B$4:$J$35,9,FALSE)),"")</f>
        <v/>
      </c>
      <c r="AG191" s="256" t="str">
        <f>IFERROR(IF(AND(AND($N190&lt;&gt;$BI$6,$N190&lt;&gt;$BJ$6),AG190="有"),$AL$2,VLOOKUP(AG190,'P1'!$B$4:$J$35,9,FALSE)),"")</f>
        <v/>
      </c>
      <c r="AH191" s="256" t="str">
        <f>IFERROR(IF(AND(AND($N190&lt;&gt;$BI$6,$N190&lt;&gt;$BJ$6),AH190="有"),$AL$2,VLOOKUP(AH190,'P1'!$B$4:$J$35,9,FALSE)),"")</f>
        <v/>
      </c>
      <c r="AI191" s="256" t="str">
        <f>IFERROR(IF(AND(AND($N190&lt;&gt;$BI$6,$N190&lt;&gt;$BJ$6),AI190="有"),$AL$2,VLOOKUP(AI190,'P1'!$B$4:$J$35,9,FALSE)),"")</f>
        <v/>
      </c>
      <c r="AJ191" s="256" t="str">
        <f>IFERROR(IF(AND(AND($N190&lt;&gt;$BI$6,$N190&lt;&gt;$BJ$6),AJ190="有"),$AL$2,VLOOKUP(AJ190,'P1'!$B$4:$J$35,9,FALSE)),"")</f>
        <v/>
      </c>
      <c r="AK191" s="256" t="str">
        <f>IFERROR(IF(AND(AND($N190&lt;&gt;$BI$6,$N190&lt;&gt;$BJ$6),AK190="有"),$AL$2,VLOOKUP(AK190,'P1'!$B$4:$J$35,9,FALSE)),"")</f>
        <v/>
      </c>
      <c r="AL191" s="256" t="str">
        <f>IFERROR(IF(AND(AND($N190&lt;&gt;$BI$6,$N190&lt;&gt;$BJ$6),AL190="有"),$AL$2,VLOOKUP(AL190,'P1'!$B$4:$J$35,9,FALSE)),"")</f>
        <v/>
      </c>
      <c r="AM191" s="256" t="str">
        <f>IFERROR(IF(AND(AND($N190&lt;&gt;$BI$6,$N190&lt;&gt;$BJ$6),AM190="有"),$AL$2,VLOOKUP(AM190,'P1'!$B$4:$J$35,9,FALSE)),"")</f>
        <v/>
      </c>
      <c r="AN191" s="256" t="str">
        <f>IFERROR(IF(AND(AND($N190&lt;&gt;$BI$6,$N190&lt;&gt;$BJ$6),AN190="有"),$AL$2,VLOOKUP(AN190,'P1'!$B$4:$J$35,9,FALSE)),"")</f>
        <v/>
      </c>
      <c r="AO191" s="256" t="str">
        <f>IFERROR(IF(AND(AND($N190&lt;&gt;$BI$6,$N190&lt;&gt;$BJ$6),AO190="有"),$AL$2,VLOOKUP(AO190,'P1'!$B$4:$J$35,9,FALSE)),"")</f>
        <v/>
      </c>
      <c r="AP191" s="256" t="str">
        <f>IFERROR(IF(AND(AND($N190&lt;&gt;$BI$6,$N190&lt;&gt;$BJ$6),AP190="有"),$AL$2,VLOOKUP(AP190,'P1'!$B$4:$J$35,9,FALSE)),"")</f>
        <v/>
      </c>
      <c r="AQ191" s="256" t="str">
        <f>IFERROR(IF(AND(AND($N190&lt;&gt;$BI$6,$N190&lt;&gt;$BJ$6),AQ190="有"),$AL$2,VLOOKUP(AQ190,'P1'!$B$4:$J$35,9,FALSE)),"")</f>
        <v/>
      </c>
      <c r="AR191" s="256" t="str">
        <f>IFERROR(IF(AND(AND($N190&lt;&gt;$BI$6,$N190&lt;&gt;$BJ$6),AR190="有"),$AL$2,VLOOKUP(AR190,'P1'!$B$4:$J$35,9,FALSE)),"")</f>
        <v/>
      </c>
      <c r="AS191" s="256" t="str">
        <f>IFERROR(IF(AND(AND($N190&lt;&gt;$BI$6,$N190&lt;&gt;$BJ$6),AS190="有"),$AL$2,VLOOKUP(AS190,'P1'!$B$4:$J$35,9,FALSE)),"")</f>
        <v/>
      </c>
      <c r="AT191" s="256" t="str">
        <f>IFERROR(IF(AND(AND($N190&lt;&gt;$BI$6,$N190&lt;&gt;$BJ$6),AT190="有"),$AL$2,VLOOKUP(AT190,'P1'!$B$4:$J$35,9,FALSE)),"")</f>
        <v/>
      </c>
      <c r="AU191" s="256" t="str">
        <f>IFERROR(IF(AND(AND($N190&lt;&gt;$BI$6,$N190&lt;&gt;$BJ$6),AU190="有"),$AL$2,VLOOKUP(AU190,'P1'!$B$4:$J$35,9,FALSE)),"")</f>
        <v/>
      </c>
      <c r="AV191" s="121">
        <f>SUM(Q191:AU191)</f>
        <v>0</v>
      </c>
      <c r="AW191" s="707"/>
      <c r="AX191" s="709"/>
      <c r="AY191" s="122"/>
      <c r="AZ191" s="122"/>
    </row>
    <row r="192" spans="2:52" ht="17.100000000000001" customHeight="1">
      <c r="B192" s="686">
        <f t="shared" si="11"/>
        <v>82</v>
      </c>
      <c r="C192" s="717"/>
      <c r="D192" s="718"/>
      <c r="E192" s="718"/>
      <c r="F192" s="718"/>
      <c r="G192" s="718"/>
      <c r="H192" s="719"/>
      <c r="I192" s="723"/>
      <c r="J192" s="724"/>
      <c r="K192" s="724"/>
      <c r="L192" s="724"/>
      <c r="M192" s="725"/>
      <c r="N192" s="729"/>
      <c r="O192" s="730"/>
      <c r="P192" s="71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116">
        <f>COUNTA(Q192:AU192)</f>
        <v>0</v>
      </c>
      <c r="AW192" s="706">
        <f>AV193</f>
        <v>0</v>
      </c>
      <c r="AX192" s="708" t="str">
        <f>IFERROR(ROUNDDOWN(AV193/$AT$2,1),"")</f>
        <v/>
      </c>
      <c r="AY192" s="117"/>
      <c r="AZ192" s="117"/>
    </row>
    <row r="193" spans="2:59" ht="17.100000000000001" customHeight="1">
      <c r="B193" s="687"/>
      <c r="C193" s="720"/>
      <c r="D193" s="721"/>
      <c r="E193" s="721"/>
      <c r="F193" s="721"/>
      <c r="G193" s="721"/>
      <c r="H193" s="722"/>
      <c r="I193" s="726"/>
      <c r="J193" s="727"/>
      <c r="K193" s="727"/>
      <c r="L193" s="727"/>
      <c r="M193" s="728"/>
      <c r="N193" s="720"/>
      <c r="O193" s="721"/>
      <c r="P193" s="722"/>
      <c r="Q193" s="256" t="str">
        <f>IFERROR(IF(AND(AND($N192&lt;&gt;$BI$6,$N192&lt;&gt;$BJ$6),Q192="有"),$AL$2,VLOOKUP(Q192,'P1'!$B$4:$J$35,9,FALSE)),"")</f>
        <v/>
      </c>
      <c r="R193" s="256" t="str">
        <f>IFERROR(IF(AND(AND($N192&lt;&gt;$BI$6,$N192&lt;&gt;$BJ$6),R192="有"),$AL$2,VLOOKUP(R192,'P1'!$B$4:$J$35,9,FALSE)),"")</f>
        <v/>
      </c>
      <c r="S193" s="256" t="str">
        <f>IFERROR(IF(AND(AND($N192&lt;&gt;$BI$6,$N192&lt;&gt;$BJ$6),S192="有"),$AL$2,VLOOKUP(S192,'P1'!$B$4:$J$35,9,FALSE)),"")</f>
        <v/>
      </c>
      <c r="T193" s="256" t="str">
        <f>IFERROR(IF(AND(AND($N192&lt;&gt;$BI$6,$N192&lt;&gt;$BJ$6),T192="有"),$AL$2,VLOOKUP(T192,'P1'!$B$4:$J$35,9,FALSE)),"")</f>
        <v/>
      </c>
      <c r="U193" s="256" t="str">
        <f>IFERROR(IF(AND(AND($N192&lt;&gt;$BI$6,$N192&lt;&gt;$BJ$6),U192="有"),$AL$2,VLOOKUP(U192,'P1'!$B$4:$J$35,9,FALSE)),"")</f>
        <v/>
      </c>
      <c r="V193" s="256" t="str">
        <f>IFERROR(IF(AND(AND($N192&lt;&gt;$BI$6,$N192&lt;&gt;$BJ$6),V192="有"),$AL$2,VLOOKUP(V192,'P1'!$B$4:$J$35,9,FALSE)),"")</f>
        <v/>
      </c>
      <c r="W193" s="256" t="str">
        <f>IFERROR(IF(AND(AND($N192&lt;&gt;$BI$6,$N192&lt;&gt;$BJ$6),W192="有"),$AL$2,VLOOKUP(W192,'P1'!$B$4:$J$35,9,FALSE)),"")</f>
        <v/>
      </c>
      <c r="X193" s="256" t="str">
        <f>IFERROR(IF(AND(AND($N192&lt;&gt;$BI$6,$N192&lt;&gt;$BJ$6),X192="有"),$AL$2,VLOOKUP(X192,'P1'!$B$4:$J$35,9,FALSE)),"")</f>
        <v/>
      </c>
      <c r="Y193" s="256" t="str">
        <f>IFERROR(IF(AND(AND($N192&lt;&gt;$BI$6,$N192&lt;&gt;$BJ$6),Y192="有"),$AL$2,VLOOKUP(Y192,'P1'!$B$4:$J$35,9,FALSE)),"")</f>
        <v/>
      </c>
      <c r="Z193" s="256" t="str">
        <f>IFERROR(IF(AND(AND($N192&lt;&gt;$BI$6,$N192&lt;&gt;$BJ$6),Z192="有"),$AL$2,VLOOKUP(Z192,'P1'!$B$4:$J$35,9,FALSE)),"")</f>
        <v/>
      </c>
      <c r="AA193" s="256" t="str">
        <f>IFERROR(IF(AND(AND($N192&lt;&gt;$BI$6,$N192&lt;&gt;$BJ$6),AA192="有"),$AL$2,VLOOKUP(AA192,'P1'!$B$4:$J$35,9,FALSE)),"")</f>
        <v/>
      </c>
      <c r="AB193" s="256" t="str">
        <f>IFERROR(IF(AND(AND($N192&lt;&gt;$BI$6,$N192&lt;&gt;$BJ$6),AB192="有"),$AL$2,VLOOKUP(AB192,'P1'!$B$4:$J$35,9,FALSE)),"")</f>
        <v/>
      </c>
      <c r="AC193" s="256" t="str">
        <f>IFERROR(IF(AND(AND($N192&lt;&gt;$BI$6,$N192&lt;&gt;$BJ$6),AC192="有"),$AL$2,VLOOKUP(AC192,'P1'!$B$4:$J$35,9,FALSE)),"")</f>
        <v/>
      </c>
      <c r="AD193" s="256" t="str">
        <f>IFERROR(IF(AND(AND($N192&lt;&gt;$BI$6,$N192&lt;&gt;$BJ$6),AD192="有"),$AL$2,VLOOKUP(AD192,'P1'!$B$4:$J$35,9,FALSE)),"")</f>
        <v/>
      </c>
      <c r="AE193" s="256" t="str">
        <f>IFERROR(IF(AND(AND($N192&lt;&gt;$BI$6,$N192&lt;&gt;$BJ$6),AE192="有"),$AL$2,VLOOKUP(AE192,'P1'!$B$4:$J$35,9,FALSE)),"")</f>
        <v/>
      </c>
      <c r="AF193" s="256" t="str">
        <f>IFERROR(IF(AND(AND($N192&lt;&gt;$BI$6,$N192&lt;&gt;$BJ$6),AF192="有"),$AL$2,VLOOKUP(AF192,'P1'!$B$4:$J$35,9,FALSE)),"")</f>
        <v/>
      </c>
      <c r="AG193" s="256" t="str">
        <f>IFERROR(IF(AND(AND($N192&lt;&gt;$BI$6,$N192&lt;&gt;$BJ$6),AG192="有"),$AL$2,VLOOKUP(AG192,'P1'!$B$4:$J$35,9,FALSE)),"")</f>
        <v/>
      </c>
      <c r="AH193" s="256" t="str">
        <f>IFERROR(IF(AND(AND($N192&lt;&gt;$BI$6,$N192&lt;&gt;$BJ$6),AH192="有"),$AL$2,VLOOKUP(AH192,'P1'!$B$4:$J$35,9,FALSE)),"")</f>
        <v/>
      </c>
      <c r="AI193" s="256" t="str">
        <f>IFERROR(IF(AND(AND($N192&lt;&gt;$BI$6,$N192&lt;&gt;$BJ$6),AI192="有"),$AL$2,VLOOKUP(AI192,'P1'!$B$4:$J$35,9,FALSE)),"")</f>
        <v/>
      </c>
      <c r="AJ193" s="256" t="str">
        <f>IFERROR(IF(AND(AND($N192&lt;&gt;$BI$6,$N192&lt;&gt;$BJ$6),AJ192="有"),$AL$2,VLOOKUP(AJ192,'P1'!$B$4:$J$35,9,FALSE)),"")</f>
        <v/>
      </c>
      <c r="AK193" s="256" t="str">
        <f>IFERROR(IF(AND(AND($N192&lt;&gt;$BI$6,$N192&lt;&gt;$BJ$6),AK192="有"),$AL$2,VLOOKUP(AK192,'P1'!$B$4:$J$35,9,FALSE)),"")</f>
        <v/>
      </c>
      <c r="AL193" s="256" t="str">
        <f>IFERROR(IF(AND(AND($N192&lt;&gt;$BI$6,$N192&lt;&gt;$BJ$6),AL192="有"),$AL$2,VLOOKUP(AL192,'P1'!$B$4:$J$35,9,FALSE)),"")</f>
        <v/>
      </c>
      <c r="AM193" s="256" t="str">
        <f>IFERROR(IF(AND(AND($N192&lt;&gt;$BI$6,$N192&lt;&gt;$BJ$6),AM192="有"),$AL$2,VLOOKUP(AM192,'P1'!$B$4:$J$35,9,FALSE)),"")</f>
        <v/>
      </c>
      <c r="AN193" s="256" t="str">
        <f>IFERROR(IF(AND(AND($N192&lt;&gt;$BI$6,$N192&lt;&gt;$BJ$6),AN192="有"),$AL$2,VLOOKUP(AN192,'P1'!$B$4:$J$35,9,FALSE)),"")</f>
        <v/>
      </c>
      <c r="AO193" s="256" t="str">
        <f>IFERROR(IF(AND(AND($N192&lt;&gt;$BI$6,$N192&lt;&gt;$BJ$6),AO192="有"),$AL$2,VLOOKUP(AO192,'P1'!$B$4:$J$35,9,FALSE)),"")</f>
        <v/>
      </c>
      <c r="AP193" s="256" t="str">
        <f>IFERROR(IF(AND(AND($N192&lt;&gt;$BI$6,$N192&lt;&gt;$BJ$6),AP192="有"),$AL$2,VLOOKUP(AP192,'P1'!$B$4:$J$35,9,FALSE)),"")</f>
        <v/>
      </c>
      <c r="AQ193" s="256" t="str">
        <f>IFERROR(IF(AND(AND($N192&lt;&gt;$BI$6,$N192&lt;&gt;$BJ$6),AQ192="有"),$AL$2,VLOOKUP(AQ192,'P1'!$B$4:$J$35,9,FALSE)),"")</f>
        <v/>
      </c>
      <c r="AR193" s="256" t="str">
        <f>IFERROR(IF(AND(AND($N192&lt;&gt;$BI$6,$N192&lt;&gt;$BJ$6),AR192="有"),$AL$2,VLOOKUP(AR192,'P1'!$B$4:$J$35,9,FALSE)),"")</f>
        <v/>
      </c>
      <c r="AS193" s="256" t="str">
        <f>IFERROR(IF(AND(AND($N192&lt;&gt;$BI$6,$N192&lt;&gt;$BJ$6),AS192="有"),$AL$2,VLOOKUP(AS192,'P1'!$B$4:$J$35,9,FALSE)),"")</f>
        <v/>
      </c>
      <c r="AT193" s="256" t="str">
        <f>IFERROR(IF(AND(AND($N192&lt;&gt;$BI$6,$N192&lt;&gt;$BJ$6),AT192="有"),$AL$2,VLOOKUP(AT192,'P1'!$B$4:$J$35,9,FALSE)),"")</f>
        <v/>
      </c>
      <c r="AU193" s="256" t="str">
        <f>IFERROR(IF(AND(AND($N192&lt;&gt;$BI$6,$N192&lt;&gt;$BJ$6),AU192="有"),$AL$2,VLOOKUP(AU192,'P1'!$B$4:$J$35,9,FALSE)),"")</f>
        <v/>
      </c>
      <c r="AV193" s="121">
        <f>SUM(Q193:AU193)</f>
        <v>0</v>
      </c>
      <c r="AW193" s="707"/>
      <c r="AX193" s="709"/>
      <c r="AY193" s="122"/>
      <c r="AZ193" s="122"/>
    </row>
    <row r="194" spans="2:59" ht="17.100000000000001" customHeight="1">
      <c r="B194" s="686">
        <f t="shared" si="11"/>
        <v>83</v>
      </c>
      <c r="C194" s="717"/>
      <c r="D194" s="718"/>
      <c r="E194" s="718"/>
      <c r="F194" s="718"/>
      <c r="G194" s="718"/>
      <c r="H194" s="719"/>
      <c r="I194" s="723"/>
      <c r="J194" s="724"/>
      <c r="K194" s="724"/>
      <c r="L194" s="724"/>
      <c r="M194" s="725"/>
      <c r="N194" s="729"/>
      <c r="O194" s="730"/>
      <c r="P194" s="71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116">
        <f>COUNTA(Q194:AU194)</f>
        <v>0</v>
      </c>
      <c r="AW194" s="706">
        <f>AV195</f>
        <v>0</v>
      </c>
      <c r="AX194" s="708" t="str">
        <f>IFERROR(ROUNDDOWN(AV195/$AT$2,1),"")</f>
        <v/>
      </c>
      <c r="AY194" s="117"/>
      <c r="AZ194" s="117"/>
    </row>
    <row r="195" spans="2:59" ht="17.100000000000001" customHeight="1">
      <c r="B195" s="687"/>
      <c r="C195" s="720"/>
      <c r="D195" s="721"/>
      <c r="E195" s="721"/>
      <c r="F195" s="721"/>
      <c r="G195" s="721"/>
      <c r="H195" s="722"/>
      <c r="I195" s="726"/>
      <c r="J195" s="727"/>
      <c r="K195" s="727"/>
      <c r="L195" s="727"/>
      <c r="M195" s="728"/>
      <c r="N195" s="720"/>
      <c r="O195" s="721"/>
      <c r="P195" s="722"/>
      <c r="Q195" s="256" t="str">
        <f>IFERROR(IF(AND(AND($N194&lt;&gt;$BI$6,$N194&lt;&gt;$BJ$6),Q194="有"),$AL$2,VLOOKUP(Q194,'P1'!$B$4:$J$35,9,FALSE)),"")</f>
        <v/>
      </c>
      <c r="R195" s="256" t="str">
        <f>IFERROR(IF(AND(AND($N194&lt;&gt;$BI$6,$N194&lt;&gt;$BJ$6),R194="有"),$AL$2,VLOOKUP(R194,'P1'!$B$4:$J$35,9,FALSE)),"")</f>
        <v/>
      </c>
      <c r="S195" s="256" t="str">
        <f>IFERROR(IF(AND(AND($N194&lt;&gt;$BI$6,$N194&lt;&gt;$BJ$6),S194="有"),$AL$2,VLOOKUP(S194,'P1'!$B$4:$J$35,9,FALSE)),"")</f>
        <v/>
      </c>
      <c r="T195" s="256" t="str">
        <f>IFERROR(IF(AND(AND($N194&lt;&gt;$BI$6,$N194&lt;&gt;$BJ$6),T194="有"),$AL$2,VLOOKUP(T194,'P1'!$B$4:$J$35,9,FALSE)),"")</f>
        <v/>
      </c>
      <c r="U195" s="256" t="str">
        <f>IFERROR(IF(AND(AND($N194&lt;&gt;$BI$6,$N194&lt;&gt;$BJ$6),U194="有"),$AL$2,VLOOKUP(U194,'P1'!$B$4:$J$35,9,FALSE)),"")</f>
        <v/>
      </c>
      <c r="V195" s="256" t="str">
        <f>IFERROR(IF(AND(AND($N194&lt;&gt;$BI$6,$N194&lt;&gt;$BJ$6),V194="有"),$AL$2,VLOOKUP(V194,'P1'!$B$4:$J$35,9,FALSE)),"")</f>
        <v/>
      </c>
      <c r="W195" s="256" t="str">
        <f>IFERROR(IF(AND(AND($N194&lt;&gt;$BI$6,$N194&lt;&gt;$BJ$6),W194="有"),$AL$2,VLOOKUP(W194,'P1'!$B$4:$J$35,9,FALSE)),"")</f>
        <v/>
      </c>
      <c r="X195" s="256" t="str">
        <f>IFERROR(IF(AND(AND($N194&lt;&gt;$BI$6,$N194&lt;&gt;$BJ$6),X194="有"),$AL$2,VLOOKUP(X194,'P1'!$B$4:$J$35,9,FALSE)),"")</f>
        <v/>
      </c>
      <c r="Y195" s="256" t="str">
        <f>IFERROR(IF(AND(AND($N194&lt;&gt;$BI$6,$N194&lt;&gt;$BJ$6),Y194="有"),$AL$2,VLOOKUP(Y194,'P1'!$B$4:$J$35,9,FALSE)),"")</f>
        <v/>
      </c>
      <c r="Z195" s="256" t="str">
        <f>IFERROR(IF(AND(AND($N194&lt;&gt;$BI$6,$N194&lt;&gt;$BJ$6),Z194="有"),$AL$2,VLOOKUP(Z194,'P1'!$B$4:$J$35,9,FALSE)),"")</f>
        <v/>
      </c>
      <c r="AA195" s="256" t="str">
        <f>IFERROR(IF(AND(AND($N194&lt;&gt;$BI$6,$N194&lt;&gt;$BJ$6),AA194="有"),$AL$2,VLOOKUP(AA194,'P1'!$B$4:$J$35,9,FALSE)),"")</f>
        <v/>
      </c>
      <c r="AB195" s="256" t="str">
        <f>IFERROR(IF(AND(AND($N194&lt;&gt;$BI$6,$N194&lt;&gt;$BJ$6),AB194="有"),$AL$2,VLOOKUP(AB194,'P1'!$B$4:$J$35,9,FALSE)),"")</f>
        <v/>
      </c>
      <c r="AC195" s="256" t="str">
        <f>IFERROR(IF(AND(AND($N194&lt;&gt;$BI$6,$N194&lt;&gt;$BJ$6),AC194="有"),$AL$2,VLOOKUP(AC194,'P1'!$B$4:$J$35,9,FALSE)),"")</f>
        <v/>
      </c>
      <c r="AD195" s="256" t="str">
        <f>IFERROR(IF(AND(AND($N194&lt;&gt;$BI$6,$N194&lt;&gt;$BJ$6),AD194="有"),$AL$2,VLOOKUP(AD194,'P1'!$B$4:$J$35,9,FALSE)),"")</f>
        <v/>
      </c>
      <c r="AE195" s="256" t="str">
        <f>IFERROR(IF(AND(AND($N194&lt;&gt;$BI$6,$N194&lt;&gt;$BJ$6),AE194="有"),$AL$2,VLOOKUP(AE194,'P1'!$B$4:$J$35,9,FALSE)),"")</f>
        <v/>
      </c>
      <c r="AF195" s="256" t="str">
        <f>IFERROR(IF(AND(AND($N194&lt;&gt;$BI$6,$N194&lt;&gt;$BJ$6),AF194="有"),$AL$2,VLOOKUP(AF194,'P1'!$B$4:$J$35,9,FALSE)),"")</f>
        <v/>
      </c>
      <c r="AG195" s="256" t="str">
        <f>IFERROR(IF(AND(AND($N194&lt;&gt;$BI$6,$N194&lt;&gt;$BJ$6),AG194="有"),$AL$2,VLOOKUP(AG194,'P1'!$B$4:$J$35,9,FALSE)),"")</f>
        <v/>
      </c>
      <c r="AH195" s="256" t="str">
        <f>IFERROR(IF(AND(AND($N194&lt;&gt;$BI$6,$N194&lt;&gt;$BJ$6),AH194="有"),$AL$2,VLOOKUP(AH194,'P1'!$B$4:$J$35,9,FALSE)),"")</f>
        <v/>
      </c>
      <c r="AI195" s="256" t="str">
        <f>IFERROR(IF(AND(AND($N194&lt;&gt;$BI$6,$N194&lt;&gt;$BJ$6),AI194="有"),$AL$2,VLOOKUP(AI194,'P1'!$B$4:$J$35,9,FALSE)),"")</f>
        <v/>
      </c>
      <c r="AJ195" s="256" t="str">
        <f>IFERROR(IF(AND(AND($N194&lt;&gt;$BI$6,$N194&lt;&gt;$BJ$6),AJ194="有"),$AL$2,VLOOKUP(AJ194,'P1'!$B$4:$J$35,9,FALSE)),"")</f>
        <v/>
      </c>
      <c r="AK195" s="256" t="str">
        <f>IFERROR(IF(AND(AND($N194&lt;&gt;$BI$6,$N194&lt;&gt;$BJ$6),AK194="有"),$AL$2,VLOOKUP(AK194,'P1'!$B$4:$J$35,9,FALSE)),"")</f>
        <v/>
      </c>
      <c r="AL195" s="256" t="str">
        <f>IFERROR(IF(AND(AND($N194&lt;&gt;$BI$6,$N194&lt;&gt;$BJ$6),AL194="有"),$AL$2,VLOOKUP(AL194,'P1'!$B$4:$J$35,9,FALSE)),"")</f>
        <v/>
      </c>
      <c r="AM195" s="256" t="str">
        <f>IFERROR(IF(AND(AND($N194&lt;&gt;$BI$6,$N194&lt;&gt;$BJ$6),AM194="有"),$AL$2,VLOOKUP(AM194,'P1'!$B$4:$J$35,9,FALSE)),"")</f>
        <v/>
      </c>
      <c r="AN195" s="256" t="str">
        <f>IFERROR(IF(AND(AND($N194&lt;&gt;$BI$6,$N194&lt;&gt;$BJ$6),AN194="有"),$AL$2,VLOOKUP(AN194,'P1'!$B$4:$J$35,9,FALSE)),"")</f>
        <v/>
      </c>
      <c r="AO195" s="256" t="str">
        <f>IFERROR(IF(AND(AND($N194&lt;&gt;$BI$6,$N194&lt;&gt;$BJ$6),AO194="有"),$AL$2,VLOOKUP(AO194,'P1'!$B$4:$J$35,9,FALSE)),"")</f>
        <v/>
      </c>
      <c r="AP195" s="256" t="str">
        <f>IFERROR(IF(AND(AND($N194&lt;&gt;$BI$6,$N194&lt;&gt;$BJ$6),AP194="有"),$AL$2,VLOOKUP(AP194,'P1'!$B$4:$J$35,9,FALSE)),"")</f>
        <v/>
      </c>
      <c r="AQ195" s="256" t="str">
        <f>IFERROR(IF(AND(AND($N194&lt;&gt;$BI$6,$N194&lt;&gt;$BJ$6),AQ194="有"),$AL$2,VLOOKUP(AQ194,'P1'!$B$4:$J$35,9,FALSE)),"")</f>
        <v/>
      </c>
      <c r="AR195" s="256" t="str">
        <f>IFERROR(IF(AND(AND($N194&lt;&gt;$BI$6,$N194&lt;&gt;$BJ$6),AR194="有"),$AL$2,VLOOKUP(AR194,'P1'!$B$4:$J$35,9,FALSE)),"")</f>
        <v/>
      </c>
      <c r="AS195" s="256" t="str">
        <f>IFERROR(IF(AND(AND($N194&lt;&gt;$BI$6,$N194&lt;&gt;$BJ$6),AS194="有"),$AL$2,VLOOKUP(AS194,'P1'!$B$4:$J$35,9,FALSE)),"")</f>
        <v/>
      </c>
      <c r="AT195" s="256" t="str">
        <f>IFERROR(IF(AND(AND($N194&lt;&gt;$BI$6,$N194&lt;&gt;$BJ$6),AT194="有"),$AL$2,VLOOKUP(AT194,'P1'!$B$4:$J$35,9,FALSE)),"")</f>
        <v/>
      </c>
      <c r="AU195" s="256" t="str">
        <f>IFERROR(IF(AND(AND($N194&lt;&gt;$BI$6,$N194&lt;&gt;$BJ$6),AU194="有"),$AL$2,VLOOKUP(AU194,'P1'!$B$4:$J$35,9,FALSE)),"")</f>
        <v/>
      </c>
      <c r="AV195" s="121">
        <f>SUM(Q195:AU195)</f>
        <v>0</v>
      </c>
      <c r="AW195" s="707"/>
      <c r="AX195" s="709"/>
      <c r="AY195" s="122"/>
      <c r="AZ195" s="122"/>
    </row>
    <row r="196" spans="2:59" ht="17.100000000000001" customHeight="1">
      <c r="B196" s="686">
        <f t="shared" si="11"/>
        <v>84</v>
      </c>
      <c r="C196" s="717"/>
      <c r="D196" s="718"/>
      <c r="E196" s="718"/>
      <c r="F196" s="718"/>
      <c r="G196" s="718"/>
      <c r="H196" s="719"/>
      <c r="I196" s="723"/>
      <c r="J196" s="724"/>
      <c r="K196" s="724"/>
      <c r="L196" s="724"/>
      <c r="M196" s="725"/>
      <c r="N196" s="729"/>
      <c r="O196" s="730"/>
      <c r="P196" s="71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c r="AS196" s="259"/>
      <c r="AT196" s="259"/>
      <c r="AU196" s="259"/>
      <c r="AV196" s="116">
        <f>COUNTA(Q196:AU196)</f>
        <v>0</v>
      </c>
      <c r="AW196" s="706">
        <f>AV197</f>
        <v>0</v>
      </c>
      <c r="AX196" s="708" t="str">
        <f>IFERROR(ROUNDDOWN(AV197/$AT$2,1),"")</f>
        <v/>
      </c>
      <c r="AY196" s="117"/>
      <c r="AZ196" s="117"/>
    </row>
    <row r="197" spans="2:59" ht="17.100000000000001" customHeight="1">
      <c r="B197" s="687"/>
      <c r="C197" s="720"/>
      <c r="D197" s="721"/>
      <c r="E197" s="721"/>
      <c r="F197" s="721"/>
      <c r="G197" s="721"/>
      <c r="H197" s="722"/>
      <c r="I197" s="726"/>
      <c r="J197" s="727"/>
      <c r="K197" s="727"/>
      <c r="L197" s="727"/>
      <c r="M197" s="728"/>
      <c r="N197" s="720"/>
      <c r="O197" s="721"/>
      <c r="P197" s="722"/>
      <c r="Q197" s="256" t="str">
        <f>IFERROR(IF(AND(AND($N196&lt;&gt;$BI$6,$N196&lt;&gt;$BJ$6),Q196="有"),$AL$2,VLOOKUP(Q196,'P1'!$B$4:$J$35,9,FALSE)),"")</f>
        <v/>
      </c>
      <c r="R197" s="256" t="str">
        <f>IFERROR(IF(AND(AND($N196&lt;&gt;$BI$6,$N196&lt;&gt;$BJ$6),R196="有"),$AL$2,VLOOKUP(R196,'P1'!$B$4:$J$35,9,FALSE)),"")</f>
        <v/>
      </c>
      <c r="S197" s="256" t="str">
        <f>IFERROR(IF(AND(AND($N196&lt;&gt;$BI$6,$N196&lt;&gt;$BJ$6),S196="有"),$AL$2,VLOOKUP(S196,'P1'!$B$4:$J$35,9,FALSE)),"")</f>
        <v/>
      </c>
      <c r="T197" s="256" t="str">
        <f>IFERROR(IF(AND(AND($N196&lt;&gt;$BI$6,$N196&lt;&gt;$BJ$6),T196="有"),$AL$2,VLOOKUP(T196,'P1'!$B$4:$J$35,9,FALSE)),"")</f>
        <v/>
      </c>
      <c r="U197" s="256" t="str">
        <f>IFERROR(IF(AND(AND($N196&lt;&gt;$BI$6,$N196&lt;&gt;$BJ$6),U196="有"),$AL$2,VLOOKUP(U196,'P1'!$B$4:$J$35,9,FALSE)),"")</f>
        <v/>
      </c>
      <c r="V197" s="256" t="str">
        <f>IFERROR(IF(AND(AND($N196&lt;&gt;$BI$6,$N196&lt;&gt;$BJ$6),V196="有"),$AL$2,VLOOKUP(V196,'P1'!$B$4:$J$35,9,FALSE)),"")</f>
        <v/>
      </c>
      <c r="W197" s="256" t="str">
        <f>IFERROR(IF(AND(AND($N196&lt;&gt;$BI$6,$N196&lt;&gt;$BJ$6),W196="有"),$AL$2,VLOOKUP(W196,'P1'!$B$4:$J$35,9,FALSE)),"")</f>
        <v/>
      </c>
      <c r="X197" s="256" t="str">
        <f>IFERROR(IF(AND(AND($N196&lt;&gt;$BI$6,$N196&lt;&gt;$BJ$6),X196="有"),$AL$2,VLOOKUP(X196,'P1'!$B$4:$J$35,9,FALSE)),"")</f>
        <v/>
      </c>
      <c r="Y197" s="256" t="str">
        <f>IFERROR(IF(AND(AND($N196&lt;&gt;$BI$6,$N196&lt;&gt;$BJ$6),Y196="有"),$AL$2,VLOOKUP(Y196,'P1'!$B$4:$J$35,9,FALSE)),"")</f>
        <v/>
      </c>
      <c r="Z197" s="256" t="str">
        <f>IFERROR(IF(AND(AND($N196&lt;&gt;$BI$6,$N196&lt;&gt;$BJ$6),Z196="有"),$AL$2,VLOOKUP(Z196,'P1'!$B$4:$J$35,9,FALSE)),"")</f>
        <v/>
      </c>
      <c r="AA197" s="256" t="str">
        <f>IFERROR(IF(AND(AND($N196&lt;&gt;$BI$6,$N196&lt;&gt;$BJ$6),AA196="有"),$AL$2,VLOOKUP(AA196,'P1'!$B$4:$J$35,9,FALSE)),"")</f>
        <v/>
      </c>
      <c r="AB197" s="256" t="str">
        <f>IFERROR(IF(AND(AND($N196&lt;&gt;$BI$6,$N196&lt;&gt;$BJ$6),AB196="有"),$AL$2,VLOOKUP(AB196,'P1'!$B$4:$J$35,9,FALSE)),"")</f>
        <v/>
      </c>
      <c r="AC197" s="256" t="str">
        <f>IFERROR(IF(AND(AND($N196&lt;&gt;$BI$6,$N196&lt;&gt;$BJ$6),AC196="有"),$AL$2,VLOOKUP(AC196,'P1'!$B$4:$J$35,9,FALSE)),"")</f>
        <v/>
      </c>
      <c r="AD197" s="256" t="str">
        <f>IFERROR(IF(AND(AND($N196&lt;&gt;$BI$6,$N196&lt;&gt;$BJ$6),AD196="有"),$AL$2,VLOOKUP(AD196,'P1'!$B$4:$J$35,9,FALSE)),"")</f>
        <v/>
      </c>
      <c r="AE197" s="256" t="str">
        <f>IFERROR(IF(AND(AND($N196&lt;&gt;$BI$6,$N196&lt;&gt;$BJ$6),AE196="有"),$AL$2,VLOOKUP(AE196,'P1'!$B$4:$J$35,9,FALSE)),"")</f>
        <v/>
      </c>
      <c r="AF197" s="256" t="str">
        <f>IFERROR(IF(AND(AND($N196&lt;&gt;$BI$6,$N196&lt;&gt;$BJ$6),AF196="有"),$AL$2,VLOOKUP(AF196,'P1'!$B$4:$J$35,9,FALSE)),"")</f>
        <v/>
      </c>
      <c r="AG197" s="256" t="str">
        <f>IFERROR(IF(AND(AND($N196&lt;&gt;$BI$6,$N196&lt;&gt;$BJ$6),AG196="有"),$AL$2,VLOOKUP(AG196,'P1'!$B$4:$J$35,9,FALSE)),"")</f>
        <v/>
      </c>
      <c r="AH197" s="256" t="str">
        <f>IFERROR(IF(AND(AND($N196&lt;&gt;$BI$6,$N196&lt;&gt;$BJ$6),AH196="有"),$AL$2,VLOOKUP(AH196,'P1'!$B$4:$J$35,9,FALSE)),"")</f>
        <v/>
      </c>
      <c r="AI197" s="256" t="str">
        <f>IFERROR(IF(AND(AND($N196&lt;&gt;$BI$6,$N196&lt;&gt;$BJ$6),AI196="有"),$AL$2,VLOOKUP(AI196,'P1'!$B$4:$J$35,9,FALSE)),"")</f>
        <v/>
      </c>
      <c r="AJ197" s="256" t="str">
        <f>IFERROR(IF(AND(AND($N196&lt;&gt;$BI$6,$N196&lt;&gt;$BJ$6),AJ196="有"),$AL$2,VLOOKUP(AJ196,'P1'!$B$4:$J$35,9,FALSE)),"")</f>
        <v/>
      </c>
      <c r="AK197" s="256" t="str">
        <f>IFERROR(IF(AND(AND($N196&lt;&gt;$BI$6,$N196&lt;&gt;$BJ$6),AK196="有"),$AL$2,VLOOKUP(AK196,'P1'!$B$4:$J$35,9,FALSE)),"")</f>
        <v/>
      </c>
      <c r="AL197" s="256" t="str">
        <f>IFERROR(IF(AND(AND($N196&lt;&gt;$BI$6,$N196&lt;&gt;$BJ$6),AL196="有"),$AL$2,VLOOKUP(AL196,'P1'!$B$4:$J$35,9,FALSE)),"")</f>
        <v/>
      </c>
      <c r="AM197" s="256" t="str">
        <f>IFERROR(IF(AND(AND($N196&lt;&gt;$BI$6,$N196&lt;&gt;$BJ$6),AM196="有"),$AL$2,VLOOKUP(AM196,'P1'!$B$4:$J$35,9,FALSE)),"")</f>
        <v/>
      </c>
      <c r="AN197" s="256" t="str">
        <f>IFERROR(IF(AND(AND($N196&lt;&gt;$BI$6,$N196&lt;&gt;$BJ$6),AN196="有"),$AL$2,VLOOKUP(AN196,'P1'!$B$4:$J$35,9,FALSE)),"")</f>
        <v/>
      </c>
      <c r="AO197" s="256" t="str">
        <f>IFERROR(IF(AND(AND($N196&lt;&gt;$BI$6,$N196&lt;&gt;$BJ$6),AO196="有"),$AL$2,VLOOKUP(AO196,'P1'!$B$4:$J$35,9,FALSE)),"")</f>
        <v/>
      </c>
      <c r="AP197" s="256" t="str">
        <f>IFERROR(IF(AND(AND($N196&lt;&gt;$BI$6,$N196&lt;&gt;$BJ$6),AP196="有"),$AL$2,VLOOKUP(AP196,'P1'!$B$4:$J$35,9,FALSE)),"")</f>
        <v/>
      </c>
      <c r="AQ197" s="256" t="str">
        <f>IFERROR(IF(AND(AND($N196&lt;&gt;$BI$6,$N196&lt;&gt;$BJ$6),AQ196="有"),$AL$2,VLOOKUP(AQ196,'P1'!$B$4:$J$35,9,FALSE)),"")</f>
        <v/>
      </c>
      <c r="AR197" s="256" t="str">
        <f>IFERROR(IF(AND(AND($N196&lt;&gt;$BI$6,$N196&lt;&gt;$BJ$6),AR196="有"),$AL$2,VLOOKUP(AR196,'P1'!$B$4:$J$35,9,FALSE)),"")</f>
        <v/>
      </c>
      <c r="AS197" s="256" t="str">
        <f>IFERROR(IF(AND(AND($N196&lt;&gt;$BI$6,$N196&lt;&gt;$BJ$6),AS196="有"),$AL$2,VLOOKUP(AS196,'P1'!$B$4:$J$35,9,FALSE)),"")</f>
        <v/>
      </c>
      <c r="AT197" s="256" t="str">
        <f>IFERROR(IF(AND(AND($N196&lt;&gt;$BI$6,$N196&lt;&gt;$BJ$6),AT196="有"),$AL$2,VLOOKUP(AT196,'P1'!$B$4:$J$35,9,FALSE)),"")</f>
        <v/>
      </c>
      <c r="AU197" s="256" t="str">
        <f>IFERROR(IF(AND(AND($N196&lt;&gt;$BI$6,$N196&lt;&gt;$BJ$6),AU196="有"),$AL$2,VLOOKUP(AU196,'P1'!$B$4:$J$35,9,FALSE)),"")</f>
        <v/>
      </c>
      <c r="AV197" s="121">
        <f>SUM(Q197:AU197)</f>
        <v>0</v>
      </c>
      <c r="AW197" s="707"/>
      <c r="AX197" s="709"/>
      <c r="AY197" s="122"/>
      <c r="AZ197" s="122"/>
    </row>
    <row r="198" spans="2:59" s="91" customFormat="1" ht="5.0999999999999996" customHeight="1">
      <c r="B198" s="124"/>
      <c r="C198" s="125"/>
      <c r="D198" s="126"/>
      <c r="E198" s="126"/>
      <c r="F198" s="126"/>
      <c r="G198" s="126"/>
      <c r="H198" s="126"/>
      <c r="I198" s="125"/>
      <c r="J198" s="125"/>
      <c r="K198" s="125"/>
      <c r="L198" s="125"/>
      <c r="M198" s="125"/>
      <c r="N198" s="125"/>
      <c r="O198" s="125"/>
      <c r="P198" s="125"/>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8"/>
      <c r="BA198" s="73"/>
      <c r="BB198" s="73"/>
      <c r="BC198" s="73"/>
      <c r="BD198" s="73"/>
      <c r="BE198" s="73"/>
      <c r="BF198" s="73"/>
      <c r="BG198" s="73"/>
    </row>
    <row r="199" spans="2:59" s="89" customFormat="1" ht="5.0999999999999996" customHeight="1">
      <c r="B199" s="135"/>
      <c r="AS199" s="110"/>
      <c r="AT199" s="110"/>
      <c r="AU199" s="110"/>
      <c r="AY199" s="73"/>
      <c r="AZ199" s="73"/>
      <c r="BA199" s="73"/>
      <c r="BB199" s="73"/>
      <c r="BC199" s="73"/>
      <c r="BD199" s="73"/>
      <c r="BE199" s="73"/>
      <c r="BF199" s="73"/>
      <c r="BG199" s="73"/>
    </row>
    <row r="200" spans="2:59" ht="21.95" customHeight="1">
      <c r="B200" s="243" t="str">
        <f>B2</f>
        <v>（2）　勤務実績　（指導月の前々月の実績）</v>
      </c>
      <c r="S200" s="136" t="s">
        <v>146</v>
      </c>
      <c r="T200" s="731" t="str">
        <f>$T$2</f>
        <v/>
      </c>
      <c r="U200" s="731"/>
      <c r="V200" s="137" t="s">
        <v>27</v>
      </c>
      <c r="W200" s="137">
        <f>$W$2</f>
        <v>9</v>
      </c>
      <c r="X200" s="138" t="s">
        <v>165</v>
      </c>
      <c r="Y200" s="137"/>
      <c r="Z200" s="139" t="s">
        <v>147</v>
      </c>
      <c r="AA200" s="109"/>
      <c r="AB200" s="105"/>
      <c r="AC200" s="105"/>
      <c r="AD200" s="73"/>
      <c r="AE200" s="73"/>
      <c r="AF200" s="73"/>
      <c r="AG200" s="73"/>
      <c r="AH200" s="73"/>
      <c r="AI200" s="73"/>
      <c r="AJ200" s="73"/>
      <c r="AK200" s="73"/>
      <c r="AL200" s="73"/>
      <c r="AM200" s="73"/>
      <c r="AN200" s="73"/>
      <c r="AO200" s="73"/>
      <c r="AP200" s="73"/>
      <c r="AQ200" s="73"/>
      <c r="AR200" s="73"/>
      <c r="AS200" s="73"/>
      <c r="AT200" s="73"/>
      <c r="AU200" s="73"/>
      <c r="AV200" s="73"/>
      <c r="AW200" s="73"/>
      <c r="AX200" s="110" t="str">
        <f>"5 / "&amp;COUNTA(C$6,C$56,C$105,C$154,C$203)</f>
        <v>5 / 1</v>
      </c>
    </row>
    <row r="201" spans="2:59" s="110" customFormat="1" ht="15" customHeight="1">
      <c r="B201" s="686"/>
      <c r="C201" s="694" t="s">
        <v>171</v>
      </c>
      <c r="D201" s="695"/>
      <c r="E201" s="695"/>
      <c r="F201" s="695"/>
      <c r="G201" s="695"/>
      <c r="H201" s="696"/>
      <c r="I201" s="694" t="s">
        <v>172</v>
      </c>
      <c r="J201" s="695"/>
      <c r="K201" s="695"/>
      <c r="L201" s="695"/>
      <c r="M201" s="696"/>
      <c r="N201" s="710" t="s">
        <v>173</v>
      </c>
      <c r="O201" s="695"/>
      <c r="P201" s="696"/>
      <c r="Q201" s="111">
        <f>Q$4</f>
        <v>42979</v>
      </c>
      <c r="R201" s="111">
        <f t="shared" ref="R201:AU201" si="12">R$4</f>
        <v>42980</v>
      </c>
      <c r="S201" s="111">
        <f t="shared" si="12"/>
        <v>42981</v>
      </c>
      <c r="T201" s="111">
        <f t="shared" si="12"/>
        <v>42982</v>
      </c>
      <c r="U201" s="111">
        <f t="shared" si="12"/>
        <v>42983</v>
      </c>
      <c r="V201" s="111">
        <f t="shared" si="12"/>
        <v>42984</v>
      </c>
      <c r="W201" s="111">
        <f t="shared" si="12"/>
        <v>42985</v>
      </c>
      <c r="X201" s="111">
        <f t="shared" si="12"/>
        <v>42986</v>
      </c>
      <c r="Y201" s="111">
        <f t="shared" si="12"/>
        <v>42987</v>
      </c>
      <c r="Z201" s="111">
        <f t="shared" si="12"/>
        <v>42988</v>
      </c>
      <c r="AA201" s="111">
        <f t="shared" si="12"/>
        <v>42989</v>
      </c>
      <c r="AB201" s="111">
        <f t="shared" si="12"/>
        <v>42990</v>
      </c>
      <c r="AC201" s="111">
        <f t="shared" si="12"/>
        <v>42991</v>
      </c>
      <c r="AD201" s="111">
        <f t="shared" si="12"/>
        <v>42992</v>
      </c>
      <c r="AE201" s="111">
        <f t="shared" si="12"/>
        <v>42993</v>
      </c>
      <c r="AF201" s="111">
        <f t="shared" si="12"/>
        <v>42994</v>
      </c>
      <c r="AG201" s="111">
        <f t="shared" si="12"/>
        <v>42995</v>
      </c>
      <c r="AH201" s="111">
        <f t="shared" si="12"/>
        <v>42996</v>
      </c>
      <c r="AI201" s="111">
        <f t="shared" si="12"/>
        <v>42997</v>
      </c>
      <c r="AJ201" s="111">
        <f t="shared" si="12"/>
        <v>42998</v>
      </c>
      <c r="AK201" s="111">
        <f t="shared" si="12"/>
        <v>42999</v>
      </c>
      <c r="AL201" s="111">
        <f t="shared" si="12"/>
        <v>43000</v>
      </c>
      <c r="AM201" s="111">
        <f t="shared" si="12"/>
        <v>43001</v>
      </c>
      <c r="AN201" s="111">
        <f t="shared" si="12"/>
        <v>43002</v>
      </c>
      <c r="AO201" s="111">
        <f t="shared" si="12"/>
        <v>43003</v>
      </c>
      <c r="AP201" s="111">
        <f t="shared" si="12"/>
        <v>43004</v>
      </c>
      <c r="AQ201" s="111">
        <f t="shared" si="12"/>
        <v>43005</v>
      </c>
      <c r="AR201" s="111">
        <f t="shared" si="12"/>
        <v>43006</v>
      </c>
      <c r="AS201" s="111">
        <f t="shared" si="12"/>
        <v>43007</v>
      </c>
      <c r="AT201" s="111">
        <f t="shared" si="12"/>
        <v>43008</v>
      </c>
      <c r="AU201" s="111" t="str">
        <f t="shared" si="12"/>
        <v/>
      </c>
      <c r="AV201" s="112" t="s">
        <v>174</v>
      </c>
      <c r="AW201" s="682"/>
      <c r="AX201" s="682" t="s">
        <v>175</v>
      </c>
      <c r="AY201" s="113"/>
      <c r="AZ201" s="113"/>
      <c r="BA201" s="73"/>
      <c r="BB201" s="73"/>
      <c r="BC201" s="73"/>
      <c r="BD201" s="73"/>
      <c r="BE201" s="73"/>
      <c r="BF201" s="73"/>
      <c r="BG201" s="73"/>
    </row>
    <row r="202" spans="2:59" s="110" customFormat="1" ht="15" customHeight="1">
      <c r="B202" s="687"/>
      <c r="C202" s="697"/>
      <c r="D202" s="698"/>
      <c r="E202" s="698"/>
      <c r="F202" s="698"/>
      <c r="G202" s="698"/>
      <c r="H202" s="699"/>
      <c r="I202" s="697"/>
      <c r="J202" s="698"/>
      <c r="K202" s="698"/>
      <c r="L202" s="698"/>
      <c r="M202" s="699"/>
      <c r="N202" s="697"/>
      <c r="O202" s="698"/>
      <c r="P202" s="699"/>
      <c r="Q202" s="114" t="str">
        <f>Q$5</f>
        <v>金</v>
      </c>
      <c r="R202" s="114" t="str">
        <f t="shared" ref="R202:AU202" si="13">R$5</f>
        <v>土</v>
      </c>
      <c r="S202" s="114" t="str">
        <f t="shared" si="13"/>
        <v>日</v>
      </c>
      <c r="T202" s="114" t="str">
        <f t="shared" si="13"/>
        <v>月</v>
      </c>
      <c r="U202" s="114" t="str">
        <f t="shared" si="13"/>
        <v>火</v>
      </c>
      <c r="V202" s="114" t="str">
        <f t="shared" si="13"/>
        <v>水</v>
      </c>
      <c r="W202" s="114" t="str">
        <f t="shared" si="13"/>
        <v>木</v>
      </c>
      <c r="X202" s="114" t="str">
        <f t="shared" si="13"/>
        <v>金</v>
      </c>
      <c r="Y202" s="114" t="str">
        <f t="shared" si="13"/>
        <v>土</v>
      </c>
      <c r="Z202" s="114" t="str">
        <f t="shared" si="13"/>
        <v>日</v>
      </c>
      <c r="AA202" s="114" t="str">
        <f t="shared" si="13"/>
        <v>月</v>
      </c>
      <c r="AB202" s="114" t="str">
        <f t="shared" si="13"/>
        <v>火</v>
      </c>
      <c r="AC202" s="114" t="str">
        <f t="shared" si="13"/>
        <v>水</v>
      </c>
      <c r="AD202" s="114" t="str">
        <f t="shared" si="13"/>
        <v>木</v>
      </c>
      <c r="AE202" s="114" t="str">
        <f t="shared" si="13"/>
        <v>金</v>
      </c>
      <c r="AF202" s="114" t="str">
        <f t="shared" si="13"/>
        <v>土</v>
      </c>
      <c r="AG202" s="114" t="str">
        <f t="shared" si="13"/>
        <v>日</v>
      </c>
      <c r="AH202" s="114" t="str">
        <f t="shared" si="13"/>
        <v>月</v>
      </c>
      <c r="AI202" s="114" t="str">
        <f t="shared" si="13"/>
        <v>火</v>
      </c>
      <c r="AJ202" s="114" t="str">
        <f t="shared" si="13"/>
        <v>水</v>
      </c>
      <c r="AK202" s="114" t="str">
        <f t="shared" si="13"/>
        <v>木</v>
      </c>
      <c r="AL202" s="114" t="str">
        <f t="shared" si="13"/>
        <v>金</v>
      </c>
      <c r="AM202" s="114" t="str">
        <f t="shared" si="13"/>
        <v>土</v>
      </c>
      <c r="AN202" s="114" t="str">
        <f t="shared" si="13"/>
        <v>日</v>
      </c>
      <c r="AO202" s="114" t="str">
        <f t="shared" si="13"/>
        <v>月</v>
      </c>
      <c r="AP202" s="114" t="str">
        <f t="shared" si="13"/>
        <v>火</v>
      </c>
      <c r="AQ202" s="114" t="str">
        <f t="shared" si="13"/>
        <v>水</v>
      </c>
      <c r="AR202" s="114" t="str">
        <f t="shared" si="13"/>
        <v>木</v>
      </c>
      <c r="AS202" s="114" t="str">
        <f t="shared" si="13"/>
        <v>金</v>
      </c>
      <c r="AT202" s="114" t="str">
        <f t="shared" si="13"/>
        <v>土</v>
      </c>
      <c r="AU202" s="114" t="str">
        <f t="shared" si="13"/>
        <v/>
      </c>
      <c r="AV202" s="112" t="s">
        <v>176</v>
      </c>
      <c r="AW202" s="683"/>
      <c r="AX202" s="683"/>
      <c r="AY202" s="113"/>
      <c r="AZ202" s="113"/>
      <c r="BA202" s="73"/>
      <c r="BB202" s="73"/>
      <c r="BC202" s="73"/>
      <c r="BD202" s="73"/>
      <c r="BE202" s="73"/>
      <c r="BF202" s="73"/>
      <c r="BG202" s="73"/>
    </row>
    <row r="203" spans="2:59" ht="17.100000000000001" customHeight="1">
      <c r="B203" s="686">
        <f>B196+1</f>
        <v>85</v>
      </c>
      <c r="C203" s="717"/>
      <c r="D203" s="718"/>
      <c r="E203" s="718"/>
      <c r="F203" s="718"/>
      <c r="G203" s="718"/>
      <c r="H203" s="719"/>
      <c r="I203" s="723"/>
      <c r="J203" s="724"/>
      <c r="K203" s="724"/>
      <c r="L203" s="724"/>
      <c r="M203" s="725"/>
      <c r="N203" s="729"/>
      <c r="O203" s="730"/>
      <c r="P203" s="737"/>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116">
        <f>COUNTA(Q203:AU203)</f>
        <v>0</v>
      </c>
      <c r="AW203" s="706">
        <f>AV204</f>
        <v>0</v>
      </c>
      <c r="AX203" s="708" t="str">
        <f>IFERROR(ROUNDDOWN(AV204/$AT$2,1),"")</f>
        <v/>
      </c>
      <c r="AY203" s="117"/>
      <c r="AZ203" s="117"/>
    </row>
    <row r="204" spans="2:59" ht="17.100000000000001" customHeight="1">
      <c r="B204" s="687"/>
      <c r="C204" s="720"/>
      <c r="D204" s="721"/>
      <c r="E204" s="721"/>
      <c r="F204" s="721"/>
      <c r="G204" s="721"/>
      <c r="H204" s="722"/>
      <c r="I204" s="726"/>
      <c r="J204" s="727"/>
      <c r="K204" s="727"/>
      <c r="L204" s="727"/>
      <c r="M204" s="728"/>
      <c r="N204" s="738"/>
      <c r="O204" s="739"/>
      <c r="P204" s="740"/>
      <c r="Q204" s="256" t="str">
        <f>IFERROR(IF(AND(AND($N203&lt;&gt;$BI$6,$N203&lt;&gt;$BJ$6),Q203="有"),$AL$2,VLOOKUP(Q203,'P1'!$B$4:$J$35,9,FALSE)),"")</f>
        <v/>
      </c>
      <c r="R204" s="256" t="str">
        <f>IFERROR(IF(AND(AND($N203&lt;&gt;$BI$6,$N203&lt;&gt;$BJ$6),R203="有"),$AL$2,VLOOKUP(R203,'P1'!$B$4:$J$35,9,FALSE)),"")</f>
        <v/>
      </c>
      <c r="S204" s="256" t="str">
        <f>IFERROR(IF(AND(AND($N203&lt;&gt;$BI$6,$N203&lt;&gt;$BJ$6),S203="有"),$AL$2,VLOOKUP(S203,'P1'!$B$4:$J$35,9,FALSE)),"")</f>
        <v/>
      </c>
      <c r="T204" s="256" t="str">
        <f>IFERROR(IF(AND(AND($N203&lt;&gt;$BI$6,$N203&lt;&gt;$BJ$6),T203="有"),$AL$2,VLOOKUP(T203,'P1'!$B$4:$J$35,9,FALSE)),"")</f>
        <v/>
      </c>
      <c r="U204" s="256" t="str">
        <f>IFERROR(IF(AND(AND($N203&lt;&gt;$BI$6,$N203&lt;&gt;$BJ$6),U203="有"),$AL$2,VLOOKUP(U203,'P1'!$B$4:$J$35,9,FALSE)),"")</f>
        <v/>
      </c>
      <c r="V204" s="256" t="str">
        <f>IFERROR(IF(AND(AND($N203&lt;&gt;$BI$6,$N203&lt;&gt;$BJ$6),V203="有"),$AL$2,VLOOKUP(V203,'P1'!$B$4:$J$35,9,FALSE)),"")</f>
        <v/>
      </c>
      <c r="W204" s="256" t="str">
        <f>IFERROR(IF(AND(AND($N203&lt;&gt;$BI$6,$N203&lt;&gt;$BJ$6),W203="有"),$AL$2,VLOOKUP(W203,'P1'!$B$4:$J$35,9,FALSE)),"")</f>
        <v/>
      </c>
      <c r="X204" s="256" t="str">
        <f>IFERROR(IF(AND(AND($N203&lt;&gt;$BI$6,$N203&lt;&gt;$BJ$6),X203="有"),$AL$2,VLOOKUP(X203,'P1'!$B$4:$J$35,9,FALSE)),"")</f>
        <v/>
      </c>
      <c r="Y204" s="256" t="str">
        <f>IFERROR(IF(AND(AND($N203&lt;&gt;$BI$6,$N203&lt;&gt;$BJ$6),Y203="有"),$AL$2,VLOOKUP(Y203,'P1'!$B$4:$J$35,9,FALSE)),"")</f>
        <v/>
      </c>
      <c r="Z204" s="256" t="str">
        <f>IFERROR(IF(AND(AND($N203&lt;&gt;$BI$6,$N203&lt;&gt;$BJ$6),Z203="有"),$AL$2,VLOOKUP(Z203,'P1'!$B$4:$J$35,9,FALSE)),"")</f>
        <v/>
      </c>
      <c r="AA204" s="256" t="str">
        <f>IFERROR(IF(AND(AND($N203&lt;&gt;$BI$6,$N203&lt;&gt;$BJ$6),AA203="有"),$AL$2,VLOOKUP(AA203,'P1'!$B$4:$J$35,9,FALSE)),"")</f>
        <v/>
      </c>
      <c r="AB204" s="256" t="str">
        <f>IFERROR(IF(AND(AND($N203&lt;&gt;$BI$6,$N203&lt;&gt;$BJ$6),AB203="有"),$AL$2,VLOOKUP(AB203,'P1'!$B$4:$J$35,9,FALSE)),"")</f>
        <v/>
      </c>
      <c r="AC204" s="256" t="str">
        <f>IFERROR(IF(AND(AND($N203&lt;&gt;$BI$6,$N203&lt;&gt;$BJ$6),AC203="有"),$AL$2,VLOOKUP(AC203,'P1'!$B$4:$J$35,9,FALSE)),"")</f>
        <v/>
      </c>
      <c r="AD204" s="256" t="str">
        <f>IFERROR(IF(AND(AND($N203&lt;&gt;$BI$6,$N203&lt;&gt;$BJ$6),AD203="有"),$AL$2,VLOOKUP(AD203,'P1'!$B$4:$J$35,9,FALSE)),"")</f>
        <v/>
      </c>
      <c r="AE204" s="256" t="str">
        <f>IFERROR(IF(AND(AND($N203&lt;&gt;$BI$6,$N203&lt;&gt;$BJ$6),AE203="有"),$AL$2,VLOOKUP(AE203,'P1'!$B$4:$J$35,9,FALSE)),"")</f>
        <v/>
      </c>
      <c r="AF204" s="256" t="str">
        <f>IFERROR(IF(AND(AND($N203&lt;&gt;$BI$6,$N203&lt;&gt;$BJ$6),AF203="有"),$AL$2,VLOOKUP(AF203,'P1'!$B$4:$J$35,9,FALSE)),"")</f>
        <v/>
      </c>
      <c r="AG204" s="256" t="str">
        <f>IFERROR(IF(AND(AND($N203&lt;&gt;$BI$6,$N203&lt;&gt;$BJ$6),AG203="有"),$AL$2,VLOOKUP(AG203,'P1'!$B$4:$J$35,9,FALSE)),"")</f>
        <v/>
      </c>
      <c r="AH204" s="256" t="str">
        <f>IFERROR(IF(AND(AND($N203&lt;&gt;$BI$6,$N203&lt;&gt;$BJ$6),AH203="有"),$AL$2,VLOOKUP(AH203,'P1'!$B$4:$J$35,9,FALSE)),"")</f>
        <v/>
      </c>
      <c r="AI204" s="256" t="str">
        <f>IFERROR(IF(AND(AND($N203&lt;&gt;$BI$6,$N203&lt;&gt;$BJ$6),AI203="有"),$AL$2,VLOOKUP(AI203,'P1'!$B$4:$J$35,9,FALSE)),"")</f>
        <v/>
      </c>
      <c r="AJ204" s="256" t="str">
        <f>IFERROR(IF(AND(AND($N203&lt;&gt;$BI$6,$N203&lt;&gt;$BJ$6),AJ203="有"),$AL$2,VLOOKUP(AJ203,'P1'!$B$4:$J$35,9,FALSE)),"")</f>
        <v/>
      </c>
      <c r="AK204" s="256" t="str">
        <f>IFERROR(IF(AND(AND($N203&lt;&gt;$BI$6,$N203&lt;&gt;$BJ$6),AK203="有"),$AL$2,VLOOKUP(AK203,'P1'!$B$4:$J$35,9,FALSE)),"")</f>
        <v/>
      </c>
      <c r="AL204" s="256" t="str">
        <f>IFERROR(IF(AND(AND($N203&lt;&gt;$BI$6,$N203&lt;&gt;$BJ$6),AL203="有"),$AL$2,VLOOKUP(AL203,'P1'!$B$4:$J$35,9,FALSE)),"")</f>
        <v/>
      </c>
      <c r="AM204" s="256" t="str">
        <f>IFERROR(IF(AND(AND($N203&lt;&gt;$BI$6,$N203&lt;&gt;$BJ$6),AM203="有"),$AL$2,VLOOKUP(AM203,'P1'!$B$4:$J$35,9,FALSE)),"")</f>
        <v/>
      </c>
      <c r="AN204" s="256" t="str">
        <f>IFERROR(IF(AND(AND($N203&lt;&gt;$BI$6,$N203&lt;&gt;$BJ$6),AN203="有"),$AL$2,VLOOKUP(AN203,'P1'!$B$4:$J$35,9,FALSE)),"")</f>
        <v/>
      </c>
      <c r="AO204" s="256" t="str">
        <f>IFERROR(IF(AND(AND($N203&lt;&gt;$BI$6,$N203&lt;&gt;$BJ$6),AO203="有"),$AL$2,VLOOKUP(AO203,'P1'!$B$4:$J$35,9,FALSE)),"")</f>
        <v/>
      </c>
      <c r="AP204" s="256" t="str">
        <f>IFERROR(IF(AND(AND($N203&lt;&gt;$BI$6,$N203&lt;&gt;$BJ$6),AP203="有"),$AL$2,VLOOKUP(AP203,'P1'!$B$4:$J$35,9,FALSE)),"")</f>
        <v/>
      </c>
      <c r="AQ204" s="256" t="str">
        <f>IFERROR(IF(AND(AND($N203&lt;&gt;$BI$6,$N203&lt;&gt;$BJ$6),AQ203="有"),$AL$2,VLOOKUP(AQ203,'P1'!$B$4:$J$35,9,FALSE)),"")</f>
        <v/>
      </c>
      <c r="AR204" s="256" t="str">
        <f>IFERROR(IF(AND(AND($N203&lt;&gt;$BI$6,$N203&lt;&gt;$BJ$6),AR203="有"),$AL$2,VLOOKUP(AR203,'P1'!$B$4:$J$35,9,FALSE)),"")</f>
        <v/>
      </c>
      <c r="AS204" s="256" t="str">
        <f>IFERROR(IF(AND(AND($N203&lt;&gt;$BI$6,$N203&lt;&gt;$BJ$6),AS203="有"),$AL$2,VLOOKUP(AS203,'P1'!$B$4:$J$35,9,FALSE)),"")</f>
        <v/>
      </c>
      <c r="AT204" s="256" t="str">
        <f>IFERROR(IF(AND(AND($N203&lt;&gt;$BI$6,$N203&lt;&gt;$BJ$6),AT203="有"),$AL$2,VLOOKUP(AT203,'P1'!$B$4:$J$35,9,FALSE)),"")</f>
        <v/>
      </c>
      <c r="AU204" s="256" t="str">
        <f>IFERROR(IF(AND(AND($N203&lt;&gt;$BI$6,$N203&lt;&gt;$BJ$6),AU203="有"),$AL$2,VLOOKUP(AU203,'P1'!$B$4:$J$35,9,FALSE)),"")</f>
        <v/>
      </c>
      <c r="AV204" s="121">
        <f>SUM(Q204:AU204)</f>
        <v>0</v>
      </c>
      <c r="AW204" s="707"/>
      <c r="AX204" s="709"/>
      <c r="AY204" s="122"/>
      <c r="AZ204" s="122"/>
    </row>
    <row r="205" spans="2:59" ht="17.100000000000001" customHeight="1">
      <c r="B205" s="686">
        <f t="shared" ref="B205:B245" si="14">B203+1</f>
        <v>86</v>
      </c>
      <c r="C205" s="717"/>
      <c r="D205" s="718"/>
      <c r="E205" s="718"/>
      <c r="F205" s="718"/>
      <c r="G205" s="718"/>
      <c r="H205" s="719"/>
      <c r="I205" s="723"/>
      <c r="J205" s="724"/>
      <c r="K205" s="724"/>
      <c r="L205" s="724"/>
      <c r="M205" s="725"/>
      <c r="N205" s="729"/>
      <c r="O205" s="730"/>
      <c r="P205" s="737"/>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116">
        <f>COUNTA(Q205:AU205)</f>
        <v>0</v>
      </c>
      <c r="AW205" s="706">
        <f>AV206</f>
        <v>0</v>
      </c>
      <c r="AX205" s="708" t="str">
        <f>IFERROR(ROUNDDOWN(AV206/$AT$2,1),"")</f>
        <v/>
      </c>
      <c r="AY205" s="117"/>
      <c r="AZ205" s="117"/>
    </row>
    <row r="206" spans="2:59" ht="17.100000000000001" customHeight="1">
      <c r="B206" s="687"/>
      <c r="C206" s="720"/>
      <c r="D206" s="721"/>
      <c r="E206" s="721"/>
      <c r="F206" s="721"/>
      <c r="G206" s="721"/>
      <c r="H206" s="722"/>
      <c r="I206" s="726"/>
      <c r="J206" s="727"/>
      <c r="K206" s="727"/>
      <c r="L206" s="727"/>
      <c r="M206" s="728"/>
      <c r="N206" s="738"/>
      <c r="O206" s="739"/>
      <c r="P206" s="740"/>
      <c r="Q206" s="256" t="str">
        <f>IFERROR(IF(AND(AND($N205&lt;&gt;$BI$6,$N205&lt;&gt;$BJ$6),Q205="有"),$AL$2,VLOOKUP(Q205,'P1'!$B$4:$J$35,9,FALSE)),"")</f>
        <v/>
      </c>
      <c r="R206" s="256" t="str">
        <f>IFERROR(IF(AND(AND($N205&lt;&gt;$BI$6,$N205&lt;&gt;$BJ$6),R205="有"),$AL$2,VLOOKUP(R205,'P1'!$B$4:$J$35,9,FALSE)),"")</f>
        <v/>
      </c>
      <c r="S206" s="256" t="str">
        <f>IFERROR(IF(AND(AND($N205&lt;&gt;$BI$6,$N205&lt;&gt;$BJ$6),S205="有"),$AL$2,VLOOKUP(S205,'P1'!$B$4:$J$35,9,FALSE)),"")</f>
        <v/>
      </c>
      <c r="T206" s="256" t="str">
        <f>IFERROR(IF(AND(AND($N205&lt;&gt;$BI$6,$N205&lt;&gt;$BJ$6),T205="有"),$AL$2,VLOOKUP(T205,'P1'!$B$4:$J$35,9,FALSE)),"")</f>
        <v/>
      </c>
      <c r="U206" s="256" t="str">
        <f>IFERROR(IF(AND(AND($N205&lt;&gt;$BI$6,$N205&lt;&gt;$BJ$6),U205="有"),$AL$2,VLOOKUP(U205,'P1'!$B$4:$J$35,9,FALSE)),"")</f>
        <v/>
      </c>
      <c r="V206" s="256" t="str">
        <f>IFERROR(IF(AND(AND($N205&lt;&gt;$BI$6,$N205&lt;&gt;$BJ$6),V205="有"),$AL$2,VLOOKUP(V205,'P1'!$B$4:$J$35,9,FALSE)),"")</f>
        <v/>
      </c>
      <c r="W206" s="256" t="str">
        <f>IFERROR(IF(AND(AND($N205&lt;&gt;$BI$6,$N205&lt;&gt;$BJ$6),W205="有"),$AL$2,VLOOKUP(W205,'P1'!$B$4:$J$35,9,FALSE)),"")</f>
        <v/>
      </c>
      <c r="X206" s="256" t="str">
        <f>IFERROR(IF(AND(AND($N205&lt;&gt;$BI$6,$N205&lt;&gt;$BJ$6),X205="有"),$AL$2,VLOOKUP(X205,'P1'!$B$4:$J$35,9,FALSE)),"")</f>
        <v/>
      </c>
      <c r="Y206" s="256" t="str">
        <f>IFERROR(IF(AND(AND($N205&lt;&gt;$BI$6,$N205&lt;&gt;$BJ$6),Y205="有"),$AL$2,VLOOKUP(Y205,'P1'!$B$4:$J$35,9,FALSE)),"")</f>
        <v/>
      </c>
      <c r="Z206" s="256" t="str">
        <f>IFERROR(IF(AND(AND($N205&lt;&gt;$BI$6,$N205&lt;&gt;$BJ$6),Z205="有"),$AL$2,VLOOKUP(Z205,'P1'!$B$4:$J$35,9,FALSE)),"")</f>
        <v/>
      </c>
      <c r="AA206" s="256" t="str">
        <f>IFERROR(IF(AND(AND($N205&lt;&gt;$BI$6,$N205&lt;&gt;$BJ$6),AA205="有"),$AL$2,VLOOKUP(AA205,'P1'!$B$4:$J$35,9,FALSE)),"")</f>
        <v/>
      </c>
      <c r="AB206" s="256" t="str">
        <f>IFERROR(IF(AND(AND($N205&lt;&gt;$BI$6,$N205&lt;&gt;$BJ$6),AB205="有"),$AL$2,VLOOKUP(AB205,'P1'!$B$4:$J$35,9,FALSE)),"")</f>
        <v/>
      </c>
      <c r="AC206" s="256" t="str">
        <f>IFERROR(IF(AND(AND($N205&lt;&gt;$BI$6,$N205&lt;&gt;$BJ$6),AC205="有"),$AL$2,VLOOKUP(AC205,'P1'!$B$4:$J$35,9,FALSE)),"")</f>
        <v/>
      </c>
      <c r="AD206" s="256" t="str">
        <f>IFERROR(IF(AND(AND($N205&lt;&gt;$BI$6,$N205&lt;&gt;$BJ$6),AD205="有"),$AL$2,VLOOKUP(AD205,'P1'!$B$4:$J$35,9,FALSE)),"")</f>
        <v/>
      </c>
      <c r="AE206" s="256" t="str">
        <f>IFERROR(IF(AND(AND($N205&lt;&gt;$BI$6,$N205&lt;&gt;$BJ$6),AE205="有"),$AL$2,VLOOKUP(AE205,'P1'!$B$4:$J$35,9,FALSE)),"")</f>
        <v/>
      </c>
      <c r="AF206" s="256" t="str">
        <f>IFERROR(IF(AND(AND($N205&lt;&gt;$BI$6,$N205&lt;&gt;$BJ$6),AF205="有"),$AL$2,VLOOKUP(AF205,'P1'!$B$4:$J$35,9,FALSE)),"")</f>
        <v/>
      </c>
      <c r="AG206" s="256" t="str">
        <f>IFERROR(IF(AND(AND($N205&lt;&gt;$BI$6,$N205&lt;&gt;$BJ$6),AG205="有"),$AL$2,VLOOKUP(AG205,'P1'!$B$4:$J$35,9,FALSE)),"")</f>
        <v/>
      </c>
      <c r="AH206" s="256" t="str">
        <f>IFERROR(IF(AND(AND($N205&lt;&gt;$BI$6,$N205&lt;&gt;$BJ$6),AH205="有"),$AL$2,VLOOKUP(AH205,'P1'!$B$4:$J$35,9,FALSE)),"")</f>
        <v/>
      </c>
      <c r="AI206" s="256" t="str">
        <f>IFERROR(IF(AND(AND($N205&lt;&gt;$BI$6,$N205&lt;&gt;$BJ$6),AI205="有"),$AL$2,VLOOKUP(AI205,'P1'!$B$4:$J$35,9,FALSE)),"")</f>
        <v/>
      </c>
      <c r="AJ206" s="256" t="str">
        <f>IFERROR(IF(AND(AND($N205&lt;&gt;$BI$6,$N205&lt;&gt;$BJ$6),AJ205="有"),$AL$2,VLOOKUP(AJ205,'P1'!$B$4:$J$35,9,FALSE)),"")</f>
        <v/>
      </c>
      <c r="AK206" s="256" t="str">
        <f>IFERROR(IF(AND(AND($N205&lt;&gt;$BI$6,$N205&lt;&gt;$BJ$6),AK205="有"),$AL$2,VLOOKUP(AK205,'P1'!$B$4:$J$35,9,FALSE)),"")</f>
        <v/>
      </c>
      <c r="AL206" s="256" t="str">
        <f>IFERROR(IF(AND(AND($N205&lt;&gt;$BI$6,$N205&lt;&gt;$BJ$6),AL205="有"),$AL$2,VLOOKUP(AL205,'P1'!$B$4:$J$35,9,FALSE)),"")</f>
        <v/>
      </c>
      <c r="AM206" s="256" t="str">
        <f>IFERROR(IF(AND(AND($N205&lt;&gt;$BI$6,$N205&lt;&gt;$BJ$6),AM205="有"),$AL$2,VLOOKUP(AM205,'P1'!$B$4:$J$35,9,FALSE)),"")</f>
        <v/>
      </c>
      <c r="AN206" s="256" t="str">
        <f>IFERROR(IF(AND(AND($N205&lt;&gt;$BI$6,$N205&lt;&gt;$BJ$6),AN205="有"),$AL$2,VLOOKUP(AN205,'P1'!$B$4:$J$35,9,FALSE)),"")</f>
        <v/>
      </c>
      <c r="AO206" s="256" t="str">
        <f>IFERROR(IF(AND(AND($N205&lt;&gt;$BI$6,$N205&lt;&gt;$BJ$6),AO205="有"),$AL$2,VLOOKUP(AO205,'P1'!$B$4:$J$35,9,FALSE)),"")</f>
        <v/>
      </c>
      <c r="AP206" s="256" t="str">
        <f>IFERROR(IF(AND(AND($N205&lt;&gt;$BI$6,$N205&lt;&gt;$BJ$6),AP205="有"),$AL$2,VLOOKUP(AP205,'P1'!$B$4:$J$35,9,FALSE)),"")</f>
        <v/>
      </c>
      <c r="AQ206" s="256" t="str">
        <f>IFERROR(IF(AND(AND($N205&lt;&gt;$BI$6,$N205&lt;&gt;$BJ$6),AQ205="有"),$AL$2,VLOOKUP(AQ205,'P1'!$B$4:$J$35,9,FALSE)),"")</f>
        <v/>
      </c>
      <c r="AR206" s="256" t="str">
        <f>IFERROR(IF(AND(AND($N205&lt;&gt;$BI$6,$N205&lt;&gt;$BJ$6),AR205="有"),$AL$2,VLOOKUP(AR205,'P1'!$B$4:$J$35,9,FALSE)),"")</f>
        <v/>
      </c>
      <c r="AS206" s="256" t="str">
        <f>IFERROR(IF(AND(AND($N205&lt;&gt;$BI$6,$N205&lt;&gt;$BJ$6),AS205="有"),$AL$2,VLOOKUP(AS205,'P1'!$B$4:$J$35,9,FALSE)),"")</f>
        <v/>
      </c>
      <c r="AT206" s="256" t="str">
        <f>IFERROR(IF(AND(AND($N205&lt;&gt;$BI$6,$N205&lt;&gt;$BJ$6),AT205="有"),$AL$2,VLOOKUP(AT205,'P1'!$B$4:$J$35,9,FALSE)),"")</f>
        <v/>
      </c>
      <c r="AU206" s="256" t="str">
        <f>IFERROR(IF(AND(AND($N205&lt;&gt;$BI$6,$N205&lt;&gt;$BJ$6),AU205="有"),$AL$2,VLOOKUP(AU205,'P1'!$B$4:$J$35,9,FALSE)),"")</f>
        <v/>
      </c>
      <c r="AV206" s="121">
        <f>SUM(Q206:AU206)</f>
        <v>0</v>
      </c>
      <c r="AW206" s="707"/>
      <c r="AX206" s="709"/>
      <c r="AY206" s="122"/>
      <c r="AZ206" s="122"/>
    </row>
    <row r="207" spans="2:59" ht="17.100000000000001" customHeight="1">
      <c r="B207" s="686">
        <f t="shared" si="14"/>
        <v>87</v>
      </c>
      <c r="C207" s="717"/>
      <c r="D207" s="718"/>
      <c r="E207" s="718"/>
      <c r="F207" s="718"/>
      <c r="G207" s="718"/>
      <c r="H207" s="719"/>
      <c r="I207" s="723"/>
      <c r="J207" s="724"/>
      <c r="K207" s="724"/>
      <c r="L207" s="724"/>
      <c r="M207" s="725"/>
      <c r="N207" s="729"/>
      <c r="O207" s="730"/>
      <c r="P207" s="737"/>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59"/>
      <c r="AP207" s="259"/>
      <c r="AQ207" s="259"/>
      <c r="AR207" s="259"/>
      <c r="AS207" s="259"/>
      <c r="AT207" s="259"/>
      <c r="AU207" s="259"/>
      <c r="AV207" s="116">
        <f>COUNTA(Q207:AU207)</f>
        <v>0</v>
      </c>
      <c r="AW207" s="706">
        <f>AV208</f>
        <v>0</v>
      </c>
      <c r="AX207" s="708" t="str">
        <f>IFERROR(ROUNDDOWN(AV208/$AT$2,1),"")</f>
        <v/>
      </c>
      <c r="AY207" s="117"/>
      <c r="AZ207" s="117"/>
    </row>
    <row r="208" spans="2:59" ht="17.100000000000001" customHeight="1">
      <c r="B208" s="687"/>
      <c r="C208" s="720"/>
      <c r="D208" s="721"/>
      <c r="E208" s="721"/>
      <c r="F208" s="721"/>
      <c r="G208" s="721"/>
      <c r="H208" s="722"/>
      <c r="I208" s="726"/>
      <c r="J208" s="727"/>
      <c r="K208" s="727"/>
      <c r="L208" s="727"/>
      <c r="M208" s="728"/>
      <c r="N208" s="738"/>
      <c r="O208" s="739"/>
      <c r="P208" s="740"/>
      <c r="Q208" s="256" t="str">
        <f>IFERROR(IF(AND(AND($N207&lt;&gt;$BI$6,$N207&lt;&gt;$BJ$6),Q207="有"),$AL$2,VLOOKUP(Q207,'P1'!$B$4:$J$35,9,FALSE)),"")</f>
        <v/>
      </c>
      <c r="R208" s="256" t="str">
        <f>IFERROR(IF(AND(AND($N207&lt;&gt;$BI$6,$N207&lt;&gt;$BJ$6),R207="有"),$AL$2,VLOOKUP(R207,'P1'!$B$4:$J$35,9,FALSE)),"")</f>
        <v/>
      </c>
      <c r="S208" s="256" t="str">
        <f>IFERROR(IF(AND(AND($N207&lt;&gt;$BI$6,$N207&lt;&gt;$BJ$6),S207="有"),$AL$2,VLOOKUP(S207,'P1'!$B$4:$J$35,9,FALSE)),"")</f>
        <v/>
      </c>
      <c r="T208" s="256" t="str">
        <f>IFERROR(IF(AND(AND($N207&lt;&gt;$BI$6,$N207&lt;&gt;$BJ$6),T207="有"),$AL$2,VLOOKUP(T207,'P1'!$B$4:$J$35,9,FALSE)),"")</f>
        <v/>
      </c>
      <c r="U208" s="256" t="str">
        <f>IFERROR(IF(AND(AND($N207&lt;&gt;$BI$6,$N207&lt;&gt;$BJ$6),U207="有"),$AL$2,VLOOKUP(U207,'P1'!$B$4:$J$35,9,FALSE)),"")</f>
        <v/>
      </c>
      <c r="V208" s="256" t="str">
        <f>IFERROR(IF(AND(AND($N207&lt;&gt;$BI$6,$N207&lt;&gt;$BJ$6),V207="有"),$AL$2,VLOOKUP(V207,'P1'!$B$4:$J$35,9,FALSE)),"")</f>
        <v/>
      </c>
      <c r="W208" s="256" t="str">
        <f>IFERROR(IF(AND(AND($N207&lt;&gt;$BI$6,$N207&lt;&gt;$BJ$6),W207="有"),$AL$2,VLOOKUP(W207,'P1'!$B$4:$J$35,9,FALSE)),"")</f>
        <v/>
      </c>
      <c r="X208" s="256" t="str">
        <f>IFERROR(IF(AND(AND($N207&lt;&gt;$BI$6,$N207&lt;&gt;$BJ$6),X207="有"),$AL$2,VLOOKUP(X207,'P1'!$B$4:$J$35,9,FALSE)),"")</f>
        <v/>
      </c>
      <c r="Y208" s="256" t="str">
        <f>IFERROR(IF(AND(AND($N207&lt;&gt;$BI$6,$N207&lt;&gt;$BJ$6),Y207="有"),$AL$2,VLOOKUP(Y207,'P1'!$B$4:$J$35,9,FALSE)),"")</f>
        <v/>
      </c>
      <c r="Z208" s="256" t="str">
        <f>IFERROR(IF(AND(AND($N207&lt;&gt;$BI$6,$N207&lt;&gt;$BJ$6),Z207="有"),$AL$2,VLOOKUP(Z207,'P1'!$B$4:$J$35,9,FALSE)),"")</f>
        <v/>
      </c>
      <c r="AA208" s="256" t="str">
        <f>IFERROR(IF(AND(AND($N207&lt;&gt;$BI$6,$N207&lt;&gt;$BJ$6),AA207="有"),$AL$2,VLOOKUP(AA207,'P1'!$B$4:$J$35,9,FALSE)),"")</f>
        <v/>
      </c>
      <c r="AB208" s="256" t="str">
        <f>IFERROR(IF(AND(AND($N207&lt;&gt;$BI$6,$N207&lt;&gt;$BJ$6),AB207="有"),$AL$2,VLOOKUP(AB207,'P1'!$B$4:$J$35,9,FALSE)),"")</f>
        <v/>
      </c>
      <c r="AC208" s="256" t="str">
        <f>IFERROR(IF(AND(AND($N207&lt;&gt;$BI$6,$N207&lt;&gt;$BJ$6),AC207="有"),$AL$2,VLOOKUP(AC207,'P1'!$B$4:$J$35,9,FALSE)),"")</f>
        <v/>
      </c>
      <c r="AD208" s="256" t="str">
        <f>IFERROR(IF(AND(AND($N207&lt;&gt;$BI$6,$N207&lt;&gt;$BJ$6),AD207="有"),$AL$2,VLOOKUP(AD207,'P1'!$B$4:$J$35,9,FALSE)),"")</f>
        <v/>
      </c>
      <c r="AE208" s="256" t="str">
        <f>IFERROR(IF(AND(AND($N207&lt;&gt;$BI$6,$N207&lt;&gt;$BJ$6),AE207="有"),$AL$2,VLOOKUP(AE207,'P1'!$B$4:$J$35,9,FALSE)),"")</f>
        <v/>
      </c>
      <c r="AF208" s="256" t="str">
        <f>IFERROR(IF(AND(AND($N207&lt;&gt;$BI$6,$N207&lt;&gt;$BJ$6),AF207="有"),$AL$2,VLOOKUP(AF207,'P1'!$B$4:$J$35,9,FALSE)),"")</f>
        <v/>
      </c>
      <c r="AG208" s="256" t="str">
        <f>IFERROR(IF(AND(AND($N207&lt;&gt;$BI$6,$N207&lt;&gt;$BJ$6),AG207="有"),$AL$2,VLOOKUP(AG207,'P1'!$B$4:$J$35,9,FALSE)),"")</f>
        <v/>
      </c>
      <c r="AH208" s="256" t="str">
        <f>IFERROR(IF(AND(AND($N207&lt;&gt;$BI$6,$N207&lt;&gt;$BJ$6),AH207="有"),$AL$2,VLOOKUP(AH207,'P1'!$B$4:$J$35,9,FALSE)),"")</f>
        <v/>
      </c>
      <c r="AI208" s="256" t="str">
        <f>IFERROR(IF(AND(AND($N207&lt;&gt;$BI$6,$N207&lt;&gt;$BJ$6),AI207="有"),$AL$2,VLOOKUP(AI207,'P1'!$B$4:$J$35,9,FALSE)),"")</f>
        <v/>
      </c>
      <c r="AJ208" s="256" t="str">
        <f>IFERROR(IF(AND(AND($N207&lt;&gt;$BI$6,$N207&lt;&gt;$BJ$6),AJ207="有"),$AL$2,VLOOKUP(AJ207,'P1'!$B$4:$J$35,9,FALSE)),"")</f>
        <v/>
      </c>
      <c r="AK208" s="256" t="str">
        <f>IFERROR(IF(AND(AND($N207&lt;&gt;$BI$6,$N207&lt;&gt;$BJ$6),AK207="有"),$AL$2,VLOOKUP(AK207,'P1'!$B$4:$J$35,9,FALSE)),"")</f>
        <v/>
      </c>
      <c r="AL208" s="256" t="str">
        <f>IFERROR(IF(AND(AND($N207&lt;&gt;$BI$6,$N207&lt;&gt;$BJ$6),AL207="有"),$AL$2,VLOOKUP(AL207,'P1'!$B$4:$J$35,9,FALSE)),"")</f>
        <v/>
      </c>
      <c r="AM208" s="256" t="str">
        <f>IFERROR(IF(AND(AND($N207&lt;&gt;$BI$6,$N207&lt;&gt;$BJ$6),AM207="有"),$AL$2,VLOOKUP(AM207,'P1'!$B$4:$J$35,9,FALSE)),"")</f>
        <v/>
      </c>
      <c r="AN208" s="256" t="str">
        <f>IFERROR(IF(AND(AND($N207&lt;&gt;$BI$6,$N207&lt;&gt;$BJ$6),AN207="有"),$AL$2,VLOOKUP(AN207,'P1'!$B$4:$J$35,9,FALSE)),"")</f>
        <v/>
      </c>
      <c r="AO208" s="256" t="str">
        <f>IFERROR(IF(AND(AND($N207&lt;&gt;$BI$6,$N207&lt;&gt;$BJ$6),AO207="有"),$AL$2,VLOOKUP(AO207,'P1'!$B$4:$J$35,9,FALSE)),"")</f>
        <v/>
      </c>
      <c r="AP208" s="256" t="str">
        <f>IFERROR(IF(AND(AND($N207&lt;&gt;$BI$6,$N207&lt;&gt;$BJ$6),AP207="有"),$AL$2,VLOOKUP(AP207,'P1'!$B$4:$J$35,9,FALSE)),"")</f>
        <v/>
      </c>
      <c r="AQ208" s="256" t="str">
        <f>IFERROR(IF(AND(AND($N207&lt;&gt;$BI$6,$N207&lt;&gt;$BJ$6),AQ207="有"),$AL$2,VLOOKUP(AQ207,'P1'!$B$4:$J$35,9,FALSE)),"")</f>
        <v/>
      </c>
      <c r="AR208" s="256" t="str">
        <f>IFERROR(IF(AND(AND($N207&lt;&gt;$BI$6,$N207&lt;&gt;$BJ$6),AR207="有"),$AL$2,VLOOKUP(AR207,'P1'!$B$4:$J$35,9,FALSE)),"")</f>
        <v/>
      </c>
      <c r="AS208" s="256" t="str">
        <f>IFERROR(IF(AND(AND($N207&lt;&gt;$BI$6,$N207&lt;&gt;$BJ$6),AS207="有"),$AL$2,VLOOKUP(AS207,'P1'!$B$4:$J$35,9,FALSE)),"")</f>
        <v/>
      </c>
      <c r="AT208" s="256" t="str">
        <f>IFERROR(IF(AND(AND($N207&lt;&gt;$BI$6,$N207&lt;&gt;$BJ$6),AT207="有"),$AL$2,VLOOKUP(AT207,'P1'!$B$4:$J$35,9,FALSE)),"")</f>
        <v/>
      </c>
      <c r="AU208" s="256" t="str">
        <f>IFERROR(IF(AND(AND($N207&lt;&gt;$BI$6,$N207&lt;&gt;$BJ$6),AU207="有"),$AL$2,VLOOKUP(AU207,'P1'!$B$4:$J$35,9,FALSE)),"")</f>
        <v/>
      </c>
      <c r="AV208" s="121">
        <f>SUM(Q208:AU208)</f>
        <v>0</v>
      </c>
      <c r="AW208" s="707"/>
      <c r="AX208" s="709"/>
      <c r="AY208" s="122"/>
      <c r="AZ208" s="122"/>
    </row>
    <row r="209" spans="2:52" ht="17.100000000000001" customHeight="1">
      <c r="B209" s="686">
        <f t="shared" si="14"/>
        <v>88</v>
      </c>
      <c r="C209" s="717"/>
      <c r="D209" s="718"/>
      <c r="E209" s="718"/>
      <c r="F209" s="718"/>
      <c r="G209" s="718"/>
      <c r="H209" s="719"/>
      <c r="I209" s="723"/>
      <c r="J209" s="724"/>
      <c r="K209" s="724"/>
      <c r="L209" s="724"/>
      <c r="M209" s="725"/>
      <c r="N209" s="729"/>
      <c r="O209" s="730"/>
      <c r="P209" s="737"/>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116">
        <f>COUNTA(Q209:AU209)</f>
        <v>0</v>
      </c>
      <c r="AW209" s="706">
        <f>AV210</f>
        <v>0</v>
      </c>
      <c r="AX209" s="708" t="str">
        <f>IFERROR(ROUNDDOWN(AV210/$AT$2,1),"")</f>
        <v/>
      </c>
      <c r="AY209" s="117"/>
      <c r="AZ209" s="117"/>
    </row>
    <row r="210" spans="2:52" ht="17.100000000000001" customHeight="1">
      <c r="B210" s="687"/>
      <c r="C210" s="720"/>
      <c r="D210" s="721"/>
      <c r="E210" s="721"/>
      <c r="F210" s="721"/>
      <c r="G210" s="721"/>
      <c r="H210" s="722"/>
      <c r="I210" s="726"/>
      <c r="J210" s="727"/>
      <c r="K210" s="727"/>
      <c r="L210" s="727"/>
      <c r="M210" s="728"/>
      <c r="N210" s="738"/>
      <c r="O210" s="739"/>
      <c r="P210" s="740"/>
      <c r="Q210" s="256" t="str">
        <f>IFERROR(IF(AND(AND($N209&lt;&gt;$BI$6,$N209&lt;&gt;$BJ$6),Q209="有"),$AL$2,VLOOKUP(Q209,'P1'!$B$4:$J$35,9,FALSE)),"")</f>
        <v/>
      </c>
      <c r="R210" s="256" t="str">
        <f>IFERROR(IF(AND(AND($N209&lt;&gt;$BI$6,$N209&lt;&gt;$BJ$6),R209="有"),$AL$2,VLOOKUP(R209,'P1'!$B$4:$J$35,9,FALSE)),"")</f>
        <v/>
      </c>
      <c r="S210" s="256" t="str">
        <f>IFERROR(IF(AND(AND($N209&lt;&gt;$BI$6,$N209&lt;&gt;$BJ$6),S209="有"),$AL$2,VLOOKUP(S209,'P1'!$B$4:$J$35,9,FALSE)),"")</f>
        <v/>
      </c>
      <c r="T210" s="256" t="str">
        <f>IFERROR(IF(AND(AND($N209&lt;&gt;$BI$6,$N209&lt;&gt;$BJ$6),T209="有"),$AL$2,VLOOKUP(T209,'P1'!$B$4:$J$35,9,FALSE)),"")</f>
        <v/>
      </c>
      <c r="U210" s="256" t="str">
        <f>IFERROR(IF(AND(AND($N209&lt;&gt;$BI$6,$N209&lt;&gt;$BJ$6),U209="有"),$AL$2,VLOOKUP(U209,'P1'!$B$4:$J$35,9,FALSE)),"")</f>
        <v/>
      </c>
      <c r="V210" s="256" t="str">
        <f>IFERROR(IF(AND(AND($N209&lt;&gt;$BI$6,$N209&lt;&gt;$BJ$6),V209="有"),$AL$2,VLOOKUP(V209,'P1'!$B$4:$J$35,9,FALSE)),"")</f>
        <v/>
      </c>
      <c r="W210" s="256" t="str">
        <f>IFERROR(IF(AND(AND($N209&lt;&gt;$BI$6,$N209&lt;&gt;$BJ$6),W209="有"),$AL$2,VLOOKUP(W209,'P1'!$B$4:$J$35,9,FALSE)),"")</f>
        <v/>
      </c>
      <c r="X210" s="256" t="str">
        <f>IFERROR(IF(AND(AND($N209&lt;&gt;$BI$6,$N209&lt;&gt;$BJ$6),X209="有"),$AL$2,VLOOKUP(X209,'P1'!$B$4:$J$35,9,FALSE)),"")</f>
        <v/>
      </c>
      <c r="Y210" s="256" t="str">
        <f>IFERROR(IF(AND(AND($N209&lt;&gt;$BI$6,$N209&lt;&gt;$BJ$6),Y209="有"),$AL$2,VLOOKUP(Y209,'P1'!$B$4:$J$35,9,FALSE)),"")</f>
        <v/>
      </c>
      <c r="Z210" s="256" t="str">
        <f>IFERROR(IF(AND(AND($N209&lt;&gt;$BI$6,$N209&lt;&gt;$BJ$6),Z209="有"),$AL$2,VLOOKUP(Z209,'P1'!$B$4:$J$35,9,FALSE)),"")</f>
        <v/>
      </c>
      <c r="AA210" s="256" t="str">
        <f>IFERROR(IF(AND(AND($N209&lt;&gt;$BI$6,$N209&lt;&gt;$BJ$6),AA209="有"),$AL$2,VLOOKUP(AA209,'P1'!$B$4:$J$35,9,FALSE)),"")</f>
        <v/>
      </c>
      <c r="AB210" s="256" t="str">
        <f>IFERROR(IF(AND(AND($N209&lt;&gt;$BI$6,$N209&lt;&gt;$BJ$6),AB209="有"),$AL$2,VLOOKUP(AB209,'P1'!$B$4:$J$35,9,FALSE)),"")</f>
        <v/>
      </c>
      <c r="AC210" s="256" t="str">
        <f>IFERROR(IF(AND(AND($N209&lt;&gt;$BI$6,$N209&lt;&gt;$BJ$6),AC209="有"),$AL$2,VLOOKUP(AC209,'P1'!$B$4:$J$35,9,FALSE)),"")</f>
        <v/>
      </c>
      <c r="AD210" s="256" t="str">
        <f>IFERROR(IF(AND(AND($N209&lt;&gt;$BI$6,$N209&lt;&gt;$BJ$6),AD209="有"),$AL$2,VLOOKUP(AD209,'P1'!$B$4:$J$35,9,FALSE)),"")</f>
        <v/>
      </c>
      <c r="AE210" s="256" t="str">
        <f>IFERROR(IF(AND(AND($N209&lt;&gt;$BI$6,$N209&lt;&gt;$BJ$6),AE209="有"),$AL$2,VLOOKUP(AE209,'P1'!$B$4:$J$35,9,FALSE)),"")</f>
        <v/>
      </c>
      <c r="AF210" s="256" t="str">
        <f>IFERROR(IF(AND(AND($N209&lt;&gt;$BI$6,$N209&lt;&gt;$BJ$6),AF209="有"),$AL$2,VLOOKUP(AF209,'P1'!$B$4:$J$35,9,FALSE)),"")</f>
        <v/>
      </c>
      <c r="AG210" s="256" t="str">
        <f>IFERROR(IF(AND(AND($N209&lt;&gt;$BI$6,$N209&lt;&gt;$BJ$6),AG209="有"),$AL$2,VLOOKUP(AG209,'P1'!$B$4:$J$35,9,FALSE)),"")</f>
        <v/>
      </c>
      <c r="AH210" s="256" t="str">
        <f>IFERROR(IF(AND(AND($N209&lt;&gt;$BI$6,$N209&lt;&gt;$BJ$6),AH209="有"),$AL$2,VLOOKUP(AH209,'P1'!$B$4:$J$35,9,FALSE)),"")</f>
        <v/>
      </c>
      <c r="AI210" s="256" t="str">
        <f>IFERROR(IF(AND(AND($N209&lt;&gt;$BI$6,$N209&lt;&gt;$BJ$6),AI209="有"),$AL$2,VLOOKUP(AI209,'P1'!$B$4:$J$35,9,FALSE)),"")</f>
        <v/>
      </c>
      <c r="AJ210" s="256" t="str">
        <f>IFERROR(IF(AND(AND($N209&lt;&gt;$BI$6,$N209&lt;&gt;$BJ$6),AJ209="有"),$AL$2,VLOOKUP(AJ209,'P1'!$B$4:$J$35,9,FALSE)),"")</f>
        <v/>
      </c>
      <c r="AK210" s="256" t="str">
        <f>IFERROR(IF(AND(AND($N209&lt;&gt;$BI$6,$N209&lt;&gt;$BJ$6),AK209="有"),$AL$2,VLOOKUP(AK209,'P1'!$B$4:$J$35,9,FALSE)),"")</f>
        <v/>
      </c>
      <c r="AL210" s="256" t="str">
        <f>IFERROR(IF(AND(AND($N209&lt;&gt;$BI$6,$N209&lt;&gt;$BJ$6),AL209="有"),$AL$2,VLOOKUP(AL209,'P1'!$B$4:$J$35,9,FALSE)),"")</f>
        <v/>
      </c>
      <c r="AM210" s="256" t="str">
        <f>IFERROR(IF(AND(AND($N209&lt;&gt;$BI$6,$N209&lt;&gt;$BJ$6),AM209="有"),$AL$2,VLOOKUP(AM209,'P1'!$B$4:$J$35,9,FALSE)),"")</f>
        <v/>
      </c>
      <c r="AN210" s="256" t="str">
        <f>IFERROR(IF(AND(AND($N209&lt;&gt;$BI$6,$N209&lt;&gt;$BJ$6),AN209="有"),$AL$2,VLOOKUP(AN209,'P1'!$B$4:$J$35,9,FALSE)),"")</f>
        <v/>
      </c>
      <c r="AO210" s="256" t="str">
        <f>IFERROR(IF(AND(AND($N209&lt;&gt;$BI$6,$N209&lt;&gt;$BJ$6),AO209="有"),$AL$2,VLOOKUP(AO209,'P1'!$B$4:$J$35,9,FALSE)),"")</f>
        <v/>
      </c>
      <c r="AP210" s="256" t="str">
        <f>IFERROR(IF(AND(AND($N209&lt;&gt;$BI$6,$N209&lt;&gt;$BJ$6),AP209="有"),$AL$2,VLOOKUP(AP209,'P1'!$B$4:$J$35,9,FALSE)),"")</f>
        <v/>
      </c>
      <c r="AQ210" s="256" t="str">
        <f>IFERROR(IF(AND(AND($N209&lt;&gt;$BI$6,$N209&lt;&gt;$BJ$6),AQ209="有"),$AL$2,VLOOKUP(AQ209,'P1'!$B$4:$J$35,9,FALSE)),"")</f>
        <v/>
      </c>
      <c r="AR210" s="256" t="str">
        <f>IFERROR(IF(AND(AND($N209&lt;&gt;$BI$6,$N209&lt;&gt;$BJ$6),AR209="有"),$AL$2,VLOOKUP(AR209,'P1'!$B$4:$J$35,9,FALSE)),"")</f>
        <v/>
      </c>
      <c r="AS210" s="256" t="str">
        <f>IFERROR(IF(AND(AND($N209&lt;&gt;$BI$6,$N209&lt;&gt;$BJ$6),AS209="有"),$AL$2,VLOOKUP(AS209,'P1'!$B$4:$J$35,9,FALSE)),"")</f>
        <v/>
      </c>
      <c r="AT210" s="256" t="str">
        <f>IFERROR(IF(AND(AND($N209&lt;&gt;$BI$6,$N209&lt;&gt;$BJ$6),AT209="有"),$AL$2,VLOOKUP(AT209,'P1'!$B$4:$J$35,9,FALSE)),"")</f>
        <v/>
      </c>
      <c r="AU210" s="256" t="str">
        <f>IFERROR(IF(AND(AND($N209&lt;&gt;$BI$6,$N209&lt;&gt;$BJ$6),AU209="有"),$AL$2,VLOOKUP(AU209,'P1'!$B$4:$J$35,9,FALSE)),"")</f>
        <v/>
      </c>
      <c r="AV210" s="121">
        <f>SUM(Q210:AU210)</f>
        <v>0</v>
      </c>
      <c r="AW210" s="707"/>
      <c r="AX210" s="709"/>
      <c r="AY210" s="122"/>
      <c r="AZ210" s="122"/>
    </row>
    <row r="211" spans="2:52" ht="17.100000000000001" customHeight="1">
      <c r="B211" s="686">
        <f t="shared" si="14"/>
        <v>89</v>
      </c>
      <c r="C211" s="717"/>
      <c r="D211" s="718"/>
      <c r="E211" s="718"/>
      <c r="F211" s="718"/>
      <c r="G211" s="718"/>
      <c r="H211" s="719"/>
      <c r="I211" s="723"/>
      <c r="J211" s="724"/>
      <c r="K211" s="724"/>
      <c r="L211" s="724"/>
      <c r="M211" s="725"/>
      <c r="N211" s="729"/>
      <c r="O211" s="730"/>
      <c r="P211" s="737"/>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116">
        <f>COUNTA(Q211:AU211)</f>
        <v>0</v>
      </c>
      <c r="AW211" s="706">
        <f>AV212</f>
        <v>0</v>
      </c>
      <c r="AX211" s="708" t="str">
        <f>IFERROR(ROUNDDOWN(AV212/$AT$2,1),"")</f>
        <v/>
      </c>
      <c r="AY211" s="117"/>
      <c r="AZ211" s="117"/>
    </row>
    <row r="212" spans="2:52" ht="17.100000000000001" customHeight="1">
      <c r="B212" s="687"/>
      <c r="C212" s="720"/>
      <c r="D212" s="721"/>
      <c r="E212" s="721"/>
      <c r="F212" s="721"/>
      <c r="G212" s="721"/>
      <c r="H212" s="722"/>
      <c r="I212" s="726"/>
      <c r="J212" s="727"/>
      <c r="K212" s="727"/>
      <c r="L212" s="727"/>
      <c r="M212" s="728"/>
      <c r="N212" s="738"/>
      <c r="O212" s="739"/>
      <c r="P212" s="740"/>
      <c r="Q212" s="256" t="str">
        <f>IFERROR(IF(AND(AND($N211&lt;&gt;$BI$6,$N211&lt;&gt;$BJ$6),Q211="有"),$AL$2,VLOOKUP(Q211,'P1'!$B$4:$J$35,9,FALSE)),"")</f>
        <v/>
      </c>
      <c r="R212" s="256" t="str">
        <f>IFERROR(IF(AND(AND($N211&lt;&gt;$BI$6,$N211&lt;&gt;$BJ$6),R211="有"),$AL$2,VLOOKUP(R211,'P1'!$B$4:$J$35,9,FALSE)),"")</f>
        <v/>
      </c>
      <c r="S212" s="256" t="str">
        <f>IFERROR(IF(AND(AND($N211&lt;&gt;$BI$6,$N211&lt;&gt;$BJ$6),S211="有"),$AL$2,VLOOKUP(S211,'P1'!$B$4:$J$35,9,FALSE)),"")</f>
        <v/>
      </c>
      <c r="T212" s="256" t="str">
        <f>IFERROR(IF(AND(AND($N211&lt;&gt;$BI$6,$N211&lt;&gt;$BJ$6),T211="有"),$AL$2,VLOOKUP(T211,'P1'!$B$4:$J$35,9,FALSE)),"")</f>
        <v/>
      </c>
      <c r="U212" s="256" t="str">
        <f>IFERROR(IF(AND(AND($N211&lt;&gt;$BI$6,$N211&lt;&gt;$BJ$6),U211="有"),$AL$2,VLOOKUP(U211,'P1'!$B$4:$J$35,9,FALSE)),"")</f>
        <v/>
      </c>
      <c r="V212" s="256" t="str">
        <f>IFERROR(IF(AND(AND($N211&lt;&gt;$BI$6,$N211&lt;&gt;$BJ$6),V211="有"),$AL$2,VLOOKUP(V211,'P1'!$B$4:$J$35,9,FALSE)),"")</f>
        <v/>
      </c>
      <c r="W212" s="256" t="str">
        <f>IFERROR(IF(AND(AND($N211&lt;&gt;$BI$6,$N211&lt;&gt;$BJ$6),W211="有"),$AL$2,VLOOKUP(W211,'P1'!$B$4:$J$35,9,FALSE)),"")</f>
        <v/>
      </c>
      <c r="X212" s="256" t="str">
        <f>IFERROR(IF(AND(AND($N211&lt;&gt;$BI$6,$N211&lt;&gt;$BJ$6),X211="有"),$AL$2,VLOOKUP(X211,'P1'!$B$4:$J$35,9,FALSE)),"")</f>
        <v/>
      </c>
      <c r="Y212" s="256" t="str">
        <f>IFERROR(IF(AND(AND($N211&lt;&gt;$BI$6,$N211&lt;&gt;$BJ$6),Y211="有"),$AL$2,VLOOKUP(Y211,'P1'!$B$4:$J$35,9,FALSE)),"")</f>
        <v/>
      </c>
      <c r="Z212" s="256" t="str">
        <f>IFERROR(IF(AND(AND($N211&lt;&gt;$BI$6,$N211&lt;&gt;$BJ$6),Z211="有"),$AL$2,VLOOKUP(Z211,'P1'!$B$4:$J$35,9,FALSE)),"")</f>
        <v/>
      </c>
      <c r="AA212" s="256" t="str">
        <f>IFERROR(IF(AND(AND($N211&lt;&gt;$BI$6,$N211&lt;&gt;$BJ$6),AA211="有"),$AL$2,VLOOKUP(AA211,'P1'!$B$4:$J$35,9,FALSE)),"")</f>
        <v/>
      </c>
      <c r="AB212" s="256" t="str">
        <f>IFERROR(IF(AND(AND($N211&lt;&gt;$BI$6,$N211&lt;&gt;$BJ$6),AB211="有"),$AL$2,VLOOKUP(AB211,'P1'!$B$4:$J$35,9,FALSE)),"")</f>
        <v/>
      </c>
      <c r="AC212" s="256" t="str">
        <f>IFERROR(IF(AND(AND($N211&lt;&gt;$BI$6,$N211&lt;&gt;$BJ$6),AC211="有"),$AL$2,VLOOKUP(AC211,'P1'!$B$4:$J$35,9,FALSE)),"")</f>
        <v/>
      </c>
      <c r="AD212" s="256" t="str">
        <f>IFERROR(IF(AND(AND($N211&lt;&gt;$BI$6,$N211&lt;&gt;$BJ$6),AD211="有"),$AL$2,VLOOKUP(AD211,'P1'!$B$4:$J$35,9,FALSE)),"")</f>
        <v/>
      </c>
      <c r="AE212" s="256" t="str">
        <f>IFERROR(IF(AND(AND($N211&lt;&gt;$BI$6,$N211&lt;&gt;$BJ$6),AE211="有"),$AL$2,VLOOKUP(AE211,'P1'!$B$4:$J$35,9,FALSE)),"")</f>
        <v/>
      </c>
      <c r="AF212" s="256" t="str">
        <f>IFERROR(IF(AND(AND($N211&lt;&gt;$BI$6,$N211&lt;&gt;$BJ$6),AF211="有"),$AL$2,VLOOKUP(AF211,'P1'!$B$4:$J$35,9,FALSE)),"")</f>
        <v/>
      </c>
      <c r="AG212" s="256" t="str">
        <f>IFERROR(IF(AND(AND($N211&lt;&gt;$BI$6,$N211&lt;&gt;$BJ$6),AG211="有"),$AL$2,VLOOKUP(AG211,'P1'!$B$4:$J$35,9,FALSE)),"")</f>
        <v/>
      </c>
      <c r="AH212" s="256" t="str">
        <f>IFERROR(IF(AND(AND($N211&lt;&gt;$BI$6,$N211&lt;&gt;$BJ$6),AH211="有"),$AL$2,VLOOKUP(AH211,'P1'!$B$4:$J$35,9,FALSE)),"")</f>
        <v/>
      </c>
      <c r="AI212" s="256" t="str">
        <f>IFERROR(IF(AND(AND($N211&lt;&gt;$BI$6,$N211&lt;&gt;$BJ$6),AI211="有"),$AL$2,VLOOKUP(AI211,'P1'!$B$4:$J$35,9,FALSE)),"")</f>
        <v/>
      </c>
      <c r="AJ212" s="256" t="str">
        <f>IFERROR(IF(AND(AND($N211&lt;&gt;$BI$6,$N211&lt;&gt;$BJ$6),AJ211="有"),$AL$2,VLOOKUP(AJ211,'P1'!$B$4:$J$35,9,FALSE)),"")</f>
        <v/>
      </c>
      <c r="AK212" s="256" t="str">
        <f>IFERROR(IF(AND(AND($N211&lt;&gt;$BI$6,$N211&lt;&gt;$BJ$6),AK211="有"),$AL$2,VLOOKUP(AK211,'P1'!$B$4:$J$35,9,FALSE)),"")</f>
        <v/>
      </c>
      <c r="AL212" s="256" t="str">
        <f>IFERROR(IF(AND(AND($N211&lt;&gt;$BI$6,$N211&lt;&gt;$BJ$6),AL211="有"),$AL$2,VLOOKUP(AL211,'P1'!$B$4:$J$35,9,FALSE)),"")</f>
        <v/>
      </c>
      <c r="AM212" s="256" t="str">
        <f>IFERROR(IF(AND(AND($N211&lt;&gt;$BI$6,$N211&lt;&gt;$BJ$6),AM211="有"),$AL$2,VLOOKUP(AM211,'P1'!$B$4:$J$35,9,FALSE)),"")</f>
        <v/>
      </c>
      <c r="AN212" s="256" t="str">
        <f>IFERROR(IF(AND(AND($N211&lt;&gt;$BI$6,$N211&lt;&gt;$BJ$6),AN211="有"),$AL$2,VLOOKUP(AN211,'P1'!$B$4:$J$35,9,FALSE)),"")</f>
        <v/>
      </c>
      <c r="AO212" s="256" t="str">
        <f>IFERROR(IF(AND(AND($N211&lt;&gt;$BI$6,$N211&lt;&gt;$BJ$6),AO211="有"),$AL$2,VLOOKUP(AO211,'P1'!$B$4:$J$35,9,FALSE)),"")</f>
        <v/>
      </c>
      <c r="AP212" s="256" t="str">
        <f>IFERROR(IF(AND(AND($N211&lt;&gt;$BI$6,$N211&lt;&gt;$BJ$6),AP211="有"),$AL$2,VLOOKUP(AP211,'P1'!$B$4:$J$35,9,FALSE)),"")</f>
        <v/>
      </c>
      <c r="AQ212" s="256" t="str">
        <f>IFERROR(IF(AND(AND($N211&lt;&gt;$BI$6,$N211&lt;&gt;$BJ$6),AQ211="有"),$AL$2,VLOOKUP(AQ211,'P1'!$B$4:$J$35,9,FALSE)),"")</f>
        <v/>
      </c>
      <c r="AR212" s="256" t="str">
        <f>IFERROR(IF(AND(AND($N211&lt;&gt;$BI$6,$N211&lt;&gt;$BJ$6),AR211="有"),$AL$2,VLOOKUP(AR211,'P1'!$B$4:$J$35,9,FALSE)),"")</f>
        <v/>
      </c>
      <c r="AS212" s="256" t="str">
        <f>IFERROR(IF(AND(AND($N211&lt;&gt;$BI$6,$N211&lt;&gt;$BJ$6),AS211="有"),$AL$2,VLOOKUP(AS211,'P1'!$B$4:$J$35,9,FALSE)),"")</f>
        <v/>
      </c>
      <c r="AT212" s="256" t="str">
        <f>IFERROR(IF(AND(AND($N211&lt;&gt;$BI$6,$N211&lt;&gt;$BJ$6),AT211="有"),$AL$2,VLOOKUP(AT211,'P1'!$B$4:$J$35,9,FALSE)),"")</f>
        <v/>
      </c>
      <c r="AU212" s="256" t="str">
        <f>IFERROR(IF(AND(AND($N211&lt;&gt;$BI$6,$N211&lt;&gt;$BJ$6),AU211="有"),$AL$2,VLOOKUP(AU211,'P1'!$B$4:$J$35,9,FALSE)),"")</f>
        <v/>
      </c>
      <c r="AV212" s="121">
        <f>SUM(Q212:AU212)</f>
        <v>0</v>
      </c>
      <c r="AW212" s="707"/>
      <c r="AX212" s="709"/>
      <c r="AY212" s="122"/>
      <c r="AZ212" s="122"/>
    </row>
    <row r="213" spans="2:52" ht="17.100000000000001" customHeight="1">
      <c r="B213" s="686">
        <f t="shared" si="14"/>
        <v>90</v>
      </c>
      <c r="C213" s="717"/>
      <c r="D213" s="718"/>
      <c r="E213" s="718"/>
      <c r="F213" s="718"/>
      <c r="G213" s="718"/>
      <c r="H213" s="719"/>
      <c r="I213" s="723"/>
      <c r="J213" s="724"/>
      <c r="K213" s="724"/>
      <c r="L213" s="724"/>
      <c r="M213" s="725"/>
      <c r="N213" s="729"/>
      <c r="O213" s="730"/>
      <c r="P213" s="737"/>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116">
        <f>COUNTA(Q213:AU213)</f>
        <v>0</v>
      </c>
      <c r="AW213" s="706">
        <f>AV214</f>
        <v>0</v>
      </c>
      <c r="AX213" s="708" t="str">
        <f>IFERROR(ROUNDDOWN(AV214/$AT$2,1),"")</f>
        <v/>
      </c>
      <c r="AY213" s="117"/>
      <c r="AZ213" s="117"/>
    </row>
    <row r="214" spans="2:52" ht="17.100000000000001" customHeight="1">
      <c r="B214" s="687"/>
      <c r="C214" s="720"/>
      <c r="D214" s="721"/>
      <c r="E214" s="721"/>
      <c r="F214" s="721"/>
      <c r="G214" s="721"/>
      <c r="H214" s="722"/>
      <c r="I214" s="726"/>
      <c r="J214" s="727"/>
      <c r="K214" s="727"/>
      <c r="L214" s="727"/>
      <c r="M214" s="728"/>
      <c r="N214" s="738"/>
      <c r="O214" s="739"/>
      <c r="P214" s="740"/>
      <c r="Q214" s="256" t="str">
        <f>IFERROR(IF(AND(AND($N213&lt;&gt;$BI$6,$N213&lt;&gt;$BJ$6),Q213="有"),$AL$2,VLOOKUP(Q213,'P1'!$B$4:$J$35,9,FALSE)),"")</f>
        <v/>
      </c>
      <c r="R214" s="256" t="str">
        <f>IFERROR(IF(AND(AND($N213&lt;&gt;$BI$6,$N213&lt;&gt;$BJ$6),R213="有"),$AL$2,VLOOKUP(R213,'P1'!$B$4:$J$35,9,FALSE)),"")</f>
        <v/>
      </c>
      <c r="S214" s="256" t="str">
        <f>IFERROR(IF(AND(AND($N213&lt;&gt;$BI$6,$N213&lt;&gt;$BJ$6),S213="有"),$AL$2,VLOOKUP(S213,'P1'!$B$4:$J$35,9,FALSE)),"")</f>
        <v/>
      </c>
      <c r="T214" s="256" t="str">
        <f>IFERROR(IF(AND(AND($N213&lt;&gt;$BI$6,$N213&lt;&gt;$BJ$6),T213="有"),$AL$2,VLOOKUP(T213,'P1'!$B$4:$J$35,9,FALSE)),"")</f>
        <v/>
      </c>
      <c r="U214" s="256" t="str">
        <f>IFERROR(IF(AND(AND($N213&lt;&gt;$BI$6,$N213&lt;&gt;$BJ$6),U213="有"),$AL$2,VLOOKUP(U213,'P1'!$B$4:$J$35,9,FALSE)),"")</f>
        <v/>
      </c>
      <c r="V214" s="256" t="str">
        <f>IFERROR(IF(AND(AND($N213&lt;&gt;$BI$6,$N213&lt;&gt;$BJ$6),V213="有"),$AL$2,VLOOKUP(V213,'P1'!$B$4:$J$35,9,FALSE)),"")</f>
        <v/>
      </c>
      <c r="W214" s="256" t="str">
        <f>IFERROR(IF(AND(AND($N213&lt;&gt;$BI$6,$N213&lt;&gt;$BJ$6),W213="有"),$AL$2,VLOOKUP(W213,'P1'!$B$4:$J$35,9,FALSE)),"")</f>
        <v/>
      </c>
      <c r="X214" s="256" t="str">
        <f>IFERROR(IF(AND(AND($N213&lt;&gt;$BI$6,$N213&lt;&gt;$BJ$6),X213="有"),$AL$2,VLOOKUP(X213,'P1'!$B$4:$J$35,9,FALSE)),"")</f>
        <v/>
      </c>
      <c r="Y214" s="256" t="str">
        <f>IFERROR(IF(AND(AND($N213&lt;&gt;$BI$6,$N213&lt;&gt;$BJ$6),Y213="有"),$AL$2,VLOOKUP(Y213,'P1'!$B$4:$J$35,9,FALSE)),"")</f>
        <v/>
      </c>
      <c r="Z214" s="256" t="str">
        <f>IFERROR(IF(AND(AND($N213&lt;&gt;$BI$6,$N213&lt;&gt;$BJ$6),Z213="有"),$AL$2,VLOOKUP(Z213,'P1'!$B$4:$J$35,9,FALSE)),"")</f>
        <v/>
      </c>
      <c r="AA214" s="256" t="str">
        <f>IFERROR(IF(AND(AND($N213&lt;&gt;$BI$6,$N213&lt;&gt;$BJ$6),AA213="有"),$AL$2,VLOOKUP(AA213,'P1'!$B$4:$J$35,9,FALSE)),"")</f>
        <v/>
      </c>
      <c r="AB214" s="256" t="str">
        <f>IFERROR(IF(AND(AND($N213&lt;&gt;$BI$6,$N213&lt;&gt;$BJ$6),AB213="有"),$AL$2,VLOOKUP(AB213,'P1'!$B$4:$J$35,9,FALSE)),"")</f>
        <v/>
      </c>
      <c r="AC214" s="256" t="str">
        <f>IFERROR(IF(AND(AND($N213&lt;&gt;$BI$6,$N213&lt;&gt;$BJ$6),AC213="有"),$AL$2,VLOOKUP(AC213,'P1'!$B$4:$J$35,9,FALSE)),"")</f>
        <v/>
      </c>
      <c r="AD214" s="256" t="str">
        <f>IFERROR(IF(AND(AND($N213&lt;&gt;$BI$6,$N213&lt;&gt;$BJ$6),AD213="有"),$AL$2,VLOOKUP(AD213,'P1'!$B$4:$J$35,9,FALSE)),"")</f>
        <v/>
      </c>
      <c r="AE214" s="256" t="str">
        <f>IFERROR(IF(AND(AND($N213&lt;&gt;$BI$6,$N213&lt;&gt;$BJ$6),AE213="有"),$AL$2,VLOOKUP(AE213,'P1'!$B$4:$J$35,9,FALSE)),"")</f>
        <v/>
      </c>
      <c r="AF214" s="256" t="str">
        <f>IFERROR(IF(AND(AND($N213&lt;&gt;$BI$6,$N213&lt;&gt;$BJ$6),AF213="有"),$AL$2,VLOOKUP(AF213,'P1'!$B$4:$J$35,9,FALSE)),"")</f>
        <v/>
      </c>
      <c r="AG214" s="256" t="str">
        <f>IFERROR(IF(AND(AND($N213&lt;&gt;$BI$6,$N213&lt;&gt;$BJ$6),AG213="有"),$AL$2,VLOOKUP(AG213,'P1'!$B$4:$J$35,9,FALSE)),"")</f>
        <v/>
      </c>
      <c r="AH214" s="256" t="str">
        <f>IFERROR(IF(AND(AND($N213&lt;&gt;$BI$6,$N213&lt;&gt;$BJ$6),AH213="有"),$AL$2,VLOOKUP(AH213,'P1'!$B$4:$J$35,9,FALSE)),"")</f>
        <v/>
      </c>
      <c r="AI214" s="256" t="str">
        <f>IFERROR(IF(AND(AND($N213&lt;&gt;$BI$6,$N213&lt;&gt;$BJ$6),AI213="有"),$AL$2,VLOOKUP(AI213,'P1'!$B$4:$J$35,9,FALSE)),"")</f>
        <v/>
      </c>
      <c r="AJ214" s="256" t="str">
        <f>IFERROR(IF(AND(AND($N213&lt;&gt;$BI$6,$N213&lt;&gt;$BJ$6),AJ213="有"),$AL$2,VLOOKUP(AJ213,'P1'!$B$4:$J$35,9,FALSE)),"")</f>
        <v/>
      </c>
      <c r="AK214" s="256" t="str">
        <f>IFERROR(IF(AND(AND($N213&lt;&gt;$BI$6,$N213&lt;&gt;$BJ$6),AK213="有"),$AL$2,VLOOKUP(AK213,'P1'!$B$4:$J$35,9,FALSE)),"")</f>
        <v/>
      </c>
      <c r="AL214" s="256" t="str">
        <f>IFERROR(IF(AND(AND($N213&lt;&gt;$BI$6,$N213&lt;&gt;$BJ$6),AL213="有"),$AL$2,VLOOKUP(AL213,'P1'!$B$4:$J$35,9,FALSE)),"")</f>
        <v/>
      </c>
      <c r="AM214" s="256" t="str">
        <f>IFERROR(IF(AND(AND($N213&lt;&gt;$BI$6,$N213&lt;&gt;$BJ$6),AM213="有"),$AL$2,VLOOKUP(AM213,'P1'!$B$4:$J$35,9,FALSE)),"")</f>
        <v/>
      </c>
      <c r="AN214" s="256" t="str">
        <f>IFERROR(IF(AND(AND($N213&lt;&gt;$BI$6,$N213&lt;&gt;$BJ$6),AN213="有"),$AL$2,VLOOKUP(AN213,'P1'!$B$4:$J$35,9,FALSE)),"")</f>
        <v/>
      </c>
      <c r="AO214" s="256" t="str">
        <f>IFERROR(IF(AND(AND($N213&lt;&gt;$BI$6,$N213&lt;&gt;$BJ$6),AO213="有"),$AL$2,VLOOKUP(AO213,'P1'!$B$4:$J$35,9,FALSE)),"")</f>
        <v/>
      </c>
      <c r="AP214" s="256" t="str">
        <f>IFERROR(IF(AND(AND($N213&lt;&gt;$BI$6,$N213&lt;&gt;$BJ$6),AP213="有"),$AL$2,VLOOKUP(AP213,'P1'!$B$4:$J$35,9,FALSE)),"")</f>
        <v/>
      </c>
      <c r="AQ214" s="256" t="str">
        <f>IFERROR(IF(AND(AND($N213&lt;&gt;$BI$6,$N213&lt;&gt;$BJ$6),AQ213="有"),$AL$2,VLOOKUP(AQ213,'P1'!$B$4:$J$35,9,FALSE)),"")</f>
        <v/>
      </c>
      <c r="AR214" s="256" t="str">
        <f>IFERROR(IF(AND(AND($N213&lt;&gt;$BI$6,$N213&lt;&gt;$BJ$6),AR213="有"),$AL$2,VLOOKUP(AR213,'P1'!$B$4:$J$35,9,FALSE)),"")</f>
        <v/>
      </c>
      <c r="AS214" s="256" t="str">
        <f>IFERROR(IF(AND(AND($N213&lt;&gt;$BI$6,$N213&lt;&gt;$BJ$6),AS213="有"),$AL$2,VLOOKUP(AS213,'P1'!$B$4:$J$35,9,FALSE)),"")</f>
        <v/>
      </c>
      <c r="AT214" s="256" t="str">
        <f>IFERROR(IF(AND(AND($N213&lt;&gt;$BI$6,$N213&lt;&gt;$BJ$6),AT213="有"),$AL$2,VLOOKUP(AT213,'P1'!$B$4:$J$35,9,FALSE)),"")</f>
        <v/>
      </c>
      <c r="AU214" s="256" t="str">
        <f>IFERROR(IF(AND(AND($N213&lt;&gt;$BI$6,$N213&lt;&gt;$BJ$6),AU213="有"),$AL$2,VLOOKUP(AU213,'P1'!$B$4:$J$35,9,FALSE)),"")</f>
        <v/>
      </c>
      <c r="AV214" s="121">
        <f>SUM(Q214:AU214)</f>
        <v>0</v>
      </c>
      <c r="AW214" s="707"/>
      <c r="AX214" s="709"/>
      <c r="AY214" s="122"/>
      <c r="AZ214" s="122"/>
    </row>
    <row r="215" spans="2:52" ht="17.100000000000001" customHeight="1">
      <c r="B215" s="686">
        <f t="shared" si="14"/>
        <v>91</v>
      </c>
      <c r="C215" s="717"/>
      <c r="D215" s="718"/>
      <c r="E215" s="718"/>
      <c r="F215" s="718"/>
      <c r="G215" s="718"/>
      <c r="H215" s="719"/>
      <c r="I215" s="723"/>
      <c r="J215" s="724"/>
      <c r="K215" s="724"/>
      <c r="L215" s="724"/>
      <c r="M215" s="725"/>
      <c r="N215" s="729"/>
      <c r="O215" s="730"/>
      <c r="P215" s="737"/>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116">
        <f>COUNTA(Q215:AU215)</f>
        <v>0</v>
      </c>
      <c r="AW215" s="706">
        <f>AV216</f>
        <v>0</v>
      </c>
      <c r="AX215" s="708" t="str">
        <f>IFERROR(ROUNDDOWN(AV216/$AT$2,1),"")</f>
        <v/>
      </c>
      <c r="AY215" s="117"/>
      <c r="AZ215" s="117"/>
    </row>
    <row r="216" spans="2:52" ht="17.100000000000001" customHeight="1">
      <c r="B216" s="687"/>
      <c r="C216" s="720"/>
      <c r="D216" s="721"/>
      <c r="E216" s="721"/>
      <c r="F216" s="721"/>
      <c r="G216" s="721"/>
      <c r="H216" s="722"/>
      <c r="I216" s="726"/>
      <c r="J216" s="727"/>
      <c r="K216" s="727"/>
      <c r="L216" s="727"/>
      <c r="M216" s="728"/>
      <c r="N216" s="738"/>
      <c r="O216" s="739"/>
      <c r="P216" s="740"/>
      <c r="Q216" s="256" t="str">
        <f>IFERROR(IF(AND(AND($N215&lt;&gt;$BI$6,$N215&lt;&gt;$BJ$6),Q215="有"),$AL$2,VLOOKUP(Q215,'P1'!$B$4:$J$35,9,FALSE)),"")</f>
        <v/>
      </c>
      <c r="R216" s="256" t="str">
        <f>IFERROR(IF(AND(AND($N215&lt;&gt;$BI$6,$N215&lt;&gt;$BJ$6),R215="有"),$AL$2,VLOOKUP(R215,'P1'!$B$4:$J$35,9,FALSE)),"")</f>
        <v/>
      </c>
      <c r="S216" s="256" t="str">
        <f>IFERROR(IF(AND(AND($N215&lt;&gt;$BI$6,$N215&lt;&gt;$BJ$6),S215="有"),$AL$2,VLOOKUP(S215,'P1'!$B$4:$J$35,9,FALSE)),"")</f>
        <v/>
      </c>
      <c r="T216" s="256" t="str">
        <f>IFERROR(IF(AND(AND($N215&lt;&gt;$BI$6,$N215&lt;&gt;$BJ$6),T215="有"),$AL$2,VLOOKUP(T215,'P1'!$B$4:$J$35,9,FALSE)),"")</f>
        <v/>
      </c>
      <c r="U216" s="256" t="str">
        <f>IFERROR(IF(AND(AND($N215&lt;&gt;$BI$6,$N215&lt;&gt;$BJ$6),U215="有"),$AL$2,VLOOKUP(U215,'P1'!$B$4:$J$35,9,FALSE)),"")</f>
        <v/>
      </c>
      <c r="V216" s="256" t="str">
        <f>IFERROR(IF(AND(AND($N215&lt;&gt;$BI$6,$N215&lt;&gt;$BJ$6),V215="有"),$AL$2,VLOOKUP(V215,'P1'!$B$4:$J$35,9,FALSE)),"")</f>
        <v/>
      </c>
      <c r="W216" s="256" t="str">
        <f>IFERROR(IF(AND(AND($N215&lt;&gt;$BI$6,$N215&lt;&gt;$BJ$6),W215="有"),$AL$2,VLOOKUP(W215,'P1'!$B$4:$J$35,9,FALSE)),"")</f>
        <v/>
      </c>
      <c r="X216" s="256" t="str">
        <f>IFERROR(IF(AND(AND($N215&lt;&gt;$BI$6,$N215&lt;&gt;$BJ$6),X215="有"),$AL$2,VLOOKUP(X215,'P1'!$B$4:$J$35,9,FALSE)),"")</f>
        <v/>
      </c>
      <c r="Y216" s="256" t="str">
        <f>IFERROR(IF(AND(AND($N215&lt;&gt;$BI$6,$N215&lt;&gt;$BJ$6),Y215="有"),$AL$2,VLOOKUP(Y215,'P1'!$B$4:$J$35,9,FALSE)),"")</f>
        <v/>
      </c>
      <c r="Z216" s="256" t="str">
        <f>IFERROR(IF(AND(AND($N215&lt;&gt;$BI$6,$N215&lt;&gt;$BJ$6),Z215="有"),$AL$2,VLOOKUP(Z215,'P1'!$B$4:$J$35,9,FALSE)),"")</f>
        <v/>
      </c>
      <c r="AA216" s="256" t="str">
        <f>IFERROR(IF(AND(AND($N215&lt;&gt;$BI$6,$N215&lt;&gt;$BJ$6),AA215="有"),$AL$2,VLOOKUP(AA215,'P1'!$B$4:$J$35,9,FALSE)),"")</f>
        <v/>
      </c>
      <c r="AB216" s="256" t="str">
        <f>IFERROR(IF(AND(AND($N215&lt;&gt;$BI$6,$N215&lt;&gt;$BJ$6),AB215="有"),$AL$2,VLOOKUP(AB215,'P1'!$B$4:$J$35,9,FALSE)),"")</f>
        <v/>
      </c>
      <c r="AC216" s="256" t="str">
        <f>IFERROR(IF(AND(AND($N215&lt;&gt;$BI$6,$N215&lt;&gt;$BJ$6),AC215="有"),$AL$2,VLOOKUP(AC215,'P1'!$B$4:$J$35,9,FALSE)),"")</f>
        <v/>
      </c>
      <c r="AD216" s="256" t="str">
        <f>IFERROR(IF(AND(AND($N215&lt;&gt;$BI$6,$N215&lt;&gt;$BJ$6),AD215="有"),$AL$2,VLOOKUP(AD215,'P1'!$B$4:$J$35,9,FALSE)),"")</f>
        <v/>
      </c>
      <c r="AE216" s="256" t="str">
        <f>IFERROR(IF(AND(AND($N215&lt;&gt;$BI$6,$N215&lt;&gt;$BJ$6),AE215="有"),$AL$2,VLOOKUP(AE215,'P1'!$B$4:$J$35,9,FALSE)),"")</f>
        <v/>
      </c>
      <c r="AF216" s="256" t="str">
        <f>IFERROR(IF(AND(AND($N215&lt;&gt;$BI$6,$N215&lt;&gt;$BJ$6),AF215="有"),$AL$2,VLOOKUP(AF215,'P1'!$B$4:$J$35,9,FALSE)),"")</f>
        <v/>
      </c>
      <c r="AG216" s="256" t="str">
        <f>IFERROR(IF(AND(AND($N215&lt;&gt;$BI$6,$N215&lt;&gt;$BJ$6),AG215="有"),$AL$2,VLOOKUP(AG215,'P1'!$B$4:$J$35,9,FALSE)),"")</f>
        <v/>
      </c>
      <c r="AH216" s="256" t="str">
        <f>IFERROR(IF(AND(AND($N215&lt;&gt;$BI$6,$N215&lt;&gt;$BJ$6),AH215="有"),$AL$2,VLOOKUP(AH215,'P1'!$B$4:$J$35,9,FALSE)),"")</f>
        <v/>
      </c>
      <c r="AI216" s="256" t="str">
        <f>IFERROR(IF(AND(AND($N215&lt;&gt;$BI$6,$N215&lt;&gt;$BJ$6),AI215="有"),$AL$2,VLOOKUP(AI215,'P1'!$B$4:$J$35,9,FALSE)),"")</f>
        <v/>
      </c>
      <c r="AJ216" s="256" t="str">
        <f>IFERROR(IF(AND(AND($N215&lt;&gt;$BI$6,$N215&lt;&gt;$BJ$6),AJ215="有"),$AL$2,VLOOKUP(AJ215,'P1'!$B$4:$J$35,9,FALSE)),"")</f>
        <v/>
      </c>
      <c r="AK216" s="256" t="str">
        <f>IFERROR(IF(AND(AND($N215&lt;&gt;$BI$6,$N215&lt;&gt;$BJ$6),AK215="有"),$AL$2,VLOOKUP(AK215,'P1'!$B$4:$J$35,9,FALSE)),"")</f>
        <v/>
      </c>
      <c r="AL216" s="256" t="str">
        <f>IFERROR(IF(AND(AND($N215&lt;&gt;$BI$6,$N215&lt;&gt;$BJ$6),AL215="有"),$AL$2,VLOOKUP(AL215,'P1'!$B$4:$J$35,9,FALSE)),"")</f>
        <v/>
      </c>
      <c r="AM216" s="256" t="str">
        <f>IFERROR(IF(AND(AND($N215&lt;&gt;$BI$6,$N215&lt;&gt;$BJ$6),AM215="有"),$AL$2,VLOOKUP(AM215,'P1'!$B$4:$J$35,9,FALSE)),"")</f>
        <v/>
      </c>
      <c r="AN216" s="256" t="str">
        <f>IFERROR(IF(AND(AND($N215&lt;&gt;$BI$6,$N215&lt;&gt;$BJ$6),AN215="有"),$AL$2,VLOOKUP(AN215,'P1'!$B$4:$J$35,9,FALSE)),"")</f>
        <v/>
      </c>
      <c r="AO216" s="256" t="str">
        <f>IFERROR(IF(AND(AND($N215&lt;&gt;$BI$6,$N215&lt;&gt;$BJ$6),AO215="有"),$AL$2,VLOOKUP(AO215,'P1'!$B$4:$J$35,9,FALSE)),"")</f>
        <v/>
      </c>
      <c r="AP216" s="256" t="str">
        <f>IFERROR(IF(AND(AND($N215&lt;&gt;$BI$6,$N215&lt;&gt;$BJ$6),AP215="有"),$AL$2,VLOOKUP(AP215,'P1'!$B$4:$J$35,9,FALSE)),"")</f>
        <v/>
      </c>
      <c r="AQ216" s="256" t="str">
        <f>IFERROR(IF(AND(AND($N215&lt;&gt;$BI$6,$N215&lt;&gt;$BJ$6),AQ215="有"),$AL$2,VLOOKUP(AQ215,'P1'!$B$4:$J$35,9,FALSE)),"")</f>
        <v/>
      </c>
      <c r="AR216" s="256" t="str">
        <f>IFERROR(IF(AND(AND($N215&lt;&gt;$BI$6,$N215&lt;&gt;$BJ$6),AR215="有"),$AL$2,VLOOKUP(AR215,'P1'!$B$4:$J$35,9,FALSE)),"")</f>
        <v/>
      </c>
      <c r="AS216" s="256" t="str">
        <f>IFERROR(IF(AND(AND($N215&lt;&gt;$BI$6,$N215&lt;&gt;$BJ$6),AS215="有"),$AL$2,VLOOKUP(AS215,'P1'!$B$4:$J$35,9,FALSE)),"")</f>
        <v/>
      </c>
      <c r="AT216" s="256" t="str">
        <f>IFERROR(IF(AND(AND($N215&lt;&gt;$BI$6,$N215&lt;&gt;$BJ$6),AT215="有"),$AL$2,VLOOKUP(AT215,'P1'!$B$4:$J$35,9,FALSE)),"")</f>
        <v/>
      </c>
      <c r="AU216" s="256" t="str">
        <f>IFERROR(IF(AND(AND($N215&lt;&gt;$BI$6,$N215&lt;&gt;$BJ$6),AU215="有"),$AL$2,VLOOKUP(AU215,'P1'!$B$4:$J$35,9,FALSE)),"")</f>
        <v/>
      </c>
      <c r="AV216" s="121">
        <f>SUM(Q216:AU216)</f>
        <v>0</v>
      </c>
      <c r="AW216" s="707"/>
      <c r="AX216" s="709"/>
      <c r="AY216" s="122"/>
      <c r="AZ216" s="122"/>
    </row>
    <row r="217" spans="2:52" ht="17.100000000000001" customHeight="1">
      <c r="B217" s="686">
        <f t="shared" si="14"/>
        <v>92</v>
      </c>
      <c r="C217" s="717"/>
      <c r="D217" s="718"/>
      <c r="E217" s="718"/>
      <c r="F217" s="718"/>
      <c r="G217" s="718"/>
      <c r="H217" s="719"/>
      <c r="I217" s="723"/>
      <c r="J217" s="724"/>
      <c r="K217" s="724"/>
      <c r="L217" s="724"/>
      <c r="M217" s="725"/>
      <c r="N217" s="729"/>
      <c r="O217" s="730"/>
      <c r="P217" s="719"/>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c r="AO217" s="259"/>
      <c r="AP217" s="259"/>
      <c r="AQ217" s="259"/>
      <c r="AR217" s="259"/>
      <c r="AS217" s="259"/>
      <c r="AT217" s="259"/>
      <c r="AU217" s="259"/>
      <c r="AV217" s="116">
        <f>COUNTA(Q217:AU217)</f>
        <v>0</v>
      </c>
      <c r="AW217" s="706">
        <f>AV218</f>
        <v>0</v>
      </c>
      <c r="AX217" s="708" t="str">
        <f>IFERROR(ROUNDDOWN(AV218/$AT$2,1),"")</f>
        <v/>
      </c>
      <c r="AY217" s="117"/>
      <c r="AZ217" s="117"/>
    </row>
    <row r="218" spans="2:52" ht="17.100000000000001" customHeight="1">
      <c r="B218" s="687"/>
      <c r="C218" s="720"/>
      <c r="D218" s="721"/>
      <c r="E218" s="721"/>
      <c r="F218" s="721"/>
      <c r="G218" s="721"/>
      <c r="H218" s="722"/>
      <c r="I218" s="726"/>
      <c r="J218" s="727"/>
      <c r="K218" s="727"/>
      <c r="L218" s="727"/>
      <c r="M218" s="728"/>
      <c r="N218" s="720"/>
      <c r="O218" s="721"/>
      <c r="P218" s="722"/>
      <c r="Q218" s="256" t="str">
        <f>IFERROR(IF(AND(AND($N217&lt;&gt;$BI$6,$N217&lt;&gt;$BJ$6),Q217="有"),$AL$2,VLOOKUP(Q217,'P1'!$B$4:$J$35,9,FALSE)),"")</f>
        <v/>
      </c>
      <c r="R218" s="256" t="str">
        <f>IFERROR(IF(AND(AND($N217&lt;&gt;$BI$6,$N217&lt;&gt;$BJ$6),R217="有"),$AL$2,VLOOKUP(R217,'P1'!$B$4:$J$35,9,FALSE)),"")</f>
        <v/>
      </c>
      <c r="S218" s="256" t="str">
        <f>IFERROR(IF(AND(AND($N217&lt;&gt;$BI$6,$N217&lt;&gt;$BJ$6),S217="有"),$AL$2,VLOOKUP(S217,'P1'!$B$4:$J$35,9,FALSE)),"")</f>
        <v/>
      </c>
      <c r="T218" s="256" t="str">
        <f>IFERROR(IF(AND(AND($N217&lt;&gt;$BI$6,$N217&lt;&gt;$BJ$6),T217="有"),$AL$2,VLOOKUP(T217,'P1'!$B$4:$J$35,9,FALSE)),"")</f>
        <v/>
      </c>
      <c r="U218" s="256" t="str">
        <f>IFERROR(IF(AND(AND($N217&lt;&gt;$BI$6,$N217&lt;&gt;$BJ$6),U217="有"),$AL$2,VLOOKUP(U217,'P1'!$B$4:$J$35,9,FALSE)),"")</f>
        <v/>
      </c>
      <c r="V218" s="256" t="str">
        <f>IFERROR(IF(AND(AND($N217&lt;&gt;$BI$6,$N217&lt;&gt;$BJ$6),V217="有"),$AL$2,VLOOKUP(V217,'P1'!$B$4:$J$35,9,FALSE)),"")</f>
        <v/>
      </c>
      <c r="W218" s="256" t="str">
        <f>IFERROR(IF(AND(AND($N217&lt;&gt;$BI$6,$N217&lt;&gt;$BJ$6),W217="有"),$AL$2,VLOOKUP(W217,'P1'!$B$4:$J$35,9,FALSE)),"")</f>
        <v/>
      </c>
      <c r="X218" s="256" t="str">
        <f>IFERROR(IF(AND(AND($N217&lt;&gt;$BI$6,$N217&lt;&gt;$BJ$6),X217="有"),$AL$2,VLOOKUP(X217,'P1'!$B$4:$J$35,9,FALSE)),"")</f>
        <v/>
      </c>
      <c r="Y218" s="256" t="str">
        <f>IFERROR(IF(AND(AND($N217&lt;&gt;$BI$6,$N217&lt;&gt;$BJ$6),Y217="有"),$AL$2,VLOOKUP(Y217,'P1'!$B$4:$J$35,9,FALSE)),"")</f>
        <v/>
      </c>
      <c r="Z218" s="256" t="str">
        <f>IFERROR(IF(AND(AND($N217&lt;&gt;$BI$6,$N217&lt;&gt;$BJ$6),Z217="有"),$AL$2,VLOOKUP(Z217,'P1'!$B$4:$J$35,9,FALSE)),"")</f>
        <v/>
      </c>
      <c r="AA218" s="256" t="str">
        <f>IFERROR(IF(AND(AND($N217&lt;&gt;$BI$6,$N217&lt;&gt;$BJ$6),AA217="有"),$AL$2,VLOOKUP(AA217,'P1'!$B$4:$J$35,9,FALSE)),"")</f>
        <v/>
      </c>
      <c r="AB218" s="256" t="str">
        <f>IFERROR(IF(AND(AND($N217&lt;&gt;$BI$6,$N217&lt;&gt;$BJ$6),AB217="有"),$AL$2,VLOOKUP(AB217,'P1'!$B$4:$J$35,9,FALSE)),"")</f>
        <v/>
      </c>
      <c r="AC218" s="256" t="str">
        <f>IFERROR(IF(AND(AND($N217&lt;&gt;$BI$6,$N217&lt;&gt;$BJ$6),AC217="有"),$AL$2,VLOOKUP(AC217,'P1'!$B$4:$J$35,9,FALSE)),"")</f>
        <v/>
      </c>
      <c r="AD218" s="256" t="str">
        <f>IFERROR(IF(AND(AND($N217&lt;&gt;$BI$6,$N217&lt;&gt;$BJ$6),AD217="有"),$AL$2,VLOOKUP(AD217,'P1'!$B$4:$J$35,9,FALSE)),"")</f>
        <v/>
      </c>
      <c r="AE218" s="256" t="str">
        <f>IFERROR(IF(AND(AND($N217&lt;&gt;$BI$6,$N217&lt;&gt;$BJ$6),AE217="有"),$AL$2,VLOOKUP(AE217,'P1'!$B$4:$J$35,9,FALSE)),"")</f>
        <v/>
      </c>
      <c r="AF218" s="256" t="str">
        <f>IFERROR(IF(AND(AND($N217&lt;&gt;$BI$6,$N217&lt;&gt;$BJ$6),AF217="有"),$AL$2,VLOOKUP(AF217,'P1'!$B$4:$J$35,9,FALSE)),"")</f>
        <v/>
      </c>
      <c r="AG218" s="256" t="str">
        <f>IFERROR(IF(AND(AND($N217&lt;&gt;$BI$6,$N217&lt;&gt;$BJ$6),AG217="有"),$AL$2,VLOOKUP(AG217,'P1'!$B$4:$J$35,9,FALSE)),"")</f>
        <v/>
      </c>
      <c r="AH218" s="256" t="str">
        <f>IFERROR(IF(AND(AND($N217&lt;&gt;$BI$6,$N217&lt;&gt;$BJ$6),AH217="有"),$AL$2,VLOOKUP(AH217,'P1'!$B$4:$J$35,9,FALSE)),"")</f>
        <v/>
      </c>
      <c r="AI218" s="256" t="str">
        <f>IFERROR(IF(AND(AND($N217&lt;&gt;$BI$6,$N217&lt;&gt;$BJ$6),AI217="有"),$AL$2,VLOOKUP(AI217,'P1'!$B$4:$J$35,9,FALSE)),"")</f>
        <v/>
      </c>
      <c r="AJ218" s="256" t="str">
        <f>IFERROR(IF(AND(AND($N217&lt;&gt;$BI$6,$N217&lt;&gt;$BJ$6),AJ217="有"),$AL$2,VLOOKUP(AJ217,'P1'!$B$4:$J$35,9,FALSE)),"")</f>
        <v/>
      </c>
      <c r="AK218" s="256" t="str">
        <f>IFERROR(IF(AND(AND($N217&lt;&gt;$BI$6,$N217&lt;&gt;$BJ$6),AK217="有"),$AL$2,VLOOKUP(AK217,'P1'!$B$4:$J$35,9,FALSE)),"")</f>
        <v/>
      </c>
      <c r="AL218" s="256" t="str">
        <f>IFERROR(IF(AND(AND($N217&lt;&gt;$BI$6,$N217&lt;&gt;$BJ$6),AL217="有"),$AL$2,VLOOKUP(AL217,'P1'!$B$4:$J$35,9,FALSE)),"")</f>
        <v/>
      </c>
      <c r="AM218" s="256" t="str">
        <f>IFERROR(IF(AND(AND($N217&lt;&gt;$BI$6,$N217&lt;&gt;$BJ$6),AM217="有"),$AL$2,VLOOKUP(AM217,'P1'!$B$4:$J$35,9,FALSE)),"")</f>
        <v/>
      </c>
      <c r="AN218" s="256" t="str">
        <f>IFERROR(IF(AND(AND($N217&lt;&gt;$BI$6,$N217&lt;&gt;$BJ$6),AN217="有"),$AL$2,VLOOKUP(AN217,'P1'!$B$4:$J$35,9,FALSE)),"")</f>
        <v/>
      </c>
      <c r="AO218" s="256" t="str">
        <f>IFERROR(IF(AND(AND($N217&lt;&gt;$BI$6,$N217&lt;&gt;$BJ$6),AO217="有"),$AL$2,VLOOKUP(AO217,'P1'!$B$4:$J$35,9,FALSE)),"")</f>
        <v/>
      </c>
      <c r="AP218" s="256" t="str">
        <f>IFERROR(IF(AND(AND($N217&lt;&gt;$BI$6,$N217&lt;&gt;$BJ$6),AP217="有"),$AL$2,VLOOKUP(AP217,'P1'!$B$4:$J$35,9,FALSE)),"")</f>
        <v/>
      </c>
      <c r="AQ218" s="256" t="str">
        <f>IFERROR(IF(AND(AND($N217&lt;&gt;$BI$6,$N217&lt;&gt;$BJ$6),AQ217="有"),$AL$2,VLOOKUP(AQ217,'P1'!$B$4:$J$35,9,FALSE)),"")</f>
        <v/>
      </c>
      <c r="AR218" s="256" t="str">
        <f>IFERROR(IF(AND(AND($N217&lt;&gt;$BI$6,$N217&lt;&gt;$BJ$6),AR217="有"),$AL$2,VLOOKUP(AR217,'P1'!$B$4:$J$35,9,FALSE)),"")</f>
        <v/>
      </c>
      <c r="AS218" s="256" t="str">
        <f>IFERROR(IF(AND(AND($N217&lt;&gt;$BI$6,$N217&lt;&gt;$BJ$6),AS217="有"),$AL$2,VLOOKUP(AS217,'P1'!$B$4:$J$35,9,FALSE)),"")</f>
        <v/>
      </c>
      <c r="AT218" s="256" t="str">
        <f>IFERROR(IF(AND(AND($N217&lt;&gt;$BI$6,$N217&lt;&gt;$BJ$6),AT217="有"),$AL$2,VLOOKUP(AT217,'P1'!$B$4:$J$35,9,FALSE)),"")</f>
        <v/>
      </c>
      <c r="AU218" s="256" t="str">
        <f>IFERROR(IF(AND(AND($N217&lt;&gt;$BI$6,$N217&lt;&gt;$BJ$6),AU217="有"),$AL$2,VLOOKUP(AU217,'P1'!$B$4:$J$35,9,FALSE)),"")</f>
        <v/>
      </c>
      <c r="AV218" s="121">
        <f>SUM(Q218:AU218)</f>
        <v>0</v>
      </c>
      <c r="AW218" s="707"/>
      <c r="AX218" s="709"/>
      <c r="AY218" s="122"/>
      <c r="AZ218" s="122"/>
    </row>
    <row r="219" spans="2:52" ht="17.100000000000001" customHeight="1">
      <c r="B219" s="686">
        <f t="shared" si="14"/>
        <v>93</v>
      </c>
      <c r="C219" s="717"/>
      <c r="D219" s="718"/>
      <c r="E219" s="718"/>
      <c r="F219" s="718"/>
      <c r="G219" s="718"/>
      <c r="H219" s="719"/>
      <c r="I219" s="723"/>
      <c r="J219" s="724"/>
      <c r="K219" s="724"/>
      <c r="L219" s="724"/>
      <c r="M219" s="725"/>
      <c r="N219" s="729"/>
      <c r="O219" s="730"/>
      <c r="P219" s="71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116">
        <f>COUNTA(Q219:AU219)</f>
        <v>0</v>
      </c>
      <c r="AW219" s="706">
        <f>AV220</f>
        <v>0</v>
      </c>
      <c r="AX219" s="708" t="str">
        <f>IFERROR(ROUNDDOWN(AV220/$AT$2,1),"")</f>
        <v/>
      </c>
      <c r="AY219" s="117"/>
      <c r="AZ219" s="117"/>
    </row>
    <row r="220" spans="2:52" ht="17.100000000000001" customHeight="1">
      <c r="B220" s="687"/>
      <c r="C220" s="720"/>
      <c r="D220" s="721"/>
      <c r="E220" s="721"/>
      <c r="F220" s="721"/>
      <c r="G220" s="721"/>
      <c r="H220" s="722"/>
      <c r="I220" s="726"/>
      <c r="J220" s="727"/>
      <c r="K220" s="727"/>
      <c r="L220" s="727"/>
      <c r="M220" s="728"/>
      <c r="N220" s="720"/>
      <c r="O220" s="721"/>
      <c r="P220" s="722"/>
      <c r="Q220" s="256" t="str">
        <f>IFERROR(IF(AND(AND($N219&lt;&gt;$BI$6,$N219&lt;&gt;$BJ$6),Q219="有"),$AL$2,VLOOKUP(Q219,'P1'!$B$4:$J$35,9,FALSE)),"")</f>
        <v/>
      </c>
      <c r="R220" s="256" t="str">
        <f>IFERROR(IF(AND(AND($N219&lt;&gt;$BI$6,$N219&lt;&gt;$BJ$6),R219="有"),$AL$2,VLOOKUP(R219,'P1'!$B$4:$J$35,9,FALSE)),"")</f>
        <v/>
      </c>
      <c r="S220" s="256" t="str">
        <f>IFERROR(IF(AND(AND($N219&lt;&gt;$BI$6,$N219&lt;&gt;$BJ$6),S219="有"),$AL$2,VLOOKUP(S219,'P1'!$B$4:$J$35,9,FALSE)),"")</f>
        <v/>
      </c>
      <c r="T220" s="256" t="str">
        <f>IFERROR(IF(AND(AND($N219&lt;&gt;$BI$6,$N219&lt;&gt;$BJ$6),T219="有"),$AL$2,VLOOKUP(T219,'P1'!$B$4:$J$35,9,FALSE)),"")</f>
        <v/>
      </c>
      <c r="U220" s="256" t="str">
        <f>IFERROR(IF(AND(AND($N219&lt;&gt;$BI$6,$N219&lt;&gt;$BJ$6),U219="有"),$AL$2,VLOOKUP(U219,'P1'!$B$4:$J$35,9,FALSE)),"")</f>
        <v/>
      </c>
      <c r="V220" s="256" t="str">
        <f>IFERROR(IF(AND(AND($N219&lt;&gt;$BI$6,$N219&lt;&gt;$BJ$6),V219="有"),$AL$2,VLOOKUP(V219,'P1'!$B$4:$J$35,9,FALSE)),"")</f>
        <v/>
      </c>
      <c r="W220" s="256" t="str">
        <f>IFERROR(IF(AND(AND($N219&lt;&gt;$BI$6,$N219&lt;&gt;$BJ$6),W219="有"),$AL$2,VLOOKUP(W219,'P1'!$B$4:$J$35,9,FALSE)),"")</f>
        <v/>
      </c>
      <c r="X220" s="256" t="str">
        <f>IFERROR(IF(AND(AND($N219&lt;&gt;$BI$6,$N219&lt;&gt;$BJ$6),X219="有"),$AL$2,VLOOKUP(X219,'P1'!$B$4:$J$35,9,FALSE)),"")</f>
        <v/>
      </c>
      <c r="Y220" s="256" t="str">
        <f>IFERROR(IF(AND(AND($N219&lt;&gt;$BI$6,$N219&lt;&gt;$BJ$6),Y219="有"),$AL$2,VLOOKUP(Y219,'P1'!$B$4:$J$35,9,FALSE)),"")</f>
        <v/>
      </c>
      <c r="Z220" s="256" t="str">
        <f>IFERROR(IF(AND(AND($N219&lt;&gt;$BI$6,$N219&lt;&gt;$BJ$6),Z219="有"),$AL$2,VLOOKUP(Z219,'P1'!$B$4:$J$35,9,FALSE)),"")</f>
        <v/>
      </c>
      <c r="AA220" s="256" t="str">
        <f>IFERROR(IF(AND(AND($N219&lt;&gt;$BI$6,$N219&lt;&gt;$BJ$6),AA219="有"),$AL$2,VLOOKUP(AA219,'P1'!$B$4:$J$35,9,FALSE)),"")</f>
        <v/>
      </c>
      <c r="AB220" s="256" t="str">
        <f>IFERROR(IF(AND(AND($N219&lt;&gt;$BI$6,$N219&lt;&gt;$BJ$6),AB219="有"),$AL$2,VLOOKUP(AB219,'P1'!$B$4:$J$35,9,FALSE)),"")</f>
        <v/>
      </c>
      <c r="AC220" s="256" t="str">
        <f>IFERROR(IF(AND(AND($N219&lt;&gt;$BI$6,$N219&lt;&gt;$BJ$6),AC219="有"),$AL$2,VLOOKUP(AC219,'P1'!$B$4:$J$35,9,FALSE)),"")</f>
        <v/>
      </c>
      <c r="AD220" s="256" t="str">
        <f>IFERROR(IF(AND(AND($N219&lt;&gt;$BI$6,$N219&lt;&gt;$BJ$6),AD219="有"),$AL$2,VLOOKUP(AD219,'P1'!$B$4:$J$35,9,FALSE)),"")</f>
        <v/>
      </c>
      <c r="AE220" s="256" t="str">
        <f>IFERROR(IF(AND(AND($N219&lt;&gt;$BI$6,$N219&lt;&gt;$BJ$6),AE219="有"),$AL$2,VLOOKUP(AE219,'P1'!$B$4:$J$35,9,FALSE)),"")</f>
        <v/>
      </c>
      <c r="AF220" s="256" t="str">
        <f>IFERROR(IF(AND(AND($N219&lt;&gt;$BI$6,$N219&lt;&gt;$BJ$6),AF219="有"),$AL$2,VLOOKUP(AF219,'P1'!$B$4:$J$35,9,FALSE)),"")</f>
        <v/>
      </c>
      <c r="AG220" s="256" t="str">
        <f>IFERROR(IF(AND(AND($N219&lt;&gt;$BI$6,$N219&lt;&gt;$BJ$6),AG219="有"),$AL$2,VLOOKUP(AG219,'P1'!$B$4:$J$35,9,FALSE)),"")</f>
        <v/>
      </c>
      <c r="AH220" s="256" t="str">
        <f>IFERROR(IF(AND(AND($N219&lt;&gt;$BI$6,$N219&lt;&gt;$BJ$6),AH219="有"),$AL$2,VLOOKUP(AH219,'P1'!$B$4:$J$35,9,FALSE)),"")</f>
        <v/>
      </c>
      <c r="AI220" s="256" t="str">
        <f>IFERROR(IF(AND(AND($N219&lt;&gt;$BI$6,$N219&lt;&gt;$BJ$6),AI219="有"),$AL$2,VLOOKUP(AI219,'P1'!$B$4:$J$35,9,FALSE)),"")</f>
        <v/>
      </c>
      <c r="AJ220" s="256" t="str">
        <f>IFERROR(IF(AND(AND($N219&lt;&gt;$BI$6,$N219&lt;&gt;$BJ$6),AJ219="有"),$AL$2,VLOOKUP(AJ219,'P1'!$B$4:$J$35,9,FALSE)),"")</f>
        <v/>
      </c>
      <c r="AK220" s="256" t="str">
        <f>IFERROR(IF(AND(AND($N219&lt;&gt;$BI$6,$N219&lt;&gt;$BJ$6),AK219="有"),$AL$2,VLOOKUP(AK219,'P1'!$B$4:$J$35,9,FALSE)),"")</f>
        <v/>
      </c>
      <c r="AL220" s="256" t="str">
        <f>IFERROR(IF(AND(AND($N219&lt;&gt;$BI$6,$N219&lt;&gt;$BJ$6),AL219="有"),$AL$2,VLOOKUP(AL219,'P1'!$B$4:$J$35,9,FALSE)),"")</f>
        <v/>
      </c>
      <c r="AM220" s="256" t="str">
        <f>IFERROR(IF(AND(AND($N219&lt;&gt;$BI$6,$N219&lt;&gt;$BJ$6),AM219="有"),$AL$2,VLOOKUP(AM219,'P1'!$B$4:$J$35,9,FALSE)),"")</f>
        <v/>
      </c>
      <c r="AN220" s="256" t="str">
        <f>IFERROR(IF(AND(AND($N219&lt;&gt;$BI$6,$N219&lt;&gt;$BJ$6),AN219="有"),$AL$2,VLOOKUP(AN219,'P1'!$B$4:$J$35,9,FALSE)),"")</f>
        <v/>
      </c>
      <c r="AO220" s="256" t="str">
        <f>IFERROR(IF(AND(AND($N219&lt;&gt;$BI$6,$N219&lt;&gt;$BJ$6),AO219="有"),$AL$2,VLOOKUP(AO219,'P1'!$B$4:$J$35,9,FALSE)),"")</f>
        <v/>
      </c>
      <c r="AP220" s="256" t="str">
        <f>IFERROR(IF(AND(AND($N219&lt;&gt;$BI$6,$N219&lt;&gt;$BJ$6),AP219="有"),$AL$2,VLOOKUP(AP219,'P1'!$B$4:$J$35,9,FALSE)),"")</f>
        <v/>
      </c>
      <c r="AQ220" s="256" t="str">
        <f>IFERROR(IF(AND(AND($N219&lt;&gt;$BI$6,$N219&lt;&gt;$BJ$6),AQ219="有"),$AL$2,VLOOKUP(AQ219,'P1'!$B$4:$J$35,9,FALSE)),"")</f>
        <v/>
      </c>
      <c r="AR220" s="256" t="str">
        <f>IFERROR(IF(AND(AND($N219&lt;&gt;$BI$6,$N219&lt;&gt;$BJ$6),AR219="有"),$AL$2,VLOOKUP(AR219,'P1'!$B$4:$J$35,9,FALSE)),"")</f>
        <v/>
      </c>
      <c r="AS220" s="256" t="str">
        <f>IFERROR(IF(AND(AND($N219&lt;&gt;$BI$6,$N219&lt;&gt;$BJ$6),AS219="有"),$AL$2,VLOOKUP(AS219,'P1'!$B$4:$J$35,9,FALSE)),"")</f>
        <v/>
      </c>
      <c r="AT220" s="256" t="str">
        <f>IFERROR(IF(AND(AND($N219&lt;&gt;$BI$6,$N219&lt;&gt;$BJ$6),AT219="有"),$AL$2,VLOOKUP(AT219,'P1'!$B$4:$J$35,9,FALSE)),"")</f>
        <v/>
      </c>
      <c r="AU220" s="256" t="str">
        <f>IFERROR(IF(AND(AND($N219&lt;&gt;$BI$6,$N219&lt;&gt;$BJ$6),AU219="有"),$AL$2,VLOOKUP(AU219,'P1'!$B$4:$J$35,9,FALSE)),"")</f>
        <v/>
      </c>
      <c r="AV220" s="121">
        <f>SUM(Q220:AU220)</f>
        <v>0</v>
      </c>
      <c r="AW220" s="707"/>
      <c r="AX220" s="709"/>
      <c r="AY220" s="122"/>
      <c r="AZ220" s="122"/>
    </row>
    <row r="221" spans="2:52" ht="17.100000000000001" customHeight="1">
      <c r="B221" s="686">
        <f t="shared" si="14"/>
        <v>94</v>
      </c>
      <c r="C221" s="717"/>
      <c r="D221" s="718"/>
      <c r="E221" s="718"/>
      <c r="F221" s="718"/>
      <c r="G221" s="718"/>
      <c r="H221" s="719"/>
      <c r="I221" s="723"/>
      <c r="J221" s="724"/>
      <c r="K221" s="724"/>
      <c r="L221" s="724"/>
      <c r="M221" s="725"/>
      <c r="N221" s="729"/>
      <c r="O221" s="730"/>
      <c r="P221" s="71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116">
        <f>COUNTA(Q221:AU221)</f>
        <v>0</v>
      </c>
      <c r="AW221" s="706">
        <f>AV222</f>
        <v>0</v>
      </c>
      <c r="AX221" s="708" t="str">
        <f>IFERROR(ROUNDDOWN(AV222/$AT$2,1),"")</f>
        <v/>
      </c>
      <c r="AY221" s="117"/>
      <c r="AZ221" s="117"/>
    </row>
    <row r="222" spans="2:52" ht="17.100000000000001" customHeight="1">
      <c r="B222" s="687"/>
      <c r="C222" s="720"/>
      <c r="D222" s="721"/>
      <c r="E222" s="721"/>
      <c r="F222" s="721"/>
      <c r="G222" s="721"/>
      <c r="H222" s="722"/>
      <c r="I222" s="726"/>
      <c r="J222" s="727"/>
      <c r="K222" s="727"/>
      <c r="L222" s="727"/>
      <c r="M222" s="728"/>
      <c r="N222" s="720"/>
      <c r="O222" s="721"/>
      <c r="P222" s="722"/>
      <c r="Q222" s="256" t="str">
        <f>IFERROR(IF(AND(AND($N221&lt;&gt;$BI$6,$N221&lt;&gt;$BJ$6),Q221="有"),$AL$2,VLOOKUP(Q221,'P1'!$B$4:$J$35,9,FALSE)),"")</f>
        <v/>
      </c>
      <c r="R222" s="256" t="str">
        <f>IFERROR(IF(AND(AND($N221&lt;&gt;$BI$6,$N221&lt;&gt;$BJ$6),R221="有"),$AL$2,VLOOKUP(R221,'P1'!$B$4:$J$35,9,FALSE)),"")</f>
        <v/>
      </c>
      <c r="S222" s="256" t="str">
        <f>IFERROR(IF(AND(AND($N221&lt;&gt;$BI$6,$N221&lt;&gt;$BJ$6),S221="有"),$AL$2,VLOOKUP(S221,'P1'!$B$4:$J$35,9,FALSE)),"")</f>
        <v/>
      </c>
      <c r="T222" s="256" t="str">
        <f>IFERROR(IF(AND(AND($N221&lt;&gt;$BI$6,$N221&lt;&gt;$BJ$6),T221="有"),$AL$2,VLOOKUP(T221,'P1'!$B$4:$J$35,9,FALSE)),"")</f>
        <v/>
      </c>
      <c r="U222" s="256" t="str">
        <f>IFERROR(IF(AND(AND($N221&lt;&gt;$BI$6,$N221&lt;&gt;$BJ$6),U221="有"),$AL$2,VLOOKUP(U221,'P1'!$B$4:$J$35,9,FALSE)),"")</f>
        <v/>
      </c>
      <c r="V222" s="256" t="str">
        <f>IFERROR(IF(AND(AND($N221&lt;&gt;$BI$6,$N221&lt;&gt;$BJ$6),V221="有"),$AL$2,VLOOKUP(V221,'P1'!$B$4:$J$35,9,FALSE)),"")</f>
        <v/>
      </c>
      <c r="W222" s="256" t="str">
        <f>IFERROR(IF(AND(AND($N221&lt;&gt;$BI$6,$N221&lt;&gt;$BJ$6),W221="有"),$AL$2,VLOOKUP(W221,'P1'!$B$4:$J$35,9,FALSE)),"")</f>
        <v/>
      </c>
      <c r="X222" s="256" t="str">
        <f>IFERROR(IF(AND(AND($N221&lt;&gt;$BI$6,$N221&lt;&gt;$BJ$6),X221="有"),$AL$2,VLOOKUP(X221,'P1'!$B$4:$J$35,9,FALSE)),"")</f>
        <v/>
      </c>
      <c r="Y222" s="256" t="str">
        <f>IFERROR(IF(AND(AND($N221&lt;&gt;$BI$6,$N221&lt;&gt;$BJ$6),Y221="有"),$AL$2,VLOOKUP(Y221,'P1'!$B$4:$J$35,9,FALSE)),"")</f>
        <v/>
      </c>
      <c r="Z222" s="256" t="str">
        <f>IFERROR(IF(AND(AND($N221&lt;&gt;$BI$6,$N221&lt;&gt;$BJ$6),Z221="有"),$AL$2,VLOOKUP(Z221,'P1'!$B$4:$J$35,9,FALSE)),"")</f>
        <v/>
      </c>
      <c r="AA222" s="256" t="str">
        <f>IFERROR(IF(AND(AND($N221&lt;&gt;$BI$6,$N221&lt;&gt;$BJ$6),AA221="有"),$AL$2,VLOOKUP(AA221,'P1'!$B$4:$J$35,9,FALSE)),"")</f>
        <v/>
      </c>
      <c r="AB222" s="256" t="str">
        <f>IFERROR(IF(AND(AND($N221&lt;&gt;$BI$6,$N221&lt;&gt;$BJ$6),AB221="有"),$AL$2,VLOOKUP(AB221,'P1'!$B$4:$J$35,9,FALSE)),"")</f>
        <v/>
      </c>
      <c r="AC222" s="256" t="str">
        <f>IFERROR(IF(AND(AND($N221&lt;&gt;$BI$6,$N221&lt;&gt;$BJ$6),AC221="有"),$AL$2,VLOOKUP(AC221,'P1'!$B$4:$J$35,9,FALSE)),"")</f>
        <v/>
      </c>
      <c r="AD222" s="256" t="str">
        <f>IFERROR(IF(AND(AND($N221&lt;&gt;$BI$6,$N221&lt;&gt;$BJ$6),AD221="有"),$AL$2,VLOOKUP(AD221,'P1'!$B$4:$J$35,9,FALSE)),"")</f>
        <v/>
      </c>
      <c r="AE222" s="256" t="str">
        <f>IFERROR(IF(AND(AND($N221&lt;&gt;$BI$6,$N221&lt;&gt;$BJ$6),AE221="有"),$AL$2,VLOOKUP(AE221,'P1'!$B$4:$J$35,9,FALSE)),"")</f>
        <v/>
      </c>
      <c r="AF222" s="256" t="str">
        <f>IFERROR(IF(AND(AND($N221&lt;&gt;$BI$6,$N221&lt;&gt;$BJ$6),AF221="有"),$AL$2,VLOOKUP(AF221,'P1'!$B$4:$J$35,9,FALSE)),"")</f>
        <v/>
      </c>
      <c r="AG222" s="256" t="str">
        <f>IFERROR(IF(AND(AND($N221&lt;&gt;$BI$6,$N221&lt;&gt;$BJ$6),AG221="有"),$AL$2,VLOOKUP(AG221,'P1'!$B$4:$J$35,9,FALSE)),"")</f>
        <v/>
      </c>
      <c r="AH222" s="256" t="str">
        <f>IFERROR(IF(AND(AND($N221&lt;&gt;$BI$6,$N221&lt;&gt;$BJ$6),AH221="有"),$AL$2,VLOOKUP(AH221,'P1'!$B$4:$J$35,9,FALSE)),"")</f>
        <v/>
      </c>
      <c r="AI222" s="256" t="str">
        <f>IFERROR(IF(AND(AND($N221&lt;&gt;$BI$6,$N221&lt;&gt;$BJ$6),AI221="有"),$AL$2,VLOOKUP(AI221,'P1'!$B$4:$J$35,9,FALSE)),"")</f>
        <v/>
      </c>
      <c r="AJ222" s="256" t="str">
        <f>IFERROR(IF(AND(AND($N221&lt;&gt;$BI$6,$N221&lt;&gt;$BJ$6),AJ221="有"),$AL$2,VLOOKUP(AJ221,'P1'!$B$4:$J$35,9,FALSE)),"")</f>
        <v/>
      </c>
      <c r="AK222" s="256" t="str">
        <f>IFERROR(IF(AND(AND($N221&lt;&gt;$BI$6,$N221&lt;&gt;$BJ$6),AK221="有"),$AL$2,VLOOKUP(AK221,'P1'!$B$4:$J$35,9,FALSE)),"")</f>
        <v/>
      </c>
      <c r="AL222" s="256" t="str">
        <f>IFERROR(IF(AND(AND($N221&lt;&gt;$BI$6,$N221&lt;&gt;$BJ$6),AL221="有"),$AL$2,VLOOKUP(AL221,'P1'!$B$4:$J$35,9,FALSE)),"")</f>
        <v/>
      </c>
      <c r="AM222" s="256" t="str">
        <f>IFERROR(IF(AND(AND($N221&lt;&gt;$BI$6,$N221&lt;&gt;$BJ$6),AM221="有"),$AL$2,VLOOKUP(AM221,'P1'!$B$4:$J$35,9,FALSE)),"")</f>
        <v/>
      </c>
      <c r="AN222" s="256" t="str">
        <f>IFERROR(IF(AND(AND($N221&lt;&gt;$BI$6,$N221&lt;&gt;$BJ$6),AN221="有"),$AL$2,VLOOKUP(AN221,'P1'!$B$4:$J$35,9,FALSE)),"")</f>
        <v/>
      </c>
      <c r="AO222" s="256" t="str">
        <f>IFERROR(IF(AND(AND($N221&lt;&gt;$BI$6,$N221&lt;&gt;$BJ$6),AO221="有"),$AL$2,VLOOKUP(AO221,'P1'!$B$4:$J$35,9,FALSE)),"")</f>
        <v/>
      </c>
      <c r="AP222" s="256" t="str">
        <f>IFERROR(IF(AND(AND($N221&lt;&gt;$BI$6,$N221&lt;&gt;$BJ$6),AP221="有"),$AL$2,VLOOKUP(AP221,'P1'!$B$4:$J$35,9,FALSE)),"")</f>
        <v/>
      </c>
      <c r="AQ222" s="256" t="str">
        <f>IFERROR(IF(AND(AND($N221&lt;&gt;$BI$6,$N221&lt;&gt;$BJ$6),AQ221="有"),$AL$2,VLOOKUP(AQ221,'P1'!$B$4:$J$35,9,FALSE)),"")</f>
        <v/>
      </c>
      <c r="AR222" s="256" t="str">
        <f>IFERROR(IF(AND(AND($N221&lt;&gt;$BI$6,$N221&lt;&gt;$BJ$6),AR221="有"),$AL$2,VLOOKUP(AR221,'P1'!$B$4:$J$35,9,FALSE)),"")</f>
        <v/>
      </c>
      <c r="AS222" s="256" t="str">
        <f>IFERROR(IF(AND(AND($N221&lt;&gt;$BI$6,$N221&lt;&gt;$BJ$6),AS221="有"),$AL$2,VLOOKUP(AS221,'P1'!$B$4:$J$35,9,FALSE)),"")</f>
        <v/>
      </c>
      <c r="AT222" s="256" t="str">
        <f>IFERROR(IF(AND(AND($N221&lt;&gt;$BI$6,$N221&lt;&gt;$BJ$6),AT221="有"),$AL$2,VLOOKUP(AT221,'P1'!$B$4:$J$35,9,FALSE)),"")</f>
        <v/>
      </c>
      <c r="AU222" s="256" t="str">
        <f>IFERROR(IF(AND(AND($N221&lt;&gt;$BI$6,$N221&lt;&gt;$BJ$6),AU221="有"),$AL$2,VLOOKUP(AU221,'P1'!$B$4:$J$35,9,FALSE)),"")</f>
        <v/>
      </c>
      <c r="AV222" s="121">
        <f>SUM(Q222:AU222)</f>
        <v>0</v>
      </c>
      <c r="AW222" s="707"/>
      <c r="AX222" s="709"/>
      <c r="AY222" s="122"/>
      <c r="AZ222" s="122"/>
    </row>
    <row r="223" spans="2:52" ht="17.100000000000001" customHeight="1">
      <c r="B223" s="686">
        <f t="shared" si="14"/>
        <v>95</v>
      </c>
      <c r="C223" s="717"/>
      <c r="D223" s="718"/>
      <c r="E223" s="718"/>
      <c r="F223" s="718"/>
      <c r="G223" s="718"/>
      <c r="H223" s="719"/>
      <c r="I223" s="723"/>
      <c r="J223" s="724"/>
      <c r="K223" s="724"/>
      <c r="L223" s="724"/>
      <c r="M223" s="725"/>
      <c r="N223" s="729"/>
      <c r="O223" s="730"/>
      <c r="P223" s="71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116">
        <f>COUNTA(Q223:AU223)</f>
        <v>0</v>
      </c>
      <c r="AW223" s="706">
        <f>AV224</f>
        <v>0</v>
      </c>
      <c r="AX223" s="708" t="str">
        <f>IFERROR(ROUNDDOWN(AV224/$AT$2,1),"")</f>
        <v/>
      </c>
      <c r="AY223" s="117"/>
      <c r="AZ223" s="117"/>
    </row>
    <row r="224" spans="2:52" ht="17.100000000000001" customHeight="1">
      <c r="B224" s="687"/>
      <c r="C224" s="720"/>
      <c r="D224" s="721"/>
      <c r="E224" s="721"/>
      <c r="F224" s="721"/>
      <c r="G224" s="721"/>
      <c r="H224" s="722"/>
      <c r="I224" s="726"/>
      <c r="J224" s="727"/>
      <c r="K224" s="727"/>
      <c r="L224" s="727"/>
      <c r="M224" s="728"/>
      <c r="N224" s="720"/>
      <c r="O224" s="721"/>
      <c r="P224" s="722"/>
      <c r="Q224" s="256" t="str">
        <f>IFERROR(IF(AND(AND($N223&lt;&gt;$BI$6,$N223&lt;&gt;$BJ$6),Q223="有"),$AL$2,VLOOKUP(Q223,'P1'!$B$4:$J$35,9,FALSE)),"")</f>
        <v/>
      </c>
      <c r="R224" s="256" t="str">
        <f>IFERROR(IF(AND(AND($N223&lt;&gt;$BI$6,$N223&lt;&gt;$BJ$6),R223="有"),$AL$2,VLOOKUP(R223,'P1'!$B$4:$J$35,9,FALSE)),"")</f>
        <v/>
      </c>
      <c r="S224" s="256" t="str">
        <f>IFERROR(IF(AND(AND($N223&lt;&gt;$BI$6,$N223&lt;&gt;$BJ$6),S223="有"),$AL$2,VLOOKUP(S223,'P1'!$B$4:$J$35,9,FALSE)),"")</f>
        <v/>
      </c>
      <c r="T224" s="256" t="str">
        <f>IFERROR(IF(AND(AND($N223&lt;&gt;$BI$6,$N223&lt;&gt;$BJ$6),T223="有"),$AL$2,VLOOKUP(T223,'P1'!$B$4:$J$35,9,FALSE)),"")</f>
        <v/>
      </c>
      <c r="U224" s="256" t="str">
        <f>IFERROR(IF(AND(AND($N223&lt;&gt;$BI$6,$N223&lt;&gt;$BJ$6),U223="有"),$AL$2,VLOOKUP(U223,'P1'!$B$4:$J$35,9,FALSE)),"")</f>
        <v/>
      </c>
      <c r="V224" s="256" t="str">
        <f>IFERROR(IF(AND(AND($N223&lt;&gt;$BI$6,$N223&lt;&gt;$BJ$6),V223="有"),$AL$2,VLOOKUP(V223,'P1'!$B$4:$J$35,9,FALSE)),"")</f>
        <v/>
      </c>
      <c r="W224" s="256" t="str">
        <f>IFERROR(IF(AND(AND($N223&lt;&gt;$BI$6,$N223&lt;&gt;$BJ$6),W223="有"),$AL$2,VLOOKUP(W223,'P1'!$B$4:$J$35,9,FALSE)),"")</f>
        <v/>
      </c>
      <c r="X224" s="256" t="str">
        <f>IFERROR(IF(AND(AND($N223&lt;&gt;$BI$6,$N223&lt;&gt;$BJ$6),X223="有"),$AL$2,VLOOKUP(X223,'P1'!$B$4:$J$35,9,FALSE)),"")</f>
        <v/>
      </c>
      <c r="Y224" s="256" t="str">
        <f>IFERROR(IF(AND(AND($N223&lt;&gt;$BI$6,$N223&lt;&gt;$BJ$6),Y223="有"),$AL$2,VLOOKUP(Y223,'P1'!$B$4:$J$35,9,FALSE)),"")</f>
        <v/>
      </c>
      <c r="Z224" s="256" t="str">
        <f>IFERROR(IF(AND(AND($N223&lt;&gt;$BI$6,$N223&lt;&gt;$BJ$6),Z223="有"),$AL$2,VLOOKUP(Z223,'P1'!$B$4:$J$35,9,FALSE)),"")</f>
        <v/>
      </c>
      <c r="AA224" s="256" t="str">
        <f>IFERROR(IF(AND(AND($N223&lt;&gt;$BI$6,$N223&lt;&gt;$BJ$6),AA223="有"),$AL$2,VLOOKUP(AA223,'P1'!$B$4:$J$35,9,FALSE)),"")</f>
        <v/>
      </c>
      <c r="AB224" s="256" t="str">
        <f>IFERROR(IF(AND(AND($N223&lt;&gt;$BI$6,$N223&lt;&gt;$BJ$6),AB223="有"),$AL$2,VLOOKUP(AB223,'P1'!$B$4:$J$35,9,FALSE)),"")</f>
        <v/>
      </c>
      <c r="AC224" s="256" t="str">
        <f>IFERROR(IF(AND(AND($N223&lt;&gt;$BI$6,$N223&lt;&gt;$BJ$6),AC223="有"),$AL$2,VLOOKUP(AC223,'P1'!$B$4:$J$35,9,FALSE)),"")</f>
        <v/>
      </c>
      <c r="AD224" s="256" t="str">
        <f>IFERROR(IF(AND(AND($N223&lt;&gt;$BI$6,$N223&lt;&gt;$BJ$6),AD223="有"),$AL$2,VLOOKUP(AD223,'P1'!$B$4:$J$35,9,FALSE)),"")</f>
        <v/>
      </c>
      <c r="AE224" s="256" t="str">
        <f>IFERROR(IF(AND(AND($N223&lt;&gt;$BI$6,$N223&lt;&gt;$BJ$6),AE223="有"),$AL$2,VLOOKUP(AE223,'P1'!$B$4:$J$35,9,FALSE)),"")</f>
        <v/>
      </c>
      <c r="AF224" s="256" t="str">
        <f>IFERROR(IF(AND(AND($N223&lt;&gt;$BI$6,$N223&lt;&gt;$BJ$6),AF223="有"),$AL$2,VLOOKUP(AF223,'P1'!$B$4:$J$35,9,FALSE)),"")</f>
        <v/>
      </c>
      <c r="AG224" s="256" t="str">
        <f>IFERROR(IF(AND(AND($N223&lt;&gt;$BI$6,$N223&lt;&gt;$BJ$6),AG223="有"),$AL$2,VLOOKUP(AG223,'P1'!$B$4:$J$35,9,FALSE)),"")</f>
        <v/>
      </c>
      <c r="AH224" s="256" t="str">
        <f>IFERROR(IF(AND(AND($N223&lt;&gt;$BI$6,$N223&lt;&gt;$BJ$6),AH223="有"),$AL$2,VLOOKUP(AH223,'P1'!$B$4:$J$35,9,FALSE)),"")</f>
        <v/>
      </c>
      <c r="AI224" s="256" t="str">
        <f>IFERROR(IF(AND(AND($N223&lt;&gt;$BI$6,$N223&lt;&gt;$BJ$6),AI223="有"),$AL$2,VLOOKUP(AI223,'P1'!$B$4:$J$35,9,FALSE)),"")</f>
        <v/>
      </c>
      <c r="AJ224" s="256" t="str">
        <f>IFERROR(IF(AND(AND($N223&lt;&gt;$BI$6,$N223&lt;&gt;$BJ$6),AJ223="有"),$AL$2,VLOOKUP(AJ223,'P1'!$B$4:$J$35,9,FALSE)),"")</f>
        <v/>
      </c>
      <c r="AK224" s="256" t="str">
        <f>IFERROR(IF(AND(AND($N223&lt;&gt;$BI$6,$N223&lt;&gt;$BJ$6),AK223="有"),$AL$2,VLOOKUP(AK223,'P1'!$B$4:$J$35,9,FALSE)),"")</f>
        <v/>
      </c>
      <c r="AL224" s="256" t="str">
        <f>IFERROR(IF(AND(AND($N223&lt;&gt;$BI$6,$N223&lt;&gt;$BJ$6),AL223="有"),$AL$2,VLOOKUP(AL223,'P1'!$B$4:$J$35,9,FALSE)),"")</f>
        <v/>
      </c>
      <c r="AM224" s="256" t="str">
        <f>IFERROR(IF(AND(AND($N223&lt;&gt;$BI$6,$N223&lt;&gt;$BJ$6),AM223="有"),$AL$2,VLOOKUP(AM223,'P1'!$B$4:$J$35,9,FALSE)),"")</f>
        <v/>
      </c>
      <c r="AN224" s="256" t="str">
        <f>IFERROR(IF(AND(AND($N223&lt;&gt;$BI$6,$N223&lt;&gt;$BJ$6),AN223="有"),$AL$2,VLOOKUP(AN223,'P1'!$B$4:$J$35,9,FALSE)),"")</f>
        <v/>
      </c>
      <c r="AO224" s="256" t="str">
        <f>IFERROR(IF(AND(AND($N223&lt;&gt;$BI$6,$N223&lt;&gt;$BJ$6),AO223="有"),$AL$2,VLOOKUP(AO223,'P1'!$B$4:$J$35,9,FALSE)),"")</f>
        <v/>
      </c>
      <c r="AP224" s="256" t="str">
        <f>IFERROR(IF(AND(AND($N223&lt;&gt;$BI$6,$N223&lt;&gt;$BJ$6),AP223="有"),$AL$2,VLOOKUP(AP223,'P1'!$B$4:$J$35,9,FALSE)),"")</f>
        <v/>
      </c>
      <c r="AQ224" s="256" t="str">
        <f>IFERROR(IF(AND(AND($N223&lt;&gt;$BI$6,$N223&lt;&gt;$BJ$6),AQ223="有"),$AL$2,VLOOKUP(AQ223,'P1'!$B$4:$J$35,9,FALSE)),"")</f>
        <v/>
      </c>
      <c r="AR224" s="256" t="str">
        <f>IFERROR(IF(AND(AND($N223&lt;&gt;$BI$6,$N223&lt;&gt;$BJ$6),AR223="有"),$AL$2,VLOOKUP(AR223,'P1'!$B$4:$J$35,9,FALSE)),"")</f>
        <v/>
      </c>
      <c r="AS224" s="256" t="str">
        <f>IFERROR(IF(AND(AND($N223&lt;&gt;$BI$6,$N223&lt;&gt;$BJ$6),AS223="有"),$AL$2,VLOOKUP(AS223,'P1'!$B$4:$J$35,9,FALSE)),"")</f>
        <v/>
      </c>
      <c r="AT224" s="256" t="str">
        <f>IFERROR(IF(AND(AND($N223&lt;&gt;$BI$6,$N223&lt;&gt;$BJ$6),AT223="有"),$AL$2,VLOOKUP(AT223,'P1'!$B$4:$J$35,9,FALSE)),"")</f>
        <v/>
      </c>
      <c r="AU224" s="256" t="str">
        <f>IFERROR(IF(AND(AND($N223&lt;&gt;$BI$6,$N223&lt;&gt;$BJ$6),AU223="有"),$AL$2,VLOOKUP(AU223,'P1'!$B$4:$J$35,9,FALSE)),"")</f>
        <v/>
      </c>
      <c r="AV224" s="121">
        <f>SUM(Q224:AU224)</f>
        <v>0</v>
      </c>
      <c r="AW224" s="707"/>
      <c r="AX224" s="709"/>
      <c r="AY224" s="122"/>
      <c r="AZ224" s="122"/>
    </row>
    <row r="225" spans="2:52" ht="17.100000000000001" customHeight="1">
      <c r="B225" s="686">
        <f t="shared" si="14"/>
        <v>96</v>
      </c>
      <c r="C225" s="717"/>
      <c r="D225" s="718"/>
      <c r="E225" s="718"/>
      <c r="F225" s="718"/>
      <c r="G225" s="718"/>
      <c r="H225" s="719"/>
      <c r="I225" s="723"/>
      <c r="J225" s="724"/>
      <c r="K225" s="724"/>
      <c r="L225" s="724"/>
      <c r="M225" s="725"/>
      <c r="N225" s="729"/>
      <c r="O225" s="730"/>
      <c r="P225" s="71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59"/>
      <c r="AV225" s="116">
        <f>COUNTA(Q225:AU225)</f>
        <v>0</v>
      </c>
      <c r="AW225" s="706">
        <f>AV226</f>
        <v>0</v>
      </c>
      <c r="AX225" s="708" t="str">
        <f>IFERROR(ROUNDDOWN(AV226/$AT$2,1),"")</f>
        <v/>
      </c>
      <c r="AY225" s="117"/>
      <c r="AZ225" s="117"/>
    </row>
    <row r="226" spans="2:52" ht="17.100000000000001" customHeight="1">
      <c r="B226" s="687"/>
      <c r="C226" s="720"/>
      <c r="D226" s="721"/>
      <c r="E226" s="721"/>
      <c r="F226" s="721"/>
      <c r="G226" s="721"/>
      <c r="H226" s="722"/>
      <c r="I226" s="726"/>
      <c r="J226" s="727"/>
      <c r="K226" s="727"/>
      <c r="L226" s="727"/>
      <c r="M226" s="728"/>
      <c r="N226" s="720"/>
      <c r="O226" s="721"/>
      <c r="P226" s="722"/>
      <c r="Q226" s="256" t="str">
        <f>IFERROR(IF(AND(AND($N225&lt;&gt;$BI$6,$N225&lt;&gt;$BJ$6),Q225="有"),$AL$2,VLOOKUP(Q225,'P1'!$B$4:$J$35,9,FALSE)),"")</f>
        <v/>
      </c>
      <c r="R226" s="256" t="str">
        <f>IFERROR(IF(AND(AND($N225&lt;&gt;$BI$6,$N225&lt;&gt;$BJ$6),R225="有"),$AL$2,VLOOKUP(R225,'P1'!$B$4:$J$35,9,FALSE)),"")</f>
        <v/>
      </c>
      <c r="S226" s="256" t="str">
        <f>IFERROR(IF(AND(AND($N225&lt;&gt;$BI$6,$N225&lt;&gt;$BJ$6),S225="有"),$AL$2,VLOOKUP(S225,'P1'!$B$4:$J$35,9,FALSE)),"")</f>
        <v/>
      </c>
      <c r="T226" s="256" t="str">
        <f>IFERROR(IF(AND(AND($N225&lt;&gt;$BI$6,$N225&lt;&gt;$BJ$6),T225="有"),$AL$2,VLOOKUP(T225,'P1'!$B$4:$J$35,9,FALSE)),"")</f>
        <v/>
      </c>
      <c r="U226" s="256" t="str">
        <f>IFERROR(IF(AND(AND($N225&lt;&gt;$BI$6,$N225&lt;&gt;$BJ$6),U225="有"),$AL$2,VLOOKUP(U225,'P1'!$B$4:$J$35,9,FALSE)),"")</f>
        <v/>
      </c>
      <c r="V226" s="256" t="str">
        <f>IFERROR(IF(AND(AND($N225&lt;&gt;$BI$6,$N225&lt;&gt;$BJ$6),V225="有"),$AL$2,VLOOKUP(V225,'P1'!$B$4:$J$35,9,FALSE)),"")</f>
        <v/>
      </c>
      <c r="W226" s="256" t="str">
        <f>IFERROR(IF(AND(AND($N225&lt;&gt;$BI$6,$N225&lt;&gt;$BJ$6),W225="有"),$AL$2,VLOOKUP(W225,'P1'!$B$4:$J$35,9,FALSE)),"")</f>
        <v/>
      </c>
      <c r="X226" s="256" t="str">
        <f>IFERROR(IF(AND(AND($N225&lt;&gt;$BI$6,$N225&lt;&gt;$BJ$6),X225="有"),$AL$2,VLOOKUP(X225,'P1'!$B$4:$J$35,9,FALSE)),"")</f>
        <v/>
      </c>
      <c r="Y226" s="256" t="str">
        <f>IFERROR(IF(AND(AND($N225&lt;&gt;$BI$6,$N225&lt;&gt;$BJ$6),Y225="有"),$AL$2,VLOOKUP(Y225,'P1'!$B$4:$J$35,9,FALSE)),"")</f>
        <v/>
      </c>
      <c r="Z226" s="256" t="str">
        <f>IFERROR(IF(AND(AND($N225&lt;&gt;$BI$6,$N225&lt;&gt;$BJ$6),Z225="有"),$AL$2,VLOOKUP(Z225,'P1'!$B$4:$J$35,9,FALSE)),"")</f>
        <v/>
      </c>
      <c r="AA226" s="256" t="str">
        <f>IFERROR(IF(AND(AND($N225&lt;&gt;$BI$6,$N225&lt;&gt;$BJ$6),AA225="有"),$AL$2,VLOOKUP(AA225,'P1'!$B$4:$J$35,9,FALSE)),"")</f>
        <v/>
      </c>
      <c r="AB226" s="256" t="str">
        <f>IFERROR(IF(AND(AND($N225&lt;&gt;$BI$6,$N225&lt;&gt;$BJ$6),AB225="有"),$AL$2,VLOOKUP(AB225,'P1'!$B$4:$J$35,9,FALSE)),"")</f>
        <v/>
      </c>
      <c r="AC226" s="256" t="str">
        <f>IFERROR(IF(AND(AND($N225&lt;&gt;$BI$6,$N225&lt;&gt;$BJ$6),AC225="有"),$AL$2,VLOOKUP(AC225,'P1'!$B$4:$J$35,9,FALSE)),"")</f>
        <v/>
      </c>
      <c r="AD226" s="256" t="str">
        <f>IFERROR(IF(AND(AND($N225&lt;&gt;$BI$6,$N225&lt;&gt;$BJ$6),AD225="有"),$AL$2,VLOOKUP(AD225,'P1'!$B$4:$J$35,9,FALSE)),"")</f>
        <v/>
      </c>
      <c r="AE226" s="256" t="str">
        <f>IFERROR(IF(AND(AND($N225&lt;&gt;$BI$6,$N225&lt;&gt;$BJ$6),AE225="有"),$AL$2,VLOOKUP(AE225,'P1'!$B$4:$J$35,9,FALSE)),"")</f>
        <v/>
      </c>
      <c r="AF226" s="256" t="str">
        <f>IFERROR(IF(AND(AND($N225&lt;&gt;$BI$6,$N225&lt;&gt;$BJ$6),AF225="有"),$AL$2,VLOOKUP(AF225,'P1'!$B$4:$J$35,9,FALSE)),"")</f>
        <v/>
      </c>
      <c r="AG226" s="256" t="str">
        <f>IFERROR(IF(AND(AND($N225&lt;&gt;$BI$6,$N225&lt;&gt;$BJ$6),AG225="有"),$AL$2,VLOOKUP(AG225,'P1'!$B$4:$J$35,9,FALSE)),"")</f>
        <v/>
      </c>
      <c r="AH226" s="256" t="str">
        <f>IFERROR(IF(AND(AND($N225&lt;&gt;$BI$6,$N225&lt;&gt;$BJ$6),AH225="有"),$AL$2,VLOOKUP(AH225,'P1'!$B$4:$J$35,9,FALSE)),"")</f>
        <v/>
      </c>
      <c r="AI226" s="256" t="str">
        <f>IFERROR(IF(AND(AND($N225&lt;&gt;$BI$6,$N225&lt;&gt;$BJ$6),AI225="有"),$AL$2,VLOOKUP(AI225,'P1'!$B$4:$J$35,9,FALSE)),"")</f>
        <v/>
      </c>
      <c r="AJ226" s="256" t="str">
        <f>IFERROR(IF(AND(AND($N225&lt;&gt;$BI$6,$N225&lt;&gt;$BJ$6),AJ225="有"),$AL$2,VLOOKUP(AJ225,'P1'!$B$4:$J$35,9,FALSE)),"")</f>
        <v/>
      </c>
      <c r="AK226" s="256" t="str">
        <f>IFERROR(IF(AND(AND($N225&lt;&gt;$BI$6,$N225&lt;&gt;$BJ$6),AK225="有"),$AL$2,VLOOKUP(AK225,'P1'!$B$4:$J$35,9,FALSE)),"")</f>
        <v/>
      </c>
      <c r="AL226" s="256" t="str">
        <f>IFERROR(IF(AND(AND($N225&lt;&gt;$BI$6,$N225&lt;&gt;$BJ$6),AL225="有"),$AL$2,VLOOKUP(AL225,'P1'!$B$4:$J$35,9,FALSE)),"")</f>
        <v/>
      </c>
      <c r="AM226" s="256" t="str">
        <f>IFERROR(IF(AND(AND($N225&lt;&gt;$BI$6,$N225&lt;&gt;$BJ$6),AM225="有"),$AL$2,VLOOKUP(AM225,'P1'!$B$4:$J$35,9,FALSE)),"")</f>
        <v/>
      </c>
      <c r="AN226" s="256" t="str">
        <f>IFERROR(IF(AND(AND($N225&lt;&gt;$BI$6,$N225&lt;&gt;$BJ$6),AN225="有"),$AL$2,VLOOKUP(AN225,'P1'!$B$4:$J$35,9,FALSE)),"")</f>
        <v/>
      </c>
      <c r="AO226" s="256" t="str">
        <f>IFERROR(IF(AND(AND($N225&lt;&gt;$BI$6,$N225&lt;&gt;$BJ$6),AO225="有"),$AL$2,VLOOKUP(AO225,'P1'!$B$4:$J$35,9,FALSE)),"")</f>
        <v/>
      </c>
      <c r="AP226" s="256" t="str">
        <f>IFERROR(IF(AND(AND($N225&lt;&gt;$BI$6,$N225&lt;&gt;$BJ$6),AP225="有"),$AL$2,VLOOKUP(AP225,'P1'!$B$4:$J$35,9,FALSE)),"")</f>
        <v/>
      </c>
      <c r="AQ226" s="256" t="str">
        <f>IFERROR(IF(AND(AND($N225&lt;&gt;$BI$6,$N225&lt;&gt;$BJ$6),AQ225="有"),$AL$2,VLOOKUP(AQ225,'P1'!$B$4:$J$35,9,FALSE)),"")</f>
        <v/>
      </c>
      <c r="AR226" s="256" t="str">
        <f>IFERROR(IF(AND(AND($N225&lt;&gt;$BI$6,$N225&lt;&gt;$BJ$6),AR225="有"),$AL$2,VLOOKUP(AR225,'P1'!$B$4:$J$35,9,FALSE)),"")</f>
        <v/>
      </c>
      <c r="AS226" s="256" t="str">
        <f>IFERROR(IF(AND(AND($N225&lt;&gt;$BI$6,$N225&lt;&gt;$BJ$6),AS225="有"),$AL$2,VLOOKUP(AS225,'P1'!$B$4:$J$35,9,FALSE)),"")</f>
        <v/>
      </c>
      <c r="AT226" s="256" t="str">
        <f>IFERROR(IF(AND(AND($N225&lt;&gt;$BI$6,$N225&lt;&gt;$BJ$6),AT225="有"),$AL$2,VLOOKUP(AT225,'P1'!$B$4:$J$35,9,FALSE)),"")</f>
        <v/>
      </c>
      <c r="AU226" s="256" t="str">
        <f>IFERROR(IF(AND(AND($N225&lt;&gt;$BI$6,$N225&lt;&gt;$BJ$6),AU225="有"),$AL$2,VLOOKUP(AU225,'P1'!$B$4:$J$35,9,FALSE)),"")</f>
        <v/>
      </c>
      <c r="AV226" s="121">
        <f>SUM(Q226:AU226)</f>
        <v>0</v>
      </c>
      <c r="AW226" s="707"/>
      <c r="AX226" s="709"/>
      <c r="AY226" s="122"/>
      <c r="AZ226" s="122"/>
    </row>
    <row r="227" spans="2:52" ht="17.100000000000001" customHeight="1">
      <c r="B227" s="686">
        <f t="shared" si="14"/>
        <v>97</v>
      </c>
      <c r="C227" s="717"/>
      <c r="D227" s="718"/>
      <c r="E227" s="718"/>
      <c r="F227" s="718"/>
      <c r="G227" s="718"/>
      <c r="H227" s="719"/>
      <c r="I227" s="723"/>
      <c r="J227" s="724"/>
      <c r="K227" s="724"/>
      <c r="L227" s="724"/>
      <c r="M227" s="725"/>
      <c r="N227" s="729"/>
      <c r="O227" s="730"/>
      <c r="P227" s="71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59"/>
      <c r="AV227" s="116">
        <f>COUNTA(Q227:AU227)</f>
        <v>0</v>
      </c>
      <c r="AW227" s="706">
        <f>AV228</f>
        <v>0</v>
      </c>
      <c r="AX227" s="708" t="str">
        <f>IFERROR(ROUNDDOWN(AV228/$AT$2,1),"")</f>
        <v/>
      </c>
      <c r="AY227" s="117"/>
      <c r="AZ227" s="117"/>
    </row>
    <row r="228" spans="2:52" ht="17.100000000000001" customHeight="1">
      <c r="B228" s="687"/>
      <c r="C228" s="720"/>
      <c r="D228" s="721"/>
      <c r="E228" s="721"/>
      <c r="F228" s="721"/>
      <c r="G228" s="721"/>
      <c r="H228" s="722"/>
      <c r="I228" s="726"/>
      <c r="J228" s="727"/>
      <c r="K228" s="727"/>
      <c r="L228" s="727"/>
      <c r="M228" s="728"/>
      <c r="N228" s="720"/>
      <c r="O228" s="721"/>
      <c r="P228" s="722"/>
      <c r="Q228" s="256" t="str">
        <f>IFERROR(IF(AND(AND($N227&lt;&gt;$BI$6,$N227&lt;&gt;$BJ$6),Q227="有"),$AL$2,VLOOKUP(Q227,'P1'!$B$4:$J$35,9,FALSE)),"")</f>
        <v/>
      </c>
      <c r="R228" s="256" t="str">
        <f>IFERROR(IF(AND(AND($N227&lt;&gt;$BI$6,$N227&lt;&gt;$BJ$6),R227="有"),$AL$2,VLOOKUP(R227,'P1'!$B$4:$J$35,9,FALSE)),"")</f>
        <v/>
      </c>
      <c r="S228" s="256" t="str">
        <f>IFERROR(IF(AND(AND($N227&lt;&gt;$BI$6,$N227&lt;&gt;$BJ$6),S227="有"),$AL$2,VLOOKUP(S227,'P1'!$B$4:$J$35,9,FALSE)),"")</f>
        <v/>
      </c>
      <c r="T228" s="256" t="str">
        <f>IFERROR(IF(AND(AND($N227&lt;&gt;$BI$6,$N227&lt;&gt;$BJ$6),T227="有"),$AL$2,VLOOKUP(T227,'P1'!$B$4:$J$35,9,FALSE)),"")</f>
        <v/>
      </c>
      <c r="U228" s="256" t="str">
        <f>IFERROR(IF(AND(AND($N227&lt;&gt;$BI$6,$N227&lt;&gt;$BJ$6),U227="有"),$AL$2,VLOOKUP(U227,'P1'!$B$4:$J$35,9,FALSE)),"")</f>
        <v/>
      </c>
      <c r="V228" s="256" t="str">
        <f>IFERROR(IF(AND(AND($N227&lt;&gt;$BI$6,$N227&lt;&gt;$BJ$6),V227="有"),$AL$2,VLOOKUP(V227,'P1'!$B$4:$J$35,9,FALSE)),"")</f>
        <v/>
      </c>
      <c r="W228" s="256" t="str">
        <f>IFERROR(IF(AND(AND($N227&lt;&gt;$BI$6,$N227&lt;&gt;$BJ$6),W227="有"),$AL$2,VLOOKUP(W227,'P1'!$B$4:$J$35,9,FALSE)),"")</f>
        <v/>
      </c>
      <c r="X228" s="256" t="str">
        <f>IFERROR(IF(AND(AND($N227&lt;&gt;$BI$6,$N227&lt;&gt;$BJ$6),X227="有"),$AL$2,VLOOKUP(X227,'P1'!$B$4:$J$35,9,FALSE)),"")</f>
        <v/>
      </c>
      <c r="Y228" s="256" t="str">
        <f>IFERROR(IF(AND(AND($N227&lt;&gt;$BI$6,$N227&lt;&gt;$BJ$6),Y227="有"),$AL$2,VLOOKUP(Y227,'P1'!$B$4:$J$35,9,FALSE)),"")</f>
        <v/>
      </c>
      <c r="Z228" s="256" t="str">
        <f>IFERROR(IF(AND(AND($N227&lt;&gt;$BI$6,$N227&lt;&gt;$BJ$6),Z227="有"),$AL$2,VLOOKUP(Z227,'P1'!$B$4:$J$35,9,FALSE)),"")</f>
        <v/>
      </c>
      <c r="AA228" s="256" t="str">
        <f>IFERROR(IF(AND(AND($N227&lt;&gt;$BI$6,$N227&lt;&gt;$BJ$6),AA227="有"),$AL$2,VLOOKUP(AA227,'P1'!$B$4:$J$35,9,FALSE)),"")</f>
        <v/>
      </c>
      <c r="AB228" s="256" t="str">
        <f>IFERROR(IF(AND(AND($N227&lt;&gt;$BI$6,$N227&lt;&gt;$BJ$6),AB227="有"),$AL$2,VLOOKUP(AB227,'P1'!$B$4:$J$35,9,FALSE)),"")</f>
        <v/>
      </c>
      <c r="AC228" s="256" t="str">
        <f>IFERROR(IF(AND(AND($N227&lt;&gt;$BI$6,$N227&lt;&gt;$BJ$6),AC227="有"),$AL$2,VLOOKUP(AC227,'P1'!$B$4:$J$35,9,FALSE)),"")</f>
        <v/>
      </c>
      <c r="AD228" s="256" t="str">
        <f>IFERROR(IF(AND(AND($N227&lt;&gt;$BI$6,$N227&lt;&gt;$BJ$6),AD227="有"),$AL$2,VLOOKUP(AD227,'P1'!$B$4:$J$35,9,FALSE)),"")</f>
        <v/>
      </c>
      <c r="AE228" s="256" t="str">
        <f>IFERROR(IF(AND(AND($N227&lt;&gt;$BI$6,$N227&lt;&gt;$BJ$6),AE227="有"),$AL$2,VLOOKUP(AE227,'P1'!$B$4:$J$35,9,FALSE)),"")</f>
        <v/>
      </c>
      <c r="AF228" s="256" t="str">
        <f>IFERROR(IF(AND(AND($N227&lt;&gt;$BI$6,$N227&lt;&gt;$BJ$6),AF227="有"),$AL$2,VLOOKUP(AF227,'P1'!$B$4:$J$35,9,FALSE)),"")</f>
        <v/>
      </c>
      <c r="AG228" s="256" t="str">
        <f>IFERROR(IF(AND(AND($N227&lt;&gt;$BI$6,$N227&lt;&gt;$BJ$6),AG227="有"),$AL$2,VLOOKUP(AG227,'P1'!$B$4:$J$35,9,FALSE)),"")</f>
        <v/>
      </c>
      <c r="AH228" s="256" t="str">
        <f>IFERROR(IF(AND(AND($N227&lt;&gt;$BI$6,$N227&lt;&gt;$BJ$6),AH227="有"),$AL$2,VLOOKUP(AH227,'P1'!$B$4:$J$35,9,FALSE)),"")</f>
        <v/>
      </c>
      <c r="AI228" s="256" t="str">
        <f>IFERROR(IF(AND(AND($N227&lt;&gt;$BI$6,$N227&lt;&gt;$BJ$6),AI227="有"),$AL$2,VLOOKUP(AI227,'P1'!$B$4:$J$35,9,FALSE)),"")</f>
        <v/>
      </c>
      <c r="AJ228" s="256" t="str">
        <f>IFERROR(IF(AND(AND($N227&lt;&gt;$BI$6,$N227&lt;&gt;$BJ$6),AJ227="有"),$AL$2,VLOOKUP(AJ227,'P1'!$B$4:$J$35,9,FALSE)),"")</f>
        <v/>
      </c>
      <c r="AK228" s="256" t="str">
        <f>IFERROR(IF(AND(AND($N227&lt;&gt;$BI$6,$N227&lt;&gt;$BJ$6),AK227="有"),$AL$2,VLOOKUP(AK227,'P1'!$B$4:$J$35,9,FALSE)),"")</f>
        <v/>
      </c>
      <c r="AL228" s="256" t="str">
        <f>IFERROR(IF(AND(AND($N227&lt;&gt;$BI$6,$N227&lt;&gt;$BJ$6),AL227="有"),$AL$2,VLOOKUP(AL227,'P1'!$B$4:$J$35,9,FALSE)),"")</f>
        <v/>
      </c>
      <c r="AM228" s="256" t="str">
        <f>IFERROR(IF(AND(AND($N227&lt;&gt;$BI$6,$N227&lt;&gt;$BJ$6),AM227="有"),$AL$2,VLOOKUP(AM227,'P1'!$B$4:$J$35,9,FALSE)),"")</f>
        <v/>
      </c>
      <c r="AN228" s="256" t="str">
        <f>IFERROR(IF(AND(AND($N227&lt;&gt;$BI$6,$N227&lt;&gt;$BJ$6),AN227="有"),$AL$2,VLOOKUP(AN227,'P1'!$B$4:$J$35,9,FALSE)),"")</f>
        <v/>
      </c>
      <c r="AO228" s="256" t="str">
        <f>IFERROR(IF(AND(AND($N227&lt;&gt;$BI$6,$N227&lt;&gt;$BJ$6),AO227="有"),$AL$2,VLOOKUP(AO227,'P1'!$B$4:$J$35,9,FALSE)),"")</f>
        <v/>
      </c>
      <c r="AP228" s="256" t="str">
        <f>IFERROR(IF(AND(AND($N227&lt;&gt;$BI$6,$N227&lt;&gt;$BJ$6),AP227="有"),$AL$2,VLOOKUP(AP227,'P1'!$B$4:$J$35,9,FALSE)),"")</f>
        <v/>
      </c>
      <c r="AQ228" s="256" t="str">
        <f>IFERROR(IF(AND(AND($N227&lt;&gt;$BI$6,$N227&lt;&gt;$BJ$6),AQ227="有"),$AL$2,VLOOKUP(AQ227,'P1'!$B$4:$J$35,9,FALSE)),"")</f>
        <v/>
      </c>
      <c r="AR228" s="256" t="str">
        <f>IFERROR(IF(AND(AND($N227&lt;&gt;$BI$6,$N227&lt;&gt;$BJ$6),AR227="有"),$AL$2,VLOOKUP(AR227,'P1'!$B$4:$J$35,9,FALSE)),"")</f>
        <v/>
      </c>
      <c r="AS228" s="256" t="str">
        <f>IFERROR(IF(AND(AND($N227&lt;&gt;$BI$6,$N227&lt;&gt;$BJ$6),AS227="有"),$AL$2,VLOOKUP(AS227,'P1'!$B$4:$J$35,9,FALSE)),"")</f>
        <v/>
      </c>
      <c r="AT228" s="256" t="str">
        <f>IFERROR(IF(AND(AND($N227&lt;&gt;$BI$6,$N227&lt;&gt;$BJ$6),AT227="有"),$AL$2,VLOOKUP(AT227,'P1'!$B$4:$J$35,9,FALSE)),"")</f>
        <v/>
      </c>
      <c r="AU228" s="256" t="str">
        <f>IFERROR(IF(AND(AND($N227&lt;&gt;$BI$6,$N227&lt;&gt;$BJ$6),AU227="有"),$AL$2,VLOOKUP(AU227,'P1'!$B$4:$J$35,9,FALSE)),"")</f>
        <v/>
      </c>
      <c r="AV228" s="121">
        <f>SUM(Q228:AU228)</f>
        <v>0</v>
      </c>
      <c r="AW228" s="707"/>
      <c r="AX228" s="709"/>
      <c r="AY228" s="122"/>
      <c r="AZ228" s="122"/>
    </row>
    <row r="229" spans="2:52" ht="17.100000000000001" customHeight="1">
      <c r="B229" s="686">
        <f t="shared" si="14"/>
        <v>98</v>
      </c>
      <c r="C229" s="717"/>
      <c r="D229" s="718"/>
      <c r="E229" s="718"/>
      <c r="F229" s="718"/>
      <c r="G229" s="718"/>
      <c r="H229" s="719"/>
      <c r="I229" s="723"/>
      <c r="J229" s="724"/>
      <c r="K229" s="724"/>
      <c r="L229" s="724"/>
      <c r="M229" s="725"/>
      <c r="N229" s="729"/>
      <c r="O229" s="730"/>
      <c r="P229" s="71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259"/>
      <c r="AT229" s="259"/>
      <c r="AU229" s="259"/>
      <c r="AV229" s="116">
        <f>COUNTA(Q229:AU229)</f>
        <v>0</v>
      </c>
      <c r="AW229" s="706">
        <f>AV230</f>
        <v>0</v>
      </c>
      <c r="AX229" s="708" t="str">
        <f>IFERROR(ROUNDDOWN(AV230/$AT$2,1),"")</f>
        <v/>
      </c>
      <c r="AY229" s="117"/>
      <c r="AZ229" s="117"/>
    </row>
    <row r="230" spans="2:52" ht="17.100000000000001" customHeight="1">
      <c r="B230" s="687"/>
      <c r="C230" s="720"/>
      <c r="D230" s="721"/>
      <c r="E230" s="721"/>
      <c r="F230" s="721"/>
      <c r="G230" s="721"/>
      <c r="H230" s="722"/>
      <c r="I230" s="726"/>
      <c r="J230" s="727"/>
      <c r="K230" s="727"/>
      <c r="L230" s="727"/>
      <c r="M230" s="728"/>
      <c r="N230" s="720"/>
      <c r="O230" s="721"/>
      <c r="P230" s="722"/>
      <c r="Q230" s="256" t="str">
        <f>IFERROR(IF(AND(AND($N229&lt;&gt;$BI$6,$N229&lt;&gt;$BJ$6),Q229="有"),$AL$2,VLOOKUP(Q229,'P1'!$B$4:$J$35,9,FALSE)),"")</f>
        <v/>
      </c>
      <c r="R230" s="256" t="str">
        <f>IFERROR(IF(AND(AND($N229&lt;&gt;$BI$6,$N229&lt;&gt;$BJ$6),R229="有"),$AL$2,VLOOKUP(R229,'P1'!$B$4:$J$35,9,FALSE)),"")</f>
        <v/>
      </c>
      <c r="S230" s="256" t="str">
        <f>IFERROR(IF(AND(AND($N229&lt;&gt;$BI$6,$N229&lt;&gt;$BJ$6),S229="有"),$AL$2,VLOOKUP(S229,'P1'!$B$4:$J$35,9,FALSE)),"")</f>
        <v/>
      </c>
      <c r="T230" s="256" t="str">
        <f>IFERROR(IF(AND(AND($N229&lt;&gt;$BI$6,$N229&lt;&gt;$BJ$6),T229="有"),$AL$2,VLOOKUP(T229,'P1'!$B$4:$J$35,9,FALSE)),"")</f>
        <v/>
      </c>
      <c r="U230" s="256" t="str">
        <f>IFERROR(IF(AND(AND($N229&lt;&gt;$BI$6,$N229&lt;&gt;$BJ$6),U229="有"),$AL$2,VLOOKUP(U229,'P1'!$B$4:$J$35,9,FALSE)),"")</f>
        <v/>
      </c>
      <c r="V230" s="256" t="str">
        <f>IFERROR(IF(AND(AND($N229&lt;&gt;$BI$6,$N229&lt;&gt;$BJ$6),V229="有"),$AL$2,VLOOKUP(V229,'P1'!$B$4:$J$35,9,FALSE)),"")</f>
        <v/>
      </c>
      <c r="W230" s="256" t="str">
        <f>IFERROR(IF(AND(AND($N229&lt;&gt;$BI$6,$N229&lt;&gt;$BJ$6),W229="有"),$AL$2,VLOOKUP(W229,'P1'!$B$4:$J$35,9,FALSE)),"")</f>
        <v/>
      </c>
      <c r="X230" s="256" t="str">
        <f>IFERROR(IF(AND(AND($N229&lt;&gt;$BI$6,$N229&lt;&gt;$BJ$6),X229="有"),$AL$2,VLOOKUP(X229,'P1'!$B$4:$J$35,9,FALSE)),"")</f>
        <v/>
      </c>
      <c r="Y230" s="256" t="str">
        <f>IFERROR(IF(AND(AND($N229&lt;&gt;$BI$6,$N229&lt;&gt;$BJ$6),Y229="有"),$AL$2,VLOOKUP(Y229,'P1'!$B$4:$J$35,9,FALSE)),"")</f>
        <v/>
      </c>
      <c r="Z230" s="256" t="str">
        <f>IFERROR(IF(AND(AND($N229&lt;&gt;$BI$6,$N229&lt;&gt;$BJ$6),Z229="有"),$AL$2,VLOOKUP(Z229,'P1'!$B$4:$J$35,9,FALSE)),"")</f>
        <v/>
      </c>
      <c r="AA230" s="256" t="str">
        <f>IFERROR(IF(AND(AND($N229&lt;&gt;$BI$6,$N229&lt;&gt;$BJ$6),AA229="有"),$AL$2,VLOOKUP(AA229,'P1'!$B$4:$J$35,9,FALSE)),"")</f>
        <v/>
      </c>
      <c r="AB230" s="256" t="str">
        <f>IFERROR(IF(AND(AND($N229&lt;&gt;$BI$6,$N229&lt;&gt;$BJ$6),AB229="有"),$AL$2,VLOOKUP(AB229,'P1'!$B$4:$J$35,9,FALSE)),"")</f>
        <v/>
      </c>
      <c r="AC230" s="256" t="str">
        <f>IFERROR(IF(AND(AND($N229&lt;&gt;$BI$6,$N229&lt;&gt;$BJ$6),AC229="有"),$AL$2,VLOOKUP(AC229,'P1'!$B$4:$J$35,9,FALSE)),"")</f>
        <v/>
      </c>
      <c r="AD230" s="256" t="str">
        <f>IFERROR(IF(AND(AND($N229&lt;&gt;$BI$6,$N229&lt;&gt;$BJ$6),AD229="有"),$AL$2,VLOOKUP(AD229,'P1'!$B$4:$J$35,9,FALSE)),"")</f>
        <v/>
      </c>
      <c r="AE230" s="256" t="str">
        <f>IFERROR(IF(AND(AND($N229&lt;&gt;$BI$6,$N229&lt;&gt;$BJ$6),AE229="有"),$AL$2,VLOOKUP(AE229,'P1'!$B$4:$J$35,9,FALSE)),"")</f>
        <v/>
      </c>
      <c r="AF230" s="256" t="str">
        <f>IFERROR(IF(AND(AND($N229&lt;&gt;$BI$6,$N229&lt;&gt;$BJ$6),AF229="有"),$AL$2,VLOOKUP(AF229,'P1'!$B$4:$J$35,9,FALSE)),"")</f>
        <v/>
      </c>
      <c r="AG230" s="256" t="str">
        <f>IFERROR(IF(AND(AND($N229&lt;&gt;$BI$6,$N229&lt;&gt;$BJ$6),AG229="有"),$AL$2,VLOOKUP(AG229,'P1'!$B$4:$J$35,9,FALSE)),"")</f>
        <v/>
      </c>
      <c r="AH230" s="256" t="str">
        <f>IFERROR(IF(AND(AND($N229&lt;&gt;$BI$6,$N229&lt;&gt;$BJ$6),AH229="有"),$AL$2,VLOOKUP(AH229,'P1'!$B$4:$J$35,9,FALSE)),"")</f>
        <v/>
      </c>
      <c r="AI230" s="256" t="str">
        <f>IFERROR(IF(AND(AND($N229&lt;&gt;$BI$6,$N229&lt;&gt;$BJ$6),AI229="有"),$AL$2,VLOOKUP(AI229,'P1'!$B$4:$J$35,9,FALSE)),"")</f>
        <v/>
      </c>
      <c r="AJ230" s="256" t="str">
        <f>IFERROR(IF(AND(AND($N229&lt;&gt;$BI$6,$N229&lt;&gt;$BJ$6),AJ229="有"),$AL$2,VLOOKUP(AJ229,'P1'!$B$4:$J$35,9,FALSE)),"")</f>
        <v/>
      </c>
      <c r="AK230" s="256" t="str">
        <f>IFERROR(IF(AND(AND($N229&lt;&gt;$BI$6,$N229&lt;&gt;$BJ$6),AK229="有"),$AL$2,VLOOKUP(AK229,'P1'!$B$4:$J$35,9,FALSE)),"")</f>
        <v/>
      </c>
      <c r="AL230" s="256" t="str">
        <f>IFERROR(IF(AND(AND($N229&lt;&gt;$BI$6,$N229&lt;&gt;$BJ$6),AL229="有"),$AL$2,VLOOKUP(AL229,'P1'!$B$4:$J$35,9,FALSE)),"")</f>
        <v/>
      </c>
      <c r="AM230" s="256" t="str">
        <f>IFERROR(IF(AND(AND($N229&lt;&gt;$BI$6,$N229&lt;&gt;$BJ$6),AM229="有"),$AL$2,VLOOKUP(AM229,'P1'!$B$4:$J$35,9,FALSE)),"")</f>
        <v/>
      </c>
      <c r="AN230" s="256" t="str">
        <f>IFERROR(IF(AND(AND($N229&lt;&gt;$BI$6,$N229&lt;&gt;$BJ$6),AN229="有"),$AL$2,VLOOKUP(AN229,'P1'!$B$4:$J$35,9,FALSE)),"")</f>
        <v/>
      </c>
      <c r="AO230" s="256" t="str">
        <f>IFERROR(IF(AND(AND($N229&lt;&gt;$BI$6,$N229&lt;&gt;$BJ$6),AO229="有"),$AL$2,VLOOKUP(AO229,'P1'!$B$4:$J$35,9,FALSE)),"")</f>
        <v/>
      </c>
      <c r="AP230" s="256" t="str">
        <f>IFERROR(IF(AND(AND($N229&lt;&gt;$BI$6,$N229&lt;&gt;$BJ$6),AP229="有"),$AL$2,VLOOKUP(AP229,'P1'!$B$4:$J$35,9,FALSE)),"")</f>
        <v/>
      </c>
      <c r="AQ230" s="256" t="str">
        <f>IFERROR(IF(AND(AND($N229&lt;&gt;$BI$6,$N229&lt;&gt;$BJ$6),AQ229="有"),$AL$2,VLOOKUP(AQ229,'P1'!$B$4:$J$35,9,FALSE)),"")</f>
        <v/>
      </c>
      <c r="AR230" s="256" t="str">
        <f>IFERROR(IF(AND(AND($N229&lt;&gt;$BI$6,$N229&lt;&gt;$BJ$6),AR229="有"),$AL$2,VLOOKUP(AR229,'P1'!$B$4:$J$35,9,FALSE)),"")</f>
        <v/>
      </c>
      <c r="AS230" s="256" t="str">
        <f>IFERROR(IF(AND(AND($N229&lt;&gt;$BI$6,$N229&lt;&gt;$BJ$6),AS229="有"),$AL$2,VLOOKUP(AS229,'P1'!$B$4:$J$35,9,FALSE)),"")</f>
        <v/>
      </c>
      <c r="AT230" s="256" t="str">
        <f>IFERROR(IF(AND(AND($N229&lt;&gt;$BI$6,$N229&lt;&gt;$BJ$6),AT229="有"),$AL$2,VLOOKUP(AT229,'P1'!$B$4:$J$35,9,FALSE)),"")</f>
        <v/>
      </c>
      <c r="AU230" s="256" t="str">
        <f>IFERROR(IF(AND(AND($N229&lt;&gt;$BI$6,$N229&lt;&gt;$BJ$6),AU229="有"),$AL$2,VLOOKUP(AU229,'P1'!$B$4:$J$35,9,FALSE)),"")</f>
        <v/>
      </c>
      <c r="AV230" s="121">
        <f>SUM(Q230:AU230)</f>
        <v>0</v>
      </c>
      <c r="AW230" s="707"/>
      <c r="AX230" s="709"/>
      <c r="AY230" s="122"/>
      <c r="AZ230" s="122"/>
    </row>
    <row r="231" spans="2:52" ht="17.100000000000001" customHeight="1">
      <c r="B231" s="686">
        <f t="shared" si="14"/>
        <v>99</v>
      </c>
      <c r="C231" s="717"/>
      <c r="D231" s="718"/>
      <c r="E231" s="718"/>
      <c r="F231" s="718"/>
      <c r="G231" s="718"/>
      <c r="H231" s="719"/>
      <c r="I231" s="723"/>
      <c r="J231" s="724"/>
      <c r="K231" s="724"/>
      <c r="L231" s="724"/>
      <c r="M231" s="725"/>
      <c r="N231" s="729"/>
      <c r="O231" s="730"/>
      <c r="P231" s="71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116">
        <f>COUNTA(Q231:AU231)</f>
        <v>0</v>
      </c>
      <c r="AW231" s="706">
        <f>AV232</f>
        <v>0</v>
      </c>
      <c r="AX231" s="708" t="str">
        <f>IFERROR(ROUNDDOWN(AV232/$AT$2,1),"")</f>
        <v/>
      </c>
      <c r="AY231" s="117"/>
      <c r="AZ231" s="117"/>
    </row>
    <row r="232" spans="2:52" ht="17.100000000000001" customHeight="1">
      <c r="B232" s="687"/>
      <c r="C232" s="720"/>
      <c r="D232" s="721"/>
      <c r="E232" s="721"/>
      <c r="F232" s="721"/>
      <c r="G232" s="721"/>
      <c r="H232" s="722"/>
      <c r="I232" s="726"/>
      <c r="J232" s="727"/>
      <c r="K232" s="727"/>
      <c r="L232" s="727"/>
      <c r="M232" s="728"/>
      <c r="N232" s="720"/>
      <c r="O232" s="721"/>
      <c r="P232" s="722"/>
      <c r="Q232" s="256" t="str">
        <f>IFERROR(IF(AND(AND($N231&lt;&gt;$BI$6,$N231&lt;&gt;$BJ$6),Q231="有"),$AL$2,VLOOKUP(Q231,'P1'!$B$4:$J$35,9,FALSE)),"")</f>
        <v/>
      </c>
      <c r="R232" s="256" t="str">
        <f>IFERROR(IF(AND(AND($N231&lt;&gt;$BI$6,$N231&lt;&gt;$BJ$6),R231="有"),$AL$2,VLOOKUP(R231,'P1'!$B$4:$J$35,9,FALSE)),"")</f>
        <v/>
      </c>
      <c r="S232" s="256" t="str">
        <f>IFERROR(IF(AND(AND($N231&lt;&gt;$BI$6,$N231&lt;&gt;$BJ$6),S231="有"),$AL$2,VLOOKUP(S231,'P1'!$B$4:$J$35,9,FALSE)),"")</f>
        <v/>
      </c>
      <c r="T232" s="256" t="str">
        <f>IFERROR(IF(AND(AND($N231&lt;&gt;$BI$6,$N231&lt;&gt;$BJ$6),T231="有"),$AL$2,VLOOKUP(T231,'P1'!$B$4:$J$35,9,FALSE)),"")</f>
        <v/>
      </c>
      <c r="U232" s="256" t="str">
        <f>IFERROR(IF(AND(AND($N231&lt;&gt;$BI$6,$N231&lt;&gt;$BJ$6),U231="有"),$AL$2,VLOOKUP(U231,'P1'!$B$4:$J$35,9,FALSE)),"")</f>
        <v/>
      </c>
      <c r="V232" s="256" t="str">
        <f>IFERROR(IF(AND(AND($N231&lt;&gt;$BI$6,$N231&lt;&gt;$BJ$6),V231="有"),$AL$2,VLOOKUP(V231,'P1'!$B$4:$J$35,9,FALSE)),"")</f>
        <v/>
      </c>
      <c r="W232" s="256" t="str">
        <f>IFERROR(IF(AND(AND($N231&lt;&gt;$BI$6,$N231&lt;&gt;$BJ$6),W231="有"),$AL$2,VLOOKUP(W231,'P1'!$B$4:$J$35,9,FALSE)),"")</f>
        <v/>
      </c>
      <c r="X232" s="256" t="str">
        <f>IFERROR(IF(AND(AND($N231&lt;&gt;$BI$6,$N231&lt;&gt;$BJ$6),X231="有"),$AL$2,VLOOKUP(X231,'P1'!$B$4:$J$35,9,FALSE)),"")</f>
        <v/>
      </c>
      <c r="Y232" s="256" t="str">
        <f>IFERROR(IF(AND(AND($N231&lt;&gt;$BI$6,$N231&lt;&gt;$BJ$6),Y231="有"),$AL$2,VLOOKUP(Y231,'P1'!$B$4:$J$35,9,FALSE)),"")</f>
        <v/>
      </c>
      <c r="Z232" s="256" t="str">
        <f>IFERROR(IF(AND(AND($N231&lt;&gt;$BI$6,$N231&lt;&gt;$BJ$6),Z231="有"),$AL$2,VLOOKUP(Z231,'P1'!$B$4:$J$35,9,FALSE)),"")</f>
        <v/>
      </c>
      <c r="AA232" s="256" t="str">
        <f>IFERROR(IF(AND(AND($N231&lt;&gt;$BI$6,$N231&lt;&gt;$BJ$6),AA231="有"),$AL$2,VLOOKUP(AA231,'P1'!$B$4:$J$35,9,FALSE)),"")</f>
        <v/>
      </c>
      <c r="AB232" s="256" t="str">
        <f>IFERROR(IF(AND(AND($N231&lt;&gt;$BI$6,$N231&lt;&gt;$BJ$6),AB231="有"),$AL$2,VLOOKUP(AB231,'P1'!$B$4:$J$35,9,FALSE)),"")</f>
        <v/>
      </c>
      <c r="AC232" s="256" t="str">
        <f>IFERROR(IF(AND(AND($N231&lt;&gt;$BI$6,$N231&lt;&gt;$BJ$6),AC231="有"),$AL$2,VLOOKUP(AC231,'P1'!$B$4:$J$35,9,FALSE)),"")</f>
        <v/>
      </c>
      <c r="AD232" s="256" t="str">
        <f>IFERROR(IF(AND(AND($N231&lt;&gt;$BI$6,$N231&lt;&gt;$BJ$6),AD231="有"),$AL$2,VLOOKUP(AD231,'P1'!$B$4:$J$35,9,FALSE)),"")</f>
        <v/>
      </c>
      <c r="AE232" s="256" t="str">
        <f>IFERROR(IF(AND(AND($N231&lt;&gt;$BI$6,$N231&lt;&gt;$BJ$6),AE231="有"),$AL$2,VLOOKUP(AE231,'P1'!$B$4:$J$35,9,FALSE)),"")</f>
        <v/>
      </c>
      <c r="AF232" s="256" t="str">
        <f>IFERROR(IF(AND(AND($N231&lt;&gt;$BI$6,$N231&lt;&gt;$BJ$6),AF231="有"),$AL$2,VLOOKUP(AF231,'P1'!$B$4:$J$35,9,FALSE)),"")</f>
        <v/>
      </c>
      <c r="AG232" s="256" t="str">
        <f>IFERROR(IF(AND(AND($N231&lt;&gt;$BI$6,$N231&lt;&gt;$BJ$6),AG231="有"),$AL$2,VLOOKUP(AG231,'P1'!$B$4:$J$35,9,FALSE)),"")</f>
        <v/>
      </c>
      <c r="AH232" s="256" t="str">
        <f>IFERROR(IF(AND(AND($N231&lt;&gt;$BI$6,$N231&lt;&gt;$BJ$6),AH231="有"),$AL$2,VLOOKUP(AH231,'P1'!$B$4:$J$35,9,FALSE)),"")</f>
        <v/>
      </c>
      <c r="AI232" s="256" t="str">
        <f>IFERROR(IF(AND(AND($N231&lt;&gt;$BI$6,$N231&lt;&gt;$BJ$6),AI231="有"),$AL$2,VLOOKUP(AI231,'P1'!$B$4:$J$35,9,FALSE)),"")</f>
        <v/>
      </c>
      <c r="AJ232" s="256" t="str">
        <f>IFERROR(IF(AND(AND($N231&lt;&gt;$BI$6,$N231&lt;&gt;$BJ$6),AJ231="有"),$AL$2,VLOOKUP(AJ231,'P1'!$B$4:$J$35,9,FALSE)),"")</f>
        <v/>
      </c>
      <c r="AK232" s="256" t="str">
        <f>IFERROR(IF(AND(AND($N231&lt;&gt;$BI$6,$N231&lt;&gt;$BJ$6),AK231="有"),$AL$2,VLOOKUP(AK231,'P1'!$B$4:$J$35,9,FALSE)),"")</f>
        <v/>
      </c>
      <c r="AL232" s="256" t="str">
        <f>IFERROR(IF(AND(AND($N231&lt;&gt;$BI$6,$N231&lt;&gt;$BJ$6),AL231="有"),$AL$2,VLOOKUP(AL231,'P1'!$B$4:$J$35,9,FALSE)),"")</f>
        <v/>
      </c>
      <c r="AM232" s="256" t="str">
        <f>IFERROR(IF(AND(AND($N231&lt;&gt;$BI$6,$N231&lt;&gt;$BJ$6),AM231="有"),$AL$2,VLOOKUP(AM231,'P1'!$B$4:$J$35,9,FALSE)),"")</f>
        <v/>
      </c>
      <c r="AN232" s="256" t="str">
        <f>IFERROR(IF(AND(AND($N231&lt;&gt;$BI$6,$N231&lt;&gt;$BJ$6),AN231="有"),$AL$2,VLOOKUP(AN231,'P1'!$B$4:$J$35,9,FALSE)),"")</f>
        <v/>
      </c>
      <c r="AO232" s="256" t="str">
        <f>IFERROR(IF(AND(AND($N231&lt;&gt;$BI$6,$N231&lt;&gt;$BJ$6),AO231="有"),$AL$2,VLOOKUP(AO231,'P1'!$B$4:$J$35,9,FALSE)),"")</f>
        <v/>
      </c>
      <c r="AP232" s="256" t="str">
        <f>IFERROR(IF(AND(AND($N231&lt;&gt;$BI$6,$N231&lt;&gt;$BJ$6),AP231="有"),$AL$2,VLOOKUP(AP231,'P1'!$B$4:$J$35,9,FALSE)),"")</f>
        <v/>
      </c>
      <c r="AQ232" s="256" t="str">
        <f>IFERROR(IF(AND(AND($N231&lt;&gt;$BI$6,$N231&lt;&gt;$BJ$6),AQ231="有"),$AL$2,VLOOKUP(AQ231,'P1'!$B$4:$J$35,9,FALSE)),"")</f>
        <v/>
      </c>
      <c r="AR232" s="256" t="str">
        <f>IFERROR(IF(AND(AND($N231&lt;&gt;$BI$6,$N231&lt;&gt;$BJ$6),AR231="有"),$AL$2,VLOOKUP(AR231,'P1'!$B$4:$J$35,9,FALSE)),"")</f>
        <v/>
      </c>
      <c r="AS232" s="256" t="str">
        <f>IFERROR(IF(AND(AND($N231&lt;&gt;$BI$6,$N231&lt;&gt;$BJ$6),AS231="有"),$AL$2,VLOOKUP(AS231,'P1'!$B$4:$J$35,9,FALSE)),"")</f>
        <v/>
      </c>
      <c r="AT232" s="256" t="str">
        <f>IFERROR(IF(AND(AND($N231&lt;&gt;$BI$6,$N231&lt;&gt;$BJ$6),AT231="有"),$AL$2,VLOOKUP(AT231,'P1'!$B$4:$J$35,9,FALSE)),"")</f>
        <v/>
      </c>
      <c r="AU232" s="256" t="str">
        <f>IFERROR(IF(AND(AND($N231&lt;&gt;$BI$6,$N231&lt;&gt;$BJ$6),AU231="有"),$AL$2,VLOOKUP(AU231,'P1'!$B$4:$J$35,9,FALSE)),"")</f>
        <v/>
      </c>
      <c r="AV232" s="121">
        <f>SUM(Q232:AU232)</f>
        <v>0</v>
      </c>
      <c r="AW232" s="707"/>
      <c r="AX232" s="709"/>
      <c r="AY232" s="122"/>
      <c r="AZ232" s="122"/>
    </row>
    <row r="233" spans="2:52" ht="17.100000000000001" customHeight="1">
      <c r="B233" s="686">
        <f t="shared" si="14"/>
        <v>100</v>
      </c>
      <c r="C233" s="717"/>
      <c r="D233" s="718"/>
      <c r="E233" s="718"/>
      <c r="F233" s="718"/>
      <c r="G233" s="718"/>
      <c r="H233" s="719"/>
      <c r="I233" s="723"/>
      <c r="J233" s="724"/>
      <c r="K233" s="724"/>
      <c r="L233" s="724"/>
      <c r="M233" s="725"/>
      <c r="N233" s="729"/>
      <c r="O233" s="730"/>
      <c r="P233" s="719"/>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c r="AO233" s="259"/>
      <c r="AP233" s="259"/>
      <c r="AQ233" s="259"/>
      <c r="AR233" s="259"/>
      <c r="AS233" s="259"/>
      <c r="AT233" s="259"/>
      <c r="AU233" s="259"/>
      <c r="AV233" s="116">
        <f>COUNTA(Q233:AU233)</f>
        <v>0</v>
      </c>
      <c r="AW233" s="706">
        <f>AV234</f>
        <v>0</v>
      </c>
      <c r="AX233" s="708" t="str">
        <f>IFERROR(ROUNDDOWN(AV234/$AT$2,1),"")</f>
        <v/>
      </c>
      <c r="AY233" s="117"/>
      <c r="AZ233" s="117"/>
    </row>
    <row r="234" spans="2:52" ht="17.100000000000001" customHeight="1">
      <c r="B234" s="687"/>
      <c r="C234" s="720"/>
      <c r="D234" s="721"/>
      <c r="E234" s="721"/>
      <c r="F234" s="721"/>
      <c r="G234" s="721"/>
      <c r="H234" s="722"/>
      <c r="I234" s="726"/>
      <c r="J234" s="727"/>
      <c r="K234" s="727"/>
      <c r="L234" s="727"/>
      <c r="M234" s="728"/>
      <c r="N234" s="720"/>
      <c r="O234" s="721"/>
      <c r="P234" s="722"/>
      <c r="Q234" s="256" t="str">
        <f>IFERROR(IF(AND(AND($N233&lt;&gt;$BI$6,$N233&lt;&gt;$BJ$6),Q233="有"),$AL$2,VLOOKUP(Q233,'P1'!$B$4:$J$35,9,FALSE)),"")</f>
        <v/>
      </c>
      <c r="R234" s="256" t="str">
        <f>IFERROR(IF(AND(AND($N233&lt;&gt;$BI$6,$N233&lt;&gt;$BJ$6),R233="有"),$AL$2,VLOOKUP(R233,'P1'!$B$4:$J$35,9,FALSE)),"")</f>
        <v/>
      </c>
      <c r="S234" s="256" t="str">
        <f>IFERROR(IF(AND(AND($N233&lt;&gt;$BI$6,$N233&lt;&gt;$BJ$6),S233="有"),$AL$2,VLOOKUP(S233,'P1'!$B$4:$J$35,9,FALSE)),"")</f>
        <v/>
      </c>
      <c r="T234" s="256" t="str">
        <f>IFERROR(IF(AND(AND($N233&lt;&gt;$BI$6,$N233&lt;&gt;$BJ$6),T233="有"),$AL$2,VLOOKUP(T233,'P1'!$B$4:$J$35,9,FALSE)),"")</f>
        <v/>
      </c>
      <c r="U234" s="256" t="str">
        <f>IFERROR(IF(AND(AND($N233&lt;&gt;$BI$6,$N233&lt;&gt;$BJ$6),U233="有"),$AL$2,VLOOKUP(U233,'P1'!$B$4:$J$35,9,FALSE)),"")</f>
        <v/>
      </c>
      <c r="V234" s="256" t="str">
        <f>IFERROR(IF(AND(AND($N233&lt;&gt;$BI$6,$N233&lt;&gt;$BJ$6),V233="有"),$AL$2,VLOOKUP(V233,'P1'!$B$4:$J$35,9,FALSE)),"")</f>
        <v/>
      </c>
      <c r="W234" s="256" t="str">
        <f>IFERROR(IF(AND(AND($N233&lt;&gt;$BI$6,$N233&lt;&gt;$BJ$6),W233="有"),$AL$2,VLOOKUP(W233,'P1'!$B$4:$J$35,9,FALSE)),"")</f>
        <v/>
      </c>
      <c r="X234" s="256" t="str">
        <f>IFERROR(IF(AND(AND($N233&lt;&gt;$BI$6,$N233&lt;&gt;$BJ$6),X233="有"),$AL$2,VLOOKUP(X233,'P1'!$B$4:$J$35,9,FALSE)),"")</f>
        <v/>
      </c>
      <c r="Y234" s="256" t="str">
        <f>IFERROR(IF(AND(AND($N233&lt;&gt;$BI$6,$N233&lt;&gt;$BJ$6),Y233="有"),$AL$2,VLOOKUP(Y233,'P1'!$B$4:$J$35,9,FALSE)),"")</f>
        <v/>
      </c>
      <c r="Z234" s="256" t="str">
        <f>IFERROR(IF(AND(AND($N233&lt;&gt;$BI$6,$N233&lt;&gt;$BJ$6),Z233="有"),$AL$2,VLOOKUP(Z233,'P1'!$B$4:$J$35,9,FALSE)),"")</f>
        <v/>
      </c>
      <c r="AA234" s="256" t="str">
        <f>IFERROR(IF(AND(AND($N233&lt;&gt;$BI$6,$N233&lt;&gt;$BJ$6),AA233="有"),$AL$2,VLOOKUP(AA233,'P1'!$B$4:$J$35,9,FALSE)),"")</f>
        <v/>
      </c>
      <c r="AB234" s="256" t="str">
        <f>IFERROR(IF(AND(AND($N233&lt;&gt;$BI$6,$N233&lt;&gt;$BJ$6),AB233="有"),$AL$2,VLOOKUP(AB233,'P1'!$B$4:$J$35,9,FALSE)),"")</f>
        <v/>
      </c>
      <c r="AC234" s="256" t="str">
        <f>IFERROR(IF(AND(AND($N233&lt;&gt;$BI$6,$N233&lt;&gt;$BJ$6),AC233="有"),$AL$2,VLOOKUP(AC233,'P1'!$B$4:$J$35,9,FALSE)),"")</f>
        <v/>
      </c>
      <c r="AD234" s="256" t="str">
        <f>IFERROR(IF(AND(AND($N233&lt;&gt;$BI$6,$N233&lt;&gt;$BJ$6),AD233="有"),$AL$2,VLOOKUP(AD233,'P1'!$B$4:$J$35,9,FALSE)),"")</f>
        <v/>
      </c>
      <c r="AE234" s="256" t="str">
        <f>IFERROR(IF(AND(AND($N233&lt;&gt;$BI$6,$N233&lt;&gt;$BJ$6),AE233="有"),$AL$2,VLOOKUP(AE233,'P1'!$B$4:$J$35,9,FALSE)),"")</f>
        <v/>
      </c>
      <c r="AF234" s="256" t="str">
        <f>IFERROR(IF(AND(AND($N233&lt;&gt;$BI$6,$N233&lt;&gt;$BJ$6),AF233="有"),$AL$2,VLOOKUP(AF233,'P1'!$B$4:$J$35,9,FALSE)),"")</f>
        <v/>
      </c>
      <c r="AG234" s="256" t="str">
        <f>IFERROR(IF(AND(AND($N233&lt;&gt;$BI$6,$N233&lt;&gt;$BJ$6),AG233="有"),$AL$2,VLOOKUP(AG233,'P1'!$B$4:$J$35,9,FALSE)),"")</f>
        <v/>
      </c>
      <c r="AH234" s="256" t="str">
        <f>IFERROR(IF(AND(AND($N233&lt;&gt;$BI$6,$N233&lt;&gt;$BJ$6),AH233="有"),$AL$2,VLOOKUP(AH233,'P1'!$B$4:$J$35,9,FALSE)),"")</f>
        <v/>
      </c>
      <c r="AI234" s="256" t="str">
        <f>IFERROR(IF(AND(AND($N233&lt;&gt;$BI$6,$N233&lt;&gt;$BJ$6),AI233="有"),$AL$2,VLOOKUP(AI233,'P1'!$B$4:$J$35,9,FALSE)),"")</f>
        <v/>
      </c>
      <c r="AJ234" s="256" t="str">
        <f>IFERROR(IF(AND(AND($N233&lt;&gt;$BI$6,$N233&lt;&gt;$BJ$6),AJ233="有"),$AL$2,VLOOKUP(AJ233,'P1'!$B$4:$J$35,9,FALSE)),"")</f>
        <v/>
      </c>
      <c r="AK234" s="256" t="str">
        <f>IFERROR(IF(AND(AND($N233&lt;&gt;$BI$6,$N233&lt;&gt;$BJ$6),AK233="有"),$AL$2,VLOOKUP(AK233,'P1'!$B$4:$J$35,9,FALSE)),"")</f>
        <v/>
      </c>
      <c r="AL234" s="256" t="str">
        <f>IFERROR(IF(AND(AND($N233&lt;&gt;$BI$6,$N233&lt;&gt;$BJ$6),AL233="有"),$AL$2,VLOOKUP(AL233,'P1'!$B$4:$J$35,9,FALSE)),"")</f>
        <v/>
      </c>
      <c r="AM234" s="256" t="str">
        <f>IFERROR(IF(AND(AND($N233&lt;&gt;$BI$6,$N233&lt;&gt;$BJ$6),AM233="有"),$AL$2,VLOOKUP(AM233,'P1'!$B$4:$J$35,9,FALSE)),"")</f>
        <v/>
      </c>
      <c r="AN234" s="256" t="str">
        <f>IFERROR(IF(AND(AND($N233&lt;&gt;$BI$6,$N233&lt;&gt;$BJ$6),AN233="有"),$AL$2,VLOOKUP(AN233,'P1'!$B$4:$J$35,9,FALSE)),"")</f>
        <v/>
      </c>
      <c r="AO234" s="256" t="str">
        <f>IFERROR(IF(AND(AND($N233&lt;&gt;$BI$6,$N233&lt;&gt;$BJ$6),AO233="有"),$AL$2,VLOOKUP(AO233,'P1'!$B$4:$J$35,9,FALSE)),"")</f>
        <v/>
      </c>
      <c r="AP234" s="256" t="str">
        <f>IFERROR(IF(AND(AND($N233&lt;&gt;$BI$6,$N233&lt;&gt;$BJ$6),AP233="有"),$AL$2,VLOOKUP(AP233,'P1'!$B$4:$J$35,9,FALSE)),"")</f>
        <v/>
      </c>
      <c r="AQ234" s="256" t="str">
        <f>IFERROR(IF(AND(AND($N233&lt;&gt;$BI$6,$N233&lt;&gt;$BJ$6),AQ233="有"),$AL$2,VLOOKUP(AQ233,'P1'!$B$4:$J$35,9,FALSE)),"")</f>
        <v/>
      </c>
      <c r="AR234" s="256" t="str">
        <f>IFERROR(IF(AND(AND($N233&lt;&gt;$BI$6,$N233&lt;&gt;$BJ$6),AR233="有"),$AL$2,VLOOKUP(AR233,'P1'!$B$4:$J$35,9,FALSE)),"")</f>
        <v/>
      </c>
      <c r="AS234" s="256" t="str">
        <f>IFERROR(IF(AND(AND($N233&lt;&gt;$BI$6,$N233&lt;&gt;$BJ$6),AS233="有"),$AL$2,VLOOKUP(AS233,'P1'!$B$4:$J$35,9,FALSE)),"")</f>
        <v/>
      </c>
      <c r="AT234" s="256" t="str">
        <f>IFERROR(IF(AND(AND($N233&lt;&gt;$BI$6,$N233&lt;&gt;$BJ$6),AT233="有"),$AL$2,VLOOKUP(AT233,'P1'!$B$4:$J$35,9,FALSE)),"")</f>
        <v/>
      </c>
      <c r="AU234" s="256" t="str">
        <f>IFERROR(IF(AND(AND($N233&lt;&gt;$BI$6,$N233&lt;&gt;$BJ$6),AU233="有"),$AL$2,VLOOKUP(AU233,'P1'!$B$4:$J$35,9,FALSE)),"")</f>
        <v/>
      </c>
      <c r="AV234" s="121">
        <f>SUM(Q234:AU234)</f>
        <v>0</v>
      </c>
      <c r="AW234" s="707"/>
      <c r="AX234" s="709"/>
      <c r="AY234" s="122"/>
      <c r="AZ234" s="122"/>
    </row>
    <row r="235" spans="2:52" ht="17.100000000000001" customHeight="1">
      <c r="B235" s="686">
        <f t="shared" si="14"/>
        <v>101</v>
      </c>
      <c r="C235" s="717"/>
      <c r="D235" s="718"/>
      <c r="E235" s="718"/>
      <c r="F235" s="718"/>
      <c r="G235" s="718"/>
      <c r="H235" s="719"/>
      <c r="I235" s="723"/>
      <c r="J235" s="724"/>
      <c r="K235" s="724"/>
      <c r="L235" s="724"/>
      <c r="M235" s="725"/>
      <c r="N235" s="729"/>
      <c r="O235" s="730"/>
      <c r="P235" s="71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59"/>
      <c r="AV235" s="116">
        <f>COUNTA(Q235:AU235)</f>
        <v>0</v>
      </c>
      <c r="AW235" s="706">
        <f>AV236</f>
        <v>0</v>
      </c>
      <c r="AX235" s="708" t="str">
        <f>IFERROR(ROUNDDOWN(AV236/$AT$2,1),"")</f>
        <v/>
      </c>
      <c r="AY235" s="117"/>
      <c r="AZ235" s="117"/>
    </row>
    <row r="236" spans="2:52" ht="17.100000000000001" customHeight="1">
      <c r="B236" s="687"/>
      <c r="C236" s="720"/>
      <c r="D236" s="721"/>
      <c r="E236" s="721"/>
      <c r="F236" s="721"/>
      <c r="G236" s="721"/>
      <c r="H236" s="722"/>
      <c r="I236" s="726"/>
      <c r="J236" s="727"/>
      <c r="K236" s="727"/>
      <c r="L236" s="727"/>
      <c r="M236" s="728"/>
      <c r="N236" s="720"/>
      <c r="O236" s="721"/>
      <c r="P236" s="722"/>
      <c r="Q236" s="256" t="str">
        <f>IFERROR(IF(AND(AND($N235&lt;&gt;$BI$6,$N235&lt;&gt;$BJ$6),Q235="有"),$AL$2,VLOOKUP(Q235,'P1'!$B$4:$J$35,9,FALSE)),"")</f>
        <v/>
      </c>
      <c r="R236" s="256" t="str">
        <f>IFERROR(IF(AND(AND($N235&lt;&gt;$BI$6,$N235&lt;&gt;$BJ$6),R235="有"),$AL$2,VLOOKUP(R235,'P1'!$B$4:$J$35,9,FALSE)),"")</f>
        <v/>
      </c>
      <c r="S236" s="256" t="str">
        <f>IFERROR(IF(AND(AND($N235&lt;&gt;$BI$6,$N235&lt;&gt;$BJ$6),S235="有"),$AL$2,VLOOKUP(S235,'P1'!$B$4:$J$35,9,FALSE)),"")</f>
        <v/>
      </c>
      <c r="T236" s="256" t="str">
        <f>IFERROR(IF(AND(AND($N235&lt;&gt;$BI$6,$N235&lt;&gt;$BJ$6),T235="有"),$AL$2,VLOOKUP(T235,'P1'!$B$4:$J$35,9,FALSE)),"")</f>
        <v/>
      </c>
      <c r="U236" s="256" t="str">
        <f>IFERROR(IF(AND(AND($N235&lt;&gt;$BI$6,$N235&lt;&gt;$BJ$6),U235="有"),$AL$2,VLOOKUP(U235,'P1'!$B$4:$J$35,9,FALSE)),"")</f>
        <v/>
      </c>
      <c r="V236" s="256" t="str">
        <f>IFERROR(IF(AND(AND($N235&lt;&gt;$BI$6,$N235&lt;&gt;$BJ$6),V235="有"),$AL$2,VLOOKUP(V235,'P1'!$B$4:$J$35,9,FALSE)),"")</f>
        <v/>
      </c>
      <c r="W236" s="256" t="str">
        <f>IFERROR(IF(AND(AND($N235&lt;&gt;$BI$6,$N235&lt;&gt;$BJ$6),W235="有"),$AL$2,VLOOKUP(W235,'P1'!$B$4:$J$35,9,FALSE)),"")</f>
        <v/>
      </c>
      <c r="X236" s="256" t="str">
        <f>IFERROR(IF(AND(AND($N235&lt;&gt;$BI$6,$N235&lt;&gt;$BJ$6),X235="有"),$AL$2,VLOOKUP(X235,'P1'!$B$4:$J$35,9,FALSE)),"")</f>
        <v/>
      </c>
      <c r="Y236" s="256" t="str">
        <f>IFERROR(IF(AND(AND($N235&lt;&gt;$BI$6,$N235&lt;&gt;$BJ$6),Y235="有"),$AL$2,VLOOKUP(Y235,'P1'!$B$4:$J$35,9,FALSE)),"")</f>
        <v/>
      </c>
      <c r="Z236" s="256" t="str">
        <f>IFERROR(IF(AND(AND($N235&lt;&gt;$BI$6,$N235&lt;&gt;$BJ$6),Z235="有"),$AL$2,VLOOKUP(Z235,'P1'!$B$4:$J$35,9,FALSE)),"")</f>
        <v/>
      </c>
      <c r="AA236" s="256" t="str">
        <f>IFERROR(IF(AND(AND($N235&lt;&gt;$BI$6,$N235&lt;&gt;$BJ$6),AA235="有"),$AL$2,VLOOKUP(AA235,'P1'!$B$4:$J$35,9,FALSE)),"")</f>
        <v/>
      </c>
      <c r="AB236" s="256" t="str">
        <f>IFERROR(IF(AND(AND($N235&lt;&gt;$BI$6,$N235&lt;&gt;$BJ$6),AB235="有"),$AL$2,VLOOKUP(AB235,'P1'!$B$4:$J$35,9,FALSE)),"")</f>
        <v/>
      </c>
      <c r="AC236" s="256" t="str">
        <f>IFERROR(IF(AND(AND($N235&lt;&gt;$BI$6,$N235&lt;&gt;$BJ$6),AC235="有"),$AL$2,VLOOKUP(AC235,'P1'!$B$4:$J$35,9,FALSE)),"")</f>
        <v/>
      </c>
      <c r="AD236" s="256" t="str">
        <f>IFERROR(IF(AND(AND($N235&lt;&gt;$BI$6,$N235&lt;&gt;$BJ$6),AD235="有"),$AL$2,VLOOKUP(AD235,'P1'!$B$4:$J$35,9,FALSE)),"")</f>
        <v/>
      </c>
      <c r="AE236" s="256" t="str">
        <f>IFERROR(IF(AND(AND($N235&lt;&gt;$BI$6,$N235&lt;&gt;$BJ$6),AE235="有"),$AL$2,VLOOKUP(AE235,'P1'!$B$4:$J$35,9,FALSE)),"")</f>
        <v/>
      </c>
      <c r="AF236" s="256" t="str">
        <f>IFERROR(IF(AND(AND($N235&lt;&gt;$BI$6,$N235&lt;&gt;$BJ$6),AF235="有"),$AL$2,VLOOKUP(AF235,'P1'!$B$4:$J$35,9,FALSE)),"")</f>
        <v/>
      </c>
      <c r="AG236" s="256" t="str">
        <f>IFERROR(IF(AND(AND($N235&lt;&gt;$BI$6,$N235&lt;&gt;$BJ$6),AG235="有"),$AL$2,VLOOKUP(AG235,'P1'!$B$4:$J$35,9,FALSE)),"")</f>
        <v/>
      </c>
      <c r="AH236" s="256" t="str">
        <f>IFERROR(IF(AND(AND($N235&lt;&gt;$BI$6,$N235&lt;&gt;$BJ$6),AH235="有"),$AL$2,VLOOKUP(AH235,'P1'!$B$4:$J$35,9,FALSE)),"")</f>
        <v/>
      </c>
      <c r="AI236" s="256" t="str">
        <f>IFERROR(IF(AND(AND($N235&lt;&gt;$BI$6,$N235&lt;&gt;$BJ$6),AI235="有"),$AL$2,VLOOKUP(AI235,'P1'!$B$4:$J$35,9,FALSE)),"")</f>
        <v/>
      </c>
      <c r="AJ236" s="256" t="str">
        <f>IFERROR(IF(AND(AND($N235&lt;&gt;$BI$6,$N235&lt;&gt;$BJ$6),AJ235="有"),$AL$2,VLOOKUP(AJ235,'P1'!$B$4:$J$35,9,FALSE)),"")</f>
        <v/>
      </c>
      <c r="AK236" s="256" t="str">
        <f>IFERROR(IF(AND(AND($N235&lt;&gt;$BI$6,$N235&lt;&gt;$BJ$6),AK235="有"),$AL$2,VLOOKUP(AK235,'P1'!$B$4:$J$35,9,FALSE)),"")</f>
        <v/>
      </c>
      <c r="AL236" s="256" t="str">
        <f>IFERROR(IF(AND(AND($N235&lt;&gt;$BI$6,$N235&lt;&gt;$BJ$6),AL235="有"),$AL$2,VLOOKUP(AL235,'P1'!$B$4:$J$35,9,FALSE)),"")</f>
        <v/>
      </c>
      <c r="AM236" s="256" t="str">
        <f>IFERROR(IF(AND(AND($N235&lt;&gt;$BI$6,$N235&lt;&gt;$BJ$6),AM235="有"),$AL$2,VLOOKUP(AM235,'P1'!$B$4:$J$35,9,FALSE)),"")</f>
        <v/>
      </c>
      <c r="AN236" s="256" t="str">
        <f>IFERROR(IF(AND(AND($N235&lt;&gt;$BI$6,$N235&lt;&gt;$BJ$6),AN235="有"),$AL$2,VLOOKUP(AN235,'P1'!$B$4:$J$35,9,FALSE)),"")</f>
        <v/>
      </c>
      <c r="AO236" s="256" t="str">
        <f>IFERROR(IF(AND(AND($N235&lt;&gt;$BI$6,$N235&lt;&gt;$BJ$6),AO235="有"),$AL$2,VLOOKUP(AO235,'P1'!$B$4:$J$35,9,FALSE)),"")</f>
        <v/>
      </c>
      <c r="AP236" s="256" t="str">
        <f>IFERROR(IF(AND(AND($N235&lt;&gt;$BI$6,$N235&lt;&gt;$BJ$6),AP235="有"),$AL$2,VLOOKUP(AP235,'P1'!$B$4:$J$35,9,FALSE)),"")</f>
        <v/>
      </c>
      <c r="AQ236" s="256" t="str">
        <f>IFERROR(IF(AND(AND($N235&lt;&gt;$BI$6,$N235&lt;&gt;$BJ$6),AQ235="有"),$AL$2,VLOOKUP(AQ235,'P1'!$B$4:$J$35,9,FALSE)),"")</f>
        <v/>
      </c>
      <c r="AR236" s="256" t="str">
        <f>IFERROR(IF(AND(AND($N235&lt;&gt;$BI$6,$N235&lt;&gt;$BJ$6),AR235="有"),$AL$2,VLOOKUP(AR235,'P1'!$B$4:$J$35,9,FALSE)),"")</f>
        <v/>
      </c>
      <c r="AS236" s="256" t="str">
        <f>IFERROR(IF(AND(AND($N235&lt;&gt;$BI$6,$N235&lt;&gt;$BJ$6),AS235="有"),$AL$2,VLOOKUP(AS235,'P1'!$B$4:$J$35,9,FALSE)),"")</f>
        <v/>
      </c>
      <c r="AT236" s="256" t="str">
        <f>IFERROR(IF(AND(AND($N235&lt;&gt;$BI$6,$N235&lt;&gt;$BJ$6),AT235="有"),$AL$2,VLOOKUP(AT235,'P1'!$B$4:$J$35,9,FALSE)),"")</f>
        <v/>
      </c>
      <c r="AU236" s="256" t="str">
        <f>IFERROR(IF(AND(AND($N235&lt;&gt;$BI$6,$N235&lt;&gt;$BJ$6),AU235="有"),$AL$2,VLOOKUP(AU235,'P1'!$B$4:$J$35,9,FALSE)),"")</f>
        <v/>
      </c>
      <c r="AV236" s="121">
        <f>SUM(Q236:AU236)</f>
        <v>0</v>
      </c>
      <c r="AW236" s="707"/>
      <c r="AX236" s="709"/>
      <c r="AY236" s="122"/>
      <c r="AZ236" s="122"/>
    </row>
    <row r="237" spans="2:52" ht="17.100000000000001" customHeight="1">
      <c r="B237" s="686">
        <f t="shared" si="14"/>
        <v>102</v>
      </c>
      <c r="C237" s="717"/>
      <c r="D237" s="718"/>
      <c r="E237" s="718"/>
      <c r="F237" s="718"/>
      <c r="G237" s="718"/>
      <c r="H237" s="719"/>
      <c r="I237" s="723"/>
      <c r="J237" s="724"/>
      <c r="K237" s="724"/>
      <c r="L237" s="724"/>
      <c r="M237" s="725"/>
      <c r="N237" s="729"/>
      <c r="O237" s="730"/>
      <c r="P237" s="71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59"/>
      <c r="AV237" s="116">
        <f>COUNTA(Q237:AU237)</f>
        <v>0</v>
      </c>
      <c r="AW237" s="706">
        <f>AV238</f>
        <v>0</v>
      </c>
      <c r="AX237" s="708" t="str">
        <f>IFERROR(ROUNDDOWN(AV238/$AT$2,1),"")</f>
        <v/>
      </c>
      <c r="AY237" s="117"/>
      <c r="AZ237" s="117"/>
    </row>
    <row r="238" spans="2:52" ht="17.100000000000001" customHeight="1">
      <c r="B238" s="687"/>
      <c r="C238" s="720"/>
      <c r="D238" s="721"/>
      <c r="E238" s="721"/>
      <c r="F238" s="721"/>
      <c r="G238" s="721"/>
      <c r="H238" s="722"/>
      <c r="I238" s="726"/>
      <c r="J238" s="727"/>
      <c r="K238" s="727"/>
      <c r="L238" s="727"/>
      <c r="M238" s="728"/>
      <c r="N238" s="720"/>
      <c r="O238" s="721"/>
      <c r="P238" s="722"/>
      <c r="Q238" s="256" t="str">
        <f>IFERROR(IF(AND(AND($N237&lt;&gt;$BI$6,$N237&lt;&gt;$BJ$6),Q237="有"),$AL$2,VLOOKUP(Q237,'P1'!$B$4:$J$35,9,FALSE)),"")</f>
        <v/>
      </c>
      <c r="R238" s="256" t="str">
        <f>IFERROR(IF(AND(AND($N237&lt;&gt;$BI$6,$N237&lt;&gt;$BJ$6),R237="有"),$AL$2,VLOOKUP(R237,'P1'!$B$4:$J$35,9,FALSE)),"")</f>
        <v/>
      </c>
      <c r="S238" s="256" t="str">
        <f>IFERROR(IF(AND(AND($N237&lt;&gt;$BI$6,$N237&lt;&gt;$BJ$6),S237="有"),$AL$2,VLOOKUP(S237,'P1'!$B$4:$J$35,9,FALSE)),"")</f>
        <v/>
      </c>
      <c r="T238" s="256" t="str">
        <f>IFERROR(IF(AND(AND($N237&lt;&gt;$BI$6,$N237&lt;&gt;$BJ$6),T237="有"),$AL$2,VLOOKUP(T237,'P1'!$B$4:$J$35,9,FALSE)),"")</f>
        <v/>
      </c>
      <c r="U238" s="256" t="str">
        <f>IFERROR(IF(AND(AND($N237&lt;&gt;$BI$6,$N237&lt;&gt;$BJ$6),U237="有"),$AL$2,VLOOKUP(U237,'P1'!$B$4:$J$35,9,FALSE)),"")</f>
        <v/>
      </c>
      <c r="V238" s="256" t="str">
        <f>IFERROR(IF(AND(AND($N237&lt;&gt;$BI$6,$N237&lt;&gt;$BJ$6),V237="有"),$AL$2,VLOOKUP(V237,'P1'!$B$4:$J$35,9,FALSE)),"")</f>
        <v/>
      </c>
      <c r="W238" s="256" t="str">
        <f>IFERROR(IF(AND(AND($N237&lt;&gt;$BI$6,$N237&lt;&gt;$BJ$6),W237="有"),$AL$2,VLOOKUP(W237,'P1'!$B$4:$J$35,9,FALSE)),"")</f>
        <v/>
      </c>
      <c r="X238" s="256" t="str">
        <f>IFERROR(IF(AND(AND($N237&lt;&gt;$BI$6,$N237&lt;&gt;$BJ$6),X237="有"),$AL$2,VLOOKUP(X237,'P1'!$B$4:$J$35,9,FALSE)),"")</f>
        <v/>
      </c>
      <c r="Y238" s="256" t="str">
        <f>IFERROR(IF(AND(AND($N237&lt;&gt;$BI$6,$N237&lt;&gt;$BJ$6),Y237="有"),$AL$2,VLOOKUP(Y237,'P1'!$B$4:$J$35,9,FALSE)),"")</f>
        <v/>
      </c>
      <c r="Z238" s="256" t="str">
        <f>IFERROR(IF(AND(AND($N237&lt;&gt;$BI$6,$N237&lt;&gt;$BJ$6),Z237="有"),$AL$2,VLOOKUP(Z237,'P1'!$B$4:$J$35,9,FALSE)),"")</f>
        <v/>
      </c>
      <c r="AA238" s="256" t="str">
        <f>IFERROR(IF(AND(AND($N237&lt;&gt;$BI$6,$N237&lt;&gt;$BJ$6),AA237="有"),$AL$2,VLOOKUP(AA237,'P1'!$B$4:$J$35,9,FALSE)),"")</f>
        <v/>
      </c>
      <c r="AB238" s="256" t="str">
        <f>IFERROR(IF(AND(AND($N237&lt;&gt;$BI$6,$N237&lt;&gt;$BJ$6),AB237="有"),$AL$2,VLOOKUP(AB237,'P1'!$B$4:$J$35,9,FALSE)),"")</f>
        <v/>
      </c>
      <c r="AC238" s="256" t="str">
        <f>IFERROR(IF(AND(AND($N237&lt;&gt;$BI$6,$N237&lt;&gt;$BJ$6),AC237="有"),$AL$2,VLOOKUP(AC237,'P1'!$B$4:$J$35,9,FALSE)),"")</f>
        <v/>
      </c>
      <c r="AD238" s="256" t="str">
        <f>IFERROR(IF(AND(AND($N237&lt;&gt;$BI$6,$N237&lt;&gt;$BJ$6),AD237="有"),$AL$2,VLOOKUP(AD237,'P1'!$B$4:$J$35,9,FALSE)),"")</f>
        <v/>
      </c>
      <c r="AE238" s="256" t="str">
        <f>IFERROR(IF(AND(AND($N237&lt;&gt;$BI$6,$N237&lt;&gt;$BJ$6),AE237="有"),$AL$2,VLOOKUP(AE237,'P1'!$B$4:$J$35,9,FALSE)),"")</f>
        <v/>
      </c>
      <c r="AF238" s="256" t="str">
        <f>IFERROR(IF(AND(AND($N237&lt;&gt;$BI$6,$N237&lt;&gt;$BJ$6),AF237="有"),$AL$2,VLOOKUP(AF237,'P1'!$B$4:$J$35,9,FALSE)),"")</f>
        <v/>
      </c>
      <c r="AG238" s="256" t="str">
        <f>IFERROR(IF(AND(AND($N237&lt;&gt;$BI$6,$N237&lt;&gt;$BJ$6),AG237="有"),$AL$2,VLOOKUP(AG237,'P1'!$B$4:$J$35,9,FALSE)),"")</f>
        <v/>
      </c>
      <c r="AH238" s="256" t="str">
        <f>IFERROR(IF(AND(AND($N237&lt;&gt;$BI$6,$N237&lt;&gt;$BJ$6),AH237="有"),$AL$2,VLOOKUP(AH237,'P1'!$B$4:$J$35,9,FALSE)),"")</f>
        <v/>
      </c>
      <c r="AI238" s="256" t="str">
        <f>IFERROR(IF(AND(AND($N237&lt;&gt;$BI$6,$N237&lt;&gt;$BJ$6),AI237="有"),$AL$2,VLOOKUP(AI237,'P1'!$B$4:$J$35,9,FALSE)),"")</f>
        <v/>
      </c>
      <c r="AJ238" s="256" t="str">
        <f>IFERROR(IF(AND(AND($N237&lt;&gt;$BI$6,$N237&lt;&gt;$BJ$6),AJ237="有"),$AL$2,VLOOKUP(AJ237,'P1'!$B$4:$J$35,9,FALSE)),"")</f>
        <v/>
      </c>
      <c r="AK238" s="256" t="str">
        <f>IFERROR(IF(AND(AND($N237&lt;&gt;$BI$6,$N237&lt;&gt;$BJ$6),AK237="有"),$AL$2,VLOOKUP(AK237,'P1'!$B$4:$J$35,9,FALSE)),"")</f>
        <v/>
      </c>
      <c r="AL238" s="256" t="str">
        <f>IFERROR(IF(AND(AND($N237&lt;&gt;$BI$6,$N237&lt;&gt;$BJ$6),AL237="有"),$AL$2,VLOOKUP(AL237,'P1'!$B$4:$J$35,9,FALSE)),"")</f>
        <v/>
      </c>
      <c r="AM238" s="256" t="str">
        <f>IFERROR(IF(AND(AND($N237&lt;&gt;$BI$6,$N237&lt;&gt;$BJ$6),AM237="有"),$AL$2,VLOOKUP(AM237,'P1'!$B$4:$J$35,9,FALSE)),"")</f>
        <v/>
      </c>
      <c r="AN238" s="256" t="str">
        <f>IFERROR(IF(AND(AND($N237&lt;&gt;$BI$6,$N237&lt;&gt;$BJ$6),AN237="有"),$AL$2,VLOOKUP(AN237,'P1'!$B$4:$J$35,9,FALSE)),"")</f>
        <v/>
      </c>
      <c r="AO238" s="256" t="str">
        <f>IFERROR(IF(AND(AND($N237&lt;&gt;$BI$6,$N237&lt;&gt;$BJ$6),AO237="有"),$AL$2,VLOOKUP(AO237,'P1'!$B$4:$J$35,9,FALSE)),"")</f>
        <v/>
      </c>
      <c r="AP238" s="256" t="str">
        <f>IFERROR(IF(AND(AND($N237&lt;&gt;$BI$6,$N237&lt;&gt;$BJ$6),AP237="有"),$AL$2,VLOOKUP(AP237,'P1'!$B$4:$J$35,9,FALSE)),"")</f>
        <v/>
      </c>
      <c r="AQ238" s="256" t="str">
        <f>IFERROR(IF(AND(AND($N237&lt;&gt;$BI$6,$N237&lt;&gt;$BJ$6),AQ237="有"),$AL$2,VLOOKUP(AQ237,'P1'!$B$4:$J$35,9,FALSE)),"")</f>
        <v/>
      </c>
      <c r="AR238" s="256" t="str">
        <f>IFERROR(IF(AND(AND($N237&lt;&gt;$BI$6,$N237&lt;&gt;$BJ$6),AR237="有"),$AL$2,VLOOKUP(AR237,'P1'!$B$4:$J$35,9,FALSE)),"")</f>
        <v/>
      </c>
      <c r="AS238" s="256" t="str">
        <f>IFERROR(IF(AND(AND($N237&lt;&gt;$BI$6,$N237&lt;&gt;$BJ$6),AS237="有"),$AL$2,VLOOKUP(AS237,'P1'!$B$4:$J$35,9,FALSE)),"")</f>
        <v/>
      </c>
      <c r="AT238" s="256" t="str">
        <f>IFERROR(IF(AND(AND($N237&lt;&gt;$BI$6,$N237&lt;&gt;$BJ$6),AT237="有"),$AL$2,VLOOKUP(AT237,'P1'!$B$4:$J$35,9,FALSE)),"")</f>
        <v/>
      </c>
      <c r="AU238" s="256" t="str">
        <f>IFERROR(IF(AND(AND($N237&lt;&gt;$BI$6,$N237&lt;&gt;$BJ$6),AU237="有"),$AL$2,VLOOKUP(AU237,'P1'!$B$4:$J$35,9,FALSE)),"")</f>
        <v/>
      </c>
      <c r="AV238" s="121">
        <f>SUM(Q238:AU238)</f>
        <v>0</v>
      </c>
      <c r="AW238" s="707"/>
      <c r="AX238" s="709"/>
      <c r="AY238" s="122"/>
      <c r="AZ238" s="122"/>
    </row>
    <row r="239" spans="2:52" ht="17.100000000000001" customHeight="1">
      <c r="B239" s="686">
        <f t="shared" si="14"/>
        <v>103</v>
      </c>
      <c r="C239" s="717"/>
      <c r="D239" s="718"/>
      <c r="E239" s="718"/>
      <c r="F239" s="718"/>
      <c r="G239" s="718"/>
      <c r="H239" s="719"/>
      <c r="I239" s="723"/>
      <c r="J239" s="724"/>
      <c r="K239" s="724"/>
      <c r="L239" s="724"/>
      <c r="M239" s="725"/>
      <c r="N239" s="729"/>
      <c r="O239" s="730"/>
      <c r="P239" s="71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116">
        <f>COUNTA(Q239:AU239)</f>
        <v>0</v>
      </c>
      <c r="AW239" s="706">
        <f>AV240</f>
        <v>0</v>
      </c>
      <c r="AX239" s="708" t="str">
        <f>IFERROR(ROUNDDOWN(AV240/$AT$2,1),"")</f>
        <v/>
      </c>
      <c r="AY239" s="117"/>
      <c r="AZ239" s="117"/>
    </row>
    <row r="240" spans="2:52" ht="17.100000000000001" customHeight="1">
      <c r="B240" s="687"/>
      <c r="C240" s="720"/>
      <c r="D240" s="721"/>
      <c r="E240" s="721"/>
      <c r="F240" s="721"/>
      <c r="G240" s="721"/>
      <c r="H240" s="722"/>
      <c r="I240" s="726"/>
      <c r="J240" s="727"/>
      <c r="K240" s="727"/>
      <c r="L240" s="727"/>
      <c r="M240" s="728"/>
      <c r="N240" s="720"/>
      <c r="O240" s="721"/>
      <c r="P240" s="722"/>
      <c r="Q240" s="256" t="str">
        <f>IFERROR(IF(AND(AND($N239&lt;&gt;$BI$6,$N239&lt;&gt;$BJ$6),Q239="有"),$AL$2,VLOOKUP(Q239,'P1'!$B$4:$J$35,9,FALSE)),"")</f>
        <v/>
      </c>
      <c r="R240" s="256" t="str">
        <f>IFERROR(IF(AND(AND($N239&lt;&gt;$BI$6,$N239&lt;&gt;$BJ$6),R239="有"),$AL$2,VLOOKUP(R239,'P1'!$B$4:$J$35,9,FALSE)),"")</f>
        <v/>
      </c>
      <c r="S240" s="256" t="str">
        <f>IFERROR(IF(AND(AND($N239&lt;&gt;$BI$6,$N239&lt;&gt;$BJ$6),S239="有"),$AL$2,VLOOKUP(S239,'P1'!$B$4:$J$35,9,FALSE)),"")</f>
        <v/>
      </c>
      <c r="T240" s="256" t="str">
        <f>IFERROR(IF(AND(AND($N239&lt;&gt;$BI$6,$N239&lt;&gt;$BJ$6),T239="有"),$AL$2,VLOOKUP(T239,'P1'!$B$4:$J$35,9,FALSE)),"")</f>
        <v/>
      </c>
      <c r="U240" s="256" t="str">
        <f>IFERROR(IF(AND(AND($N239&lt;&gt;$BI$6,$N239&lt;&gt;$BJ$6),U239="有"),$AL$2,VLOOKUP(U239,'P1'!$B$4:$J$35,9,FALSE)),"")</f>
        <v/>
      </c>
      <c r="V240" s="256" t="str">
        <f>IFERROR(IF(AND(AND($N239&lt;&gt;$BI$6,$N239&lt;&gt;$BJ$6),V239="有"),$AL$2,VLOOKUP(V239,'P1'!$B$4:$J$35,9,FALSE)),"")</f>
        <v/>
      </c>
      <c r="W240" s="256" t="str">
        <f>IFERROR(IF(AND(AND($N239&lt;&gt;$BI$6,$N239&lt;&gt;$BJ$6),W239="有"),$AL$2,VLOOKUP(W239,'P1'!$B$4:$J$35,9,FALSE)),"")</f>
        <v/>
      </c>
      <c r="X240" s="256" t="str">
        <f>IFERROR(IF(AND(AND($N239&lt;&gt;$BI$6,$N239&lt;&gt;$BJ$6),X239="有"),$AL$2,VLOOKUP(X239,'P1'!$B$4:$J$35,9,FALSE)),"")</f>
        <v/>
      </c>
      <c r="Y240" s="256" t="str">
        <f>IFERROR(IF(AND(AND($N239&lt;&gt;$BI$6,$N239&lt;&gt;$BJ$6),Y239="有"),$AL$2,VLOOKUP(Y239,'P1'!$B$4:$J$35,9,FALSE)),"")</f>
        <v/>
      </c>
      <c r="Z240" s="256" t="str">
        <f>IFERROR(IF(AND(AND($N239&lt;&gt;$BI$6,$N239&lt;&gt;$BJ$6),Z239="有"),$AL$2,VLOOKUP(Z239,'P1'!$B$4:$J$35,9,FALSE)),"")</f>
        <v/>
      </c>
      <c r="AA240" s="256" t="str">
        <f>IFERROR(IF(AND(AND($N239&lt;&gt;$BI$6,$N239&lt;&gt;$BJ$6),AA239="有"),$AL$2,VLOOKUP(AA239,'P1'!$B$4:$J$35,9,FALSE)),"")</f>
        <v/>
      </c>
      <c r="AB240" s="256" t="str">
        <f>IFERROR(IF(AND(AND($N239&lt;&gt;$BI$6,$N239&lt;&gt;$BJ$6),AB239="有"),$AL$2,VLOOKUP(AB239,'P1'!$B$4:$J$35,9,FALSE)),"")</f>
        <v/>
      </c>
      <c r="AC240" s="256" t="str">
        <f>IFERROR(IF(AND(AND($N239&lt;&gt;$BI$6,$N239&lt;&gt;$BJ$6),AC239="有"),$AL$2,VLOOKUP(AC239,'P1'!$B$4:$J$35,9,FALSE)),"")</f>
        <v/>
      </c>
      <c r="AD240" s="256" t="str">
        <f>IFERROR(IF(AND(AND($N239&lt;&gt;$BI$6,$N239&lt;&gt;$BJ$6),AD239="有"),$AL$2,VLOOKUP(AD239,'P1'!$B$4:$J$35,9,FALSE)),"")</f>
        <v/>
      </c>
      <c r="AE240" s="256" t="str">
        <f>IFERROR(IF(AND(AND($N239&lt;&gt;$BI$6,$N239&lt;&gt;$BJ$6),AE239="有"),$AL$2,VLOOKUP(AE239,'P1'!$B$4:$J$35,9,FALSE)),"")</f>
        <v/>
      </c>
      <c r="AF240" s="256" t="str">
        <f>IFERROR(IF(AND(AND($N239&lt;&gt;$BI$6,$N239&lt;&gt;$BJ$6),AF239="有"),$AL$2,VLOOKUP(AF239,'P1'!$B$4:$J$35,9,FALSE)),"")</f>
        <v/>
      </c>
      <c r="AG240" s="256" t="str">
        <f>IFERROR(IF(AND(AND($N239&lt;&gt;$BI$6,$N239&lt;&gt;$BJ$6),AG239="有"),$AL$2,VLOOKUP(AG239,'P1'!$B$4:$J$35,9,FALSE)),"")</f>
        <v/>
      </c>
      <c r="AH240" s="256" t="str">
        <f>IFERROR(IF(AND(AND($N239&lt;&gt;$BI$6,$N239&lt;&gt;$BJ$6),AH239="有"),$AL$2,VLOOKUP(AH239,'P1'!$B$4:$J$35,9,FALSE)),"")</f>
        <v/>
      </c>
      <c r="AI240" s="256" t="str">
        <f>IFERROR(IF(AND(AND($N239&lt;&gt;$BI$6,$N239&lt;&gt;$BJ$6),AI239="有"),$AL$2,VLOOKUP(AI239,'P1'!$B$4:$J$35,9,FALSE)),"")</f>
        <v/>
      </c>
      <c r="AJ240" s="256" t="str">
        <f>IFERROR(IF(AND(AND($N239&lt;&gt;$BI$6,$N239&lt;&gt;$BJ$6),AJ239="有"),$AL$2,VLOOKUP(AJ239,'P1'!$B$4:$J$35,9,FALSE)),"")</f>
        <v/>
      </c>
      <c r="AK240" s="256" t="str">
        <f>IFERROR(IF(AND(AND($N239&lt;&gt;$BI$6,$N239&lt;&gt;$BJ$6),AK239="有"),$AL$2,VLOOKUP(AK239,'P1'!$B$4:$J$35,9,FALSE)),"")</f>
        <v/>
      </c>
      <c r="AL240" s="256" t="str">
        <f>IFERROR(IF(AND(AND($N239&lt;&gt;$BI$6,$N239&lt;&gt;$BJ$6),AL239="有"),$AL$2,VLOOKUP(AL239,'P1'!$B$4:$J$35,9,FALSE)),"")</f>
        <v/>
      </c>
      <c r="AM240" s="256" t="str">
        <f>IFERROR(IF(AND(AND($N239&lt;&gt;$BI$6,$N239&lt;&gt;$BJ$6),AM239="有"),$AL$2,VLOOKUP(AM239,'P1'!$B$4:$J$35,9,FALSE)),"")</f>
        <v/>
      </c>
      <c r="AN240" s="256" t="str">
        <f>IFERROR(IF(AND(AND($N239&lt;&gt;$BI$6,$N239&lt;&gt;$BJ$6),AN239="有"),$AL$2,VLOOKUP(AN239,'P1'!$B$4:$J$35,9,FALSE)),"")</f>
        <v/>
      </c>
      <c r="AO240" s="256" t="str">
        <f>IFERROR(IF(AND(AND($N239&lt;&gt;$BI$6,$N239&lt;&gt;$BJ$6),AO239="有"),$AL$2,VLOOKUP(AO239,'P1'!$B$4:$J$35,9,FALSE)),"")</f>
        <v/>
      </c>
      <c r="AP240" s="256" t="str">
        <f>IFERROR(IF(AND(AND($N239&lt;&gt;$BI$6,$N239&lt;&gt;$BJ$6),AP239="有"),$AL$2,VLOOKUP(AP239,'P1'!$B$4:$J$35,9,FALSE)),"")</f>
        <v/>
      </c>
      <c r="AQ240" s="256" t="str">
        <f>IFERROR(IF(AND(AND($N239&lt;&gt;$BI$6,$N239&lt;&gt;$BJ$6),AQ239="有"),$AL$2,VLOOKUP(AQ239,'P1'!$B$4:$J$35,9,FALSE)),"")</f>
        <v/>
      </c>
      <c r="AR240" s="256" t="str">
        <f>IFERROR(IF(AND(AND($N239&lt;&gt;$BI$6,$N239&lt;&gt;$BJ$6),AR239="有"),$AL$2,VLOOKUP(AR239,'P1'!$B$4:$J$35,9,FALSE)),"")</f>
        <v/>
      </c>
      <c r="AS240" s="256" t="str">
        <f>IFERROR(IF(AND(AND($N239&lt;&gt;$BI$6,$N239&lt;&gt;$BJ$6),AS239="有"),$AL$2,VLOOKUP(AS239,'P1'!$B$4:$J$35,9,FALSE)),"")</f>
        <v/>
      </c>
      <c r="AT240" s="256" t="str">
        <f>IFERROR(IF(AND(AND($N239&lt;&gt;$BI$6,$N239&lt;&gt;$BJ$6),AT239="有"),$AL$2,VLOOKUP(AT239,'P1'!$B$4:$J$35,9,FALSE)),"")</f>
        <v/>
      </c>
      <c r="AU240" s="256" t="str">
        <f>IFERROR(IF(AND(AND($N239&lt;&gt;$BI$6,$N239&lt;&gt;$BJ$6),AU239="有"),$AL$2,VLOOKUP(AU239,'P1'!$B$4:$J$35,9,FALSE)),"")</f>
        <v/>
      </c>
      <c r="AV240" s="121">
        <f>SUM(Q240:AU240)</f>
        <v>0</v>
      </c>
      <c r="AW240" s="707"/>
      <c r="AX240" s="709"/>
      <c r="AY240" s="122"/>
      <c r="AZ240" s="122"/>
    </row>
    <row r="241" spans="2:59" ht="17.100000000000001" customHeight="1">
      <c r="B241" s="686">
        <f t="shared" si="14"/>
        <v>104</v>
      </c>
      <c r="C241" s="717"/>
      <c r="D241" s="718"/>
      <c r="E241" s="718"/>
      <c r="F241" s="718"/>
      <c r="G241" s="718"/>
      <c r="H241" s="719"/>
      <c r="I241" s="723"/>
      <c r="J241" s="724"/>
      <c r="K241" s="724"/>
      <c r="L241" s="724"/>
      <c r="M241" s="725"/>
      <c r="N241" s="729"/>
      <c r="O241" s="730"/>
      <c r="P241" s="719"/>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59"/>
      <c r="AV241" s="116">
        <f>COUNTA(Q241:AU241)</f>
        <v>0</v>
      </c>
      <c r="AW241" s="706">
        <f>AV242</f>
        <v>0</v>
      </c>
      <c r="AX241" s="708" t="str">
        <f>IFERROR(ROUNDDOWN(AV242/$AT$2,1),"")</f>
        <v/>
      </c>
      <c r="AY241" s="117"/>
      <c r="AZ241" s="117"/>
    </row>
    <row r="242" spans="2:59" ht="17.100000000000001" customHeight="1">
      <c r="B242" s="687"/>
      <c r="C242" s="720"/>
      <c r="D242" s="721"/>
      <c r="E242" s="721"/>
      <c r="F242" s="721"/>
      <c r="G242" s="721"/>
      <c r="H242" s="722"/>
      <c r="I242" s="726"/>
      <c r="J242" s="727"/>
      <c r="K242" s="727"/>
      <c r="L242" s="727"/>
      <c r="M242" s="728"/>
      <c r="N242" s="720"/>
      <c r="O242" s="721"/>
      <c r="P242" s="722"/>
      <c r="Q242" s="256" t="str">
        <f>IFERROR(IF(AND(AND($N241&lt;&gt;$BI$6,$N241&lt;&gt;$BJ$6),Q241="有"),$AL$2,VLOOKUP(Q241,'P1'!$B$4:$J$35,9,FALSE)),"")</f>
        <v/>
      </c>
      <c r="R242" s="256" t="str">
        <f>IFERROR(IF(AND(AND($N241&lt;&gt;$BI$6,$N241&lt;&gt;$BJ$6),R241="有"),$AL$2,VLOOKUP(R241,'P1'!$B$4:$J$35,9,FALSE)),"")</f>
        <v/>
      </c>
      <c r="S242" s="256" t="str">
        <f>IFERROR(IF(AND(AND($N241&lt;&gt;$BI$6,$N241&lt;&gt;$BJ$6),S241="有"),$AL$2,VLOOKUP(S241,'P1'!$B$4:$J$35,9,FALSE)),"")</f>
        <v/>
      </c>
      <c r="T242" s="256" t="str">
        <f>IFERROR(IF(AND(AND($N241&lt;&gt;$BI$6,$N241&lt;&gt;$BJ$6),T241="有"),$AL$2,VLOOKUP(T241,'P1'!$B$4:$J$35,9,FALSE)),"")</f>
        <v/>
      </c>
      <c r="U242" s="256" t="str">
        <f>IFERROR(IF(AND(AND($N241&lt;&gt;$BI$6,$N241&lt;&gt;$BJ$6),U241="有"),$AL$2,VLOOKUP(U241,'P1'!$B$4:$J$35,9,FALSE)),"")</f>
        <v/>
      </c>
      <c r="V242" s="256" t="str">
        <f>IFERROR(IF(AND(AND($N241&lt;&gt;$BI$6,$N241&lt;&gt;$BJ$6),V241="有"),$AL$2,VLOOKUP(V241,'P1'!$B$4:$J$35,9,FALSE)),"")</f>
        <v/>
      </c>
      <c r="W242" s="256" t="str">
        <f>IFERROR(IF(AND(AND($N241&lt;&gt;$BI$6,$N241&lt;&gt;$BJ$6),W241="有"),$AL$2,VLOOKUP(W241,'P1'!$B$4:$J$35,9,FALSE)),"")</f>
        <v/>
      </c>
      <c r="X242" s="256" t="str">
        <f>IFERROR(IF(AND(AND($N241&lt;&gt;$BI$6,$N241&lt;&gt;$BJ$6),X241="有"),$AL$2,VLOOKUP(X241,'P1'!$B$4:$J$35,9,FALSE)),"")</f>
        <v/>
      </c>
      <c r="Y242" s="256" t="str">
        <f>IFERROR(IF(AND(AND($N241&lt;&gt;$BI$6,$N241&lt;&gt;$BJ$6),Y241="有"),$AL$2,VLOOKUP(Y241,'P1'!$B$4:$J$35,9,FALSE)),"")</f>
        <v/>
      </c>
      <c r="Z242" s="256" t="str">
        <f>IFERROR(IF(AND(AND($N241&lt;&gt;$BI$6,$N241&lt;&gt;$BJ$6),Z241="有"),$AL$2,VLOOKUP(Z241,'P1'!$B$4:$J$35,9,FALSE)),"")</f>
        <v/>
      </c>
      <c r="AA242" s="256" t="str">
        <f>IFERROR(IF(AND(AND($N241&lt;&gt;$BI$6,$N241&lt;&gt;$BJ$6),AA241="有"),$AL$2,VLOOKUP(AA241,'P1'!$B$4:$J$35,9,FALSE)),"")</f>
        <v/>
      </c>
      <c r="AB242" s="256" t="str">
        <f>IFERROR(IF(AND(AND($N241&lt;&gt;$BI$6,$N241&lt;&gt;$BJ$6),AB241="有"),$AL$2,VLOOKUP(AB241,'P1'!$B$4:$J$35,9,FALSE)),"")</f>
        <v/>
      </c>
      <c r="AC242" s="256" t="str">
        <f>IFERROR(IF(AND(AND($N241&lt;&gt;$BI$6,$N241&lt;&gt;$BJ$6),AC241="有"),$AL$2,VLOOKUP(AC241,'P1'!$B$4:$J$35,9,FALSE)),"")</f>
        <v/>
      </c>
      <c r="AD242" s="256" t="str">
        <f>IFERROR(IF(AND(AND($N241&lt;&gt;$BI$6,$N241&lt;&gt;$BJ$6),AD241="有"),$AL$2,VLOOKUP(AD241,'P1'!$B$4:$J$35,9,FALSE)),"")</f>
        <v/>
      </c>
      <c r="AE242" s="256" t="str">
        <f>IFERROR(IF(AND(AND($N241&lt;&gt;$BI$6,$N241&lt;&gt;$BJ$6),AE241="有"),$AL$2,VLOOKUP(AE241,'P1'!$B$4:$J$35,9,FALSE)),"")</f>
        <v/>
      </c>
      <c r="AF242" s="256" t="str">
        <f>IFERROR(IF(AND(AND($N241&lt;&gt;$BI$6,$N241&lt;&gt;$BJ$6),AF241="有"),$AL$2,VLOOKUP(AF241,'P1'!$B$4:$J$35,9,FALSE)),"")</f>
        <v/>
      </c>
      <c r="AG242" s="256" t="str">
        <f>IFERROR(IF(AND(AND($N241&lt;&gt;$BI$6,$N241&lt;&gt;$BJ$6),AG241="有"),$AL$2,VLOOKUP(AG241,'P1'!$B$4:$J$35,9,FALSE)),"")</f>
        <v/>
      </c>
      <c r="AH242" s="256" t="str">
        <f>IFERROR(IF(AND(AND($N241&lt;&gt;$BI$6,$N241&lt;&gt;$BJ$6),AH241="有"),$AL$2,VLOOKUP(AH241,'P1'!$B$4:$J$35,9,FALSE)),"")</f>
        <v/>
      </c>
      <c r="AI242" s="256" t="str">
        <f>IFERROR(IF(AND(AND($N241&lt;&gt;$BI$6,$N241&lt;&gt;$BJ$6),AI241="有"),$AL$2,VLOOKUP(AI241,'P1'!$B$4:$J$35,9,FALSE)),"")</f>
        <v/>
      </c>
      <c r="AJ242" s="256" t="str">
        <f>IFERROR(IF(AND(AND($N241&lt;&gt;$BI$6,$N241&lt;&gt;$BJ$6),AJ241="有"),$AL$2,VLOOKUP(AJ241,'P1'!$B$4:$J$35,9,FALSE)),"")</f>
        <v/>
      </c>
      <c r="AK242" s="256" t="str">
        <f>IFERROR(IF(AND(AND($N241&lt;&gt;$BI$6,$N241&lt;&gt;$BJ$6),AK241="有"),$AL$2,VLOOKUP(AK241,'P1'!$B$4:$J$35,9,FALSE)),"")</f>
        <v/>
      </c>
      <c r="AL242" s="256" t="str">
        <f>IFERROR(IF(AND(AND($N241&lt;&gt;$BI$6,$N241&lt;&gt;$BJ$6),AL241="有"),$AL$2,VLOOKUP(AL241,'P1'!$B$4:$J$35,9,FALSE)),"")</f>
        <v/>
      </c>
      <c r="AM242" s="256" t="str">
        <f>IFERROR(IF(AND(AND($N241&lt;&gt;$BI$6,$N241&lt;&gt;$BJ$6),AM241="有"),$AL$2,VLOOKUP(AM241,'P1'!$B$4:$J$35,9,FALSE)),"")</f>
        <v/>
      </c>
      <c r="AN242" s="256" t="str">
        <f>IFERROR(IF(AND(AND($N241&lt;&gt;$BI$6,$N241&lt;&gt;$BJ$6),AN241="有"),$AL$2,VLOOKUP(AN241,'P1'!$B$4:$J$35,9,FALSE)),"")</f>
        <v/>
      </c>
      <c r="AO242" s="256" t="str">
        <f>IFERROR(IF(AND(AND($N241&lt;&gt;$BI$6,$N241&lt;&gt;$BJ$6),AO241="有"),$AL$2,VLOOKUP(AO241,'P1'!$B$4:$J$35,9,FALSE)),"")</f>
        <v/>
      </c>
      <c r="AP242" s="256" t="str">
        <f>IFERROR(IF(AND(AND($N241&lt;&gt;$BI$6,$N241&lt;&gt;$BJ$6),AP241="有"),$AL$2,VLOOKUP(AP241,'P1'!$B$4:$J$35,9,FALSE)),"")</f>
        <v/>
      </c>
      <c r="AQ242" s="256" t="str">
        <f>IFERROR(IF(AND(AND($N241&lt;&gt;$BI$6,$N241&lt;&gt;$BJ$6),AQ241="有"),$AL$2,VLOOKUP(AQ241,'P1'!$B$4:$J$35,9,FALSE)),"")</f>
        <v/>
      </c>
      <c r="AR242" s="256" t="str">
        <f>IFERROR(IF(AND(AND($N241&lt;&gt;$BI$6,$N241&lt;&gt;$BJ$6),AR241="有"),$AL$2,VLOOKUP(AR241,'P1'!$B$4:$J$35,9,FALSE)),"")</f>
        <v/>
      </c>
      <c r="AS242" s="256" t="str">
        <f>IFERROR(IF(AND(AND($N241&lt;&gt;$BI$6,$N241&lt;&gt;$BJ$6),AS241="有"),$AL$2,VLOOKUP(AS241,'P1'!$B$4:$J$35,9,FALSE)),"")</f>
        <v/>
      </c>
      <c r="AT242" s="256" t="str">
        <f>IFERROR(IF(AND(AND($N241&lt;&gt;$BI$6,$N241&lt;&gt;$BJ$6),AT241="有"),$AL$2,VLOOKUP(AT241,'P1'!$B$4:$J$35,9,FALSE)),"")</f>
        <v/>
      </c>
      <c r="AU242" s="256" t="str">
        <f>IFERROR(IF(AND(AND($N241&lt;&gt;$BI$6,$N241&lt;&gt;$BJ$6),AU241="有"),$AL$2,VLOOKUP(AU241,'P1'!$B$4:$J$35,9,FALSE)),"")</f>
        <v/>
      </c>
      <c r="AV242" s="121">
        <f>SUM(Q242:AU242)</f>
        <v>0</v>
      </c>
      <c r="AW242" s="707"/>
      <c r="AX242" s="709"/>
      <c r="AY242" s="122"/>
      <c r="AZ242" s="122"/>
    </row>
    <row r="243" spans="2:59" ht="17.100000000000001" customHeight="1">
      <c r="B243" s="686">
        <f t="shared" si="14"/>
        <v>105</v>
      </c>
      <c r="C243" s="717"/>
      <c r="D243" s="718"/>
      <c r="E243" s="718"/>
      <c r="F243" s="718"/>
      <c r="G243" s="718"/>
      <c r="H243" s="719"/>
      <c r="I243" s="723"/>
      <c r="J243" s="724"/>
      <c r="K243" s="724"/>
      <c r="L243" s="724"/>
      <c r="M243" s="725"/>
      <c r="N243" s="729"/>
      <c r="O243" s="730"/>
      <c r="P243" s="719"/>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116">
        <f>COUNTA(Q243:AU243)</f>
        <v>0</v>
      </c>
      <c r="AW243" s="706">
        <f>AV244</f>
        <v>0</v>
      </c>
      <c r="AX243" s="708" t="str">
        <f>IFERROR(ROUNDDOWN(AV244/$AT$2,1),"")</f>
        <v/>
      </c>
      <c r="AY243" s="117"/>
      <c r="AZ243" s="117"/>
    </row>
    <row r="244" spans="2:59" ht="17.100000000000001" customHeight="1">
      <c r="B244" s="687"/>
      <c r="C244" s="720"/>
      <c r="D244" s="721"/>
      <c r="E244" s="721"/>
      <c r="F244" s="721"/>
      <c r="G244" s="721"/>
      <c r="H244" s="722"/>
      <c r="I244" s="726"/>
      <c r="J244" s="727"/>
      <c r="K244" s="727"/>
      <c r="L244" s="727"/>
      <c r="M244" s="728"/>
      <c r="N244" s="720"/>
      <c r="O244" s="721"/>
      <c r="P244" s="722"/>
      <c r="Q244" s="256" t="str">
        <f>IFERROR(IF(AND(AND($N243&lt;&gt;$BI$6,$N243&lt;&gt;$BJ$6),Q243="有"),$AL$2,VLOOKUP(Q243,'P1'!$B$4:$J$35,9,FALSE)),"")</f>
        <v/>
      </c>
      <c r="R244" s="256" t="str">
        <f>IFERROR(IF(AND(AND($N243&lt;&gt;$BI$6,$N243&lt;&gt;$BJ$6),R243="有"),$AL$2,VLOOKUP(R243,'P1'!$B$4:$J$35,9,FALSE)),"")</f>
        <v/>
      </c>
      <c r="S244" s="256" t="str">
        <f>IFERROR(IF(AND(AND($N243&lt;&gt;$BI$6,$N243&lt;&gt;$BJ$6),S243="有"),$AL$2,VLOOKUP(S243,'P1'!$B$4:$J$35,9,FALSE)),"")</f>
        <v/>
      </c>
      <c r="T244" s="256" t="str">
        <f>IFERROR(IF(AND(AND($N243&lt;&gt;$BI$6,$N243&lt;&gt;$BJ$6),T243="有"),$AL$2,VLOOKUP(T243,'P1'!$B$4:$J$35,9,FALSE)),"")</f>
        <v/>
      </c>
      <c r="U244" s="256" t="str">
        <f>IFERROR(IF(AND(AND($N243&lt;&gt;$BI$6,$N243&lt;&gt;$BJ$6),U243="有"),$AL$2,VLOOKUP(U243,'P1'!$B$4:$J$35,9,FALSE)),"")</f>
        <v/>
      </c>
      <c r="V244" s="256" t="str">
        <f>IFERROR(IF(AND(AND($N243&lt;&gt;$BI$6,$N243&lt;&gt;$BJ$6),V243="有"),$AL$2,VLOOKUP(V243,'P1'!$B$4:$J$35,9,FALSE)),"")</f>
        <v/>
      </c>
      <c r="W244" s="256" t="str">
        <f>IFERROR(IF(AND(AND($N243&lt;&gt;$BI$6,$N243&lt;&gt;$BJ$6),W243="有"),$AL$2,VLOOKUP(W243,'P1'!$B$4:$J$35,9,FALSE)),"")</f>
        <v/>
      </c>
      <c r="X244" s="256" t="str">
        <f>IFERROR(IF(AND(AND($N243&lt;&gt;$BI$6,$N243&lt;&gt;$BJ$6),X243="有"),$AL$2,VLOOKUP(X243,'P1'!$B$4:$J$35,9,FALSE)),"")</f>
        <v/>
      </c>
      <c r="Y244" s="256" t="str">
        <f>IFERROR(IF(AND(AND($N243&lt;&gt;$BI$6,$N243&lt;&gt;$BJ$6),Y243="有"),$AL$2,VLOOKUP(Y243,'P1'!$B$4:$J$35,9,FALSE)),"")</f>
        <v/>
      </c>
      <c r="Z244" s="256" t="str">
        <f>IFERROR(IF(AND(AND($N243&lt;&gt;$BI$6,$N243&lt;&gt;$BJ$6),Z243="有"),$AL$2,VLOOKUP(Z243,'P1'!$B$4:$J$35,9,FALSE)),"")</f>
        <v/>
      </c>
      <c r="AA244" s="256" t="str">
        <f>IFERROR(IF(AND(AND($N243&lt;&gt;$BI$6,$N243&lt;&gt;$BJ$6),AA243="有"),$AL$2,VLOOKUP(AA243,'P1'!$B$4:$J$35,9,FALSE)),"")</f>
        <v/>
      </c>
      <c r="AB244" s="256" t="str">
        <f>IFERROR(IF(AND(AND($N243&lt;&gt;$BI$6,$N243&lt;&gt;$BJ$6),AB243="有"),$AL$2,VLOOKUP(AB243,'P1'!$B$4:$J$35,9,FALSE)),"")</f>
        <v/>
      </c>
      <c r="AC244" s="256" t="str">
        <f>IFERROR(IF(AND(AND($N243&lt;&gt;$BI$6,$N243&lt;&gt;$BJ$6),AC243="有"),$AL$2,VLOOKUP(AC243,'P1'!$B$4:$J$35,9,FALSE)),"")</f>
        <v/>
      </c>
      <c r="AD244" s="256" t="str">
        <f>IFERROR(IF(AND(AND($N243&lt;&gt;$BI$6,$N243&lt;&gt;$BJ$6),AD243="有"),$AL$2,VLOOKUP(AD243,'P1'!$B$4:$J$35,9,FALSE)),"")</f>
        <v/>
      </c>
      <c r="AE244" s="256" t="str">
        <f>IFERROR(IF(AND(AND($N243&lt;&gt;$BI$6,$N243&lt;&gt;$BJ$6),AE243="有"),$AL$2,VLOOKUP(AE243,'P1'!$B$4:$J$35,9,FALSE)),"")</f>
        <v/>
      </c>
      <c r="AF244" s="256" t="str">
        <f>IFERROR(IF(AND(AND($N243&lt;&gt;$BI$6,$N243&lt;&gt;$BJ$6),AF243="有"),$AL$2,VLOOKUP(AF243,'P1'!$B$4:$J$35,9,FALSE)),"")</f>
        <v/>
      </c>
      <c r="AG244" s="256" t="str">
        <f>IFERROR(IF(AND(AND($N243&lt;&gt;$BI$6,$N243&lt;&gt;$BJ$6),AG243="有"),$AL$2,VLOOKUP(AG243,'P1'!$B$4:$J$35,9,FALSE)),"")</f>
        <v/>
      </c>
      <c r="AH244" s="256" t="str">
        <f>IFERROR(IF(AND(AND($N243&lt;&gt;$BI$6,$N243&lt;&gt;$BJ$6),AH243="有"),$AL$2,VLOOKUP(AH243,'P1'!$B$4:$J$35,9,FALSE)),"")</f>
        <v/>
      </c>
      <c r="AI244" s="256" t="str">
        <f>IFERROR(IF(AND(AND($N243&lt;&gt;$BI$6,$N243&lt;&gt;$BJ$6),AI243="有"),$AL$2,VLOOKUP(AI243,'P1'!$B$4:$J$35,9,FALSE)),"")</f>
        <v/>
      </c>
      <c r="AJ244" s="256" t="str">
        <f>IFERROR(IF(AND(AND($N243&lt;&gt;$BI$6,$N243&lt;&gt;$BJ$6),AJ243="有"),$AL$2,VLOOKUP(AJ243,'P1'!$B$4:$J$35,9,FALSE)),"")</f>
        <v/>
      </c>
      <c r="AK244" s="256" t="str">
        <f>IFERROR(IF(AND(AND($N243&lt;&gt;$BI$6,$N243&lt;&gt;$BJ$6),AK243="有"),$AL$2,VLOOKUP(AK243,'P1'!$B$4:$J$35,9,FALSE)),"")</f>
        <v/>
      </c>
      <c r="AL244" s="256" t="str">
        <f>IFERROR(IF(AND(AND($N243&lt;&gt;$BI$6,$N243&lt;&gt;$BJ$6),AL243="有"),$AL$2,VLOOKUP(AL243,'P1'!$B$4:$J$35,9,FALSE)),"")</f>
        <v/>
      </c>
      <c r="AM244" s="256" t="str">
        <f>IFERROR(IF(AND(AND($N243&lt;&gt;$BI$6,$N243&lt;&gt;$BJ$6),AM243="有"),$AL$2,VLOOKUP(AM243,'P1'!$B$4:$J$35,9,FALSE)),"")</f>
        <v/>
      </c>
      <c r="AN244" s="256" t="str">
        <f>IFERROR(IF(AND(AND($N243&lt;&gt;$BI$6,$N243&lt;&gt;$BJ$6),AN243="有"),$AL$2,VLOOKUP(AN243,'P1'!$B$4:$J$35,9,FALSE)),"")</f>
        <v/>
      </c>
      <c r="AO244" s="256" t="str">
        <f>IFERROR(IF(AND(AND($N243&lt;&gt;$BI$6,$N243&lt;&gt;$BJ$6),AO243="有"),$AL$2,VLOOKUP(AO243,'P1'!$B$4:$J$35,9,FALSE)),"")</f>
        <v/>
      </c>
      <c r="AP244" s="256" t="str">
        <f>IFERROR(IF(AND(AND($N243&lt;&gt;$BI$6,$N243&lt;&gt;$BJ$6),AP243="有"),$AL$2,VLOOKUP(AP243,'P1'!$B$4:$J$35,9,FALSE)),"")</f>
        <v/>
      </c>
      <c r="AQ244" s="256" t="str">
        <f>IFERROR(IF(AND(AND($N243&lt;&gt;$BI$6,$N243&lt;&gt;$BJ$6),AQ243="有"),$AL$2,VLOOKUP(AQ243,'P1'!$B$4:$J$35,9,FALSE)),"")</f>
        <v/>
      </c>
      <c r="AR244" s="256" t="str">
        <f>IFERROR(IF(AND(AND($N243&lt;&gt;$BI$6,$N243&lt;&gt;$BJ$6),AR243="有"),$AL$2,VLOOKUP(AR243,'P1'!$B$4:$J$35,9,FALSE)),"")</f>
        <v/>
      </c>
      <c r="AS244" s="256" t="str">
        <f>IFERROR(IF(AND(AND($N243&lt;&gt;$BI$6,$N243&lt;&gt;$BJ$6),AS243="有"),$AL$2,VLOOKUP(AS243,'P1'!$B$4:$J$35,9,FALSE)),"")</f>
        <v/>
      </c>
      <c r="AT244" s="256" t="str">
        <f>IFERROR(IF(AND(AND($N243&lt;&gt;$BI$6,$N243&lt;&gt;$BJ$6),AT243="有"),$AL$2,VLOOKUP(AT243,'P1'!$B$4:$J$35,9,FALSE)),"")</f>
        <v/>
      </c>
      <c r="AU244" s="256" t="str">
        <f>IFERROR(IF(AND(AND($N243&lt;&gt;$BI$6,$N243&lt;&gt;$BJ$6),AU243="有"),$AL$2,VLOOKUP(AU243,'P1'!$B$4:$J$35,9,FALSE)),"")</f>
        <v/>
      </c>
      <c r="AV244" s="121">
        <f>SUM(Q244:AU244)</f>
        <v>0</v>
      </c>
      <c r="AW244" s="707"/>
      <c r="AX244" s="709"/>
      <c r="AY244" s="122"/>
      <c r="AZ244" s="122"/>
    </row>
    <row r="245" spans="2:59" ht="17.100000000000001" customHeight="1">
      <c r="B245" s="686">
        <f t="shared" si="14"/>
        <v>106</v>
      </c>
      <c r="C245" s="717"/>
      <c r="D245" s="718"/>
      <c r="E245" s="718"/>
      <c r="F245" s="718"/>
      <c r="G245" s="718"/>
      <c r="H245" s="719"/>
      <c r="I245" s="723"/>
      <c r="J245" s="724"/>
      <c r="K245" s="724"/>
      <c r="L245" s="724"/>
      <c r="M245" s="725"/>
      <c r="N245" s="729"/>
      <c r="O245" s="730"/>
      <c r="P245" s="719"/>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116">
        <f>COUNTA(Q245:AU245)</f>
        <v>0</v>
      </c>
      <c r="AW245" s="706">
        <f>AV246</f>
        <v>0</v>
      </c>
      <c r="AX245" s="708" t="str">
        <f>IFERROR(ROUNDDOWN(AV246/$AT$2,1),"")</f>
        <v/>
      </c>
      <c r="AY245" s="117"/>
      <c r="AZ245" s="117"/>
    </row>
    <row r="246" spans="2:59" ht="17.100000000000001" customHeight="1">
      <c r="B246" s="687"/>
      <c r="C246" s="720"/>
      <c r="D246" s="721"/>
      <c r="E246" s="721"/>
      <c r="F246" s="721"/>
      <c r="G246" s="721"/>
      <c r="H246" s="722"/>
      <c r="I246" s="726"/>
      <c r="J246" s="727"/>
      <c r="K246" s="727"/>
      <c r="L246" s="727"/>
      <c r="M246" s="728"/>
      <c r="N246" s="720"/>
      <c r="O246" s="721"/>
      <c r="P246" s="722"/>
      <c r="Q246" s="256" t="str">
        <f>IFERROR(IF(AND(AND($N245&lt;&gt;$BI$6,$N245&lt;&gt;$BJ$6),Q245="有"),$AL$2,VLOOKUP(Q245,'P1'!$B$4:$J$35,9,FALSE)),"")</f>
        <v/>
      </c>
      <c r="R246" s="256" t="str">
        <f>IFERROR(IF(AND(AND($N245&lt;&gt;$BI$6,$N245&lt;&gt;$BJ$6),R245="有"),$AL$2,VLOOKUP(R245,'P1'!$B$4:$J$35,9,FALSE)),"")</f>
        <v/>
      </c>
      <c r="S246" s="256" t="str">
        <f>IFERROR(IF(AND(AND($N245&lt;&gt;$BI$6,$N245&lt;&gt;$BJ$6),S245="有"),$AL$2,VLOOKUP(S245,'P1'!$B$4:$J$35,9,FALSE)),"")</f>
        <v/>
      </c>
      <c r="T246" s="256" t="str">
        <f>IFERROR(IF(AND(AND($N245&lt;&gt;$BI$6,$N245&lt;&gt;$BJ$6),T245="有"),$AL$2,VLOOKUP(T245,'P1'!$B$4:$J$35,9,FALSE)),"")</f>
        <v/>
      </c>
      <c r="U246" s="256" t="str">
        <f>IFERROR(IF(AND(AND($N245&lt;&gt;$BI$6,$N245&lt;&gt;$BJ$6),U245="有"),$AL$2,VLOOKUP(U245,'P1'!$B$4:$J$35,9,FALSE)),"")</f>
        <v/>
      </c>
      <c r="V246" s="256" t="str">
        <f>IFERROR(IF(AND(AND($N245&lt;&gt;$BI$6,$N245&lt;&gt;$BJ$6),V245="有"),$AL$2,VLOOKUP(V245,'P1'!$B$4:$J$35,9,FALSE)),"")</f>
        <v/>
      </c>
      <c r="W246" s="256" t="str">
        <f>IFERROR(IF(AND(AND($N245&lt;&gt;$BI$6,$N245&lt;&gt;$BJ$6),W245="有"),$AL$2,VLOOKUP(W245,'P1'!$B$4:$J$35,9,FALSE)),"")</f>
        <v/>
      </c>
      <c r="X246" s="256" t="str">
        <f>IFERROR(IF(AND(AND($N245&lt;&gt;$BI$6,$N245&lt;&gt;$BJ$6),X245="有"),$AL$2,VLOOKUP(X245,'P1'!$B$4:$J$35,9,FALSE)),"")</f>
        <v/>
      </c>
      <c r="Y246" s="256" t="str">
        <f>IFERROR(IF(AND(AND($N245&lt;&gt;$BI$6,$N245&lt;&gt;$BJ$6),Y245="有"),$AL$2,VLOOKUP(Y245,'P1'!$B$4:$J$35,9,FALSE)),"")</f>
        <v/>
      </c>
      <c r="Z246" s="256" t="str">
        <f>IFERROR(IF(AND(AND($N245&lt;&gt;$BI$6,$N245&lt;&gt;$BJ$6),Z245="有"),$AL$2,VLOOKUP(Z245,'P1'!$B$4:$J$35,9,FALSE)),"")</f>
        <v/>
      </c>
      <c r="AA246" s="256" t="str">
        <f>IFERROR(IF(AND(AND($N245&lt;&gt;$BI$6,$N245&lt;&gt;$BJ$6),AA245="有"),$AL$2,VLOOKUP(AA245,'P1'!$B$4:$J$35,9,FALSE)),"")</f>
        <v/>
      </c>
      <c r="AB246" s="256" t="str">
        <f>IFERROR(IF(AND(AND($N245&lt;&gt;$BI$6,$N245&lt;&gt;$BJ$6),AB245="有"),$AL$2,VLOOKUP(AB245,'P1'!$B$4:$J$35,9,FALSE)),"")</f>
        <v/>
      </c>
      <c r="AC246" s="256" t="str">
        <f>IFERROR(IF(AND(AND($N245&lt;&gt;$BI$6,$N245&lt;&gt;$BJ$6),AC245="有"),$AL$2,VLOOKUP(AC245,'P1'!$B$4:$J$35,9,FALSE)),"")</f>
        <v/>
      </c>
      <c r="AD246" s="256" t="str">
        <f>IFERROR(IF(AND(AND($N245&lt;&gt;$BI$6,$N245&lt;&gt;$BJ$6),AD245="有"),$AL$2,VLOOKUP(AD245,'P1'!$B$4:$J$35,9,FALSE)),"")</f>
        <v/>
      </c>
      <c r="AE246" s="256" t="str">
        <f>IFERROR(IF(AND(AND($N245&lt;&gt;$BI$6,$N245&lt;&gt;$BJ$6),AE245="有"),$AL$2,VLOOKUP(AE245,'P1'!$B$4:$J$35,9,FALSE)),"")</f>
        <v/>
      </c>
      <c r="AF246" s="256" t="str">
        <f>IFERROR(IF(AND(AND($N245&lt;&gt;$BI$6,$N245&lt;&gt;$BJ$6),AF245="有"),$AL$2,VLOOKUP(AF245,'P1'!$B$4:$J$35,9,FALSE)),"")</f>
        <v/>
      </c>
      <c r="AG246" s="256" t="str">
        <f>IFERROR(IF(AND(AND($N245&lt;&gt;$BI$6,$N245&lt;&gt;$BJ$6),AG245="有"),$AL$2,VLOOKUP(AG245,'P1'!$B$4:$J$35,9,FALSE)),"")</f>
        <v/>
      </c>
      <c r="AH246" s="256" t="str">
        <f>IFERROR(IF(AND(AND($N245&lt;&gt;$BI$6,$N245&lt;&gt;$BJ$6),AH245="有"),$AL$2,VLOOKUP(AH245,'P1'!$B$4:$J$35,9,FALSE)),"")</f>
        <v/>
      </c>
      <c r="AI246" s="256" t="str">
        <f>IFERROR(IF(AND(AND($N245&lt;&gt;$BI$6,$N245&lt;&gt;$BJ$6),AI245="有"),$AL$2,VLOOKUP(AI245,'P1'!$B$4:$J$35,9,FALSE)),"")</f>
        <v/>
      </c>
      <c r="AJ246" s="256" t="str">
        <f>IFERROR(IF(AND(AND($N245&lt;&gt;$BI$6,$N245&lt;&gt;$BJ$6),AJ245="有"),$AL$2,VLOOKUP(AJ245,'P1'!$B$4:$J$35,9,FALSE)),"")</f>
        <v/>
      </c>
      <c r="AK246" s="256" t="str">
        <f>IFERROR(IF(AND(AND($N245&lt;&gt;$BI$6,$N245&lt;&gt;$BJ$6),AK245="有"),$AL$2,VLOOKUP(AK245,'P1'!$B$4:$J$35,9,FALSE)),"")</f>
        <v/>
      </c>
      <c r="AL246" s="256" t="str">
        <f>IFERROR(IF(AND(AND($N245&lt;&gt;$BI$6,$N245&lt;&gt;$BJ$6),AL245="有"),$AL$2,VLOOKUP(AL245,'P1'!$B$4:$J$35,9,FALSE)),"")</f>
        <v/>
      </c>
      <c r="AM246" s="256" t="str">
        <f>IFERROR(IF(AND(AND($N245&lt;&gt;$BI$6,$N245&lt;&gt;$BJ$6),AM245="有"),$AL$2,VLOOKUP(AM245,'P1'!$B$4:$J$35,9,FALSE)),"")</f>
        <v/>
      </c>
      <c r="AN246" s="256" t="str">
        <f>IFERROR(IF(AND(AND($N245&lt;&gt;$BI$6,$N245&lt;&gt;$BJ$6),AN245="有"),$AL$2,VLOOKUP(AN245,'P1'!$B$4:$J$35,9,FALSE)),"")</f>
        <v/>
      </c>
      <c r="AO246" s="256" t="str">
        <f>IFERROR(IF(AND(AND($N245&lt;&gt;$BI$6,$N245&lt;&gt;$BJ$6),AO245="有"),$AL$2,VLOOKUP(AO245,'P1'!$B$4:$J$35,9,FALSE)),"")</f>
        <v/>
      </c>
      <c r="AP246" s="256" t="str">
        <f>IFERROR(IF(AND(AND($N245&lt;&gt;$BI$6,$N245&lt;&gt;$BJ$6),AP245="有"),$AL$2,VLOOKUP(AP245,'P1'!$B$4:$J$35,9,FALSE)),"")</f>
        <v/>
      </c>
      <c r="AQ246" s="256" t="str">
        <f>IFERROR(IF(AND(AND($N245&lt;&gt;$BI$6,$N245&lt;&gt;$BJ$6),AQ245="有"),$AL$2,VLOOKUP(AQ245,'P1'!$B$4:$J$35,9,FALSE)),"")</f>
        <v/>
      </c>
      <c r="AR246" s="256" t="str">
        <f>IFERROR(IF(AND(AND($N245&lt;&gt;$BI$6,$N245&lt;&gt;$BJ$6),AR245="有"),$AL$2,VLOOKUP(AR245,'P1'!$B$4:$J$35,9,FALSE)),"")</f>
        <v/>
      </c>
      <c r="AS246" s="256" t="str">
        <f>IFERROR(IF(AND(AND($N245&lt;&gt;$BI$6,$N245&lt;&gt;$BJ$6),AS245="有"),$AL$2,VLOOKUP(AS245,'P1'!$B$4:$J$35,9,FALSE)),"")</f>
        <v/>
      </c>
      <c r="AT246" s="256" t="str">
        <f>IFERROR(IF(AND(AND($N245&lt;&gt;$BI$6,$N245&lt;&gt;$BJ$6),AT245="有"),$AL$2,VLOOKUP(AT245,'P1'!$B$4:$J$35,9,FALSE)),"")</f>
        <v/>
      </c>
      <c r="AU246" s="256" t="str">
        <f>IFERROR(IF(AND(AND($N245&lt;&gt;$BI$6,$N245&lt;&gt;$BJ$6),AU245="有"),$AL$2,VLOOKUP(AU245,'P1'!$B$4:$J$35,9,FALSE)),"")</f>
        <v/>
      </c>
      <c r="AV246" s="121">
        <f>SUM(Q246:AU246)</f>
        <v>0</v>
      </c>
      <c r="AW246" s="707"/>
      <c r="AX246" s="709"/>
      <c r="AY246" s="122"/>
      <c r="AZ246" s="122"/>
    </row>
    <row r="247" spans="2:59" s="91" customFormat="1" ht="5.0999999999999996" customHeight="1">
      <c r="B247" s="124"/>
      <c r="C247" s="125"/>
      <c r="D247" s="126"/>
      <c r="E247" s="126"/>
      <c r="F247" s="126"/>
      <c r="G247" s="126"/>
      <c r="H247" s="126"/>
      <c r="I247" s="125"/>
      <c r="J247" s="125"/>
      <c r="K247" s="125"/>
      <c r="L247" s="125"/>
      <c r="M247" s="125"/>
      <c r="N247" s="125"/>
      <c r="O247" s="125"/>
      <c r="P247" s="125"/>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BA247" s="73"/>
      <c r="BB247" s="73"/>
      <c r="BC247" s="73"/>
      <c r="BD247" s="73"/>
      <c r="BE247" s="73"/>
      <c r="BF247" s="73"/>
      <c r="BG247" s="73"/>
    </row>
    <row r="248" spans="2:59" s="89" customFormat="1" ht="5.0999999999999996" customHeight="1">
      <c r="B248" s="135"/>
      <c r="AS248" s="110"/>
      <c r="AT248" s="110"/>
      <c r="AU248" s="110"/>
      <c r="AY248" s="73"/>
      <c r="AZ248" s="73"/>
      <c r="BA248" s="73"/>
      <c r="BB248" s="73"/>
      <c r="BC248" s="73"/>
      <c r="BD248" s="73"/>
      <c r="BE248" s="73"/>
      <c r="BF248" s="73"/>
      <c r="BG248" s="73"/>
    </row>
    <row r="249" spans="2:59" s="89" customFormat="1" ht="18" customHeight="1">
      <c r="B249" s="135"/>
      <c r="C249" s="140"/>
      <c r="D249" s="140"/>
      <c r="E249" s="140"/>
      <c r="F249" s="140"/>
      <c r="G249" s="140"/>
      <c r="H249" s="140"/>
      <c r="I249" s="141"/>
      <c r="J249" s="141"/>
      <c r="K249" s="141"/>
      <c r="L249" s="141"/>
      <c r="M249" s="141"/>
      <c r="N249" s="141"/>
      <c r="O249" s="141"/>
      <c r="P249" s="141"/>
      <c r="R249" s="142"/>
      <c r="S249" s="142"/>
      <c r="T249" s="142"/>
      <c r="U249" s="142"/>
      <c r="V249" s="142"/>
      <c r="W249" s="142"/>
      <c r="X249" s="142"/>
      <c r="Y249" s="142"/>
      <c r="Z249" s="142"/>
      <c r="AA249" s="142"/>
      <c r="AD249" s="142"/>
      <c r="AE249" s="142"/>
      <c r="AQ249" s="142"/>
      <c r="AR249" s="142"/>
      <c r="AS249" s="142"/>
      <c r="AT249" s="142"/>
      <c r="AU249" s="142"/>
      <c r="AX249" s="142"/>
      <c r="AY249" s="73"/>
      <c r="AZ249" s="73"/>
      <c r="BA249" s="73"/>
      <c r="BB249" s="73"/>
      <c r="BC249" s="73"/>
      <c r="BD249" s="73"/>
      <c r="BE249" s="73"/>
      <c r="BF249" s="73"/>
      <c r="BG249" s="73"/>
    </row>
    <row r="250" spans="2:59" s="89" customFormat="1" ht="18" customHeight="1">
      <c r="B250" s="135"/>
      <c r="I250" s="133"/>
      <c r="J250" s="133"/>
      <c r="K250" s="133"/>
      <c r="L250" s="133"/>
      <c r="M250" s="133"/>
      <c r="N250" s="133"/>
      <c r="O250" s="133"/>
      <c r="P250" s="133"/>
      <c r="R250" s="110"/>
      <c r="S250" s="110"/>
      <c r="T250" s="110"/>
      <c r="U250" s="110"/>
      <c r="V250" s="110"/>
      <c r="W250" s="110"/>
      <c r="X250" s="110"/>
      <c r="Y250" s="110"/>
      <c r="Z250" s="110"/>
      <c r="AA250" s="110"/>
      <c r="AD250" s="110"/>
      <c r="AE250" s="110"/>
      <c r="AF250" s="110"/>
      <c r="AG250" s="110"/>
      <c r="AH250" s="110"/>
      <c r="AI250" s="110"/>
      <c r="AJ250" s="110"/>
      <c r="AK250" s="110"/>
      <c r="AL250" s="110"/>
      <c r="AM250" s="110"/>
      <c r="AN250" s="110"/>
      <c r="AO250" s="110"/>
      <c r="AP250" s="110"/>
      <c r="AQ250" s="110"/>
      <c r="AR250" s="110"/>
      <c r="AS250" s="110"/>
      <c r="AT250" s="110"/>
      <c r="AU250" s="110"/>
      <c r="AY250" s="73"/>
      <c r="AZ250" s="73"/>
      <c r="BA250" s="73"/>
      <c r="BB250" s="73"/>
      <c r="BC250" s="73"/>
      <c r="BD250" s="73"/>
      <c r="BE250" s="73"/>
      <c r="BF250" s="73"/>
      <c r="BG250" s="73"/>
    </row>
    <row r="251" spans="2:59" ht="18" customHeight="1">
      <c r="Q251" s="73"/>
      <c r="U251" s="73"/>
      <c r="V251" s="73"/>
      <c r="W251" s="73"/>
      <c r="X251" s="73"/>
      <c r="Y251" s="73"/>
      <c r="Z251" s="73"/>
      <c r="AA251" s="73"/>
      <c r="AD251" s="73"/>
      <c r="AE251" s="73"/>
      <c r="AF251" s="73"/>
      <c r="AG251" s="73"/>
      <c r="AH251" s="73"/>
      <c r="AI251" s="73"/>
      <c r="AJ251" s="73"/>
      <c r="AK251" s="73"/>
      <c r="AL251" s="73"/>
    </row>
    <row r="252" spans="2:59" ht="18" customHeight="1"/>
    <row r="253" spans="2:59" ht="18" customHeight="1"/>
    <row r="254" spans="2:59" ht="18" customHeight="1"/>
    <row r="255" spans="2:59" ht="18" customHeight="1"/>
    <row r="256" spans="2:59"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sheetData>
  <sheetProtection selectLockedCells="1"/>
  <mergeCells count="697">
    <mergeCell ref="B243:B244"/>
    <mergeCell ref="C243:H244"/>
    <mergeCell ref="I243:M244"/>
    <mergeCell ref="N243:P244"/>
    <mergeCell ref="AW243:AW244"/>
    <mergeCell ref="AX243:AX244"/>
    <mergeCell ref="B245:B246"/>
    <mergeCell ref="C245:H246"/>
    <mergeCell ref="I245:M246"/>
    <mergeCell ref="N245:P246"/>
    <mergeCell ref="AW245:AW246"/>
    <mergeCell ref="AX245:AX246"/>
    <mergeCell ref="B239:B240"/>
    <mergeCell ref="C239:H240"/>
    <mergeCell ref="I239:M240"/>
    <mergeCell ref="N239:P240"/>
    <mergeCell ref="AW239:AW240"/>
    <mergeCell ref="AX239:AX240"/>
    <mergeCell ref="B241:B242"/>
    <mergeCell ref="C241:H242"/>
    <mergeCell ref="I241:M242"/>
    <mergeCell ref="N241:P242"/>
    <mergeCell ref="AW241:AW242"/>
    <mergeCell ref="AX241:AX242"/>
    <mergeCell ref="B235:B236"/>
    <mergeCell ref="C235:H236"/>
    <mergeCell ref="I235:M236"/>
    <mergeCell ref="N235:P236"/>
    <mergeCell ref="AW235:AW236"/>
    <mergeCell ref="AX235:AX236"/>
    <mergeCell ref="B237:B238"/>
    <mergeCell ref="C237:H238"/>
    <mergeCell ref="I237:M238"/>
    <mergeCell ref="N237:P238"/>
    <mergeCell ref="AW237:AW238"/>
    <mergeCell ref="AX237:AX238"/>
    <mergeCell ref="B231:B232"/>
    <mergeCell ref="C231:H232"/>
    <mergeCell ref="I231:M232"/>
    <mergeCell ref="N231:P232"/>
    <mergeCell ref="AW231:AW232"/>
    <mergeCell ref="AX231:AX232"/>
    <mergeCell ref="B233:B234"/>
    <mergeCell ref="C233:H234"/>
    <mergeCell ref="I233:M234"/>
    <mergeCell ref="N233:P234"/>
    <mergeCell ref="AW233:AW234"/>
    <mergeCell ref="AX233:AX234"/>
    <mergeCell ref="B227:B228"/>
    <mergeCell ref="C227:H228"/>
    <mergeCell ref="I227:M228"/>
    <mergeCell ref="N227:P228"/>
    <mergeCell ref="AW227:AW228"/>
    <mergeCell ref="AX227:AX228"/>
    <mergeCell ref="B229:B230"/>
    <mergeCell ref="C229:H230"/>
    <mergeCell ref="I229:M230"/>
    <mergeCell ref="N229:P230"/>
    <mergeCell ref="AW229:AW230"/>
    <mergeCell ref="AX229:AX230"/>
    <mergeCell ref="B223:B224"/>
    <mergeCell ref="C223:H224"/>
    <mergeCell ref="I223:M224"/>
    <mergeCell ref="N223:P224"/>
    <mergeCell ref="AW223:AW224"/>
    <mergeCell ref="AX223:AX224"/>
    <mergeCell ref="B225:B226"/>
    <mergeCell ref="C225:H226"/>
    <mergeCell ref="I225:M226"/>
    <mergeCell ref="N225:P226"/>
    <mergeCell ref="AW225:AW226"/>
    <mergeCell ref="AX225:AX226"/>
    <mergeCell ref="B219:B220"/>
    <mergeCell ref="C219:H220"/>
    <mergeCell ref="I219:M220"/>
    <mergeCell ref="N219:P220"/>
    <mergeCell ref="AW219:AW220"/>
    <mergeCell ref="AX219:AX220"/>
    <mergeCell ref="B221:B222"/>
    <mergeCell ref="C221:H222"/>
    <mergeCell ref="I221:M222"/>
    <mergeCell ref="N221:P222"/>
    <mergeCell ref="AW221:AW222"/>
    <mergeCell ref="AX221:AX222"/>
    <mergeCell ref="B215:B216"/>
    <mergeCell ref="C215:H216"/>
    <mergeCell ref="I215:M216"/>
    <mergeCell ref="N215:P216"/>
    <mergeCell ref="AW215:AW216"/>
    <mergeCell ref="AX215:AX216"/>
    <mergeCell ref="B217:B218"/>
    <mergeCell ref="C217:H218"/>
    <mergeCell ref="I217:M218"/>
    <mergeCell ref="N217:P218"/>
    <mergeCell ref="AW217:AW218"/>
    <mergeCell ref="AX217:AX218"/>
    <mergeCell ref="B211:B212"/>
    <mergeCell ref="C211:H212"/>
    <mergeCell ref="I211:M212"/>
    <mergeCell ref="N211:P212"/>
    <mergeCell ref="AW211:AW212"/>
    <mergeCell ref="AX211:AX212"/>
    <mergeCell ref="B213:B214"/>
    <mergeCell ref="C213:H214"/>
    <mergeCell ref="I213:M214"/>
    <mergeCell ref="N213:P214"/>
    <mergeCell ref="AW213:AW214"/>
    <mergeCell ref="AX213:AX214"/>
    <mergeCell ref="B207:B208"/>
    <mergeCell ref="C207:H208"/>
    <mergeCell ref="I207:M208"/>
    <mergeCell ref="N207:P208"/>
    <mergeCell ref="AW207:AW208"/>
    <mergeCell ref="AX207:AX208"/>
    <mergeCell ref="B209:B210"/>
    <mergeCell ref="C209:H210"/>
    <mergeCell ref="I209:M210"/>
    <mergeCell ref="N209:P210"/>
    <mergeCell ref="AW209:AW210"/>
    <mergeCell ref="AX209:AX210"/>
    <mergeCell ref="B203:B204"/>
    <mergeCell ref="C203:H204"/>
    <mergeCell ref="I203:M204"/>
    <mergeCell ref="N203:P204"/>
    <mergeCell ref="AW203:AW204"/>
    <mergeCell ref="AX203:AX204"/>
    <mergeCell ref="B205:B206"/>
    <mergeCell ref="C205:H206"/>
    <mergeCell ref="I205:M206"/>
    <mergeCell ref="N205:P206"/>
    <mergeCell ref="AW205:AW206"/>
    <mergeCell ref="AX205:AX206"/>
    <mergeCell ref="B194:B195"/>
    <mergeCell ref="C194:H195"/>
    <mergeCell ref="I194:M195"/>
    <mergeCell ref="N194:P195"/>
    <mergeCell ref="AW194:AW195"/>
    <mergeCell ref="AX194:AX195"/>
    <mergeCell ref="AX201:AX202"/>
    <mergeCell ref="B196:B197"/>
    <mergeCell ref="C196:H197"/>
    <mergeCell ref="I196:M197"/>
    <mergeCell ref="N196:P197"/>
    <mergeCell ref="AW196:AW197"/>
    <mergeCell ref="AX196:AX197"/>
    <mergeCell ref="T200:U200"/>
    <mergeCell ref="B201:B202"/>
    <mergeCell ref="C201:H202"/>
    <mergeCell ref="I201:M202"/>
    <mergeCell ref="N201:P202"/>
    <mergeCell ref="AW201:AW202"/>
    <mergeCell ref="B190:B191"/>
    <mergeCell ref="C190:H191"/>
    <mergeCell ref="I190:M191"/>
    <mergeCell ref="N190:P191"/>
    <mergeCell ref="AW190:AW191"/>
    <mergeCell ref="AX190:AX191"/>
    <mergeCell ref="B192:B193"/>
    <mergeCell ref="C192:H193"/>
    <mergeCell ref="I192:M193"/>
    <mergeCell ref="N192:P193"/>
    <mergeCell ref="AW192:AW193"/>
    <mergeCell ref="AX192:AX193"/>
    <mergeCell ref="B186:B187"/>
    <mergeCell ref="C186:H187"/>
    <mergeCell ref="I186:M187"/>
    <mergeCell ref="N186:P187"/>
    <mergeCell ref="AW186:AW187"/>
    <mergeCell ref="AX186:AX187"/>
    <mergeCell ref="B188:B189"/>
    <mergeCell ref="C188:H189"/>
    <mergeCell ref="I188:M189"/>
    <mergeCell ref="N188:P189"/>
    <mergeCell ref="AW188:AW189"/>
    <mergeCell ref="AX188:AX189"/>
    <mergeCell ref="B182:B183"/>
    <mergeCell ref="C182:H183"/>
    <mergeCell ref="I182:M183"/>
    <mergeCell ref="N182:P183"/>
    <mergeCell ref="AW182:AW183"/>
    <mergeCell ref="AX182:AX183"/>
    <mergeCell ref="B184:B185"/>
    <mergeCell ref="C184:H185"/>
    <mergeCell ref="I184:M185"/>
    <mergeCell ref="N184:P185"/>
    <mergeCell ref="AW184:AW185"/>
    <mergeCell ref="AX184:AX185"/>
    <mergeCell ref="B178:B179"/>
    <mergeCell ref="C178:H179"/>
    <mergeCell ref="I178:M179"/>
    <mergeCell ref="N178:P179"/>
    <mergeCell ref="AW178:AW179"/>
    <mergeCell ref="AX178:AX179"/>
    <mergeCell ref="B180:B181"/>
    <mergeCell ref="C180:H181"/>
    <mergeCell ref="I180:M181"/>
    <mergeCell ref="N180:P181"/>
    <mergeCell ref="AW180:AW181"/>
    <mergeCell ref="AX180:AX181"/>
    <mergeCell ref="B174:B175"/>
    <mergeCell ref="C174:H175"/>
    <mergeCell ref="I174:M175"/>
    <mergeCell ref="N174:P175"/>
    <mergeCell ref="AW174:AW175"/>
    <mergeCell ref="AX174:AX175"/>
    <mergeCell ref="B176:B177"/>
    <mergeCell ref="C176:H177"/>
    <mergeCell ref="I176:M177"/>
    <mergeCell ref="N176:P177"/>
    <mergeCell ref="AW176:AW177"/>
    <mergeCell ref="AX176:AX177"/>
    <mergeCell ref="B170:B171"/>
    <mergeCell ref="C170:H171"/>
    <mergeCell ref="I170:M171"/>
    <mergeCell ref="N170:P171"/>
    <mergeCell ref="AW170:AW171"/>
    <mergeCell ref="AX170:AX171"/>
    <mergeCell ref="B172:B173"/>
    <mergeCell ref="C172:H173"/>
    <mergeCell ref="I172:M173"/>
    <mergeCell ref="N172:P173"/>
    <mergeCell ref="AW172:AW173"/>
    <mergeCell ref="AX172:AX173"/>
    <mergeCell ref="B166:B167"/>
    <mergeCell ref="C166:H167"/>
    <mergeCell ref="I166:M167"/>
    <mergeCell ref="N166:P167"/>
    <mergeCell ref="AW166:AW167"/>
    <mergeCell ref="AX166:AX167"/>
    <mergeCell ref="B168:B169"/>
    <mergeCell ref="C168:H169"/>
    <mergeCell ref="I168:M169"/>
    <mergeCell ref="N168:P169"/>
    <mergeCell ref="AW168:AW169"/>
    <mergeCell ref="AX168:AX169"/>
    <mergeCell ref="B162:B163"/>
    <mergeCell ref="C162:H163"/>
    <mergeCell ref="I162:M163"/>
    <mergeCell ref="N162:P163"/>
    <mergeCell ref="AW162:AW163"/>
    <mergeCell ref="AX162:AX163"/>
    <mergeCell ref="B164:B165"/>
    <mergeCell ref="C164:H165"/>
    <mergeCell ref="I164:M165"/>
    <mergeCell ref="N164:P165"/>
    <mergeCell ref="AW164:AW165"/>
    <mergeCell ref="AX164:AX165"/>
    <mergeCell ref="B158:B159"/>
    <mergeCell ref="C158:H159"/>
    <mergeCell ref="I158:M159"/>
    <mergeCell ref="N158:P159"/>
    <mergeCell ref="AW158:AW159"/>
    <mergeCell ref="AX158:AX159"/>
    <mergeCell ref="B160:B161"/>
    <mergeCell ref="C160:H161"/>
    <mergeCell ref="I160:M161"/>
    <mergeCell ref="N160:P161"/>
    <mergeCell ref="AW160:AW161"/>
    <mergeCell ref="AX160:AX161"/>
    <mergeCell ref="B154:B155"/>
    <mergeCell ref="C154:H155"/>
    <mergeCell ref="I154:M155"/>
    <mergeCell ref="N154:P155"/>
    <mergeCell ref="AW154:AW155"/>
    <mergeCell ref="AX154:AX155"/>
    <mergeCell ref="B156:B157"/>
    <mergeCell ref="C156:H157"/>
    <mergeCell ref="I156:M157"/>
    <mergeCell ref="N156:P157"/>
    <mergeCell ref="AW156:AW157"/>
    <mergeCell ref="AX156:AX157"/>
    <mergeCell ref="B145:B146"/>
    <mergeCell ref="C145:H146"/>
    <mergeCell ref="I145:M146"/>
    <mergeCell ref="N145:P146"/>
    <mergeCell ref="AW145:AW146"/>
    <mergeCell ref="AX145:AX146"/>
    <mergeCell ref="AX152:AX153"/>
    <mergeCell ref="B147:B148"/>
    <mergeCell ref="C147:H148"/>
    <mergeCell ref="I147:M148"/>
    <mergeCell ref="N147:P148"/>
    <mergeCell ref="AW147:AW148"/>
    <mergeCell ref="AX147:AX148"/>
    <mergeCell ref="T151:U151"/>
    <mergeCell ref="B152:B153"/>
    <mergeCell ref="C152:H153"/>
    <mergeCell ref="I152:M153"/>
    <mergeCell ref="N152:P153"/>
    <mergeCell ref="AW152:AW153"/>
    <mergeCell ref="B141:B142"/>
    <mergeCell ref="C141:H142"/>
    <mergeCell ref="I141:M142"/>
    <mergeCell ref="N141:P142"/>
    <mergeCell ref="AW141:AW142"/>
    <mergeCell ref="AX141:AX142"/>
    <mergeCell ref="B143:B144"/>
    <mergeCell ref="C143:H144"/>
    <mergeCell ref="I143:M144"/>
    <mergeCell ref="N143:P144"/>
    <mergeCell ref="AW143:AW144"/>
    <mergeCell ref="AX143:AX144"/>
    <mergeCell ref="B137:B138"/>
    <mergeCell ref="C137:H138"/>
    <mergeCell ref="I137:M138"/>
    <mergeCell ref="N137:P138"/>
    <mergeCell ref="AW137:AW138"/>
    <mergeCell ref="AX137:AX138"/>
    <mergeCell ref="B139:B140"/>
    <mergeCell ref="C139:H140"/>
    <mergeCell ref="I139:M140"/>
    <mergeCell ref="N139:P140"/>
    <mergeCell ref="AW139:AW140"/>
    <mergeCell ref="AX139:AX140"/>
    <mergeCell ref="B133:B134"/>
    <mergeCell ref="C133:H134"/>
    <mergeCell ref="I133:M134"/>
    <mergeCell ref="N133:P134"/>
    <mergeCell ref="AW133:AW134"/>
    <mergeCell ref="AX133:AX134"/>
    <mergeCell ref="B135:B136"/>
    <mergeCell ref="C135:H136"/>
    <mergeCell ref="I135:M136"/>
    <mergeCell ref="N135:P136"/>
    <mergeCell ref="AW135:AW136"/>
    <mergeCell ref="AX135:AX136"/>
    <mergeCell ref="B129:B130"/>
    <mergeCell ref="C129:H130"/>
    <mergeCell ref="I129:M130"/>
    <mergeCell ref="N129:P130"/>
    <mergeCell ref="AW129:AW130"/>
    <mergeCell ref="AX129:AX130"/>
    <mergeCell ref="B131:B132"/>
    <mergeCell ref="C131:H132"/>
    <mergeCell ref="I131:M132"/>
    <mergeCell ref="N131:P132"/>
    <mergeCell ref="AW131:AW132"/>
    <mergeCell ref="AX131:AX132"/>
    <mergeCell ref="B125:B126"/>
    <mergeCell ref="C125:H126"/>
    <mergeCell ref="I125:M126"/>
    <mergeCell ref="N125:P126"/>
    <mergeCell ref="AW125:AW126"/>
    <mergeCell ref="AX125:AX126"/>
    <mergeCell ref="B127:B128"/>
    <mergeCell ref="C127:H128"/>
    <mergeCell ref="I127:M128"/>
    <mergeCell ref="N127:P128"/>
    <mergeCell ref="AW127:AW128"/>
    <mergeCell ref="AX127:AX128"/>
    <mergeCell ref="B121:B122"/>
    <mergeCell ref="C121:H122"/>
    <mergeCell ref="I121:M122"/>
    <mergeCell ref="N121:P122"/>
    <mergeCell ref="AW121:AW122"/>
    <mergeCell ref="AX121:AX122"/>
    <mergeCell ref="B123:B124"/>
    <mergeCell ref="C123:H124"/>
    <mergeCell ref="I123:M124"/>
    <mergeCell ref="N123:P124"/>
    <mergeCell ref="AW123:AW124"/>
    <mergeCell ref="AX123:AX124"/>
    <mergeCell ref="B117:B118"/>
    <mergeCell ref="C117:H118"/>
    <mergeCell ref="I117:M118"/>
    <mergeCell ref="N117:P118"/>
    <mergeCell ref="AW117:AW118"/>
    <mergeCell ref="AX117:AX118"/>
    <mergeCell ref="B119:B120"/>
    <mergeCell ref="C119:H120"/>
    <mergeCell ref="I119:M120"/>
    <mergeCell ref="N119:P120"/>
    <mergeCell ref="AW119:AW120"/>
    <mergeCell ref="AX119:AX120"/>
    <mergeCell ref="B113:B114"/>
    <mergeCell ref="C113:H114"/>
    <mergeCell ref="I113:M114"/>
    <mergeCell ref="N113:P114"/>
    <mergeCell ref="AW113:AW114"/>
    <mergeCell ref="AX113:AX114"/>
    <mergeCell ref="B115:B116"/>
    <mergeCell ref="C115:H116"/>
    <mergeCell ref="I115:M116"/>
    <mergeCell ref="N115:P116"/>
    <mergeCell ref="AW115:AW116"/>
    <mergeCell ref="AX115:AX116"/>
    <mergeCell ref="B109:B110"/>
    <mergeCell ref="C109:H110"/>
    <mergeCell ref="I109:M110"/>
    <mergeCell ref="N109:P110"/>
    <mergeCell ref="AW109:AW110"/>
    <mergeCell ref="AX109:AX110"/>
    <mergeCell ref="B111:B112"/>
    <mergeCell ref="C111:H112"/>
    <mergeCell ref="I111:M112"/>
    <mergeCell ref="N111:P112"/>
    <mergeCell ref="AW111:AW112"/>
    <mergeCell ref="AX111:AX112"/>
    <mergeCell ref="B105:B106"/>
    <mergeCell ref="C105:H106"/>
    <mergeCell ref="I105:M106"/>
    <mergeCell ref="N105:P106"/>
    <mergeCell ref="AW105:AW106"/>
    <mergeCell ref="AX105:AX106"/>
    <mergeCell ref="B107:B108"/>
    <mergeCell ref="C107:H108"/>
    <mergeCell ref="I107:M108"/>
    <mergeCell ref="N107:P108"/>
    <mergeCell ref="AW107:AW108"/>
    <mergeCell ref="AX107:AX108"/>
    <mergeCell ref="B96:B97"/>
    <mergeCell ref="C96:H97"/>
    <mergeCell ref="I96:M97"/>
    <mergeCell ref="N96:P97"/>
    <mergeCell ref="AW96:AW97"/>
    <mergeCell ref="AX96:AX97"/>
    <mergeCell ref="AX103:AX104"/>
    <mergeCell ref="B98:B99"/>
    <mergeCell ref="C98:H99"/>
    <mergeCell ref="I98:M99"/>
    <mergeCell ref="N98:P99"/>
    <mergeCell ref="AW98:AW99"/>
    <mergeCell ref="AX98:AX99"/>
    <mergeCell ref="T102:U102"/>
    <mergeCell ref="B103:B104"/>
    <mergeCell ref="C103:H104"/>
    <mergeCell ref="I103:M104"/>
    <mergeCell ref="N103:P104"/>
    <mergeCell ref="AW103:AW104"/>
    <mergeCell ref="B92:B93"/>
    <mergeCell ref="C92:H93"/>
    <mergeCell ref="I92:M93"/>
    <mergeCell ref="N92:P93"/>
    <mergeCell ref="AW92:AW93"/>
    <mergeCell ref="AX92:AX93"/>
    <mergeCell ref="B94:B95"/>
    <mergeCell ref="C94:H95"/>
    <mergeCell ref="I94:M95"/>
    <mergeCell ref="N94:P95"/>
    <mergeCell ref="AW94:AW95"/>
    <mergeCell ref="AX94:AX95"/>
    <mergeCell ref="B88:B89"/>
    <mergeCell ref="C88:H89"/>
    <mergeCell ref="I88:M89"/>
    <mergeCell ref="N88:P89"/>
    <mergeCell ref="AW88:AW89"/>
    <mergeCell ref="AX88:AX89"/>
    <mergeCell ref="B90:B91"/>
    <mergeCell ref="C90:H91"/>
    <mergeCell ref="I90:M91"/>
    <mergeCell ref="N90:P91"/>
    <mergeCell ref="AW90:AW91"/>
    <mergeCell ref="AX90:AX91"/>
    <mergeCell ref="B84:B85"/>
    <mergeCell ref="C84:H85"/>
    <mergeCell ref="I84:M85"/>
    <mergeCell ref="N84:P85"/>
    <mergeCell ref="AW84:AW85"/>
    <mergeCell ref="AX84:AX85"/>
    <mergeCell ref="B86:B87"/>
    <mergeCell ref="C86:H87"/>
    <mergeCell ref="I86:M87"/>
    <mergeCell ref="N86:P87"/>
    <mergeCell ref="AW86:AW87"/>
    <mergeCell ref="AX86:AX87"/>
    <mergeCell ref="B80:B81"/>
    <mergeCell ref="C80:H81"/>
    <mergeCell ref="I80:M81"/>
    <mergeCell ref="N80:P81"/>
    <mergeCell ref="AW80:AW81"/>
    <mergeCell ref="AX80:AX81"/>
    <mergeCell ref="B82:B83"/>
    <mergeCell ref="C82:H83"/>
    <mergeCell ref="I82:M83"/>
    <mergeCell ref="N82:P83"/>
    <mergeCell ref="AW82:AW83"/>
    <mergeCell ref="AX82:AX83"/>
    <mergeCell ref="B76:B77"/>
    <mergeCell ref="C76:H77"/>
    <mergeCell ref="I76:M77"/>
    <mergeCell ref="N76:P77"/>
    <mergeCell ref="AW76:AW77"/>
    <mergeCell ref="AX76:AX77"/>
    <mergeCell ref="B78:B79"/>
    <mergeCell ref="C78:H79"/>
    <mergeCell ref="I78:M79"/>
    <mergeCell ref="N78:P79"/>
    <mergeCell ref="AW78:AW79"/>
    <mergeCell ref="AX78:AX79"/>
    <mergeCell ref="B72:B73"/>
    <mergeCell ref="C72:H73"/>
    <mergeCell ref="I72:M73"/>
    <mergeCell ref="N72:P73"/>
    <mergeCell ref="AW72:AW73"/>
    <mergeCell ref="AX72:AX73"/>
    <mergeCell ref="B74:B75"/>
    <mergeCell ref="C74:H75"/>
    <mergeCell ref="I74:M75"/>
    <mergeCell ref="N74:P75"/>
    <mergeCell ref="AW74:AW75"/>
    <mergeCell ref="AX74:AX75"/>
    <mergeCell ref="B68:B69"/>
    <mergeCell ref="C68:H69"/>
    <mergeCell ref="I68:M69"/>
    <mergeCell ref="N68:P69"/>
    <mergeCell ref="AW68:AW69"/>
    <mergeCell ref="AX68:AX69"/>
    <mergeCell ref="B70:B71"/>
    <mergeCell ref="C70:H71"/>
    <mergeCell ref="I70:M71"/>
    <mergeCell ref="N70:P71"/>
    <mergeCell ref="AW70:AW71"/>
    <mergeCell ref="AX70:AX71"/>
    <mergeCell ref="B64:B65"/>
    <mergeCell ref="C64:H65"/>
    <mergeCell ref="I64:M65"/>
    <mergeCell ref="N64:P65"/>
    <mergeCell ref="AW64:AW65"/>
    <mergeCell ref="AX64:AX65"/>
    <mergeCell ref="B66:B67"/>
    <mergeCell ref="C66:H67"/>
    <mergeCell ref="I66:M67"/>
    <mergeCell ref="N66:P67"/>
    <mergeCell ref="AW66:AW67"/>
    <mergeCell ref="AX66:AX67"/>
    <mergeCell ref="B60:B61"/>
    <mergeCell ref="C60:H61"/>
    <mergeCell ref="I60:M61"/>
    <mergeCell ref="N60:P61"/>
    <mergeCell ref="AW60:AW61"/>
    <mergeCell ref="AX60:AX61"/>
    <mergeCell ref="B62:B63"/>
    <mergeCell ref="C62:H63"/>
    <mergeCell ref="I62:M63"/>
    <mergeCell ref="N62:P63"/>
    <mergeCell ref="AW62:AW63"/>
    <mergeCell ref="AX62:AX63"/>
    <mergeCell ref="B56:B57"/>
    <mergeCell ref="C56:H57"/>
    <mergeCell ref="I56:M57"/>
    <mergeCell ref="N56:P57"/>
    <mergeCell ref="AW56:AW57"/>
    <mergeCell ref="AX56:AX57"/>
    <mergeCell ref="B58:B59"/>
    <mergeCell ref="C58:H59"/>
    <mergeCell ref="I58:M59"/>
    <mergeCell ref="N58:P59"/>
    <mergeCell ref="AW58:AW59"/>
    <mergeCell ref="AX58:AX59"/>
    <mergeCell ref="B46:B47"/>
    <mergeCell ref="C46:H47"/>
    <mergeCell ref="I46:M47"/>
    <mergeCell ref="N46:P47"/>
    <mergeCell ref="AW54:AW55"/>
    <mergeCell ref="AW46:AW47"/>
    <mergeCell ref="AX46:AX47"/>
    <mergeCell ref="B44:B45"/>
    <mergeCell ref="C44:H45"/>
    <mergeCell ref="I44:M45"/>
    <mergeCell ref="N44:P45"/>
    <mergeCell ref="AW44:AW45"/>
    <mergeCell ref="AX44:AX45"/>
    <mergeCell ref="T53:U53"/>
    <mergeCell ref="AX54:AX55"/>
    <mergeCell ref="B54:B55"/>
    <mergeCell ref="C54:H55"/>
    <mergeCell ref="I54:M55"/>
    <mergeCell ref="N54:P55"/>
    <mergeCell ref="AN50:AP50"/>
    <mergeCell ref="AQ50:AU50"/>
    <mergeCell ref="B40:B41"/>
    <mergeCell ref="C40:H41"/>
    <mergeCell ref="I40:M41"/>
    <mergeCell ref="N40:P41"/>
    <mergeCell ref="AW40:AW41"/>
    <mergeCell ref="AX40:AX41"/>
    <mergeCell ref="B42:B43"/>
    <mergeCell ref="C42:H43"/>
    <mergeCell ref="I42:M43"/>
    <mergeCell ref="N42:P43"/>
    <mergeCell ref="AW42:AW43"/>
    <mergeCell ref="AX42:AX43"/>
    <mergeCell ref="B36:B37"/>
    <mergeCell ref="C36:H37"/>
    <mergeCell ref="I36:M37"/>
    <mergeCell ref="N36:P37"/>
    <mergeCell ref="AW36:AW37"/>
    <mergeCell ref="AX36:AX37"/>
    <mergeCell ref="B38:B39"/>
    <mergeCell ref="C38:H39"/>
    <mergeCell ref="I38:M39"/>
    <mergeCell ref="N38:P39"/>
    <mergeCell ref="AW38:AW39"/>
    <mergeCell ref="AX38:AX39"/>
    <mergeCell ref="B32:B33"/>
    <mergeCell ref="C32:H33"/>
    <mergeCell ref="I32:M33"/>
    <mergeCell ref="N32:P33"/>
    <mergeCell ref="AW32:AW33"/>
    <mergeCell ref="AX32:AX33"/>
    <mergeCell ref="B34:B35"/>
    <mergeCell ref="C34:H35"/>
    <mergeCell ref="I34:M35"/>
    <mergeCell ref="N34:P35"/>
    <mergeCell ref="AW34:AW35"/>
    <mergeCell ref="AX34:AX35"/>
    <mergeCell ref="B28:B29"/>
    <mergeCell ref="C28:H29"/>
    <mergeCell ref="I28:M29"/>
    <mergeCell ref="N28:P29"/>
    <mergeCell ref="AW28:AW29"/>
    <mergeCell ref="AX28:AX29"/>
    <mergeCell ref="B30:B31"/>
    <mergeCell ref="C30:H31"/>
    <mergeCell ref="I30:M31"/>
    <mergeCell ref="N30:P31"/>
    <mergeCell ref="AW30:AW31"/>
    <mergeCell ref="AX30:AX31"/>
    <mergeCell ref="B24:B25"/>
    <mergeCell ref="C24:H25"/>
    <mergeCell ref="I24:M25"/>
    <mergeCell ref="N24:P25"/>
    <mergeCell ref="AW24:AW25"/>
    <mergeCell ref="AX24:AX25"/>
    <mergeCell ref="B26:B27"/>
    <mergeCell ref="C26:H27"/>
    <mergeCell ref="I26:M27"/>
    <mergeCell ref="N26:P27"/>
    <mergeCell ref="AW26:AW27"/>
    <mergeCell ref="AX26:AX27"/>
    <mergeCell ref="B20:B21"/>
    <mergeCell ref="C20:H21"/>
    <mergeCell ref="I20:M21"/>
    <mergeCell ref="N20:P21"/>
    <mergeCell ref="AW20:AW21"/>
    <mergeCell ref="AX20:AX21"/>
    <mergeCell ref="B22:B23"/>
    <mergeCell ref="C22:H23"/>
    <mergeCell ref="I22:M23"/>
    <mergeCell ref="N22:P23"/>
    <mergeCell ref="AW22:AW23"/>
    <mergeCell ref="AX22:AX23"/>
    <mergeCell ref="B16:B17"/>
    <mergeCell ref="C16:H17"/>
    <mergeCell ref="I16:M17"/>
    <mergeCell ref="N16:P17"/>
    <mergeCell ref="AW16:AW17"/>
    <mergeCell ref="AX16:AX17"/>
    <mergeCell ref="B18:B19"/>
    <mergeCell ref="C18:H19"/>
    <mergeCell ref="I18:M19"/>
    <mergeCell ref="N18:P19"/>
    <mergeCell ref="AW18:AW19"/>
    <mergeCell ref="AX18:AX19"/>
    <mergeCell ref="B12:B13"/>
    <mergeCell ref="C12:H13"/>
    <mergeCell ref="I12:M13"/>
    <mergeCell ref="N12:P13"/>
    <mergeCell ref="AW12:AW13"/>
    <mergeCell ref="AX12:AX13"/>
    <mergeCell ref="B14:B15"/>
    <mergeCell ref="C14:H15"/>
    <mergeCell ref="I14:M15"/>
    <mergeCell ref="N14:P15"/>
    <mergeCell ref="AW14:AW15"/>
    <mergeCell ref="AX14:AX15"/>
    <mergeCell ref="B8:B9"/>
    <mergeCell ref="C8:H9"/>
    <mergeCell ref="I8:M9"/>
    <mergeCell ref="N8:P9"/>
    <mergeCell ref="AW8:AW9"/>
    <mergeCell ref="AX8:AX9"/>
    <mergeCell ref="B10:B11"/>
    <mergeCell ref="C10:H11"/>
    <mergeCell ref="I10:M11"/>
    <mergeCell ref="N10:P11"/>
    <mergeCell ref="AW10:AW11"/>
    <mergeCell ref="AX10:AX11"/>
    <mergeCell ref="AX4:AX5"/>
    <mergeCell ref="AP2:AQ2"/>
    <mergeCell ref="AR2:AS2"/>
    <mergeCell ref="AT2:AU2"/>
    <mergeCell ref="B6:B7"/>
    <mergeCell ref="C6:H7"/>
    <mergeCell ref="I6:M7"/>
    <mergeCell ref="N6:P7"/>
    <mergeCell ref="AW6:AW7"/>
    <mergeCell ref="AX6:AX7"/>
    <mergeCell ref="B4:B5"/>
    <mergeCell ref="C4:H5"/>
    <mergeCell ref="I4:M5"/>
    <mergeCell ref="N4:P5"/>
    <mergeCell ref="AW4:AW5"/>
    <mergeCell ref="AA2:AK2"/>
    <mergeCell ref="AL2:AM2"/>
    <mergeCell ref="AN2:AO2"/>
    <mergeCell ref="T2:U2"/>
  </mergeCells>
  <phoneticPr fontId="2"/>
  <conditionalFormatting sqref="AV6:AW6 AY6:AZ25 AV7:AV25 AW8 AW10 AW12 AW14 AW16 AW18 AW20 AW22 AW24 AW28 AW30 AW32 AW34 AW36 AW46 AV28:AV33 AY28:AZ33 AY56:AZ69 AV56:AV69">
    <cfRule type="cellIs" dxfId="544" priority="425" stopIfTrue="1" operator="equal">
      <formula>0</formula>
    </cfRule>
  </conditionalFormatting>
  <conditionalFormatting sqref="AV34:AV35 AY34:AZ35">
    <cfRule type="cellIs" dxfId="543" priority="409" stopIfTrue="1" operator="equal">
      <formula>0</formula>
    </cfRule>
  </conditionalFormatting>
  <conditionalFormatting sqref="AV46:AV47 AY46:AZ47">
    <cfRule type="cellIs" dxfId="542" priority="407" stopIfTrue="1" operator="equal">
      <formula>0</formula>
    </cfRule>
  </conditionalFormatting>
  <conditionalFormatting sqref="AV36:AV37 AY36:AZ37">
    <cfRule type="cellIs" dxfId="541" priority="405" stopIfTrue="1" operator="equal">
      <formula>0</formula>
    </cfRule>
  </conditionalFormatting>
  <conditionalFormatting sqref="AX6">
    <cfRule type="cellIs" dxfId="540" priority="403" stopIfTrue="1" operator="equal">
      <formula>0</formula>
    </cfRule>
  </conditionalFormatting>
  <conditionalFormatting sqref="AX8">
    <cfRule type="cellIs" dxfId="539" priority="402" stopIfTrue="1" operator="equal">
      <formula>0</formula>
    </cfRule>
  </conditionalFormatting>
  <conditionalFormatting sqref="AX10">
    <cfRule type="cellIs" dxfId="538" priority="401" stopIfTrue="1" operator="equal">
      <formula>0</formula>
    </cfRule>
  </conditionalFormatting>
  <conditionalFormatting sqref="AX46">
    <cfRule type="cellIs" dxfId="537" priority="388" stopIfTrue="1" operator="equal">
      <formula>0</formula>
    </cfRule>
  </conditionalFormatting>
  <conditionalFormatting sqref="AX12">
    <cfRule type="cellIs" dxfId="536" priority="400" stopIfTrue="1" operator="equal">
      <formula>0</formula>
    </cfRule>
  </conditionalFormatting>
  <conditionalFormatting sqref="AX14">
    <cfRule type="cellIs" dxfId="535" priority="399" stopIfTrue="1" operator="equal">
      <formula>0</formula>
    </cfRule>
  </conditionalFormatting>
  <conditionalFormatting sqref="AX16">
    <cfRule type="cellIs" dxfId="534" priority="398" stopIfTrue="1" operator="equal">
      <formula>0</formula>
    </cfRule>
  </conditionalFormatting>
  <conditionalFormatting sqref="AX18">
    <cfRule type="cellIs" dxfId="533" priority="397" stopIfTrue="1" operator="equal">
      <formula>0</formula>
    </cfRule>
  </conditionalFormatting>
  <conditionalFormatting sqref="AX20">
    <cfRule type="cellIs" dxfId="532" priority="396" stopIfTrue="1" operator="equal">
      <formula>0</formula>
    </cfRule>
  </conditionalFormatting>
  <conditionalFormatting sqref="AX22">
    <cfRule type="cellIs" dxfId="531" priority="395" stopIfTrue="1" operator="equal">
      <formula>0</formula>
    </cfRule>
  </conditionalFormatting>
  <conditionalFormatting sqref="AX24">
    <cfRule type="cellIs" dxfId="530" priority="394" stopIfTrue="1" operator="equal">
      <formula>0</formula>
    </cfRule>
  </conditionalFormatting>
  <conditionalFormatting sqref="AX28">
    <cfRule type="cellIs" dxfId="529" priority="393" stopIfTrue="1" operator="equal">
      <formula>0</formula>
    </cfRule>
  </conditionalFormatting>
  <conditionalFormatting sqref="AX30">
    <cfRule type="cellIs" dxfId="528" priority="392" stopIfTrue="1" operator="equal">
      <formula>0</formula>
    </cfRule>
  </conditionalFormatting>
  <conditionalFormatting sqref="AX32">
    <cfRule type="cellIs" dxfId="527" priority="391" stopIfTrue="1" operator="equal">
      <formula>0</formula>
    </cfRule>
  </conditionalFormatting>
  <conditionalFormatting sqref="AX34">
    <cfRule type="cellIs" dxfId="526" priority="390" stopIfTrue="1" operator="equal">
      <formula>0</formula>
    </cfRule>
  </conditionalFormatting>
  <conditionalFormatting sqref="AV38:AV39 AY38:AZ39">
    <cfRule type="cellIs" dxfId="525" priority="382" stopIfTrue="1" operator="equal">
      <formula>0</formula>
    </cfRule>
  </conditionalFormatting>
  <conditionalFormatting sqref="AX36">
    <cfRule type="cellIs" dxfId="524" priority="389" stopIfTrue="1" operator="equal">
      <formula>0</formula>
    </cfRule>
  </conditionalFormatting>
  <conditionalFormatting sqref="AW42">
    <cfRule type="cellIs" dxfId="523" priority="387" stopIfTrue="1" operator="equal">
      <formula>0</formula>
    </cfRule>
  </conditionalFormatting>
  <conditionalFormatting sqref="AV42:AV43 AY42:AZ43">
    <cfRule type="cellIs" dxfId="522" priority="386" stopIfTrue="1" operator="equal">
      <formula>0</formula>
    </cfRule>
  </conditionalFormatting>
  <conditionalFormatting sqref="AX42">
    <cfRule type="cellIs" dxfId="521" priority="384" stopIfTrue="1" operator="equal">
      <formula>0</formula>
    </cfRule>
  </conditionalFormatting>
  <conditionalFormatting sqref="AW38 AW40">
    <cfRule type="cellIs" dxfId="520" priority="383" stopIfTrue="1" operator="equal">
      <formula>0</formula>
    </cfRule>
  </conditionalFormatting>
  <conditionalFormatting sqref="AX76">
    <cfRule type="cellIs" dxfId="519" priority="339" stopIfTrue="1" operator="equal">
      <formula>0</formula>
    </cfRule>
  </conditionalFormatting>
  <conditionalFormatting sqref="AV40:AV41 AY40:AZ41">
    <cfRule type="cellIs" dxfId="518" priority="380" stopIfTrue="1" operator="equal">
      <formula>0</formula>
    </cfRule>
  </conditionalFormatting>
  <conditionalFormatting sqref="AX38">
    <cfRule type="cellIs" dxfId="517" priority="378" stopIfTrue="1" operator="equal">
      <formula>0</formula>
    </cfRule>
  </conditionalFormatting>
  <conditionalFormatting sqref="AX40">
    <cfRule type="cellIs" dxfId="516" priority="377" stopIfTrue="1" operator="equal">
      <formula>0</formula>
    </cfRule>
  </conditionalFormatting>
  <conditionalFormatting sqref="AW44">
    <cfRule type="cellIs" dxfId="515" priority="376" stopIfTrue="1" operator="equal">
      <formula>0</formula>
    </cfRule>
  </conditionalFormatting>
  <conditionalFormatting sqref="AV44:AV45 AY44:AZ45">
    <cfRule type="cellIs" dxfId="514" priority="375" stopIfTrue="1" operator="equal">
      <formula>0</formula>
    </cfRule>
  </conditionalFormatting>
  <conditionalFormatting sqref="AX44">
    <cfRule type="cellIs" dxfId="513" priority="373" stopIfTrue="1" operator="equal">
      <formula>0</formula>
    </cfRule>
  </conditionalFormatting>
  <conditionalFormatting sqref="AX94">
    <cfRule type="cellIs" dxfId="512" priority="325" stopIfTrue="1" operator="equal">
      <formula>0</formula>
    </cfRule>
  </conditionalFormatting>
  <conditionalFormatting sqref="AV143:AV144 AY143:AZ144">
    <cfRule type="cellIs" dxfId="511" priority="266" stopIfTrue="1" operator="equal">
      <formula>0</formula>
    </cfRule>
  </conditionalFormatting>
  <conditionalFormatting sqref="AX143">
    <cfRule type="cellIs" dxfId="510" priority="263" stopIfTrue="1" operator="equal">
      <formula>0</formula>
    </cfRule>
  </conditionalFormatting>
  <conditionalFormatting sqref="AY26:AZ27 AV26:AV27 AW26">
    <cfRule type="cellIs" dxfId="509" priority="372" stopIfTrue="1" operator="equal">
      <formula>0</formula>
    </cfRule>
  </conditionalFormatting>
  <conditionalFormatting sqref="AX26">
    <cfRule type="cellIs" dxfId="508" priority="370" stopIfTrue="1" operator="equal">
      <formula>0</formula>
    </cfRule>
  </conditionalFormatting>
  <conditionalFormatting sqref="AY70:AZ71 AV70:AV71 AW70">
    <cfRule type="cellIs" dxfId="507" priority="324" stopIfTrue="1" operator="equal">
      <formula>0</formula>
    </cfRule>
  </conditionalFormatting>
  <conditionalFormatting sqref="AX70">
    <cfRule type="cellIs" dxfId="506" priority="322" stopIfTrue="1" operator="equal">
      <formula>0</formula>
    </cfRule>
  </conditionalFormatting>
  <conditionalFormatting sqref="AW56 AW58 AW60 AW62 AW64 AW66 AW68 AW72 AW74 AW76 AW88 AW90 AW98 AV72:AV77 AY72:AZ77">
    <cfRule type="cellIs" dxfId="505" priority="366" stopIfTrue="1" operator="equal">
      <formula>0</formula>
    </cfRule>
  </conditionalFormatting>
  <conditionalFormatting sqref="AV88:AV89 AY88:AZ89">
    <cfRule type="cellIs" dxfId="504" priority="354" stopIfTrue="1" operator="equal">
      <formula>0</formula>
    </cfRule>
  </conditionalFormatting>
  <conditionalFormatting sqref="AV98:AV99 AY98:AZ99">
    <cfRule type="cellIs" dxfId="503" priority="352" stopIfTrue="1" operator="equal">
      <formula>0</formula>
    </cfRule>
  </conditionalFormatting>
  <conditionalFormatting sqref="AV90:AV91 AY90:AZ91">
    <cfRule type="cellIs" dxfId="502" priority="350" stopIfTrue="1" operator="equal">
      <formula>0</formula>
    </cfRule>
  </conditionalFormatting>
  <conditionalFormatting sqref="AX98">
    <cfRule type="cellIs" dxfId="501" priority="336" stopIfTrue="1" operator="equal">
      <formula>0</formula>
    </cfRule>
  </conditionalFormatting>
  <conditionalFormatting sqref="AX56">
    <cfRule type="cellIs" dxfId="500" priority="348" stopIfTrue="1" operator="equal">
      <formula>0</formula>
    </cfRule>
  </conditionalFormatting>
  <conditionalFormatting sqref="AX58">
    <cfRule type="cellIs" dxfId="499" priority="347" stopIfTrue="1" operator="equal">
      <formula>0</formula>
    </cfRule>
  </conditionalFormatting>
  <conditionalFormatting sqref="AX60">
    <cfRule type="cellIs" dxfId="498" priority="346" stopIfTrue="1" operator="equal">
      <formula>0</formula>
    </cfRule>
  </conditionalFormatting>
  <conditionalFormatting sqref="AX62">
    <cfRule type="cellIs" dxfId="497" priority="345" stopIfTrue="1" operator="equal">
      <formula>0</formula>
    </cfRule>
  </conditionalFormatting>
  <conditionalFormatting sqref="AX64">
    <cfRule type="cellIs" dxfId="496" priority="344" stopIfTrue="1" operator="equal">
      <formula>0</formula>
    </cfRule>
  </conditionalFormatting>
  <conditionalFormatting sqref="AX66">
    <cfRule type="cellIs" dxfId="495" priority="343" stopIfTrue="1" operator="equal">
      <formula>0</formula>
    </cfRule>
  </conditionalFormatting>
  <conditionalFormatting sqref="AX68">
    <cfRule type="cellIs" dxfId="494" priority="342" stopIfTrue="1" operator="equal">
      <formula>0</formula>
    </cfRule>
  </conditionalFormatting>
  <conditionalFormatting sqref="AX72">
    <cfRule type="cellIs" dxfId="493" priority="341" stopIfTrue="1" operator="equal">
      <formula>0</formula>
    </cfRule>
  </conditionalFormatting>
  <conditionalFormatting sqref="AX74">
    <cfRule type="cellIs" dxfId="492" priority="340" stopIfTrue="1" operator="equal">
      <formula>0</formula>
    </cfRule>
  </conditionalFormatting>
  <conditionalFormatting sqref="AX88">
    <cfRule type="cellIs" dxfId="491" priority="338" stopIfTrue="1" operator="equal">
      <formula>0</formula>
    </cfRule>
  </conditionalFormatting>
  <conditionalFormatting sqref="AV92:AV93 AY92:AZ93">
    <cfRule type="cellIs" dxfId="490" priority="330" stopIfTrue="1" operator="equal">
      <formula>0</formula>
    </cfRule>
  </conditionalFormatting>
  <conditionalFormatting sqref="AX90">
    <cfRule type="cellIs" dxfId="489" priority="337" stopIfTrue="1" operator="equal">
      <formula>0</formula>
    </cfRule>
  </conditionalFormatting>
  <conditionalFormatting sqref="AW96">
    <cfRule type="cellIs" dxfId="488" priority="335" stopIfTrue="1" operator="equal">
      <formula>0</formula>
    </cfRule>
  </conditionalFormatting>
  <conditionalFormatting sqref="AV96:AV97 AY96:AZ97">
    <cfRule type="cellIs" dxfId="487" priority="334" stopIfTrue="1" operator="equal">
      <formula>0</formula>
    </cfRule>
  </conditionalFormatting>
  <conditionalFormatting sqref="AX96">
    <cfRule type="cellIs" dxfId="486" priority="332" stopIfTrue="1" operator="equal">
      <formula>0</formula>
    </cfRule>
  </conditionalFormatting>
  <conditionalFormatting sqref="AW92 AW94">
    <cfRule type="cellIs" dxfId="485" priority="331" stopIfTrue="1" operator="equal">
      <formula>0</formula>
    </cfRule>
  </conditionalFormatting>
  <conditionalFormatting sqref="AV94:AV95 AY94:AZ95">
    <cfRule type="cellIs" dxfId="484" priority="328" stopIfTrue="1" operator="equal">
      <formula>0</formula>
    </cfRule>
  </conditionalFormatting>
  <conditionalFormatting sqref="AX92">
    <cfRule type="cellIs" dxfId="483" priority="326" stopIfTrue="1" operator="equal">
      <formula>0</formula>
    </cfRule>
  </conditionalFormatting>
  <conditionalFormatting sqref="AY78:AZ79 AV78:AV79">
    <cfRule type="cellIs" dxfId="482" priority="321" stopIfTrue="1" operator="equal">
      <formula>0</formula>
    </cfRule>
  </conditionalFormatting>
  <conditionalFormatting sqref="AX86">
    <cfRule type="cellIs" dxfId="481" priority="312" stopIfTrue="1" operator="equal">
      <formula>0</formula>
    </cfRule>
  </conditionalFormatting>
  <conditionalFormatting sqref="AY80:AZ81 AV80:AV81 AW80">
    <cfRule type="cellIs" dxfId="480" priority="311" stopIfTrue="1" operator="equal">
      <formula>0</formula>
    </cfRule>
  </conditionalFormatting>
  <conditionalFormatting sqref="AX80">
    <cfRule type="cellIs" dxfId="479" priority="309" stopIfTrue="1" operator="equal">
      <formula>0</formula>
    </cfRule>
  </conditionalFormatting>
  <conditionalFormatting sqref="AW78 AW82 AW84 AW86 AV82:AV87 AY82:AZ87">
    <cfRule type="cellIs" dxfId="478" priority="320" stopIfTrue="1" operator="equal">
      <formula>0</formula>
    </cfRule>
  </conditionalFormatting>
  <conditionalFormatting sqref="AX78">
    <cfRule type="cellIs" dxfId="477" priority="315" stopIfTrue="1" operator="equal">
      <formula>0</formula>
    </cfRule>
  </conditionalFormatting>
  <conditionalFormatting sqref="AX82">
    <cfRule type="cellIs" dxfId="476" priority="314" stopIfTrue="1" operator="equal">
      <formula>0</formula>
    </cfRule>
  </conditionalFormatting>
  <conditionalFormatting sqref="AX84">
    <cfRule type="cellIs" dxfId="475" priority="313" stopIfTrue="1" operator="equal">
      <formula>0</formula>
    </cfRule>
  </conditionalFormatting>
  <conditionalFormatting sqref="AY105:AZ118 AV105:AV118">
    <cfRule type="cellIs" dxfId="474" priority="308" stopIfTrue="1" operator="equal">
      <formula>0</formula>
    </cfRule>
  </conditionalFormatting>
  <conditionalFormatting sqref="AX125">
    <cfRule type="cellIs" dxfId="473" priority="277" stopIfTrue="1" operator="equal">
      <formula>0</formula>
    </cfRule>
  </conditionalFormatting>
  <conditionalFormatting sqref="AX192">
    <cfRule type="cellIs" dxfId="472" priority="201" stopIfTrue="1" operator="equal">
      <formula>0</formula>
    </cfRule>
  </conditionalFormatting>
  <conditionalFormatting sqref="AY119:AZ120 AV119:AV120 AW119">
    <cfRule type="cellIs" dxfId="471" priority="262" stopIfTrue="1" operator="equal">
      <formula>0</formula>
    </cfRule>
  </conditionalFormatting>
  <conditionalFormatting sqref="AX119">
    <cfRule type="cellIs" dxfId="470" priority="260" stopIfTrue="1" operator="equal">
      <formula>0</formula>
    </cfRule>
  </conditionalFormatting>
  <conditionalFormatting sqref="AW105 AW107 AW109 AW111 AW113 AW115 AW117 AW121 AW123 AW125 AW137 AW139 AW147 AV121:AV126 AY121:AZ126">
    <cfRule type="cellIs" dxfId="469" priority="304" stopIfTrue="1" operator="equal">
      <formula>0</formula>
    </cfRule>
  </conditionalFormatting>
  <conditionalFormatting sqref="AV137:AV138 AY137:AZ138">
    <cfRule type="cellIs" dxfId="468" priority="292" stopIfTrue="1" operator="equal">
      <formula>0</formula>
    </cfRule>
  </conditionalFormatting>
  <conditionalFormatting sqref="AV147:AV148 AY147:AZ148">
    <cfRule type="cellIs" dxfId="467" priority="290" stopIfTrue="1" operator="equal">
      <formula>0</formula>
    </cfRule>
  </conditionalFormatting>
  <conditionalFormatting sqref="AV139:AV140 AY139:AZ140">
    <cfRule type="cellIs" dxfId="466" priority="288" stopIfTrue="1" operator="equal">
      <formula>0</formula>
    </cfRule>
  </conditionalFormatting>
  <conditionalFormatting sqref="AX147">
    <cfRule type="cellIs" dxfId="465" priority="274" stopIfTrue="1" operator="equal">
      <formula>0</formula>
    </cfRule>
  </conditionalFormatting>
  <conditionalFormatting sqref="AX105">
    <cfRule type="cellIs" dxfId="464" priority="286" stopIfTrue="1" operator="equal">
      <formula>0</formula>
    </cfRule>
  </conditionalFormatting>
  <conditionalFormatting sqref="AX107">
    <cfRule type="cellIs" dxfId="463" priority="285" stopIfTrue="1" operator="equal">
      <formula>0</formula>
    </cfRule>
  </conditionalFormatting>
  <conditionalFormatting sqref="AX109">
    <cfRule type="cellIs" dxfId="462" priority="284" stopIfTrue="1" operator="equal">
      <formula>0</formula>
    </cfRule>
  </conditionalFormatting>
  <conditionalFormatting sqref="AX111">
    <cfRule type="cellIs" dxfId="461" priority="283" stopIfTrue="1" operator="equal">
      <formula>0</formula>
    </cfRule>
  </conditionalFormatting>
  <conditionalFormatting sqref="AX113">
    <cfRule type="cellIs" dxfId="460" priority="282" stopIfTrue="1" operator="equal">
      <formula>0</formula>
    </cfRule>
  </conditionalFormatting>
  <conditionalFormatting sqref="AX115">
    <cfRule type="cellIs" dxfId="459" priority="281" stopIfTrue="1" operator="equal">
      <formula>0</formula>
    </cfRule>
  </conditionalFormatting>
  <conditionalFormatting sqref="AX117">
    <cfRule type="cellIs" dxfId="458" priority="280" stopIfTrue="1" operator="equal">
      <formula>0</formula>
    </cfRule>
  </conditionalFormatting>
  <conditionalFormatting sqref="AX121">
    <cfRule type="cellIs" dxfId="457" priority="279" stopIfTrue="1" operator="equal">
      <formula>0</formula>
    </cfRule>
  </conditionalFormatting>
  <conditionalFormatting sqref="AX123">
    <cfRule type="cellIs" dxfId="456" priority="278" stopIfTrue="1" operator="equal">
      <formula>0</formula>
    </cfRule>
  </conditionalFormatting>
  <conditionalFormatting sqref="AX137">
    <cfRule type="cellIs" dxfId="455" priority="276" stopIfTrue="1" operator="equal">
      <formula>0</formula>
    </cfRule>
  </conditionalFormatting>
  <conditionalFormatting sqref="AV141:AV142 AY141:AZ142">
    <cfRule type="cellIs" dxfId="454" priority="268" stopIfTrue="1" operator="equal">
      <formula>0</formula>
    </cfRule>
  </conditionalFormatting>
  <conditionalFormatting sqref="AX139">
    <cfRule type="cellIs" dxfId="453" priority="275" stopIfTrue="1" operator="equal">
      <formula>0</formula>
    </cfRule>
  </conditionalFormatting>
  <conditionalFormatting sqref="AW145">
    <cfRule type="cellIs" dxfId="452" priority="273" stopIfTrue="1" operator="equal">
      <formula>0</formula>
    </cfRule>
  </conditionalFormatting>
  <conditionalFormatting sqref="AV145:AV146 AY145:AZ146">
    <cfRule type="cellIs" dxfId="451" priority="272" stopIfTrue="1" operator="equal">
      <formula>0</formula>
    </cfRule>
  </conditionalFormatting>
  <conditionalFormatting sqref="AX145">
    <cfRule type="cellIs" dxfId="450" priority="270" stopIfTrue="1" operator="equal">
      <formula>0</formula>
    </cfRule>
  </conditionalFormatting>
  <conditionalFormatting sqref="AW141 AW143">
    <cfRule type="cellIs" dxfId="449" priority="269" stopIfTrue="1" operator="equal">
      <formula>0</formula>
    </cfRule>
  </conditionalFormatting>
  <conditionalFormatting sqref="AV192:AV193 AY192:AZ193">
    <cfRule type="cellIs" dxfId="448" priority="204" stopIfTrue="1" operator="equal">
      <formula>0</formula>
    </cfRule>
  </conditionalFormatting>
  <conditionalFormatting sqref="AX141">
    <cfRule type="cellIs" dxfId="447" priority="264" stopIfTrue="1" operator="equal">
      <formula>0</formula>
    </cfRule>
  </conditionalFormatting>
  <conditionalFormatting sqref="AY127:AZ128 AV127:AV128">
    <cfRule type="cellIs" dxfId="446" priority="259" stopIfTrue="1" operator="equal">
      <formula>0</formula>
    </cfRule>
  </conditionalFormatting>
  <conditionalFormatting sqref="AX135">
    <cfRule type="cellIs" dxfId="445" priority="250" stopIfTrue="1" operator="equal">
      <formula>0</formula>
    </cfRule>
  </conditionalFormatting>
  <conditionalFormatting sqref="AY129:AZ130 AV129:AV130 AW129">
    <cfRule type="cellIs" dxfId="444" priority="249" stopIfTrue="1" operator="equal">
      <formula>0</formula>
    </cfRule>
  </conditionalFormatting>
  <conditionalFormatting sqref="AX129">
    <cfRule type="cellIs" dxfId="443" priority="247" stopIfTrue="1" operator="equal">
      <formula>0</formula>
    </cfRule>
  </conditionalFormatting>
  <conditionalFormatting sqref="AW127 AW131 AW133 AW135 AV131:AV136 AY131:AZ136">
    <cfRule type="cellIs" dxfId="442" priority="258" stopIfTrue="1" operator="equal">
      <formula>0</formula>
    </cfRule>
  </conditionalFormatting>
  <conditionalFormatting sqref="AX127">
    <cfRule type="cellIs" dxfId="441" priority="253" stopIfTrue="1" operator="equal">
      <formula>0</formula>
    </cfRule>
  </conditionalFormatting>
  <conditionalFormatting sqref="AX131">
    <cfRule type="cellIs" dxfId="440" priority="252" stopIfTrue="1" operator="equal">
      <formula>0</formula>
    </cfRule>
  </conditionalFormatting>
  <conditionalFormatting sqref="AX133">
    <cfRule type="cellIs" dxfId="439" priority="251" stopIfTrue="1" operator="equal">
      <formula>0</formula>
    </cfRule>
  </conditionalFormatting>
  <conditionalFormatting sqref="AV241:AV242 AY241:AZ242">
    <cfRule type="cellIs" dxfId="438" priority="142" stopIfTrue="1" operator="equal">
      <formula>0</formula>
    </cfRule>
  </conditionalFormatting>
  <conditionalFormatting sqref="AX241">
    <cfRule type="cellIs" dxfId="437" priority="139" stopIfTrue="1" operator="equal">
      <formula>0</formula>
    </cfRule>
  </conditionalFormatting>
  <conditionalFormatting sqref="AY154:AZ167 AV154:AV167">
    <cfRule type="cellIs" dxfId="436" priority="246" stopIfTrue="1" operator="equal">
      <formula>0</formula>
    </cfRule>
  </conditionalFormatting>
  <conditionalFormatting sqref="AX174">
    <cfRule type="cellIs" dxfId="435" priority="215" stopIfTrue="1" operator="equal">
      <formula>0</formula>
    </cfRule>
  </conditionalFormatting>
  <conditionalFormatting sqref="AY168:AZ169 AV168:AV169 AW168">
    <cfRule type="cellIs" dxfId="434" priority="200" stopIfTrue="1" operator="equal">
      <formula>0</formula>
    </cfRule>
  </conditionalFormatting>
  <conditionalFormatting sqref="AX168">
    <cfRule type="cellIs" dxfId="433" priority="198" stopIfTrue="1" operator="equal">
      <formula>0</formula>
    </cfRule>
  </conditionalFormatting>
  <conditionalFormatting sqref="AW154 AW156 AW158 AW160 AW162 AW164 AW166 AW170 AW172 AW174 AW186 AW188 AW196 AV170:AV175 AY170:AZ175">
    <cfRule type="cellIs" dxfId="432" priority="242" stopIfTrue="1" operator="equal">
      <formula>0</formula>
    </cfRule>
  </conditionalFormatting>
  <conditionalFormatting sqref="AV186:AV187 AY186:AZ187">
    <cfRule type="cellIs" dxfId="431" priority="230" stopIfTrue="1" operator="equal">
      <formula>0</formula>
    </cfRule>
  </conditionalFormatting>
  <conditionalFormatting sqref="AV196:AV197 AY196:AZ197">
    <cfRule type="cellIs" dxfId="430" priority="228" stopIfTrue="1" operator="equal">
      <formula>0</formula>
    </cfRule>
  </conditionalFormatting>
  <conditionalFormatting sqref="AV188:AV189 AY188:AZ189">
    <cfRule type="cellIs" dxfId="429" priority="226" stopIfTrue="1" operator="equal">
      <formula>0</formula>
    </cfRule>
  </conditionalFormatting>
  <conditionalFormatting sqref="AX196">
    <cfRule type="cellIs" dxfId="428" priority="212" stopIfTrue="1" operator="equal">
      <formula>0</formula>
    </cfRule>
  </conditionalFormatting>
  <conditionalFormatting sqref="AX154">
    <cfRule type="cellIs" dxfId="427" priority="224" stopIfTrue="1" operator="equal">
      <formula>0</formula>
    </cfRule>
  </conditionalFormatting>
  <conditionalFormatting sqref="AX156">
    <cfRule type="cellIs" dxfId="426" priority="223" stopIfTrue="1" operator="equal">
      <formula>0</formula>
    </cfRule>
  </conditionalFormatting>
  <conditionalFormatting sqref="AX158">
    <cfRule type="cellIs" dxfId="425" priority="222" stopIfTrue="1" operator="equal">
      <formula>0</formula>
    </cfRule>
  </conditionalFormatting>
  <conditionalFormatting sqref="AX160">
    <cfRule type="cellIs" dxfId="424" priority="221" stopIfTrue="1" operator="equal">
      <formula>0</formula>
    </cfRule>
  </conditionalFormatting>
  <conditionalFormatting sqref="AX162">
    <cfRule type="cellIs" dxfId="423" priority="220" stopIfTrue="1" operator="equal">
      <formula>0</formula>
    </cfRule>
  </conditionalFormatting>
  <conditionalFormatting sqref="AX164">
    <cfRule type="cellIs" dxfId="422" priority="219" stopIfTrue="1" operator="equal">
      <formula>0</formula>
    </cfRule>
  </conditionalFormatting>
  <conditionalFormatting sqref="AX166">
    <cfRule type="cellIs" dxfId="421" priority="218" stopIfTrue="1" operator="equal">
      <formula>0</formula>
    </cfRule>
  </conditionalFormatting>
  <conditionalFormatting sqref="AX170">
    <cfRule type="cellIs" dxfId="420" priority="217" stopIfTrue="1" operator="equal">
      <formula>0</formula>
    </cfRule>
  </conditionalFormatting>
  <conditionalFormatting sqref="AX172">
    <cfRule type="cellIs" dxfId="419" priority="216" stopIfTrue="1" operator="equal">
      <formula>0</formula>
    </cfRule>
  </conditionalFormatting>
  <conditionalFormatting sqref="AX186">
    <cfRule type="cellIs" dxfId="418" priority="214" stopIfTrue="1" operator="equal">
      <formula>0</formula>
    </cfRule>
  </conditionalFormatting>
  <conditionalFormatting sqref="AV190:AV191 AY190:AZ191">
    <cfRule type="cellIs" dxfId="417" priority="206" stopIfTrue="1" operator="equal">
      <formula>0</formula>
    </cfRule>
  </conditionalFormatting>
  <conditionalFormatting sqref="AX188">
    <cfRule type="cellIs" dxfId="416" priority="213" stopIfTrue="1" operator="equal">
      <formula>0</formula>
    </cfRule>
  </conditionalFormatting>
  <conditionalFormatting sqref="AW194">
    <cfRule type="cellIs" dxfId="415" priority="211" stopIfTrue="1" operator="equal">
      <formula>0</formula>
    </cfRule>
  </conditionalFormatting>
  <conditionalFormatting sqref="AV194:AV195 AY194:AZ195">
    <cfRule type="cellIs" dxfId="414" priority="210" stopIfTrue="1" operator="equal">
      <formula>0</formula>
    </cfRule>
  </conditionalFormatting>
  <conditionalFormatting sqref="AX194">
    <cfRule type="cellIs" dxfId="413" priority="208" stopIfTrue="1" operator="equal">
      <formula>0</formula>
    </cfRule>
  </conditionalFormatting>
  <conditionalFormatting sqref="AW190 AW192">
    <cfRule type="cellIs" dxfId="412" priority="207" stopIfTrue="1" operator="equal">
      <formula>0</formula>
    </cfRule>
  </conditionalFormatting>
  <conditionalFormatting sqref="AX190">
    <cfRule type="cellIs" dxfId="411" priority="202" stopIfTrue="1" operator="equal">
      <formula>0</formula>
    </cfRule>
  </conditionalFormatting>
  <conditionalFormatting sqref="AY176:AZ177 AV176:AV177">
    <cfRule type="cellIs" dxfId="410" priority="197" stopIfTrue="1" operator="equal">
      <formula>0</formula>
    </cfRule>
  </conditionalFormatting>
  <conditionalFormatting sqref="AX184">
    <cfRule type="cellIs" dxfId="409" priority="188" stopIfTrue="1" operator="equal">
      <formula>0</formula>
    </cfRule>
  </conditionalFormatting>
  <conditionalFormatting sqref="AY178:AZ179 AV178:AV179 AW178">
    <cfRule type="cellIs" dxfId="408" priority="187" stopIfTrue="1" operator="equal">
      <formula>0</formula>
    </cfRule>
  </conditionalFormatting>
  <conditionalFormatting sqref="AX178">
    <cfRule type="cellIs" dxfId="407" priority="185" stopIfTrue="1" operator="equal">
      <formula>0</formula>
    </cfRule>
  </conditionalFormatting>
  <conditionalFormatting sqref="AW176 AW180 AW182 AW184 AV180:AV185 AY180:AZ185">
    <cfRule type="cellIs" dxfId="406" priority="196" stopIfTrue="1" operator="equal">
      <formula>0</formula>
    </cfRule>
  </conditionalFormatting>
  <conditionalFormatting sqref="AX176">
    <cfRule type="cellIs" dxfId="405" priority="191" stopIfTrue="1" operator="equal">
      <formula>0</formula>
    </cfRule>
  </conditionalFormatting>
  <conditionalFormatting sqref="AX180">
    <cfRule type="cellIs" dxfId="404" priority="190" stopIfTrue="1" operator="equal">
      <formula>0</formula>
    </cfRule>
  </conditionalFormatting>
  <conditionalFormatting sqref="AX182">
    <cfRule type="cellIs" dxfId="403" priority="189" stopIfTrue="1" operator="equal">
      <formula>0</formula>
    </cfRule>
  </conditionalFormatting>
  <conditionalFormatting sqref="AY203:AZ216 AV203:AV216">
    <cfRule type="cellIs" dxfId="402" priority="184" stopIfTrue="1" operator="equal">
      <formula>0</formula>
    </cfRule>
  </conditionalFormatting>
  <conditionalFormatting sqref="AX223">
    <cfRule type="cellIs" dxfId="401" priority="153" stopIfTrue="1" operator="equal">
      <formula>0</formula>
    </cfRule>
  </conditionalFormatting>
  <conditionalFormatting sqref="AY217:AZ218 AV217:AV218 AW217">
    <cfRule type="cellIs" dxfId="400" priority="138" stopIfTrue="1" operator="equal">
      <formula>0</formula>
    </cfRule>
  </conditionalFormatting>
  <conditionalFormatting sqref="AX217">
    <cfRule type="cellIs" dxfId="399" priority="136" stopIfTrue="1" operator="equal">
      <formula>0</formula>
    </cfRule>
  </conditionalFormatting>
  <conditionalFormatting sqref="AW203 AW205 AW207 AW209 AW211 AW213 AW215 AW219 AW221 AW223 AW235 AW237 AW245 AV219:AV224 AY219:AZ224">
    <cfRule type="cellIs" dxfId="398" priority="180" stopIfTrue="1" operator="equal">
      <formula>0</formula>
    </cfRule>
  </conditionalFormatting>
  <conditionalFormatting sqref="AV235:AV236 AY235:AZ236">
    <cfRule type="cellIs" dxfId="397" priority="168" stopIfTrue="1" operator="equal">
      <formula>0</formula>
    </cfRule>
  </conditionalFormatting>
  <conditionalFormatting sqref="AV245:AV246 AY245:AZ246">
    <cfRule type="cellIs" dxfId="396" priority="166" stopIfTrue="1" operator="equal">
      <formula>0</formula>
    </cfRule>
  </conditionalFormatting>
  <conditionalFormatting sqref="AV237:AV238 AY237:AZ238">
    <cfRule type="cellIs" dxfId="395" priority="164" stopIfTrue="1" operator="equal">
      <formula>0</formula>
    </cfRule>
  </conditionalFormatting>
  <conditionalFormatting sqref="AX245">
    <cfRule type="cellIs" dxfId="394" priority="150" stopIfTrue="1" operator="equal">
      <formula>0</formula>
    </cfRule>
  </conditionalFormatting>
  <conditionalFormatting sqref="AX203">
    <cfRule type="cellIs" dxfId="393" priority="162" stopIfTrue="1" operator="equal">
      <formula>0</formula>
    </cfRule>
  </conditionalFormatting>
  <conditionalFormatting sqref="AX205">
    <cfRule type="cellIs" dxfId="392" priority="161" stopIfTrue="1" operator="equal">
      <formula>0</formula>
    </cfRule>
  </conditionalFormatting>
  <conditionalFormatting sqref="AX207">
    <cfRule type="cellIs" dxfId="391" priority="160" stopIfTrue="1" operator="equal">
      <formula>0</formula>
    </cfRule>
  </conditionalFormatting>
  <conditionalFormatting sqref="AX209">
    <cfRule type="cellIs" dxfId="390" priority="159" stopIfTrue="1" operator="equal">
      <formula>0</formula>
    </cfRule>
  </conditionalFormatting>
  <conditionalFormatting sqref="AX211">
    <cfRule type="cellIs" dxfId="389" priority="158" stopIfTrue="1" operator="equal">
      <formula>0</formula>
    </cfRule>
  </conditionalFormatting>
  <conditionalFormatting sqref="AX213">
    <cfRule type="cellIs" dxfId="388" priority="157" stopIfTrue="1" operator="equal">
      <formula>0</formula>
    </cfRule>
  </conditionalFormatting>
  <conditionalFormatting sqref="AX215">
    <cfRule type="cellIs" dxfId="387" priority="156" stopIfTrue="1" operator="equal">
      <formula>0</formula>
    </cfRule>
  </conditionalFormatting>
  <conditionalFormatting sqref="AX219">
    <cfRule type="cellIs" dxfId="386" priority="155" stopIfTrue="1" operator="equal">
      <formula>0</formula>
    </cfRule>
  </conditionalFormatting>
  <conditionalFormatting sqref="AX221">
    <cfRule type="cellIs" dxfId="385" priority="154" stopIfTrue="1" operator="equal">
      <formula>0</formula>
    </cfRule>
  </conditionalFormatting>
  <conditionalFormatting sqref="AX235">
    <cfRule type="cellIs" dxfId="384" priority="152" stopIfTrue="1" operator="equal">
      <formula>0</formula>
    </cfRule>
  </conditionalFormatting>
  <conditionalFormatting sqref="AV239:AV240 AY239:AZ240">
    <cfRule type="cellIs" dxfId="383" priority="144" stopIfTrue="1" operator="equal">
      <formula>0</formula>
    </cfRule>
  </conditionalFormatting>
  <conditionalFormatting sqref="AX237">
    <cfRule type="cellIs" dxfId="382" priority="151" stopIfTrue="1" operator="equal">
      <formula>0</formula>
    </cfRule>
  </conditionalFormatting>
  <conditionalFormatting sqref="AW243">
    <cfRule type="cellIs" dxfId="381" priority="149" stopIfTrue="1" operator="equal">
      <formula>0</formula>
    </cfRule>
  </conditionalFormatting>
  <conditionalFormatting sqref="AV243:AV244 AY243:AZ244">
    <cfRule type="cellIs" dxfId="380" priority="148" stopIfTrue="1" operator="equal">
      <formula>0</formula>
    </cfRule>
  </conditionalFormatting>
  <conditionalFormatting sqref="AX243">
    <cfRule type="cellIs" dxfId="379" priority="146" stopIfTrue="1" operator="equal">
      <formula>0</formula>
    </cfRule>
  </conditionalFormatting>
  <conditionalFormatting sqref="AW239 AW241">
    <cfRule type="cellIs" dxfId="378" priority="145" stopIfTrue="1" operator="equal">
      <formula>0</formula>
    </cfRule>
  </conditionalFormatting>
  <conditionalFormatting sqref="AX239">
    <cfRule type="cellIs" dxfId="377" priority="140" stopIfTrue="1" operator="equal">
      <formula>0</formula>
    </cfRule>
  </conditionalFormatting>
  <conditionalFormatting sqref="AY225:AZ226 AV225:AV226">
    <cfRule type="cellIs" dxfId="376" priority="135" stopIfTrue="1" operator="equal">
      <formula>0</formula>
    </cfRule>
  </conditionalFormatting>
  <conditionalFormatting sqref="AX233">
    <cfRule type="cellIs" dxfId="375" priority="126" stopIfTrue="1" operator="equal">
      <formula>0</formula>
    </cfRule>
  </conditionalFormatting>
  <conditionalFormatting sqref="AY227:AZ228 AV227:AV228 AW227">
    <cfRule type="cellIs" dxfId="374" priority="125" stopIfTrue="1" operator="equal">
      <formula>0</formula>
    </cfRule>
  </conditionalFormatting>
  <conditionalFormatting sqref="AX227">
    <cfRule type="cellIs" dxfId="373" priority="123" stopIfTrue="1" operator="equal">
      <formula>0</formula>
    </cfRule>
  </conditionalFormatting>
  <conditionalFormatting sqref="AW225 AW229 AW231 AW233 AV229:AV234 AY229:AZ234">
    <cfRule type="cellIs" dxfId="372" priority="134" stopIfTrue="1" operator="equal">
      <formula>0</formula>
    </cfRule>
  </conditionalFormatting>
  <conditionalFormatting sqref="AX225">
    <cfRule type="cellIs" dxfId="371" priority="129" stopIfTrue="1" operator="equal">
      <formula>0</formula>
    </cfRule>
  </conditionalFormatting>
  <conditionalFormatting sqref="AX229">
    <cfRule type="cellIs" dxfId="370" priority="128" stopIfTrue="1" operator="equal">
      <formula>0</formula>
    </cfRule>
  </conditionalFormatting>
  <conditionalFormatting sqref="AX231">
    <cfRule type="cellIs" dxfId="369" priority="127" stopIfTrue="1" operator="equal">
      <formula>0</formula>
    </cfRule>
  </conditionalFormatting>
  <conditionalFormatting sqref="AT4:AT47 AT54:AT99 AT103:AT148 AT152:AT197 AT201:AT246">
    <cfRule type="expression" dxfId="368" priority="11" stopIfTrue="1">
      <formula>$AT$4=""</formula>
    </cfRule>
  </conditionalFormatting>
  <conditionalFormatting sqref="AS4:AS47 AS54:AS99 AS103:AS148 AS152:AS197 AS201:AS246">
    <cfRule type="expression" dxfId="367" priority="10" stopIfTrue="1">
      <formula>$AS$4=""</formula>
    </cfRule>
  </conditionalFormatting>
  <conditionalFormatting sqref="Q4:AU5 Q54:AU55 Q103:AU104 Q152:AU153 Q201:AU202">
    <cfRule type="expression" dxfId="366" priority="13" stopIfTrue="1">
      <formula>WEEKDAY(Q$4,2)=7</formula>
    </cfRule>
    <cfRule type="expression" dxfId="365" priority="14" stopIfTrue="1">
      <formula>WEEKDAY(Q$4,2)=6</formula>
    </cfRule>
  </conditionalFormatting>
  <conditionalFormatting sqref="AU4:AU47 AU54:AU99 AU103:AU148 AU152:AU197 AU201:AU246">
    <cfRule type="expression" dxfId="364" priority="6" stopIfTrue="1">
      <formula>$AU$4=""</formula>
    </cfRule>
  </conditionalFormatting>
  <dataValidations count="4">
    <dataValidation type="list" allowBlank="1" showInputMessage="1" showErrorMessage="1" sqref="N56:P99 N203:P246 N105:P148 N6:P47 N154:P197">
      <formula1>$BG$6:$BL$6</formula1>
    </dataValidation>
    <dataValidation imeMode="off" allowBlank="1" showInputMessage="1" showErrorMessage="1" sqref="T200:U200 W2 T53:U53 W53 T102:U102 W151 W200 W102 T151:U151"/>
    <dataValidation type="decimal" operator="greaterThanOrEqual" allowBlank="1" showInputMessage="1" showErrorMessage="1" error="３２時間を下回ることはできません_x000a_" sqref="AT2:AU2 AP2:AQ2">
      <formula1>32</formula1>
    </dataValidation>
    <dataValidation type="list" allowBlank="1" showInputMessage="1" showErrorMessage="1" sqref="C154:H197 C105:H148 C56:H99 C203:H246 C6:H47">
      <formula1>$BC$6:$BC$14</formula1>
    </dataValidation>
  </dataValidations>
  <printOptions horizontalCentered="1"/>
  <pageMargins left="0.39370078740157483" right="0.39370078740157483" top="0.59055118110236227" bottom="0.19685039370078741" header="0.31496062992125984" footer="0.31496062992125984"/>
  <pageSetup paperSize="9" scale="71" fitToHeight="0" orientation="landscape" r:id="rId1"/>
  <headerFooter>
    <oddFooter>&amp;A</oddFooter>
  </headerFooter>
  <rowBreaks count="1" manualBreakCount="1">
    <brk id="248"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14"/>
  <sheetViews>
    <sheetView view="pageBreakPreview" zoomScale="80" zoomScaleNormal="100" zoomScaleSheetLayoutView="80" workbookViewId="0">
      <pane ySplit="11" topLeftCell="A12" activePane="bottomLeft" state="frozen"/>
      <selection activeCell="C7" sqref="C7"/>
      <selection pane="bottomLeft" activeCell="B2" sqref="B2"/>
    </sheetView>
  </sheetViews>
  <sheetFormatPr defaultRowHeight="13.5"/>
  <cols>
    <col min="1" max="1" width="1.625" style="241" customWidth="1"/>
    <col min="2" max="2" width="3.125" style="243" customWidth="1"/>
    <col min="3" max="13" width="3.125" style="241" customWidth="1"/>
    <col min="14" max="16" width="3.125" style="234" customWidth="1"/>
    <col min="17" max="47" width="4.125" style="244" customWidth="1"/>
    <col min="48" max="48" width="10.625" style="244" customWidth="1"/>
    <col min="49" max="49" width="10.625" style="244" hidden="1" customWidth="1"/>
    <col min="50" max="50" width="10.625" style="244" customWidth="1"/>
    <col min="51" max="51" width="1.625" style="241" customWidth="1"/>
    <col min="52" max="52" width="3.25" style="241" customWidth="1"/>
    <col min="53" max="67" width="4.625" style="241" hidden="1" customWidth="1"/>
    <col min="68" max="76" width="4.625" style="241" customWidth="1"/>
    <col min="77" max="16384" width="9" style="241"/>
  </cols>
  <sheetData>
    <row r="1" spans="2:67" ht="16.5" customHeight="1">
      <c r="T1" s="247" t="s">
        <v>629</v>
      </c>
    </row>
    <row r="2" spans="2:67" ht="18.95" customHeight="1">
      <c r="B2" s="243" t="s">
        <v>701</v>
      </c>
      <c r="M2" s="495"/>
      <c r="N2" s="496">
        <f>YEAR(EOMONTH(DATE(SUM(2018+【共通】!N9),【共通】!P9,【共通】!R9),-3))</f>
        <v>2017</v>
      </c>
      <c r="O2" s="495"/>
      <c r="P2" s="495"/>
      <c r="Q2" s="495"/>
      <c r="R2" s="495"/>
      <c r="S2" s="246" t="s">
        <v>141</v>
      </c>
      <c r="T2" s="716" t="str">
        <f>IFERROR("令和　"&amp;VLOOKUP(N2,BN4:BO11,2,FALSE),"")</f>
        <v/>
      </c>
      <c r="U2" s="716"/>
      <c r="V2" s="244" t="s">
        <v>27</v>
      </c>
      <c r="W2" s="181">
        <f>MONTH(EOMONTH(DATE(2024,【共通】!P9,【共通】!R9),-3))</f>
        <v>8</v>
      </c>
      <c r="X2" s="245" t="s">
        <v>165</v>
      </c>
      <c r="Z2" s="247" t="s">
        <v>142</v>
      </c>
      <c r="AA2" s="711" t="s">
        <v>167</v>
      </c>
      <c r="AB2" s="712"/>
      <c r="AC2" s="712"/>
      <c r="AD2" s="712"/>
      <c r="AE2" s="712"/>
      <c r="AF2" s="712"/>
      <c r="AG2" s="712"/>
      <c r="AH2" s="712"/>
      <c r="AI2" s="712"/>
      <c r="AJ2" s="712"/>
      <c r="AK2" s="713"/>
      <c r="AL2" s="714"/>
      <c r="AM2" s="715"/>
      <c r="AN2" s="685" t="s">
        <v>168</v>
      </c>
      <c r="AO2" s="685"/>
      <c r="AP2" s="684"/>
      <c r="AQ2" s="684"/>
      <c r="AR2" s="685" t="s">
        <v>169</v>
      </c>
      <c r="AS2" s="685"/>
      <c r="AT2" s="684"/>
      <c r="AU2" s="684"/>
      <c r="AV2" s="239" t="s">
        <v>170</v>
      </c>
      <c r="AW2" s="232"/>
      <c r="AX2" s="248" t="str">
        <f>"1 / "&amp;COUNTA(C$6,C$56,C$105,C$154,C$203)</f>
        <v>1 / 1</v>
      </c>
      <c r="AY2" s="245"/>
      <c r="AZ2" s="245"/>
    </row>
    <row r="3" spans="2:67" ht="5.0999999999999996" customHeight="1">
      <c r="AY3" s="245"/>
      <c r="AZ3" s="245"/>
    </row>
    <row r="4" spans="2:67" s="248" customFormat="1" ht="15" customHeight="1">
      <c r="B4" s="686"/>
      <c r="C4" s="694" t="s">
        <v>171</v>
      </c>
      <c r="D4" s="695"/>
      <c r="E4" s="695"/>
      <c r="F4" s="695"/>
      <c r="G4" s="695"/>
      <c r="H4" s="696"/>
      <c r="I4" s="694" t="s">
        <v>172</v>
      </c>
      <c r="J4" s="695"/>
      <c r="K4" s="695"/>
      <c r="L4" s="695"/>
      <c r="M4" s="696"/>
      <c r="N4" s="710" t="s">
        <v>173</v>
      </c>
      <c r="O4" s="695"/>
      <c r="P4" s="696"/>
      <c r="Q4" s="249">
        <f>DATE($N$2,$W$2,1)</f>
        <v>42948</v>
      </c>
      <c r="R4" s="249">
        <f>Q4+1</f>
        <v>42949</v>
      </c>
      <c r="S4" s="249">
        <f>R4+1</f>
        <v>42950</v>
      </c>
      <c r="T4" s="249">
        <f t="shared" ref="T4:AQ4" si="0">S4+1</f>
        <v>42951</v>
      </c>
      <c r="U4" s="249">
        <f t="shared" si="0"/>
        <v>42952</v>
      </c>
      <c r="V4" s="249">
        <f t="shared" si="0"/>
        <v>42953</v>
      </c>
      <c r="W4" s="249">
        <f t="shared" si="0"/>
        <v>42954</v>
      </c>
      <c r="X4" s="249">
        <f t="shared" si="0"/>
        <v>42955</v>
      </c>
      <c r="Y4" s="249">
        <f t="shared" si="0"/>
        <v>42956</v>
      </c>
      <c r="Z4" s="249">
        <f t="shared" si="0"/>
        <v>42957</v>
      </c>
      <c r="AA4" s="249">
        <f t="shared" si="0"/>
        <v>42958</v>
      </c>
      <c r="AB4" s="249">
        <f t="shared" si="0"/>
        <v>42959</v>
      </c>
      <c r="AC4" s="249">
        <f t="shared" si="0"/>
        <v>42960</v>
      </c>
      <c r="AD4" s="249">
        <f t="shared" si="0"/>
        <v>42961</v>
      </c>
      <c r="AE4" s="249">
        <f t="shared" si="0"/>
        <v>42962</v>
      </c>
      <c r="AF4" s="249">
        <f t="shared" si="0"/>
        <v>42963</v>
      </c>
      <c r="AG4" s="249">
        <f t="shared" si="0"/>
        <v>42964</v>
      </c>
      <c r="AH4" s="249">
        <f t="shared" si="0"/>
        <v>42965</v>
      </c>
      <c r="AI4" s="249">
        <f t="shared" si="0"/>
        <v>42966</v>
      </c>
      <c r="AJ4" s="249">
        <f t="shared" si="0"/>
        <v>42967</v>
      </c>
      <c r="AK4" s="249">
        <f t="shared" si="0"/>
        <v>42968</v>
      </c>
      <c r="AL4" s="249">
        <f t="shared" si="0"/>
        <v>42969</v>
      </c>
      <c r="AM4" s="249">
        <f t="shared" si="0"/>
        <v>42970</v>
      </c>
      <c r="AN4" s="249">
        <f t="shared" si="0"/>
        <v>42971</v>
      </c>
      <c r="AO4" s="249">
        <f t="shared" si="0"/>
        <v>42972</v>
      </c>
      <c r="AP4" s="249">
        <f t="shared" si="0"/>
        <v>42973</v>
      </c>
      <c r="AQ4" s="249">
        <f t="shared" si="0"/>
        <v>42974</v>
      </c>
      <c r="AR4" s="249">
        <f>AQ4+1</f>
        <v>42975</v>
      </c>
      <c r="AS4" s="249">
        <f>IF(DAY(DATE($N$2,$W$2,29))=29,AR4+1,"")</f>
        <v>42976</v>
      </c>
      <c r="AT4" s="249">
        <f>IF(DAY(DATE($N$2,$W$2,30))=30,AS4+1,"")</f>
        <v>42977</v>
      </c>
      <c r="AU4" s="249">
        <f>IF(DAY(DATE($N$2,$W$2,31))=31,AT4+1,"")</f>
        <v>42978</v>
      </c>
      <c r="AV4" s="250" t="s">
        <v>174</v>
      </c>
      <c r="AW4" s="682"/>
      <c r="AX4" s="682" t="s">
        <v>175</v>
      </c>
      <c r="AY4" s="251"/>
      <c r="AZ4" s="251"/>
      <c r="BN4" s="250">
        <v>2023</v>
      </c>
      <c r="BO4" s="250">
        <v>5</v>
      </c>
    </row>
    <row r="5" spans="2:67" s="248" customFormat="1" ht="15" customHeight="1">
      <c r="B5" s="687"/>
      <c r="C5" s="697"/>
      <c r="D5" s="698"/>
      <c r="E5" s="698"/>
      <c r="F5" s="698"/>
      <c r="G5" s="698"/>
      <c r="H5" s="699"/>
      <c r="I5" s="697"/>
      <c r="J5" s="698"/>
      <c r="K5" s="698"/>
      <c r="L5" s="698"/>
      <c r="M5" s="699"/>
      <c r="N5" s="697"/>
      <c r="O5" s="698"/>
      <c r="P5" s="699"/>
      <c r="Q5" s="252" t="str">
        <f t="shared" ref="Q5:AR5" si="1">VLOOKUP(WEEKDAY(Q4,2),$BA$6:$BB$13,2,FALSE)</f>
        <v>火</v>
      </c>
      <c r="R5" s="252" t="str">
        <f t="shared" si="1"/>
        <v>水</v>
      </c>
      <c r="S5" s="252" t="str">
        <f t="shared" si="1"/>
        <v>木</v>
      </c>
      <c r="T5" s="252" t="str">
        <f t="shared" si="1"/>
        <v>金</v>
      </c>
      <c r="U5" s="252" t="str">
        <f t="shared" si="1"/>
        <v>土</v>
      </c>
      <c r="V5" s="252" t="str">
        <f t="shared" si="1"/>
        <v>日</v>
      </c>
      <c r="W5" s="252" t="str">
        <f t="shared" si="1"/>
        <v>月</v>
      </c>
      <c r="X5" s="252" t="str">
        <f t="shared" si="1"/>
        <v>火</v>
      </c>
      <c r="Y5" s="252" t="str">
        <f t="shared" si="1"/>
        <v>水</v>
      </c>
      <c r="Z5" s="252" t="str">
        <f t="shared" si="1"/>
        <v>木</v>
      </c>
      <c r="AA5" s="252" t="str">
        <f t="shared" si="1"/>
        <v>金</v>
      </c>
      <c r="AB5" s="252" t="str">
        <f t="shared" si="1"/>
        <v>土</v>
      </c>
      <c r="AC5" s="252" t="str">
        <f t="shared" si="1"/>
        <v>日</v>
      </c>
      <c r="AD5" s="252" t="str">
        <f t="shared" si="1"/>
        <v>月</v>
      </c>
      <c r="AE5" s="252" t="str">
        <f t="shared" si="1"/>
        <v>火</v>
      </c>
      <c r="AF5" s="252" t="str">
        <f t="shared" si="1"/>
        <v>水</v>
      </c>
      <c r="AG5" s="252" t="str">
        <f t="shared" si="1"/>
        <v>木</v>
      </c>
      <c r="AH5" s="252" t="str">
        <f t="shared" si="1"/>
        <v>金</v>
      </c>
      <c r="AI5" s="252" t="str">
        <f t="shared" si="1"/>
        <v>土</v>
      </c>
      <c r="AJ5" s="252" t="str">
        <f t="shared" si="1"/>
        <v>日</v>
      </c>
      <c r="AK5" s="252" t="str">
        <f t="shared" si="1"/>
        <v>月</v>
      </c>
      <c r="AL5" s="252" t="str">
        <f t="shared" si="1"/>
        <v>火</v>
      </c>
      <c r="AM5" s="252" t="str">
        <f t="shared" si="1"/>
        <v>水</v>
      </c>
      <c r="AN5" s="252" t="str">
        <f t="shared" si="1"/>
        <v>木</v>
      </c>
      <c r="AO5" s="252" t="str">
        <f t="shared" si="1"/>
        <v>金</v>
      </c>
      <c r="AP5" s="252" t="str">
        <f t="shared" si="1"/>
        <v>土</v>
      </c>
      <c r="AQ5" s="252" t="str">
        <f t="shared" si="1"/>
        <v>日</v>
      </c>
      <c r="AR5" s="252" t="str">
        <f t="shared" si="1"/>
        <v>月</v>
      </c>
      <c r="AS5" s="252" t="str">
        <f>IF(AS4="","",VLOOKUP(WEEKDAY(AS4,2),$BA$6:$BB$13,2,FALSE))</f>
        <v>火</v>
      </c>
      <c r="AT5" s="252" t="str">
        <f>IF(AT4="","",VLOOKUP(WEEKDAY(AT4,2),$BA$6:$BB$13,2,FALSE))</f>
        <v>水</v>
      </c>
      <c r="AU5" s="252" t="str">
        <f>IF(AU4="","",VLOOKUP(WEEKDAY(AU4,2),$BA$6:$BB$13,2,FALSE))</f>
        <v>木</v>
      </c>
      <c r="AV5" s="250" t="s">
        <v>176</v>
      </c>
      <c r="AW5" s="683"/>
      <c r="AX5" s="683"/>
      <c r="AY5" s="251"/>
      <c r="AZ5" s="251"/>
      <c r="BN5" s="250">
        <f>BN4+1</f>
        <v>2024</v>
      </c>
      <c r="BO5" s="250">
        <f>BO4+1</f>
        <v>6</v>
      </c>
    </row>
    <row r="6" spans="2:67" ht="15" customHeight="1">
      <c r="B6" s="686" t="s">
        <v>8</v>
      </c>
      <c r="C6" s="688" t="s">
        <v>0</v>
      </c>
      <c r="D6" s="689"/>
      <c r="E6" s="689"/>
      <c r="F6" s="689"/>
      <c r="G6" s="689"/>
      <c r="H6" s="690"/>
      <c r="I6" s="694" t="s">
        <v>9</v>
      </c>
      <c r="J6" s="695"/>
      <c r="K6" s="695"/>
      <c r="L6" s="695"/>
      <c r="M6" s="696"/>
      <c r="N6" s="700" t="s">
        <v>178</v>
      </c>
      <c r="O6" s="701"/>
      <c r="P6" s="702"/>
      <c r="Q6" s="276" t="s">
        <v>138</v>
      </c>
      <c r="R6" s="276" t="s">
        <v>138</v>
      </c>
      <c r="S6" s="276"/>
      <c r="T6" s="276"/>
      <c r="U6" s="276" t="s">
        <v>138</v>
      </c>
      <c r="V6" s="276" t="s">
        <v>138</v>
      </c>
      <c r="W6" s="276" t="s">
        <v>138</v>
      </c>
      <c r="X6" s="276" t="s">
        <v>138</v>
      </c>
      <c r="Y6" s="276" t="s">
        <v>138</v>
      </c>
      <c r="Z6" s="276"/>
      <c r="AA6" s="276"/>
      <c r="AB6" s="276" t="s">
        <v>138</v>
      </c>
      <c r="AC6" s="276" t="s">
        <v>138</v>
      </c>
      <c r="AD6" s="276" t="s">
        <v>138</v>
      </c>
      <c r="AE6" s="276" t="s">
        <v>138</v>
      </c>
      <c r="AF6" s="276" t="s">
        <v>138</v>
      </c>
      <c r="AG6" s="276"/>
      <c r="AH6" s="276"/>
      <c r="AI6" s="276" t="s">
        <v>138</v>
      </c>
      <c r="AJ6" s="276" t="s">
        <v>138</v>
      </c>
      <c r="AK6" s="276" t="s">
        <v>138</v>
      </c>
      <c r="AL6" s="276" t="s">
        <v>138</v>
      </c>
      <c r="AM6" s="276" t="s">
        <v>138</v>
      </c>
      <c r="AN6" s="276"/>
      <c r="AO6" s="276"/>
      <c r="AP6" s="276" t="s">
        <v>138</v>
      </c>
      <c r="AQ6" s="276" t="s">
        <v>138</v>
      </c>
      <c r="AR6" s="276" t="s">
        <v>138</v>
      </c>
      <c r="AS6" s="276" t="s">
        <v>138</v>
      </c>
      <c r="AT6" s="276" t="s">
        <v>138</v>
      </c>
      <c r="AU6" s="276"/>
      <c r="AV6" s="253">
        <f>COUNTA(Q6:AU6)</f>
        <v>22</v>
      </c>
      <c r="AW6" s="706">
        <f>AV7</f>
        <v>170.49999999999997</v>
      </c>
      <c r="AX6" s="708" t="str">
        <f>IFERROR(ROUNDDOWN(AV7/$AT$2,1),"")</f>
        <v/>
      </c>
      <c r="AY6" s="254"/>
      <c r="AZ6" s="254"/>
      <c r="BA6" s="255">
        <v>1</v>
      </c>
      <c r="BB6" s="255" t="s">
        <v>180</v>
      </c>
      <c r="BC6" s="373" t="s">
        <v>0</v>
      </c>
      <c r="BG6" s="233" t="s">
        <v>181</v>
      </c>
      <c r="BH6" s="233" t="s">
        <v>178</v>
      </c>
      <c r="BI6" s="233" t="s">
        <v>182</v>
      </c>
      <c r="BJ6" s="233" t="s">
        <v>183</v>
      </c>
      <c r="BK6" s="233" t="s">
        <v>289</v>
      </c>
      <c r="BL6" s="233" t="s">
        <v>290</v>
      </c>
      <c r="BN6" s="250">
        <f t="shared" ref="BN6:BO11" si="2">BN5+1</f>
        <v>2025</v>
      </c>
      <c r="BO6" s="250">
        <f t="shared" si="2"/>
        <v>7</v>
      </c>
    </row>
    <row r="7" spans="2:67" ht="15" customHeight="1">
      <c r="B7" s="687"/>
      <c r="C7" s="691"/>
      <c r="D7" s="692"/>
      <c r="E7" s="692"/>
      <c r="F7" s="692"/>
      <c r="G7" s="692"/>
      <c r="H7" s="693"/>
      <c r="I7" s="697"/>
      <c r="J7" s="698"/>
      <c r="K7" s="698"/>
      <c r="L7" s="698"/>
      <c r="M7" s="699"/>
      <c r="N7" s="703"/>
      <c r="O7" s="704"/>
      <c r="P7" s="705"/>
      <c r="Q7" s="256">
        <f>IFERROR(VLOOKUP(Q6,'P1'!$B$43:$J$46,9,FALSE),"")</f>
        <v>7.7499999999999991</v>
      </c>
      <c r="R7" s="256">
        <f>IFERROR(VLOOKUP(R6,'P1'!$B$43:$J$46,9,FALSE),"")</f>
        <v>7.7499999999999991</v>
      </c>
      <c r="S7" s="256" t="str">
        <f>IFERROR(VLOOKUP(S6,'P1'!$B$43:$J$46,9,FALSE),"")</f>
        <v/>
      </c>
      <c r="T7" s="256" t="str">
        <f>IFERROR(VLOOKUP(T6,'P1'!$B$43:$J$46,9,FALSE),"")</f>
        <v/>
      </c>
      <c r="U7" s="256">
        <f>IFERROR(VLOOKUP(U6,'P1'!$B$43:$J$46,9,FALSE),"")</f>
        <v>7.7499999999999991</v>
      </c>
      <c r="V7" s="256">
        <f>IFERROR(VLOOKUP(V6,'P1'!$B$43:$J$46,9,FALSE),"")</f>
        <v>7.7499999999999991</v>
      </c>
      <c r="W7" s="256">
        <f>IFERROR(VLOOKUP(W6,'P1'!$B$43:$J$46,9,FALSE),"")</f>
        <v>7.7499999999999991</v>
      </c>
      <c r="X7" s="256">
        <f>IFERROR(VLOOKUP(X6,'P1'!$B$43:$J$46,9,FALSE),"")</f>
        <v>7.7499999999999991</v>
      </c>
      <c r="Y7" s="256">
        <f>IFERROR(VLOOKUP(Y6,'P1'!$B$43:$J$46,9,FALSE),"")</f>
        <v>7.7499999999999991</v>
      </c>
      <c r="Z7" s="256" t="str">
        <f>IFERROR(VLOOKUP(Z6,'P1'!$B$43:$J$46,9,FALSE),"")</f>
        <v/>
      </c>
      <c r="AA7" s="256" t="str">
        <f>IFERROR(VLOOKUP(AA6,'P1'!$B$43:$J$46,9,FALSE),"")</f>
        <v/>
      </c>
      <c r="AB7" s="256">
        <f>IFERROR(VLOOKUP(AB6,'P1'!$B$43:$J$46,9,FALSE),"")</f>
        <v>7.7499999999999991</v>
      </c>
      <c r="AC7" s="256">
        <f>IFERROR(VLOOKUP(AC6,'P1'!$B$43:$J$46,9,FALSE),"")</f>
        <v>7.7499999999999991</v>
      </c>
      <c r="AD7" s="256">
        <f>IFERROR(VLOOKUP(AD6,'P1'!$B$43:$J$46,9,FALSE),"")</f>
        <v>7.7499999999999991</v>
      </c>
      <c r="AE7" s="256">
        <f>IFERROR(VLOOKUP(AE6,'P1'!$B$43:$J$46,9,FALSE),"")</f>
        <v>7.7499999999999991</v>
      </c>
      <c r="AF7" s="256">
        <f>IFERROR(VLOOKUP(AF6,'P1'!$B$43:$J$46,9,FALSE),"")</f>
        <v>7.7499999999999991</v>
      </c>
      <c r="AG7" s="256" t="str">
        <f>IFERROR(VLOOKUP(AG6,'P1'!$B$43:$J$46,9,FALSE),"")</f>
        <v/>
      </c>
      <c r="AH7" s="256" t="str">
        <f>IFERROR(VLOOKUP(AH6,'P1'!$B$43:$J$46,9,FALSE),"")</f>
        <v/>
      </c>
      <c r="AI7" s="256">
        <f>IFERROR(VLOOKUP(AI6,'P1'!$B$43:$J$46,9,FALSE),"")</f>
        <v>7.7499999999999991</v>
      </c>
      <c r="AJ7" s="256">
        <f>IFERROR(VLOOKUP(AJ6,'P1'!$B$43:$J$46,9,FALSE),"")</f>
        <v>7.7499999999999991</v>
      </c>
      <c r="AK7" s="256">
        <f>IFERROR(VLOOKUP(AK6,'P1'!$B$43:$J$46,9,FALSE),"")</f>
        <v>7.7499999999999991</v>
      </c>
      <c r="AL7" s="256">
        <f>IFERROR(VLOOKUP(AL6,'P1'!$B$43:$J$46,9,FALSE),"")</f>
        <v>7.7499999999999991</v>
      </c>
      <c r="AM7" s="256">
        <f>IFERROR(VLOOKUP(AM6,'P1'!$B$43:$J$46,9,FALSE),"")</f>
        <v>7.7499999999999991</v>
      </c>
      <c r="AN7" s="256" t="str">
        <f>IFERROR(VLOOKUP(AN6,'P1'!$B$43:$J$46,9,FALSE),"")</f>
        <v/>
      </c>
      <c r="AO7" s="256" t="str">
        <f>IFERROR(VLOOKUP(AO6,'P1'!$B$43:$J$46,9,FALSE),"")</f>
        <v/>
      </c>
      <c r="AP7" s="256">
        <f>IFERROR(VLOOKUP(AP6,'P1'!$B$43:$J$46,9,FALSE),"")</f>
        <v>7.7499999999999991</v>
      </c>
      <c r="AQ7" s="256">
        <f>IFERROR(VLOOKUP(AQ6,'P1'!$B$43:$J$46,9,FALSE),"")</f>
        <v>7.7499999999999991</v>
      </c>
      <c r="AR7" s="256">
        <f>IFERROR(VLOOKUP(AR6,'P1'!$B$43:$J$46,9,FALSE),"")</f>
        <v>7.7499999999999991</v>
      </c>
      <c r="AS7" s="256">
        <f>IFERROR(VLOOKUP(AS6,'P1'!$B$43:$J$46,9,FALSE),"")</f>
        <v>7.7499999999999991</v>
      </c>
      <c r="AT7" s="256">
        <f>IFERROR(VLOOKUP(AT6,'P1'!$B$43:$J$46,9,FALSE),"")</f>
        <v>7.7499999999999991</v>
      </c>
      <c r="AU7" s="256" t="str">
        <f>IFERROR(VLOOKUP(AU6,'P1'!$B$43:$J$46,9,FALSE),"")</f>
        <v/>
      </c>
      <c r="AV7" s="257">
        <f>SUM(Q7:AU7)</f>
        <v>170.49999999999997</v>
      </c>
      <c r="AW7" s="707"/>
      <c r="AX7" s="709"/>
      <c r="AY7" s="258"/>
      <c r="AZ7" s="258"/>
      <c r="BA7" s="255">
        <v>2</v>
      </c>
      <c r="BB7" s="255" t="s">
        <v>28</v>
      </c>
      <c r="BC7" s="373" t="s">
        <v>271</v>
      </c>
      <c r="BN7" s="250">
        <f t="shared" si="2"/>
        <v>2026</v>
      </c>
      <c r="BO7" s="250">
        <f t="shared" si="2"/>
        <v>8</v>
      </c>
    </row>
    <row r="8" spans="2:67" ht="15" customHeight="1">
      <c r="B8" s="686" t="s">
        <v>8</v>
      </c>
      <c r="C8" s="688" t="s">
        <v>271</v>
      </c>
      <c r="D8" s="689"/>
      <c r="E8" s="689"/>
      <c r="F8" s="689"/>
      <c r="G8" s="689"/>
      <c r="H8" s="690"/>
      <c r="I8" s="694" t="s">
        <v>184</v>
      </c>
      <c r="J8" s="695"/>
      <c r="K8" s="695"/>
      <c r="L8" s="695"/>
      <c r="M8" s="696"/>
      <c r="N8" s="700" t="s">
        <v>181</v>
      </c>
      <c r="O8" s="701"/>
      <c r="P8" s="702"/>
      <c r="Q8" s="276" t="s">
        <v>292</v>
      </c>
      <c r="R8" s="276" t="s">
        <v>292</v>
      </c>
      <c r="S8" s="276"/>
      <c r="T8" s="276"/>
      <c r="U8" s="276" t="s">
        <v>292</v>
      </c>
      <c r="V8" s="276" t="s">
        <v>292</v>
      </c>
      <c r="W8" s="276" t="s">
        <v>292</v>
      </c>
      <c r="X8" s="276" t="s">
        <v>292</v>
      </c>
      <c r="Y8" s="276" t="s">
        <v>293</v>
      </c>
      <c r="Z8" s="276"/>
      <c r="AA8" s="276"/>
      <c r="AB8" s="276" t="s">
        <v>292</v>
      </c>
      <c r="AC8" s="276" t="s">
        <v>292</v>
      </c>
      <c r="AD8" s="276" t="s">
        <v>292</v>
      </c>
      <c r="AE8" s="276" t="s">
        <v>292</v>
      </c>
      <c r="AF8" s="276" t="s">
        <v>292</v>
      </c>
      <c r="AG8" s="276"/>
      <c r="AH8" s="276"/>
      <c r="AI8" s="276" t="s">
        <v>292</v>
      </c>
      <c r="AJ8" s="276" t="s">
        <v>292</v>
      </c>
      <c r="AK8" s="276" t="s">
        <v>292</v>
      </c>
      <c r="AL8" s="276" t="s">
        <v>293</v>
      </c>
      <c r="AM8" s="276" t="s">
        <v>292</v>
      </c>
      <c r="AN8" s="276"/>
      <c r="AO8" s="276"/>
      <c r="AP8" s="276" t="s">
        <v>292</v>
      </c>
      <c r="AQ8" s="276" t="s">
        <v>292</v>
      </c>
      <c r="AR8" s="276" t="s">
        <v>292</v>
      </c>
      <c r="AS8" s="276" t="s">
        <v>292</v>
      </c>
      <c r="AT8" s="276" t="s">
        <v>292</v>
      </c>
      <c r="AU8" s="276"/>
      <c r="AV8" s="253">
        <f>COUNTA(Q8:AU8)</f>
        <v>22</v>
      </c>
      <c r="AW8" s="706">
        <f>AV9</f>
        <v>170.49999999999997</v>
      </c>
      <c r="AX8" s="708" t="str">
        <f>IFERROR(ROUNDDOWN(AV9/$AT$2,1),"")</f>
        <v/>
      </c>
      <c r="AY8" s="254"/>
      <c r="AZ8" s="254"/>
      <c r="BA8" s="255">
        <v>3</v>
      </c>
      <c r="BB8" s="255" t="s">
        <v>29</v>
      </c>
      <c r="BC8" s="373" t="s">
        <v>274</v>
      </c>
      <c r="BN8" s="250">
        <f t="shared" si="2"/>
        <v>2027</v>
      </c>
      <c r="BO8" s="250">
        <f t="shared" si="2"/>
        <v>9</v>
      </c>
    </row>
    <row r="9" spans="2:67" ht="15" customHeight="1">
      <c r="B9" s="687"/>
      <c r="C9" s="691"/>
      <c r="D9" s="692"/>
      <c r="E9" s="692"/>
      <c r="F9" s="692"/>
      <c r="G9" s="692"/>
      <c r="H9" s="693"/>
      <c r="I9" s="697"/>
      <c r="J9" s="698"/>
      <c r="K9" s="698"/>
      <c r="L9" s="698"/>
      <c r="M9" s="699"/>
      <c r="N9" s="703"/>
      <c r="O9" s="704"/>
      <c r="P9" s="705"/>
      <c r="Q9" s="256">
        <f>IFERROR(VLOOKUP(Q8,'P1'!$B$43:$J$46,9,FALSE),"")</f>
        <v>7.7499999999999991</v>
      </c>
      <c r="R9" s="256">
        <f>IFERROR(VLOOKUP(R8,'P1'!$B$43:$J$46,9,FALSE),"")</f>
        <v>7.7499999999999991</v>
      </c>
      <c r="S9" s="256" t="str">
        <f>IFERROR(VLOOKUP(S8,'P1'!$B$43:$J$46,9,FALSE),"")</f>
        <v/>
      </c>
      <c r="T9" s="256" t="str">
        <f>IFERROR(VLOOKUP(T8,'P1'!$B$43:$J$46,9,FALSE),"")</f>
        <v/>
      </c>
      <c r="U9" s="256">
        <f>IFERROR(VLOOKUP(U8,'P1'!$B$43:$J$46,9,FALSE),"")</f>
        <v>7.7499999999999991</v>
      </c>
      <c r="V9" s="256">
        <f>IFERROR(VLOOKUP(V8,'P1'!$B$43:$J$46,9,FALSE),"")</f>
        <v>7.7499999999999991</v>
      </c>
      <c r="W9" s="256">
        <f>IFERROR(VLOOKUP(W8,'P1'!$B$43:$J$46,9,FALSE),"")</f>
        <v>7.7499999999999991</v>
      </c>
      <c r="X9" s="256">
        <f>IFERROR(VLOOKUP(X8,'P1'!$B$43:$J$46,9,FALSE),"")</f>
        <v>7.7499999999999991</v>
      </c>
      <c r="Y9" s="256">
        <f>IFERROR(VLOOKUP(Y8,'P1'!$B$43:$J$46,9,FALSE),"")</f>
        <v>7.7499999999999991</v>
      </c>
      <c r="Z9" s="256" t="str">
        <f>IFERROR(VLOOKUP(Z8,'P1'!$B$43:$J$46,9,FALSE),"")</f>
        <v/>
      </c>
      <c r="AA9" s="256" t="str">
        <f>IFERROR(VLOOKUP(AA8,'P1'!$B$43:$J$46,9,FALSE),"")</f>
        <v/>
      </c>
      <c r="AB9" s="256">
        <f>IFERROR(VLOOKUP(AB8,'P1'!$B$43:$J$46,9,FALSE),"")</f>
        <v>7.7499999999999991</v>
      </c>
      <c r="AC9" s="256">
        <f>IFERROR(VLOOKUP(AC8,'P1'!$B$43:$J$46,9,FALSE),"")</f>
        <v>7.7499999999999991</v>
      </c>
      <c r="AD9" s="256">
        <f>IFERROR(VLOOKUP(AD8,'P1'!$B$43:$J$46,9,FALSE),"")</f>
        <v>7.7499999999999991</v>
      </c>
      <c r="AE9" s="256">
        <f>IFERROR(VLOOKUP(AE8,'P1'!$B$43:$J$46,9,FALSE),"")</f>
        <v>7.7499999999999991</v>
      </c>
      <c r="AF9" s="256">
        <f>IFERROR(VLOOKUP(AF8,'P1'!$B$43:$J$46,9,FALSE),"")</f>
        <v>7.7499999999999991</v>
      </c>
      <c r="AG9" s="256" t="str">
        <f>IFERROR(VLOOKUP(AG8,'P1'!$B$43:$J$46,9,FALSE),"")</f>
        <v/>
      </c>
      <c r="AH9" s="256" t="str">
        <f>IFERROR(VLOOKUP(AH8,'P1'!$B$43:$J$46,9,FALSE),"")</f>
        <v/>
      </c>
      <c r="AI9" s="256">
        <f>IFERROR(VLOOKUP(AI8,'P1'!$B$43:$J$46,9,FALSE),"")</f>
        <v>7.7499999999999991</v>
      </c>
      <c r="AJ9" s="256">
        <f>IFERROR(VLOOKUP(AJ8,'P1'!$B$43:$J$46,9,FALSE),"")</f>
        <v>7.7499999999999991</v>
      </c>
      <c r="AK9" s="256">
        <f>IFERROR(VLOOKUP(AK8,'P1'!$B$43:$J$46,9,FALSE),"")</f>
        <v>7.7499999999999991</v>
      </c>
      <c r="AL9" s="256">
        <f>IFERROR(VLOOKUP(AL8,'P1'!$B$43:$J$46,9,FALSE),"")</f>
        <v>7.7499999999999991</v>
      </c>
      <c r="AM9" s="256">
        <f>IFERROR(VLOOKUP(AM8,'P1'!$B$43:$J$46,9,FALSE),"")</f>
        <v>7.7499999999999991</v>
      </c>
      <c r="AN9" s="256" t="str">
        <f>IFERROR(VLOOKUP(AN8,'P1'!$B$43:$J$46,9,FALSE),"")</f>
        <v/>
      </c>
      <c r="AO9" s="256" t="str">
        <f>IFERROR(VLOOKUP(AO8,'P1'!$B$43:$J$46,9,FALSE),"")</f>
        <v/>
      </c>
      <c r="AP9" s="256">
        <f>IFERROR(VLOOKUP(AP8,'P1'!$B$43:$J$46,9,FALSE),"")</f>
        <v>7.7499999999999991</v>
      </c>
      <c r="AQ9" s="256">
        <f>IFERROR(VLOOKUP(AQ8,'P1'!$B$43:$J$46,9,FALSE),"")</f>
        <v>7.7499999999999991</v>
      </c>
      <c r="AR9" s="256">
        <f>IFERROR(VLOOKUP(AR8,'P1'!$B$43:$J$46,9,FALSE),"")</f>
        <v>7.7499999999999991</v>
      </c>
      <c r="AS9" s="256">
        <f>IFERROR(VLOOKUP(AS8,'P1'!$B$43:$J$46,9,FALSE),"")</f>
        <v>7.7499999999999991</v>
      </c>
      <c r="AT9" s="256">
        <f>IFERROR(VLOOKUP(AT8,'P1'!$B$43:$J$46,9,FALSE),"")</f>
        <v>7.7499999999999991</v>
      </c>
      <c r="AU9" s="256" t="str">
        <f>IFERROR(VLOOKUP(AU8,'P1'!$B$43:$J$46,9,FALSE),"")</f>
        <v/>
      </c>
      <c r="AV9" s="257">
        <f>SUM(Q9:AU9)</f>
        <v>170.49999999999997</v>
      </c>
      <c r="AW9" s="707"/>
      <c r="AX9" s="709"/>
      <c r="AY9" s="258"/>
      <c r="AZ9" s="258"/>
      <c r="BA9" s="255">
        <v>4</v>
      </c>
      <c r="BB9" s="255" t="s">
        <v>30</v>
      </c>
      <c r="BC9" s="11" t="s">
        <v>424</v>
      </c>
      <c r="BN9" s="250">
        <f t="shared" si="2"/>
        <v>2028</v>
      </c>
      <c r="BO9" s="250">
        <f t="shared" si="2"/>
        <v>10</v>
      </c>
    </row>
    <row r="10" spans="2:67" ht="15" customHeight="1">
      <c r="B10" s="686" t="s">
        <v>8</v>
      </c>
      <c r="C10" s="688" t="s">
        <v>272</v>
      </c>
      <c r="D10" s="689"/>
      <c r="E10" s="689"/>
      <c r="F10" s="689"/>
      <c r="G10" s="689"/>
      <c r="H10" s="690"/>
      <c r="I10" s="694" t="s">
        <v>10</v>
      </c>
      <c r="J10" s="695"/>
      <c r="K10" s="695"/>
      <c r="L10" s="695"/>
      <c r="M10" s="696"/>
      <c r="N10" s="700" t="s">
        <v>182</v>
      </c>
      <c r="O10" s="701"/>
      <c r="P10" s="702"/>
      <c r="Q10" s="276" t="s">
        <v>294</v>
      </c>
      <c r="R10" s="276" t="s">
        <v>294</v>
      </c>
      <c r="S10" s="276"/>
      <c r="T10" s="276"/>
      <c r="U10" s="276" t="s">
        <v>294</v>
      </c>
      <c r="V10" s="276" t="s">
        <v>294</v>
      </c>
      <c r="W10" s="276"/>
      <c r="X10" s="276" t="s">
        <v>294</v>
      </c>
      <c r="Y10" s="276" t="s">
        <v>294</v>
      </c>
      <c r="Z10" s="276"/>
      <c r="AA10" s="276"/>
      <c r="AB10" s="276" t="s">
        <v>294</v>
      </c>
      <c r="AC10" s="276" t="s">
        <v>294</v>
      </c>
      <c r="AD10" s="276"/>
      <c r="AE10" s="276" t="s">
        <v>294</v>
      </c>
      <c r="AF10" s="276" t="s">
        <v>294</v>
      </c>
      <c r="AG10" s="276"/>
      <c r="AH10" s="276"/>
      <c r="AI10" s="276" t="s">
        <v>294</v>
      </c>
      <c r="AJ10" s="276" t="s">
        <v>294</v>
      </c>
      <c r="AK10" s="276"/>
      <c r="AL10" s="276" t="s">
        <v>294</v>
      </c>
      <c r="AM10" s="276" t="s">
        <v>294</v>
      </c>
      <c r="AN10" s="276"/>
      <c r="AO10" s="276"/>
      <c r="AP10" s="276" t="s">
        <v>294</v>
      </c>
      <c r="AQ10" s="276" t="s">
        <v>294</v>
      </c>
      <c r="AR10" s="276"/>
      <c r="AS10" s="276" t="s">
        <v>294</v>
      </c>
      <c r="AT10" s="276" t="s">
        <v>294</v>
      </c>
      <c r="AU10" s="276"/>
      <c r="AV10" s="253">
        <f>COUNTA(Q10:AU10)</f>
        <v>18</v>
      </c>
      <c r="AW10" s="706">
        <f>AV11</f>
        <v>98.999999999999986</v>
      </c>
      <c r="AX10" s="708" t="str">
        <f>IFERROR(ROUNDDOWN(AV11/$AT$2,1),"")</f>
        <v/>
      </c>
      <c r="AY10" s="254"/>
      <c r="AZ10" s="254"/>
      <c r="BA10" s="255">
        <v>5</v>
      </c>
      <c r="BB10" s="255" t="s">
        <v>31</v>
      </c>
      <c r="BC10" s="373" t="s">
        <v>425</v>
      </c>
      <c r="BN10" s="250">
        <f t="shared" si="2"/>
        <v>2029</v>
      </c>
      <c r="BO10" s="250">
        <f t="shared" si="2"/>
        <v>11</v>
      </c>
    </row>
    <row r="11" spans="2:67" ht="15" customHeight="1">
      <c r="B11" s="687"/>
      <c r="C11" s="691"/>
      <c r="D11" s="692"/>
      <c r="E11" s="692"/>
      <c r="F11" s="692"/>
      <c r="G11" s="692"/>
      <c r="H11" s="693"/>
      <c r="I11" s="697"/>
      <c r="J11" s="698"/>
      <c r="K11" s="698"/>
      <c r="L11" s="698"/>
      <c r="M11" s="699"/>
      <c r="N11" s="703"/>
      <c r="O11" s="704"/>
      <c r="P11" s="705"/>
      <c r="Q11" s="256">
        <f>IFERROR(VLOOKUP(Q10,'P1'!$B$43:$J$46,9,FALSE),"")</f>
        <v>5.4999999999999991</v>
      </c>
      <c r="R11" s="256">
        <f>IFERROR(VLOOKUP(R10,'P1'!$B$43:$J$46,9,FALSE),"")</f>
        <v>5.4999999999999991</v>
      </c>
      <c r="S11" s="256" t="str">
        <f>IFERROR(VLOOKUP(S10,'P1'!$B$43:$J$46,9,FALSE),"")</f>
        <v/>
      </c>
      <c r="T11" s="256" t="str">
        <f>IFERROR(VLOOKUP(T10,'P1'!$B$43:$J$46,9,FALSE),"")</f>
        <v/>
      </c>
      <c r="U11" s="256">
        <f>IFERROR(VLOOKUP(U10,'P1'!$B$43:$J$46,9,FALSE),"")</f>
        <v>5.4999999999999991</v>
      </c>
      <c r="V11" s="256">
        <f>IFERROR(VLOOKUP(V10,'P1'!$B$43:$J$46,9,FALSE),"")</f>
        <v>5.4999999999999991</v>
      </c>
      <c r="W11" s="256" t="str">
        <f>IFERROR(VLOOKUP(W10,'P1'!$B$43:$J$46,9,FALSE),"")</f>
        <v/>
      </c>
      <c r="X11" s="256">
        <f>IFERROR(VLOOKUP(X10,'P1'!$B$43:$J$46,9,FALSE),"")</f>
        <v>5.4999999999999991</v>
      </c>
      <c r="Y11" s="256">
        <f>IFERROR(VLOOKUP(Y10,'P1'!$B$43:$J$46,9,FALSE),"")</f>
        <v>5.4999999999999991</v>
      </c>
      <c r="Z11" s="256" t="str">
        <f>IFERROR(VLOOKUP(Z10,'P1'!$B$43:$J$46,9,FALSE),"")</f>
        <v/>
      </c>
      <c r="AA11" s="256" t="str">
        <f>IFERROR(VLOOKUP(AA10,'P1'!$B$43:$J$46,9,FALSE),"")</f>
        <v/>
      </c>
      <c r="AB11" s="256">
        <f>IFERROR(VLOOKUP(AB10,'P1'!$B$43:$J$46,9,FALSE),"")</f>
        <v>5.4999999999999991</v>
      </c>
      <c r="AC11" s="256">
        <f>IFERROR(VLOOKUP(AC10,'P1'!$B$43:$J$46,9,FALSE),"")</f>
        <v>5.4999999999999991</v>
      </c>
      <c r="AD11" s="256" t="str">
        <f>IFERROR(VLOOKUP(AD10,'P1'!$B$43:$J$46,9,FALSE),"")</f>
        <v/>
      </c>
      <c r="AE11" s="256">
        <f>IFERROR(VLOOKUP(AE10,'P1'!$B$43:$J$46,9,FALSE),"")</f>
        <v>5.4999999999999991</v>
      </c>
      <c r="AF11" s="256">
        <f>IFERROR(VLOOKUP(AF10,'P1'!$B$43:$J$46,9,FALSE),"")</f>
        <v>5.4999999999999991</v>
      </c>
      <c r="AG11" s="256" t="str">
        <f>IFERROR(VLOOKUP(AG10,'P1'!$B$43:$J$46,9,FALSE),"")</f>
        <v/>
      </c>
      <c r="AH11" s="256" t="str">
        <f>IFERROR(VLOOKUP(AH10,'P1'!$B$43:$J$46,9,FALSE),"")</f>
        <v/>
      </c>
      <c r="AI11" s="256">
        <f>IFERROR(VLOOKUP(AI10,'P1'!$B$43:$J$46,9,FALSE),"")</f>
        <v>5.4999999999999991</v>
      </c>
      <c r="AJ11" s="256">
        <f>IFERROR(VLOOKUP(AJ10,'P1'!$B$43:$J$46,9,FALSE),"")</f>
        <v>5.4999999999999991</v>
      </c>
      <c r="AK11" s="256" t="str">
        <f>IFERROR(VLOOKUP(AK10,'P1'!$B$43:$J$46,9,FALSE),"")</f>
        <v/>
      </c>
      <c r="AL11" s="256">
        <f>IFERROR(VLOOKUP(AL10,'P1'!$B$43:$J$46,9,FALSE),"")</f>
        <v>5.4999999999999991</v>
      </c>
      <c r="AM11" s="256">
        <f>IFERROR(VLOOKUP(AM10,'P1'!$B$43:$J$46,9,FALSE),"")</f>
        <v>5.4999999999999991</v>
      </c>
      <c r="AN11" s="256" t="str">
        <f>IFERROR(VLOOKUP(AN10,'P1'!$B$43:$J$46,9,FALSE),"")</f>
        <v/>
      </c>
      <c r="AO11" s="256" t="str">
        <f>IFERROR(VLOOKUP(AO10,'P1'!$B$43:$J$46,9,FALSE),"")</f>
        <v/>
      </c>
      <c r="AP11" s="256">
        <f>IFERROR(VLOOKUP(AP10,'P1'!$B$43:$J$46,9,FALSE),"")</f>
        <v>5.4999999999999991</v>
      </c>
      <c r="AQ11" s="256">
        <f>IFERROR(VLOOKUP(AQ10,'P1'!$B$43:$J$46,9,FALSE),"")</f>
        <v>5.4999999999999991</v>
      </c>
      <c r="AR11" s="256" t="str">
        <f>IFERROR(VLOOKUP(AR10,'P1'!$B$43:$J$46,9,FALSE),"")</f>
        <v/>
      </c>
      <c r="AS11" s="256">
        <f>IFERROR(VLOOKUP(AS10,'P1'!$B$43:$J$46,9,FALSE),"")</f>
        <v>5.4999999999999991</v>
      </c>
      <c r="AT11" s="256">
        <f>IFERROR(VLOOKUP(AT10,'P1'!$B$43:$J$46,9,FALSE),"")</f>
        <v>5.4999999999999991</v>
      </c>
      <c r="AU11" s="256" t="str">
        <f>IFERROR(VLOOKUP(AU10,'P1'!$B$43:$J$46,9,FALSE),"")</f>
        <v/>
      </c>
      <c r="AV11" s="257">
        <f>SUM(Q11:AU11)</f>
        <v>98.999999999999986</v>
      </c>
      <c r="AW11" s="707"/>
      <c r="AX11" s="709"/>
      <c r="AY11" s="258"/>
      <c r="AZ11" s="258"/>
      <c r="BA11" s="255">
        <v>6</v>
      </c>
      <c r="BB11" s="255" t="s">
        <v>32</v>
      </c>
      <c r="BC11" s="373" t="s">
        <v>426</v>
      </c>
      <c r="BN11" s="250">
        <f t="shared" si="2"/>
        <v>2030</v>
      </c>
      <c r="BO11" s="250">
        <f t="shared" si="2"/>
        <v>12</v>
      </c>
    </row>
    <row r="12" spans="2:67" ht="17.100000000000001" customHeight="1">
      <c r="B12" s="686">
        <f>ROW(B1)</f>
        <v>1</v>
      </c>
      <c r="C12" s="717"/>
      <c r="D12" s="718"/>
      <c r="E12" s="718"/>
      <c r="F12" s="718"/>
      <c r="G12" s="718"/>
      <c r="H12" s="719"/>
      <c r="I12" s="723"/>
      <c r="J12" s="724"/>
      <c r="K12" s="724"/>
      <c r="L12" s="724"/>
      <c r="M12" s="725"/>
      <c r="N12" s="729"/>
      <c r="O12" s="730"/>
      <c r="P12" s="71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3">
        <f>COUNTA(Q12:AU12)</f>
        <v>0</v>
      </c>
      <c r="AW12" s="706">
        <f>AV13</f>
        <v>0</v>
      </c>
      <c r="AX12" s="708" t="str">
        <f>IFERROR(ROUNDDOWN(AV13/$AT$2,1),"")</f>
        <v/>
      </c>
      <c r="AY12" s="254"/>
      <c r="AZ12" s="254"/>
      <c r="BA12" s="255">
        <v>7</v>
      </c>
      <c r="BB12" s="255" t="s">
        <v>33</v>
      </c>
      <c r="BC12" s="373" t="s">
        <v>427</v>
      </c>
    </row>
    <row r="13" spans="2:67" ht="17.100000000000001" customHeight="1">
      <c r="B13" s="687"/>
      <c r="C13" s="720"/>
      <c r="D13" s="721"/>
      <c r="E13" s="721"/>
      <c r="F13" s="721"/>
      <c r="G13" s="721"/>
      <c r="H13" s="722"/>
      <c r="I13" s="726"/>
      <c r="J13" s="727"/>
      <c r="K13" s="727"/>
      <c r="L13" s="727"/>
      <c r="M13" s="728"/>
      <c r="N13" s="720"/>
      <c r="O13" s="721"/>
      <c r="P13" s="722"/>
      <c r="Q13" s="256" t="str">
        <f>IFERROR(IF(AND(AND($N12&lt;&gt;$BI$6,$N12&lt;&gt;$BJ$6),Q12="有"),$AL$2,VLOOKUP(Q12,'P1'!$B$4:$J$35,9,FALSE)),"")</f>
        <v/>
      </c>
      <c r="R13" s="256" t="str">
        <f>IFERROR(IF(AND(AND($N12&lt;&gt;$BI$6,$N12&lt;&gt;$BJ$6),R12="有"),$AL$2,VLOOKUP(R12,'P1'!$B$4:$J$35,9,FALSE)),"")</f>
        <v/>
      </c>
      <c r="S13" s="256" t="str">
        <f>IFERROR(IF(AND(AND($N12&lt;&gt;$BI$6,$N12&lt;&gt;$BJ$6),S12="有"),$AL$2,VLOOKUP(S12,'P1'!$B$4:$J$35,9,FALSE)),"")</f>
        <v/>
      </c>
      <c r="T13" s="256" t="str">
        <f>IFERROR(IF(AND(AND($N12&lt;&gt;$BI$6,$N12&lt;&gt;$BJ$6),T12="有"),$AL$2,VLOOKUP(T12,'P1'!$B$4:$J$35,9,FALSE)),"")</f>
        <v/>
      </c>
      <c r="U13" s="256" t="str">
        <f>IFERROR(IF(AND(AND($N12&lt;&gt;$BI$6,$N12&lt;&gt;$BJ$6),U12="有"),$AL$2,VLOOKUP(U12,'P1'!$B$4:$J$35,9,FALSE)),"")</f>
        <v/>
      </c>
      <c r="V13" s="256" t="str">
        <f>IFERROR(IF(AND(AND($N12&lt;&gt;$BI$6,$N12&lt;&gt;$BJ$6),V12="有"),$AL$2,VLOOKUP(V12,'P1'!$B$4:$J$35,9,FALSE)),"")</f>
        <v/>
      </c>
      <c r="W13" s="256" t="str">
        <f>IFERROR(IF(AND(AND($N12&lt;&gt;$BI$6,$N12&lt;&gt;$BJ$6),W12="有"),$AL$2,VLOOKUP(W12,'P1'!$B$4:$J$35,9,FALSE)),"")</f>
        <v/>
      </c>
      <c r="X13" s="256" t="str">
        <f>IFERROR(IF(AND(AND($N12&lt;&gt;$BI$6,$N12&lt;&gt;$BJ$6),X12="有"),$AL$2,VLOOKUP(X12,'P1'!$B$4:$J$35,9,FALSE)),"")</f>
        <v/>
      </c>
      <c r="Y13" s="256" t="str">
        <f>IFERROR(IF(AND(AND($N12&lt;&gt;$BI$6,$N12&lt;&gt;$BJ$6),Y12="有"),$AL$2,VLOOKUP(Y12,'P1'!$B$4:$J$35,9,FALSE)),"")</f>
        <v/>
      </c>
      <c r="Z13" s="256" t="str">
        <f>IFERROR(IF(AND(AND($N12&lt;&gt;$BI$6,$N12&lt;&gt;$BJ$6),Z12="有"),$AL$2,VLOOKUP(Z12,'P1'!$B$4:$J$35,9,FALSE)),"")</f>
        <v/>
      </c>
      <c r="AA13" s="256" t="str">
        <f>IFERROR(IF(AND(AND($N12&lt;&gt;$BI$6,$N12&lt;&gt;$BJ$6),AA12="有"),$AL$2,VLOOKUP(AA12,'P1'!$B$4:$J$35,9,FALSE)),"")</f>
        <v/>
      </c>
      <c r="AB13" s="256" t="str">
        <f>IFERROR(IF(AND(AND($N12&lt;&gt;$BI$6,$N12&lt;&gt;$BJ$6),AB12="有"),$AL$2,VLOOKUP(AB12,'P1'!$B$4:$J$35,9,FALSE)),"")</f>
        <v/>
      </c>
      <c r="AC13" s="256" t="str">
        <f>IFERROR(IF(AND(AND($N12&lt;&gt;$BI$6,$N12&lt;&gt;$BJ$6),AC12="有"),$AL$2,VLOOKUP(AC12,'P1'!$B$4:$J$35,9,FALSE)),"")</f>
        <v/>
      </c>
      <c r="AD13" s="256" t="str">
        <f>IFERROR(IF(AND(AND($N12&lt;&gt;$BI$6,$N12&lt;&gt;$BJ$6),AD12="有"),$AL$2,VLOOKUP(AD12,'P1'!$B$4:$J$35,9,FALSE)),"")</f>
        <v/>
      </c>
      <c r="AE13" s="256" t="str">
        <f>IFERROR(IF(AND(AND($N12&lt;&gt;$BI$6,$N12&lt;&gt;$BJ$6),AE12="有"),$AL$2,VLOOKUP(AE12,'P1'!$B$4:$J$35,9,FALSE)),"")</f>
        <v/>
      </c>
      <c r="AF13" s="256" t="str">
        <f>IFERROR(IF(AND(AND($N12&lt;&gt;$BI$6,$N12&lt;&gt;$BJ$6),AF12="有"),$AL$2,VLOOKUP(AF12,'P1'!$B$4:$J$35,9,FALSE)),"")</f>
        <v/>
      </c>
      <c r="AG13" s="256" t="str">
        <f>IFERROR(IF(AND(AND($N12&lt;&gt;$BI$6,$N12&lt;&gt;$BJ$6),AG12="有"),$AL$2,VLOOKUP(AG12,'P1'!$B$4:$J$35,9,FALSE)),"")</f>
        <v/>
      </c>
      <c r="AH13" s="256" t="str">
        <f>IFERROR(IF(AND(AND($N12&lt;&gt;$BI$6,$N12&lt;&gt;$BJ$6),AH12="有"),$AL$2,VLOOKUP(AH12,'P1'!$B$4:$J$35,9,FALSE)),"")</f>
        <v/>
      </c>
      <c r="AI13" s="256" t="str">
        <f>IFERROR(IF(AND(AND($N12&lt;&gt;$BI$6,$N12&lt;&gt;$BJ$6),AI12="有"),$AL$2,VLOOKUP(AI12,'P1'!$B$4:$J$35,9,FALSE)),"")</f>
        <v/>
      </c>
      <c r="AJ13" s="256" t="str">
        <f>IFERROR(IF(AND(AND($N12&lt;&gt;$BI$6,$N12&lt;&gt;$BJ$6),AJ12="有"),$AL$2,VLOOKUP(AJ12,'P1'!$B$4:$J$35,9,FALSE)),"")</f>
        <v/>
      </c>
      <c r="AK13" s="256" t="str">
        <f>IFERROR(IF(AND(AND($N12&lt;&gt;$BI$6,$N12&lt;&gt;$BJ$6),AK12="有"),$AL$2,VLOOKUP(AK12,'P1'!$B$4:$J$35,9,FALSE)),"")</f>
        <v/>
      </c>
      <c r="AL13" s="256" t="str">
        <f>IFERROR(IF(AND(AND($N12&lt;&gt;$BI$6,$N12&lt;&gt;$BJ$6),AL12="有"),$AL$2,VLOOKUP(AL12,'P1'!$B$4:$J$35,9,FALSE)),"")</f>
        <v/>
      </c>
      <c r="AM13" s="256" t="str">
        <f>IFERROR(IF(AND(AND($N12&lt;&gt;$BI$6,$N12&lt;&gt;$BJ$6),AM12="有"),$AL$2,VLOOKUP(AM12,'P1'!$B$4:$J$35,9,FALSE)),"")</f>
        <v/>
      </c>
      <c r="AN13" s="256" t="str">
        <f>IFERROR(IF(AND(AND($N12&lt;&gt;$BI$6,$N12&lt;&gt;$BJ$6),AN12="有"),$AL$2,VLOOKUP(AN12,'P1'!$B$4:$J$35,9,FALSE)),"")</f>
        <v/>
      </c>
      <c r="AO13" s="256" t="str">
        <f>IFERROR(IF(AND(AND($N12&lt;&gt;$BI$6,$N12&lt;&gt;$BJ$6),AO12="有"),$AL$2,VLOOKUP(AO12,'P1'!$B$4:$J$35,9,FALSE)),"")</f>
        <v/>
      </c>
      <c r="AP13" s="256" t="str">
        <f>IFERROR(IF(AND(AND($N12&lt;&gt;$BI$6,$N12&lt;&gt;$BJ$6),AP12="有"),$AL$2,VLOOKUP(AP12,'P1'!$B$4:$J$35,9,FALSE)),"")</f>
        <v/>
      </c>
      <c r="AQ13" s="256" t="str">
        <f>IFERROR(IF(AND(AND($N12&lt;&gt;$BI$6,$N12&lt;&gt;$BJ$6),AQ12="有"),$AL$2,VLOOKUP(AQ12,'P1'!$B$4:$J$35,9,FALSE)),"")</f>
        <v/>
      </c>
      <c r="AR13" s="256" t="str">
        <f>IFERROR(IF(AND(AND($N12&lt;&gt;$BI$6,$N12&lt;&gt;$BJ$6),AR12="有"),$AL$2,VLOOKUP(AR12,'P1'!$B$4:$J$35,9,FALSE)),"")</f>
        <v/>
      </c>
      <c r="AS13" s="256" t="str">
        <f>IFERROR(IF(AND(AND($N12&lt;&gt;$BI$6,$N12&lt;&gt;$BJ$6),AS12="有"),$AL$2,VLOOKUP(AS12,'P1'!$B$4:$J$35,9,FALSE)),"")</f>
        <v/>
      </c>
      <c r="AT13" s="256" t="str">
        <f>IFERROR(IF(AND(AND($N12&lt;&gt;$BI$6,$N12&lt;&gt;$BJ$6),AT12="有"),$AL$2,VLOOKUP(AT12,'P1'!$B$4:$J$35,9,FALSE)),"")</f>
        <v/>
      </c>
      <c r="AU13" s="256" t="str">
        <f>IFERROR(IF(AND(AND($N12&lt;&gt;$BI$6,$N12&lt;&gt;$BJ$6),AU12="有"),$AL$2,VLOOKUP(AU12,'P1'!$B$4:$J$35,9,FALSE)),"")</f>
        <v/>
      </c>
      <c r="AV13" s="257">
        <f>SUM(Q13:AU13)</f>
        <v>0</v>
      </c>
      <c r="AW13" s="707"/>
      <c r="AX13" s="709"/>
      <c r="AY13" s="258"/>
      <c r="AZ13" s="258"/>
      <c r="BA13" s="255"/>
      <c r="BB13" s="255"/>
      <c r="BC13" s="373" t="s">
        <v>273</v>
      </c>
    </row>
    <row r="14" spans="2:67" ht="17.100000000000001" customHeight="1">
      <c r="B14" s="686">
        <f>B12+1</f>
        <v>2</v>
      </c>
      <c r="C14" s="717"/>
      <c r="D14" s="718"/>
      <c r="E14" s="718"/>
      <c r="F14" s="718"/>
      <c r="G14" s="718"/>
      <c r="H14" s="719"/>
      <c r="I14" s="723"/>
      <c r="J14" s="724"/>
      <c r="K14" s="724"/>
      <c r="L14" s="724"/>
      <c r="M14" s="725"/>
      <c r="N14" s="729"/>
      <c r="O14" s="730"/>
      <c r="P14" s="71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3">
        <f>COUNTA(Q14:AU14)</f>
        <v>0</v>
      </c>
      <c r="AW14" s="706">
        <f>AV15</f>
        <v>0</v>
      </c>
      <c r="AX14" s="708" t="str">
        <f>IFERROR(ROUNDDOWN(AV15/$AT$2,1),"")</f>
        <v/>
      </c>
      <c r="AY14" s="254"/>
      <c r="AZ14" s="254"/>
      <c r="BC14" s="373" t="s">
        <v>428</v>
      </c>
    </row>
    <row r="15" spans="2:67" ht="17.100000000000001" customHeight="1">
      <c r="B15" s="687"/>
      <c r="C15" s="720"/>
      <c r="D15" s="721"/>
      <c r="E15" s="721"/>
      <c r="F15" s="721"/>
      <c r="G15" s="721"/>
      <c r="H15" s="722"/>
      <c r="I15" s="726"/>
      <c r="J15" s="727"/>
      <c r="K15" s="727"/>
      <c r="L15" s="727"/>
      <c r="M15" s="728"/>
      <c r="N15" s="720"/>
      <c r="O15" s="721"/>
      <c r="P15" s="722"/>
      <c r="Q15" s="256" t="str">
        <f>IFERROR(IF(AND(AND($N14&lt;&gt;$BI$6,$N14&lt;&gt;$BJ$6),Q14="有"),$AL$2,VLOOKUP(Q14,'P1'!$B$4:$J$35,9,FALSE)),"")</f>
        <v/>
      </c>
      <c r="R15" s="256" t="str">
        <f>IFERROR(IF(AND(AND($N14&lt;&gt;$BI$6,$N14&lt;&gt;$BJ$6),R14="有"),$AL$2,VLOOKUP(R14,'P1'!$B$4:$J$35,9,FALSE)),"")</f>
        <v/>
      </c>
      <c r="S15" s="256" t="str">
        <f>IFERROR(IF(AND(AND($N14&lt;&gt;$BI$6,$N14&lt;&gt;$BJ$6),S14="有"),$AL$2,VLOOKUP(S14,'P1'!$B$4:$J$35,9,FALSE)),"")</f>
        <v/>
      </c>
      <c r="T15" s="256" t="str">
        <f>IFERROR(IF(AND(AND($N14&lt;&gt;$BI$6,$N14&lt;&gt;$BJ$6),T14="有"),$AL$2,VLOOKUP(T14,'P1'!$B$4:$J$35,9,FALSE)),"")</f>
        <v/>
      </c>
      <c r="U15" s="256" t="str">
        <f>IFERROR(IF(AND(AND($N14&lt;&gt;$BI$6,$N14&lt;&gt;$BJ$6),U14="有"),$AL$2,VLOOKUP(U14,'P1'!$B$4:$J$35,9,FALSE)),"")</f>
        <v/>
      </c>
      <c r="V15" s="256" t="str">
        <f>IFERROR(IF(AND(AND($N14&lt;&gt;$BI$6,$N14&lt;&gt;$BJ$6),V14="有"),$AL$2,VLOOKUP(V14,'P1'!$B$4:$J$35,9,FALSE)),"")</f>
        <v/>
      </c>
      <c r="W15" s="256" t="str">
        <f>IFERROR(IF(AND(AND($N14&lt;&gt;$BI$6,$N14&lt;&gt;$BJ$6),W14="有"),$AL$2,VLOOKUP(W14,'P1'!$B$4:$J$35,9,FALSE)),"")</f>
        <v/>
      </c>
      <c r="X15" s="256" t="str">
        <f>IFERROR(IF(AND(AND($N14&lt;&gt;$BI$6,$N14&lt;&gt;$BJ$6),X14="有"),$AL$2,VLOOKUP(X14,'P1'!$B$4:$J$35,9,FALSE)),"")</f>
        <v/>
      </c>
      <c r="Y15" s="256" t="str">
        <f>IFERROR(IF(AND(AND($N14&lt;&gt;$BI$6,$N14&lt;&gt;$BJ$6),Y14="有"),$AL$2,VLOOKUP(Y14,'P1'!$B$4:$J$35,9,FALSE)),"")</f>
        <v/>
      </c>
      <c r="Z15" s="256" t="str">
        <f>IFERROR(IF(AND(AND($N14&lt;&gt;$BI$6,$N14&lt;&gt;$BJ$6),Z14="有"),$AL$2,VLOOKUP(Z14,'P1'!$B$4:$J$35,9,FALSE)),"")</f>
        <v/>
      </c>
      <c r="AA15" s="256" t="str">
        <f>IFERROR(IF(AND(AND($N14&lt;&gt;$BI$6,$N14&lt;&gt;$BJ$6),AA14="有"),$AL$2,VLOOKUP(AA14,'P1'!$B$4:$J$35,9,FALSE)),"")</f>
        <v/>
      </c>
      <c r="AB15" s="256" t="str">
        <f>IFERROR(IF(AND(AND($N14&lt;&gt;$BI$6,$N14&lt;&gt;$BJ$6),AB14="有"),$AL$2,VLOOKUP(AB14,'P1'!$B$4:$J$35,9,FALSE)),"")</f>
        <v/>
      </c>
      <c r="AC15" s="256" t="str">
        <f>IFERROR(IF(AND(AND($N14&lt;&gt;$BI$6,$N14&lt;&gt;$BJ$6),AC14="有"),$AL$2,VLOOKUP(AC14,'P1'!$B$4:$J$35,9,FALSE)),"")</f>
        <v/>
      </c>
      <c r="AD15" s="256" t="str">
        <f>IFERROR(IF(AND(AND($N14&lt;&gt;$BI$6,$N14&lt;&gt;$BJ$6),AD14="有"),$AL$2,VLOOKUP(AD14,'P1'!$B$4:$J$35,9,FALSE)),"")</f>
        <v/>
      </c>
      <c r="AE15" s="256" t="str">
        <f>IFERROR(IF(AND(AND($N14&lt;&gt;$BI$6,$N14&lt;&gt;$BJ$6),AE14="有"),$AL$2,VLOOKUP(AE14,'P1'!$B$4:$J$35,9,FALSE)),"")</f>
        <v/>
      </c>
      <c r="AF15" s="256" t="str">
        <f>IFERROR(IF(AND(AND($N14&lt;&gt;$BI$6,$N14&lt;&gt;$BJ$6),AF14="有"),$AL$2,VLOOKUP(AF14,'P1'!$B$4:$J$35,9,FALSE)),"")</f>
        <v/>
      </c>
      <c r="AG15" s="256" t="str">
        <f>IFERROR(IF(AND(AND($N14&lt;&gt;$BI$6,$N14&lt;&gt;$BJ$6),AG14="有"),$AL$2,VLOOKUP(AG14,'P1'!$B$4:$J$35,9,FALSE)),"")</f>
        <v/>
      </c>
      <c r="AH15" s="256" t="str">
        <f>IFERROR(IF(AND(AND($N14&lt;&gt;$BI$6,$N14&lt;&gt;$BJ$6),AH14="有"),$AL$2,VLOOKUP(AH14,'P1'!$B$4:$J$35,9,FALSE)),"")</f>
        <v/>
      </c>
      <c r="AI15" s="256" t="str">
        <f>IFERROR(IF(AND(AND($N14&lt;&gt;$BI$6,$N14&lt;&gt;$BJ$6),AI14="有"),$AL$2,VLOOKUP(AI14,'P1'!$B$4:$J$35,9,FALSE)),"")</f>
        <v/>
      </c>
      <c r="AJ15" s="256" t="str">
        <f>IFERROR(IF(AND(AND($N14&lt;&gt;$BI$6,$N14&lt;&gt;$BJ$6),AJ14="有"),$AL$2,VLOOKUP(AJ14,'P1'!$B$4:$J$35,9,FALSE)),"")</f>
        <v/>
      </c>
      <c r="AK15" s="256" t="str">
        <f>IFERROR(IF(AND(AND($N14&lt;&gt;$BI$6,$N14&lt;&gt;$BJ$6),AK14="有"),$AL$2,VLOOKUP(AK14,'P1'!$B$4:$J$35,9,FALSE)),"")</f>
        <v/>
      </c>
      <c r="AL15" s="256" t="str">
        <f>IFERROR(IF(AND(AND($N14&lt;&gt;$BI$6,$N14&lt;&gt;$BJ$6),AL14="有"),$AL$2,VLOOKUP(AL14,'P1'!$B$4:$J$35,9,FALSE)),"")</f>
        <v/>
      </c>
      <c r="AM15" s="256" t="str">
        <f>IFERROR(IF(AND(AND($N14&lt;&gt;$BI$6,$N14&lt;&gt;$BJ$6),AM14="有"),$AL$2,VLOOKUP(AM14,'P1'!$B$4:$J$35,9,FALSE)),"")</f>
        <v/>
      </c>
      <c r="AN15" s="256" t="str">
        <f>IFERROR(IF(AND(AND($N14&lt;&gt;$BI$6,$N14&lt;&gt;$BJ$6),AN14="有"),$AL$2,VLOOKUP(AN14,'P1'!$B$4:$J$35,9,FALSE)),"")</f>
        <v/>
      </c>
      <c r="AO15" s="256" t="str">
        <f>IFERROR(IF(AND(AND($N14&lt;&gt;$BI$6,$N14&lt;&gt;$BJ$6),AO14="有"),$AL$2,VLOOKUP(AO14,'P1'!$B$4:$J$35,9,FALSE)),"")</f>
        <v/>
      </c>
      <c r="AP15" s="256" t="str">
        <f>IFERROR(IF(AND(AND($N14&lt;&gt;$BI$6,$N14&lt;&gt;$BJ$6),AP14="有"),$AL$2,VLOOKUP(AP14,'P1'!$B$4:$J$35,9,FALSE)),"")</f>
        <v/>
      </c>
      <c r="AQ15" s="256" t="str">
        <f>IFERROR(IF(AND(AND($N14&lt;&gt;$BI$6,$N14&lt;&gt;$BJ$6),AQ14="有"),$AL$2,VLOOKUP(AQ14,'P1'!$B$4:$J$35,9,FALSE)),"")</f>
        <v/>
      </c>
      <c r="AR15" s="256" t="str">
        <f>IFERROR(IF(AND(AND($N14&lt;&gt;$BI$6,$N14&lt;&gt;$BJ$6),AR14="有"),$AL$2,VLOOKUP(AR14,'P1'!$B$4:$J$35,9,FALSE)),"")</f>
        <v/>
      </c>
      <c r="AS15" s="256" t="str">
        <f>IFERROR(IF(AND(AND($N14&lt;&gt;$BI$6,$N14&lt;&gt;$BJ$6),AS14="有"),$AL$2,VLOOKUP(AS14,'P1'!$B$4:$J$35,9,FALSE)),"")</f>
        <v/>
      </c>
      <c r="AT15" s="256" t="str">
        <f>IFERROR(IF(AND(AND($N14&lt;&gt;$BI$6,$N14&lt;&gt;$BJ$6),AT14="有"),$AL$2,VLOOKUP(AT14,'P1'!$B$4:$J$35,9,FALSE)),"")</f>
        <v/>
      </c>
      <c r="AU15" s="256" t="str">
        <f>IFERROR(IF(AND(AND($N14&lt;&gt;$BI$6,$N14&lt;&gt;$BJ$6),AU14="有"),$AL$2,VLOOKUP(AU14,'P1'!$B$4:$J$35,9,FALSE)),"")</f>
        <v/>
      </c>
      <c r="AV15" s="257">
        <f>SUM(Q15:AU15)</f>
        <v>0</v>
      </c>
      <c r="AW15" s="707"/>
      <c r="AX15" s="709"/>
      <c r="AY15" s="258"/>
      <c r="AZ15" s="258"/>
      <c r="BC15" s="240"/>
    </row>
    <row r="16" spans="2:67" ht="17.100000000000001" customHeight="1">
      <c r="B16" s="686">
        <f>B14+1</f>
        <v>3</v>
      </c>
      <c r="C16" s="717"/>
      <c r="D16" s="718"/>
      <c r="E16" s="718"/>
      <c r="F16" s="718"/>
      <c r="G16" s="718"/>
      <c r="H16" s="719"/>
      <c r="I16" s="723"/>
      <c r="J16" s="724"/>
      <c r="K16" s="724"/>
      <c r="L16" s="724"/>
      <c r="M16" s="725"/>
      <c r="N16" s="729"/>
      <c r="O16" s="730"/>
      <c r="P16" s="71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3">
        <f>COUNTA(Q16:AU16)</f>
        <v>0</v>
      </c>
      <c r="AW16" s="706">
        <f>AV17</f>
        <v>0</v>
      </c>
      <c r="AX16" s="708" t="str">
        <f>IFERROR(ROUNDDOWN(AV17/$AT$2,1),"")</f>
        <v/>
      </c>
      <c r="AY16" s="254"/>
      <c r="AZ16" s="254"/>
      <c r="BC16" s="240"/>
    </row>
    <row r="17" spans="2:52" ht="17.100000000000001" customHeight="1">
      <c r="B17" s="687"/>
      <c r="C17" s="720"/>
      <c r="D17" s="721"/>
      <c r="E17" s="721"/>
      <c r="F17" s="721"/>
      <c r="G17" s="721"/>
      <c r="H17" s="722"/>
      <c r="I17" s="726"/>
      <c r="J17" s="727"/>
      <c r="K17" s="727"/>
      <c r="L17" s="727"/>
      <c r="M17" s="728"/>
      <c r="N17" s="720"/>
      <c r="O17" s="721"/>
      <c r="P17" s="722"/>
      <c r="Q17" s="256" t="str">
        <f>IFERROR(IF(AND(AND($N16&lt;&gt;$BI$6,$N16&lt;&gt;$BJ$6),Q16="有"),$AL$2,VLOOKUP(Q16,'P1'!$B$4:$J$35,9,FALSE)),"")</f>
        <v/>
      </c>
      <c r="R17" s="256" t="str">
        <f>IFERROR(IF(AND(AND($N16&lt;&gt;$BI$6,$N16&lt;&gt;$BJ$6),R16="有"),$AL$2,VLOOKUP(R16,'P1'!$B$4:$J$35,9,FALSE)),"")</f>
        <v/>
      </c>
      <c r="S17" s="256" t="str">
        <f>IFERROR(IF(AND(AND($N16&lt;&gt;$BI$6,$N16&lt;&gt;$BJ$6),S16="有"),$AL$2,VLOOKUP(S16,'P1'!$B$4:$J$35,9,FALSE)),"")</f>
        <v/>
      </c>
      <c r="T17" s="256" t="str">
        <f>IFERROR(IF(AND(AND($N16&lt;&gt;$BI$6,$N16&lt;&gt;$BJ$6),T16="有"),$AL$2,VLOOKUP(T16,'P1'!$B$4:$J$35,9,FALSE)),"")</f>
        <v/>
      </c>
      <c r="U17" s="256" t="str">
        <f>IFERROR(IF(AND(AND($N16&lt;&gt;$BI$6,$N16&lt;&gt;$BJ$6),U16="有"),$AL$2,VLOOKUP(U16,'P1'!$B$4:$J$35,9,FALSE)),"")</f>
        <v/>
      </c>
      <c r="V17" s="256" t="str">
        <f>IFERROR(IF(AND(AND($N16&lt;&gt;$BI$6,$N16&lt;&gt;$BJ$6),V16="有"),$AL$2,VLOOKUP(V16,'P1'!$B$4:$J$35,9,FALSE)),"")</f>
        <v/>
      </c>
      <c r="W17" s="256" t="str">
        <f>IFERROR(IF(AND(AND($N16&lt;&gt;$BI$6,$N16&lt;&gt;$BJ$6),W16="有"),$AL$2,VLOOKUP(W16,'P1'!$B$4:$J$35,9,FALSE)),"")</f>
        <v/>
      </c>
      <c r="X17" s="256" t="str">
        <f>IFERROR(IF(AND(AND($N16&lt;&gt;$BI$6,$N16&lt;&gt;$BJ$6),X16="有"),$AL$2,VLOOKUP(X16,'P1'!$B$4:$J$35,9,FALSE)),"")</f>
        <v/>
      </c>
      <c r="Y17" s="256" t="str">
        <f>IFERROR(IF(AND(AND($N16&lt;&gt;$BI$6,$N16&lt;&gt;$BJ$6),Y16="有"),$AL$2,VLOOKUP(Y16,'P1'!$B$4:$J$35,9,FALSE)),"")</f>
        <v/>
      </c>
      <c r="Z17" s="256" t="str">
        <f>IFERROR(IF(AND(AND($N16&lt;&gt;$BI$6,$N16&lt;&gt;$BJ$6),Z16="有"),$AL$2,VLOOKUP(Z16,'P1'!$B$4:$J$35,9,FALSE)),"")</f>
        <v/>
      </c>
      <c r="AA17" s="256" t="str">
        <f>IFERROR(IF(AND(AND($N16&lt;&gt;$BI$6,$N16&lt;&gt;$BJ$6),AA16="有"),$AL$2,VLOOKUP(AA16,'P1'!$B$4:$J$35,9,FALSE)),"")</f>
        <v/>
      </c>
      <c r="AB17" s="256" t="str">
        <f>IFERROR(IF(AND(AND($N16&lt;&gt;$BI$6,$N16&lt;&gt;$BJ$6),AB16="有"),$AL$2,VLOOKUP(AB16,'P1'!$B$4:$J$35,9,FALSE)),"")</f>
        <v/>
      </c>
      <c r="AC17" s="256" t="str">
        <f>IFERROR(IF(AND(AND($N16&lt;&gt;$BI$6,$N16&lt;&gt;$BJ$6),AC16="有"),$AL$2,VLOOKUP(AC16,'P1'!$B$4:$J$35,9,FALSE)),"")</f>
        <v/>
      </c>
      <c r="AD17" s="256" t="str">
        <f>IFERROR(IF(AND(AND($N16&lt;&gt;$BI$6,$N16&lt;&gt;$BJ$6),AD16="有"),$AL$2,VLOOKUP(AD16,'P1'!$B$4:$J$35,9,FALSE)),"")</f>
        <v/>
      </c>
      <c r="AE17" s="256" t="str">
        <f>IFERROR(IF(AND(AND($N16&lt;&gt;$BI$6,$N16&lt;&gt;$BJ$6),AE16="有"),$AL$2,VLOOKUP(AE16,'P1'!$B$4:$J$35,9,FALSE)),"")</f>
        <v/>
      </c>
      <c r="AF17" s="256" t="str">
        <f>IFERROR(IF(AND(AND($N16&lt;&gt;$BI$6,$N16&lt;&gt;$BJ$6),AF16="有"),$AL$2,VLOOKUP(AF16,'P1'!$B$4:$J$35,9,FALSE)),"")</f>
        <v/>
      </c>
      <c r="AG17" s="256" t="str">
        <f>IFERROR(IF(AND(AND($N16&lt;&gt;$BI$6,$N16&lt;&gt;$BJ$6),AG16="有"),$AL$2,VLOOKUP(AG16,'P1'!$B$4:$J$35,9,FALSE)),"")</f>
        <v/>
      </c>
      <c r="AH17" s="256" t="str">
        <f>IFERROR(IF(AND(AND($N16&lt;&gt;$BI$6,$N16&lt;&gt;$BJ$6),AH16="有"),$AL$2,VLOOKUP(AH16,'P1'!$B$4:$J$35,9,FALSE)),"")</f>
        <v/>
      </c>
      <c r="AI17" s="256" t="str">
        <f>IFERROR(IF(AND(AND($N16&lt;&gt;$BI$6,$N16&lt;&gt;$BJ$6),AI16="有"),$AL$2,VLOOKUP(AI16,'P1'!$B$4:$J$35,9,FALSE)),"")</f>
        <v/>
      </c>
      <c r="AJ17" s="256" t="str">
        <f>IFERROR(IF(AND(AND($N16&lt;&gt;$BI$6,$N16&lt;&gt;$BJ$6),AJ16="有"),$AL$2,VLOOKUP(AJ16,'P1'!$B$4:$J$35,9,FALSE)),"")</f>
        <v/>
      </c>
      <c r="AK17" s="256" t="str">
        <f>IFERROR(IF(AND(AND($N16&lt;&gt;$BI$6,$N16&lt;&gt;$BJ$6),AK16="有"),$AL$2,VLOOKUP(AK16,'P1'!$B$4:$J$35,9,FALSE)),"")</f>
        <v/>
      </c>
      <c r="AL17" s="256" t="str">
        <f>IFERROR(IF(AND(AND($N16&lt;&gt;$BI$6,$N16&lt;&gt;$BJ$6),AL16="有"),$AL$2,VLOOKUP(AL16,'P1'!$B$4:$J$35,9,FALSE)),"")</f>
        <v/>
      </c>
      <c r="AM17" s="256" t="str">
        <f>IFERROR(IF(AND(AND($N16&lt;&gt;$BI$6,$N16&lt;&gt;$BJ$6),AM16="有"),$AL$2,VLOOKUP(AM16,'P1'!$B$4:$J$35,9,FALSE)),"")</f>
        <v/>
      </c>
      <c r="AN17" s="256" t="str">
        <f>IFERROR(IF(AND(AND($N16&lt;&gt;$BI$6,$N16&lt;&gt;$BJ$6),AN16="有"),$AL$2,VLOOKUP(AN16,'P1'!$B$4:$J$35,9,FALSE)),"")</f>
        <v/>
      </c>
      <c r="AO17" s="256" t="str">
        <f>IFERROR(IF(AND(AND($N16&lt;&gt;$BI$6,$N16&lt;&gt;$BJ$6),AO16="有"),$AL$2,VLOOKUP(AO16,'P1'!$B$4:$J$35,9,FALSE)),"")</f>
        <v/>
      </c>
      <c r="AP17" s="256" t="str">
        <f>IFERROR(IF(AND(AND($N16&lt;&gt;$BI$6,$N16&lt;&gt;$BJ$6),AP16="有"),$AL$2,VLOOKUP(AP16,'P1'!$B$4:$J$35,9,FALSE)),"")</f>
        <v/>
      </c>
      <c r="AQ17" s="256" t="str">
        <f>IFERROR(IF(AND(AND($N16&lt;&gt;$BI$6,$N16&lt;&gt;$BJ$6),AQ16="有"),$AL$2,VLOOKUP(AQ16,'P1'!$B$4:$J$35,9,FALSE)),"")</f>
        <v/>
      </c>
      <c r="AR17" s="256" t="str">
        <f>IFERROR(IF(AND(AND($N16&lt;&gt;$BI$6,$N16&lt;&gt;$BJ$6),AR16="有"),$AL$2,VLOOKUP(AR16,'P1'!$B$4:$J$35,9,FALSE)),"")</f>
        <v/>
      </c>
      <c r="AS17" s="256" t="str">
        <f>IFERROR(IF(AND(AND($N16&lt;&gt;$BI$6,$N16&lt;&gt;$BJ$6),AS16="有"),$AL$2,VLOOKUP(AS16,'P1'!$B$4:$J$35,9,FALSE)),"")</f>
        <v/>
      </c>
      <c r="AT17" s="256" t="str">
        <f>IFERROR(IF(AND(AND($N16&lt;&gt;$BI$6,$N16&lt;&gt;$BJ$6),AT16="有"),$AL$2,VLOOKUP(AT16,'P1'!$B$4:$J$35,9,FALSE)),"")</f>
        <v/>
      </c>
      <c r="AU17" s="256" t="str">
        <f>IFERROR(IF(AND(AND($N16&lt;&gt;$BI$6,$N16&lt;&gt;$BJ$6),AU16="有"),$AL$2,VLOOKUP(AU16,'P1'!$B$4:$J$35,9,FALSE)),"")</f>
        <v/>
      </c>
      <c r="AV17" s="257">
        <f>SUM(Q17:AU17)</f>
        <v>0</v>
      </c>
      <c r="AW17" s="707"/>
      <c r="AX17" s="709"/>
      <c r="AY17" s="258"/>
      <c r="AZ17" s="258"/>
    </row>
    <row r="18" spans="2:52" ht="17.100000000000001" customHeight="1">
      <c r="B18" s="686">
        <f>B16+1</f>
        <v>4</v>
      </c>
      <c r="C18" s="717"/>
      <c r="D18" s="718"/>
      <c r="E18" s="718"/>
      <c r="F18" s="718"/>
      <c r="G18" s="718"/>
      <c r="H18" s="719"/>
      <c r="I18" s="723"/>
      <c r="J18" s="724"/>
      <c r="K18" s="724"/>
      <c r="L18" s="724"/>
      <c r="M18" s="725"/>
      <c r="N18" s="729"/>
      <c r="O18" s="730"/>
      <c r="P18" s="71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3">
        <f>COUNTA(Q18:AU18)</f>
        <v>0</v>
      </c>
      <c r="AW18" s="706">
        <f>AV19</f>
        <v>0</v>
      </c>
      <c r="AX18" s="708" t="str">
        <f>IFERROR(ROUNDDOWN(AV19/$AT$2,1),"")</f>
        <v/>
      </c>
      <c r="AY18" s="254"/>
      <c r="AZ18" s="254"/>
    </row>
    <row r="19" spans="2:52" ht="17.100000000000001" customHeight="1">
      <c r="B19" s="687"/>
      <c r="C19" s="720"/>
      <c r="D19" s="721"/>
      <c r="E19" s="721"/>
      <c r="F19" s="721"/>
      <c r="G19" s="721"/>
      <c r="H19" s="722"/>
      <c r="I19" s="726"/>
      <c r="J19" s="727"/>
      <c r="K19" s="727"/>
      <c r="L19" s="727"/>
      <c r="M19" s="728"/>
      <c r="N19" s="720"/>
      <c r="O19" s="721"/>
      <c r="P19" s="722"/>
      <c r="Q19" s="256" t="str">
        <f>IFERROR(IF(AND(AND($N18&lt;&gt;$BI$6,$N18&lt;&gt;$BJ$6),Q18="有"),$AL$2,VLOOKUP(Q18,'P1'!$B$4:$J$35,9,FALSE)),"")</f>
        <v/>
      </c>
      <c r="R19" s="256" t="str">
        <f>IFERROR(IF(AND(AND($N18&lt;&gt;$BI$6,$N18&lt;&gt;$BJ$6),R18="有"),$AL$2,VLOOKUP(R18,'P1'!$B$4:$J$35,9,FALSE)),"")</f>
        <v/>
      </c>
      <c r="S19" s="256" t="str">
        <f>IFERROR(IF(AND(AND($N18&lt;&gt;$BI$6,$N18&lt;&gt;$BJ$6),S18="有"),$AL$2,VLOOKUP(S18,'P1'!$B$4:$J$35,9,FALSE)),"")</f>
        <v/>
      </c>
      <c r="T19" s="256" t="str">
        <f>IFERROR(IF(AND(AND($N18&lt;&gt;$BI$6,$N18&lt;&gt;$BJ$6),T18="有"),$AL$2,VLOOKUP(T18,'P1'!$B$4:$J$35,9,FALSE)),"")</f>
        <v/>
      </c>
      <c r="U19" s="256" t="str">
        <f>IFERROR(IF(AND(AND($N18&lt;&gt;$BI$6,$N18&lt;&gt;$BJ$6),U18="有"),$AL$2,VLOOKUP(U18,'P1'!$B$4:$J$35,9,FALSE)),"")</f>
        <v/>
      </c>
      <c r="V19" s="256" t="str">
        <f>IFERROR(IF(AND(AND($N18&lt;&gt;$BI$6,$N18&lt;&gt;$BJ$6),V18="有"),$AL$2,VLOOKUP(V18,'P1'!$B$4:$J$35,9,FALSE)),"")</f>
        <v/>
      </c>
      <c r="W19" s="256" t="str">
        <f>IFERROR(IF(AND(AND($N18&lt;&gt;$BI$6,$N18&lt;&gt;$BJ$6),W18="有"),$AL$2,VLOOKUP(W18,'P1'!$B$4:$J$35,9,FALSE)),"")</f>
        <v/>
      </c>
      <c r="X19" s="256" t="str">
        <f>IFERROR(IF(AND(AND($N18&lt;&gt;$BI$6,$N18&lt;&gt;$BJ$6),X18="有"),$AL$2,VLOOKUP(X18,'P1'!$B$4:$J$35,9,FALSE)),"")</f>
        <v/>
      </c>
      <c r="Y19" s="256" t="str">
        <f>IFERROR(IF(AND(AND($N18&lt;&gt;$BI$6,$N18&lt;&gt;$BJ$6),Y18="有"),$AL$2,VLOOKUP(Y18,'P1'!$B$4:$J$35,9,FALSE)),"")</f>
        <v/>
      </c>
      <c r="Z19" s="256" t="str">
        <f>IFERROR(IF(AND(AND($N18&lt;&gt;$BI$6,$N18&lt;&gt;$BJ$6),Z18="有"),$AL$2,VLOOKUP(Z18,'P1'!$B$4:$J$35,9,FALSE)),"")</f>
        <v/>
      </c>
      <c r="AA19" s="256" t="str">
        <f>IFERROR(IF(AND(AND($N18&lt;&gt;$BI$6,$N18&lt;&gt;$BJ$6),AA18="有"),$AL$2,VLOOKUP(AA18,'P1'!$B$4:$J$35,9,FALSE)),"")</f>
        <v/>
      </c>
      <c r="AB19" s="256" t="str">
        <f>IFERROR(IF(AND(AND($N18&lt;&gt;$BI$6,$N18&lt;&gt;$BJ$6),AB18="有"),$AL$2,VLOOKUP(AB18,'P1'!$B$4:$J$35,9,FALSE)),"")</f>
        <v/>
      </c>
      <c r="AC19" s="256" t="str">
        <f>IFERROR(IF(AND(AND($N18&lt;&gt;$BI$6,$N18&lt;&gt;$BJ$6),AC18="有"),$AL$2,VLOOKUP(AC18,'P1'!$B$4:$J$35,9,FALSE)),"")</f>
        <v/>
      </c>
      <c r="AD19" s="256" t="str">
        <f>IFERROR(IF(AND(AND($N18&lt;&gt;$BI$6,$N18&lt;&gt;$BJ$6),AD18="有"),$AL$2,VLOOKUP(AD18,'P1'!$B$4:$J$35,9,FALSE)),"")</f>
        <v/>
      </c>
      <c r="AE19" s="256" t="str">
        <f>IFERROR(IF(AND(AND($N18&lt;&gt;$BI$6,$N18&lt;&gt;$BJ$6),AE18="有"),$AL$2,VLOOKUP(AE18,'P1'!$B$4:$J$35,9,FALSE)),"")</f>
        <v/>
      </c>
      <c r="AF19" s="256" t="str">
        <f>IFERROR(IF(AND(AND($N18&lt;&gt;$BI$6,$N18&lt;&gt;$BJ$6),AF18="有"),$AL$2,VLOOKUP(AF18,'P1'!$B$4:$J$35,9,FALSE)),"")</f>
        <v/>
      </c>
      <c r="AG19" s="256" t="str">
        <f>IFERROR(IF(AND(AND($N18&lt;&gt;$BI$6,$N18&lt;&gt;$BJ$6),AG18="有"),$AL$2,VLOOKUP(AG18,'P1'!$B$4:$J$35,9,FALSE)),"")</f>
        <v/>
      </c>
      <c r="AH19" s="256" t="str">
        <f>IFERROR(IF(AND(AND($N18&lt;&gt;$BI$6,$N18&lt;&gt;$BJ$6),AH18="有"),$AL$2,VLOOKUP(AH18,'P1'!$B$4:$J$35,9,FALSE)),"")</f>
        <v/>
      </c>
      <c r="AI19" s="256" t="str">
        <f>IFERROR(IF(AND(AND($N18&lt;&gt;$BI$6,$N18&lt;&gt;$BJ$6),AI18="有"),$AL$2,VLOOKUP(AI18,'P1'!$B$4:$J$35,9,FALSE)),"")</f>
        <v/>
      </c>
      <c r="AJ19" s="256" t="str">
        <f>IFERROR(IF(AND(AND($N18&lt;&gt;$BI$6,$N18&lt;&gt;$BJ$6),AJ18="有"),$AL$2,VLOOKUP(AJ18,'P1'!$B$4:$J$35,9,FALSE)),"")</f>
        <v/>
      </c>
      <c r="AK19" s="256" t="str">
        <f>IFERROR(IF(AND(AND($N18&lt;&gt;$BI$6,$N18&lt;&gt;$BJ$6),AK18="有"),$AL$2,VLOOKUP(AK18,'P1'!$B$4:$J$35,9,FALSE)),"")</f>
        <v/>
      </c>
      <c r="AL19" s="256" t="str">
        <f>IFERROR(IF(AND(AND($N18&lt;&gt;$BI$6,$N18&lt;&gt;$BJ$6),AL18="有"),$AL$2,VLOOKUP(AL18,'P1'!$B$4:$J$35,9,FALSE)),"")</f>
        <v/>
      </c>
      <c r="AM19" s="256" t="str">
        <f>IFERROR(IF(AND(AND($N18&lt;&gt;$BI$6,$N18&lt;&gt;$BJ$6),AM18="有"),$AL$2,VLOOKUP(AM18,'P1'!$B$4:$J$35,9,FALSE)),"")</f>
        <v/>
      </c>
      <c r="AN19" s="256" t="str">
        <f>IFERROR(IF(AND(AND($N18&lt;&gt;$BI$6,$N18&lt;&gt;$BJ$6),AN18="有"),$AL$2,VLOOKUP(AN18,'P1'!$B$4:$J$35,9,FALSE)),"")</f>
        <v/>
      </c>
      <c r="AO19" s="256" t="str">
        <f>IFERROR(IF(AND(AND($N18&lt;&gt;$BI$6,$N18&lt;&gt;$BJ$6),AO18="有"),$AL$2,VLOOKUP(AO18,'P1'!$B$4:$J$35,9,FALSE)),"")</f>
        <v/>
      </c>
      <c r="AP19" s="256" t="str">
        <f>IFERROR(IF(AND(AND($N18&lt;&gt;$BI$6,$N18&lt;&gt;$BJ$6),AP18="有"),$AL$2,VLOOKUP(AP18,'P1'!$B$4:$J$35,9,FALSE)),"")</f>
        <v/>
      </c>
      <c r="AQ19" s="256" t="str">
        <f>IFERROR(IF(AND(AND($N18&lt;&gt;$BI$6,$N18&lt;&gt;$BJ$6),AQ18="有"),$AL$2,VLOOKUP(AQ18,'P1'!$B$4:$J$35,9,FALSE)),"")</f>
        <v/>
      </c>
      <c r="AR19" s="256" t="str">
        <f>IFERROR(IF(AND(AND($N18&lt;&gt;$BI$6,$N18&lt;&gt;$BJ$6),AR18="有"),$AL$2,VLOOKUP(AR18,'P1'!$B$4:$J$35,9,FALSE)),"")</f>
        <v/>
      </c>
      <c r="AS19" s="256" t="str">
        <f>IFERROR(IF(AND(AND($N18&lt;&gt;$BI$6,$N18&lt;&gt;$BJ$6),AS18="有"),$AL$2,VLOOKUP(AS18,'P1'!$B$4:$J$35,9,FALSE)),"")</f>
        <v/>
      </c>
      <c r="AT19" s="256" t="str">
        <f>IFERROR(IF(AND(AND($N18&lt;&gt;$BI$6,$N18&lt;&gt;$BJ$6),AT18="有"),$AL$2,VLOOKUP(AT18,'P1'!$B$4:$J$35,9,FALSE)),"")</f>
        <v/>
      </c>
      <c r="AU19" s="256" t="str">
        <f>IFERROR(IF(AND(AND($N18&lt;&gt;$BI$6,$N18&lt;&gt;$BJ$6),AU18="有"),$AL$2,VLOOKUP(AU18,'P1'!$B$4:$J$35,9,FALSE)),"")</f>
        <v/>
      </c>
      <c r="AV19" s="257">
        <f>SUM(Q19:AU19)</f>
        <v>0</v>
      </c>
      <c r="AW19" s="707"/>
      <c r="AX19" s="709"/>
      <c r="AY19" s="258"/>
      <c r="AZ19" s="258"/>
    </row>
    <row r="20" spans="2:52" ht="17.100000000000001" customHeight="1">
      <c r="B20" s="686">
        <f>B18+1</f>
        <v>5</v>
      </c>
      <c r="C20" s="717"/>
      <c r="D20" s="718"/>
      <c r="E20" s="718"/>
      <c r="F20" s="718"/>
      <c r="G20" s="718"/>
      <c r="H20" s="719"/>
      <c r="I20" s="723"/>
      <c r="J20" s="724"/>
      <c r="K20" s="724"/>
      <c r="L20" s="724"/>
      <c r="M20" s="725"/>
      <c r="N20" s="729"/>
      <c r="O20" s="730"/>
      <c r="P20" s="71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3">
        <f>COUNTA(Q20:AU20)</f>
        <v>0</v>
      </c>
      <c r="AW20" s="706">
        <f>AV21</f>
        <v>0</v>
      </c>
      <c r="AX20" s="708" t="str">
        <f>IFERROR(ROUNDDOWN(AV21/$AT$2,1),"")</f>
        <v/>
      </c>
      <c r="AY20" s="254"/>
      <c r="AZ20" s="254"/>
    </row>
    <row r="21" spans="2:52" ht="17.100000000000001" customHeight="1">
      <c r="B21" s="687"/>
      <c r="C21" s="720"/>
      <c r="D21" s="721"/>
      <c r="E21" s="721"/>
      <c r="F21" s="721"/>
      <c r="G21" s="721"/>
      <c r="H21" s="722"/>
      <c r="I21" s="726"/>
      <c r="J21" s="727"/>
      <c r="K21" s="727"/>
      <c r="L21" s="727"/>
      <c r="M21" s="728"/>
      <c r="N21" s="720"/>
      <c r="O21" s="721"/>
      <c r="P21" s="722"/>
      <c r="Q21" s="256" t="str">
        <f>IFERROR(IF(AND(AND($N20&lt;&gt;$BI$6,$N20&lt;&gt;$BJ$6),Q20="有"),$AL$2,VLOOKUP(Q20,'P1'!$B$4:$J$35,9,FALSE)),"")</f>
        <v/>
      </c>
      <c r="R21" s="256" t="str">
        <f>IFERROR(IF(AND(AND($N20&lt;&gt;$BI$6,$N20&lt;&gt;$BJ$6),R20="有"),$AL$2,VLOOKUP(R20,'P1'!$B$4:$J$35,9,FALSE)),"")</f>
        <v/>
      </c>
      <c r="S21" s="256" t="str">
        <f>IFERROR(IF(AND(AND($N20&lt;&gt;$BI$6,$N20&lt;&gt;$BJ$6),S20="有"),$AL$2,VLOOKUP(S20,'P1'!$B$4:$J$35,9,FALSE)),"")</f>
        <v/>
      </c>
      <c r="T21" s="256" t="str">
        <f>IFERROR(IF(AND(AND($N20&lt;&gt;$BI$6,$N20&lt;&gt;$BJ$6),T20="有"),$AL$2,VLOOKUP(T20,'P1'!$B$4:$J$35,9,FALSE)),"")</f>
        <v/>
      </c>
      <c r="U21" s="256" t="str">
        <f>IFERROR(IF(AND(AND($N20&lt;&gt;$BI$6,$N20&lt;&gt;$BJ$6),U20="有"),$AL$2,VLOOKUP(U20,'P1'!$B$4:$J$35,9,FALSE)),"")</f>
        <v/>
      </c>
      <c r="V21" s="256" t="str">
        <f>IFERROR(IF(AND(AND($N20&lt;&gt;$BI$6,$N20&lt;&gt;$BJ$6),V20="有"),$AL$2,VLOOKUP(V20,'P1'!$B$4:$J$35,9,FALSE)),"")</f>
        <v/>
      </c>
      <c r="W21" s="256" t="str">
        <f>IFERROR(IF(AND(AND($N20&lt;&gt;$BI$6,$N20&lt;&gt;$BJ$6),W20="有"),$AL$2,VLOOKUP(W20,'P1'!$B$4:$J$35,9,FALSE)),"")</f>
        <v/>
      </c>
      <c r="X21" s="256" t="str">
        <f>IFERROR(IF(AND(AND($N20&lt;&gt;$BI$6,$N20&lt;&gt;$BJ$6),X20="有"),$AL$2,VLOOKUP(X20,'P1'!$B$4:$J$35,9,FALSE)),"")</f>
        <v/>
      </c>
      <c r="Y21" s="256" t="str">
        <f>IFERROR(IF(AND(AND($N20&lt;&gt;$BI$6,$N20&lt;&gt;$BJ$6),Y20="有"),$AL$2,VLOOKUP(Y20,'P1'!$B$4:$J$35,9,FALSE)),"")</f>
        <v/>
      </c>
      <c r="Z21" s="256" t="str">
        <f>IFERROR(IF(AND(AND($N20&lt;&gt;$BI$6,$N20&lt;&gt;$BJ$6),Z20="有"),$AL$2,VLOOKUP(Z20,'P1'!$B$4:$J$35,9,FALSE)),"")</f>
        <v/>
      </c>
      <c r="AA21" s="256" t="str">
        <f>IFERROR(IF(AND(AND($N20&lt;&gt;$BI$6,$N20&lt;&gt;$BJ$6),AA20="有"),$AL$2,VLOOKUP(AA20,'P1'!$B$4:$J$35,9,FALSE)),"")</f>
        <v/>
      </c>
      <c r="AB21" s="256" t="str">
        <f>IFERROR(IF(AND(AND($N20&lt;&gt;$BI$6,$N20&lt;&gt;$BJ$6),AB20="有"),$AL$2,VLOOKUP(AB20,'P1'!$B$4:$J$35,9,FALSE)),"")</f>
        <v/>
      </c>
      <c r="AC21" s="256" t="str">
        <f>IFERROR(IF(AND(AND($N20&lt;&gt;$BI$6,$N20&lt;&gt;$BJ$6),AC20="有"),$AL$2,VLOOKUP(AC20,'P1'!$B$4:$J$35,9,FALSE)),"")</f>
        <v/>
      </c>
      <c r="AD21" s="256" t="str">
        <f>IFERROR(IF(AND(AND($N20&lt;&gt;$BI$6,$N20&lt;&gt;$BJ$6),AD20="有"),$AL$2,VLOOKUP(AD20,'P1'!$B$4:$J$35,9,FALSE)),"")</f>
        <v/>
      </c>
      <c r="AE21" s="256" t="str">
        <f>IFERROR(IF(AND(AND($N20&lt;&gt;$BI$6,$N20&lt;&gt;$BJ$6),AE20="有"),$AL$2,VLOOKUP(AE20,'P1'!$B$4:$J$35,9,FALSE)),"")</f>
        <v/>
      </c>
      <c r="AF21" s="256" t="str">
        <f>IFERROR(IF(AND(AND($N20&lt;&gt;$BI$6,$N20&lt;&gt;$BJ$6),AF20="有"),$AL$2,VLOOKUP(AF20,'P1'!$B$4:$J$35,9,FALSE)),"")</f>
        <v/>
      </c>
      <c r="AG21" s="256" t="str">
        <f>IFERROR(IF(AND(AND($N20&lt;&gt;$BI$6,$N20&lt;&gt;$BJ$6),AG20="有"),$AL$2,VLOOKUP(AG20,'P1'!$B$4:$J$35,9,FALSE)),"")</f>
        <v/>
      </c>
      <c r="AH21" s="256" t="str">
        <f>IFERROR(IF(AND(AND($N20&lt;&gt;$BI$6,$N20&lt;&gt;$BJ$6),AH20="有"),$AL$2,VLOOKUP(AH20,'P1'!$B$4:$J$35,9,FALSE)),"")</f>
        <v/>
      </c>
      <c r="AI21" s="256" t="str">
        <f>IFERROR(IF(AND(AND($N20&lt;&gt;$BI$6,$N20&lt;&gt;$BJ$6),AI20="有"),$AL$2,VLOOKUP(AI20,'P1'!$B$4:$J$35,9,FALSE)),"")</f>
        <v/>
      </c>
      <c r="AJ21" s="256" t="str">
        <f>IFERROR(IF(AND(AND($N20&lt;&gt;$BI$6,$N20&lt;&gt;$BJ$6),AJ20="有"),$AL$2,VLOOKUP(AJ20,'P1'!$B$4:$J$35,9,FALSE)),"")</f>
        <v/>
      </c>
      <c r="AK21" s="256" t="str">
        <f>IFERROR(IF(AND(AND($N20&lt;&gt;$BI$6,$N20&lt;&gt;$BJ$6),AK20="有"),$AL$2,VLOOKUP(AK20,'P1'!$B$4:$J$35,9,FALSE)),"")</f>
        <v/>
      </c>
      <c r="AL21" s="256" t="str">
        <f>IFERROR(IF(AND(AND($N20&lt;&gt;$BI$6,$N20&lt;&gt;$BJ$6),AL20="有"),$AL$2,VLOOKUP(AL20,'P1'!$B$4:$J$35,9,FALSE)),"")</f>
        <v/>
      </c>
      <c r="AM21" s="256" t="str">
        <f>IFERROR(IF(AND(AND($N20&lt;&gt;$BI$6,$N20&lt;&gt;$BJ$6),AM20="有"),$AL$2,VLOOKUP(AM20,'P1'!$B$4:$J$35,9,FALSE)),"")</f>
        <v/>
      </c>
      <c r="AN21" s="256" t="str">
        <f>IFERROR(IF(AND(AND($N20&lt;&gt;$BI$6,$N20&lt;&gt;$BJ$6),AN20="有"),$AL$2,VLOOKUP(AN20,'P1'!$B$4:$J$35,9,FALSE)),"")</f>
        <v/>
      </c>
      <c r="AO21" s="256" t="str">
        <f>IFERROR(IF(AND(AND($N20&lt;&gt;$BI$6,$N20&lt;&gt;$BJ$6),AO20="有"),$AL$2,VLOOKUP(AO20,'P1'!$B$4:$J$35,9,FALSE)),"")</f>
        <v/>
      </c>
      <c r="AP21" s="256" t="str">
        <f>IFERROR(IF(AND(AND($N20&lt;&gt;$BI$6,$N20&lt;&gt;$BJ$6),AP20="有"),$AL$2,VLOOKUP(AP20,'P1'!$B$4:$J$35,9,FALSE)),"")</f>
        <v/>
      </c>
      <c r="AQ21" s="256" t="str">
        <f>IFERROR(IF(AND(AND($N20&lt;&gt;$BI$6,$N20&lt;&gt;$BJ$6),AQ20="有"),$AL$2,VLOOKUP(AQ20,'P1'!$B$4:$J$35,9,FALSE)),"")</f>
        <v/>
      </c>
      <c r="AR21" s="256" t="str">
        <f>IFERROR(IF(AND(AND($N20&lt;&gt;$BI$6,$N20&lt;&gt;$BJ$6),AR20="有"),$AL$2,VLOOKUP(AR20,'P1'!$B$4:$J$35,9,FALSE)),"")</f>
        <v/>
      </c>
      <c r="AS21" s="256" t="str">
        <f>IFERROR(IF(AND(AND($N20&lt;&gt;$BI$6,$N20&lt;&gt;$BJ$6),AS20="有"),$AL$2,VLOOKUP(AS20,'P1'!$B$4:$J$35,9,FALSE)),"")</f>
        <v/>
      </c>
      <c r="AT21" s="256" t="str">
        <f>IFERROR(IF(AND(AND($N20&lt;&gt;$BI$6,$N20&lt;&gt;$BJ$6),AT20="有"),$AL$2,VLOOKUP(AT20,'P1'!$B$4:$J$35,9,FALSE)),"")</f>
        <v/>
      </c>
      <c r="AU21" s="256" t="str">
        <f>IFERROR(IF(AND(AND($N20&lt;&gt;$BI$6,$N20&lt;&gt;$BJ$6),AU20="有"),$AL$2,VLOOKUP(AU20,'P1'!$B$4:$J$35,9,FALSE)),"")</f>
        <v/>
      </c>
      <c r="AV21" s="257">
        <f>SUM(Q21:AU21)</f>
        <v>0</v>
      </c>
      <c r="AW21" s="707"/>
      <c r="AX21" s="709"/>
      <c r="AY21" s="258"/>
      <c r="AZ21" s="258"/>
    </row>
    <row r="22" spans="2:52" ht="17.100000000000001" customHeight="1">
      <c r="B22" s="686">
        <f>B20+1</f>
        <v>6</v>
      </c>
      <c r="C22" s="717"/>
      <c r="D22" s="718"/>
      <c r="E22" s="718"/>
      <c r="F22" s="718"/>
      <c r="G22" s="718"/>
      <c r="H22" s="719"/>
      <c r="I22" s="723"/>
      <c r="J22" s="724"/>
      <c r="K22" s="724"/>
      <c r="L22" s="724"/>
      <c r="M22" s="725"/>
      <c r="N22" s="729"/>
      <c r="O22" s="730"/>
      <c r="P22" s="71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3">
        <f>COUNTA(Q22:AU22)</f>
        <v>0</v>
      </c>
      <c r="AW22" s="706">
        <f>AV23</f>
        <v>0</v>
      </c>
      <c r="AX22" s="708" t="str">
        <f>IFERROR(ROUNDDOWN(AV23/$AT$2,1),"")</f>
        <v/>
      </c>
      <c r="AY22" s="254"/>
      <c r="AZ22" s="254"/>
    </row>
    <row r="23" spans="2:52" ht="17.100000000000001" customHeight="1">
      <c r="B23" s="687"/>
      <c r="C23" s="720"/>
      <c r="D23" s="721"/>
      <c r="E23" s="721"/>
      <c r="F23" s="721"/>
      <c r="G23" s="721"/>
      <c r="H23" s="722"/>
      <c r="I23" s="726"/>
      <c r="J23" s="727"/>
      <c r="K23" s="727"/>
      <c r="L23" s="727"/>
      <c r="M23" s="728"/>
      <c r="N23" s="720"/>
      <c r="O23" s="721"/>
      <c r="P23" s="722"/>
      <c r="Q23" s="256" t="str">
        <f>IFERROR(IF(AND(AND($N22&lt;&gt;$BI$6,$N22&lt;&gt;$BJ$6),Q22="有"),$AL$2,VLOOKUP(Q22,'P1'!$B$4:$J$35,9,FALSE)),"")</f>
        <v/>
      </c>
      <c r="R23" s="256" t="str">
        <f>IFERROR(IF(AND(AND($N22&lt;&gt;$BI$6,$N22&lt;&gt;$BJ$6),R22="有"),$AL$2,VLOOKUP(R22,'P1'!$B$4:$J$35,9,FALSE)),"")</f>
        <v/>
      </c>
      <c r="S23" s="256" t="str">
        <f>IFERROR(IF(AND(AND($N22&lt;&gt;$BI$6,$N22&lt;&gt;$BJ$6),S22="有"),$AL$2,VLOOKUP(S22,'P1'!$B$4:$J$35,9,FALSE)),"")</f>
        <v/>
      </c>
      <c r="T23" s="256" t="str">
        <f>IFERROR(IF(AND(AND($N22&lt;&gt;$BI$6,$N22&lt;&gt;$BJ$6),T22="有"),$AL$2,VLOOKUP(T22,'P1'!$B$4:$J$35,9,FALSE)),"")</f>
        <v/>
      </c>
      <c r="U23" s="256" t="str">
        <f>IFERROR(IF(AND(AND($N22&lt;&gt;$BI$6,$N22&lt;&gt;$BJ$6),U22="有"),$AL$2,VLOOKUP(U22,'P1'!$B$4:$J$35,9,FALSE)),"")</f>
        <v/>
      </c>
      <c r="V23" s="256" t="str">
        <f>IFERROR(IF(AND(AND($N22&lt;&gt;$BI$6,$N22&lt;&gt;$BJ$6),V22="有"),$AL$2,VLOOKUP(V22,'P1'!$B$4:$J$35,9,FALSE)),"")</f>
        <v/>
      </c>
      <c r="W23" s="256" t="str">
        <f>IFERROR(IF(AND(AND($N22&lt;&gt;$BI$6,$N22&lt;&gt;$BJ$6),W22="有"),$AL$2,VLOOKUP(W22,'P1'!$B$4:$J$35,9,FALSE)),"")</f>
        <v/>
      </c>
      <c r="X23" s="256" t="str">
        <f>IFERROR(IF(AND(AND($N22&lt;&gt;$BI$6,$N22&lt;&gt;$BJ$6),X22="有"),$AL$2,VLOOKUP(X22,'P1'!$B$4:$J$35,9,FALSE)),"")</f>
        <v/>
      </c>
      <c r="Y23" s="256" t="str">
        <f>IFERROR(IF(AND(AND($N22&lt;&gt;$BI$6,$N22&lt;&gt;$BJ$6),Y22="有"),$AL$2,VLOOKUP(Y22,'P1'!$B$4:$J$35,9,FALSE)),"")</f>
        <v/>
      </c>
      <c r="Z23" s="256" t="str">
        <f>IFERROR(IF(AND(AND($N22&lt;&gt;$BI$6,$N22&lt;&gt;$BJ$6),Z22="有"),$AL$2,VLOOKUP(Z22,'P1'!$B$4:$J$35,9,FALSE)),"")</f>
        <v/>
      </c>
      <c r="AA23" s="256" t="str">
        <f>IFERROR(IF(AND(AND($N22&lt;&gt;$BI$6,$N22&lt;&gt;$BJ$6),AA22="有"),$AL$2,VLOOKUP(AA22,'P1'!$B$4:$J$35,9,FALSE)),"")</f>
        <v/>
      </c>
      <c r="AB23" s="256" t="str">
        <f>IFERROR(IF(AND(AND($N22&lt;&gt;$BI$6,$N22&lt;&gt;$BJ$6),AB22="有"),$AL$2,VLOOKUP(AB22,'P1'!$B$4:$J$35,9,FALSE)),"")</f>
        <v/>
      </c>
      <c r="AC23" s="256" t="str">
        <f>IFERROR(IF(AND(AND($N22&lt;&gt;$BI$6,$N22&lt;&gt;$BJ$6),AC22="有"),$AL$2,VLOOKUP(AC22,'P1'!$B$4:$J$35,9,FALSE)),"")</f>
        <v/>
      </c>
      <c r="AD23" s="256" t="str">
        <f>IFERROR(IF(AND(AND($N22&lt;&gt;$BI$6,$N22&lt;&gt;$BJ$6),AD22="有"),$AL$2,VLOOKUP(AD22,'P1'!$B$4:$J$35,9,FALSE)),"")</f>
        <v/>
      </c>
      <c r="AE23" s="256" t="str">
        <f>IFERROR(IF(AND(AND($N22&lt;&gt;$BI$6,$N22&lt;&gt;$BJ$6),AE22="有"),$AL$2,VLOOKUP(AE22,'P1'!$B$4:$J$35,9,FALSE)),"")</f>
        <v/>
      </c>
      <c r="AF23" s="256" t="str">
        <f>IFERROR(IF(AND(AND($N22&lt;&gt;$BI$6,$N22&lt;&gt;$BJ$6),AF22="有"),$AL$2,VLOOKUP(AF22,'P1'!$B$4:$J$35,9,FALSE)),"")</f>
        <v/>
      </c>
      <c r="AG23" s="256" t="str">
        <f>IFERROR(IF(AND(AND($N22&lt;&gt;$BI$6,$N22&lt;&gt;$BJ$6),AG22="有"),$AL$2,VLOOKUP(AG22,'P1'!$B$4:$J$35,9,FALSE)),"")</f>
        <v/>
      </c>
      <c r="AH23" s="256" t="str">
        <f>IFERROR(IF(AND(AND($N22&lt;&gt;$BI$6,$N22&lt;&gt;$BJ$6),AH22="有"),$AL$2,VLOOKUP(AH22,'P1'!$B$4:$J$35,9,FALSE)),"")</f>
        <v/>
      </c>
      <c r="AI23" s="256" t="str">
        <f>IFERROR(IF(AND(AND($N22&lt;&gt;$BI$6,$N22&lt;&gt;$BJ$6),AI22="有"),$AL$2,VLOOKUP(AI22,'P1'!$B$4:$J$35,9,FALSE)),"")</f>
        <v/>
      </c>
      <c r="AJ23" s="256" t="str">
        <f>IFERROR(IF(AND(AND($N22&lt;&gt;$BI$6,$N22&lt;&gt;$BJ$6),AJ22="有"),$AL$2,VLOOKUP(AJ22,'P1'!$B$4:$J$35,9,FALSE)),"")</f>
        <v/>
      </c>
      <c r="AK23" s="256" t="str">
        <f>IFERROR(IF(AND(AND($N22&lt;&gt;$BI$6,$N22&lt;&gt;$BJ$6),AK22="有"),$AL$2,VLOOKUP(AK22,'P1'!$B$4:$J$35,9,FALSE)),"")</f>
        <v/>
      </c>
      <c r="AL23" s="256" t="str">
        <f>IFERROR(IF(AND(AND($N22&lt;&gt;$BI$6,$N22&lt;&gt;$BJ$6),AL22="有"),$AL$2,VLOOKUP(AL22,'P1'!$B$4:$J$35,9,FALSE)),"")</f>
        <v/>
      </c>
      <c r="AM23" s="256" t="str">
        <f>IFERROR(IF(AND(AND($N22&lt;&gt;$BI$6,$N22&lt;&gt;$BJ$6),AM22="有"),$AL$2,VLOOKUP(AM22,'P1'!$B$4:$J$35,9,FALSE)),"")</f>
        <v/>
      </c>
      <c r="AN23" s="256" t="str">
        <f>IFERROR(IF(AND(AND($N22&lt;&gt;$BI$6,$N22&lt;&gt;$BJ$6),AN22="有"),$AL$2,VLOOKUP(AN22,'P1'!$B$4:$J$35,9,FALSE)),"")</f>
        <v/>
      </c>
      <c r="AO23" s="256" t="str">
        <f>IFERROR(IF(AND(AND($N22&lt;&gt;$BI$6,$N22&lt;&gt;$BJ$6),AO22="有"),$AL$2,VLOOKUP(AO22,'P1'!$B$4:$J$35,9,FALSE)),"")</f>
        <v/>
      </c>
      <c r="AP23" s="256" t="str">
        <f>IFERROR(IF(AND(AND($N22&lt;&gt;$BI$6,$N22&lt;&gt;$BJ$6),AP22="有"),$AL$2,VLOOKUP(AP22,'P1'!$B$4:$J$35,9,FALSE)),"")</f>
        <v/>
      </c>
      <c r="AQ23" s="256" t="str">
        <f>IFERROR(IF(AND(AND($N22&lt;&gt;$BI$6,$N22&lt;&gt;$BJ$6),AQ22="有"),$AL$2,VLOOKUP(AQ22,'P1'!$B$4:$J$35,9,FALSE)),"")</f>
        <v/>
      </c>
      <c r="AR23" s="256" t="str">
        <f>IFERROR(IF(AND(AND($N22&lt;&gt;$BI$6,$N22&lt;&gt;$BJ$6),AR22="有"),$AL$2,VLOOKUP(AR22,'P1'!$B$4:$J$35,9,FALSE)),"")</f>
        <v/>
      </c>
      <c r="AS23" s="256" t="str">
        <f>IFERROR(IF(AND(AND($N22&lt;&gt;$BI$6,$N22&lt;&gt;$BJ$6),AS22="有"),$AL$2,VLOOKUP(AS22,'P1'!$B$4:$J$35,9,FALSE)),"")</f>
        <v/>
      </c>
      <c r="AT23" s="256" t="str">
        <f>IFERROR(IF(AND(AND($N22&lt;&gt;$BI$6,$N22&lt;&gt;$BJ$6),AT22="有"),$AL$2,VLOOKUP(AT22,'P1'!$B$4:$J$35,9,FALSE)),"")</f>
        <v/>
      </c>
      <c r="AU23" s="256" t="str">
        <f>IFERROR(IF(AND(AND($N22&lt;&gt;$BI$6,$N22&lt;&gt;$BJ$6),AU22="有"),$AL$2,VLOOKUP(AU22,'P1'!$B$4:$J$35,9,FALSE)),"")</f>
        <v/>
      </c>
      <c r="AV23" s="257">
        <f>SUM(Q23:AU23)</f>
        <v>0</v>
      </c>
      <c r="AW23" s="707"/>
      <c r="AX23" s="709"/>
      <c r="AY23" s="258"/>
      <c r="AZ23" s="258"/>
    </row>
    <row r="24" spans="2:52" ht="17.100000000000001" customHeight="1">
      <c r="B24" s="686">
        <f>B22+1</f>
        <v>7</v>
      </c>
      <c r="C24" s="717"/>
      <c r="D24" s="718"/>
      <c r="E24" s="718"/>
      <c r="F24" s="718"/>
      <c r="G24" s="718"/>
      <c r="H24" s="719"/>
      <c r="I24" s="723"/>
      <c r="J24" s="724"/>
      <c r="K24" s="724"/>
      <c r="L24" s="724"/>
      <c r="M24" s="725"/>
      <c r="N24" s="729"/>
      <c r="O24" s="730"/>
      <c r="P24" s="71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3">
        <f>COUNTA(Q24:AU24)</f>
        <v>0</v>
      </c>
      <c r="AW24" s="706">
        <f>AV25</f>
        <v>0</v>
      </c>
      <c r="AX24" s="708" t="str">
        <f>IFERROR(ROUNDDOWN(AV25/$AT$2,1),"")</f>
        <v/>
      </c>
      <c r="AY24" s="254"/>
      <c r="AZ24" s="254"/>
    </row>
    <row r="25" spans="2:52" ht="17.100000000000001" customHeight="1">
      <c r="B25" s="687"/>
      <c r="C25" s="720"/>
      <c r="D25" s="721"/>
      <c r="E25" s="721"/>
      <c r="F25" s="721"/>
      <c r="G25" s="721"/>
      <c r="H25" s="722"/>
      <c r="I25" s="726"/>
      <c r="J25" s="727"/>
      <c r="K25" s="727"/>
      <c r="L25" s="727"/>
      <c r="M25" s="728"/>
      <c r="N25" s="720"/>
      <c r="O25" s="721"/>
      <c r="P25" s="722"/>
      <c r="Q25" s="256" t="str">
        <f>IFERROR(IF(AND(AND($N24&lt;&gt;$BI$6,$N24&lt;&gt;$BJ$6),Q24="有"),$AL$2,VLOOKUP(Q24,'P1'!$B$4:$J$35,9,FALSE)),"")</f>
        <v/>
      </c>
      <c r="R25" s="256" t="str">
        <f>IFERROR(IF(AND(AND($N24&lt;&gt;$BI$6,$N24&lt;&gt;$BJ$6),R24="有"),$AL$2,VLOOKUP(R24,'P1'!$B$4:$J$35,9,FALSE)),"")</f>
        <v/>
      </c>
      <c r="S25" s="256" t="str">
        <f>IFERROR(IF(AND(AND($N24&lt;&gt;$BI$6,$N24&lt;&gt;$BJ$6),S24="有"),$AL$2,VLOOKUP(S24,'P1'!$B$4:$J$35,9,FALSE)),"")</f>
        <v/>
      </c>
      <c r="T25" s="256" t="str">
        <f>IFERROR(IF(AND(AND($N24&lt;&gt;$BI$6,$N24&lt;&gt;$BJ$6),T24="有"),$AL$2,VLOOKUP(T24,'P1'!$B$4:$J$35,9,FALSE)),"")</f>
        <v/>
      </c>
      <c r="U25" s="256" t="str">
        <f>IFERROR(IF(AND(AND($N24&lt;&gt;$BI$6,$N24&lt;&gt;$BJ$6),U24="有"),$AL$2,VLOOKUP(U24,'P1'!$B$4:$J$35,9,FALSE)),"")</f>
        <v/>
      </c>
      <c r="V25" s="256" t="str">
        <f>IFERROR(IF(AND(AND($N24&lt;&gt;$BI$6,$N24&lt;&gt;$BJ$6),V24="有"),$AL$2,VLOOKUP(V24,'P1'!$B$4:$J$35,9,FALSE)),"")</f>
        <v/>
      </c>
      <c r="W25" s="256" t="str">
        <f>IFERROR(IF(AND(AND($N24&lt;&gt;$BI$6,$N24&lt;&gt;$BJ$6),W24="有"),$AL$2,VLOOKUP(W24,'P1'!$B$4:$J$35,9,FALSE)),"")</f>
        <v/>
      </c>
      <c r="X25" s="256" t="str">
        <f>IFERROR(IF(AND(AND($N24&lt;&gt;$BI$6,$N24&lt;&gt;$BJ$6),X24="有"),$AL$2,VLOOKUP(X24,'P1'!$B$4:$J$35,9,FALSE)),"")</f>
        <v/>
      </c>
      <c r="Y25" s="256" t="str">
        <f>IFERROR(IF(AND(AND($N24&lt;&gt;$BI$6,$N24&lt;&gt;$BJ$6),Y24="有"),$AL$2,VLOOKUP(Y24,'P1'!$B$4:$J$35,9,FALSE)),"")</f>
        <v/>
      </c>
      <c r="Z25" s="256" t="str">
        <f>IFERROR(IF(AND(AND($N24&lt;&gt;$BI$6,$N24&lt;&gt;$BJ$6),Z24="有"),$AL$2,VLOOKUP(Z24,'P1'!$B$4:$J$35,9,FALSE)),"")</f>
        <v/>
      </c>
      <c r="AA25" s="256" t="str">
        <f>IFERROR(IF(AND(AND($N24&lt;&gt;$BI$6,$N24&lt;&gt;$BJ$6),AA24="有"),$AL$2,VLOOKUP(AA24,'P1'!$B$4:$J$35,9,FALSE)),"")</f>
        <v/>
      </c>
      <c r="AB25" s="256" t="str">
        <f>IFERROR(IF(AND(AND($N24&lt;&gt;$BI$6,$N24&lt;&gt;$BJ$6),AB24="有"),$AL$2,VLOOKUP(AB24,'P1'!$B$4:$J$35,9,FALSE)),"")</f>
        <v/>
      </c>
      <c r="AC25" s="256" t="str">
        <f>IFERROR(IF(AND(AND($N24&lt;&gt;$BI$6,$N24&lt;&gt;$BJ$6),AC24="有"),$AL$2,VLOOKUP(AC24,'P1'!$B$4:$J$35,9,FALSE)),"")</f>
        <v/>
      </c>
      <c r="AD25" s="256" t="str">
        <f>IFERROR(IF(AND(AND($N24&lt;&gt;$BI$6,$N24&lt;&gt;$BJ$6),AD24="有"),$AL$2,VLOOKUP(AD24,'P1'!$B$4:$J$35,9,FALSE)),"")</f>
        <v/>
      </c>
      <c r="AE25" s="256" t="str">
        <f>IFERROR(IF(AND(AND($N24&lt;&gt;$BI$6,$N24&lt;&gt;$BJ$6),AE24="有"),$AL$2,VLOOKUP(AE24,'P1'!$B$4:$J$35,9,FALSE)),"")</f>
        <v/>
      </c>
      <c r="AF25" s="256" t="str">
        <f>IFERROR(IF(AND(AND($N24&lt;&gt;$BI$6,$N24&lt;&gt;$BJ$6),AF24="有"),$AL$2,VLOOKUP(AF24,'P1'!$B$4:$J$35,9,FALSE)),"")</f>
        <v/>
      </c>
      <c r="AG25" s="256" t="str">
        <f>IFERROR(IF(AND(AND($N24&lt;&gt;$BI$6,$N24&lt;&gt;$BJ$6),AG24="有"),$AL$2,VLOOKUP(AG24,'P1'!$B$4:$J$35,9,FALSE)),"")</f>
        <v/>
      </c>
      <c r="AH25" s="256" t="str">
        <f>IFERROR(IF(AND(AND($N24&lt;&gt;$BI$6,$N24&lt;&gt;$BJ$6),AH24="有"),$AL$2,VLOOKUP(AH24,'P1'!$B$4:$J$35,9,FALSE)),"")</f>
        <v/>
      </c>
      <c r="AI25" s="256" t="str">
        <f>IFERROR(IF(AND(AND($N24&lt;&gt;$BI$6,$N24&lt;&gt;$BJ$6),AI24="有"),$AL$2,VLOOKUP(AI24,'P1'!$B$4:$J$35,9,FALSE)),"")</f>
        <v/>
      </c>
      <c r="AJ25" s="256" t="str">
        <f>IFERROR(IF(AND(AND($N24&lt;&gt;$BI$6,$N24&lt;&gt;$BJ$6),AJ24="有"),$AL$2,VLOOKUP(AJ24,'P1'!$B$4:$J$35,9,FALSE)),"")</f>
        <v/>
      </c>
      <c r="AK25" s="256" t="str">
        <f>IFERROR(IF(AND(AND($N24&lt;&gt;$BI$6,$N24&lt;&gt;$BJ$6),AK24="有"),$AL$2,VLOOKUP(AK24,'P1'!$B$4:$J$35,9,FALSE)),"")</f>
        <v/>
      </c>
      <c r="AL25" s="256" t="str">
        <f>IFERROR(IF(AND(AND($N24&lt;&gt;$BI$6,$N24&lt;&gt;$BJ$6),AL24="有"),$AL$2,VLOOKUP(AL24,'P1'!$B$4:$J$35,9,FALSE)),"")</f>
        <v/>
      </c>
      <c r="AM25" s="256" t="str">
        <f>IFERROR(IF(AND(AND($N24&lt;&gt;$BI$6,$N24&lt;&gt;$BJ$6),AM24="有"),$AL$2,VLOOKUP(AM24,'P1'!$B$4:$J$35,9,FALSE)),"")</f>
        <v/>
      </c>
      <c r="AN25" s="256" t="str">
        <f>IFERROR(IF(AND(AND($N24&lt;&gt;$BI$6,$N24&lt;&gt;$BJ$6),AN24="有"),$AL$2,VLOOKUP(AN24,'P1'!$B$4:$J$35,9,FALSE)),"")</f>
        <v/>
      </c>
      <c r="AO25" s="256" t="str">
        <f>IFERROR(IF(AND(AND($N24&lt;&gt;$BI$6,$N24&lt;&gt;$BJ$6),AO24="有"),$AL$2,VLOOKUP(AO24,'P1'!$B$4:$J$35,9,FALSE)),"")</f>
        <v/>
      </c>
      <c r="AP25" s="256" t="str">
        <f>IFERROR(IF(AND(AND($N24&lt;&gt;$BI$6,$N24&lt;&gt;$BJ$6),AP24="有"),$AL$2,VLOOKUP(AP24,'P1'!$B$4:$J$35,9,FALSE)),"")</f>
        <v/>
      </c>
      <c r="AQ25" s="256" t="str">
        <f>IFERROR(IF(AND(AND($N24&lt;&gt;$BI$6,$N24&lt;&gt;$BJ$6),AQ24="有"),$AL$2,VLOOKUP(AQ24,'P1'!$B$4:$J$35,9,FALSE)),"")</f>
        <v/>
      </c>
      <c r="AR25" s="256" t="str">
        <f>IFERROR(IF(AND(AND($N24&lt;&gt;$BI$6,$N24&lt;&gt;$BJ$6),AR24="有"),$AL$2,VLOOKUP(AR24,'P1'!$B$4:$J$35,9,FALSE)),"")</f>
        <v/>
      </c>
      <c r="AS25" s="256" t="str">
        <f>IFERROR(IF(AND(AND($N24&lt;&gt;$BI$6,$N24&lt;&gt;$BJ$6),AS24="有"),$AL$2,VLOOKUP(AS24,'P1'!$B$4:$J$35,9,FALSE)),"")</f>
        <v/>
      </c>
      <c r="AT25" s="256" t="str">
        <f>IFERROR(IF(AND(AND($N24&lt;&gt;$BI$6,$N24&lt;&gt;$BJ$6),AT24="有"),$AL$2,VLOOKUP(AT24,'P1'!$B$4:$J$35,9,FALSE)),"")</f>
        <v/>
      </c>
      <c r="AU25" s="256" t="str">
        <f>IFERROR(IF(AND(AND($N24&lt;&gt;$BI$6,$N24&lt;&gt;$BJ$6),AU24="有"),$AL$2,VLOOKUP(AU24,'P1'!$B$4:$J$35,9,FALSE)),"")</f>
        <v/>
      </c>
      <c r="AV25" s="257">
        <f>SUM(Q25:AU25)</f>
        <v>0</v>
      </c>
      <c r="AW25" s="707"/>
      <c r="AX25" s="709"/>
      <c r="AY25" s="258"/>
      <c r="AZ25" s="258"/>
    </row>
    <row r="26" spans="2:52" ht="17.100000000000001" customHeight="1">
      <c r="B26" s="686">
        <f>B24+1</f>
        <v>8</v>
      </c>
      <c r="C26" s="717"/>
      <c r="D26" s="718"/>
      <c r="E26" s="718"/>
      <c r="F26" s="718"/>
      <c r="G26" s="718"/>
      <c r="H26" s="719"/>
      <c r="I26" s="723"/>
      <c r="J26" s="724"/>
      <c r="K26" s="724"/>
      <c r="L26" s="724"/>
      <c r="M26" s="725"/>
      <c r="N26" s="729"/>
      <c r="O26" s="730"/>
      <c r="P26" s="71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3">
        <f>COUNTA(Q26:AU26)</f>
        <v>0</v>
      </c>
      <c r="AW26" s="706">
        <f>AV27</f>
        <v>0</v>
      </c>
      <c r="AX26" s="708" t="str">
        <f>IFERROR(ROUNDDOWN(AV27/$AT$2,1),"")</f>
        <v/>
      </c>
      <c r="AY26" s="254"/>
      <c r="AZ26" s="254"/>
    </row>
    <row r="27" spans="2:52" ht="17.100000000000001" customHeight="1">
      <c r="B27" s="687"/>
      <c r="C27" s="720"/>
      <c r="D27" s="721"/>
      <c r="E27" s="721"/>
      <c r="F27" s="721"/>
      <c r="G27" s="721"/>
      <c r="H27" s="722"/>
      <c r="I27" s="726"/>
      <c r="J27" s="727"/>
      <c r="K27" s="727"/>
      <c r="L27" s="727"/>
      <c r="M27" s="728"/>
      <c r="N27" s="720"/>
      <c r="O27" s="721"/>
      <c r="P27" s="722"/>
      <c r="Q27" s="256" t="str">
        <f>IFERROR(IF(AND(AND($N26&lt;&gt;$BI$6,$N26&lt;&gt;$BJ$6),Q26="有"),$AL$2,VLOOKUP(Q26,'P1'!$B$4:$J$35,9,FALSE)),"")</f>
        <v/>
      </c>
      <c r="R27" s="256" t="str">
        <f>IFERROR(IF(AND(AND($N26&lt;&gt;$BI$6,$N26&lt;&gt;$BJ$6),R26="有"),$AL$2,VLOOKUP(R26,'P1'!$B$4:$J$35,9,FALSE)),"")</f>
        <v/>
      </c>
      <c r="S27" s="256" t="str">
        <f>IFERROR(IF(AND(AND($N26&lt;&gt;$BI$6,$N26&lt;&gt;$BJ$6),S26="有"),$AL$2,VLOOKUP(S26,'P1'!$B$4:$J$35,9,FALSE)),"")</f>
        <v/>
      </c>
      <c r="T27" s="256" t="str">
        <f>IFERROR(IF(AND(AND($N26&lt;&gt;$BI$6,$N26&lt;&gt;$BJ$6),T26="有"),$AL$2,VLOOKUP(T26,'P1'!$B$4:$J$35,9,FALSE)),"")</f>
        <v/>
      </c>
      <c r="U27" s="256" t="str">
        <f>IFERROR(IF(AND(AND($N26&lt;&gt;$BI$6,$N26&lt;&gt;$BJ$6),U26="有"),$AL$2,VLOOKUP(U26,'P1'!$B$4:$J$35,9,FALSE)),"")</f>
        <v/>
      </c>
      <c r="V27" s="256" t="str">
        <f>IFERROR(IF(AND(AND($N26&lt;&gt;$BI$6,$N26&lt;&gt;$BJ$6),V26="有"),$AL$2,VLOOKUP(V26,'P1'!$B$4:$J$35,9,FALSE)),"")</f>
        <v/>
      </c>
      <c r="W27" s="256" t="str">
        <f>IFERROR(IF(AND(AND($N26&lt;&gt;$BI$6,$N26&lt;&gt;$BJ$6),W26="有"),$AL$2,VLOOKUP(W26,'P1'!$B$4:$J$35,9,FALSE)),"")</f>
        <v/>
      </c>
      <c r="X27" s="256" t="str">
        <f>IFERROR(IF(AND(AND($N26&lt;&gt;$BI$6,$N26&lt;&gt;$BJ$6),X26="有"),$AL$2,VLOOKUP(X26,'P1'!$B$4:$J$35,9,FALSE)),"")</f>
        <v/>
      </c>
      <c r="Y27" s="256" t="str">
        <f>IFERROR(IF(AND(AND($N26&lt;&gt;$BI$6,$N26&lt;&gt;$BJ$6),Y26="有"),$AL$2,VLOOKUP(Y26,'P1'!$B$4:$J$35,9,FALSE)),"")</f>
        <v/>
      </c>
      <c r="Z27" s="256" t="str">
        <f>IFERROR(IF(AND(AND($N26&lt;&gt;$BI$6,$N26&lt;&gt;$BJ$6),Z26="有"),$AL$2,VLOOKUP(Z26,'P1'!$B$4:$J$35,9,FALSE)),"")</f>
        <v/>
      </c>
      <c r="AA27" s="256" t="str">
        <f>IFERROR(IF(AND(AND($N26&lt;&gt;$BI$6,$N26&lt;&gt;$BJ$6),AA26="有"),$AL$2,VLOOKUP(AA26,'P1'!$B$4:$J$35,9,FALSE)),"")</f>
        <v/>
      </c>
      <c r="AB27" s="256" t="str">
        <f>IFERROR(IF(AND(AND($N26&lt;&gt;$BI$6,$N26&lt;&gt;$BJ$6),AB26="有"),$AL$2,VLOOKUP(AB26,'P1'!$B$4:$J$35,9,FALSE)),"")</f>
        <v/>
      </c>
      <c r="AC27" s="256" t="str">
        <f>IFERROR(IF(AND(AND($N26&lt;&gt;$BI$6,$N26&lt;&gt;$BJ$6),AC26="有"),$AL$2,VLOOKUP(AC26,'P1'!$B$4:$J$35,9,FALSE)),"")</f>
        <v/>
      </c>
      <c r="AD27" s="256" t="str">
        <f>IFERROR(IF(AND(AND($N26&lt;&gt;$BI$6,$N26&lt;&gt;$BJ$6),AD26="有"),$AL$2,VLOOKUP(AD26,'P1'!$B$4:$J$35,9,FALSE)),"")</f>
        <v/>
      </c>
      <c r="AE27" s="256" t="str">
        <f>IFERROR(IF(AND(AND($N26&lt;&gt;$BI$6,$N26&lt;&gt;$BJ$6),AE26="有"),$AL$2,VLOOKUP(AE26,'P1'!$B$4:$J$35,9,FALSE)),"")</f>
        <v/>
      </c>
      <c r="AF27" s="256" t="str">
        <f>IFERROR(IF(AND(AND($N26&lt;&gt;$BI$6,$N26&lt;&gt;$BJ$6),AF26="有"),$AL$2,VLOOKUP(AF26,'P1'!$B$4:$J$35,9,FALSE)),"")</f>
        <v/>
      </c>
      <c r="AG27" s="256" t="str">
        <f>IFERROR(IF(AND(AND($N26&lt;&gt;$BI$6,$N26&lt;&gt;$BJ$6),AG26="有"),$AL$2,VLOOKUP(AG26,'P1'!$B$4:$J$35,9,FALSE)),"")</f>
        <v/>
      </c>
      <c r="AH27" s="256" t="str">
        <f>IFERROR(IF(AND(AND($N26&lt;&gt;$BI$6,$N26&lt;&gt;$BJ$6),AH26="有"),$AL$2,VLOOKUP(AH26,'P1'!$B$4:$J$35,9,FALSE)),"")</f>
        <v/>
      </c>
      <c r="AI27" s="256" t="str">
        <f>IFERROR(IF(AND(AND($N26&lt;&gt;$BI$6,$N26&lt;&gt;$BJ$6),AI26="有"),$AL$2,VLOOKUP(AI26,'P1'!$B$4:$J$35,9,FALSE)),"")</f>
        <v/>
      </c>
      <c r="AJ27" s="256" t="str">
        <f>IFERROR(IF(AND(AND($N26&lt;&gt;$BI$6,$N26&lt;&gt;$BJ$6),AJ26="有"),$AL$2,VLOOKUP(AJ26,'P1'!$B$4:$J$35,9,FALSE)),"")</f>
        <v/>
      </c>
      <c r="AK27" s="256" t="str">
        <f>IFERROR(IF(AND(AND($N26&lt;&gt;$BI$6,$N26&lt;&gt;$BJ$6),AK26="有"),$AL$2,VLOOKUP(AK26,'P1'!$B$4:$J$35,9,FALSE)),"")</f>
        <v/>
      </c>
      <c r="AL27" s="256" t="str">
        <f>IFERROR(IF(AND(AND($N26&lt;&gt;$BI$6,$N26&lt;&gt;$BJ$6),AL26="有"),$AL$2,VLOOKUP(AL26,'P1'!$B$4:$J$35,9,FALSE)),"")</f>
        <v/>
      </c>
      <c r="AM27" s="256" t="str">
        <f>IFERROR(IF(AND(AND($N26&lt;&gt;$BI$6,$N26&lt;&gt;$BJ$6),AM26="有"),$AL$2,VLOOKUP(AM26,'P1'!$B$4:$J$35,9,FALSE)),"")</f>
        <v/>
      </c>
      <c r="AN27" s="256" t="str">
        <f>IFERROR(IF(AND(AND($N26&lt;&gt;$BI$6,$N26&lt;&gt;$BJ$6),AN26="有"),$AL$2,VLOOKUP(AN26,'P1'!$B$4:$J$35,9,FALSE)),"")</f>
        <v/>
      </c>
      <c r="AO27" s="256" t="str">
        <f>IFERROR(IF(AND(AND($N26&lt;&gt;$BI$6,$N26&lt;&gt;$BJ$6),AO26="有"),$AL$2,VLOOKUP(AO26,'P1'!$B$4:$J$35,9,FALSE)),"")</f>
        <v/>
      </c>
      <c r="AP27" s="256" t="str">
        <f>IFERROR(IF(AND(AND($N26&lt;&gt;$BI$6,$N26&lt;&gt;$BJ$6),AP26="有"),$AL$2,VLOOKUP(AP26,'P1'!$B$4:$J$35,9,FALSE)),"")</f>
        <v/>
      </c>
      <c r="AQ27" s="256" t="str">
        <f>IFERROR(IF(AND(AND($N26&lt;&gt;$BI$6,$N26&lt;&gt;$BJ$6),AQ26="有"),$AL$2,VLOOKUP(AQ26,'P1'!$B$4:$J$35,9,FALSE)),"")</f>
        <v/>
      </c>
      <c r="AR27" s="256" t="str">
        <f>IFERROR(IF(AND(AND($N26&lt;&gt;$BI$6,$N26&lt;&gt;$BJ$6),AR26="有"),$AL$2,VLOOKUP(AR26,'P1'!$B$4:$J$35,9,FALSE)),"")</f>
        <v/>
      </c>
      <c r="AS27" s="256" t="str">
        <f>IFERROR(IF(AND(AND($N26&lt;&gt;$BI$6,$N26&lt;&gt;$BJ$6),AS26="有"),$AL$2,VLOOKUP(AS26,'P1'!$B$4:$J$35,9,FALSE)),"")</f>
        <v/>
      </c>
      <c r="AT27" s="256" t="str">
        <f>IFERROR(IF(AND(AND($N26&lt;&gt;$BI$6,$N26&lt;&gt;$BJ$6),AT26="有"),$AL$2,VLOOKUP(AT26,'P1'!$B$4:$J$35,9,FALSE)),"")</f>
        <v/>
      </c>
      <c r="AU27" s="256" t="str">
        <f>IFERROR(IF(AND(AND($N26&lt;&gt;$BI$6,$N26&lt;&gt;$BJ$6),AU26="有"),$AL$2,VLOOKUP(AU26,'P1'!$B$4:$J$35,9,FALSE)),"")</f>
        <v/>
      </c>
      <c r="AV27" s="257">
        <f>SUM(Q27:AU27)</f>
        <v>0</v>
      </c>
      <c r="AW27" s="707"/>
      <c r="AX27" s="709"/>
      <c r="AY27" s="258"/>
      <c r="AZ27" s="258"/>
    </row>
    <row r="28" spans="2:52" ht="17.100000000000001" customHeight="1">
      <c r="B28" s="686">
        <f>B26+1</f>
        <v>9</v>
      </c>
      <c r="C28" s="717"/>
      <c r="D28" s="718"/>
      <c r="E28" s="718"/>
      <c r="F28" s="718"/>
      <c r="G28" s="718"/>
      <c r="H28" s="719"/>
      <c r="I28" s="723"/>
      <c r="J28" s="724"/>
      <c r="K28" s="724"/>
      <c r="L28" s="724"/>
      <c r="M28" s="725"/>
      <c r="N28" s="729"/>
      <c r="O28" s="730"/>
      <c r="P28" s="71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3">
        <f>COUNTA(Q28:AU28)</f>
        <v>0</v>
      </c>
      <c r="AW28" s="706">
        <f>AV29</f>
        <v>0</v>
      </c>
      <c r="AX28" s="708" t="str">
        <f>IFERROR(ROUNDDOWN(AV29/$AT$2,1),"")</f>
        <v/>
      </c>
      <c r="AY28" s="254"/>
      <c r="AZ28" s="254"/>
    </row>
    <row r="29" spans="2:52" ht="17.100000000000001" customHeight="1">
      <c r="B29" s="687"/>
      <c r="C29" s="720"/>
      <c r="D29" s="721"/>
      <c r="E29" s="721"/>
      <c r="F29" s="721"/>
      <c r="G29" s="721"/>
      <c r="H29" s="722"/>
      <c r="I29" s="726"/>
      <c r="J29" s="727"/>
      <c r="K29" s="727"/>
      <c r="L29" s="727"/>
      <c r="M29" s="728"/>
      <c r="N29" s="720"/>
      <c r="O29" s="721"/>
      <c r="P29" s="722"/>
      <c r="Q29" s="256" t="str">
        <f>IFERROR(IF(AND(AND($N28&lt;&gt;$BI$6,$N28&lt;&gt;$BJ$6),Q28="有"),$AL$2,VLOOKUP(Q28,'P1'!$B$4:$J$35,9,FALSE)),"")</f>
        <v/>
      </c>
      <c r="R29" s="256" t="str">
        <f>IFERROR(IF(AND(AND($N28&lt;&gt;$BI$6,$N28&lt;&gt;$BJ$6),R28="有"),$AL$2,VLOOKUP(R28,'P1'!$B$4:$J$35,9,FALSE)),"")</f>
        <v/>
      </c>
      <c r="S29" s="256" t="str">
        <f>IFERROR(IF(AND(AND($N28&lt;&gt;$BI$6,$N28&lt;&gt;$BJ$6),S28="有"),$AL$2,VLOOKUP(S28,'P1'!$B$4:$J$35,9,FALSE)),"")</f>
        <v/>
      </c>
      <c r="T29" s="256" t="str">
        <f>IFERROR(IF(AND(AND($N28&lt;&gt;$BI$6,$N28&lt;&gt;$BJ$6),T28="有"),$AL$2,VLOOKUP(T28,'P1'!$B$4:$J$35,9,FALSE)),"")</f>
        <v/>
      </c>
      <c r="U29" s="256" t="str">
        <f>IFERROR(IF(AND(AND($N28&lt;&gt;$BI$6,$N28&lt;&gt;$BJ$6),U28="有"),$AL$2,VLOOKUP(U28,'P1'!$B$4:$J$35,9,FALSE)),"")</f>
        <v/>
      </c>
      <c r="V29" s="256" t="str">
        <f>IFERROR(IF(AND(AND($N28&lt;&gt;$BI$6,$N28&lt;&gt;$BJ$6),V28="有"),$AL$2,VLOOKUP(V28,'P1'!$B$4:$J$35,9,FALSE)),"")</f>
        <v/>
      </c>
      <c r="W29" s="256" t="str">
        <f>IFERROR(IF(AND(AND($N28&lt;&gt;$BI$6,$N28&lt;&gt;$BJ$6),W28="有"),$AL$2,VLOOKUP(W28,'P1'!$B$4:$J$35,9,FALSE)),"")</f>
        <v/>
      </c>
      <c r="X29" s="256" t="str">
        <f>IFERROR(IF(AND(AND($N28&lt;&gt;$BI$6,$N28&lt;&gt;$BJ$6),X28="有"),$AL$2,VLOOKUP(X28,'P1'!$B$4:$J$35,9,FALSE)),"")</f>
        <v/>
      </c>
      <c r="Y29" s="256" t="str">
        <f>IFERROR(IF(AND(AND($N28&lt;&gt;$BI$6,$N28&lt;&gt;$BJ$6),Y28="有"),$AL$2,VLOOKUP(Y28,'P1'!$B$4:$J$35,9,FALSE)),"")</f>
        <v/>
      </c>
      <c r="Z29" s="256" t="str">
        <f>IFERROR(IF(AND(AND($N28&lt;&gt;$BI$6,$N28&lt;&gt;$BJ$6),Z28="有"),$AL$2,VLOOKUP(Z28,'P1'!$B$4:$J$35,9,FALSE)),"")</f>
        <v/>
      </c>
      <c r="AA29" s="256" t="str">
        <f>IFERROR(IF(AND(AND($N28&lt;&gt;$BI$6,$N28&lt;&gt;$BJ$6),AA28="有"),$AL$2,VLOOKUP(AA28,'P1'!$B$4:$J$35,9,FALSE)),"")</f>
        <v/>
      </c>
      <c r="AB29" s="256" t="str">
        <f>IFERROR(IF(AND(AND($N28&lt;&gt;$BI$6,$N28&lt;&gt;$BJ$6),AB28="有"),$AL$2,VLOOKUP(AB28,'P1'!$B$4:$J$35,9,FALSE)),"")</f>
        <v/>
      </c>
      <c r="AC29" s="256" t="str">
        <f>IFERROR(IF(AND(AND($N28&lt;&gt;$BI$6,$N28&lt;&gt;$BJ$6),AC28="有"),$AL$2,VLOOKUP(AC28,'P1'!$B$4:$J$35,9,FALSE)),"")</f>
        <v/>
      </c>
      <c r="AD29" s="256" t="str">
        <f>IFERROR(IF(AND(AND($N28&lt;&gt;$BI$6,$N28&lt;&gt;$BJ$6),AD28="有"),$AL$2,VLOOKUP(AD28,'P1'!$B$4:$J$35,9,FALSE)),"")</f>
        <v/>
      </c>
      <c r="AE29" s="256" t="str">
        <f>IFERROR(IF(AND(AND($N28&lt;&gt;$BI$6,$N28&lt;&gt;$BJ$6),AE28="有"),$AL$2,VLOOKUP(AE28,'P1'!$B$4:$J$35,9,FALSE)),"")</f>
        <v/>
      </c>
      <c r="AF29" s="256" t="str">
        <f>IFERROR(IF(AND(AND($N28&lt;&gt;$BI$6,$N28&lt;&gt;$BJ$6),AF28="有"),$AL$2,VLOOKUP(AF28,'P1'!$B$4:$J$35,9,FALSE)),"")</f>
        <v/>
      </c>
      <c r="AG29" s="256" t="str">
        <f>IFERROR(IF(AND(AND($N28&lt;&gt;$BI$6,$N28&lt;&gt;$BJ$6),AG28="有"),$AL$2,VLOOKUP(AG28,'P1'!$B$4:$J$35,9,FALSE)),"")</f>
        <v/>
      </c>
      <c r="AH29" s="256" t="str">
        <f>IFERROR(IF(AND(AND($N28&lt;&gt;$BI$6,$N28&lt;&gt;$BJ$6),AH28="有"),$AL$2,VLOOKUP(AH28,'P1'!$B$4:$J$35,9,FALSE)),"")</f>
        <v/>
      </c>
      <c r="AI29" s="256" t="str">
        <f>IFERROR(IF(AND(AND($N28&lt;&gt;$BI$6,$N28&lt;&gt;$BJ$6),AI28="有"),$AL$2,VLOOKUP(AI28,'P1'!$B$4:$J$35,9,FALSE)),"")</f>
        <v/>
      </c>
      <c r="AJ29" s="256" t="str">
        <f>IFERROR(IF(AND(AND($N28&lt;&gt;$BI$6,$N28&lt;&gt;$BJ$6),AJ28="有"),$AL$2,VLOOKUP(AJ28,'P1'!$B$4:$J$35,9,FALSE)),"")</f>
        <v/>
      </c>
      <c r="AK29" s="256" t="str">
        <f>IFERROR(IF(AND(AND($N28&lt;&gt;$BI$6,$N28&lt;&gt;$BJ$6),AK28="有"),$AL$2,VLOOKUP(AK28,'P1'!$B$4:$J$35,9,FALSE)),"")</f>
        <v/>
      </c>
      <c r="AL29" s="256" t="str">
        <f>IFERROR(IF(AND(AND($N28&lt;&gt;$BI$6,$N28&lt;&gt;$BJ$6),AL28="有"),$AL$2,VLOOKUP(AL28,'P1'!$B$4:$J$35,9,FALSE)),"")</f>
        <v/>
      </c>
      <c r="AM29" s="256" t="str">
        <f>IFERROR(IF(AND(AND($N28&lt;&gt;$BI$6,$N28&lt;&gt;$BJ$6),AM28="有"),$AL$2,VLOOKUP(AM28,'P1'!$B$4:$J$35,9,FALSE)),"")</f>
        <v/>
      </c>
      <c r="AN29" s="256" t="str">
        <f>IFERROR(IF(AND(AND($N28&lt;&gt;$BI$6,$N28&lt;&gt;$BJ$6),AN28="有"),$AL$2,VLOOKUP(AN28,'P1'!$B$4:$J$35,9,FALSE)),"")</f>
        <v/>
      </c>
      <c r="AO29" s="256" t="str">
        <f>IFERROR(IF(AND(AND($N28&lt;&gt;$BI$6,$N28&lt;&gt;$BJ$6),AO28="有"),$AL$2,VLOOKUP(AO28,'P1'!$B$4:$J$35,9,FALSE)),"")</f>
        <v/>
      </c>
      <c r="AP29" s="256" t="str">
        <f>IFERROR(IF(AND(AND($N28&lt;&gt;$BI$6,$N28&lt;&gt;$BJ$6),AP28="有"),$AL$2,VLOOKUP(AP28,'P1'!$B$4:$J$35,9,FALSE)),"")</f>
        <v/>
      </c>
      <c r="AQ29" s="256" t="str">
        <f>IFERROR(IF(AND(AND($N28&lt;&gt;$BI$6,$N28&lt;&gt;$BJ$6),AQ28="有"),$AL$2,VLOOKUP(AQ28,'P1'!$B$4:$J$35,9,FALSE)),"")</f>
        <v/>
      </c>
      <c r="AR29" s="256" t="str">
        <f>IFERROR(IF(AND(AND($N28&lt;&gt;$BI$6,$N28&lt;&gt;$BJ$6),AR28="有"),$AL$2,VLOOKUP(AR28,'P1'!$B$4:$J$35,9,FALSE)),"")</f>
        <v/>
      </c>
      <c r="AS29" s="256" t="str">
        <f>IFERROR(IF(AND(AND($N28&lt;&gt;$BI$6,$N28&lt;&gt;$BJ$6),AS28="有"),$AL$2,VLOOKUP(AS28,'P1'!$B$4:$J$35,9,FALSE)),"")</f>
        <v/>
      </c>
      <c r="AT29" s="256" t="str">
        <f>IFERROR(IF(AND(AND($N28&lt;&gt;$BI$6,$N28&lt;&gt;$BJ$6),AT28="有"),$AL$2,VLOOKUP(AT28,'P1'!$B$4:$J$35,9,FALSE)),"")</f>
        <v/>
      </c>
      <c r="AU29" s="256" t="str">
        <f>IFERROR(IF(AND(AND($N28&lt;&gt;$BI$6,$N28&lt;&gt;$BJ$6),AU28="有"),$AL$2,VLOOKUP(AU28,'P1'!$B$4:$J$35,9,FALSE)),"")</f>
        <v/>
      </c>
      <c r="AV29" s="257">
        <f>SUM(Q29:AU29)</f>
        <v>0</v>
      </c>
      <c r="AW29" s="707"/>
      <c r="AX29" s="709"/>
      <c r="AY29" s="258"/>
      <c r="AZ29" s="258"/>
    </row>
    <row r="30" spans="2:52" ht="17.100000000000001" customHeight="1">
      <c r="B30" s="686">
        <f>B28+1</f>
        <v>10</v>
      </c>
      <c r="C30" s="717"/>
      <c r="D30" s="718"/>
      <c r="E30" s="718"/>
      <c r="F30" s="718"/>
      <c r="G30" s="718"/>
      <c r="H30" s="719"/>
      <c r="I30" s="723"/>
      <c r="J30" s="724"/>
      <c r="K30" s="724"/>
      <c r="L30" s="724"/>
      <c r="M30" s="725"/>
      <c r="N30" s="729"/>
      <c r="O30" s="730"/>
      <c r="P30" s="71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3">
        <f>COUNTA(Q30:AU30)</f>
        <v>0</v>
      </c>
      <c r="AW30" s="706">
        <f>AV31</f>
        <v>0</v>
      </c>
      <c r="AX30" s="708" t="str">
        <f>IFERROR(ROUNDDOWN(AV31/$AT$2,1),"")</f>
        <v/>
      </c>
      <c r="AY30" s="254"/>
      <c r="AZ30" s="254"/>
    </row>
    <row r="31" spans="2:52" ht="17.100000000000001" customHeight="1">
      <c r="B31" s="687"/>
      <c r="C31" s="720"/>
      <c r="D31" s="721"/>
      <c r="E31" s="721"/>
      <c r="F31" s="721"/>
      <c r="G31" s="721"/>
      <c r="H31" s="722"/>
      <c r="I31" s="726"/>
      <c r="J31" s="727"/>
      <c r="K31" s="727"/>
      <c r="L31" s="727"/>
      <c r="M31" s="728"/>
      <c r="N31" s="720"/>
      <c r="O31" s="721"/>
      <c r="P31" s="722"/>
      <c r="Q31" s="256" t="str">
        <f>IFERROR(IF(AND(AND($N30&lt;&gt;$BI$6,$N30&lt;&gt;$BJ$6),Q30="有"),$AL$2,VLOOKUP(Q30,'P1'!$B$4:$J$35,9,FALSE)),"")</f>
        <v/>
      </c>
      <c r="R31" s="256" t="str">
        <f>IFERROR(IF(AND(AND($N30&lt;&gt;$BI$6,$N30&lt;&gt;$BJ$6),R30="有"),$AL$2,VLOOKUP(R30,'P1'!$B$4:$J$35,9,FALSE)),"")</f>
        <v/>
      </c>
      <c r="S31" s="256" t="str">
        <f>IFERROR(IF(AND(AND($N30&lt;&gt;$BI$6,$N30&lt;&gt;$BJ$6),S30="有"),$AL$2,VLOOKUP(S30,'P1'!$B$4:$J$35,9,FALSE)),"")</f>
        <v/>
      </c>
      <c r="T31" s="256" t="str">
        <f>IFERROR(IF(AND(AND($N30&lt;&gt;$BI$6,$N30&lt;&gt;$BJ$6),T30="有"),$AL$2,VLOOKUP(T30,'P1'!$B$4:$J$35,9,FALSE)),"")</f>
        <v/>
      </c>
      <c r="U31" s="256" t="str">
        <f>IFERROR(IF(AND(AND($N30&lt;&gt;$BI$6,$N30&lt;&gt;$BJ$6),U30="有"),$AL$2,VLOOKUP(U30,'P1'!$B$4:$J$35,9,FALSE)),"")</f>
        <v/>
      </c>
      <c r="V31" s="256" t="str">
        <f>IFERROR(IF(AND(AND($N30&lt;&gt;$BI$6,$N30&lt;&gt;$BJ$6),V30="有"),$AL$2,VLOOKUP(V30,'P1'!$B$4:$J$35,9,FALSE)),"")</f>
        <v/>
      </c>
      <c r="W31" s="256" t="str">
        <f>IFERROR(IF(AND(AND($N30&lt;&gt;$BI$6,$N30&lt;&gt;$BJ$6),W30="有"),$AL$2,VLOOKUP(W30,'P1'!$B$4:$J$35,9,FALSE)),"")</f>
        <v/>
      </c>
      <c r="X31" s="256" t="str">
        <f>IFERROR(IF(AND(AND($N30&lt;&gt;$BI$6,$N30&lt;&gt;$BJ$6),X30="有"),$AL$2,VLOOKUP(X30,'P1'!$B$4:$J$35,9,FALSE)),"")</f>
        <v/>
      </c>
      <c r="Y31" s="256" t="str">
        <f>IFERROR(IF(AND(AND($N30&lt;&gt;$BI$6,$N30&lt;&gt;$BJ$6),Y30="有"),$AL$2,VLOOKUP(Y30,'P1'!$B$4:$J$35,9,FALSE)),"")</f>
        <v/>
      </c>
      <c r="Z31" s="256" t="str">
        <f>IFERROR(IF(AND(AND($N30&lt;&gt;$BI$6,$N30&lt;&gt;$BJ$6),Z30="有"),$AL$2,VLOOKUP(Z30,'P1'!$B$4:$J$35,9,FALSE)),"")</f>
        <v/>
      </c>
      <c r="AA31" s="256" t="str">
        <f>IFERROR(IF(AND(AND($N30&lt;&gt;$BI$6,$N30&lt;&gt;$BJ$6),AA30="有"),$AL$2,VLOOKUP(AA30,'P1'!$B$4:$J$35,9,FALSE)),"")</f>
        <v/>
      </c>
      <c r="AB31" s="256" t="str">
        <f>IFERROR(IF(AND(AND($N30&lt;&gt;$BI$6,$N30&lt;&gt;$BJ$6),AB30="有"),$AL$2,VLOOKUP(AB30,'P1'!$B$4:$J$35,9,FALSE)),"")</f>
        <v/>
      </c>
      <c r="AC31" s="256" t="str">
        <f>IFERROR(IF(AND(AND($N30&lt;&gt;$BI$6,$N30&lt;&gt;$BJ$6),AC30="有"),$AL$2,VLOOKUP(AC30,'P1'!$B$4:$J$35,9,FALSE)),"")</f>
        <v/>
      </c>
      <c r="AD31" s="256" t="str">
        <f>IFERROR(IF(AND(AND($N30&lt;&gt;$BI$6,$N30&lt;&gt;$BJ$6),AD30="有"),$AL$2,VLOOKUP(AD30,'P1'!$B$4:$J$35,9,FALSE)),"")</f>
        <v/>
      </c>
      <c r="AE31" s="256" t="str">
        <f>IFERROR(IF(AND(AND($N30&lt;&gt;$BI$6,$N30&lt;&gt;$BJ$6),AE30="有"),$AL$2,VLOOKUP(AE30,'P1'!$B$4:$J$35,9,FALSE)),"")</f>
        <v/>
      </c>
      <c r="AF31" s="256" t="str">
        <f>IFERROR(IF(AND(AND($N30&lt;&gt;$BI$6,$N30&lt;&gt;$BJ$6),AF30="有"),$AL$2,VLOOKUP(AF30,'P1'!$B$4:$J$35,9,FALSE)),"")</f>
        <v/>
      </c>
      <c r="AG31" s="256" t="str">
        <f>IFERROR(IF(AND(AND($N30&lt;&gt;$BI$6,$N30&lt;&gt;$BJ$6),AG30="有"),$AL$2,VLOOKUP(AG30,'P1'!$B$4:$J$35,9,FALSE)),"")</f>
        <v/>
      </c>
      <c r="AH31" s="256" t="str">
        <f>IFERROR(IF(AND(AND($N30&lt;&gt;$BI$6,$N30&lt;&gt;$BJ$6),AH30="有"),$AL$2,VLOOKUP(AH30,'P1'!$B$4:$J$35,9,FALSE)),"")</f>
        <v/>
      </c>
      <c r="AI31" s="256" t="str">
        <f>IFERROR(IF(AND(AND($N30&lt;&gt;$BI$6,$N30&lt;&gt;$BJ$6),AI30="有"),$AL$2,VLOOKUP(AI30,'P1'!$B$4:$J$35,9,FALSE)),"")</f>
        <v/>
      </c>
      <c r="AJ31" s="256" t="str">
        <f>IFERROR(IF(AND(AND($N30&lt;&gt;$BI$6,$N30&lt;&gt;$BJ$6),AJ30="有"),$AL$2,VLOOKUP(AJ30,'P1'!$B$4:$J$35,9,FALSE)),"")</f>
        <v/>
      </c>
      <c r="AK31" s="256" t="str">
        <f>IFERROR(IF(AND(AND($N30&lt;&gt;$BI$6,$N30&lt;&gt;$BJ$6),AK30="有"),$AL$2,VLOOKUP(AK30,'P1'!$B$4:$J$35,9,FALSE)),"")</f>
        <v/>
      </c>
      <c r="AL31" s="256" t="str">
        <f>IFERROR(IF(AND(AND($N30&lt;&gt;$BI$6,$N30&lt;&gt;$BJ$6),AL30="有"),$AL$2,VLOOKUP(AL30,'P1'!$B$4:$J$35,9,FALSE)),"")</f>
        <v/>
      </c>
      <c r="AM31" s="256" t="str">
        <f>IFERROR(IF(AND(AND($N30&lt;&gt;$BI$6,$N30&lt;&gt;$BJ$6),AM30="有"),$AL$2,VLOOKUP(AM30,'P1'!$B$4:$J$35,9,FALSE)),"")</f>
        <v/>
      </c>
      <c r="AN31" s="256" t="str">
        <f>IFERROR(IF(AND(AND($N30&lt;&gt;$BI$6,$N30&lt;&gt;$BJ$6),AN30="有"),$AL$2,VLOOKUP(AN30,'P1'!$B$4:$J$35,9,FALSE)),"")</f>
        <v/>
      </c>
      <c r="AO31" s="256" t="str">
        <f>IFERROR(IF(AND(AND($N30&lt;&gt;$BI$6,$N30&lt;&gt;$BJ$6),AO30="有"),$AL$2,VLOOKUP(AO30,'P1'!$B$4:$J$35,9,FALSE)),"")</f>
        <v/>
      </c>
      <c r="AP31" s="256" t="str">
        <f>IFERROR(IF(AND(AND($N30&lt;&gt;$BI$6,$N30&lt;&gt;$BJ$6),AP30="有"),$AL$2,VLOOKUP(AP30,'P1'!$B$4:$J$35,9,FALSE)),"")</f>
        <v/>
      </c>
      <c r="AQ31" s="256" t="str">
        <f>IFERROR(IF(AND(AND($N30&lt;&gt;$BI$6,$N30&lt;&gt;$BJ$6),AQ30="有"),$AL$2,VLOOKUP(AQ30,'P1'!$B$4:$J$35,9,FALSE)),"")</f>
        <v/>
      </c>
      <c r="AR31" s="256" t="str">
        <f>IFERROR(IF(AND(AND($N30&lt;&gt;$BI$6,$N30&lt;&gt;$BJ$6),AR30="有"),$AL$2,VLOOKUP(AR30,'P1'!$B$4:$J$35,9,FALSE)),"")</f>
        <v/>
      </c>
      <c r="AS31" s="256" t="str">
        <f>IFERROR(IF(AND(AND($N30&lt;&gt;$BI$6,$N30&lt;&gt;$BJ$6),AS30="有"),$AL$2,VLOOKUP(AS30,'P1'!$B$4:$J$35,9,FALSE)),"")</f>
        <v/>
      </c>
      <c r="AT31" s="256" t="str">
        <f>IFERROR(IF(AND(AND($N30&lt;&gt;$BI$6,$N30&lt;&gt;$BJ$6),AT30="有"),$AL$2,VLOOKUP(AT30,'P1'!$B$4:$J$35,9,FALSE)),"")</f>
        <v/>
      </c>
      <c r="AU31" s="256" t="str">
        <f>IFERROR(IF(AND(AND($N30&lt;&gt;$BI$6,$N30&lt;&gt;$BJ$6),AU30="有"),$AL$2,VLOOKUP(AU30,'P1'!$B$4:$J$35,9,FALSE)),"")</f>
        <v/>
      </c>
      <c r="AV31" s="257">
        <f>SUM(Q31:AU31)</f>
        <v>0</v>
      </c>
      <c r="AW31" s="707"/>
      <c r="AX31" s="709"/>
      <c r="AY31" s="258"/>
      <c r="AZ31" s="258"/>
    </row>
    <row r="32" spans="2:52" ht="17.100000000000001" customHeight="1">
      <c r="B32" s="686">
        <f>B30+1</f>
        <v>11</v>
      </c>
      <c r="C32" s="717"/>
      <c r="D32" s="718"/>
      <c r="E32" s="718"/>
      <c r="F32" s="718"/>
      <c r="G32" s="718"/>
      <c r="H32" s="719"/>
      <c r="I32" s="723"/>
      <c r="J32" s="724"/>
      <c r="K32" s="724"/>
      <c r="L32" s="724"/>
      <c r="M32" s="725"/>
      <c r="N32" s="729"/>
      <c r="O32" s="730"/>
      <c r="P32" s="71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3">
        <f>COUNTA(Q32:AU32)</f>
        <v>0</v>
      </c>
      <c r="AW32" s="706">
        <f>AV33</f>
        <v>0</v>
      </c>
      <c r="AX32" s="708" t="str">
        <f>IFERROR(ROUNDDOWN(AV33/$AT$2,1),"")</f>
        <v/>
      </c>
      <c r="AY32" s="254"/>
      <c r="AZ32" s="254"/>
    </row>
    <row r="33" spans="2:59" ht="17.100000000000001" customHeight="1">
      <c r="B33" s="687"/>
      <c r="C33" s="720"/>
      <c r="D33" s="721"/>
      <c r="E33" s="721"/>
      <c r="F33" s="721"/>
      <c r="G33" s="721"/>
      <c r="H33" s="722"/>
      <c r="I33" s="726"/>
      <c r="J33" s="727"/>
      <c r="K33" s="727"/>
      <c r="L33" s="727"/>
      <c r="M33" s="728"/>
      <c r="N33" s="720"/>
      <c r="O33" s="721"/>
      <c r="P33" s="722"/>
      <c r="Q33" s="256" t="str">
        <f>IFERROR(IF(AND(AND($N32&lt;&gt;$BI$6,$N32&lt;&gt;$BJ$6),Q32="有"),$AL$2,VLOOKUP(Q32,'P1'!$B$4:$J$35,9,FALSE)),"")</f>
        <v/>
      </c>
      <c r="R33" s="256" t="str">
        <f>IFERROR(IF(AND(AND($N32&lt;&gt;$BI$6,$N32&lt;&gt;$BJ$6),R32="有"),$AL$2,VLOOKUP(R32,'P1'!$B$4:$J$35,9,FALSE)),"")</f>
        <v/>
      </c>
      <c r="S33" s="256" t="str">
        <f>IFERROR(IF(AND(AND($N32&lt;&gt;$BI$6,$N32&lt;&gt;$BJ$6),S32="有"),$AL$2,VLOOKUP(S32,'P1'!$B$4:$J$35,9,FALSE)),"")</f>
        <v/>
      </c>
      <c r="T33" s="256" t="str">
        <f>IFERROR(IF(AND(AND($N32&lt;&gt;$BI$6,$N32&lt;&gt;$BJ$6),T32="有"),$AL$2,VLOOKUP(T32,'P1'!$B$4:$J$35,9,FALSE)),"")</f>
        <v/>
      </c>
      <c r="U33" s="256" t="str">
        <f>IFERROR(IF(AND(AND($N32&lt;&gt;$BI$6,$N32&lt;&gt;$BJ$6),U32="有"),$AL$2,VLOOKUP(U32,'P1'!$B$4:$J$35,9,FALSE)),"")</f>
        <v/>
      </c>
      <c r="V33" s="256" t="str">
        <f>IFERROR(IF(AND(AND($N32&lt;&gt;$BI$6,$N32&lt;&gt;$BJ$6),V32="有"),$AL$2,VLOOKUP(V32,'P1'!$B$4:$J$35,9,FALSE)),"")</f>
        <v/>
      </c>
      <c r="W33" s="256" t="str">
        <f>IFERROR(IF(AND(AND($N32&lt;&gt;$BI$6,$N32&lt;&gt;$BJ$6),W32="有"),$AL$2,VLOOKUP(W32,'P1'!$B$4:$J$35,9,FALSE)),"")</f>
        <v/>
      </c>
      <c r="X33" s="256" t="str">
        <f>IFERROR(IF(AND(AND($N32&lt;&gt;$BI$6,$N32&lt;&gt;$BJ$6),X32="有"),$AL$2,VLOOKUP(X32,'P1'!$B$4:$J$35,9,FALSE)),"")</f>
        <v/>
      </c>
      <c r="Y33" s="256" t="str">
        <f>IFERROR(IF(AND(AND($N32&lt;&gt;$BI$6,$N32&lt;&gt;$BJ$6),Y32="有"),$AL$2,VLOOKUP(Y32,'P1'!$B$4:$J$35,9,FALSE)),"")</f>
        <v/>
      </c>
      <c r="Z33" s="256" t="str">
        <f>IFERROR(IF(AND(AND($N32&lt;&gt;$BI$6,$N32&lt;&gt;$BJ$6),Z32="有"),$AL$2,VLOOKUP(Z32,'P1'!$B$4:$J$35,9,FALSE)),"")</f>
        <v/>
      </c>
      <c r="AA33" s="256" t="str">
        <f>IFERROR(IF(AND(AND($N32&lt;&gt;$BI$6,$N32&lt;&gt;$BJ$6),AA32="有"),$AL$2,VLOOKUP(AA32,'P1'!$B$4:$J$35,9,FALSE)),"")</f>
        <v/>
      </c>
      <c r="AB33" s="256" t="str">
        <f>IFERROR(IF(AND(AND($N32&lt;&gt;$BI$6,$N32&lt;&gt;$BJ$6),AB32="有"),$AL$2,VLOOKUP(AB32,'P1'!$B$4:$J$35,9,FALSE)),"")</f>
        <v/>
      </c>
      <c r="AC33" s="256" t="str">
        <f>IFERROR(IF(AND(AND($N32&lt;&gt;$BI$6,$N32&lt;&gt;$BJ$6),AC32="有"),$AL$2,VLOOKUP(AC32,'P1'!$B$4:$J$35,9,FALSE)),"")</f>
        <v/>
      </c>
      <c r="AD33" s="256" t="str">
        <f>IFERROR(IF(AND(AND($N32&lt;&gt;$BI$6,$N32&lt;&gt;$BJ$6),AD32="有"),$AL$2,VLOOKUP(AD32,'P1'!$B$4:$J$35,9,FALSE)),"")</f>
        <v/>
      </c>
      <c r="AE33" s="256" t="str">
        <f>IFERROR(IF(AND(AND($N32&lt;&gt;$BI$6,$N32&lt;&gt;$BJ$6),AE32="有"),$AL$2,VLOOKUP(AE32,'P1'!$B$4:$J$35,9,FALSE)),"")</f>
        <v/>
      </c>
      <c r="AF33" s="256" t="str">
        <f>IFERROR(IF(AND(AND($N32&lt;&gt;$BI$6,$N32&lt;&gt;$BJ$6),AF32="有"),$AL$2,VLOOKUP(AF32,'P1'!$B$4:$J$35,9,FALSE)),"")</f>
        <v/>
      </c>
      <c r="AG33" s="256" t="str">
        <f>IFERROR(IF(AND(AND($N32&lt;&gt;$BI$6,$N32&lt;&gt;$BJ$6),AG32="有"),$AL$2,VLOOKUP(AG32,'P1'!$B$4:$J$35,9,FALSE)),"")</f>
        <v/>
      </c>
      <c r="AH33" s="256" t="str">
        <f>IFERROR(IF(AND(AND($N32&lt;&gt;$BI$6,$N32&lt;&gt;$BJ$6),AH32="有"),$AL$2,VLOOKUP(AH32,'P1'!$B$4:$J$35,9,FALSE)),"")</f>
        <v/>
      </c>
      <c r="AI33" s="256" t="str">
        <f>IFERROR(IF(AND(AND($N32&lt;&gt;$BI$6,$N32&lt;&gt;$BJ$6),AI32="有"),$AL$2,VLOOKUP(AI32,'P1'!$B$4:$J$35,9,FALSE)),"")</f>
        <v/>
      </c>
      <c r="AJ33" s="256" t="str">
        <f>IFERROR(IF(AND(AND($N32&lt;&gt;$BI$6,$N32&lt;&gt;$BJ$6),AJ32="有"),$AL$2,VLOOKUP(AJ32,'P1'!$B$4:$J$35,9,FALSE)),"")</f>
        <v/>
      </c>
      <c r="AK33" s="256" t="str">
        <f>IFERROR(IF(AND(AND($N32&lt;&gt;$BI$6,$N32&lt;&gt;$BJ$6),AK32="有"),$AL$2,VLOOKUP(AK32,'P1'!$B$4:$J$35,9,FALSE)),"")</f>
        <v/>
      </c>
      <c r="AL33" s="256" t="str">
        <f>IFERROR(IF(AND(AND($N32&lt;&gt;$BI$6,$N32&lt;&gt;$BJ$6),AL32="有"),$AL$2,VLOOKUP(AL32,'P1'!$B$4:$J$35,9,FALSE)),"")</f>
        <v/>
      </c>
      <c r="AM33" s="256" t="str">
        <f>IFERROR(IF(AND(AND($N32&lt;&gt;$BI$6,$N32&lt;&gt;$BJ$6),AM32="有"),$AL$2,VLOOKUP(AM32,'P1'!$B$4:$J$35,9,FALSE)),"")</f>
        <v/>
      </c>
      <c r="AN33" s="256" t="str">
        <f>IFERROR(IF(AND(AND($N32&lt;&gt;$BI$6,$N32&lt;&gt;$BJ$6),AN32="有"),$AL$2,VLOOKUP(AN32,'P1'!$B$4:$J$35,9,FALSE)),"")</f>
        <v/>
      </c>
      <c r="AO33" s="256" t="str">
        <f>IFERROR(IF(AND(AND($N32&lt;&gt;$BI$6,$N32&lt;&gt;$BJ$6),AO32="有"),$AL$2,VLOOKUP(AO32,'P1'!$B$4:$J$35,9,FALSE)),"")</f>
        <v/>
      </c>
      <c r="AP33" s="256" t="str">
        <f>IFERROR(IF(AND(AND($N32&lt;&gt;$BI$6,$N32&lt;&gt;$BJ$6),AP32="有"),$AL$2,VLOOKUP(AP32,'P1'!$B$4:$J$35,9,FALSE)),"")</f>
        <v/>
      </c>
      <c r="AQ33" s="256" t="str">
        <f>IFERROR(IF(AND(AND($N32&lt;&gt;$BI$6,$N32&lt;&gt;$BJ$6),AQ32="有"),$AL$2,VLOOKUP(AQ32,'P1'!$B$4:$J$35,9,FALSE)),"")</f>
        <v/>
      </c>
      <c r="AR33" s="256" t="str">
        <f>IFERROR(IF(AND(AND($N32&lt;&gt;$BI$6,$N32&lt;&gt;$BJ$6),AR32="有"),$AL$2,VLOOKUP(AR32,'P1'!$B$4:$J$35,9,FALSE)),"")</f>
        <v/>
      </c>
      <c r="AS33" s="256" t="str">
        <f>IFERROR(IF(AND(AND($N32&lt;&gt;$BI$6,$N32&lt;&gt;$BJ$6),AS32="有"),$AL$2,VLOOKUP(AS32,'P1'!$B$4:$J$35,9,FALSE)),"")</f>
        <v/>
      </c>
      <c r="AT33" s="256" t="str">
        <f>IFERROR(IF(AND(AND($N32&lt;&gt;$BI$6,$N32&lt;&gt;$BJ$6),AT32="有"),$AL$2,VLOOKUP(AT32,'P1'!$B$4:$J$35,9,FALSE)),"")</f>
        <v/>
      </c>
      <c r="AU33" s="256" t="str">
        <f>IFERROR(IF(AND(AND($N32&lt;&gt;$BI$6,$N32&lt;&gt;$BJ$6),AU32="有"),$AL$2,VLOOKUP(AU32,'P1'!$B$4:$J$35,9,FALSE)),"")</f>
        <v/>
      </c>
      <c r="AV33" s="257">
        <f>SUM(Q33:AU33)</f>
        <v>0</v>
      </c>
      <c r="AW33" s="707"/>
      <c r="AX33" s="709"/>
      <c r="AY33" s="258"/>
      <c r="AZ33" s="258"/>
    </row>
    <row r="34" spans="2:59" ht="17.100000000000001" customHeight="1">
      <c r="B34" s="686">
        <f>B32+1</f>
        <v>12</v>
      </c>
      <c r="C34" s="717"/>
      <c r="D34" s="718"/>
      <c r="E34" s="718"/>
      <c r="F34" s="718"/>
      <c r="G34" s="718"/>
      <c r="H34" s="719"/>
      <c r="I34" s="723"/>
      <c r="J34" s="724"/>
      <c r="K34" s="724"/>
      <c r="L34" s="724"/>
      <c r="M34" s="725"/>
      <c r="N34" s="729"/>
      <c r="O34" s="730"/>
      <c r="P34" s="71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3">
        <f>COUNTA(Q34:AU34)</f>
        <v>0</v>
      </c>
      <c r="AW34" s="706">
        <f>AV35</f>
        <v>0</v>
      </c>
      <c r="AX34" s="708" t="str">
        <f>IFERROR(ROUNDDOWN(AV35/$AT$2,1),"")</f>
        <v/>
      </c>
      <c r="AY34" s="254"/>
      <c r="AZ34" s="254"/>
    </row>
    <row r="35" spans="2:59" ht="17.100000000000001" customHeight="1">
      <c r="B35" s="687"/>
      <c r="C35" s="720"/>
      <c r="D35" s="721"/>
      <c r="E35" s="721"/>
      <c r="F35" s="721"/>
      <c r="G35" s="721"/>
      <c r="H35" s="722"/>
      <c r="I35" s="726"/>
      <c r="J35" s="727"/>
      <c r="K35" s="727"/>
      <c r="L35" s="727"/>
      <c r="M35" s="728"/>
      <c r="N35" s="720"/>
      <c r="O35" s="721"/>
      <c r="P35" s="722"/>
      <c r="Q35" s="256" t="str">
        <f>IFERROR(IF(AND(AND($N34&lt;&gt;$BI$6,$N34&lt;&gt;$BJ$6),Q34="有"),$AL$2,VLOOKUP(Q34,'P1'!$B$4:$J$35,9,FALSE)),"")</f>
        <v/>
      </c>
      <c r="R35" s="256" t="str">
        <f>IFERROR(IF(AND(AND($N34&lt;&gt;$BI$6,$N34&lt;&gt;$BJ$6),R34="有"),$AL$2,VLOOKUP(R34,'P1'!$B$4:$J$35,9,FALSE)),"")</f>
        <v/>
      </c>
      <c r="S35" s="256" t="str">
        <f>IFERROR(IF(AND(AND($N34&lt;&gt;$BI$6,$N34&lt;&gt;$BJ$6),S34="有"),$AL$2,VLOOKUP(S34,'P1'!$B$4:$J$35,9,FALSE)),"")</f>
        <v/>
      </c>
      <c r="T35" s="256" t="str">
        <f>IFERROR(IF(AND(AND($N34&lt;&gt;$BI$6,$N34&lt;&gt;$BJ$6),T34="有"),$AL$2,VLOOKUP(T34,'P1'!$B$4:$J$35,9,FALSE)),"")</f>
        <v/>
      </c>
      <c r="U35" s="256" t="str">
        <f>IFERROR(IF(AND(AND($N34&lt;&gt;$BI$6,$N34&lt;&gt;$BJ$6),U34="有"),$AL$2,VLOOKUP(U34,'P1'!$B$4:$J$35,9,FALSE)),"")</f>
        <v/>
      </c>
      <c r="V35" s="256" t="str">
        <f>IFERROR(IF(AND(AND($N34&lt;&gt;$BI$6,$N34&lt;&gt;$BJ$6),V34="有"),$AL$2,VLOOKUP(V34,'P1'!$B$4:$J$35,9,FALSE)),"")</f>
        <v/>
      </c>
      <c r="W35" s="256" t="str">
        <f>IFERROR(IF(AND(AND($N34&lt;&gt;$BI$6,$N34&lt;&gt;$BJ$6),W34="有"),$AL$2,VLOOKUP(W34,'P1'!$B$4:$J$35,9,FALSE)),"")</f>
        <v/>
      </c>
      <c r="X35" s="256" t="str">
        <f>IFERROR(IF(AND(AND($N34&lt;&gt;$BI$6,$N34&lt;&gt;$BJ$6),X34="有"),$AL$2,VLOOKUP(X34,'P1'!$B$4:$J$35,9,FALSE)),"")</f>
        <v/>
      </c>
      <c r="Y35" s="256" t="str">
        <f>IFERROR(IF(AND(AND($N34&lt;&gt;$BI$6,$N34&lt;&gt;$BJ$6),Y34="有"),$AL$2,VLOOKUP(Y34,'P1'!$B$4:$J$35,9,FALSE)),"")</f>
        <v/>
      </c>
      <c r="Z35" s="256" t="str">
        <f>IFERROR(IF(AND(AND($N34&lt;&gt;$BI$6,$N34&lt;&gt;$BJ$6),Z34="有"),$AL$2,VLOOKUP(Z34,'P1'!$B$4:$J$35,9,FALSE)),"")</f>
        <v/>
      </c>
      <c r="AA35" s="256" t="str">
        <f>IFERROR(IF(AND(AND($N34&lt;&gt;$BI$6,$N34&lt;&gt;$BJ$6),AA34="有"),$AL$2,VLOOKUP(AA34,'P1'!$B$4:$J$35,9,FALSE)),"")</f>
        <v/>
      </c>
      <c r="AB35" s="256" t="str">
        <f>IFERROR(IF(AND(AND($N34&lt;&gt;$BI$6,$N34&lt;&gt;$BJ$6),AB34="有"),$AL$2,VLOOKUP(AB34,'P1'!$B$4:$J$35,9,FALSE)),"")</f>
        <v/>
      </c>
      <c r="AC35" s="256" t="str">
        <f>IFERROR(IF(AND(AND($N34&lt;&gt;$BI$6,$N34&lt;&gt;$BJ$6),AC34="有"),$AL$2,VLOOKUP(AC34,'P1'!$B$4:$J$35,9,FALSE)),"")</f>
        <v/>
      </c>
      <c r="AD35" s="256" t="str">
        <f>IFERROR(IF(AND(AND($N34&lt;&gt;$BI$6,$N34&lt;&gt;$BJ$6),AD34="有"),$AL$2,VLOOKUP(AD34,'P1'!$B$4:$J$35,9,FALSE)),"")</f>
        <v/>
      </c>
      <c r="AE35" s="256" t="str">
        <f>IFERROR(IF(AND(AND($N34&lt;&gt;$BI$6,$N34&lt;&gt;$BJ$6),AE34="有"),$AL$2,VLOOKUP(AE34,'P1'!$B$4:$J$35,9,FALSE)),"")</f>
        <v/>
      </c>
      <c r="AF35" s="256" t="str">
        <f>IFERROR(IF(AND(AND($N34&lt;&gt;$BI$6,$N34&lt;&gt;$BJ$6),AF34="有"),$AL$2,VLOOKUP(AF34,'P1'!$B$4:$J$35,9,FALSE)),"")</f>
        <v/>
      </c>
      <c r="AG35" s="256" t="str">
        <f>IFERROR(IF(AND(AND($N34&lt;&gt;$BI$6,$N34&lt;&gt;$BJ$6),AG34="有"),$AL$2,VLOOKUP(AG34,'P1'!$B$4:$J$35,9,FALSE)),"")</f>
        <v/>
      </c>
      <c r="AH35" s="256" t="str">
        <f>IFERROR(IF(AND(AND($N34&lt;&gt;$BI$6,$N34&lt;&gt;$BJ$6),AH34="有"),$AL$2,VLOOKUP(AH34,'P1'!$B$4:$J$35,9,FALSE)),"")</f>
        <v/>
      </c>
      <c r="AI35" s="256" t="str">
        <f>IFERROR(IF(AND(AND($N34&lt;&gt;$BI$6,$N34&lt;&gt;$BJ$6),AI34="有"),$AL$2,VLOOKUP(AI34,'P1'!$B$4:$J$35,9,FALSE)),"")</f>
        <v/>
      </c>
      <c r="AJ35" s="256" t="str">
        <f>IFERROR(IF(AND(AND($N34&lt;&gt;$BI$6,$N34&lt;&gt;$BJ$6),AJ34="有"),$AL$2,VLOOKUP(AJ34,'P1'!$B$4:$J$35,9,FALSE)),"")</f>
        <v/>
      </c>
      <c r="AK35" s="256" t="str">
        <f>IFERROR(IF(AND(AND($N34&lt;&gt;$BI$6,$N34&lt;&gt;$BJ$6),AK34="有"),$AL$2,VLOOKUP(AK34,'P1'!$B$4:$J$35,9,FALSE)),"")</f>
        <v/>
      </c>
      <c r="AL35" s="256" t="str">
        <f>IFERROR(IF(AND(AND($N34&lt;&gt;$BI$6,$N34&lt;&gt;$BJ$6),AL34="有"),$AL$2,VLOOKUP(AL34,'P1'!$B$4:$J$35,9,FALSE)),"")</f>
        <v/>
      </c>
      <c r="AM35" s="256" t="str">
        <f>IFERROR(IF(AND(AND($N34&lt;&gt;$BI$6,$N34&lt;&gt;$BJ$6),AM34="有"),$AL$2,VLOOKUP(AM34,'P1'!$B$4:$J$35,9,FALSE)),"")</f>
        <v/>
      </c>
      <c r="AN35" s="256" t="str">
        <f>IFERROR(IF(AND(AND($N34&lt;&gt;$BI$6,$N34&lt;&gt;$BJ$6),AN34="有"),$AL$2,VLOOKUP(AN34,'P1'!$B$4:$J$35,9,FALSE)),"")</f>
        <v/>
      </c>
      <c r="AO35" s="256" t="str">
        <f>IFERROR(IF(AND(AND($N34&lt;&gt;$BI$6,$N34&lt;&gt;$BJ$6),AO34="有"),$AL$2,VLOOKUP(AO34,'P1'!$B$4:$J$35,9,FALSE)),"")</f>
        <v/>
      </c>
      <c r="AP35" s="256" t="str">
        <f>IFERROR(IF(AND(AND($N34&lt;&gt;$BI$6,$N34&lt;&gt;$BJ$6),AP34="有"),$AL$2,VLOOKUP(AP34,'P1'!$B$4:$J$35,9,FALSE)),"")</f>
        <v/>
      </c>
      <c r="AQ35" s="256" t="str">
        <f>IFERROR(IF(AND(AND($N34&lt;&gt;$BI$6,$N34&lt;&gt;$BJ$6),AQ34="有"),$AL$2,VLOOKUP(AQ34,'P1'!$B$4:$J$35,9,FALSE)),"")</f>
        <v/>
      </c>
      <c r="AR35" s="256" t="str">
        <f>IFERROR(IF(AND(AND($N34&lt;&gt;$BI$6,$N34&lt;&gt;$BJ$6),AR34="有"),$AL$2,VLOOKUP(AR34,'P1'!$B$4:$J$35,9,FALSE)),"")</f>
        <v/>
      </c>
      <c r="AS35" s="256" t="str">
        <f>IFERROR(IF(AND(AND($N34&lt;&gt;$BI$6,$N34&lt;&gt;$BJ$6),AS34="有"),$AL$2,VLOOKUP(AS34,'P1'!$B$4:$J$35,9,FALSE)),"")</f>
        <v/>
      </c>
      <c r="AT35" s="256" t="str">
        <f>IFERROR(IF(AND(AND($N34&lt;&gt;$BI$6,$N34&lt;&gt;$BJ$6),AT34="有"),$AL$2,VLOOKUP(AT34,'P1'!$B$4:$J$35,9,FALSE)),"")</f>
        <v/>
      </c>
      <c r="AU35" s="256" t="str">
        <f>IFERROR(IF(AND(AND($N34&lt;&gt;$BI$6,$N34&lt;&gt;$BJ$6),AU34="有"),$AL$2,VLOOKUP(AU34,'P1'!$B$4:$J$35,9,FALSE)),"")</f>
        <v/>
      </c>
      <c r="AV35" s="257">
        <f>SUM(Q35:AU35)</f>
        <v>0</v>
      </c>
      <c r="AW35" s="707"/>
      <c r="AX35" s="709"/>
      <c r="AY35" s="258"/>
      <c r="AZ35" s="258"/>
    </row>
    <row r="36" spans="2:59" ht="17.100000000000001" customHeight="1">
      <c r="B36" s="686">
        <f>B34+1</f>
        <v>13</v>
      </c>
      <c r="C36" s="717"/>
      <c r="D36" s="718"/>
      <c r="E36" s="718"/>
      <c r="F36" s="718"/>
      <c r="G36" s="718"/>
      <c r="H36" s="719"/>
      <c r="I36" s="723"/>
      <c r="J36" s="724"/>
      <c r="K36" s="724"/>
      <c r="L36" s="724"/>
      <c r="M36" s="725"/>
      <c r="N36" s="729"/>
      <c r="O36" s="730"/>
      <c r="P36" s="71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3">
        <f>COUNTA(Q36:AU36)</f>
        <v>0</v>
      </c>
      <c r="AW36" s="706">
        <f>AV37</f>
        <v>0</v>
      </c>
      <c r="AX36" s="708" t="str">
        <f>IFERROR(ROUNDDOWN(AV37/$AT$2,1),"")</f>
        <v/>
      </c>
      <c r="AY36" s="254"/>
      <c r="AZ36" s="254"/>
      <c r="BA36" s="234"/>
      <c r="BB36" s="234"/>
    </row>
    <row r="37" spans="2:59" ht="17.100000000000001" customHeight="1">
      <c r="B37" s="687"/>
      <c r="C37" s="720"/>
      <c r="D37" s="721"/>
      <c r="E37" s="721"/>
      <c r="F37" s="721"/>
      <c r="G37" s="721"/>
      <c r="H37" s="722"/>
      <c r="I37" s="726"/>
      <c r="J37" s="727"/>
      <c r="K37" s="727"/>
      <c r="L37" s="727"/>
      <c r="M37" s="728"/>
      <c r="N37" s="720"/>
      <c r="O37" s="721"/>
      <c r="P37" s="722"/>
      <c r="Q37" s="256" t="str">
        <f>IFERROR(IF(AND(AND($N36&lt;&gt;$BI$6,$N36&lt;&gt;$BJ$6),Q36="有"),$AL$2,VLOOKUP(Q36,'P1'!$B$4:$J$35,9,FALSE)),"")</f>
        <v/>
      </c>
      <c r="R37" s="256" t="str">
        <f>IFERROR(IF(AND(AND($N36&lt;&gt;$BI$6,$N36&lt;&gt;$BJ$6),R36="有"),$AL$2,VLOOKUP(R36,'P1'!$B$4:$J$35,9,FALSE)),"")</f>
        <v/>
      </c>
      <c r="S37" s="256" t="str">
        <f>IFERROR(IF(AND(AND($N36&lt;&gt;$BI$6,$N36&lt;&gt;$BJ$6),S36="有"),$AL$2,VLOOKUP(S36,'P1'!$B$4:$J$35,9,FALSE)),"")</f>
        <v/>
      </c>
      <c r="T37" s="256" t="str">
        <f>IFERROR(IF(AND(AND($N36&lt;&gt;$BI$6,$N36&lt;&gt;$BJ$6),T36="有"),$AL$2,VLOOKUP(T36,'P1'!$B$4:$J$35,9,FALSE)),"")</f>
        <v/>
      </c>
      <c r="U37" s="256" t="str">
        <f>IFERROR(IF(AND(AND($N36&lt;&gt;$BI$6,$N36&lt;&gt;$BJ$6),U36="有"),$AL$2,VLOOKUP(U36,'P1'!$B$4:$J$35,9,FALSE)),"")</f>
        <v/>
      </c>
      <c r="V37" s="256" t="str">
        <f>IFERROR(IF(AND(AND($N36&lt;&gt;$BI$6,$N36&lt;&gt;$BJ$6),V36="有"),$AL$2,VLOOKUP(V36,'P1'!$B$4:$J$35,9,FALSE)),"")</f>
        <v/>
      </c>
      <c r="W37" s="256" t="str">
        <f>IFERROR(IF(AND(AND($N36&lt;&gt;$BI$6,$N36&lt;&gt;$BJ$6),W36="有"),$AL$2,VLOOKUP(W36,'P1'!$B$4:$J$35,9,FALSE)),"")</f>
        <v/>
      </c>
      <c r="X37" s="256" t="str">
        <f>IFERROR(IF(AND(AND($N36&lt;&gt;$BI$6,$N36&lt;&gt;$BJ$6),X36="有"),$AL$2,VLOOKUP(X36,'P1'!$B$4:$J$35,9,FALSE)),"")</f>
        <v/>
      </c>
      <c r="Y37" s="256" t="str">
        <f>IFERROR(IF(AND(AND($N36&lt;&gt;$BI$6,$N36&lt;&gt;$BJ$6),Y36="有"),$AL$2,VLOOKUP(Y36,'P1'!$B$4:$J$35,9,FALSE)),"")</f>
        <v/>
      </c>
      <c r="Z37" s="256" t="str">
        <f>IFERROR(IF(AND(AND($N36&lt;&gt;$BI$6,$N36&lt;&gt;$BJ$6),Z36="有"),$AL$2,VLOOKUP(Z36,'P1'!$B$4:$J$35,9,FALSE)),"")</f>
        <v/>
      </c>
      <c r="AA37" s="256" t="str">
        <f>IFERROR(IF(AND(AND($N36&lt;&gt;$BI$6,$N36&lt;&gt;$BJ$6),AA36="有"),$AL$2,VLOOKUP(AA36,'P1'!$B$4:$J$35,9,FALSE)),"")</f>
        <v/>
      </c>
      <c r="AB37" s="256" t="str">
        <f>IFERROR(IF(AND(AND($N36&lt;&gt;$BI$6,$N36&lt;&gt;$BJ$6),AB36="有"),$AL$2,VLOOKUP(AB36,'P1'!$B$4:$J$35,9,FALSE)),"")</f>
        <v/>
      </c>
      <c r="AC37" s="256" t="str">
        <f>IFERROR(IF(AND(AND($N36&lt;&gt;$BI$6,$N36&lt;&gt;$BJ$6),AC36="有"),$AL$2,VLOOKUP(AC36,'P1'!$B$4:$J$35,9,FALSE)),"")</f>
        <v/>
      </c>
      <c r="AD37" s="256" t="str">
        <f>IFERROR(IF(AND(AND($N36&lt;&gt;$BI$6,$N36&lt;&gt;$BJ$6),AD36="有"),$AL$2,VLOOKUP(AD36,'P1'!$B$4:$J$35,9,FALSE)),"")</f>
        <v/>
      </c>
      <c r="AE37" s="256" t="str">
        <f>IFERROR(IF(AND(AND($N36&lt;&gt;$BI$6,$N36&lt;&gt;$BJ$6),AE36="有"),$AL$2,VLOOKUP(AE36,'P1'!$B$4:$J$35,9,FALSE)),"")</f>
        <v/>
      </c>
      <c r="AF37" s="256" t="str">
        <f>IFERROR(IF(AND(AND($N36&lt;&gt;$BI$6,$N36&lt;&gt;$BJ$6),AF36="有"),$AL$2,VLOOKUP(AF36,'P1'!$B$4:$J$35,9,FALSE)),"")</f>
        <v/>
      </c>
      <c r="AG37" s="256" t="str">
        <f>IFERROR(IF(AND(AND($N36&lt;&gt;$BI$6,$N36&lt;&gt;$BJ$6),AG36="有"),$AL$2,VLOOKUP(AG36,'P1'!$B$4:$J$35,9,FALSE)),"")</f>
        <v/>
      </c>
      <c r="AH37" s="256" t="str">
        <f>IFERROR(IF(AND(AND($N36&lt;&gt;$BI$6,$N36&lt;&gt;$BJ$6),AH36="有"),$AL$2,VLOOKUP(AH36,'P1'!$B$4:$J$35,9,FALSE)),"")</f>
        <v/>
      </c>
      <c r="AI37" s="256" t="str">
        <f>IFERROR(IF(AND(AND($N36&lt;&gt;$BI$6,$N36&lt;&gt;$BJ$6),AI36="有"),$AL$2,VLOOKUP(AI36,'P1'!$B$4:$J$35,9,FALSE)),"")</f>
        <v/>
      </c>
      <c r="AJ37" s="256" t="str">
        <f>IFERROR(IF(AND(AND($N36&lt;&gt;$BI$6,$N36&lt;&gt;$BJ$6),AJ36="有"),$AL$2,VLOOKUP(AJ36,'P1'!$B$4:$J$35,9,FALSE)),"")</f>
        <v/>
      </c>
      <c r="AK37" s="256" t="str">
        <f>IFERROR(IF(AND(AND($N36&lt;&gt;$BI$6,$N36&lt;&gt;$BJ$6),AK36="有"),$AL$2,VLOOKUP(AK36,'P1'!$B$4:$J$35,9,FALSE)),"")</f>
        <v/>
      </c>
      <c r="AL37" s="256" t="str">
        <f>IFERROR(IF(AND(AND($N36&lt;&gt;$BI$6,$N36&lt;&gt;$BJ$6),AL36="有"),$AL$2,VLOOKUP(AL36,'P1'!$B$4:$J$35,9,FALSE)),"")</f>
        <v/>
      </c>
      <c r="AM37" s="256" t="str">
        <f>IFERROR(IF(AND(AND($N36&lt;&gt;$BI$6,$N36&lt;&gt;$BJ$6),AM36="有"),$AL$2,VLOOKUP(AM36,'P1'!$B$4:$J$35,9,FALSE)),"")</f>
        <v/>
      </c>
      <c r="AN37" s="256" t="str">
        <f>IFERROR(IF(AND(AND($N36&lt;&gt;$BI$6,$N36&lt;&gt;$BJ$6),AN36="有"),$AL$2,VLOOKUP(AN36,'P1'!$B$4:$J$35,9,FALSE)),"")</f>
        <v/>
      </c>
      <c r="AO37" s="256" t="str">
        <f>IFERROR(IF(AND(AND($N36&lt;&gt;$BI$6,$N36&lt;&gt;$BJ$6),AO36="有"),$AL$2,VLOOKUP(AO36,'P1'!$B$4:$J$35,9,FALSE)),"")</f>
        <v/>
      </c>
      <c r="AP37" s="256" t="str">
        <f>IFERROR(IF(AND(AND($N36&lt;&gt;$BI$6,$N36&lt;&gt;$BJ$6),AP36="有"),$AL$2,VLOOKUP(AP36,'P1'!$B$4:$J$35,9,FALSE)),"")</f>
        <v/>
      </c>
      <c r="AQ37" s="256" t="str">
        <f>IFERROR(IF(AND(AND($N36&lt;&gt;$BI$6,$N36&lt;&gt;$BJ$6),AQ36="有"),$AL$2,VLOOKUP(AQ36,'P1'!$B$4:$J$35,9,FALSE)),"")</f>
        <v/>
      </c>
      <c r="AR37" s="256" t="str">
        <f>IFERROR(IF(AND(AND($N36&lt;&gt;$BI$6,$N36&lt;&gt;$BJ$6),AR36="有"),$AL$2,VLOOKUP(AR36,'P1'!$B$4:$J$35,9,FALSE)),"")</f>
        <v/>
      </c>
      <c r="AS37" s="256" t="str">
        <f>IFERROR(IF(AND(AND($N36&lt;&gt;$BI$6,$N36&lt;&gt;$BJ$6),AS36="有"),$AL$2,VLOOKUP(AS36,'P1'!$B$4:$J$35,9,FALSE)),"")</f>
        <v/>
      </c>
      <c r="AT37" s="256" t="str">
        <f>IFERROR(IF(AND(AND($N36&lt;&gt;$BI$6,$N36&lt;&gt;$BJ$6),AT36="有"),$AL$2,VLOOKUP(AT36,'P1'!$B$4:$J$35,9,FALSE)),"")</f>
        <v/>
      </c>
      <c r="AU37" s="256" t="str">
        <f>IFERROR(IF(AND(AND($N36&lt;&gt;$BI$6,$N36&lt;&gt;$BJ$6),AU36="有"),$AL$2,VLOOKUP(AU36,'P1'!$B$4:$J$35,9,FALSE)),"")</f>
        <v/>
      </c>
      <c r="AV37" s="257">
        <f>SUM(Q37:AU37)</f>
        <v>0</v>
      </c>
      <c r="AW37" s="707"/>
      <c r="AX37" s="709"/>
      <c r="AY37" s="258"/>
      <c r="AZ37" s="258"/>
      <c r="BA37" s="234"/>
      <c r="BB37" s="234"/>
    </row>
    <row r="38" spans="2:59" ht="17.100000000000001" customHeight="1">
      <c r="B38" s="686">
        <f>B36+1</f>
        <v>14</v>
      </c>
      <c r="C38" s="717"/>
      <c r="D38" s="718"/>
      <c r="E38" s="718"/>
      <c r="F38" s="718"/>
      <c r="G38" s="718"/>
      <c r="H38" s="719"/>
      <c r="I38" s="723"/>
      <c r="J38" s="724"/>
      <c r="K38" s="724"/>
      <c r="L38" s="724"/>
      <c r="M38" s="725"/>
      <c r="N38" s="729"/>
      <c r="O38" s="730"/>
      <c r="P38" s="71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3">
        <f>COUNTA(Q38:AU38)</f>
        <v>0</v>
      </c>
      <c r="AW38" s="706">
        <f>AV39</f>
        <v>0</v>
      </c>
      <c r="AX38" s="708" t="str">
        <f>IFERROR(ROUNDDOWN(AV39/$AT$2,1),"")</f>
        <v/>
      </c>
      <c r="AY38" s="254"/>
      <c r="AZ38" s="254"/>
      <c r="BA38" s="235"/>
      <c r="BB38" s="235"/>
    </row>
    <row r="39" spans="2:59" ht="17.100000000000001" customHeight="1">
      <c r="B39" s="687"/>
      <c r="C39" s="720"/>
      <c r="D39" s="721"/>
      <c r="E39" s="721"/>
      <c r="F39" s="721"/>
      <c r="G39" s="721"/>
      <c r="H39" s="722"/>
      <c r="I39" s="726"/>
      <c r="J39" s="727"/>
      <c r="K39" s="727"/>
      <c r="L39" s="727"/>
      <c r="M39" s="728"/>
      <c r="N39" s="720"/>
      <c r="O39" s="721"/>
      <c r="P39" s="722"/>
      <c r="Q39" s="256" t="str">
        <f>IFERROR(IF(AND(AND($N38&lt;&gt;$BI$6,$N38&lt;&gt;$BJ$6),Q38="有"),$AL$2,VLOOKUP(Q38,'P1'!$B$4:$J$35,9,FALSE)),"")</f>
        <v/>
      </c>
      <c r="R39" s="256" t="str">
        <f>IFERROR(IF(AND(AND($N38&lt;&gt;$BI$6,$N38&lt;&gt;$BJ$6),R38="有"),$AL$2,VLOOKUP(R38,'P1'!$B$4:$J$35,9,FALSE)),"")</f>
        <v/>
      </c>
      <c r="S39" s="256" t="str">
        <f>IFERROR(IF(AND(AND($N38&lt;&gt;$BI$6,$N38&lt;&gt;$BJ$6),S38="有"),$AL$2,VLOOKUP(S38,'P1'!$B$4:$J$35,9,FALSE)),"")</f>
        <v/>
      </c>
      <c r="T39" s="256" t="str">
        <f>IFERROR(IF(AND(AND($N38&lt;&gt;$BI$6,$N38&lt;&gt;$BJ$6),T38="有"),$AL$2,VLOOKUP(T38,'P1'!$B$4:$J$35,9,FALSE)),"")</f>
        <v/>
      </c>
      <c r="U39" s="256" t="str">
        <f>IFERROR(IF(AND(AND($N38&lt;&gt;$BI$6,$N38&lt;&gt;$BJ$6),U38="有"),$AL$2,VLOOKUP(U38,'P1'!$B$4:$J$35,9,FALSE)),"")</f>
        <v/>
      </c>
      <c r="V39" s="256" t="str">
        <f>IFERROR(IF(AND(AND($N38&lt;&gt;$BI$6,$N38&lt;&gt;$BJ$6),V38="有"),$AL$2,VLOOKUP(V38,'P1'!$B$4:$J$35,9,FALSE)),"")</f>
        <v/>
      </c>
      <c r="W39" s="256" t="str">
        <f>IFERROR(IF(AND(AND($N38&lt;&gt;$BI$6,$N38&lt;&gt;$BJ$6),W38="有"),$AL$2,VLOOKUP(W38,'P1'!$B$4:$J$35,9,FALSE)),"")</f>
        <v/>
      </c>
      <c r="X39" s="256" t="str">
        <f>IFERROR(IF(AND(AND($N38&lt;&gt;$BI$6,$N38&lt;&gt;$BJ$6),X38="有"),$AL$2,VLOOKUP(X38,'P1'!$B$4:$J$35,9,FALSE)),"")</f>
        <v/>
      </c>
      <c r="Y39" s="256" t="str">
        <f>IFERROR(IF(AND(AND($N38&lt;&gt;$BI$6,$N38&lt;&gt;$BJ$6),Y38="有"),$AL$2,VLOOKUP(Y38,'P1'!$B$4:$J$35,9,FALSE)),"")</f>
        <v/>
      </c>
      <c r="Z39" s="256" t="str">
        <f>IFERROR(IF(AND(AND($N38&lt;&gt;$BI$6,$N38&lt;&gt;$BJ$6),Z38="有"),$AL$2,VLOOKUP(Z38,'P1'!$B$4:$J$35,9,FALSE)),"")</f>
        <v/>
      </c>
      <c r="AA39" s="256" t="str">
        <f>IFERROR(IF(AND(AND($N38&lt;&gt;$BI$6,$N38&lt;&gt;$BJ$6),AA38="有"),$AL$2,VLOOKUP(AA38,'P1'!$B$4:$J$35,9,FALSE)),"")</f>
        <v/>
      </c>
      <c r="AB39" s="256" t="str">
        <f>IFERROR(IF(AND(AND($N38&lt;&gt;$BI$6,$N38&lt;&gt;$BJ$6),AB38="有"),$AL$2,VLOOKUP(AB38,'P1'!$B$4:$J$35,9,FALSE)),"")</f>
        <v/>
      </c>
      <c r="AC39" s="256" t="str">
        <f>IFERROR(IF(AND(AND($N38&lt;&gt;$BI$6,$N38&lt;&gt;$BJ$6),AC38="有"),$AL$2,VLOOKUP(AC38,'P1'!$B$4:$J$35,9,FALSE)),"")</f>
        <v/>
      </c>
      <c r="AD39" s="256" t="str">
        <f>IFERROR(IF(AND(AND($N38&lt;&gt;$BI$6,$N38&lt;&gt;$BJ$6),AD38="有"),$AL$2,VLOOKUP(AD38,'P1'!$B$4:$J$35,9,FALSE)),"")</f>
        <v/>
      </c>
      <c r="AE39" s="256" t="str">
        <f>IFERROR(IF(AND(AND($N38&lt;&gt;$BI$6,$N38&lt;&gt;$BJ$6),AE38="有"),$AL$2,VLOOKUP(AE38,'P1'!$B$4:$J$35,9,FALSE)),"")</f>
        <v/>
      </c>
      <c r="AF39" s="256" t="str">
        <f>IFERROR(IF(AND(AND($N38&lt;&gt;$BI$6,$N38&lt;&gt;$BJ$6),AF38="有"),$AL$2,VLOOKUP(AF38,'P1'!$B$4:$J$35,9,FALSE)),"")</f>
        <v/>
      </c>
      <c r="AG39" s="256" t="str">
        <f>IFERROR(IF(AND(AND($N38&lt;&gt;$BI$6,$N38&lt;&gt;$BJ$6),AG38="有"),$AL$2,VLOOKUP(AG38,'P1'!$B$4:$J$35,9,FALSE)),"")</f>
        <v/>
      </c>
      <c r="AH39" s="256" t="str">
        <f>IFERROR(IF(AND(AND($N38&lt;&gt;$BI$6,$N38&lt;&gt;$BJ$6),AH38="有"),$AL$2,VLOOKUP(AH38,'P1'!$B$4:$J$35,9,FALSE)),"")</f>
        <v/>
      </c>
      <c r="AI39" s="256" t="str">
        <f>IFERROR(IF(AND(AND($N38&lt;&gt;$BI$6,$N38&lt;&gt;$BJ$6),AI38="有"),$AL$2,VLOOKUP(AI38,'P1'!$B$4:$J$35,9,FALSE)),"")</f>
        <v/>
      </c>
      <c r="AJ39" s="256" t="str">
        <f>IFERROR(IF(AND(AND($N38&lt;&gt;$BI$6,$N38&lt;&gt;$BJ$6),AJ38="有"),$AL$2,VLOOKUP(AJ38,'P1'!$B$4:$J$35,9,FALSE)),"")</f>
        <v/>
      </c>
      <c r="AK39" s="256" t="str">
        <f>IFERROR(IF(AND(AND($N38&lt;&gt;$BI$6,$N38&lt;&gt;$BJ$6),AK38="有"),$AL$2,VLOOKUP(AK38,'P1'!$B$4:$J$35,9,FALSE)),"")</f>
        <v/>
      </c>
      <c r="AL39" s="256" t="str">
        <f>IFERROR(IF(AND(AND($N38&lt;&gt;$BI$6,$N38&lt;&gt;$BJ$6),AL38="有"),$AL$2,VLOOKUP(AL38,'P1'!$B$4:$J$35,9,FALSE)),"")</f>
        <v/>
      </c>
      <c r="AM39" s="256" t="str">
        <f>IFERROR(IF(AND(AND($N38&lt;&gt;$BI$6,$N38&lt;&gt;$BJ$6),AM38="有"),$AL$2,VLOOKUP(AM38,'P1'!$B$4:$J$35,9,FALSE)),"")</f>
        <v/>
      </c>
      <c r="AN39" s="256" t="str">
        <f>IFERROR(IF(AND(AND($N38&lt;&gt;$BI$6,$N38&lt;&gt;$BJ$6),AN38="有"),$AL$2,VLOOKUP(AN38,'P1'!$B$4:$J$35,9,FALSE)),"")</f>
        <v/>
      </c>
      <c r="AO39" s="256" t="str">
        <f>IFERROR(IF(AND(AND($N38&lt;&gt;$BI$6,$N38&lt;&gt;$BJ$6),AO38="有"),$AL$2,VLOOKUP(AO38,'P1'!$B$4:$J$35,9,FALSE)),"")</f>
        <v/>
      </c>
      <c r="AP39" s="256" t="str">
        <f>IFERROR(IF(AND(AND($N38&lt;&gt;$BI$6,$N38&lt;&gt;$BJ$6),AP38="有"),$AL$2,VLOOKUP(AP38,'P1'!$B$4:$J$35,9,FALSE)),"")</f>
        <v/>
      </c>
      <c r="AQ39" s="256" t="str">
        <f>IFERROR(IF(AND(AND($N38&lt;&gt;$BI$6,$N38&lt;&gt;$BJ$6),AQ38="有"),$AL$2,VLOOKUP(AQ38,'P1'!$B$4:$J$35,9,FALSE)),"")</f>
        <v/>
      </c>
      <c r="AR39" s="256" t="str">
        <f>IFERROR(IF(AND(AND($N38&lt;&gt;$BI$6,$N38&lt;&gt;$BJ$6),AR38="有"),$AL$2,VLOOKUP(AR38,'P1'!$B$4:$J$35,9,FALSE)),"")</f>
        <v/>
      </c>
      <c r="AS39" s="256" t="str">
        <f>IFERROR(IF(AND(AND($N38&lt;&gt;$BI$6,$N38&lt;&gt;$BJ$6),AS38="有"),$AL$2,VLOOKUP(AS38,'P1'!$B$4:$J$35,9,FALSE)),"")</f>
        <v/>
      </c>
      <c r="AT39" s="256" t="str">
        <f>IFERROR(IF(AND(AND($N38&lt;&gt;$BI$6,$N38&lt;&gt;$BJ$6),AT38="有"),$AL$2,VLOOKUP(AT38,'P1'!$B$4:$J$35,9,FALSE)),"")</f>
        <v/>
      </c>
      <c r="AU39" s="256" t="str">
        <f>IFERROR(IF(AND(AND($N38&lt;&gt;$BI$6,$N38&lt;&gt;$BJ$6),AU38="有"),$AL$2,VLOOKUP(AU38,'P1'!$B$4:$J$35,9,FALSE)),"")</f>
        <v/>
      </c>
      <c r="AV39" s="257">
        <f>SUM(Q39:AU39)</f>
        <v>0</v>
      </c>
      <c r="AW39" s="707"/>
      <c r="AX39" s="709"/>
      <c r="AY39" s="258"/>
      <c r="AZ39" s="258"/>
      <c r="BA39" s="234"/>
      <c r="BB39" s="234"/>
    </row>
    <row r="40" spans="2:59" ht="17.100000000000001" customHeight="1">
      <c r="B40" s="686">
        <f>B38+1</f>
        <v>15</v>
      </c>
      <c r="C40" s="717"/>
      <c r="D40" s="718"/>
      <c r="E40" s="718"/>
      <c r="F40" s="718"/>
      <c r="G40" s="718"/>
      <c r="H40" s="719"/>
      <c r="I40" s="723"/>
      <c r="J40" s="724"/>
      <c r="K40" s="724"/>
      <c r="L40" s="724"/>
      <c r="M40" s="725"/>
      <c r="N40" s="729"/>
      <c r="O40" s="730"/>
      <c r="P40" s="71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3">
        <f>COUNTA(Q40:AU40)</f>
        <v>0</v>
      </c>
      <c r="AW40" s="706">
        <f>AV41</f>
        <v>0</v>
      </c>
      <c r="AX40" s="708" t="str">
        <f>IFERROR(ROUNDDOWN(AV41/$AT$2,1),"")</f>
        <v/>
      </c>
      <c r="AY40" s="254"/>
      <c r="AZ40" s="254"/>
      <c r="BA40" s="234"/>
      <c r="BB40" s="234"/>
    </row>
    <row r="41" spans="2:59" ht="17.100000000000001" customHeight="1">
      <c r="B41" s="687"/>
      <c r="C41" s="720"/>
      <c r="D41" s="721"/>
      <c r="E41" s="721"/>
      <c r="F41" s="721"/>
      <c r="G41" s="721"/>
      <c r="H41" s="722"/>
      <c r="I41" s="726"/>
      <c r="J41" s="727"/>
      <c r="K41" s="727"/>
      <c r="L41" s="727"/>
      <c r="M41" s="728"/>
      <c r="N41" s="720"/>
      <c r="O41" s="721"/>
      <c r="P41" s="722"/>
      <c r="Q41" s="256" t="str">
        <f>IFERROR(IF(AND(AND($N40&lt;&gt;$BI$6,$N40&lt;&gt;$BJ$6),Q40="有"),$AL$2,VLOOKUP(Q40,'P1'!$B$4:$J$35,9,FALSE)),"")</f>
        <v/>
      </c>
      <c r="R41" s="256" t="str">
        <f>IFERROR(IF(AND(AND($N40&lt;&gt;$BI$6,$N40&lt;&gt;$BJ$6),R40="有"),$AL$2,VLOOKUP(R40,'P1'!$B$4:$J$35,9,FALSE)),"")</f>
        <v/>
      </c>
      <c r="S41" s="256" t="str">
        <f>IFERROR(IF(AND(AND($N40&lt;&gt;$BI$6,$N40&lt;&gt;$BJ$6),S40="有"),$AL$2,VLOOKUP(S40,'P1'!$B$4:$J$35,9,FALSE)),"")</f>
        <v/>
      </c>
      <c r="T41" s="256" t="str">
        <f>IFERROR(IF(AND(AND($N40&lt;&gt;$BI$6,$N40&lt;&gt;$BJ$6),T40="有"),$AL$2,VLOOKUP(T40,'P1'!$B$4:$J$35,9,FALSE)),"")</f>
        <v/>
      </c>
      <c r="U41" s="256" t="str">
        <f>IFERROR(IF(AND(AND($N40&lt;&gt;$BI$6,$N40&lt;&gt;$BJ$6),U40="有"),$AL$2,VLOOKUP(U40,'P1'!$B$4:$J$35,9,FALSE)),"")</f>
        <v/>
      </c>
      <c r="V41" s="256" t="str">
        <f>IFERROR(IF(AND(AND($N40&lt;&gt;$BI$6,$N40&lt;&gt;$BJ$6),V40="有"),$AL$2,VLOOKUP(V40,'P1'!$B$4:$J$35,9,FALSE)),"")</f>
        <v/>
      </c>
      <c r="W41" s="256" t="str">
        <f>IFERROR(IF(AND(AND($N40&lt;&gt;$BI$6,$N40&lt;&gt;$BJ$6),W40="有"),$AL$2,VLOOKUP(W40,'P1'!$B$4:$J$35,9,FALSE)),"")</f>
        <v/>
      </c>
      <c r="X41" s="256" t="str">
        <f>IFERROR(IF(AND(AND($N40&lt;&gt;$BI$6,$N40&lt;&gt;$BJ$6),X40="有"),$AL$2,VLOOKUP(X40,'P1'!$B$4:$J$35,9,FALSE)),"")</f>
        <v/>
      </c>
      <c r="Y41" s="256" t="str">
        <f>IFERROR(IF(AND(AND($N40&lt;&gt;$BI$6,$N40&lt;&gt;$BJ$6),Y40="有"),$AL$2,VLOOKUP(Y40,'P1'!$B$4:$J$35,9,FALSE)),"")</f>
        <v/>
      </c>
      <c r="Z41" s="256" t="str">
        <f>IFERROR(IF(AND(AND($N40&lt;&gt;$BI$6,$N40&lt;&gt;$BJ$6),Z40="有"),$AL$2,VLOOKUP(Z40,'P1'!$B$4:$J$35,9,FALSE)),"")</f>
        <v/>
      </c>
      <c r="AA41" s="256" t="str">
        <f>IFERROR(IF(AND(AND($N40&lt;&gt;$BI$6,$N40&lt;&gt;$BJ$6),AA40="有"),$AL$2,VLOOKUP(AA40,'P1'!$B$4:$J$35,9,FALSE)),"")</f>
        <v/>
      </c>
      <c r="AB41" s="256" t="str">
        <f>IFERROR(IF(AND(AND($N40&lt;&gt;$BI$6,$N40&lt;&gt;$BJ$6),AB40="有"),$AL$2,VLOOKUP(AB40,'P1'!$B$4:$J$35,9,FALSE)),"")</f>
        <v/>
      </c>
      <c r="AC41" s="256" t="str">
        <f>IFERROR(IF(AND(AND($N40&lt;&gt;$BI$6,$N40&lt;&gt;$BJ$6),AC40="有"),$AL$2,VLOOKUP(AC40,'P1'!$B$4:$J$35,9,FALSE)),"")</f>
        <v/>
      </c>
      <c r="AD41" s="256" t="str">
        <f>IFERROR(IF(AND(AND($N40&lt;&gt;$BI$6,$N40&lt;&gt;$BJ$6),AD40="有"),$AL$2,VLOOKUP(AD40,'P1'!$B$4:$J$35,9,FALSE)),"")</f>
        <v/>
      </c>
      <c r="AE41" s="256" t="str">
        <f>IFERROR(IF(AND(AND($N40&lt;&gt;$BI$6,$N40&lt;&gt;$BJ$6),AE40="有"),$AL$2,VLOOKUP(AE40,'P1'!$B$4:$J$35,9,FALSE)),"")</f>
        <v/>
      </c>
      <c r="AF41" s="256" t="str">
        <f>IFERROR(IF(AND(AND($N40&lt;&gt;$BI$6,$N40&lt;&gt;$BJ$6),AF40="有"),$AL$2,VLOOKUP(AF40,'P1'!$B$4:$J$35,9,FALSE)),"")</f>
        <v/>
      </c>
      <c r="AG41" s="256" t="str">
        <f>IFERROR(IF(AND(AND($N40&lt;&gt;$BI$6,$N40&lt;&gt;$BJ$6),AG40="有"),$AL$2,VLOOKUP(AG40,'P1'!$B$4:$J$35,9,FALSE)),"")</f>
        <v/>
      </c>
      <c r="AH41" s="256" t="str">
        <f>IFERROR(IF(AND(AND($N40&lt;&gt;$BI$6,$N40&lt;&gt;$BJ$6),AH40="有"),$AL$2,VLOOKUP(AH40,'P1'!$B$4:$J$35,9,FALSE)),"")</f>
        <v/>
      </c>
      <c r="AI41" s="256" t="str">
        <f>IFERROR(IF(AND(AND($N40&lt;&gt;$BI$6,$N40&lt;&gt;$BJ$6),AI40="有"),$AL$2,VLOOKUP(AI40,'P1'!$B$4:$J$35,9,FALSE)),"")</f>
        <v/>
      </c>
      <c r="AJ41" s="256" t="str">
        <f>IFERROR(IF(AND(AND($N40&lt;&gt;$BI$6,$N40&lt;&gt;$BJ$6),AJ40="有"),$AL$2,VLOOKUP(AJ40,'P1'!$B$4:$J$35,9,FALSE)),"")</f>
        <v/>
      </c>
      <c r="AK41" s="256" t="str">
        <f>IFERROR(IF(AND(AND($N40&lt;&gt;$BI$6,$N40&lt;&gt;$BJ$6),AK40="有"),$AL$2,VLOOKUP(AK40,'P1'!$B$4:$J$35,9,FALSE)),"")</f>
        <v/>
      </c>
      <c r="AL41" s="256" t="str">
        <f>IFERROR(IF(AND(AND($N40&lt;&gt;$BI$6,$N40&lt;&gt;$BJ$6),AL40="有"),$AL$2,VLOOKUP(AL40,'P1'!$B$4:$J$35,9,FALSE)),"")</f>
        <v/>
      </c>
      <c r="AM41" s="256" t="str">
        <f>IFERROR(IF(AND(AND($N40&lt;&gt;$BI$6,$N40&lt;&gt;$BJ$6),AM40="有"),$AL$2,VLOOKUP(AM40,'P1'!$B$4:$J$35,9,FALSE)),"")</f>
        <v/>
      </c>
      <c r="AN41" s="256" t="str">
        <f>IFERROR(IF(AND(AND($N40&lt;&gt;$BI$6,$N40&lt;&gt;$BJ$6),AN40="有"),$AL$2,VLOOKUP(AN40,'P1'!$B$4:$J$35,9,FALSE)),"")</f>
        <v/>
      </c>
      <c r="AO41" s="256" t="str">
        <f>IFERROR(IF(AND(AND($N40&lt;&gt;$BI$6,$N40&lt;&gt;$BJ$6),AO40="有"),$AL$2,VLOOKUP(AO40,'P1'!$B$4:$J$35,9,FALSE)),"")</f>
        <v/>
      </c>
      <c r="AP41" s="256" t="str">
        <f>IFERROR(IF(AND(AND($N40&lt;&gt;$BI$6,$N40&lt;&gt;$BJ$6),AP40="有"),$AL$2,VLOOKUP(AP40,'P1'!$B$4:$J$35,9,FALSE)),"")</f>
        <v/>
      </c>
      <c r="AQ41" s="256" t="str">
        <f>IFERROR(IF(AND(AND($N40&lt;&gt;$BI$6,$N40&lt;&gt;$BJ$6),AQ40="有"),$AL$2,VLOOKUP(AQ40,'P1'!$B$4:$J$35,9,FALSE)),"")</f>
        <v/>
      </c>
      <c r="AR41" s="256" t="str">
        <f>IFERROR(IF(AND(AND($N40&lt;&gt;$BI$6,$N40&lt;&gt;$BJ$6),AR40="有"),$AL$2,VLOOKUP(AR40,'P1'!$B$4:$J$35,9,FALSE)),"")</f>
        <v/>
      </c>
      <c r="AS41" s="256" t="str">
        <f>IFERROR(IF(AND(AND($N40&lt;&gt;$BI$6,$N40&lt;&gt;$BJ$6),AS40="有"),$AL$2,VLOOKUP(AS40,'P1'!$B$4:$J$35,9,FALSE)),"")</f>
        <v/>
      </c>
      <c r="AT41" s="256" t="str">
        <f>IFERROR(IF(AND(AND($N40&lt;&gt;$BI$6,$N40&lt;&gt;$BJ$6),AT40="有"),$AL$2,VLOOKUP(AT40,'P1'!$B$4:$J$35,9,FALSE)),"")</f>
        <v/>
      </c>
      <c r="AU41" s="256" t="str">
        <f>IFERROR(IF(AND(AND($N40&lt;&gt;$BI$6,$N40&lt;&gt;$BJ$6),AU40="有"),$AL$2,VLOOKUP(AU40,'P1'!$B$4:$J$35,9,FALSE)),"")</f>
        <v/>
      </c>
      <c r="AV41" s="257">
        <f>SUM(Q41:AU41)</f>
        <v>0</v>
      </c>
      <c r="AW41" s="707"/>
      <c r="AX41" s="709"/>
      <c r="AY41" s="258"/>
      <c r="AZ41" s="258"/>
      <c r="BA41" s="234"/>
      <c r="BB41" s="234"/>
    </row>
    <row r="42" spans="2:59" ht="17.100000000000001" customHeight="1">
      <c r="B42" s="686">
        <f>B40+1</f>
        <v>16</v>
      </c>
      <c r="C42" s="717"/>
      <c r="D42" s="718"/>
      <c r="E42" s="718"/>
      <c r="F42" s="718"/>
      <c r="G42" s="718"/>
      <c r="H42" s="719"/>
      <c r="I42" s="723"/>
      <c r="J42" s="724"/>
      <c r="K42" s="724"/>
      <c r="L42" s="724"/>
      <c r="M42" s="725"/>
      <c r="N42" s="729"/>
      <c r="O42" s="730"/>
      <c r="P42" s="71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3">
        <f>COUNTA(Q42:AU42)</f>
        <v>0</v>
      </c>
      <c r="AW42" s="706">
        <f>AV43</f>
        <v>0</v>
      </c>
      <c r="AX42" s="708" t="str">
        <f>IFERROR(ROUNDDOWN(AV43/$AT$2,1),"")</f>
        <v/>
      </c>
      <c r="AY42" s="254"/>
      <c r="AZ42" s="254"/>
      <c r="BA42" s="234"/>
      <c r="BB42" s="234"/>
    </row>
    <row r="43" spans="2:59" ht="17.100000000000001" customHeight="1">
      <c r="B43" s="687"/>
      <c r="C43" s="720"/>
      <c r="D43" s="721"/>
      <c r="E43" s="721"/>
      <c r="F43" s="721"/>
      <c r="G43" s="721"/>
      <c r="H43" s="722"/>
      <c r="I43" s="726"/>
      <c r="J43" s="727"/>
      <c r="K43" s="727"/>
      <c r="L43" s="727"/>
      <c r="M43" s="728"/>
      <c r="N43" s="720"/>
      <c r="O43" s="721"/>
      <c r="P43" s="722"/>
      <c r="Q43" s="256" t="str">
        <f>IFERROR(IF(AND(AND($N42&lt;&gt;$BI$6,$N42&lt;&gt;$BJ$6),Q42="有"),$AL$2,VLOOKUP(Q42,'P1'!$B$4:$J$35,9,FALSE)),"")</f>
        <v/>
      </c>
      <c r="R43" s="256" t="str">
        <f>IFERROR(IF(AND(AND($N42&lt;&gt;$BI$6,$N42&lt;&gt;$BJ$6),R42="有"),$AL$2,VLOOKUP(R42,'P1'!$B$4:$J$35,9,FALSE)),"")</f>
        <v/>
      </c>
      <c r="S43" s="256" t="str">
        <f>IFERROR(IF(AND(AND($N42&lt;&gt;$BI$6,$N42&lt;&gt;$BJ$6),S42="有"),$AL$2,VLOOKUP(S42,'P1'!$B$4:$J$35,9,FALSE)),"")</f>
        <v/>
      </c>
      <c r="T43" s="256" t="str">
        <f>IFERROR(IF(AND(AND($N42&lt;&gt;$BI$6,$N42&lt;&gt;$BJ$6),T42="有"),$AL$2,VLOOKUP(T42,'P1'!$B$4:$J$35,9,FALSE)),"")</f>
        <v/>
      </c>
      <c r="U43" s="256" t="str">
        <f>IFERROR(IF(AND(AND($N42&lt;&gt;$BI$6,$N42&lt;&gt;$BJ$6),U42="有"),$AL$2,VLOOKUP(U42,'P1'!$B$4:$J$35,9,FALSE)),"")</f>
        <v/>
      </c>
      <c r="V43" s="256" t="str">
        <f>IFERROR(IF(AND(AND($N42&lt;&gt;$BI$6,$N42&lt;&gt;$BJ$6),V42="有"),$AL$2,VLOOKUP(V42,'P1'!$B$4:$J$35,9,FALSE)),"")</f>
        <v/>
      </c>
      <c r="W43" s="256" t="str">
        <f>IFERROR(IF(AND(AND($N42&lt;&gt;$BI$6,$N42&lt;&gt;$BJ$6),W42="有"),$AL$2,VLOOKUP(W42,'P1'!$B$4:$J$35,9,FALSE)),"")</f>
        <v/>
      </c>
      <c r="X43" s="256" t="str">
        <f>IFERROR(IF(AND(AND($N42&lt;&gt;$BI$6,$N42&lt;&gt;$BJ$6),X42="有"),$AL$2,VLOOKUP(X42,'P1'!$B$4:$J$35,9,FALSE)),"")</f>
        <v/>
      </c>
      <c r="Y43" s="256" t="str">
        <f>IFERROR(IF(AND(AND($N42&lt;&gt;$BI$6,$N42&lt;&gt;$BJ$6),Y42="有"),$AL$2,VLOOKUP(Y42,'P1'!$B$4:$J$35,9,FALSE)),"")</f>
        <v/>
      </c>
      <c r="Z43" s="256" t="str">
        <f>IFERROR(IF(AND(AND($N42&lt;&gt;$BI$6,$N42&lt;&gt;$BJ$6),Z42="有"),$AL$2,VLOOKUP(Z42,'P1'!$B$4:$J$35,9,FALSE)),"")</f>
        <v/>
      </c>
      <c r="AA43" s="256" t="str">
        <f>IFERROR(IF(AND(AND($N42&lt;&gt;$BI$6,$N42&lt;&gt;$BJ$6),AA42="有"),$AL$2,VLOOKUP(AA42,'P1'!$B$4:$J$35,9,FALSE)),"")</f>
        <v/>
      </c>
      <c r="AB43" s="256" t="str">
        <f>IFERROR(IF(AND(AND($N42&lt;&gt;$BI$6,$N42&lt;&gt;$BJ$6),AB42="有"),$AL$2,VLOOKUP(AB42,'P1'!$B$4:$J$35,9,FALSE)),"")</f>
        <v/>
      </c>
      <c r="AC43" s="256" t="str">
        <f>IFERROR(IF(AND(AND($N42&lt;&gt;$BI$6,$N42&lt;&gt;$BJ$6),AC42="有"),$AL$2,VLOOKUP(AC42,'P1'!$B$4:$J$35,9,FALSE)),"")</f>
        <v/>
      </c>
      <c r="AD43" s="256" t="str">
        <f>IFERROR(IF(AND(AND($N42&lt;&gt;$BI$6,$N42&lt;&gt;$BJ$6),AD42="有"),$AL$2,VLOOKUP(AD42,'P1'!$B$4:$J$35,9,FALSE)),"")</f>
        <v/>
      </c>
      <c r="AE43" s="256" t="str">
        <f>IFERROR(IF(AND(AND($N42&lt;&gt;$BI$6,$N42&lt;&gt;$BJ$6),AE42="有"),$AL$2,VLOOKUP(AE42,'P1'!$B$4:$J$35,9,FALSE)),"")</f>
        <v/>
      </c>
      <c r="AF43" s="256" t="str">
        <f>IFERROR(IF(AND(AND($N42&lt;&gt;$BI$6,$N42&lt;&gt;$BJ$6),AF42="有"),$AL$2,VLOOKUP(AF42,'P1'!$B$4:$J$35,9,FALSE)),"")</f>
        <v/>
      </c>
      <c r="AG43" s="256" t="str">
        <f>IFERROR(IF(AND(AND($N42&lt;&gt;$BI$6,$N42&lt;&gt;$BJ$6),AG42="有"),$AL$2,VLOOKUP(AG42,'P1'!$B$4:$J$35,9,FALSE)),"")</f>
        <v/>
      </c>
      <c r="AH43" s="256" t="str">
        <f>IFERROR(IF(AND(AND($N42&lt;&gt;$BI$6,$N42&lt;&gt;$BJ$6),AH42="有"),$AL$2,VLOOKUP(AH42,'P1'!$B$4:$J$35,9,FALSE)),"")</f>
        <v/>
      </c>
      <c r="AI43" s="256" t="str">
        <f>IFERROR(IF(AND(AND($N42&lt;&gt;$BI$6,$N42&lt;&gt;$BJ$6),AI42="有"),$AL$2,VLOOKUP(AI42,'P1'!$B$4:$J$35,9,FALSE)),"")</f>
        <v/>
      </c>
      <c r="AJ43" s="256" t="str">
        <f>IFERROR(IF(AND(AND($N42&lt;&gt;$BI$6,$N42&lt;&gt;$BJ$6),AJ42="有"),$AL$2,VLOOKUP(AJ42,'P1'!$B$4:$J$35,9,FALSE)),"")</f>
        <v/>
      </c>
      <c r="AK43" s="256" t="str">
        <f>IFERROR(IF(AND(AND($N42&lt;&gt;$BI$6,$N42&lt;&gt;$BJ$6),AK42="有"),$AL$2,VLOOKUP(AK42,'P1'!$B$4:$J$35,9,FALSE)),"")</f>
        <v/>
      </c>
      <c r="AL43" s="256" t="str">
        <f>IFERROR(IF(AND(AND($N42&lt;&gt;$BI$6,$N42&lt;&gt;$BJ$6),AL42="有"),$AL$2,VLOOKUP(AL42,'P1'!$B$4:$J$35,9,FALSE)),"")</f>
        <v/>
      </c>
      <c r="AM43" s="256" t="str">
        <f>IFERROR(IF(AND(AND($N42&lt;&gt;$BI$6,$N42&lt;&gt;$BJ$6),AM42="有"),$AL$2,VLOOKUP(AM42,'P1'!$B$4:$J$35,9,FALSE)),"")</f>
        <v/>
      </c>
      <c r="AN43" s="256" t="str">
        <f>IFERROR(IF(AND(AND($N42&lt;&gt;$BI$6,$N42&lt;&gt;$BJ$6),AN42="有"),$AL$2,VLOOKUP(AN42,'P1'!$B$4:$J$35,9,FALSE)),"")</f>
        <v/>
      </c>
      <c r="AO43" s="256" t="str">
        <f>IFERROR(IF(AND(AND($N42&lt;&gt;$BI$6,$N42&lt;&gt;$BJ$6),AO42="有"),$AL$2,VLOOKUP(AO42,'P1'!$B$4:$J$35,9,FALSE)),"")</f>
        <v/>
      </c>
      <c r="AP43" s="256" t="str">
        <f>IFERROR(IF(AND(AND($N42&lt;&gt;$BI$6,$N42&lt;&gt;$BJ$6),AP42="有"),$AL$2,VLOOKUP(AP42,'P1'!$B$4:$J$35,9,FALSE)),"")</f>
        <v/>
      </c>
      <c r="AQ43" s="256" t="str">
        <f>IFERROR(IF(AND(AND($N42&lt;&gt;$BI$6,$N42&lt;&gt;$BJ$6),AQ42="有"),$AL$2,VLOOKUP(AQ42,'P1'!$B$4:$J$35,9,FALSE)),"")</f>
        <v/>
      </c>
      <c r="AR43" s="256" t="str">
        <f>IFERROR(IF(AND(AND($N42&lt;&gt;$BI$6,$N42&lt;&gt;$BJ$6),AR42="有"),$AL$2,VLOOKUP(AR42,'P1'!$B$4:$J$35,9,FALSE)),"")</f>
        <v/>
      </c>
      <c r="AS43" s="256" t="str">
        <f>IFERROR(IF(AND(AND($N42&lt;&gt;$BI$6,$N42&lt;&gt;$BJ$6),AS42="有"),$AL$2,VLOOKUP(AS42,'P1'!$B$4:$J$35,9,FALSE)),"")</f>
        <v/>
      </c>
      <c r="AT43" s="256" t="str">
        <f>IFERROR(IF(AND(AND($N42&lt;&gt;$BI$6,$N42&lt;&gt;$BJ$6),AT42="有"),$AL$2,VLOOKUP(AT42,'P1'!$B$4:$J$35,9,FALSE)),"")</f>
        <v/>
      </c>
      <c r="AU43" s="256" t="str">
        <f>IFERROR(IF(AND(AND($N42&lt;&gt;$BI$6,$N42&lt;&gt;$BJ$6),AU42="有"),$AL$2,VLOOKUP(AU42,'P1'!$B$4:$J$35,9,FALSE)),"")</f>
        <v/>
      </c>
      <c r="AV43" s="257">
        <f>SUM(Q43:AU43)</f>
        <v>0</v>
      </c>
      <c r="AW43" s="707"/>
      <c r="AX43" s="709"/>
      <c r="AY43" s="258"/>
      <c r="AZ43" s="258"/>
      <c r="BA43" s="234"/>
      <c r="BB43" s="234"/>
    </row>
    <row r="44" spans="2:59" ht="17.100000000000001" customHeight="1">
      <c r="B44" s="686">
        <f>B42+1</f>
        <v>17</v>
      </c>
      <c r="C44" s="717"/>
      <c r="D44" s="718"/>
      <c r="E44" s="718"/>
      <c r="F44" s="718"/>
      <c r="G44" s="718"/>
      <c r="H44" s="719"/>
      <c r="I44" s="723"/>
      <c r="J44" s="724"/>
      <c r="K44" s="724"/>
      <c r="L44" s="724"/>
      <c r="M44" s="725"/>
      <c r="N44" s="729"/>
      <c r="O44" s="730"/>
      <c r="P44" s="71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3">
        <f>COUNTA(Q44:AU44)</f>
        <v>0</v>
      </c>
      <c r="AW44" s="706">
        <f>AV45</f>
        <v>0</v>
      </c>
      <c r="AX44" s="708" t="str">
        <f>IFERROR(ROUNDDOWN(AV45/$AT$2,1),"")</f>
        <v/>
      </c>
      <c r="AY44" s="254"/>
      <c r="AZ44" s="254"/>
      <c r="BB44" s="234"/>
      <c r="BC44" s="234"/>
      <c r="BD44" s="234"/>
      <c r="BE44" s="234"/>
      <c r="BF44" s="234"/>
      <c r="BG44" s="234"/>
    </row>
    <row r="45" spans="2:59" ht="17.100000000000001" customHeight="1">
      <c r="B45" s="687"/>
      <c r="C45" s="720"/>
      <c r="D45" s="721"/>
      <c r="E45" s="721"/>
      <c r="F45" s="721"/>
      <c r="G45" s="721"/>
      <c r="H45" s="722"/>
      <c r="I45" s="726"/>
      <c r="J45" s="727"/>
      <c r="K45" s="727"/>
      <c r="L45" s="727"/>
      <c r="M45" s="728"/>
      <c r="N45" s="720"/>
      <c r="O45" s="721"/>
      <c r="P45" s="722"/>
      <c r="Q45" s="256" t="str">
        <f>IFERROR(IF(AND(AND($N44&lt;&gt;$BI$6,$N44&lt;&gt;$BJ$6),Q44="有"),$AL$2,VLOOKUP(Q44,'P1'!$B$4:$J$35,9,FALSE)),"")</f>
        <v/>
      </c>
      <c r="R45" s="256" t="str">
        <f>IFERROR(IF(AND(AND($N44&lt;&gt;$BI$6,$N44&lt;&gt;$BJ$6),R44="有"),$AL$2,VLOOKUP(R44,'P1'!$B$4:$J$35,9,FALSE)),"")</f>
        <v/>
      </c>
      <c r="S45" s="256" t="str">
        <f>IFERROR(IF(AND(AND($N44&lt;&gt;$BI$6,$N44&lt;&gt;$BJ$6),S44="有"),$AL$2,VLOOKUP(S44,'P1'!$B$4:$J$35,9,FALSE)),"")</f>
        <v/>
      </c>
      <c r="T45" s="256" t="str">
        <f>IFERROR(IF(AND(AND($N44&lt;&gt;$BI$6,$N44&lt;&gt;$BJ$6),T44="有"),$AL$2,VLOOKUP(T44,'P1'!$B$4:$J$35,9,FALSE)),"")</f>
        <v/>
      </c>
      <c r="U45" s="256" t="str">
        <f>IFERROR(IF(AND(AND($N44&lt;&gt;$BI$6,$N44&lt;&gt;$BJ$6),U44="有"),$AL$2,VLOOKUP(U44,'P1'!$B$4:$J$35,9,FALSE)),"")</f>
        <v/>
      </c>
      <c r="V45" s="256" t="str">
        <f>IFERROR(IF(AND(AND($N44&lt;&gt;$BI$6,$N44&lt;&gt;$BJ$6),V44="有"),$AL$2,VLOOKUP(V44,'P1'!$B$4:$J$35,9,FALSE)),"")</f>
        <v/>
      </c>
      <c r="W45" s="256" t="str">
        <f>IFERROR(IF(AND(AND($N44&lt;&gt;$BI$6,$N44&lt;&gt;$BJ$6),W44="有"),$AL$2,VLOOKUP(W44,'P1'!$B$4:$J$35,9,FALSE)),"")</f>
        <v/>
      </c>
      <c r="X45" s="256" t="str">
        <f>IFERROR(IF(AND(AND($N44&lt;&gt;$BI$6,$N44&lt;&gt;$BJ$6),X44="有"),$AL$2,VLOOKUP(X44,'P1'!$B$4:$J$35,9,FALSE)),"")</f>
        <v/>
      </c>
      <c r="Y45" s="256" t="str">
        <f>IFERROR(IF(AND(AND($N44&lt;&gt;$BI$6,$N44&lt;&gt;$BJ$6),Y44="有"),$AL$2,VLOOKUP(Y44,'P1'!$B$4:$J$35,9,FALSE)),"")</f>
        <v/>
      </c>
      <c r="Z45" s="256" t="str">
        <f>IFERROR(IF(AND(AND($N44&lt;&gt;$BI$6,$N44&lt;&gt;$BJ$6),Z44="有"),$AL$2,VLOOKUP(Z44,'P1'!$B$4:$J$35,9,FALSE)),"")</f>
        <v/>
      </c>
      <c r="AA45" s="256" t="str">
        <f>IFERROR(IF(AND(AND($N44&lt;&gt;$BI$6,$N44&lt;&gt;$BJ$6),AA44="有"),$AL$2,VLOOKUP(AA44,'P1'!$B$4:$J$35,9,FALSE)),"")</f>
        <v/>
      </c>
      <c r="AB45" s="256" t="str">
        <f>IFERROR(IF(AND(AND($N44&lt;&gt;$BI$6,$N44&lt;&gt;$BJ$6),AB44="有"),$AL$2,VLOOKUP(AB44,'P1'!$B$4:$J$35,9,FALSE)),"")</f>
        <v/>
      </c>
      <c r="AC45" s="256" t="str">
        <f>IFERROR(IF(AND(AND($N44&lt;&gt;$BI$6,$N44&lt;&gt;$BJ$6),AC44="有"),$AL$2,VLOOKUP(AC44,'P1'!$B$4:$J$35,9,FALSE)),"")</f>
        <v/>
      </c>
      <c r="AD45" s="256" t="str">
        <f>IFERROR(IF(AND(AND($N44&lt;&gt;$BI$6,$N44&lt;&gt;$BJ$6),AD44="有"),$AL$2,VLOOKUP(AD44,'P1'!$B$4:$J$35,9,FALSE)),"")</f>
        <v/>
      </c>
      <c r="AE45" s="256" t="str">
        <f>IFERROR(IF(AND(AND($N44&lt;&gt;$BI$6,$N44&lt;&gt;$BJ$6),AE44="有"),$AL$2,VLOOKUP(AE44,'P1'!$B$4:$J$35,9,FALSE)),"")</f>
        <v/>
      </c>
      <c r="AF45" s="256" t="str">
        <f>IFERROR(IF(AND(AND($N44&lt;&gt;$BI$6,$N44&lt;&gt;$BJ$6),AF44="有"),$AL$2,VLOOKUP(AF44,'P1'!$B$4:$J$35,9,FALSE)),"")</f>
        <v/>
      </c>
      <c r="AG45" s="256" t="str">
        <f>IFERROR(IF(AND(AND($N44&lt;&gt;$BI$6,$N44&lt;&gt;$BJ$6),AG44="有"),$AL$2,VLOOKUP(AG44,'P1'!$B$4:$J$35,9,FALSE)),"")</f>
        <v/>
      </c>
      <c r="AH45" s="256" t="str">
        <f>IFERROR(IF(AND(AND($N44&lt;&gt;$BI$6,$N44&lt;&gt;$BJ$6),AH44="有"),$AL$2,VLOOKUP(AH44,'P1'!$B$4:$J$35,9,FALSE)),"")</f>
        <v/>
      </c>
      <c r="AI45" s="256" t="str">
        <f>IFERROR(IF(AND(AND($N44&lt;&gt;$BI$6,$N44&lt;&gt;$BJ$6),AI44="有"),$AL$2,VLOOKUP(AI44,'P1'!$B$4:$J$35,9,FALSE)),"")</f>
        <v/>
      </c>
      <c r="AJ45" s="256" t="str">
        <f>IFERROR(IF(AND(AND($N44&lt;&gt;$BI$6,$N44&lt;&gt;$BJ$6),AJ44="有"),$AL$2,VLOOKUP(AJ44,'P1'!$B$4:$J$35,9,FALSE)),"")</f>
        <v/>
      </c>
      <c r="AK45" s="256" t="str">
        <f>IFERROR(IF(AND(AND($N44&lt;&gt;$BI$6,$N44&lt;&gt;$BJ$6),AK44="有"),$AL$2,VLOOKUP(AK44,'P1'!$B$4:$J$35,9,FALSE)),"")</f>
        <v/>
      </c>
      <c r="AL45" s="256" t="str">
        <f>IFERROR(IF(AND(AND($N44&lt;&gt;$BI$6,$N44&lt;&gt;$BJ$6),AL44="有"),$AL$2,VLOOKUP(AL44,'P1'!$B$4:$J$35,9,FALSE)),"")</f>
        <v/>
      </c>
      <c r="AM45" s="256" t="str">
        <f>IFERROR(IF(AND(AND($N44&lt;&gt;$BI$6,$N44&lt;&gt;$BJ$6),AM44="有"),$AL$2,VLOOKUP(AM44,'P1'!$B$4:$J$35,9,FALSE)),"")</f>
        <v/>
      </c>
      <c r="AN45" s="256" t="str">
        <f>IFERROR(IF(AND(AND($N44&lt;&gt;$BI$6,$N44&lt;&gt;$BJ$6),AN44="有"),$AL$2,VLOOKUP(AN44,'P1'!$B$4:$J$35,9,FALSE)),"")</f>
        <v/>
      </c>
      <c r="AO45" s="256" t="str">
        <f>IFERROR(IF(AND(AND($N44&lt;&gt;$BI$6,$N44&lt;&gt;$BJ$6),AO44="有"),$AL$2,VLOOKUP(AO44,'P1'!$B$4:$J$35,9,FALSE)),"")</f>
        <v/>
      </c>
      <c r="AP45" s="256" t="str">
        <f>IFERROR(IF(AND(AND($N44&lt;&gt;$BI$6,$N44&lt;&gt;$BJ$6),AP44="有"),$AL$2,VLOOKUP(AP44,'P1'!$B$4:$J$35,9,FALSE)),"")</f>
        <v/>
      </c>
      <c r="AQ45" s="256" t="str">
        <f>IFERROR(IF(AND(AND($N44&lt;&gt;$BI$6,$N44&lt;&gt;$BJ$6),AQ44="有"),$AL$2,VLOOKUP(AQ44,'P1'!$B$4:$J$35,9,FALSE)),"")</f>
        <v/>
      </c>
      <c r="AR45" s="256" t="str">
        <f>IFERROR(IF(AND(AND($N44&lt;&gt;$BI$6,$N44&lt;&gt;$BJ$6),AR44="有"),$AL$2,VLOOKUP(AR44,'P1'!$B$4:$J$35,9,FALSE)),"")</f>
        <v/>
      </c>
      <c r="AS45" s="256" t="str">
        <f>IFERROR(IF(AND(AND($N44&lt;&gt;$BI$6,$N44&lt;&gt;$BJ$6),AS44="有"),$AL$2,VLOOKUP(AS44,'P1'!$B$4:$J$35,9,FALSE)),"")</f>
        <v/>
      </c>
      <c r="AT45" s="256" t="str">
        <f>IFERROR(IF(AND(AND($N44&lt;&gt;$BI$6,$N44&lt;&gt;$BJ$6),AT44="有"),$AL$2,VLOOKUP(AT44,'P1'!$B$4:$J$35,9,FALSE)),"")</f>
        <v/>
      </c>
      <c r="AU45" s="256" t="str">
        <f>IFERROR(IF(AND(AND($N44&lt;&gt;$BI$6,$N44&lt;&gt;$BJ$6),AU44="有"),$AL$2,VLOOKUP(AU44,'P1'!$B$4:$J$35,9,FALSE)),"")</f>
        <v/>
      </c>
      <c r="AV45" s="257">
        <f>SUM(Q45:AU45)</f>
        <v>0</v>
      </c>
      <c r="AW45" s="707"/>
      <c r="AX45" s="709"/>
      <c r="AY45" s="258"/>
      <c r="AZ45" s="258"/>
    </row>
    <row r="46" spans="2:59" ht="17.100000000000001" customHeight="1">
      <c r="B46" s="686">
        <f>B44+1</f>
        <v>18</v>
      </c>
      <c r="C46" s="717"/>
      <c r="D46" s="718"/>
      <c r="E46" s="718"/>
      <c r="F46" s="718"/>
      <c r="G46" s="718"/>
      <c r="H46" s="719"/>
      <c r="I46" s="723"/>
      <c r="J46" s="724"/>
      <c r="K46" s="724"/>
      <c r="L46" s="724"/>
      <c r="M46" s="725"/>
      <c r="N46" s="729"/>
      <c r="O46" s="730"/>
      <c r="P46" s="71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3">
        <f>COUNTA(Q46:AU46)</f>
        <v>0</v>
      </c>
      <c r="AW46" s="706">
        <f>AV47</f>
        <v>0</v>
      </c>
      <c r="AX46" s="708" t="str">
        <f>IFERROR(ROUNDDOWN(AV47/$AT$2,1),"")</f>
        <v/>
      </c>
      <c r="AY46" s="254"/>
      <c r="AZ46" s="254"/>
    </row>
    <row r="47" spans="2:59" ht="17.100000000000001" customHeight="1">
      <c r="B47" s="687"/>
      <c r="C47" s="720"/>
      <c r="D47" s="721"/>
      <c r="E47" s="721"/>
      <c r="F47" s="721"/>
      <c r="G47" s="721"/>
      <c r="H47" s="722"/>
      <c r="I47" s="726"/>
      <c r="J47" s="727"/>
      <c r="K47" s="727"/>
      <c r="L47" s="727"/>
      <c r="M47" s="728"/>
      <c r="N47" s="720"/>
      <c r="O47" s="721"/>
      <c r="P47" s="722"/>
      <c r="Q47" s="256" t="str">
        <f>IFERROR(IF(AND(AND($N46&lt;&gt;$BI$6,$N46&lt;&gt;$BJ$6),Q46="有"),$AL$2,VLOOKUP(Q46,'P1'!$B$4:$J$35,9,FALSE)),"")</f>
        <v/>
      </c>
      <c r="R47" s="256" t="str">
        <f>IFERROR(IF(AND(AND($N46&lt;&gt;$BI$6,$N46&lt;&gt;$BJ$6),R46="有"),$AL$2,VLOOKUP(R46,'P1'!$B$4:$J$35,9,FALSE)),"")</f>
        <v/>
      </c>
      <c r="S47" s="256" t="str">
        <f>IFERROR(IF(AND(AND($N46&lt;&gt;$BI$6,$N46&lt;&gt;$BJ$6),S46="有"),$AL$2,VLOOKUP(S46,'P1'!$B$4:$J$35,9,FALSE)),"")</f>
        <v/>
      </c>
      <c r="T47" s="256" t="str">
        <f>IFERROR(IF(AND(AND($N46&lt;&gt;$BI$6,$N46&lt;&gt;$BJ$6),T46="有"),$AL$2,VLOOKUP(T46,'P1'!$B$4:$J$35,9,FALSE)),"")</f>
        <v/>
      </c>
      <c r="U47" s="256" t="str">
        <f>IFERROR(IF(AND(AND($N46&lt;&gt;$BI$6,$N46&lt;&gt;$BJ$6),U46="有"),$AL$2,VLOOKUP(U46,'P1'!$B$4:$J$35,9,FALSE)),"")</f>
        <v/>
      </c>
      <c r="V47" s="256" t="str">
        <f>IFERROR(IF(AND(AND($N46&lt;&gt;$BI$6,$N46&lt;&gt;$BJ$6),V46="有"),$AL$2,VLOOKUP(V46,'P1'!$B$4:$J$35,9,FALSE)),"")</f>
        <v/>
      </c>
      <c r="W47" s="256" t="str">
        <f>IFERROR(IF(AND(AND($N46&lt;&gt;$BI$6,$N46&lt;&gt;$BJ$6),W46="有"),$AL$2,VLOOKUP(W46,'P1'!$B$4:$J$35,9,FALSE)),"")</f>
        <v/>
      </c>
      <c r="X47" s="256" t="str">
        <f>IFERROR(IF(AND(AND($N46&lt;&gt;$BI$6,$N46&lt;&gt;$BJ$6),X46="有"),$AL$2,VLOOKUP(X46,'P1'!$B$4:$J$35,9,FALSE)),"")</f>
        <v/>
      </c>
      <c r="Y47" s="256" t="str">
        <f>IFERROR(IF(AND(AND($N46&lt;&gt;$BI$6,$N46&lt;&gt;$BJ$6),Y46="有"),$AL$2,VLOOKUP(Y46,'P1'!$B$4:$J$35,9,FALSE)),"")</f>
        <v/>
      </c>
      <c r="Z47" s="256" t="str">
        <f>IFERROR(IF(AND(AND($N46&lt;&gt;$BI$6,$N46&lt;&gt;$BJ$6),Z46="有"),$AL$2,VLOOKUP(Z46,'P1'!$B$4:$J$35,9,FALSE)),"")</f>
        <v/>
      </c>
      <c r="AA47" s="256" t="str">
        <f>IFERROR(IF(AND(AND($N46&lt;&gt;$BI$6,$N46&lt;&gt;$BJ$6),AA46="有"),$AL$2,VLOOKUP(AA46,'P1'!$B$4:$J$35,9,FALSE)),"")</f>
        <v/>
      </c>
      <c r="AB47" s="256" t="str">
        <f>IFERROR(IF(AND(AND($N46&lt;&gt;$BI$6,$N46&lt;&gt;$BJ$6),AB46="有"),$AL$2,VLOOKUP(AB46,'P1'!$B$4:$J$35,9,FALSE)),"")</f>
        <v/>
      </c>
      <c r="AC47" s="256" t="str">
        <f>IFERROR(IF(AND(AND($N46&lt;&gt;$BI$6,$N46&lt;&gt;$BJ$6),AC46="有"),$AL$2,VLOOKUP(AC46,'P1'!$B$4:$J$35,9,FALSE)),"")</f>
        <v/>
      </c>
      <c r="AD47" s="256" t="str">
        <f>IFERROR(IF(AND(AND($N46&lt;&gt;$BI$6,$N46&lt;&gt;$BJ$6),AD46="有"),$AL$2,VLOOKUP(AD46,'P1'!$B$4:$J$35,9,FALSE)),"")</f>
        <v/>
      </c>
      <c r="AE47" s="256" t="str">
        <f>IFERROR(IF(AND(AND($N46&lt;&gt;$BI$6,$N46&lt;&gt;$BJ$6),AE46="有"),$AL$2,VLOOKUP(AE46,'P1'!$B$4:$J$35,9,FALSE)),"")</f>
        <v/>
      </c>
      <c r="AF47" s="256" t="str">
        <f>IFERROR(IF(AND(AND($N46&lt;&gt;$BI$6,$N46&lt;&gt;$BJ$6),AF46="有"),$AL$2,VLOOKUP(AF46,'P1'!$B$4:$J$35,9,FALSE)),"")</f>
        <v/>
      </c>
      <c r="AG47" s="256" t="str">
        <f>IFERROR(IF(AND(AND($N46&lt;&gt;$BI$6,$N46&lt;&gt;$BJ$6),AG46="有"),$AL$2,VLOOKUP(AG46,'P1'!$B$4:$J$35,9,FALSE)),"")</f>
        <v/>
      </c>
      <c r="AH47" s="256" t="str">
        <f>IFERROR(IF(AND(AND($N46&lt;&gt;$BI$6,$N46&lt;&gt;$BJ$6),AH46="有"),$AL$2,VLOOKUP(AH46,'P1'!$B$4:$J$35,9,FALSE)),"")</f>
        <v/>
      </c>
      <c r="AI47" s="256" t="str">
        <f>IFERROR(IF(AND(AND($N46&lt;&gt;$BI$6,$N46&lt;&gt;$BJ$6),AI46="有"),$AL$2,VLOOKUP(AI46,'P1'!$B$4:$J$35,9,FALSE)),"")</f>
        <v/>
      </c>
      <c r="AJ47" s="256" t="str">
        <f>IFERROR(IF(AND(AND($N46&lt;&gt;$BI$6,$N46&lt;&gt;$BJ$6),AJ46="有"),$AL$2,VLOOKUP(AJ46,'P1'!$B$4:$J$35,9,FALSE)),"")</f>
        <v/>
      </c>
      <c r="AK47" s="256" t="str">
        <f>IFERROR(IF(AND(AND($N46&lt;&gt;$BI$6,$N46&lt;&gt;$BJ$6),AK46="有"),$AL$2,VLOOKUP(AK46,'P1'!$B$4:$J$35,9,FALSE)),"")</f>
        <v/>
      </c>
      <c r="AL47" s="256" t="str">
        <f>IFERROR(IF(AND(AND($N46&lt;&gt;$BI$6,$N46&lt;&gt;$BJ$6),AL46="有"),$AL$2,VLOOKUP(AL46,'P1'!$B$4:$J$35,9,FALSE)),"")</f>
        <v/>
      </c>
      <c r="AM47" s="256" t="str">
        <f>IFERROR(IF(AND(AND($N46&lt;&gt;$BI$6,$N46&lt;&gt;$BJ$6),AM46="有"),$AL$2,VLOOKUP(AM46,'P1'!$B$4:$J$35,9,FALSE)),"")</f>
        <v/>
      </c>
      <c r="AN47" s="256" t="str">
        <f>IFERROR(IF(AND(AND($N46&lt;&gt;$BI$6,$N46&lt;&gt;$BJ$6),AN46="有"),$AL$2,VLOOKUP(AN46,'P1'!$B$4:$J$35,9,FALSE)),"")</f>
        <v/>
      </c>
      <c r="AO47" s="256" t="str">
        <f>IFERROR(IF(AND(AND($N46&lt;&gt;$BI$6,$N46&lt;&gt;$BJ$6),AO46="有"),$AL$2,VLOOKUP(AO46,'P1'!$B$4:$J$35,9,FALSE)),"")</f>
        <v/>
      </c>
      <c r="AP47" s="256" t="str">
        <f>IFERROR(IF(AND(AND($N46&lt;&gt;$BI$6,$N46&lt;&gt;$BJ$6),AP46="有"),$AL$2,VLOOKUP(AP46,'P1'!$B$4:$J$35,9,FALSE)),"")</f>
        <v/>
      </c>
      <c r="AQ47" s="256" t="str">
        <f>IFERROR(IF(AND(AND($N46&lt;&gt;$BI$6,$N46&lt;&gt;$BJ$6),AQ46="有"),$AL$2,VLOOKUP(AQ46,'P1'!$B$4:$J$35,9,FALSE)),"")</f>
        <v/>
      </c>
      <c r="AR47" s="256" t="str">
        <f>IFERROR(IF(AND(AND($N46&lt;&gt;$BI$6,$N46&lt;&gt;$BJ$6),AR46="有"),$AL$2,VLOOKUP(AR46,'P1'!$B$4:$J$35,9,FALSE)),"")</f>
        <v/>
      </c>
      <c r="AS47" s="256" t="str">
        <f>IFERROR(IF(AND(AND($N46&lt;&gt;$BI$6,$N46&lt;&gt;$BJ$6),AS46="有"),$AL$2,VLOOKUP(AS46,'P1'!$B$4:$J$35,9,FALSE)),"")</f>
        <v/>
      </c>
      <c r="AT47" s="256" t="str">
        <f>IFERROR(IF(AND(AND($N46&lt;&gt;$BI$6,$N46&lt;&gt;$BJ$6),AT46="有"),$AL$2,VLOOKUP(AT46,'P1'!$B$4:$J$35,9,FALSE)),"")</f>
        <v/>
      </c>
      <c r="AU47" s="256" t="str">
        <f>IFERROR(IF(AND(AND($N46&lt;&gt;$BI$6,$N46&lt;&gt;$BJ$6),AU46="有"),$AL$2,VLOOKUP(AU46,'P1'!$B$4:$J$35,9,FALSE)),"")</f>
        <v/>
      </c>
      <c r="AV47" s="257">
        <f>SUM(Q47:AU47)</f>
        <v>0</v>
      </c>
      <c r="AW47" s="707"/>
      <c r="AX47" s="709"/>
      <c r="AY47" s="258"/>
      <c r="AZ47" s="258"/>
    </row>
    <row r="48" spans="2:59" s="235" customFormat="1" ht="5.0999999999999996" customHeight="1">
      <c r="B48" s="260"/>
      <c r="C48" s="261"/>
      <c r="D48" s="262"/>
      <c r="E48" s="262"/>
      <c r="F48" s="262"/>
      <c r="G48" s="262"/>
      <c r="H48" s="262"/>
      <c r="I48" s="261"/>
      <c r="J48" s="261"/>
      <c r="K48" s="261"/>
      <c r="L48" s="261"/>
      <c r="M48" s="261"/>
      <c r="N48" s="261"/>
      <c r="O48" s="261"/>
      <c r="P48" s="261"/>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4"/>
      <c r="BA48" s="241"/>
      <c r="BB48" s="241"/>
      <c r="BC48" s="241"/>
      <c r="BD48" s="241"/>
      <c r="BE48" s="241"/>
      <c r="BF48" s="241"/>
      <c r="BG48" s="241"/>
    </row>
    <row r="49" spans="2:59" s="235" customFormat="1" ht="9.9499999999999993" customHeight="1" thickBot="1">
      <c r="D49" s="265"/>
      <c r="E49" s="265"/>
      <c r="F49" s="265"/>
      <c r="G49" s="265"/>
      <c r="H49" s="265"/>
      <c r="I49" s="266"/>
      <c r="J49" s="266"/>
      <c r="K49" s="266"/>
      <c r="L49" s="266"/>
      <c r="M49" s="266"/>
      <c r="N49" s="266"/>
      <c r="O49" s="266"/>
      <c r="P49" s="266"/>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BA49" s="241"/>
      <c r="BB49" s="241"/>
      <c r="BC49" s="241"/>
      <c r="BD49" s="241"/>
      <c r="BE49" s="241"/>
      <c r="BF49" s="241"/>
      <c r="BG49" s="241"/>
    </row>
    <row r="50" spans="2:59" s="234" customFormat="1" ht="18" customHeight="1" thickBot="1">
      <c r="B50" s="270" t="s">
        <v>295</v>
      </c>
      <c r="I50" s="269"/>
      <c r="J50" s="269"/>
      <c r="K50" s="269"/>
      <c r="L50" s="269"/>
      <c r="M50" s="269"/>
      <c r="N50" s="269"/>
      <c r="O50" s="269"/>
      <c r="P50" s="269"/>
      <c r="Q50" s="248"/>
      <c r="R50" s="248"/>
      <c r="S50" s="248"/>
      <c r="T50" s="248"/>
      <c r="U50" s="248"/>
      <c r="X50" s="241"/>
      <c r="Y50" s="241"/>
      <c r="Z50" s="241"/>
      <c r="AA50" s="241"/>
      <c r="AB50" s="241"/>
      <c r="AC50" s="241"/>
      <c r="AD50" s="241"/>
      <c r="AE50" s="241"/>
      <c r="AN50" s="732" t="s">
        <v>526</v>
      </c>
      <c r="AO50" s="732"/>
      <c r="AP50" s="733"/>
      <c r="AQ50" s="734" t="s">
        <v>527</v>
      </c>
      <c r="AR50" s="735"/>
      <c r="AS50" s="735"/>
      <c r="AT50" s="735"/>
      <c r="AU50" s="736"/>
    </row>
    <row r="51" spans="2:59" s="234" customFormat="1" ht="20.100000000000001" customHeight="1">
      <c r="B51" s="270" t="s">
        <v>220</v>
      </c>
      <c r="C51" s="268"/>
      <c r="D51" s="268"/>
      <c r="E51" s="268"/>
      <c r="F51" s="268"/>
      <c r="G51" s="268"/>
      <c r="H51" s="268"/>
      <c r="I51" s="269"/>
      <c r="J51" s="269"/>
      <c r="K51" s="269"/>
      <c r="L51" s="269"/>
      <c r="M51" s="269"/>
      <c r="N51" s="269"/>
      <c r="O51" s="269"/>
      <c r="P51" s="269"/>
      <c r="Q51" s="248"/>
      <c r="R51" s="248"/>
      <c r="S51" s="248"/>
      <c r="T51" s="248"/>
      <c r="U51" s="248"/>
      <c r="X51" s="241"/>
      <c r="Y51" s="241"/>
      <c r="Z51" s="241"/>
      <c r="AA51" s="241"/>
      <c r="AB51" s="241"/>
      <c r="AC51" s="241"/>
      <c r="AD51" s="241"/>
      <c r="AE51" s="241"/>
    </row>
    <row r="52" spans="2:59" s="234" customFormat="1" ht="5.0999999999999996" customHeight="1">
      <c r="B52" s="271"/>
      <c r="AS52" s="248"/>
      <c r="AT52" s="248"/>
      <c r="AU52" s="248"/>
      <c r="AY52" s="241"/>
      <c r="AZ52" s="241"/>
      <c r="BA52" s="241"/>
      <c r="BB52" s="241"/>
      <c r="BC52" s="241"/>
      <c r="BD52" s="241"/>
      <c r="BE52" s="241"/>
      <c r="BF52" s="241"/>
      <c r="BG52" s="241"/>
    </row>
    <row r="53" spans="2:59" ht="21.95" customHeight="1">
      <c r="B53" s="243" t="str">
        <f>B2</f>
        <v>（2）　勤務実績　（指導月の３月前の実績）</v>
      </c>
      <c r="S53" s="277" t="s">
        <v>141</v>
      </c>
      <c r="T53" s="731" t="str">
        <f>$T$2</f>
        <v/>
      </c>
      <c r="U53" s="731"/>
      <c r="V53" s="272" t="s">
        <v>27</v>
      </c>
      <c r="W53" s="272">
        <f>$W$2</f>
        <v>8</v>
      </c>
      <c r="X53" s="278" t="s">
        <v>165</v>
      </c>
      <c r="Y53" s="272"/>
      <c r="Z53" s="279" t="s">
        <v>142</v>
      </c>
      <c r="AA53" s="232"/>
      <c r="AB53" s="245"/>
      <c r="AC53" s="245"/>
      <c r="AD53" s="241"/>
      <c r="AE53" s="241"/>
      <c r="AF53" s="241"/>
      <c r="AG53" s="241"/>
      <c r="AH53" s="241"/>
      <c r="AI53" s="241"/>
      <c r="AJ53" s="241"/>
      <c r="AK53" s="241"/>
      <c r="AL53" s="241"/>
      <c r="AM53" s="241"/>
      <c r="AN53" s="241"/>
      <c r="AO53" s="241"/>
      <c r="AP53" s="241"/>
      <c r="AQ53" s="241"/>
      <c r="AR53" s="241"/>
      <c r="AS53" s="241"/>
      <c r="AT53" s="241"/>
      <c r="AU53" s="241"/>
      <c r="AV53" s="241"/>
      <c r="AW53" s="241"/>
      <c r="AX53" s="248" t="str">
        <f>"2 / "&amp;COUNTA(C$6,C$56,C$105,C$154,C$203)</f>
        <v>2 / 1</v>
      </c>
    </row>
    <row r="54" spans="2:59" s="248" customFormat="1" ht="15" customHeight="1">
      <c r="B54" s="686"/>
      <c r="C54" s="694" t="s">
        <v>171</v>
      </c>
      <c r="D54" s="695"/>
      <c r="E54" s="695"/>
      <c r="F54" s="695"/>
      <c r="G54" s="695"/>
      <c r="H54" s="696"/>
      <c r="I54" s="694" t="s">
        <v>172</v>
      </c>
      <c r="J54" s="695"/>
      <c r="K54" s="695"/>
      <c r="L54" s="695"/>
      <c r="M54" s="696"/>
      <c r="N54" s="710" t="s">
        <v>173</v>
      </c>
      <c r="O54" s="695"/>
      <c r="P54" s="696"/>
      <c r="Q54" s="249">
        <f>Q$4</f>
        <v>42948</v>
      </c>
      <c r="R54" s="249">
        <f t="shared" ref="R54:AU54" si="3">R$4</f>
        <v>42949</v>
      </c>
      <c r="S54" s="249">
        <f t="shared" si="3"/>
        <v>42950</v>
      </c>
      <c r="T54" s="249">
        <f t="shared" si="3"/>
        <v>42951</v>
      </c>
      <c r="U54" s="249">
        <f t="shared" si="3"/>
        <v>42952</v>
      </c>
      <c r="V54" s="249">
        <f t="shared" si="3"/>
        <v>42953</v>
      </c>
      <c r="W54" s="249">
        <f t="shared" si="3"/>
        <v>42954</v>
      </c>
      <c r="X54" s="249">
        <f t="shared" si="3"/>
        <v>42955</v>
      </c>
      <c r="Y54" s="249">
        <f t="shared" si="3"/>
        <v>42956</v>
      </c>
      <c r="Z54" s="249">
        <f t="shared" si="3"/>
        <v>42957</v>
      </c>
      <c r="AA54" s="249">
        <f t="shared" si="3"/>
        <v>42958</v>
      </c>
      <c r="AB54" s="249">
        <f t="shared" si="3"/>
        <v>42959</v>
      </c>
      <c r="AC54" s="249">
        <f t="shared" si="3"/>
        <v>42960</v>
      </c>
      <c r="AD54" s="249">
        <f t="shared" si="3"/>
        <v>42961</v>
      </c>
      <c r="AE54" s="249">
        <f t="shared" si="3"/>
        <v>42962</v>
      </c>
      <c r="AF54" s="249">
        <f t="shared" si="3"/>
        <v>42963</v>
      </c>
      <c r="AG54" s="249">
        <f t="shared" si="3"/>
        <v>42964</v>
      </c>
      <c r="AH54" s="249">
        <f t="shared" si="3"/>
        <v>42965</v>
      </c>
      <c r="AI54" s="249">
        <f t="shared" si="3"/>
        <v>42966</v>
      </c>
      <c r="AJ54" s="249">
        <f t="shared" si="3"/>
        <v>42967</v>
      </c>
      <c r="AK54" s="249">
        <f t="shared" si="3"/>
        <v>42968</v>
      </c>
      <c r="AL54" s="249">
        <f t="shared" si="3"/>
        <v>42969</v>
      </c>
      <c r="AM54" s="249">
        <f t="shared" si="3"/>
        <v>42970</v>
      </c>
      <c r="AN54" s="249">
        <f t="shared" si="3"/>
        <v>42971</v>
      </c>
      <c r="AO54" s="249">
        <f t="shared" si="3"/>
        <v>42972</v>
      </c>
      <c r="AP54" s="249">
        <f t="shared" si="3"/>
        <v>42973</v>
      </c>
      <c r="AQ54" s="249">
        <f t="shared" si="3"/>
        <v>42974</v>
      </c>
      <c r="AR54" s="249">
        <f t="shared" si="3"/>
        <v>42975</v>
      </c>
      <c r="AS54" s="249">
        <f t="shared" si="3"/>
        <v>42976</v>
      </c>
      <c r="AT54" s="249">
        <f t="shared" si="3"/>
        <v>42977</v>
      </c>
      <c r="AU54" s="249">
        <f t="shared" si="3"/>
        <v>42978</v>
      </c>
      <c r="AV54" s="250" t="s">
        <v>174</v>
      </c>
      <c r="AW54" s="682"/>
      <c r="AX54" s="682" t="s">
        <v>175</v>
      </c>
      <c r="AY54" s="251"/>
      <c r="AZ54" s="251"/>
      <c r="BA54" s="241"/>
      <c r="BB54" s="241"/>
      <c r="BC54" s="241"/>
      <c r="BD54" s="241"/>
      <c r="BE54" s="241"/>
      <c r="BF54" s="241"/>
      <c r="BG54" s="241"/>
    </row>
    <row r="55" spans="2:59" s="248" customFormat="1" ht="15" customHeight="1">
      <c r="B55" s="687"/>
      <c r="C55" s="697"/>
      <c r="D55" s="698"/>
      <c r="E55" s="698"/>
      <c r="F55" s="698"/>
      <c r="G55" s="698"/>
      <c r="H55" s="699"/>
      <c r="I55" s="697"/>
      <c r="J55" s="698"/>
      <c r="K55" s="698"/>
      <c r="L55" s="698"/>
      <c r="M55" s="699"/>
      <c r="N55" s="697"/>
      <c r="O55" s="698"/>
      <c r="P55" s="699"/>
      <c r="Q55" s="252" t="str">
        <f>Q$5</f>
        <v>火</v>
      </c>
      <c r="R55" s="252" t="str">
        <f t="shared" ref="R55:AU55" si="4">R$5</f>
        <v>水</v>
      </c>
      <c r="S55" s="252" t="str">
        <f t="shared" si="4"/>
        <v>木</v>
      </c>
      <c r="T55" s="252" t="str">
        <f t="shared" si="4"/>
        <v>金</v>
      </c>
      <c r="U55" s="252" t="str">
        <f t="shared" si="4"/>
        <v>土</v>
      </c>
      <c r="V55" s="252" t="str">
        <f t="shared" si="4"/>
        <v>日</v>
      </c>
      <c r="W55" s="252" t="str">
        <f t="shared" si="4"/>
        <v>月</v>
      </c>
      <c r="X55" s="252" t="str">
        <f t="shared" si="4"/>
        <v>火</v>
      </c>
      <c r="Y55" s="252" t="str">
        <f t="shared" si="4"/>
        <v>水</v>
      </c>
      <c r="Z55" s="252" t="str">
        <f t="shared" si="4"/>
        <v>木</v>
      </c>
      <c r="AA55" s="252" t="str">
        <f t="shared" si="4"/>
        <v>金</v>
      </c>
      <c r="AB55" s="252" t="str">
        <f t="shared" si="4"/>
        <v>土</v>
      </c>
      <c r="AC55" s="252" t="str">
        <f t="shared" si="4"/>
        <v>日</v>
      </c>
      <c r="AD55" s="252" t="str">
        <f t="shared" si="4"/>
        <v>月</v>
      </c>
      <c r="AE55" s="252" t="str">
        <f t="shared" si="4"/>
        <v>火</v>
      </c>
      <c r="AF55" s="252" t="str">
        <f t="shared" si="4"/>
        <v>水</v>
      </c>
      <c r="AG55" s="252" t="str">
        <f t="shared" si="4"/>
        <v>木</v>
      </c>
      <c r="AH55" s="252" t="str">
        <f t="shared" si="4"/>
        <v>金</v>
      </c>
      <c r="AI55" s="252" t="str">
        <f t="shared" si="4"/>
        <v>土</v>
      </c>
      <c r="AJ55" s="252" t="str">
        <f t="shared" si="4"/>
        <v>日</v>
      </c>
      <c r="AK55" s="252" t="str">
        <f t="shared" si="4"/>
        <v>月</v>
      </c>
      <c r="AL55" s="252" t="str">
        <f t="shared" si="4"/>
        <v>火</v>
      </c>
      <c r="AM55" s="252" t="str">
        <f t="shared" si="4"/>
        <v>水</v>
      </c>
      <c r="AN55" s="252" t="str">
        <f t="shared" si="4"/>
        <v>木</v>
      </c>
      <c r="AO55" s="252" t="str">
        <f t="shared" si="4"/>
        <v>金</v>
      </c>
      <c r="AP55" s="252" t="str">
        <f t="shared" si="4"/>
        <v>土</v>
      </c>
      <c r="AQ55" s="252" t="str">
        <f t="shared" si="4"/>
        <v>日</v>
      </c>
      <c r="AR55" s="252" t="str">
        <f t="shared" si="4"/>
        <v>月</v>
      </c>
      <c r="AS55" s="252" t="str">
        <f t="shared" si="4"/>
        <v>火</v>
      </c>
      <c r="AT55" s="252" t="str">
        <f t="shared" si="4"/>
        <v>水</v>
      </c>
      <c r="AU55" s="252" t="str">
        <f t="shared" si="4"/>
        <v>木</v>
      </c>
      <c r="AV55" s="250" t="s">
        <v>176</v>
      </c>
      <c r="AW55" s="683"/>
      <c r="AX55" s="683"/>
      <c r="AY55" s="251"/>
      <c r="AZ55" s="251"/>
      <c r="BA55" s="241"/>
      <c r="BB55" s="241"/>
      <c r="BC55" s="241"/>
      <c r="BD55" s="241"/>
      <c r="BE55" s="241"/>
      <c r="BF55" s="241"/>
      <c r="BG55" s="241"/>
    </row>
    <row r="56" spans="2:59" ht="17.100000000000001" customHeight="1">
      <c r="B56" s="686">
        <f>B46+1</f>
        <v>19</v>
      </c>
      <c r="C56" s="717"/>
      <c r="D56" s="718"/>
      <c r="E56" s="718"/>
      <c r="F56" s="718"/>
      <c r="G56" s="718"/>
      <c r="H56" s="719"/>
      <c r="I56" s="723"/>
      <c r="J56" s="724"/>
      <c r="K56" s="724"/>
      <c r="L56" s="724"/>
      <c r="M56" s="725"/>
      <c r="N56" s="729"/>
      <c r="O56" s="730"/>
      <c r="P56" s="737"/>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3">
        <f>COUNTA(Q56:AU56)</f>
        <v>0</v>
      </c>
      <c r="AW56" s="706">
        <f>AV57</f>
        <v>0</v>
      </c>
      <c r="AX56" s="708" t="str">
        <f>IFERROR(ROUNDDOWN(AV57/$AT$2,1),"")</f>
        <v/>
      </c>
      <c r="AY56" s="254"/>
      <c r="AZ56" s="254"/>
    </row>
    <row r="57" spans="2:59" ht="17.100000000000001" customHeight="1">
      <c r="B57" s="687"/>
      <c r="C57" s="720"/>
      <c r="D57" s="721"/>
      <c r="E57" s="721"/>
      <c r="F57" s="721"/>
      <c r="G57" s="721"/>
      <c r="H57" s="722"/>
      <c r="I57" s="726"/>
      <c r="J57" s="727"/>
      <c r="K57" s="727"/>
      <c r="L57" s="727"/>
      <c r="M57" s="728"/>
      <c r="N57" s="738"/>
      <c r="O57" s="739"/>
      <c r="P57" s="740"/>
      <c r="Q57" s="256" t="str">
        <f>IFERROR(IF(AND(AND($N56&lt;&gt;$BI$6,$N56&lt;&gt;$BJ$6),Q56="有"),$AL$2,VLOOKUP(Q56,'P1'!$B$4:$J$35,9,FALSE)),"")</f>
        <v/>
      </c>
      <c r="R57" s="256" t="str">
        <f>IFERROR(IF(AND(AND($N56&lt;&gt;$BI$6,$N56&lt;&gt;$BJ$6),R56="有"),$AL$2,VLOOKUP(R56,'P1'!$B$4:$J$35,9,FALSE)),"")</f>
        <v/>
      </c>
      <c r="S57" s="256" t="str">
        <f>IFERROR(IF(AND(AND($N56&lt;&gt;$BI$6,$N56&lt;&gt;$BJ$6),S56="有"),$AL$2,VLOOKUP(S56,'P1'!$B$4:$J$35,9,FALSE)),"")</f>
        <v/>
      </c>
      <c r="T57" s="256" t="str">
        <f>IFERROR(IF(AND(AND($N56&lt;&gt;$BI$6,$N56&lt;&gt;$BJ$6),T56="有"),$AL$2,VLOOKUP(T56,'P1'!$B$4:$J$35,9,FALSE)),"")</f>
        <v/>
      </c>
      <c r="U57" s="256" t="str">
        <f>IFERROR(IF(AND(AND($N56&lt;&gt;$BI$6,$N56&lt;&gt;$BJ$6),U56="有"),$AL$2,VLOOKUP(U56,'P1'!$B$4:$J$35,9,FALSE)),"")</f>
        <v/>
      </c>
      <c r="V57" s="256" t="str">
        <f>IFERROR(IF(AND(AND($N56&lt;&gt;$BI$6,$N56&lt;&gt;$BJ$6),V56="有"),$AL$2,VLOOKUP(V56,'P1'!$B$4:$J$35,9,FALSE)),"")</f>
        <v/>
      </c>
      <c r="W57" s="256" t="str">
        <f>IFERROR(IF(AND(AND($N56&lt;&gt;$BI$6,$N56&lt;&gt;$BJ$6),W56="有"),$AL$2,VLOOKUP(W56,'P1'!$B$4:$J$35,9,FALSE)),"")</f>
        <v/>
      </c>
      <c r="X57" s="256" t="str">
        <f>IFERROR(IF(AND(AND($N56&lt;&gt;$BI$6,$N56&lt;&gt;$BJ$6),X56="有"),$AL$2,VLOOKUP(X56,'P1'!$B$4:$J$35,9,FALSE)),"")</f>
        <v/>
      </c>
      <c r="Y57" s="256" t="str">
        <f>IFERROR(IF(AND(AND($N56&lt;&gt;$BI$6,$N56&lt;&gt;$BJ$6),Y56="有"),$AL$2,VLOOKUP(Y56,'P1'!$B$4:$J$35,9,FALSE)),"")</f>
        <v/>
      </c>
      <c r="Z57" s="256" t="str">
        <f>IFERROR(IF(AND(AND($N56&lt;&gt;$BI$6,$N56&lt;&gt;$BJ$6),Z56="有"),$AL$2,VLOOKUP(Z56,'P1'!$B$4:$J$35,9,FALSE)),"")</f>
        <v/>
      </c>
      <c r="AA57" s="256" t="str">
        <f>IFERROR(IF(AND(AND($N56&lt;&gt;$BI$6,$N56&lt;&gt;$BJ$6),AA56="有"),$AL$2,VLOOKUP(AA56,'P1'!$B$4:$J$35,9,FALSE)),"")</f>
        <v/>
      </c>
      <c r="AB57" s="256" t="str">
        <f>IFERROR(IF(AND(AND($N56&lt;&gt;$BI$6,$N56&lt;&gt;$BJ$6),AB56="有"),$AL$2,VLOOKUP(AB56,'P1'!$B$4:$J$35,9,FALSE)),"")</f>
        <v/>
      </c>
      <c r="AC57" s="256" t="str">
        <f>IFERROR(IF(AND(AND($N56&lt;&gt;$BI$6,$N56&lt;&gt;$BJ$6),AC56="有"),$AL$2,VLOOKUP(AC56,'P1'!$B$4:$J$35,9,FALSE)),"")</f>
        <v/>
      </c>
      <c r="AD57" s="256" t="str">
        <f>IFERROR(IF(AND(AND($N56&lt;&gt;$BI$6,$N56&lt;&gt;$BJ$6),AD56="有"),$AL$2,VLOOKUP(AD56,'P1'!$B$4:$J$35,9,FALSE)),"")</f>
        <v/>
      </c>
      <c r="AE57" s="256" t="str">
        <f>IFERROR(IF(AND(AND($N56&lt;&gt;$BI$6,$N56&lt;&gt;$BJ$6),AE56="有"),$AL$2,VLOOKUP(AE56,'P1'!$B$4:$J$35,9,FALSE)),"")</f>
        <v/>
      </c>
      <c r="AF57" s="256" t="str">
        <f>IFERROR(IF(AND(AND($N56&lt;&gt;$BI$6,$N56&lt;&gt;$BJ$6),AF56="有"),$AL$2,VLOOKUP(AF56,'P1'!$B$4:$J$35,9,FALSE)),"")</f>
        <v/>
      </c>
      <c r="AG57" s="256" t="str">
        <f>IFERROR(IF(AND(AND($N56&lt;&gt;$BI$6,$N56&lt;&gt;$BJ$6),AG56="有"),$AL$2,VLOOKUP(AG56,'P1'!$B$4:$J$35,9,FALSE)),"")</f>
        <v/>
      </c>
      <c r="AH57" s="256" t="str">
        <f>IFERROR(IF(AND(AND($N56&lt;&gt;$BI$6,$N56&lt;&gt;$BJ$6),AH56="有"),$AL$2,VLOOKUP(AH56,'P1'!$B$4:$J$35,9,FALSE)),"")</f>
        <v/>
      </c>
      <c r="AI57" s="256" t="str">
        <f>IFERROR(IF(AND(AND($N56&lt;&gt;$BI$6,$N56&lt;&gt;$BJ$6),AI56="有"),$AL$2,VLOOKUP(AI56,'P1'!$B$4:$J$35,9,FALSE)),"")</f>
        <v/>
      </c>
      <c r="AJ57" s="256" t="str">
        <f>IFERROR(IF(AND(AND($N56&lt;&gt;$BI$6,$N56&lt;&gt;$BJ$6),AJ56="有"),$AL$2,VLOOKUP(AJ56,'P1'!$B$4:$J$35,9,FALSE)),"")</f>
        <v/>
      </c>
      <c r="AK57" s="256" t="str">
        <f>IFERROR(IF(AND(AND($N56&lt;&gt;$BI$6,$N56&lt;&gt;$BJ$6),AK56="有"),$AL$2,VLOOKUP(AK56,'P1'!$B$4:$J$35,9,FALSE)),"")</f>
        <v/>
      </c>
      <c r="AL57" s="256" t="str">
        <f>IFERROR(IF(AND(AND($N56&lt;&gt;$BI$6,$N56&lt;&gt;$BJ$6),AL56="有"),$AL$2,VLOOKUP(AL56,'P1'!$B$4:$J$35,9,FALSE)),"")</f>
        <v/>
      </c>
      <c r="AM57" s="256" t="str">
        <f>IFERROR(IF(AND(AND($N56&lt;&gt;$BI$6,$N56&lt;&gt;$BJ$6),AM56="有"),$AL$2,VLOOKUP(AM56,'P1'!$B$4:$J$35,9,FALSE)),"")</f>
        <v/>
      </c>
      <c r="AN57" s="256" t="str">
        <f>IFERROR(IF(AND(AND($N56&lt;&gt;$BI$6,$N56&lt;&gt;$BJ$6),AN56="有"),$AL$2,VLOOKUP(AN56,'P1'!$B$4:$J$35,9,FALSE)),"")</f>
        <v/>
      </c>
      <c r="AO57" s="256" t="str">
        <f>IFERROR(IF(AND(AND($N56&lt;&gt;$BI$6,$N56&lt;&gt;$BJ$6),AO56="有"),$AL$2,VLOOKUP(AO56,'P1'!$B$4:$J$35,9,FALSE)),"")</f>
        <v/>
      </c>
      <c r="AP57" s="256" t="str">
        <f>IFERROR(IF(AND(AND($N56&lt;&gt;$BI$6,$N56&lt;&gt;$BJ$6),AP56="有"),$AL$2,VLOOKUP(AP56,'P1'!$B$4:$J$35,9,FALSE)),"")</f>
        <v/>
      </c>
      <c r="AQ57" s="256" t="str">
        <f>IFERROR(IF(AND(AND($N56&lt;&gt;$BI$6,$N56&lt;&gt;$BJ$6),AQ56="有"),$AL$2,VLOOKUP(AQ56,'P1'!$B$4:$J$35,9,FALSE)),"")</f>
        <v/>
      </c>
      <c r="AR57" s="256" t="str">
        <f>IFERROR(IF(AND(AND($N56&lt;&gt;$BI$6,$N56&lt;&gt;$BJ$6),AR56="有"),$AL$2,VLOOKUP(AR56,'P1'!$B$4:$J$35,9,FALSE)),"")</f>
        <v/>
      </c>
      <c r="AS57" s="256" t="str">
        <f>IFERROR(IF(AND(AND($N56&lt;&gt;$BI$6,$N56&lt;&gt;$BJ$6),AS56="有"),$AL$2,VLOOKUP(AS56,'P1'!$B$4:$J$35,9,FALSE)),"")</f>
        <v/>
      </c>
      <c r="AT57" s="256" t="str">
        <f>IFERROR(IF(AND(AND($N56&lt;&gt;$BI$6,$N56&lt;&gt;$BJ$6),AT56="有"),$AL$2,VLOOKUP(AT56,'P1'!$B$4:$J$35,9,FALSE)),"")</f>
        <v/>
      </c>
      <c r="AU57" s="256" t="str">
        <f>IFERROR(IF(AND(AND($N56&lt;&gt;$BI$6,$N56&lt;&gt;$BJ$6),AU56="有"),$AL$2,VLOOKUP(AU56,'P1'!$B$4:$J$35,9,FALSE)),"")</f>
        <v/>
      </c>
      <c r="AV57" s="257">
        <f>SUM(Q57:AU57)</f>
        <v>0</v>
      </c>
      <c r="AW57" s="707"/>
      <c r="AX57" s="709"/>
      <c r="AY57" s="258"/>
      <c r="AZ57" s="258"/>
    </row>
    <row r="58" spans="2:59" ht="17.100000000000001" customHeight="1">
      <c r="B58" s="686">
        <f t="shared" ref="B58:B98" si="5">B56+1</f>
        <v>20</v>
      </c>
      <c r="C58" s="717"/>
      <c r="D58" s="718"/>
      <c r="E58" s="718"/>
      <c r="F58" s="718"/>
      <c r="G58" s="718"/>
      <c r="H58" s="719"/>
      <c r="I58" s="723"/>
      <c r="J58" s="724"/>
      <c r="K58" s="724"/>
      <c r="L58" s="724"/>
      <c r="M58" s="725"/>
      <c r="N58" s="729"/>
      <c r="O58" s="730"/>
      <c r="P58" s="737"/>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3">
        <f>COUNTA(Q58:AU58)</f>
        <v>0</v>
      </c>
      <c r="AW58" s="706">
        <f>AV59</f>
        <v>0</v>
      </c>
      <c r="AX58" s="708" t="str">
        <f>IFERROR(ROUNDDOWN(AV59/$AT$2,1),"")</f>
        <v/>
      </c>
      <c r="AY58" s="254"/>
      <c r="AZ58" s="254"/>
    </row>
    <row r="59" spans="2:59" ht="17.100000000000001" customHeight="1">
      <c r="B59" s="687"/>
      <c r="C59" s="720"/>
      <c r="D59" s="721"/>
      <c r="E59" s="721"/>
      <c r="F59" s="721"/>
      <c r="G59" s="721"/>
      <c r="H59" s="722"/>
      <c r="I59" s="726"/>
      <c r="J59" s="727"/>
      <c r="K59" s="727"/>
      <c r="L59" s="727"/>
      <c r="M59" s="728"/>
      <c r="N59" s="738"/>
      <c r="O59" s="739"/>
      <c r="P59" s="740"/>
      <c r="Q59" s="256" t="str">
        <f>IFERROR(IF(AND(AND($N58&lt;&gt;$BI$6,$N58&lt;&gt;$BJ$6),Q58="有"),$AL$2,VLOOKUP(Q58,'P1'!$B$4:$J$35,9,FALSE)),"")</f>
        <v/>
      </c>
      <c r="R59" s="256" t="str">
        <f>IFERROR(IF(AND(AND($N58&lt;&gt;$BI$6,$N58&lt;&gt;$BJ$6),R58="有"),$AL$2,VLOOKUP(R58,'P1'!$B$4:$J$35,9,FALSE)),"")</f>
        <v/>
      </c>
      <c r="S59" s="256" t="str">
        <f>IFERROR(IF(AND(AND($N58&lt;&gt;$BI$6,$N58&lt;&gt;$BJ$6),S58="有"),$AL$2,VLOOKUP(S58,'P1'!$B$4:$J$35,9,FALSE)),"")</f>
        <v/>
      </c>
      <c r="T59" s="256" t="str">
        <f>IFERROR(IF(AND(AND($N58&lt;&gt;$BI$6,$N58&lt;&gt;$BJ$6),T58="有"),$AL$2,VLOOKUP(T58,'P1'!$B$4:$J$35,9,FALSE)),"")</f>
        <v/>
      </c>
      <c r="U59" s="256" t="str">
        <f>IFERROR(IF(AND(AND($N58&lt;&gt;$BI$6,$N58&lt;&gt;$BJ$6),U58="有"),$AL$2,VLOOKUP(U58,'P1'!$B$4:$J$35,9,FALSE)),"")</f>
        <v/>
      </c>
      <c r="V59" s="256" t="str">
        <f>IFERROR(IF(AND(AND($N58&lt;&gt;$BI$6,$N58&lt;&gt;$BJ$6),V58="有"),$AL$2,VLOOKUP(V58,'P1'!$B$4:$J$35,9,FALSE)),"")</f>
        <v/>
      </c>
      <c r="W59" s="256" t="str">
        <f>IFERROR(IF(AND(AND($N58&lt;&gt;$BI$6,$N58&lt;&gt;$BJ$6),W58="有"),$AL$2,VLOOKUP(W58,'P1'!$B$4:$J$35,9,FALSE)),"")</f>
        <v/>
      </c>
      <c r="X59" s="256" t="str">
        <f>IFERROR(IF(AND(AND($N58&lt;&gt;$BI$6,$N58&lt;&gt;$BJ$6),X58="有"),$AL$2,VLOOKUP(X58,'P1'!$B$4:$J$35,9,FALSE)),"")</f>
        <v/>
      </c>
      <c r="Y59" s="256" t="str">
        <f>IFERROR(IF(AND(AND($N58&lt;&gt;$BI$6,$N58&lt;&gt;$BJ$6),Y58="有"),$AL$2,VLOOKUP(Y58,'P1'!$B$4:$J$35,9,FALSE)),"")</f>
        <v/>
      </c>
      <c r="Z59" s="256" t="str">
        <f>IFERROR(IF(AND(AND($N58&lt;&gt;$BI$6,$N58&lt;&gt;$BJ$6),Z58="有"),$AL$2,VLOOKUP(Z58,'P1'!$B$4:$J$35,9,FALSE)),"")</f>
        <v/>
      </c>
      <c r="AA59" s="256" t="str">
        <f>IFERROR(IF(AND(AND($N58&lt;&gt;$BI$6,$N58&lt;&gt;$BJ$6),AA58="有"),$AL$2,VLOOKUP(AA58,'P1'!$B$4:$J$35,9,FALSE)),"")</f>
        <v/>
      </c>
      <c r="AB59" s="256" t="str">
        <f>IFERROR(IF(AND(AND($N58&lt;&gt;$BI$6,$N58&lt;&gt;$BJ$6),AB58="有"),$AL$2,VLOOKUP(AB58,'P1'!$B$4:$J$35,9,FALSE)),"")</f>
        <v/>
      </c>
      <c r="AC59" s="256" t="str">
        <f>IFERROR(IF(AND(AND($N58&lt;&gt;$BI$6,$N58&lt;&gt;$BJ$6),AC58="有"),$AL$2,VLOOKUP(AC58,'P1'!$B$4:$J$35,9,FALSE)),"")</f>
        <v/>
      </c>
      <c r="AD59" s="256" t="str">
        <f>IFERROR(IF(AND(AND($N58&lt;&gt;$BI$6,$N58&lt;&gt;$BJ$6),AD58="有"),$AL$2,VLOOKUP(AD58,'P1'!$B$4:$J$35,9,FALSE)),"")</f>
        <v/>
      </c>
      <c r="AE59" s="256" t="str">
        <f>IFERROR(IF(AND(AND($N58&lt;&gt;$BI$6,$N58&lt;&gt;$BJ$6),AE58="有"),$AL$2,VLOOKUP(AE58,'P1'!$B$4:$J$35,9,FALSE)),"")</f>
        <v/>
      </c>
      <c r="AF59" s="256" t="str">
        <f>IFERROR(IF(AND(AND($N58&lt;&gt;$BI$6,$N58&lt;&gt;$BJ$6),AF58="有"),$AL$2,VLOOKUP(AF58,'P1'!$B$4:$J$35,9,FALSE)),"")</f>
        <v/>
      </c>
      <c r="AG59" s="256" t="str">
        <f>IFERROR(IF(AND(AND($N58&lt;&gt;$BI$6,$N58&lt;&gt;$BJ$6),AG58="有"),$AL$2,VLOOKUP(AG58,'P1'!$B$4:$J$35,9,FALSE)),"")</f>
        <v/>
      </c>
      <c r="AH59" s="256" t="str">
        <f>IFERROR(IF(AND(AND($N58&lt;&gt;$BI$6,$N58&lt;&gt;$BJ$6),AH58="有"),$AL$2,VLOOKUP(AH58,'P1'!$B$4:$J$35,9,FALSE)),"")</f>
        <v/>
      </c>
      <c r="AI59" s="256" t="str">
        <f>IFERROR(IF(AND(AND($N58&lt;&gt;$BI$6,$N58&lt;&gt;$BJ$6),AI58="有"),$AL$2,VLOOKUP(AI58,'P1'!$B$4:$J$35,9,FALSE)),"")</f>
        <v/>
      </c>
      <c r="AJ59" s="256" t="str">
        <f>IFERROR(IF(AND(AND($N58&lt;&gt;$BI$6,$N58&lt;&gt;$BJ$6),AJ58="有"),$AL$2,VLOOKUP(AJ58,'P1'!$B$4:$J$35,9,FALSE)),"")</f>
        <v/>
      </c>
      <c r="AK59" s="256" t="str">
        <f>IFERROR(IF(AND(AND($N58&lt;&gt;$BI$6,$N58&lt;&gt;$BJ$6),AK58="有"),$AL$2,VLOOKUP(AK58,'P1'!$B$4:$J$35,9,FALSE)),"")</f>
        <v/>
      </c>
      <c r="AL59" s="256" t="str">
        <f>IFERROR(IF(AND(AND($N58&lt;&gt;$BI$6,$N58&lt;&gt;$BJ$6),AL58="有"),$AL$2,VLOOKUP(AL58,'P1'!$B$4:$J$35,9,FALSE)),"")</f>
        <v/>
      </c>
      <c r="AM59" s="256" t="str">
        <f>IFERROR(IF(AND(AND($N58&lt;&gt;$BI$6,$N58&lt;&gt;$BJ$6),AM58="有"),$AL$2,VLOOKUP(AM58,'P1'!$B$4:$J$35,9,FALSE)),"")</f>
        <v/>
      </c>
      <c r="AN59" s="256" t="str">
        <f>IFERROR(IF(AND(AND($N58&lt;&gt;$BI$6,$N58&lt;&gt;$BJ$6),AN58="有"),$AL$2,VLOOKUP(AN58,'P1'!$B$4:$J$35,9,FALSE)),"")</f>
        <v/>
      </c>
      <c r="AO59" s="256" t="str">
        <f>IFERROR(IF(AND(AND($N58&lt;&gt;$BI$6,$N58&lt;&gt;$BJ$6),AO58="有"),$AL$2,VLOOKUP(AO58,'P1'!$B$4:$J$35,9,FALSE)),"")</f>
        <v/>
      </c>
      <c r="AP59" s="256" t="str">
        <f>IFERROR(IF(AND(AND($N58&lt;&gt;$BI$6,$N58&lt;&gt;$BJ$6),AP58="有"),$AL$2,VLOOKUP(AP58,'P1'!$B$4:$J$35,9,FALSE)),"")</f>
        <v/>
      </c>
      <c r="AQ59" s="256" t="str">
        <f>IFERROR(IF(AND(AND($N58&lt;&gt;$BI$6,$N58&lt;&gt;$BJ$6),AQ58="有"),$AL$2,VLOOKUP(AQ58,'P1'!$B$4:$J$35,9,FALSE)),"")</f>
        <v/>
      </c>
      <c r="AR59" s="256" t="str">
        <f>IFERROR(IF(AND(AND($N58&lt;&gt;$BI$6,$N58&lt;&gt;$BJ$6),AR58="有"),$AL$2,VLOOKUP(AR58,'P1'!$B$4:$J$35,9,FALSE)),"")</f>
        <v/>
      </c>
      <c r="AS59" s="256" t="str">
        <f>IFERROR(IF(AND(AND($N58&lt;&gt;$BI$6,$N58&lt;&gt;$BJ$6),AS58="有"),$AL$2,VLOOKUP(AS58,'P1'!$B$4:$J$35,9,FALSE)),"")</f>
        <v/>
      </c>
      <c r="AT59" s="256" t="str">
        <f>IFERROR(IF(AND(AND($N58&lt;&gt;$BI$6,$N58&lt;&gt;$BJ$6),AT58="有"),$AL$2,VLOOKUP(AT58,'P1'!$B$4:$J$35,9,FALSE)),"")</f>
        <v/>
      </c>
      <c r="AU59" s="256" t="str">
        <f>IFERROR(IF(AND(AND($N58&lt;&gt;$BI$6,$N58&lt;&gt;$BJ$6),AU58="有"),$AL$2,VLOOKUP(AU58,'P1'!$B$4:$J$35,9,FALSE)),"")</f>
        <v/>
      </c>
      <c r="AV59" s="257">
        <f>SUM(Q59:AU59)</f>
        <v>0</v>
      </c>
      <c r="AW59" s="707"/>
      <c r="AX59" s="709"/>
      <c r="AY59" s="258"/>
      <c r="AZ59" s="258"/>
    </row>
    <row r="60" spans="2:59" ht="17.100000000000001" customHeight="1">
      <c r="B60" s="686">
        <f t="shared" si="5"/>
        <v>21</v>
      </c>
      <c r="C60" s="717"/>
      <c r="D60" s="718"/>
      <c r="E60" s="718"/>
      <c r="F60" s="718"/>
      <c r="G60" s="718"/>
      <c r="H60" s="719"/>
      <c r="I60" s="723"/>
      <c r="J60" s="724"/>
      <c r="K60" s="724"/>
      <c r="L60" s="724"/>
      <c r="M60" s="725"/>
      <c r="N60" s="729"/>
      <c r="O60" s="730"/>
      <c r="P60" s="737"/>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3">
        <f>COUNTA(Q60:AU60)</f>
        <v>0</v>
      </c>
      <c r="AW60" s="706">
        <f>AV61</f>
        <v>0</v>
      </c>
      <c r="AX60" s="708" t="str">
        <f>IFERROR(ROUNDDOWN(AV61/$AT$2,1),"")</f>
        <v/>
      </c>
      <c r="AY60" s="254"/>
      <c r="AZ60" s="254"/>
    </row>
    <row r="61" spans="2:59" ht="17.100000000000001" customHeight="1">
      <c r="B61" s="687"/>
      <c r="C61" s="720"/>
      <c r="D61" s="721"/>
      <c r="E61" s="721"/>
      <c r="F61" s="721"/>
      <c r="G61" s="721"/>
      <c r="H61" s="722"/>
      <c r="I61" s="726"/>
      <c r="J61" s="727"/>
      <c r="K61" s="727"/>
      <c r="L61" s="727"/>
      <c r="M61" s="728"/>
      <c r="N61" s="738"/>
      <c r="O61" s="739"/>
      <c r="P61" s="740"/>
      <c r="Q61" s="256" t="str">
        <f>IFERROR(IF(AND(AND($N60&lt;&gt;$BI$6,$N60&lt;&gt;$BJ$6),Q60="有"),$AL$2,VLOOKUP(Q60,'P1'!$B$4:$J$35,9,FALSE)),"")</f>
        <v/>
      </c>
      <c r="R61" s="256" t="str">
        <f>IFERROR(IF(AND(AND($N60&lt;&gt;$BI$6,$N60&lt;&gt;$BJ$6),R60="有"),$AL$2,VLOOKUP(R60,'P1'!$B$4:$J$35,9,FALSE)),"")</f>
        <v/>
      </c>
      <c r="S61" s="256" t="str">
        <f>IFERROR(IF(AND(AND($N60&lt;&gt;$BI$6,$N60&lt;&gt;$BJ$6),S60="有"),$AL$2,VLOOKUP(S60,'P1'!$B$4:$J$35,9,FALSE)),"")</f>
        <v/>
      </c>
      <c r="T61" s="256" t="str">
        <f>IFERROR(IF(AND(AND($N60&lt;&gt;$BI$6,$N60&lt;&gt;$BJ$6),T60="有"),$AL$2,VLOOKUP(T60,'P1'!$B$4:$J$35,9,FALSE)),"")</f>
        <v/>
      </c>
      <c r="U61" s="256" t="str">
        <f>IFERROR(IF(AND(AND($N60&lt;&gt;$BI$6,$N60&lt;&gt;$BJ$6),U60="有"),$AL$2,VLOOKUP(U60,'P1'!$B$4:$J$35,9,FALSE)),"")</f>
        <v/>
      </c>
      <c r="V61" s="256" t="str">
        <f>IFERROR(IF(AND(AND($N60&lt;&gt;$BI$6,$N60&lt;&gt;$BJ$6),V60="有"),$AL$2,VLOOKUP(V60,'P1'!$B$4:$J$35,9,FALSE)),"")</f>
        <v/>
      </c>
      <c r="W61" s="256" t="str">
        <f>IFERROR(IF(AND(AND($N60&lt;&gt;$BI$6,$N60&lt;&gt;$BJ$6),W60="有"),$AL$2,VLOOKUP(W60,'P1'!$B$4:$J$35,9,FALSE)),"")</f>
        <v/>
      </c>
      <c r="X61" s="256" t="str">
        <f>IFERROR(IF(AND(AND($N60&lt;&gt;$BI$6,$N60&lt;&gt;$BJ$6),X60="有"),$AL$2,VLOOKUP(X60,'P1'!$B$4:$J$35,9,FALSE)),"")</f>
        <v/>
      </c>
      <c r="Y61" s="256" t="str">
        <f>IFERROR(IF(AND(AND($N60&lt;&gt;$BI$6,$N60&lt;&gt;$BJ$6),Y60="有"),$AL$2,VLOOKUP(Y60,'P1'!$B$4:$J$35,9,FALSE)),"")</f>
        <v/>
      </c>
      <c r="Z61" s="256" t="str">
        <f>IFERROR(IF(AND(AND($N60&lt;&gt;$BI$6,$N60&lt;&gt;$BJ$6),Z60="有"),$AL$2,VLOOKUP(Z60,'P1'!$B$4:$J$35,9,FALSE)),"")</f>
        <v/>
      </c>
      <c r="AA61" s="256" t="str">
        <f>IFERROR(IF(AND(AND($N60&lt;&gt;$BI$6,$N60&lt;&gt;$BJ$6),AA60="有"),$AL$2,VLOOKUP(AA60,'P1'!$B$4:$J$35,9,FALSE)),"")</f>
        <v/>
      </c>
      <c r="AB61" s="256" t="str">
        <f>IFERROR(IF(AND(AND($N60&lt;&gt;$BI$6,$N60&lt;&gt;$BJ$6),AB60="有"),$AL$2,VLOOKUP(AB60,'P1'!$B$4:$J$35,9,FALSE)),"")</f>
        <v/>
      </c>
      <c r="AC61" s="256" t="str">
        <f>IFERROR(IF(AND(AND($N60&lt;&gt;$BI$6,$N60&lt;&gt;$BJ$6),AC60="有"),$AL$2,VLOOKUP(AC60,'P1'!$B$4:$J$35,9,FALSE)),"")</f>
        <v/>
      </c>
      <c r="AD61" s="256" t="str">
        <f>IFERROR(IF(AND(AND($N60&lt;&gt;$BI$6,$N60&lt;&gt;$BJ$6),AD60="有"),$AL$2,VLOOKUP(AD60,'P1'!$B$4:$J$35,9,FALSE)),"")</f>
        <v/>
      </c>
      <c r="AE61" s="256" t="str">
        <f>IFERROR(IF(AND(AND($N60&lt;&gt;$BI$6,$N60&lt;&gt;$BJ$6),AE60="有"),$AL$2,VLOOKUP(AE60,'P1'!$B$4:$J$35,9,FALSE)),"")</f>
        <v/>
      </c>
      <c r="AF61" s="256" t="str">
        <f>IFERROR(IF(AND(AND($N60&lt;&gt;$BI$6,$N60&lt;&gt;$BJ$6),AF60="有"),$AL$2,VLOOKUP(AF60,'P1'!$B$4:$J$35,9,FALSE)),"")</f>
        <v/>
      </c>
      <c r="AG61" s="256" t="str">
        <f>IFERROR(IF(AND(AND($N60&lt;&gt;$BI$6,$N60&lt;&gt;$BJ$6),AG60="有"),$AL$2,VLOOKUP(AG60,'P1'!$B$4:$J$35,9,FALSE)),"")</f>
        <v/>
      </c>
      <c r="AH61" s="256" t="str">
        <f>IFERROR(IF(AND(AND($N60&lt;&gt;$BI$6,$N60&lt;&gt;$BJ$6),AH60="有"),$AL$2,VLOOKUP(AH60,'P1'!$B$4:$J$35,9,FALSE)),"")</f>
        <v/>
      </c>
      <c r="AI61" s="256" t="str">
        <f>IFERROR(IF(AND(AND($N60&lt;&gt;$BI$6,$N60&lt;&gt;$BJ$6),AI60="有"),$AL$2,VLOOKUP(AI60,'P1'!$B$4:$J$35,9,FALSE)),"")</f>
        <v/>
      </c>
      <c r="AJ61" s="256" t="str">
        <f>IFERROR(IF(AND(AND($N60&lt;&gt;$BI$6,$N60&lt;&gt;$BJ$6),AJ60="有"),$AL$2,VLOOKUP(AJ60,'P1'!$B$4:$J$35,9,FALSE)),"")</f>
        <v/>
      </c>
      <c r="AK61" s="256" t="str">
        <f>IFERROR(IF(AND(AND($N60&lt;&gt;$BI$6,$N60&lt;&gt;$BJ$6),AK60="有"),$AL$2,VLOOKUP(AK60,'P1'!$B$4:$J$35,9,FALSE)),"")</f>
        <v/>
      </c>
      <c r="AL61" s="256" t="str">
        <f>IFERROR(IF(AND(AND($N60&lt;&gt;$BI$6,$N60&lt;&gt;$BJ$6),AL60="有"),$AL$2,VLOOKUP(AL60,'P1'!$B$4:$J$35,9,FALSE)),"")</f>
        <v/>
      </c>
      <c r="AM61" s="256" t="str">
        <f>IFERROR(IF(AND(AND($N60&lt;&gt;$BI$6,$N60&lt;&gt;$BJ$6),AM60="有"),$AL$2,VLOOKUP(AM60,'P1'!$B$4:$J$35,9,FALSE)),"")</f>
        <v/>
      </c>
      <c r="AN61" s="256" t="str">
        <f>IFERROR(IF(AND(AND($N60&lt;&gt;$BI$6,$N60&lt;&gt;$BJ$6),AN60="有"),$AL$2,VLOOKUP(AN60,'P1'!$B$4:$J$35,9,FALSE)),"")</f>
        <v/>
      </c>
      <c r="AO61" s="256" t="str">
        <f>IFERROR(IF(AND(AND($N60&lt;&gt;$BI$6,$N60&lt;&gt;$BJ$6),AO60="有"),$AL$2,VLOOKUP(AO60,'P1'!$B$4:$J$35,9,FALSE)),"")</f>
        <v/>
      </c>
      <c r="AP61" s="256" t="str">
        <f>IFERROR(IF(AND(AND($N60&lt;&gt;$BI$6,$N60&lt;&gt;$BJ$6),AP60="有"),$AL$2,VLOOKUP(AP60,'P1'!$B$4:$J$35,9,FALSE)),"")</f>
        <v/>
      </c>
      <c r="AQ61" s="256" t="str">
        <f>IFERROR(IF(AND(AND($N60&lt;&gt;$BI$6,$N60&lt;&gt;$BJ$6),AQ60="有"),$AL$2,VLOOKUP(AQ60,'P1'!$B$4:$J$35,9,FALSE)),"")</f>
        <v/>
      </c>
      <c r="AR61" s="256" t="str">
        <f>IFERROR(IF(AND(AND($N60&lt;&gt;$BI$6,$N60&lt;&gt;$BJ$6),AR60="有"),$AL$2,VLOOKUP(AR60,'P1'!$B$4:$J$35,9,FALSE)),"")</f>
        <v/>
      </c>
      <c r="AS61" s="256" t="str">
        <f>IFERROR(IF(AND(AND($N60&lt;&gt;$BI$6,$N60&lt;&gt;$BJ$6),AS60="有"),$AL$2,VLOOKUP(AS60,'P1'!$B$4:$J$35,9,FALSE)),"")</f>
        <v/>
      </c>
      <c r="AT61" s="256" t="str">
        <f>IFERROR(IF(AND(AND($N60&lt;&gt;$BI$6,$N60&lt;&gt;$BJ$6),AT60="有"),$AL$2,VLOOKUP(AT60,'P1'!$B$4:$J$35,9,FALSE)),"")</f>
        <v/>
      </c>
      <c r="AU61" s="256" t="str">
        <f>IFERROR(IF(AND(AND($N60&lt;&gt;$BI$6,$N60&lt;&gt;$BJ$6),AU60="有"),$AL$2,VLOOKUP(AU60,'P1'!$B$4:$J$35,9,FALSE)),"")</f>
        <v/>
      </c>
      <c r="AV61" s="257">
        <f>SUM(Q61:AU61)</f>
        <v>0</v>
      </c>
      <c r="AW61" s="707"/>
      <c r="AX61" s="709"/>
      <c r="AY61" s="258"/>
      <c r="AZ61" s="258"/>
    </row>
    <row r="62" spans="2:59" ht="17.100000000000001" customHeight="1">
      <c r="B62" s="686">
        <f t="shared" si="5"/>
        <v>22</v>
      </c>
      <c r="C62" s="717"/>
      <c r="D62" s="718"/>
      <c r="E62" s="718"/>
      <c r="F62" s="718"/>
      <c r="G62" s="718"/>
      <c r="H62" s="719"/>
      <c r="I62" s="723"/>
      <c r="J62" s="724"/>
      <c r="K62" s="724"/>
      <c r="L62" s="724"/>
      <c r="M62" s="725"/>
      <c r="N62" s="729"/>
      <c r="O62" s="730"/>
      <c r="P62" s="737"/>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3">
        <f>COUNTA(Q62:AU62)</f>
        <v>0</v>
      </c>
      <c r="AW62" s="706">
        <f>AV63</f>
        <v>0</v>
      </c>
      <c r="AX62" s="708" t="str">
        <f>IFERROR(ROUNDDOWN(AV63/$AT$2,1),"")</f>
        <v/>
      </c>
      <c r="AY62" s="254"/>
      <c r="AZ62" s="254"/>
    </row>
    <row r="63" spans="2:59" ht="17.100000000000001" customHeight="1">
      <c r="B63" s="687"/>
      <c r="C63" s="720"/>
      <c r="D63" s="721"/>
      <c r="E63" s="721"/>
      <c r="F63" s="721"/>
      <c r="G63" s="721"/>
      <c r="H63" s="722"/>
      <c r="I63" s="726"/>
      <c r="J63" s="727"/>
      <c r="K63" s="727"/>
      <c r="L63" s="727"/>
      <c r="M63" s="728"/>
      <c r="N63" s="738"/>
      <c r="O63" s="739"/>
      <c r="P63" s="740"/>
      <c r="Q63" s="256" t="str">
        <f>IFERROR(IF(AND(AND($N62&lt;&gt;$BI$6,$N62&lt;&gt;$BJ$6),Q62="有"),$AL$2,VLOOKUP(Q62,'P1'!$B$4:$J$35,9,FALSE)),"")</f>
        <v/>
      </c>
      <c r="R63" s="256" t="str">
        <f>IFERROR(IF(AND(AND($N62&lt;&gt;$BI$6,$N62&lt;&gt;$BJ$6),R62="有"),$AL$2,VLOOKUP(R62,'P1'!$B$4:$J$35,9,FALSE)),"")</f>
        <v/>
      </c>
      <c r="S63" s="256" t="str">
        <f>IFERROR(IF(AND(AND($N62&lt;&gt;$BI$6,$N62&lt;&gt;$BJ$6),S62="有"),$AL$2,VLOOKUP(S62,'P1'!$B$4:$J$35,9,FALSE)),"")</f>
        <v/>
      </c>
      <c r="T63" s="256" t="str">
        <f>IFERROR(IF(AND(AND($N62&lt;&gt;$BI$6,$N62&lt;&gt;$BJ$6),T62="有"),$AL$2,VLOOKUP(T62,'P1'!$B$4:$J$35,9,FALSE)),"")</f>
        <v/>
      </c>
      <c r="U63" s="256" t="str">
        <f>IFERROR(IF(AND(AND($N62&lt;&gt;$BI$6,$N62&lt;&gt;$BJ$6),U62="有"),$AL$2,VLOOKUP(U62,'P1'!$B$4:$J$35,9,FALSE)),"")</f>
        <v/>
      </c>
      <c r="V63" s="256" t="str">
        <f>IFERROR(IF(AND(AND($N62&lt;&gt;$BI$6,$N62&lt;&gt;$BJ$6),V62="有"),$AL$2,VLOOKUP(V62,'P1'!$B$4:$J$35,9,FALSE)),"")</f>
        <v/>
      </c>
      <c r="W63" s="256" t="str">
        <f>IFERROR(IF(AND(AND($N62&lt;&gt;$BI$6,$N62&lt;&gt;$BJ$6),W62="有"),$AL$2,VLOOKUP(W62,'P1'!$B$4:$J$35,9,FALSE)),"")</f>
        <v/>
      </c>
      <c r="X63" s="256" t="str">
        <f>IFERROR(IF(AND(AND($N62&lt;&gt;$BI$6,$N62&lt;&gt;$BJ$6),X62="有"),$AL$2,VLOOKUP(X62,'P1'!$B$4:$J$35,9,FALSE)),"")</f>
        <v/>
      </c>
      <c r="Y63" s="256" t="str">
        <f>IFERROR(IF(AND(AND($N62&lt;&gt;$BI$6,$N62&lt;&gt;$BJ$6),Y62="有"),$AL$2,VLOOKUP(Y62,'P1'!$B$4:$J$35,9,FALSE)),"")</f>
        <v/>
      </c>
      <c r="Z63" s="256" t="str">
        <f>IFERROR(IF(AND(AND($N62&lt;&gt;$BI$6,$N62&lt;&gt;$BJ$6),Z62="有"),$AL$2,VLOOKUP(Z62,'P1'!$B$4:$J$35,9,FALSE)),"")</f>
        <v/>
      </c>
      <c r="AA63" s="256" t="str">
        <f>IFERROR(IF(AND(AND($N62&lt;&gt;$BI$6,$N62&lt;&gt;$BJ$6),AA62="有"),$AL$2,VLOOKUP(AA62,'P1'!$B$4:$J$35,9,FALSE)),"")</f>
        <v/>
      </c>
      <c r="AB63" s="256" t="str">
        <f>IFERROR(IF(AND(AND($N62&lt;&gt;$BI$6,$N62&lt;&gt;$BJ$6),AB62="有"),$AL$2,VLOOKUP(AB62,'P1'!$B$4:$J$35,9,FALSE)),"")</f>
        <v/>
      </c>
      <c r="AC63" s="256" t="str">
        <f>IFERROR(IF(AND(AND($N62&lt;&gt;$BI$6,$N62&lt;&gt;$BJ$6),AC62="有"),$AL$2,VLOOKUP(AC62,'P1'!$B$4:$J$35,9,FALSE)),"")</f>
        <v/>
      </c>
      <c r="AD63" s="256" t="str">
        <f>IFERROR(IF(AND(AND($N62&lt;&gt;$BI$6,$N62&lt;&gt;$BJ$6),AD62="有"),$AL$2,VLOOKUP(AD62,'P1'!$B$4:$J$35,9,FALSE)),"")</f>
        <v/>
      </c>
      <c r="AE63" s="256" t="str">
        <f>IFERROR(IF(AND(AND($N62&lt;&gt;$BI$6,$N62&lt;&gt;$BJ$6),AE62="有"),$AL$2,VLOOKUP(AE62,'P1'!$B$4:$J$35,9,FALSE)),"")</f>
        <v/>
      </c>
      <c r="AF63" s="256" t="str">
        <f>IFERROR(IF(AND(AND($N62&lt;&gt;$BI$6,$N62&lt;&gt;$BJ$6),AF62="有"),$AL$2,VLOOKUP(AF62,'P1'!$B$4:$J$35,9,FALSE)),"")</f>
        <v/>
      </c>
      <c r="AG63" s="256" t="str">
        <f>IFERROR(IF(AND(AND($N62&lt;&gt;$BI$6,$N62&lt;&gt;$BJ$6),AG62="有"),$AL$2,VLOOKUP(AG62,'P1'!$B$4:$J$35,9,FALSE)),"")</f>
        <v/>
      </c>
      <c r="AH63" s="256" t="str">
        <f>IFERROR(IF(AND(AND($N62&lt;&gt;$BI$6,$N62&lt;&gt;$BJ$6),AH62="有"),$AL$2,VLOOKUP(AH62,'P1'!$B$4:$J$35,9,FALSE)),"")</f>
        <v/>
      </c>
      <c r="AI63" s="256" t="str">
        <f>IFERROR(IF(AND(AND($N62&lt;&gt;$BI$6,$N62&lt;&gt;$BJ$6),AI62="有"),$AL$2,VLOOKUP(AI62,'P1'!$B$4:$J$35,9,FALSE)),"")</f>
        <v/>
      </c>
      <c r="AJ63" s="256" t="str">
        <f>IFERROR(IF(AND(AND($N62&lt;&gt;$BI$6,$N62&lt;&gt;$BJ$6),AJ62="有"),$AL$2,VLOOKUP(AJ62,'P1'!$B$4:$J$35,9,FALSE)),"")</f>
        <v/>
      </c>
      <c r="AK63" s="256" t="str">
        <f>IFERROR(IF(AND(AND($N62&lt;&gt;$BI$6,$N62&lt;&gt;$BJ$6),AK62="有"),$AL$2,VLOOKUP(AK62,'P1'!$B$4:$J$35,9,FALSE)),"")</f>
        <v/>
      </c>
      <c r="AL63" s="256" t="str">
        <f>IFERROR(IF(AND(AND($N62&lt;&gt;$BI$6,$N62&lt;&gt;$BJ$6),AL62="有"),$AL$2,VLOOKUP(AL62,'P1'!$B$4:$J$35,9,FALSE)),"")</f>
        <v/>
      </c>
      <c r="AM63" s="256" t="str">
        <f>IFERROR(IF(AND(AND($N62&lt;&gt;$BI$6,$N62&lt;&gt;$BJ$6),AM62="有"),$AL$2,VLOOKUP(AM62,'P1'!$B$4:$J$35,9,FALSE)),"")</f>
        <v/>
      </c>
      <c r="AN63" s="256" t="str">
        <f>IFERROR(IF(AND(AND($N62&lt;&gt;$BI$6,$N62&lt;&gt;$BJ$6),AN62="有"),$AL$2,VLOOKUP(AN62,'P1'!$B$4:$J$35,9,FALSE)),"")</f>
        <v/>
      </c>
      <c r="AO63" s="256" t="str">
        <f>IFERROR(IF(AND(AND($N62&lt;&gt;$BI$6,$N62&lt;&gt;$BJ$6),AO62="有"),$AL$2,VLOOKUP(AO62,'P1'!$B$4:$J$35,9,FALSE)),"")</f>
        <v/>
      </c>
      <c r="AP63" s="256" t="str">
        <f>IFERROR(IF(AND(AND($N62&lt;&gt;$BI$6,$N62&lt;&gt;$BJ$6),AP62="有"),$AL$2,VLOOKUP(AP62,'P1'!$B$4:$J$35,9,FALSE)),"")</f>
        <v/>
      </c>
      <c r="AQ63" s="256" t="str">
        <f>IFERROR(IF(AND(AND($N62&lt;&gt;$BI$6,$N62&lt;&gt;$BJ$6),AQ62="有"),$AL$2,VLOOKUP(AQ62,'P1'!$B$4:$J$35,9,FALSE)),"")</f>
        <v/>
      </c>
      <c r="AR63" s="256" t="str">
        <f>IFERROR(IF(AND(AND($N62&lt;&gt;$BI$6,$N62&lt;&gt;$BJ$6),AR62="有"),$AL$2,VLOOKUP(AR62,'P1'!$B$4:$J$35,9,FALSE)),"")</f>
        <v/>
      </c>
      <c r="AS63" s="256" t="str">
        <f>IFERROR(IF(AND(AND($N62&lt;&gt;$BI$6,$N62&lt;&gt;$BJ$6),AS62="有"),$AL$2,VLOOKUP(AS62,'P1'!$B$4:$J$35,9,FALSE)),"")</f>
        <v/>
      </c>
      <c r="AT63" s="256" t="str">
        <f>IFERROR(IF(AND(AND($N62&lt;&gt;$BI$6,$N62&lt;&gt;$BJ$6),AT62="有"),$AL$2,VLOOKUP(AT62,'P1'!$B$4:$J$35,9,FALSE)),"")</f>
        <v/>
      </c>
      <c r="AU63" s="256" t="str">
        <f>IFERROR(IF(AND(AND($N62&lt;&gt;$BI$6,$N62&lt;&gt;$BJ$6),AU62="有"),$AL$2,VLOOKUP(AU62,'P1'!$B$4:$J$35,9,FALSE)),"")</f>
        <v/>
      </c>
      <c r="AV63" s="257">
        <f>SUM(Q63:AU63)</f>
        <v>0</v>
      </c>
      <c r="AW63" s="707"/>
      <c r="AX63" s="709"/>
      <c r="AY63" s="258"/>
      <c r="AZ63" s="258"/>
    </row>
    <row r="64" spans="2:59" ht="17.100000000000001" customHeight="1">
      <c r="B64" s="686">
        <f t="shared" si="5"/>
        <v>23</v>
      </c>
      <c r="C64" s="717"/>
      <c r="D64" s="718"/>
      <c r="E64" s="718"/>
      <c r="F64" s="718"/>
      <c r="G64" s="718"/>
      <c r="H64" s="719"/>
      <c r="I64" s="723"/>
      <c r="J64" s="724"/>
      <c r="K64" s="724"/>
      <c r="L64" s="724"/>
      <c r="M64" s="725"/>
      <c r="N64" s="729"/>
      <c r="O64" s="730"/>
      <c r="P64" s="737"/>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3">
        <f>COUNTA(Q64:AU64)</f>
        <v>0</v>
      </c>
      <c r="AW64" s="706">
        <f>AV65</f>
        <v>0</v>
      </c>
      <c r="AX64" s="708" t="str">
        <f>IFERROR(ROUNDDOWN(AV65/$AT$2,1),"")</f>
        <v/>
      </c>
      <c r="AY64" s="254"/>
      <c r="AZ64" s="254"/>
    </row>
    <row r="65" spans="2:52" ht="17.100000000000001" customHeight="1">
      <c r="B65" s="687"/>
      <c r="C65" s="720"/>
      <c r="D65" s="721"/>
      <c r="E65" s="721"/>
      <c r="F65" s="721"/>
      <c r="G65" s="721"/>
      <c r="H65" s="722"/>
      <c r="I65" s="726"/>
      <c r="J65" s="727"/>
      <c r="K65" s="727"/>
      <c r="L65" s="727"/>
      <c r="M65" s="728"/>
      <c r="N65" s="738"/>
      <c r="O65" s="739"/>
      <c r="P65" s="740"/>
      <c r="Q65" s="256" t="str">
        <f>IFERROR(IF(AND(AND($N64&lt;&gt;$BI$6,$N64&lt;&gt;$BJ$6),Q64="有"),$AL$2,VLOOKUP(Q64,'P1'!$B$4:$J$35,9,FALSE)),"")</f>
        <v/>
      </c>
      <c r="R65" s="256" t="str">
        <f>IFERROR(IF(AND(AND($N64&lt;&gt;$BI$6,$N64&lt;&gt;$BJ$6),R64="有"),$AL$2,VLOOKUP(R64,'P1'!$B$4:$J$35,9,FALSE)),"")</f>
        <v/>
      </c>
      <c r="S65" s="256" t="str">
        <f>IFERROR(IF(AND(AND($N64&lt;&gt;$BI$6,$N64&lt;&gt;$BJ$6),S64="有"),$AL$2,VLOOKUP(S64,'P1'!$B$4:$J$35,9,FALSE)),"")</f>
        <v/>
      </c>
      <c r="T65" s="256" t="str">
        <f>IFERROR(IF(AND(AND($N64&lt;&gt;$BI$6,$N64&lt;&gt;$BJ$6),T64="有"),$AL$2,VLOOKUP(T64,'P1'!$B$4:$J$35,9,FALSE)),"")</f>
        <v/>
      </c>
      <c r="U65" s="256" t="str">
        <f>IFERROR(IF(AND(AND($N64&lt;&gt;$BI$6,$N64&lt;&gt;$BJ$6),U64="有"),$AL$2,VLOOKUP(U64,'P1'!$B$4:$J$35,9,FALSE)),"")</f>
        <v/>
      </c>
      <c r="V65" s="256" t="str">
        <f>IFERROR(IF(AND(AND($N64&lt;&gt;$BI$6,$N64&lt;&gt;$BJ$6),V64="有"),$AL$2,VLOOKUP(V64,'P1'!$B$4:$J$35,9,FALSE)),"")</f>
        <v/>
      </c>
      <c r="W65" s="256" t="str">
        <f>IFERROR(IF(AND(AND($N64&lt;&gt;$BI$6,$N64&lt;&gt;$BJ$6),W64="有"),$AL$2,VLOOKUP(W64,'P1'!$B$4:$J$35,9,FALSE)),"")</f>
        <v/>
      </c>
      <c r="X65" s="256" t="str">
        <f>IFERROR(IF(AND(AND($N64&lt;&gt;$BI$6,$N64&lt;&gt;$BJ$6),X64="有"),$AL$2,VLOOKUP(X64,'P1'!$B$4:$J$35,9,FALSE)),"")</f>
        <v/>
      </c>
      <c r="Y65" s="256" t="str">
        <f>IFERROR(IF(AND(AND($N64&lt;&gt;$BI$6,$N64&lt;&gt;$BJ$6),Y64="有"),$AL$2,VLOOKUP(Y64,'P1'!$B$4:$J$35,9,FALSE)),"")</f>
        <v/>
      </c>
      <c r="Z65" s="256" t="str">
        <f>IFERROR(IF(AND(AND($N64&lt;&gt;$BI$6,$N64&lt;&gt;$BJ$6),Z64="有"),$AL$2,VLOOKUP(Z64,'P1'!$B$4:$J$35,9,FALSE)),"")</f>
        <v/>
      </c>
      <c r="AA65" s="256" t="str">
        <f>IFERROR(IF(AND(AND($N64&lt;&gt;$BI$6,$N64&lt;&gt;$BJ$6),AA64="有"),$AL$2,VLOOKUP(AA64,'P1'!$B$4:$J$35,9,FALSE)),"")</f>
        <v/>
      </c>
      <c r="AB65" s="256" t="str">
        <f>IFERROR(IF(AND(AND($N64&lt;&gt;$BI$6,$N64&lt;&gt;$BJ$6),AB64="有"),$AL$2,VLOOKUP(AB64,'P1'!$B$4:$J$35,9,FALSE)),"")</f>
        <v/>
      </c>
      <c r="AC65" s="256" t="str">
        <f>IFERROR(IF(AND(AND($N64&lt;&gt;$BI$6,$N64&lt;&gt;$BJ$6),AC64="有"),$AL$2,VLOOKUP(AC64,'P1'!$B$4:$J$35,9,FALSE)),"")</f>
        <v/>
      </c>
      <c r="AD65" s="256" t="str">
        <f>IFERROR(IF(AND(AND($N64&lt;&gt;$BI$6,$N64&lt;&gt;$BJ$6),AD64="有"),$AL$2,VLOOKUP(AD64,'P1'!$B$4:$J$35,9,FALSE)),"")</f>
        <v/>
      </c>
      <c r="AE65" s="256" t="str">
        <f>IFERROR(IF(AND(AND($N64&lt;&gt;$BI$6,$N64&lt;&gt;$BJ$6),AE64="有"),$AL$2,VLOOKUP(AE64,'P1'!$B$4:$J$35,9,FALSE)),"")</f>
        <v/>
      </c>
      <c r="AF65" s="256" t="str">
        <f>IFERROR(IF(AND(AND($N64&lt;&gt;$BI$6,$N64&lt;&gt;$BJ$6),AF64="有"),$AL$2,VLOOKUP(AF64,'P1'!$B$4:$J$35,9,FALSE)),"")</f>
        <v/>
      </c>
      <c r="AG65" s="256" t="str">
        <f>IFERROR(IF(AND(AND($N64&lt;&gt;$BI$6,$N64&lt;&gt;$BJ$6),AG64="有"),$AL$2,VLOOKUP(AG64,'P1'!$B$4:$J$35,9,FALSE)),"")</f>
        <v/>
      </c>
      <c r="AH65" s="256" t="str">
        <f>IFERROR(IF(AND(AND($N64&lt;&gt;$BI$6,$N64&lt;&gt;$BJ$6),AH64="有"),$AL$2,VLOOKUP(AH64,'P1'!$B$4:$J$35,9,FALSE)),"")</f>
        <v/>
      </c>
      <c r="AI65" s="256" t="str">
        <f>IFERROR(IF(AND(AND($N64&lt;&gt;$BI$6,$N64&lt;&gt;$BJ$6),AI64="有"),$AL$2,VLOOKUP(AI64,'P1'!$B$4:$J$35,9,FALSE)),"")</f>
        <v/>
      </c>
      <c r="AJ65" s="256" t="str">
        <f>IFERROR(IF(AND(AND($N64&lt;&gt;$BI$6,$N64&lt;&gt;$BJ$6),AJ64="有"),$AL$2,VLOOKUP(AJ64,'P1'!$B$4:$J$35,9,FALSE)),"")</f>
        <v/>
      </c>
      <c r="AK65" s="256" t="str">
        <f>IFERROR(IF(AND(AND($N64&lt;&gt;$BI$6,$N64&lt;&gt;$BJ$6),AK64="有"),$AL$2,VLOOKUP(AK64,'P1'!$B$4:$J$35,9,FALSE)),"")</f>
        <v/>
      </c>
      <c r="AL65" s="256" t="str">
        <f>IFERROR(IF(AND(AND($N64&lt;&gt;$BI$6,$N64&lt;&gt;$BJ$6),AL64="有"),$AL$2,VLOOKUP(AL64,'P1'!$B$4:$J$35,9,FALSE)),"")</f>
        <v/>
      </c>
      <c r="AM65" s="256" t="str">
        <f>IFERROR(IF(AND(AND($N64&lt;&gt;$BI$6,$N64&lt;&gt;$BJ$6),AM64="有"),$AL$2,VLOOKUP(AM64,'P1'!$B$4:$J$35,9,FALSE)),"")</f>
        <v/>
      </c>
      <c r="AN65" s="256" t="str">
        <f>IFERROR(IF(AND(AND($N64&lt;&gt;$BI$6,$N64&lt;&gt;$BJ$6),AN64="有"),$AL$2,VLOOKUP(AN64,'P1'!$B$4:$J$35,9,FALSE)),"")</f>
        <v/>
      </c>
      <c r="AO65" s="256" t="str">
        <f>IFERROR(IF(AND(AND($N64&lt;&gt;$BI$6,$N64&lt;&gt;$BJ$6),AO64="有"),$AL$2,VLOOKUP(AO64,'P1'!$B$4:$J$35,9,FALSE)),"")</f>
        <v/>
      </c>
      <c r="AP65" s="256" t="str">
        <f>IFERROR(IF(AND(AND($N64&lt;&gt;$BI$6,$N64&lt;&gt;$BJ$6),AP64="有"),$AL$2,VLOOKUP(AP64,'P1'!$B$4:$J$35,9,FALSE)),"")</f>
        <v/>
      </c>
      <c r="AQ65" s="256" t="str">
        <f>IFERROR(IF(AND(AND($N64&lt;&gt;$BI$6,$N64&lt;&gt;$BJ$6),AQ64="有"),$AL$2,VLOOKUP(AQ64,'P1'!$B$4:$J$35,9,FALSE)),"")</f>
        <v/>
      </c>
      <c r="AR65" s="256" t="str">
        <f>IFERROR(IF(AND(AND($N64&lt;&gt;$BI$6,$N64&lt;&gt;$BJ$6),AR64="有"),$AL$2,VLOOKUP(AR64,'P1'!$B$4:$J$35,9,FALSE)),"")</f>
        <v/>
      </c>
      <c r="AS65" s="256" t="str">
        <f>IFERROR(IF(AND(AND($N64&lt;&gt;$BI$6,$N64&lt;&gt;$BJ$6),AS64="有"),$AL$2,VLOOKUP(AS64,'P1'!$B$4:$J$35,9,FALSE)),"")</f>
        <v/>
      </c>
      <c r="AT65" s="256" t="str">
        <f>IFERROR(IF(AND(AND($N64&lt;&gt;$BI$6,$N64&lt;&gt;$BJ$6),AT64="有"),$AL$2,VLOOKUP(AT64,'P1'!$B$4:$J$35,9,FALSE)),"")</f>
        <v/>
      </c>
      <c r="AU65" s="256" t="str">
        <f>IFERROR(IF(AND(AND($N64&lt;&gt;$BI$6,$N64&lt;&gt;$BJ$6),AU64="有"),$AL$2,VLOOKUP(AU64,'P1'!$B$4:$J$35,9,FALSE)),"")</f>
        <v/>
      </c>
      <c r="AV65" s="257">
        <f>SUM(Q65:AU65)</f>
        <v>0</v>
      </c>
      <c r="AW65" s="707"/>
      <c r="AX65" s="709"/>
      <c r="AY65" s="258"/>
      <c r="AZ65" s="258"/>
    </row>
    <row r="66" spans="2:52" ht="17.100000000000001" customHeight="1">
      <c r="B66" s="686">
        <f t="shared" si="5"/>
        <v>24</v>
      </c>
      <c r="C66" s="717"/>
      <c r="D66" s="718"/>
      <c r="E66" s="718"/>
      <c r="F66" s="718"/>
      <c r="G66" s="718"/>
      <c r="H66" s="719"/>
      <c r="I66" s="723"/>
      <c r="J66" s="724"/>
      <c r="K66" s="724"/>
      <c r="L66" s="724"/>
      <c r="M66" s="725"/>
      <c r="N66" s="729"/>
      <c r="O66" s="730"/>
      <c r="P66" s="737"/>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3">
        <f>COUNTA(Q66:AU66)</f>
        <v>0</v>
      </c>
      <c r="AW66" s="706">
        <f>AV67</f>
        <v>0</v>
      </c>
      <c r="AX66" s="708" t="str">
        <f>IFERROR(ROUNDDOWN(AV67/$AT$2,1),"")</f>
        <v/>
      </c>
      <c r="AY66" s="254"/>
      <c r="AZ66" s="254"/>
    </row>
    <row r="67" spans="2:52" ht="17.100000000000001" customHeight="1">
      <c r="B67" s="687"/>
      <c r="C67" s="720"/>
      <c r="D67" s="721"/>
      <c r="E67" s="721"/>
      <c r="F67" s="721"/>
      <c r="G67" s="721"/>
      <c r="H67" s="722"/>
      <c r="I67" s="726"/>
      <c r="J67" s="727"/>
      <c r="K67" s="727"/>
      <c r="L67" s="727"/>
      <c r="M67" s="728"/>
      <c r="N67" s="738"/>
      <c r="O67" s="739"/>
      <c r="P67" s="740"/>
      <c r="Q67" s="256" t="str">
        <f>IFERROR(IF(AND(AND($N66&lt;&gt;$BI$6,$N66&lt;&gt;$BJ$6),Q66="有"),$AL$2,VLOOKUP(Q66,'P1'!$B$4:$J$35,9,FALSE)),"")</f>
        <v/>
      </c>
      <c r="R67" s="256" t="str">
        <f>IFERROR(IF(AND(AND($N66&lt;&gt;$BI$6,$N66&lt;&gt;$BJ$6),R66="有"),$AL$2,VLOOKUP(R66,'P1'!$B$4:$J$35,9,FALSE)),"")</f>
        <v/>
      </c>
      <c r="S67" s="256" t="str">
        <f>IFERROR(IF(AND(AND($N66&lt;&gt;$BI$6,$N66&lt;&gt;$BJ$6),S66="有"),$AL$2,VLOOKUP(S66,'P1'!$B$4:$J$35,9,FALSE)),"")</f>
        <v/>
      </c>
      <c r="T67" s="256" t="str">
        <f>IFERROR(IF(AND(AND($N66&lt;&gt;$BI$6,$N66&lt;&gt;$BJ$6),T66="有"),$AL$2,VLOOKUP(T66,'P1'!$B$4:$J$35,9,FALSE)),"")</f>
        <v/>
      </c>
      <c r="U67" s="256" t="str">
        <f>IFERROR(IF(AND(AND($N66&lt;&gt;$BI$6,$N66&lt;&gt;$BJ$6),U66="有"),$AL$2,VLOOKUP(U66,'P1'!$B$4:$J$35,9,FALSE)),"")</f>
        <v/>
      </c>
      <c r="V67" s="256" t="str">
        <f>IFERROR(IF(AND(AND($N66&lt;&gt;$BI$6,$N66&lt;&gt;$BJ$6),V66="有"),$AL$2,VLOOKUP(V66,'P1'!$B$4:$J$35,9,FALSE)),"")</f>
        <v/>
      </c>
      <c r="W67" s="256" t="str">
        <f>IFERROR(IF(AND(AND($N66&lt;&gt;$BI$6,$N66&lt;&gt;$BJ$6),W66="有"),$AL$2,VLOOKUP(W66,'P1'!$B$4:$J$35,9,FALSE)),"")</f>
        <v/>
      </c>
      <c r="X67" s="256" t="str">
        <f>IFERROR(IF(AND(AND($N66&lt;&gt;$BI$6,$N66&lt;&gt;$BJ$6),X66="有"),$AL$2,VLOOKUP(X66,'P1'!$B$4:$J$35,9,FALSE)),"")</f>
        <v/>
      </c>
      <c r="Y67" s="256" t="str">
        <f>IFERROR(IF(AND(AND($N66&lt;&gt;$BI$6,$N66&lt;&gt;$BJ$6),Y66="有"),$AL$2,VLOOKUP(Y66,'P1'!$B$4:$J$35,9,FALSE)),"")</f>
        <v/>
      </c>
      <c r="Z67" s="256" t="str">
        <f>IFERROR(IF(AND(AND($N66&lt;&gt;$BI$6,$N66&lt;&gt;$BJ$6),Z66="有"),$AL$2,VLOOKUP(Z66,'P1'!$B$4:$J$35,9,FALSE)),"")</f>
        <v/>
      </c>
      <c r="AA67" s="256" t="str">
        <f>IFERROR(IF(AND(AND($N66&lt;&gt;$BI$6,$N66&lt;&gt;$BJ$6),AA66="有"),$AL$2,VLOOKUP(AA66,'P1'!$B$4:$J$35,9,FALSE)),"")</f>
        <v/>
      </c>
      <c r="AB67" s="256" t="str">
        <f>IFERROR(IF(AND(AND($N66&lt;&gt;$BI$6,$N66&lt;&gt;$BJ$6),AB66="有"),$AL$2,VLOOKUP(AB66,'P1'!$B$4:$J$35,9,FALSE)),"")</f>
        <v/>
      </c>
      <c r="AC67" s="256" t="str">
        <f>IFERROR(IF(AND(AND($N66&lt;&gt;$BI$6,$N66&lt;&gt;$BJ$6),AC66="有"),$AL$2,VLOOKUP(AC66,'P1'!$B$4:$J$35,9,FALSE)),"")</f>
        <v/>
      </c>
      <c r="AD67" s="256" t="str">
        <f>IFERROR(IF(AND(AND($N66&lt;&gt;$BI$6,$N66&lt;&gt;$BJ$6),AD66="有"),$AL$2,VLOOKUP(AD66,'P1'!$B$4:$J$35,9,FALSE)),"")</f>
        <v/>
      </c>
      <c r="AE67" s="256" t="str">
        <f>IFERROR(IF(AND(AND($N66&lt;&gt;$BI$6,$N66&lt;&gt;$BJ$6),AE66="有"),$AL$2,VLOOKUP(AE66,'P1'!$B$4:$J$35,9,FALSE)),"")</f>
        <v/>
      </c>
      <c r="AF67" s="256" t="str">
        <f>IFERROR(IF(AND(AND($N66&lt;&gt;$BI$6,$N66&lt;&gt;$BJ$6),AF66="有"),$AL$2,VLOOKUP(AF66,'P1'!$B$4:$J$35,9,FALSE)),"")</f>
        <v/>
      </c>
      <c r="AG67" s="256" t="str">
        <f>IFERROR(IF(AND(AND($N66&lt;&gt;$BI$6,$N66&lt;&gt;$BJ$6),AG66="有"),$AL$2,VLOOKUP(AG66,'P1'!$B$4:$J$35,9,FALSE)),"")</f>
        <v/>
      </c>
      <c r="AH67" s="256" t="str">
        <f>IFERROR(IF(AND(AND($N66&lt;&gt;$BI$6,$N66&lt;&gt;$BJ$6),AH66="有"),$AL$2,VLOOKUP(AH66,'P1'!$B$4:$J$35,9,FALSE)),"")</f>
        <v/>
      </c>
      <c r="AI67" s="256" t="str">
        <f>IFERROR(IF(AND(AND($N66&lt;&gt;$BI$6,$N66&lt;&gt;$BJ$6),AI66="有"),$AL$2,VLOOKUP(AI66,'P1'!$B$4:$J$35,9,FALSE)),"")</f>
        <v/>
      </c>
      <c r="AJ67" s="256" t="str">
        <f>IFERROR(IF(AND(AND($N66&lt;&gt;$BI$6,$N66&lt;&gt;$BJ$6),AJ66="有"),$AL$2,VLOOKUP(AJ66,'P1'!$B$4:$J$35,9,FALSE)),"")</f>
        <v/>
      </c>
      <c r="AK67" s="256" t="str">
        <f>IFERROR(IF(AND(AND($N66&lt;&gt;$BI$6,$N66&lt;&gt;$BJ$6),AK66="有"),$AL$2,VLOOKUP(AK66,'P1'!$B$4:$J$35,9,FALSE)),"")</f>
        <v/>
      </c>
      <c r="AL67" s="256" t="str">
        <f>IFERROR(IF(AND(AND($N66&lt;&gt;$BI$6,$N66&lt;&gt;$BJ$6),AL66="有"),$AL$2,VLOOKUP(AL66,'P1'!$B$4:$J$35,9,FALSE)),"")</f>
        <v/>
      </c>
      <c r="AM67" s="256" t="str">
        <f>IFERROR(IF(AND(AND($N66&lt;&gt;$BI$6,$N66&lt;&gt;$BJ$6),AM66="有"),$AL$2,VLOOKUP(AM66,'P1'!$B$4:$J$35,9,FALSE)),"")</f>
        <v/>
      </c>
      <c r="AN67" s="256" t="str">
        <f>IFERROR(IF(AND(AND($N66&lt;&gt;$BI$6,$N66&lt;&gt;$BJ$6),AN66="有"),$AL$2,VLOOKUP(AN66,'P1'!$B$4:$J$35,9,FALSE)),"")</f>
        <v/>
      </c>
      <c r="AO67" s="256" t="str">
        <f>IFERROR(IF(AND(AND($N66&lt;&gt;$BI$6,$N66&lt;&gt;$BJ$6),AO66="有"),$AL$2,VLOOKUP(AO66,'P1'!$B$4:$J$35,9,FALSE)),"")</f>
        <v/>
      </c>
      <c r="AP67" s="256" t="str">
        <f>IFERROR(IF(AND(AND($N66&lt;&gt;$BI$6,$N66&lt;&gt;$BJ$6),AP66="有"),$AL$2,VLOOKUP(AP66,'P1'!$B$4:$J$35,9,FALSE)),"")</f>
        <v/>
      </c>
      <c r="AQ67" s="256" t="str">
        <f>IFERROR(IF(AND(AND($N66&lt;&gt;$BI$6,$N66&lt;&gt;$BJ$6),AQ66="有"),$AL$2,VLOOKUP(AQ66,'P1'!$B$4:$J$35,9,FALSE)),"")</f>
        <v/>
      </c>
      <c r="AR67" s="256" t="str">
        <f>IFERROR(IF(AND(AND($N66&lt;&gt;$BI$6,$N66&lt;&gt;$BJ$6),AR66="有"),$AL$2,VLOOKUP(AR66,'P1'!$B$4:$J$35,9,FALSE)),"")</f>
        <v/>
      </c>
      <c r="AS67" s="256" t="str">
        <f>IFERROR(IF(AND(AND($N66&lt;&gt;$BI$6,$N66&lt;&gt;$BJ$6),AS66="有"),$AL$2,VLOOKUP(AS66,'P1'!$B$4:$J$35,9,FALSE)),"")</f>
        <v/>
      </c>
      <c r="AT67" s="256" t="str">
        <f>IFERROR(IF(AND(AND($N66&lt;&gt;$BI$6,$N66&lt;&gt;$BJ$6),AT66="有"),$AL$2,VLOOKUP(AT66,'P1'!$B$4:$J$35,9,FALSE)),"")</f>
        <v/>
      </c>
      <c r="AU67" s="256" t="str">
        <f>IFERROR(IF(AND(AND($N66&lt;&gt;$BI$6,$N66&lt;&gt;$BJ$6),AU66="有"),$AL$2,VLOOKUP(AU66,'P1'!$B$4:$J$35,9,FALSE)),"")</f>
        <v/>
      </c>
      <c r="AV67" s="257">
        <f>SUM(Q67:AU67)</f>
        <v>0</v>
      </c>
      <c r="AW67" s="707"/>
      <c r="AX67" s="709"/>
      <c r="AY67" s="258"/>
      <c r="AZ67" s="258"/>
    </row>
    <row r="68" spans="2:52" ht="17.100000000000001" customHeight="1">
      <c r="B68" s="686">
        <f t="shared" si="5"/>
        <v>25</v>
      </c>
      <c r="C68" s="717"/>
      <c r="D68" s="718"/>
      <c r="E68" s="718"/>
      <c r="F68" s="718"/>
      <c r="G68" s="718"/>
      <c r="H68" s="719"/>
      <c r="I68" s="723"/>
      <c r="J68" s="724"/>
      <c r="K68" s="724"/>
      <c r="L68" s="724"/>
      <c r="M68" s="725"/>
      <c r="N68" s="729"/>
      <c r="O68" s="730"/>
      <c r="P68" s="737"/>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3">
        <f>COUNTA(Q68:AU68)</f>
        <v>0</v>
      </c>
      <c r="AW68" s="706">
        <f>AV69</f>
        <v>0</v>
      </c>
      <c r="AX68" s="708" t="str">
        <f>IFERROR(ROUNDDOWN(AV69/$AT$2,1),"")</f>
        <v/>
      </c>
      <c r="AY68" s="254"/>
      <c r="AZ68" s="254"/>
    </row>
    <row r="69" spans="2:52" ht="17.100000000000001" customHeight="1">
      <c r="B69" s="687"/>
      <c r="C69" s="720"/>
      <c r="D69" s="721"/>
      <c r="E69" s="721"/>
      <c r="F69" s="721"/>
      <c r="G69" s="721"/>
      <c r="H69" s="722"/>
      <c r="I69" s="726"/>
      <c r="J69" s="727"/>
      <c r="K69" s="727"/>
      <c r="L69" s="727"/>
      <c r="M69" s="728"/>
      <c r="N69" s="738"/>
      <c r="O69" s="739"/>
      <c r="P69" s="740"/>
      <c r="Q69" s="256" t="str">
        <f>IFERROR(IF(AND(AND($N68&lt;&gt;$BI$6,$N68&lt;&gt;$BJ$6),Q68="有"),$AL$2,VLOOKUP(Q68,'P1'!$B$4:$J$35,9,FALSE)),"")</f>
        <v/>
      </c>
      <c r="R69" s="256" t="str">
        <f>IFERROR(IF(AND(AND($N68&lt;&gt;$BI$6,$N68&lt;&gt;$BJ$6),R68="有"),$AL$2,VLOOKUP(R68,'P1'!$B$4:$J$35,9,FALSE)),"")</f>
        <v/>
      </c>
      <c r="S69" s="256" t="str">
        <f>IFERROR(IF(AND(AND($N68&lt;&gt;$BI$6,$N68&lt;&gt;$BJ$6),S68="有"),$AL$2,VLOOKUP(S68,'P1'!$B$4:$J$35,9,FALSE)),"")</f>
        <v/>
      </c>
      <c r="T69" s="256" t="str">
        <f>IFERROR(IF(AND(AND($N68&lt;&gt;$BI$6,$N68&lt;&gt;$BJ$6),T68="有"),$AL$2,VLOOKUP(T68,'P1'!$B$4:$J$35,9,FALSE)),"")</f>
        <v/>
      </c>
      <c r="U69" s="256" t="str">
        <f>IFERROR(IF(AND(AND($N68&lt;&gt;$BI$6,$N68&lt;&gt;$BJ$6),U68="有"),$AL$2,VLOOKUP(U68,'P1'!$B$4:$J$35,9,FALSE)),"")</f>
        <v/>
      </c>
      <c r="V69" s="256" t="str">
        <f>IFERROR(IF(AND(AND($N68&lt;&gt;$BI$6,$N68&lt;&gt;$BJ$6),V68="有"),$AL$2,VLOOKUP(V68,'P1'!$B$4:$J$35,9,FALSE)),"")</f>
        <v/>
      </c>
      <c r="W69" s="256" t="str">
        <f>IFERROR(IF(AND(AND($N68&lt;&gt;$BI$6,$N68&lt;&gt;$BJ$6),W68="有"),$AL$2,VLOOKUP(W68,'P1'!$B$4:$J$35,9,FALSE)),"")</f>
        <v/>
      </c>
      <c r="X69" s="256" t="str">
        <f>IFERROR(IF(AND(AND($N68&lt;&gt;$BI$6,$N68&lt;&gt;$BJ$6),X68="有"),$AL$2,VLOOKUP(X68,'P1'!$B$4:$J$35,9,FALSE)),"")</f>
        <v/>
      </c>
      <c r="Y69" s="256" t="str">
        <f>IFERROR(IF(AND(AND($N68&lt;&gt;$BI$6,$N68&lt;&gt;$BJ$6),Y68="有"),$AL$2,VLOOKUP(Y68,'P1'!$B$4:$J$35,9,FALSE)),"")</f>
        <v/>
      </c>
      <c r="Z69" s="256" t="str">
        <f>IFERROR(IF(AND(AND($N68&lt;&gt;$BI$6,$N68&lt;&gt;$BJ$6),Z68="有"),$AL$2,VLOOKUP(Z68,'P1'!$B$4:$J$35,9,FALSE)),"")</f>
        <v/>
      </c>
      <c r="AA69" s="256" t="str">
        <f>IFERROR(IF(AND(AND($N68&lt;&gt;$BI$6,$N68&lt;&gt;$BJ$6),AA68="有"),$AL$2,VLOOKUP(AA68,'P1'!$B$4:$J$35,9,FALSE)),"")</f>
        <v/>
      </c>
      <c r="AB69" s="256" t="str">
        <f>IFERROR(IF(AND(AND($N68&lt;&gt;$BI$6,$N68&lt;&gt;$BJ$6),AB68="有"),$AL$2,VLOOKUP(AB68,'P1'!$B$4:$J$35,9,FALSE)),"")</f>
        <v/>
      </c>
      <c r="AC69" s="256" t="str">
        <f>IFERROR(IF(AND(AND($N68&lt;&gt;$BI$6,$N68&lt;&gt;$BJ$6),AC68="有"),$AL$2,VLOOKUP(AC68,'P1'!$B$4:$J$35,9,FALSE)),"")</f>
        <v/>
      </c>
      <c r="AD69" s="256" t="str">
        <f>IFERROR(IF(AND(AND($N68&lt;&gt;$BI$6,$N68&lt;&gt;$BJ$6),AD68="有"),$AL$2,VLOOKUP(AD68,'P1'!$B$4:$J$35,9,FALSE)),"")</f>
        <v/>
      </c>
      <c r="AE69" s="256" t="str">
        <f>IFERROR(IF(AND(AND($N68&lt;&gt;$BI$6,$N68&lt;&gt;$BJ$6),AE68="有"),$AL$2,VLOOKUP(AE68,'P1'!$B$4:$J$35,9,FALSE)),"")</f>
        <v/>
      </c>
      <c r="AF69" s="256" t="str">
        <f>IFERROR(IF(AND(AND($N68&lt;&gt;$BI$6,$N68&lt;&gt;$BJ$6),AF68="有"),$AL$2,VLOOKUP(AF68,'P1'!$B$4:$J$35,9,FALSE)),"")</f>
        <v/>
      </c>
      <c r="AG69" s="256" t="str">
        <f>IFERROR(IF(AND(AND($N68&lt;&gt;$BI$6,$N68&lt;&gt;$BJ$6),AG68="有"),$AL$2,VLOOKUP(AG68,'P1'!$B$4:$J$35,9,FALSE)),"")</f>
        <v/>
      </c>
      <c r="AH69" s="256" t="str">
        <f>IFERROR(IF(AND(AND($N68&lt;&gt;$BI$6,$N68&lt;&gt;$BJ$6),AH68="有"),$AL$2,VLOOKUP(AH68,'P1'!$B$4:$J$35,9,FALSE)),"")</f>
        <v/>
      </c>
      <c r="AI69" s="256" t="str">
        <f>IFERROR(IF(AND(AND($N68&lt;&gt;$BI$6,$N68&lt;&gt;$BJ$6),AI68="有"),$AL$2,VLOOKUP(AI68,'P1'!$B$4:$J$35,9,FALSE)),"")</f>
        <v/>
      </c>
      <c r="AJ69" s="256" t="str">
        <f>IFERROR(IF(AND(AND($N68&lt;&gt;$BI$6,$N68&lt;&gt;$BJ$6),AJ68="有"),$AL$2,VLOOKUP(AJ68,'P1'!$B$4:$J$35,9,FALSE)),"")</f>
        <v/>
      </c>
      <c r="AK69" s="256" t="str">
        <f>IFERROR(IF(AND(AND($N68&lt;&gt;$BI$6,$N68&lt;&gt;$BJ$6),AK68="有"),$AL$2,VLOOKUP(AK68,'P1'!$B$4:$J$35,9,FALSE)),"")</f>
        <v/>
      </c>
      <c r="AL69" s="256" t="str">
        <f>IFERROR(IF(AND(AND($N68&lt;&gt;$BI$6,$N68&lt;&gt;$BJ$6),AL68="有"),$AL$2,VLOOKUP(AL68,'P1'!$B$4:$J$35,9,FALSE)),"")</f>
        <v/>
      </c>
      <c r="AM69" s="256" t="str">
        <f>IFERROR(IF(AND(AND($N68&lt;&gt;$BI$6,$N68&lt;&gt;$BJ$6),AM68="有"),$AL$2,VLOOKUP(AM68,'P1'!$B$4:$J$35,9,FALSE)),"")</f>
        <v/>
      </c>
      <c r="AN69" s="256" t="str">
        <f>IFERROR(IF(AND(AND($N68&lt;&gt;$BI$6,$N68&lt;&gt;$BJ$6),AN68="有"),$AL$2,VLOOKUP(AN68,'P1'!$B$4:$J$35,9,FALSE)),"")</f>
        <v/>
      </c>
      <c r="AO69" s="256" t="str">
        <f>IFERROR(IF(AND(AND($N68&lt;&gt;$BI$6,$N68&lt;&gt;$BJ$6),AO68="有"),$AL$2,VLOOKUP(AO68,'P1'!$B$4:$J$35,9,FALSE)),"")</f>
        <v/>
      </c>
      <c r="AP69" s="256" t="str">
        <f>IFERROR(IF(AND(AND($N68&lt;&gt;$BI$6,$N68&lt;&gt;$BJ$6),AP68="有"),$AL$2,VLOOKUP(AP68,'P1'!$B$4:$J$35,9,FALSE)),"")</f>
        <v/>
      </c>
      <c r="AQ69" s="256" t="str">
        <f>IFERROR(IF(AND(AND($N68&lt;&gt;$BI$6,$N68&lt;&gt;$BJ$6),AQ68="有"),$AL$2,VLOOKUP(AQ68,'P1'!$B$4:$J$35,9,FALSE)),"")</f>
        <v/>
      </c>
      <c r="AR69" s="256" t="str">
        <f>IFERROR(IF(AND(AND($N68&lt;&gt;$BI$6,$N68&lt;&gt;$BJ$6),AR68="有"),$AL$2,VLOOKUP(AR68,'P1'!$B$4:$J$35,9,FALSE)),"")</f>
        <v/>
      </c>
      <c r="AS69" s="256" t="str">
        <f>IFERROR(IF(AND(AND($N68&lt;&gt;$BI$6,$N68&lt;&gt;$BJ$6),AS68="有"),$AL$2,VLOOKUP(AS68,'P1'!$B$4:$J$35,9,FALSE)),"")</f>
        <v/>
      </c>
      <c r="AT69" s="256" t="str">
        <f>IFERROR(IF(AND(AND($N68&lt;&gt;$BI$6,$N68&lt;&gt;$BJ$6),AT68="有"),$AL$2,VLOOKUP(AT68,'P1'!$B$4:$J$35,9,FALSE)),"")</f>
        <v/>
      </c>
      <c r="AU69" s="256" t="str">
        <f>IFERROR(IF(AND(AND($N68&lt;&gt;$BI$6,$N68&lt;&gt;$BJ$6),AU68="有"),$AL$2,VLOOKUP(AU68,'P1'!$B$4:$J$35,9,FALSE)),"")</f>
        <v/>
      </c>
      <c r="AV69" s="257">
        <f>SUM(Q69:AU69)</f>
        <v>0</v>
      </c>
      <c r="AW69" s="707"/>
      <c r="AX69" s="709"/>
      <c r="AY69" s="258"/>
      <c r="AZ69" s="258"/>
    </row>
    <row r="70" spans="2:52" ht="17.100000000000001" customHeight="1">
      <c r="B70" s="686">
        <f t="shared" si="5"/>
        <v>26</v>
      </c>
      <c r="C70" s="717"/>
      <c r="D70" s="718"/>
      <c r="E70" s="718"/>
      <c r="F70" s="718"/>
      <c r="G70" s="718"/>
      <c r="H70" s="719"/>
      <c r="I70" s="723"/>
      <c r="J70" s="724"/>
      <c r="K70" s="724"/>
      <c r="L70" s="724"/>
      <c r="M70" s="725"/>
      <c r="N70" s="729"/>
      <c r="O70" s="730"/>
      <c r="P70" s="71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3">
        <f>COUNTA(Q70:AU70)</f>
        <v>0</v>
      </c>
      <c r="AW70" s="706">
        <f>AV71</f>
        <v>0</v>
      </c>
      <c r="AX70" s="708" t="str">
        <f>IFERROR(ROUNDDOWN(AV71/$AT$2,1),"")</f>
        <v/>
      </c>
      <c r="AY70" s="254"/>
      <c r="AZ70" s="254"/>
    </row>
    <row r="71" spans="2:52" ht="17.100000000000001" customHeight="1">
      <c r="B71" s="687"/>
      <c r="C71" s="720"/>
      <c r="D71" s="721"/>
      <c r="E71" s="721"/>
      <c r="F71" s="721"/>
      <c r="G71" s="721"/>
      <c r="H71" s="722"/>
      <c r="I71" s="726"/>
      <c r="J71" s="727"/>
      <c r="K71" s="727"/>
      <c r="L71" s="727"/>
      <c r="M71" s="728"/>
      <c r="N71" s="720"/>
      <c r="O71" s="721"/>
      <c r="P71" s="722"/>
      <c r="Q71" s="256" t="str">
        <f>IFERROR(IF(AND(AND($N70&lt;&gt;$BI$6,$N70&lt;&gt;$BJ$6),Q70="有"),$AL$2,VLOOKUP(Q70,'P1'!$B$4:$J$35,9,FALSE)),"")</f>
        <v/>
      </c>
      <c r="R71" s="256" t="str">
        <f>IFERROR(IF(AND(AND($N70&lt;&gt;$BI$6,$N70&lt;&gt;$BJ$6),R70="有"),$AL$2,VLOOKUP(R70,'P1'!$B$4:$J$35,9,FALSE)),"")</f>
        <v/>
      </c>
      <c r="S71" s="256" t="str">
        <f>IFERROR(IF(AND(AND($N70&lt;&gt;$BI$6,$N70&lt;&gt;$BJ$6),S70="有"),$AL$2,VLOOKUP(S70,'P1'!$B$4:$J$35,9,FALSE)),"")</f>
        <v/>
      </c>
      <c r="T71" s="256" t="str">
        <f>IFERROR(IF(AND(AND($N70&lt;&gt;$BI$6,$N70&lt;&gt;$BJ$6),T70="有"),$AL$2,VLOOKUP(T70,'P1'!$B$4:$J$35,9,FALSE)),"")</f>
        <v/>
      </c>
      <c r="U71" s="256" t="str">
        <f>IFERROR(IF(AND(AND($N70&lt;&gt;$BI$6,$N70&lt;&gt;$BJ$6),U70="有"),$AL$2,VLOOKUP(U70,'P1'!$B$4:$J$35,9,FALSE)),"")</f>
        <v/>
      </c>
      <c r="V71" s="256" t="str">
        <f>IFERROR(IF(AND(AND($N70&lt;&gt;$BI$6,$N70&lt;&gt;$BJ$6),V70="有"),$AL$2,VLOOKUP(V70,'P1'!$B$4:$J$35,9,FALSE)),"")</f>
        <v/>
      </c>
      <c r="W71" s="256" t="str">
        <f>IFERROR(IF(AND(AND($N70&lt;&gt;$BI$6,$N70&lt;&gt;$BJ$6),W70="有"),$AL$2,VLOOKUP(W70,'P1'!$B$4:$J$35,9,FALSE)),"")</f>
        <v/>
      </c>
      <c r="X71" s="256" t="str">
        <f>IFERROR(IF(AND(AND($N70&lt;&gt;$BI$6,$N70&lt;&gt;$BJ$6),X70="有"),$AL$2,VLOOKUP(X70,'P1'!$B$4:$J$35,9,FALSE)),"")</f>
        <v/>
      </c>
      <c r="Y71" s="256" t="str">
        <f>IFERROR(IF(AND(AND($N70&lt;&gt;$BI$6,$N70&lt;&gt;$BJ$6),Y70="有"),$AL$2,VLOOKUP(Y70,'P1'!$B$4:$J$35,9,FALSE)),"")</f>
        <v/>
      </c>
      <c r="Z71" s="256" t="str">
        <f>IFERROR(IF(AND(AND($N70&lt;&gt;$BI$6,$N70&lt;&gt;$BJ$6),Z70="有"),$AL$2,VLOOKUP(Z70,'P1'!$B$4:$J$35,9,FALSE)),"")</f>
        <v/>
      </c>
      <c r="AA71" s="256" t="str">
        <f>IFERROR(IF(AND(AND($N70&lt;&gt;$BI$6,$N70&lt;&gt;$BJ$6),AA70="有"),$AL$2,VLOOKUP(AA70,'P1'!$B$4:$J$35,9,FALSE)),"")</f>
        <v/>
      </c>
      <c r="AB71" s="256" t="str">
        <f>IFERROR(IF(AND(AND($N70&lt;&gt;$BI$6,$N70&lt;&gt;$BJ$6),AB70="有"),$AL$2,VLOOKUP(AB70,'P1'!$B$4:$J$35,9,FALSE)),"")</f>
        <v/>
      </c>
      <c r="AC71" s="256" t="str">
        <f>IFERROR(IF(AND(AND($N70&lt;&gt;$BI$6,$N70&lt;&gt;$BJ$6),AC70="有"),$AL$2,VLOOKUP(AC70,'P1'!$B$4:$J$35,9,FALSE)),"")</f>
        <v/>
      </c>
      <c r="AD71" s="256" t="str">
        <f>IFERROR(IF(AND(AND($N70&lt;&gt;$BI$6,$N70&lt;&gt;$BJ$6),AD70="有"),$AL$2,VLOOKUP(AD70,'P1'!$B$4:$J$35,9,FALSE)),"")</f>
        <v/>
      </c>
      <c r="AE71" s="256" t="str">
        <f>IFERROR(IF(AND(AND($N70&lt;&gt;$BI$6,$N70&lt;&gt;$BJ$6),AE70="有"),$AL$2,VLOOKUP(AE70,'P1'!$B$4:$J$35,9,FALSE)),"")</f>
        <v/>
      </c>
      <c r="AF71" s="256" t="str">
        <f>IFERROR(IF(AND(AND($N70&lt;&gt;$BI$6,$N70&lt;&gt;$BJ$6),AF70="有"),$AL$2,VLOOKUP(AF70,'P1'!$B$4:$J$35,9,FALSE)),"")</f>
        <v/>
      </c>
      <c r="AG71" s="256" t="str">
        <f>IFERROR(IF(AND(AND($N70&lt;&gt;$BI$6,$N70&lt;&gt;$BJ$6),AG70="有"),$AL$2,VLOOKUP(AG70,'P1'!$B$4:$J$35,9,FALSE)),"")</f>
        <v/>
      </c>
      <c r="AH71" s="256" t="str">
        <f>IFERROR(IF(AND(AND($N70&lt;&gt;$BI$6,$N70&lt;&gt;$BJ$6),AH70="有"),$AL$2,VLOOKUP(AH70,'P1'!$B$4:$J$35,9,FALSE)),"")</f>
        <v/>
      </c>
      <c r="AI71" s="256" t="str">
        <f>IFERROR(IF(AND(AND($N70&lt;&gt;$BI$6,$N70&lt;&gt;$BJ$6),AI70="有"),$AL$2,VLOOKUP(AI70,'P1'!$B$4:$J$35,9,FALSE)),"")</f>
        <v/>
      </c>
      <c r="AJ71" s="256" t="str">
        <f>IFERROR(IF(AND(AND($N70&lt;&gt;$BI$6,$N70&lt;&gt;$BJ$6),AJ70="有"),$AL$2,VLOOKUP(AJ70,'P1'!$B$4:$J$35,9,FALSE)),"")</f>
        <v/>
      </c>
      <c r="AK71" s="256" t="str">
        <f>IFERROR(IF(AND(AND($N70&lt;&gt;$BI$6,$N70&lt;&gt;$BJ$6),AK70="有"),$AL$2,VLOOKUP(AK70,'P1'!$B$4:$J$35,9,FALSE)),"")</f>
        <v/>
      </c>
      <c r="AL71" s="256" t="str">
        <f>IFERROR(IF(AND(AND($N70&lt;&gt;$BI$6,$N70&lt;&gt;$BJ$6),AL70="有"),$AL$2,VLOOKUP(AL70,'P1'!$B$4:$J$35,9,FALSE)),"")</f>
        <v/>
      </c>
      <c r="AM71" s="256" t="str">
        <f>IFERROR(IF(AND(AND($N70&lt;&gt;$BI$6,$N70&lt;&gt;$BJ$6),AM70="有"),$AL$2,VLOOKUP(AM70,'P1'!$B$4:$J$35,9,FALSE)),"")</f>
        <v/>
      </c>
      <c r="AN71" s="256" t="str">
        <f>IFERROR(IF(AND(AND($N70&lt;&gt;$BI$6,$N70&lt;&gt;$BJ$6),AN70="有"),$AL$2,VLOOKUP(AN70,'P1'!$B$4:$J$35,9,FALSE)),"")</f>
        <v/>
      </c>
      <c r="AO71" s="256" t="str">
        <f>IFERROR(IF(AND(AND($N70&lt;&gt;$BI$6,$N70&lt;&gt;$BJ$6),AO70="有"),$AL$2,VLOOKUP(AO70,'P1'!$B$4:$J$35,9,FALSE)),"")</f>
        <v/>
      </c>
      <c r="AP71" s="256" t="str">
        <f>IFERROR(IF(AND(AND($N70&lt;&gt;$BI$6,$N70&lt;&gt;$BJ$6),AP70="有"),$AL$2,VLOOKUP(AP70,'P1'!$B$4:$J$35,9,FALSE)),"")</f>
        <v/>
      </c>
      <c r="AQ71" s="256" t="str">
        <f>IFERROR(IF(AND(AND($N70&lt;&gt;$BI$6,$N70&lt;&gt;$BJ$6),AQ70="有"),$AL$2,VLOOKUP(AQ70,'P1'!$B$4:$J$35,9,FALSE)),"")</f>
        <v/>
      </c>
      <c r="AR71" s="256" t="str">
        <f>IFERROR(IF(AND(AND($N70&lt;&gt;$BI$6,$N70&lt;&gt;$BJ$6),AR70="有"),$AL$2,VLOOKUP(AR70,'P1'!$B$4:$J$35,9,FALSE)),"")</f>
        <v/>
      </c>
      <c r="AS71" s="256" t="str">
        <f>IFERROR(IF(AND(AND($N70&lt;&gt;$BI$6,$N70&lt;&gt;$BJ$6),AS70="有"),$AL$2,VLOOKUP(AS70,'P1'!$B$4:$J$35,9,FALSE)),"")</f>
        <v/>
      </c>
      <c r="AT71" s="256" t="str">
        <f>IFERROR(IF(AND(AND($N70&lt;&gt;$BI$6,$N70&lt;&gt;$BJ$6),AT70="有"),$AL$2,VLOOKUP(AT70,'P1'!$B$4:$J$35,9,FALSE)),"")</f>
        <v/>
      </c>
      <c r="AU71" s="256" t="str">
        <f>IFERROR(IF(AND(AND($N70&lt;&gt;$BI$6,$N70&lt;&gt;$BJ$6),AU70="有"),$AL$2,VLOOKUP(AU70,'P1'!$B$4:$J$35,9,FALSE)),"")</f>
        <v/>
      </c>
      <c r="AV71" s="257">
        <f>SUM(Q71:AU71)</f>
        <v>0</v>
      </c>
      <c r="AW71" s="707"/>
      <c r="AX71" s="709"/>
      <c r="AY71" s="258"/>
      <c r="AZ71" s="258"/>
    </row>
    <row r="72" spans="2:52" ht="17.100000000000001" customHeight="1">
      <c r="B72" s="686">
        <f t="shared" si="5"/>
        <v>27</v>
      </c>
      <c r="C72" s="717"/>
      <c r="D72" s="718"/>
      <c r="E72" s="718"/>
      <c r="F72" s="718"/>
      <c r="G72" s="718"/>
      <c r="H72" s="719"/>
      <c r="I72" s="723"/>
      <c r="J72" s="724"/>
      <c r="K72" s="724"/>
      <c r="L72" s="724"/>
      <c r="M72" s="725"/>
      <c r="N72" s="729"/>
      <c r="O72" s="730"/>
      <c r="P72" s="71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3">
        <f>COUNTA(Q72:AU72)</f>
        <v>0</v>
      </c>
      <c r="AW72" s="706">
        <f>AV73</f>
        <v>0</v>
      </c>
      <c r="AX72" s="708" t="str">
        <f>IFERROR(ROUNDDOWN(AV73/$AT$2,1),"")</f>
        <v/>
      </c>
      <c r="AY72" s="254"/>
      <c r="AZ72" s="254"/>
    </row>
    <row r="73" spans="2:52" ht="17.100000000000001" customHeight="1">
      <c r="B73" s="687"/>
      <c r="C73" s="720"/>
      <c r="D73" s="721"/>
      <c r="E73" s="721"/>
      <c r="F73" s="721"/>
      <c r="G73" s="721"/>
      <c r="H73" s="722"/>
      <c r="I73" s="726"/>
      <c r="J73" s="727"/>
      <c r="K73" s="727"/>
      <c r="L73" s="727"/>
      <c r="M73" s="728"/>
      <c r="N73" s="720"/>
      <c r="O73" s="721"/>
      <c r="P73" s="722"/>
      <c r="Q73" s="256" t="str">
        <f>IFERROR(IF(AND(AND($N72&lt;&gt;$BI$6,$N72&lt;&gt;$BJ$6),Q72="有"),$AL$2,VLOOKUP(Q72,'P1'!$B$4:$J$35,9,FALSE)),"")</f>
        <v/>
      </c>
      <c r="R73" s="256" t="str">
        <f>IFERROR(IF(AND(AND($N72&lt;&gt;$BI$6,$N72&lt;&gt;$BJ$6),R72="有"),$AL$2,VLOOKUP(R72,'P1'!$B$4:$J$35,9,FALSE)),"")</f>
        <v/>
      </c>
      <c r="S73" s="256" t="str">
        <f>IFERROR(IF(AND(AND($N72&lt;&gt;$BI$6,$N72&lt;&gt;$BJ$6),S72="有"),$AL$2,VLOOKUP(S72,'P1'!$B$4:$J$35,9,FALSE)),"")</f>
        <v/>
      </c>
      <c r="T73" s="256" t="str">
        <f>IFERROR(IF(AND(AND($N72&lt;&gt;$BI$6,$N72&lt;&gt;$BJ$6),T72="有"),$AL$2,VLOOKUP(T72,'P1'!$B$4:$J$35,9,FALSE)),"")</f>
        <v/>
      </c>
      <c r="U73" s="256" t="str">
        <f>IFERROR(IF(AND(AND($N72&lt;&gt;$BI$6,$N72&lt;&gt;$BJ$6),U72="有"),$AL$2,VLOOKUP(U72,'P1'!$B$4:$J$35,9,FALSE)),"")</f>
        <v/>
      </c>
      <c r="V73" s="256" t="str">
        <f>IFERROR(IF(AND(AND($N72&lt;&gt;$BI$6,$N72&lt;&gt;$BJ$6),V72="有"),$AL$2,VLOOKUP(V72,'P1'!$B$4:$J$35,9,FALSE)),"")</f>
        <v/>
      </c>
      <c r="W73" s="256" t="str">
        <f>IFERROR(IF(AND(AND($N72&lt;&gt;$BI$6,$N72&lt;&gt;$BJ$6),W72="有"),$AL$2,VLOOKUP(W72,'P1'!$B$4:$J$35,9,FALSE)),"")</f>
        <v/>
      </c>
      <c r="X73" s="256" t="str">
        <f>IFERROR(IF(AND(AND($N72&lt;&gt;$BI$6,$N72&lt;&gt;$BJ$6),X72="有"),$AL$2,VLOOKUP(X72,'P1'!$B$4:$J$35,9,FALSE)),"")</f>
        <v/>
      </c>
      <c r="Y73" s="256" t="str">
        <f>IFERROR(IF(AND(AND($N72&lt;&gt;$BI$6,$N72&lt;&gt;$BJ$6),Y72="有"),$AL$2,VLOOKUP(Y72,'P1'!$B$4:$J$35,9,FALSE)),"")</f>
        <v/>
      </c>
      <c r="Z73" s="256" t="str">
        <f>IFERROR(IF(AND(AND($N72&lt;&gt;$BI$6,$N72&lt;&gt;$BJ$6),Z72="有"),$AL$2,VLOOKUP(Z72,'P1'!$B$4:$J$35,9,FALSE)),"")</f>
        <v/>
      </c>
      <c r="AA73" s="256" t="str">
        <f>IFERROR(IF(AND(AND($N72&lt;&gt;$BI$6,$N72&lt;&gt;$BJ$6),AA72="有"),$AL$2,VLOOKUP(AA72,'P1'!$B$4:$J$35,9,FALSE)),"")</f>
        <v/>
      </c>
      <c r="AB73" s="256" t="str">
        <f>IFERROR(IF(AND(AND($N72&lt;&gt;$BI$6,$N72&lt;&gt;$BJ$6),AB72="有"),$AL$2,VLOOKUP(AB72,'P1'!$B$4:$J$35,9,FALSE)),"")</f>
        <v/>
      </c>
      <c r="AC73" s="256" t="str">
        <f>IFERROR(IF(AND(AND($N72&lt;&gt;$BI$6,$N72&lt;&gt;$BJ$6),AC72="有"),$AL$2,VLOOKUP(AC72,'P1'!$B$4:$J$35,9,FALSE)),"")</f>
        <v/>
      </c>
      <c r="AD73" s="256" t="str">
        <f>IFERROR(IF(AND(AND($N72&lt;&gt;$BI$6,$N72&lt;&gt;$BJ$6),AD72="有"),$AL$2,VLOOKUP(AD72,'P1'!$B$4:$J$35,9,FALSE)),"")</f>
        <v/>
      </c>
      <c r="AE73" s="256" t="str">
        <f>IFERROR(IF(AND(AND($N72&lt;&gt;$BI$6,$N72&lt;&gt;$BJ$6),AE72="有"),$AL$2,VLOOKUP(AE72,'P1'!$B$4:$J$35,9,FALSE)),"")</f>
        <v/>
      </c>
      <c r="AF73" s="256" t="str">
        <f>IFERROR(IF(AND(AND($N72&lt;&gt;$BI$6,$N72&lt;&gt;$BJ$6),AF72="有"),$AL$2,VLOOKUP(AF72,'P1'!$B$4:$J$35,9,FALSE)),"")</f>
        <v/>
      </c>
      <c r="AG73" s="256" t="str">
        <f>IFERROR(IF(AND(AND($N72&lt;&gt;$BI$6,$N72&lt;&gt;$BJ$6),AG72="有"),$AL$2,VLOOKUP(AG72,'P1'!$B$4:$J$35,9,FALSE)),"")</f>
        <v/>
      </c>
      <c r="AH73" s="256" t="str">
        <f>IFERROR(IF(AND(AND($N72&lt;&gt;$BI$6,$N72&lt;&gt;$BJ$6),AH72="有"),$AL$2,VLOOKUP(AH72,'P1'!$B$4:$J$35,9,FALSE)),"")</f>
        <v/>
      </c>
      <c r="AI73" s="256" t="str">
        <f>IFERROR(IF(AND(AND($N72&lt;&gt;$BI$6,$N72&lt;&gt;$BJ$6),AI72="有"),$AL$2,VLOOKUP(AI72,'P1'!$B$4:$J$35,9,FALSE)),"")</f>
        <v/>
      </c>
      <c r="AJ73" s="256" t="str">
        <f>IFERROR(IF(AND(AND($N72&lt;&gt;$BI$6,$N72&lt;&gt;$BJ$6),AJ72="有"),$AL$2,VLOOKUP(AJ72,'P1'!$B$4:$J$35,9,FALSE)),"")</f>
        <v/>
      </c>
      <c r="AK73" s="256" t="str">
        <f>IFERROR(IF(AND(AND($N72&lt;&gt;$BI$6,$N72&lt;&gt;$BJ$6),AK72="有"),$AL$2,VLOOKUP(AK72,'P1'!$B$4:$J$35,9,FALSE)),"")</f>
        <v/>
      </c>
      <c r="AL73" s="256" t="str">
        <f>IFERROR(IF(AND(AND($N72&lt;&gt;$BI$6,$N72&lt;&gt;$BJ$6),AL72="有"),$AL$2,VLOOKUP(AL72,'P1'!$B$4:$J$35,9,FALSE)),"")</f>
        <v/>
      </c>
      <c r="AM73" s="256" t="str">
        <f>IFERROR(IF(AND(AND($N72&lt;&gt;$BI$6,$N72&lt;&gt;$BJ$6),AM72="有"),$AL$2,VLOOKUP(AM72,'P1'!$B$4:$J$35,9,FALSE)),"")</f>
        <v/>
      </c>
      <c r="AN73" s="256" t="str">
        <f>IFERROR(IF(AND(AND($N72&lt;&gt;$BI$6,$N72&lt;&gt;$BJ$6),AN72="有"),$AL$2,VLOOKUP(AN72,'P1'!$B$4:$J$35,9,FALSE)),"")</f>
        <v/>
      </c>
      <c r="AO73" s="256" t="str">
        <f>IFERROR(IF(AND(AND($N72&lt;&gt;$BI$6,$N72&lt;&gt;$BJ$6),AO72="有"),$AL$2,VLOOKUP(AO72,'P1'!$B$4:$J$35,9,FALSE)),"")</f>
        <v/>
      </c>
      <c r="AP73" s="256" t="str">
        <f>IFERROR(IF(AND(AND($N72&lt;&gt;$BI$6,$N72&lt;&gt;$BJ$6),AP72="有"),$AL$2,VLOOKUP(AP72,'P1'!$B$4:$J$35,9,FALSE)),"")</f>
        <v/>
      </c>
      <c r="AQ73" s="256" t="str">
        <f>IFERROR(IF(AND(AND($N72&lt;&gt;$BI$6,$N72&lt;&gt;$BJ$6),AQ72="有"),$AL$2,VLOOKUP(AQ72,'P1'!$B$4:$J$35,9,FALSE)),"")</f>
        <v/>
      </c>
      <c r="AR73" s="256" t="str">
        <f>IFERROR(IF(AND(AND($N72&lt;&gt;$BI$6,$N72&lt;&gt;$BJ$6),AR72="有"),$AL$2,VLOOKUP(AR72,'P1'!$B$4:$J$35,9,FALSE)),"")</f>
        <v/>
      </c>
      <c r="AS73" s="256" t="str">
        <f>IFERROR(IF(AND(AND($N72&lt;&gt;$BI$6,$N72&lt;&gt;$BJ$6),AS72="有"),$AL$2,VLOOKUP(AS72,'P1'!$B$4:$J$35,9,FALSE)),"")</f>
        <v/>
      </c>
      <c r="AT73" s="256" t="str">
        <f>IFERROR(IF(AND(AND($N72&lt;&gt;$BI$6,$N72&lt;&gt;$BJ$6),AT72="有"),$AL$2,VLOOKUP(AT72,'P1'!$B$4:$J$35,9,FALSE)),"")</f>
        <v/>
      </c>
      <c r="AU73" s="256" t="str">
        <f>IFERROR(IF(AND(AND($N72&lt;&gt;$BI$6,$N72&lt;&gt;$BJ$6),AU72="有"),$AL$2,VLOOKUP(AU72,'P1'!$B$4:$J$35,9,FALSE)),"")</f>
        <v/>
      </c>
      <c r="AV73" s="257">
        <f>SUM(Q73:AU73)</f>
        <v>0</v>
      </c>
      <c r="AW73" s="707"/>
      <c r="AX73" s="709"/>
      <c r="AY73" s="258"/>
      <c r="AZ73" s="258"/>
    </row>
    <row r="74" spans="2:52" ht="17.100000000000001" customHeight="1">
      <c r="B74" s="686">
        <f t="shared" si="5"/>
        <v>28</v>
      </c>
      <c r="C74" s="717"/>
      <c r="D74" s="718"/>
      <c r="E74" s="718"/>
      <c r="F74" s="718"/>
      <c r="G74" s="718"/>
      <c r="H74" s="719"/>
      <c r="I74" s="723"/>
      <c r="J74" s="724"/>
      <c r="K74" s="724"/>
      <c r="L74" s="724"/>
      <c r="M74" s="725"/>
      <c r="N74" s="729"/>
      <c r="O74" s="730"/>
      <c r="P74" s="71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3">
        <f>COUNTA(Q74:AU74)</f>
        <v>0</v>
      </c>
      <c r="AW74" s="706">
        <f>AV75</f>
        <v>0</v>
      </c>
      <c r="AX74" s="708" t="str">
        <f>IFERROR(ROUNDDOWN(AV75/$AT$2,1),"")</f>
        <v/>
      </c>
      <c r="AY74" s="254"/>
      <c r="AZ74" s="254"/>
    </row>
    <row r="75" spans="2:52" ht="17.100000000000001" customHeight="1">
      <c r="B75" s="687"/>
      <c r="C75" s="720"/>
      <c r="D75" s="721"/>
      <c r="E75" s="721"/>
      <c r="F75" s="721"/>
      <c r="G75" s="721"/>
      <c r="H75" s="722"/>
      <c r="I75" s="726"/>
      <c r="J75" s="727"/>
      <c r="K75" s="727"/>
      <c r="L75" s="727"/>
      <c r="M75" s="728"/>
      <c r="N75" s="720"/>
      <c r="O75" s="721"/>
      <c r="P75" s="722"/>
      <c r="Q75" s="256" t="str">
        <f>IFERROR(IF(AND(AND($N74&lt;&gt;$BI$6,$N74&lt;&gt;$BJ$6),Q74="有"),$AL$2,VLOOKUP(Q74,'P1'!$B$4:$J$35,9,FALSE)),"")</f>
        <v/>
      </c>
      <c r="R75" s="256" t="str">
        <f>IFERROR(IF(AND(AND($N74&lt;&gt;$BI$6,$N74&lt;&gt;$BJ$6),R74="有"),$AL$2,VLOOKUP(R74,'P1'!$B$4:$J$35,9,FALSE)),"")</f>
        <v/>
      </c>
      <c r="S75" s="256" t="str">
        <f>IFERROR(IF(AND(AND($N74&lt;&gt;$BI$6,$N74&lt;&gt;$BJ$6),S74="有"),$AL$2,VLOOKUP(S74,'P1'!$B$4:$J$35,9,FALSE)),"")</f>
        <v/>
      </c>
      <c r="T75" s="256" t="str">
        <f>IFERROR(IF(AND(AND($N74&lt;&gt;$BI$6,$N74&lt;&gt;$BJ$6),T74="有"),$AL$2,VLOOKUP(T74,'P1'!$B$4:$J$35,9,FALSE)),"")</f>
        <v/>
      </c>
      <c r="U75" s="256" t="str">
        <f>IFERROR(IF(AND(AND($N74&lt;&gt;$BI$6,$N74&lt;&gt;$BJ$6),U74="有"),$AL$2,VLOOKUP(U74,'P1'!$B$4:$J$35,9,FALSE)),"")</f>
        <v/>
      </c>
      <c r="V75" s="256" t="str">
        <f>IFERROR(IF(AND(AND($N74&lt;&gt;$BI$6,$N74&lt;&gt;$BJ$6),V74="有"),$AL$2,VLOOKUP(V74,'P1'!$B$4:$J$35,9,FALSE)),"")</f>
        <v/>
      </c>
      <c r="W75" s="256" t="str">
        <f>IFERROR(IF(AND(AND($N74&lt;&gt;$BI$6,$N74&lt;&gt;$BJ$6),W74="有"),$AL$2,VLOOKUP(W74,'P1'!$B$4:$J$35,9,FALSE)),"")</f>
        <v/>
      </c>
      <c r="X75" s="256" t="str">
        <f>IFERROR(IF(AND(AND($N74&lt;&gt;$BI$6,$N74&lt;&gt;$BJ$6),X74="有"),$AL$2,VLOOKUP(X74,'P1'!$B$4:$J$35,9,FALSE)),"")</f>
        <v/>
      </c>
      <c r="Y75" s="256" t="str">
        <f>IFERROR(IF(AND(AND($N74&lt;&gt;$BI$6,$N74&lt;&gt;$BJ$6),Y74="有"),$AL$2,VLOOKUP(Y74,'P1'!$B$4:$J$35,9,FALSE)),"")</f>
        <v/>
      </c>
      <c r="Z75" s="256" t="str">
        <f>IFERROR(IF(AND(AND($N74&lt;&gt;$BI$6,$N74&lt;&gt;$BJ$6),Z74="有"),$AL$2,VLOOKUP(Z74,'P1'!$B$4:$J$35,9,FALSE)),"")</f>
        <v/>
      </c>
      <c r="AA75" s="256" t="str">
        <f>IFERROR(IF(AND(AND($N74&lt;&gt;$BI$6,$N74&lt;&gt;$BJ$6),AA74="有"),$AL$2,VLOOKUP(AA74,'P1'!$B$4:$J$35,9,FALSE)),"")</f>
        <v/>
      </c>
      <c r="AB75" s="256" t="str">
        <f>IFERROR(IF(AND(AND($N74&lt;&gt;$BI$6,$N74&lt;&gt;$BJ$6),AB74="有"),$AL$2,VLOOKUP(AB74,'P1'!$B$4:$J$35,9,FALSE)),"")</f>
        <v/>
      </c>
      <c r="AC75" s="256" t="str">
        <f>IFERROR(IF(AND(AND($N74&lt;&gt;$BI$6,$N74&lt;&gt;$BJ$6),AC74="有"),$AL$2,VLOOKUP(AC74,'P1'!$B$4:$J$35,9,FALSE)),"")</f>
        <v/>
      </c>
      <c r="AD75" s="256" t="str">
        <f>IFERROR(IF(AND(AND($N74&lt;&gt;$BI$6,$N74&lt;&gt;$BJ$6),AD74="有"),$AL$2,VLOOKUP(AD74,'P1'!$B$4:$J$35,9,FALSE)),"")</f>
        <v/>
      </c>
      <c r="AE75" s="256" t="str">
        <f>IFERROR(IF(AND(AND($N74&lt;&gt;$BI$6,$N74&lt;&gt;$BJ$6),AE74="有"),$AL$2,VLOOKUP(AE74,'P1'!$B$4:$J$35,9,FALSE)),"")</f>
        <v/>
      </c>
      <c r="AF75" s="256" t="str">
        <f>IFERROR(IF(AND(AND($N74&lt;&gt;$BI$6,$N74&lt;&gt;$BJ$6),AF74="有"),$AL$2,VLOOKUP(AF74,'P1'!$B$4:$J$35,9,FALSE)),"")</f>
        <v/>
      </c>
      <c r="AG75" s="256" t="str">
        <f>IFERROR(IF(AND(AND($N74&lt;&gt;$BI$6,$N74&lt;&gt;$BJ$6),AG74="有"),$AL$2,VLOOKUP(AG74,'P1'!$B$4:$J$35,9,FALSE)),"")</f>
        <v/>
      </c>
      <c r="AH75" s="256" t="str">
        <f>IFERROR(IF(AND(AND($N74&lt;&gt;$BI$6,$N74&lt;&gt;$BJ$6),AH74="有"),$AL$2,VLOOKUP(AH74,'P1'!$B$4:$J$35,9,FALSE)),"")</f>
        <v/>
      </c>
      <c r="AI75" s="256" t="str">
        <f>IFERROR(IF(AND(AND($N74&lt;&gt;$BI$6,$N74&lt;&gt;$BJ$6),AI74="有"),$AL$2,VLOOKUP(AI74,'P1'!$B$4:$J$35,9,FALSE)),"")</f>
        <v/>
      </c>
      <c r="AJ75" s="256" t="str">
        <f>IFERROR(IF(AND(AND($N74&lt;&gt;$BI$6,$N74&lt;&gt;$BJ$6),AJ74="有"),$AL$2,VLOOKUP(AJ74,'P1'!$B$4:$J$35,9,FALSE)),"")</f>
        <v/>
      </c>
      <c r="AK75" s="256" t="str">
        <f>IFERROR(IF(AND(AND($N74&lt;&gt;$BI$6,$N74&lt;&gt;$BJ$6),AK74="有"),$AL$2,VLOOKUP(AK74,'P1'!$B$4:$J$35,9,FALSE)),"")</f>
        <v/>
      </c>
      <c r="AL75" s="256" t="str">
        <f>IFERROR(IF(AND(AND($N74&lt;&gt;$BI$6,$N74&lt;&gt;$BJ$6),AL74="有"),$AL$2,VLOOKUP(AL74,'P1'!$B$4:$J$35,9,FALSE)),"")</f>
        <v/>
      </c>
      <c r="AM75" s="256" t="str">
        <f>IFERROR(IF(AND(AND($N74&lt;&gt;$BI$6,$N74&lt;&gt;$BJ$6),AM74="有"),$AL$2,VLOOKUP(AM74,'P1'!$B$4:$J$35,9,FALSE)),"")</f>
        <v/>
      </c>
      <c r="AN75" s="256" t="str">
        <f>IFERROR(IF(AND(AND($N74&lt;&gt;$BI$6,$N74&lt;&gt;$BJ$6),AN74="有"),$AL$2,VLOOKUP(AN74,'P1'!$B$4:$J$35,9,FALSE)),"")</f>
        <v/>
      </c>
      <c r="AO75" s="256" t="str">
        <f>IFERROR(IF(AND(AND($N74&lt;&gt;$BI$6,$N74&lt;&gt;$BJ$6),AO74="有"),$AL$2,VLOOKUP(AO74,'P1'!$B$4:$J$35,9,FALSE)),"")</f>
        <v/>
      </c>
      <c r="AP75" s="256" t="str">
        <f>IFERROR(IF(AND(AND($N74&lt;&gt;$BI$6,$N74&lt;&gt;$BJ$6),AP74="有"),$AL$2,VLOOKUP(AP74,'P1'!$B$4:$J$35,9,FALSE)),"")</f>
        <v/>
      </c>
      <c r="AQ75" s="256" t="str">
        <f>IFERROR(IF(AND(AND($N74&lt;&gt;$BI$6,$N74&lt;&gt;$BJ$6),AQ74="有"),$AL$2,VLOOKUP(AQ74,'P1'!$B$4:$J$35,9,FALSE)),"")</f>
        <v/>
      </c>
      <c r="AR75" s="256" t="str">
        <f>IFERROR(IF(AND(AND($N74&lt;&gt;$BI$6,$N74&lt;&gt;$BJ$6),AR74="有"),$AL$2,VLOOKUP(AR74,'P1'!$B$4:$J$35,9,FALSE)),"")</f>
        <v/>
      </c>
      <c r="AS75" s="256" t="str">
        <f>IFERROR(IF(AND(AND($N74&lt;&gt;$BI$6,$N74&lt;&gt;$BJ$6),AS74="有"),$AL$2,VLOOKUP(AS74,'P1'!$B$4:$J$35,9,FALSE)),"")</f>
        <v/>
      </c>
      <c r="AT75" s="256" t="str">
        <f>IFERROR(IF(AND(AND($N74&lt;&gt;$BI$6,$N74&lt;&gt;$BJ$6),AT74="有"),$AL$2,VLOOKUP(AT74,'P1'!$B$4:$J$35,9,FALSE)),"")</f>
        <v/>
      </c>
      <c r="AU75" s="256" t="str">
        <f>IFERROR(IF(AND(AND($N74&lt;&gt;$BI$6,$N74&lt;&gt;$BJ$6),AU74="有"),$AL$2,VLOOKUP(AU74,'P1'!$B$4:$J$35,9,FALSE)),"")</f>
        <v/>
      </c>
      <c r="AV75" s="257">
        <f>SUM(Q75:AU75)</f>
        <v>0</v>
      </c>
      <c r="AW75" s="707"/>
      <c r="AX75" s="709"/>
      <c r="AY75" s="258"/>
      <c r="AZ75" s="258"/>
    </row>
    <row r="76" spans="2:52" ht="17.100000000000001" customHeight="1">
      <c r="B76" s="686">
        <f t="shared" si="5"/>
        <v>29</v>
      </c>
      <c r="C76" s="717"/>
      <c r="D76" s="718"/>
      <c r="E76" s="718"/>
      <c r="F76" s="718"/>
      <c r="G76" s="718"/>
      <c r="H76" s="719"/>
      <c r="I76" s="723"/>
      <c r="J76" s="724"/>
      <c r="K76" s="724"/>
      <c r="L76" s="724"/>
      <c r="M76" s="725"/>
      <c r="N76" s="729"/>
      <c r="O76" s="730"/>
      <c r="P76" s="71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3">
        <f>COUNTA(Q76:AU76)</f>
        <v>0</v>
      </c>
      <c r="AW76" s="706">
        <f>AV77</f>
        <v>0</v>
      </c>
      <c r="AX76" s="708" t="str">
        <f>IFERROR(ROUNDDOWN(AV77/$AT$2,1),"")</f>
        <v/>
      </c>
      <c r="AY76" s="254"/>
      <c r="AZ76" s="254"/>
    </row>
    <row r="77" spans="2:52" ht="17.100000000000001" customHeight="1">
      <c r="B77" s="687"/>
      <c r="C77" s="720"/>
      <c r="D77" s="721"/>
      <c r="E77" s="721"/>
      <c r="F77" s="721"/>
      <c r="G77" s="721"/>
      <c r="H77" s="722"/>
      <c r="I77" s="726"/>
      <c r="J77" s="727"/>
      <c r="K77" s="727"/>
      <c r="L77" s="727"/>
      <c r="M77" s="728"/>
      <c r="N77" s="720"/>
      <c r="O77" s="721"/>
      <c r="P77" s="722"/>
      <c r="Q77" s="256" t="str">
        <f>IFERROR(IF(AND(AND($N76&lt;&gt;$BI$6,$N76&lt;&gt;$BJ$6),Q76="有"),$AL$2,VLOOKUP(Q76,'P1'!$B$4:$J$35,9,FALSE)),"")</f>
        <v/>
      </c>
      <c r="R77" s="256" t="str">
        <f>IFERROR(IF(AND(AND($N76&lt;&gt;$BI$6,$N76&lt;&gt;$BJ$6),R76="有"),$AL$2,VLOOKUP(R76,'P1'!$B$4:$J$35,9,FALSE)),"")</f>
        <v/>
      </c>
      <c r="S77" s="256" t="str">
        <f>IFERROR(IF(AND(AND($N76&lt;&gt;$BI$6,$N76&lt;&gt;$BJ$6),S76="有"),$AL$2,VLOOKUP(S76,'P1'!$B$4:$J$35,9,FALSE)),"")</f>
        <v/>
      </c>
      <c r="T77" s="256" t="str">
        <f>IFERROR(IF(AND(AND($N76&lt;&gt;$BI$6,$N76&lt;&gt;$BJ$6),T76="有"),$AL$2,VLOOKUP(T76,'P1'!$B$4:$J$35,9,FALSE)),"")</f>
        <v/>
      </c>
      <c r="U77" s="256" t="str">
        <f>IFERROR(IF(AND(AND($N76&lt;&gt;$BI$6,$N76&lt;&gt;$BJ$6),U76="有"),$AL$2,VLOOKUP(U76,'P1'!$B$4:$J$35,9,FALSE)),"")</f>
        <v/>
      </c>
      <c r="V77" s="256" t="str">
        <f>IFERROR(IF(AND(AND($N76&lt;&gt;$BI$6,$N76&lt;&gt;$BJ$6),V76="有"),$AL$2,VLOOKUP(V76,'P1'!$B$4:$J$35,9,FALSE)),"")</f>
        <v/>
      </c>
      <c r="W77" s="256" t="str">
        <f>IFERROR(IF(AND(AND($N76&lt;&gt;$BI$6,$N76&lt;&gt;$BJ$6),W76="有"),$AL$2,VLOOKUP(W76,'P1'!$B$4:$J$35,9,FALSE)),"")</f>
        <v/>
      </c>
      <c r="X77" s="256" t="str">
        <f>IFERROR(IF(AND(AND($N76&lt;&gt;$BI$6,$N76&lt;&gt;$BJ$6),X76="有"),$AL$2,VLOOKUP(X76,'P1'!$B$4:$J$35,9,FALSE)),"")</f>
        <v/>
      </c>
      <c r="Y77" s="256" t="str">
        <f>IFERROR(IF(AND(AND($N76&lt;&gt;$BI$6,$N76&lt;&gt;$BJ$6),Y76="有"),$AL$2,VLOOKUP(Y76,'P1'!$B$4:$J$35,9,FALSE)),"")</f>
        <v/>
      </c>
      <c r="Z77" s="256" t="str">
        <f>IFERROR(IF(AND(AND($N76&lt;&gt;$BI$6,$N76&lt;&gt;$BJ$6),Z76="有"),$AL$2,VLOOKUP(Z76,'P1'!$B$4:$J$35,9,FALSE)),"")</f>
        <v/>
      </c>
      <c r="AA77" s="256" t="str">
        <f>IFERROR(IF(AND(AND($N76&lt;&gt;$BI$6,$N76&lt;&gt;$BJ$6),AA76="有"),$AL$2,VLOOKUP(AA76,'P1'!$B$4:$J$35,9,FALSE)),"")</f>
        <v/>
      </c>
      <c r="AB77" s="256" t="str">
        <f>IFERROR(IF(AND(AND($N76&lt;&gt;$BI$6,$N76&lt;&gt;$BJ$6),AB76="有"),$AL$2,VLOOKUP(AB76,'P1'!$B$4:$J$35,9,FALSE)),"")</f>
        <v/>
      </c>
      <c r="AC77" s="256" t="str">
        <f>IFERROR(IF(AND(AND($N76&lt;&gt;$BI$6,$N76&lt;&gt;$BJ$6),AC76="有"),$AL$2,VLOOKUP(AC76,'P1'!$B$4:$J$35,9,FALSE)),"")</f>
        <v/>
      </c>
      <c r="AD77" s="256" t="str">
        <f>IFERROR(IF(AND(AND($N76&lt;&gt;$BI$6,$N76&lt;&gt;$BJ$6),AD76="有"),$AL$2,VLOOKUP(AD76,'P1'!$B$4:$J$35,9,FALSE)),"")</f>
        <v/>
      </c>
      <c r="AE77" s="256" t="str">
        <f>IFERROR(IF(AND(AND($N76&lt;&gt;$BI$6,$N76&lt;&gt;$BJ$6),AE76="有"),$AL$2,VLOOKUP(AE76,'P1'!$B$4:$J$35,9,FALSE)),"")</f>
        <v/>
      </c>
      <c r="AF77" s="256" t="str">
        <f>IFERROR(IF(AND(AND($N76&lt;&gt;$BI$6,$N76&lt;&gt;$BJ$6),AF76="有"),$AL$2,VLOOKUP(AF76,'P1'!$B$4:$J$35,9,FALSE)),"")</f>
        <v/>
      </c>
      <c r="AG77" s="256" t="str">
        <f>IFERROR(IF(AND(AND($N76&lt;&gt;$BI$6,$N76&lt;&gt;$BJ$6),AG76="有"),$AL$2,VLOOKUP(AG76,'P1'!$B$4:$J$35,9,FALSE)),"")</f>
        <v/>
      </c>
      <c r="AH77" s="256" t="str">
        <f>IFERROR(IF(AND(AND($N76&lt;&gt;$BI$6,$N76&lt;&gt;$BJ$6),AH76="有"),$AL$2,VLOOKUP(AH76,'P1'!$B$4:$J$35,9,FALSE)),"")</f>
        <v/>
      </c>
      <c r="AI77" s="256" t="str">
        <f>IFERROR(IF(AND(AND($N76&lt;&gt;$BI$6,$N76&lt;&gt;$BJ$6),AI76="有"),$AL$2,VLOOKUP(AI76,'P1'!$B$4:$J$35,9,FALSE)),"")</f>
        <v/>
      </c>
      <c r="AJ77" s="256" t="str">
        <f>IFERROR(IF(AND(AND($N76&lt;&gt;$BI$6,$N76&lt;&gt;$BJ$6),AJ76="有"),$AL$2,VLOOKUP(AJ76,'P1'!$B$4:$J$35,9,FALSE)),"")</f>
        <v/>
      </c>
      <c r="AK77" s="256" t="str">
        <f>IFERROR(IF(AND(AND($N76&lt;&gt;$BI$6,$N76&lt;&gt;$BJ$6),AK76="有"),$AL$2,VLOOKUP(AK76,'P1'!$B$4:$J$35,9,FALSE)),"")</f>
        <v/>
      </c>
      <c r="AL77" s="256" t="str">
        <f>IFERROR(IF(AND(AND($N76&lt;&gt;$BI$6,$N76&lt;&gt;$BJ$6),AL76="有"),$AL$2,VLOOKUP(AL76,'P1'!$B$4:$J$35,9,FALSE)),"")</f>
        <v/>
      </c>
      <c r="AM77" s="256" t="str">
        <f>IFERROR(IF(AND(AND($N76&lt;&gt;$BI$6,$N76&lt;&gt;$BJ$6),AM76="有"),$AL$2,VLOOKUP(AM76,'P1'!$B$4:$J$35,9,FALSE)),"")</f>
        <v/>
      </c>
      <c r="AN77" s="256" t="str">
        <f>IFERROR(IF(AND(AND($N76&lt;&gt;$BI$6,$N76&lt;&gt;$BJ$6),AN76="有"),$AL$2,VLOOKUP(AN76,'P1'!$B$4:$J$35,9,FALSE)),"")</f>
        <v/>
      </c>
      <c r="AO77" s="256" t="str">
        <f>IFERROR(IF(AND(AND($N76&lt;&gt;$BI$6,$N76&lt;&gt;$BJ$6),AO76="有"),$AL$2,VLOOKUP(AO76,'P1'!$B$4:$J$35,9,FALSE)),"")</f>
        <v/>
      </c>
      <c r="AP77" s="256" t="str">
        <f>IFERROR(IF(AND(AND($N76&lt;&gt;$BI$6,$N76&lt;&gt;$BJ$6),AP76="有"),$AL$2,VLOOKUP(AP76,'P1'!$B$4:$J$35,9,FALSE)),"")</f>
        <v/>
      </c>
      <c r="AQ77" s="256" t="str">
        <f>IFERROR(IF(AND(AND($N76&lt;&gt;$BI$6,$N76&lt;&gt;$BJ$6),AQ76="有"),$AL$2,VLOOKUP(AQ76,'P1'!$B$4:$J$35,9,FALSE)),"")</f>
        <v/>
      </c>
      <c r="AR77" s="256" t="str">
        <f>IFERROR(IF(AND(AND($N76&lt;&gt;$BI$6,$N76&lt;&gt;$BJ$6),AR76="有"),$AL$2,VLOOKUP(AR76,'P1'!$B$4:$J$35,9,FALSE)),"")</f>
        <v/>
      </c>
      <c r="AS77" s="256" t="str">
        <f>IFERROR(IF(AND(AND($N76&lt;&gt;$BI$6,$N76&lt;&gt;$BJ$6),AS76="有"),$AL$2,VLOOKUP(AS76,'P1'!$B$4:$J$35,9,FALSE)),"")</f>
        <v/>
      </c>
      <c r="AT77" s="256" t="str">
        <f>IFERROR(IF(AND(AND($N76&lt;&gt;$BI$6,$N76&lt;&gt;$BJ$6),AT76="有"),$AL$2,VLOOKUP(AT76,'P1'!$B$4:$J$35,9,FALSE)),"")</f>
        <v/>
      </c>
      <c r="AU77" s="256" t="str">
        <f>IFERROR(IF(AND(AND($N76&lt;&gt;$BI$6,$N76&lt;&gt;$BJ$6),AU76="有"),$AL$2,VLOOKUP(AU76,'P1'!$B$4:$J$35,9,FALSE)),"")</f>
        <v/>
      </c>
      <c r="AV77" s="257">
        <f>SUM(Q77:AU77)</f>
        <v>0</v>
      </c>
      <c r="AW77" s="707"/>
      <c r="AX77" s="709"/>
      <c r="AY77" s="258"/>
      <c r="AZ77" s="258"/>
    </row>
    <row r="78" spans="2:52" ht="17.100000000000001" customHeight="1">
      <c r="B78" s="686">
        <f t="shared" si="5"/>
        <v>30</v>
      </c>
      <c r="C78" s="717"/>
      <c r="D78" s="718"/>
      <c r="E78" s="718"/>
      <c r="F78" s="718"/>
      <c r="G78" s="718"/>
      <c r="H78" s="719"/>
      <c r="I78" s="723"/>
      <c r="J78" s="724"/>
      <c r="K78" s="724"/>
      <c r="L78" s="724"/>
      <c r="M78" s="725"/>
      <c r="N78" s="729"/>
      <c r="O78" s="730"/>
      <c r="P78" s="71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3">
        <f>COUNTA(Q78:AU78)</f>
        <v>0</v>
      </c>
      <c r="AW78" s="706">
        <f>AV79</f>
        <v>0</v>
      </c>
      <c r="AX78" s="708" t="str">
        <f>IFERROR(ROUNDDOWN(AV79/$AT$2,1),"")</f>
        <v/>
      </c>
      <c r="AY78" s="254"/>
      <c r="AZ78" s="254"/>
    </row>
    <row r="79" spans="2:52" ht="17.100000000000001" customHeight="1">
      <c r="B79" s="687"/>
      <c r="C79" s="720"/>
      <c r="D79" s="721"/>
      <c r="E79" s="721"/>
      <c r="F79" s="721"/>
      <c r="G79" s="721"/>
      <c r="H79" s="722"/>
      <c r="I79" s="726"/>
      <c r="J79" s="727"/>
      <c r="K79" s="727"/>
      <c r="L79" s="727"/>
      <c r="M79" s="728"/>
      <c r="N79" s="720"/>
      <c r="O79" s="721"/>
      <c r="P79" s="722"/>
      <c r="Q79" s="256" t="str">
        <f>IFERROR(IF(AND(AND($N78&lt;&gt;$BI$6,$N78&lt;&gt;$BJ$6),Q78="有"),$AL$2,VLOOKUP(Q78,'P1'!$B$4:$J$35,9,FALSE)),"")</f>
        <v/>
      </c>
      <c r="R79" s="256" t="str">
        <f>IFERROR(IF(AND(AND($N78&lt;&gt;$BI$6,$N78&lt;&gt;$BJ$6),R78="有"),$AL$2,VLOOKUP(R78,'P1'!$B$4:$J$35,9,FALSE)),"")</f>
        <v/>
      </c>
      <c r="S79" s="256" t="str">
        <f>IFERROR(IF(AND(AND($N78&lt;&gt;$BI$6,$N78&lt;&gt;$BJ$6),S78="有"),$AL$2,VLOOKUP(S78,'P1'!$B$4:$J$35,9,FALSE)),"")</f>
        <v/>
      </c>
      <c r="T79" s="256" t="str">
        <f>IFERROR(IF(AND(AND($N78&lt;&gt;$BI$6,$N78&lt;&gt;$BJ$6),T78="有"),$AL$2,VLOOKUP(T78,'P1'!$B$4:$J$35,9,FALSE)),"")</f>
        <v/>
      </c>
      <c r="U79" s="256" t="str">
        <f>IFERROR(IF(AND(AND($N78&lt;&gt;$BI$6,$N78&lt;&gt;$BJ$6),U78="有"),$AL$2,VLOOKUP(U78,'P1'!$B$4:$J$35,9,FALSE)),"")</f>
        <v/>
      </c>
      <c r="V79" s="256" t="str">
        <f>IFERROR(IF(AND(AND($N78&lt;&gt;$BI$6,$N78&lt;&gt;$BJ$6),V78="有"),$AL$2,VLOOKUP(V78,'P1'!$B$4:$J$35,9,FALSE)),"")</f>
        <v/>
      </c>
      <c r="W79" s="256" t="str">
        <f>IFERROR(IF(AND(AND($N78&lt;&gt;$BI$6,$N78&lt;&gt;$BJ$6),W78="有"),$AL$2,VLOOKUP(W78,'P1'!$B$4:$J$35,9,FALSE)),"")</f>
        <v/>
      </c>
      <c r="X79" s="256" t="str">
        <f>IFERROR(IF(AND(AND($N78&lt;&gt;$BI$6,$N78&lt;&gt;$BJ$6),X78="有"),$AL$2,VLOOKUP(X78,'P1'!$B$4:$J$35,9,FALSE)),"")</f>
        <v/>
      </c>
      <c r="Y79" s="256" t="str">
        <f>IFERROR(IF(AND(AND($N78&lt;&gt;$BI$6,$N78&lt;&gt;$BJ$6),Y78="有"),$AL$2,VLOOKUP(Y78,'P1'!$B$4:$J$35,9,FALSE)),"")</f>
        <v/>
      </c>
      <c r="Z79" s="256" t="str">
        <f>IFERROR(IF(AND(AND($N78&lt;&gt;$BI$6,$N78&lt;&gt;$BJ$6),Z78="有"),$AL$2,VLOOKUP(Z78,'P1'!$B$4:$J$35,9,FALSE)),"")</f>
        <v/>
      </c>
      <c r="AA79" s="256" t="str">
        <f>IFERROR(IF(AND(AND($N78&lt;&gt;$BI$6,$N78&lt;&gt;$BJ$6),AA78="有"),$AL$2,VLOOKUP(AA78,'P1'!$B$4:$J$35,9,FALSE)),"")</f>
        <v/>
      </c>
      <c r="AB79" s="256" t="str">
        <f>IFERROR(IF(AND(AND($N78&lt;&gt;$BI$6,$N78&lt;&gt;$BJ$6),AB78="有"),$AL$2,VLOOKUP(AB78,'P1'!$B$4:$J$35,9,FALSE)),"")</f>
        <v/>
      </c>
      <c r="AC79" s="256" t="str">
        <f>IFERROR(IF(AND(AND($N78&lt;&gt;$BI$6,$N78&lt;&gt;$BJ$6),AC78="有"),$AL$2,VLOOKUP(AC78,'P1'!$B$4:$J$35,9,FALSE)),"")</f>
        <v/>
      </c>
      <c r="AD79" s="256" t="str">
        <f>IFERROR(IF(AND(AND($N78&lt;&gt;$BI$6,$N78&lt;&gt;$BJ$6),AD78="有"),$AL$2,VLOOKUP(AD78,'P1'!$B$4:$J$35,9,FALSE)),"")</f>
        <v/>
      </c>
      <c r="AE79" s="256" t="str">
        <f>IFERROR(IF(AND(AND($N78&lt;&gt;$BI$6,$N78&lt;&gt;$BJ$6),AE78="有"),$AL$2,VLOOKUP(AE78,'P1'!$B$4:$J$35,9,FALSE)),"")</f>
        <v/>
      </c>
      <c r="AF79" s="256" t="str">
        <f>IFERROR(IF(AND(AND($N78&lt;&gt;$BI$6,$N78&lt;&gt;$BJ$6),AF78="有"),$AL$2,VLOOKUP(AF78,'P1'!$B$4:$J$35,9,FALSE)),"")</f>
        <v/>
      </c>
      <c r="AG79" s="256" t="str">
        <f>IFERROR(IF(AND(AND($N78&lt;&gt;$BI$6,$N78&lt;&gt;$BJ$6),AG78="有"),$AL$2,VLOOKUP(AG78,'P1'!$B$4:$J$35,9,FALSE)),"")</f>
        <v/>
      </c>
      <c r="AH79" s="256" t="str">
        <f>IFERROR(IF(AND(AND($N78&lt;&gt;$BI$6,$N78&lt;&gt;$BJ$6),AH78="有"),$AL$2,VLOOKUP(AH78,'P1'!$B$4:$J$35,9,FALSE)),"")</f>
        <v/>
      </c>
      <c r="AI79" s="256" t="str">
        <f>IFERROR(IF(AND(AND($N78&lt;&gt;$BI$6,$N78&lt;&gt;$BJ$6),AI78="有"),$AL$2,VLOOKUP(AI78,'P1'!$B$4:$J$35,9,FALSE)),"")</f>
        <v/>
      </c>
      <c r="AJ79" s="256" t="str">
        <f>IFERROR(IF(AND(AND($N78&lt;&gt;$BI$6,$N78&lt;&gt;$BJ$6),AJ78="有"),$AL$2,VLOOKUP(AJ78,'P1'!$B$4:$J$35,9,FALSE)),"")</f>
        <v/>
      </c>
      <c r="AK79" s="256" t="str">
        <f>IFERROR(IF(AND(AND($N78&lt;&gt;$BI$6,$N78&lt;&gt;$BJ$6),AK78="有"),$AL$2,VLOOKUP(AK78,'P1'!$B$4:$J$35,9,FALSE)),"")</f>
        <v/>
      </c>
      <c r="AL79" s="256" t="str">
        <f>IFERROR(IF(AND(AND($N78&lt;&gt;$BI$6,$N78&lt;&gt;$BJ$6),AL78="有"),$AL$2,VLOOKUP(AL78,'P1'!$B$4:$J$35,9,FALSE)),"")</f>
        <v/>
      </c>
      <c r="AM79" s="256" t="str">
        <f>IFERROR(IF(AND(AND($N78&lt;&gt;$BI$6,$N78&lt;&gt;$BJ$6),AM78="有"),$AL$2,VLOOKUP(AM78,'P1'!$B$4:$J$35,9,FALSE)),"")</f>
        <v/>
      </c>
      <c r="AN79" s="256" t="str">
        <f>IFERROR(IF(AND(AND($N78&lt;&gt;$BI$6,$N78&lt;&gt;$BJ$6),AN78="有"),$AL$2,VLOOKUP(AN78,'P1'!$B$4:$J$35,9,FALSE)),"")</f>
        <v/>
      </c>
      <c r="AO79" s="256" t="str">
        <f>IFERROR(IF(AND(AND($N78&lt;&gt;$BI$6,$N78&lt;&gt;$BJ$6),AO78="有"),$AL$2,VLOOKUP(AO78,'P1'!$B$4:$J$35,9,FALSE)),"")</f>
        <v/>
      </c>
      <c r="AP79" s="256" t="str">
        <f>IFERROR(IF(AND(AND($N78&lt;&gt;$BI$6,$N78&lt;&gt;$BJ$6),AP78="有"),$AL$2,VLOOKUP(AP78,'P1'!$B$4:$J$35,9,FALSE)),"")</f>
        <v/>
      </c>
      <c r="AQ79" s="256" t="str">
        <f>IFERROR(IF(AND(AND($N78&lt;&gt;$BI$6,$N78&lt;&gt;$BJ$6),AQ78="有"),$AL$2,VLOOKUP(AQ78,'P1'!$B$4:$J$35,9,FALSE)),"")</f>
        <v/>
      </c>
      <c r="AR79" s="256" t="str">
        <f>IFERROR(IF(AND(AND($N78&lt;&gt;$BI$6,$N78&lt;&gt;$BJ$6),AR78="有"),$AL$2,VLOOKUP(AR78,'P1'!$B$4:$J$35,9,FALSE)),"")</f>
        <v/>
      </c>
      <c r="AS79" s="256" t="str">
        <f>IFERROR(IF(AND(AND($N78&lt;&gt;$BI$6,$N78&lt;&gt;$BJ$6),AS78="有"),$AL$2,VLOOKUP(AS78,'P1'!$B$4:$J$35,9,FALSE)),"")</f>
        <v/>
      </c>
      <c r="AT79" s="256" t="str">
        <f>IFERROR(IF(AND(AND($N78&lt;&gt;$BI$6,$N78&lt;&gt;$BJ$6),AT78="有"),$AL$2,VLOOKUP(AT78,'P1'!$B$4:$J$35,9,FALSE)),"")</f>
        <v/>
      </c>
      <c r="AU79" s="256" t="str">
        <f>IFERROR(IF(AND(AND($N78&lt;&gt;$BI$6,$N78&lt;&gt;$BJ$6),AU78="有"),$AL$2,VLOOKUP(AU78,'P1'!$B$4:$J$35,9,FALSE)),"")</f>
        <v/>
      </c>
      <c r="AV79" s="257">
        <f>SUM(Q79:AU79)</f>
        <v>0</v>
      </c>
      <c r="AW79" s="707"/>
      <c r="AX79" s="709"/>
      <c r="AY79" s="258"/>
      <c r="AZ79" s="258"/>
    </row>
    <row r="80" spans="2:52" ht="17.100000000000001" customHeight="1">
      <c r="B80" s="686">
        <f t="shared" si="5"/>
        <v>31</v>
      </c>
      <c r="C80" s="717"/>
      <c r="D80" s="718"/>
      <c r="E80" s="718"/>
      <c r="F80" s="718"/>
      <c r="G80" s="718"/>
      <c r="H80" s="719"/>
      <c r="I80" s="723"/>
      <c r="J80" s="724"/>
      <c r="K80" s="724"/>
      <c r="L80" s="724"/>
      <c r="M80" s="725"/>
      <c r="N80" s="729"/>
      <c r="O80" s="730"/>
      <c r="P80" s="71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3">
        <f>COUNTA(Q80:AU80)</f>
        <v>0</v>
      </c>
      <c r="AW80" s="706">
        <f>AV81</f>
        <v>0</v>
      </c>
      <c r="AX80" s="708" t="str">
        <f>IFERROR(ROUNDDOWN(AV81/$AT$2,1),"")</f>
        <v/>
      </c>
      <c r="AY80" s="254"/>
      <c r="AZ80" s="254"/>
    </row>
    <row r="81" spans="2:52" ht="17.100000000000001" customHeight="1">
      <c r="B81" s="687"/>
      <c r="C81" s="720"/>
      <c r="D81" s="721"/>
      <c r="E81" s="721"/>
      <c r="F81" s="721"/>
      <c r="G81" s="721"/>
      <c r="H81" s="722"/>
      <c r="I81" s="726"/>
      <c r="J81" s="727"/>
      <c r="K81" s="727"/>
      <c r="L81" s="727"/>
      <c r="M81" s="728"/>
      <c r="N81" s="720"/>
      <c r="O81" s="721"/>
      <c r="P81" s="722"/>
      <c r="Q81" s="256" t="str">
        <f>IFERROR(IF(AND(AND($N80&lt;&gt;$BI$6,$N80&lt;&gt;$BJ$6),Q80="有"),$AL$2,VLOOKUP(Q80,'P1'!$B$4:$J$35,9,FALSE)),"")</f>
        <v/>
      </c>
      <c r="R81" s="256" t="str">
        <f>IFERROR(IF(AND(AND($N80&lt;&gt;$BI$6,$N80&lt;&gt;$BJ$6),R80="有"),$AL$2,VLOOKUP(R80,'P1'!$B$4:$J$35,9,FALSE)),"")</f>
        <v/>
      </c>
      <c r="S81" s="256" t="str">
        <f>IFERROR(IF(AND(AND($N80&lt;&gt;$BI$6,$N80&lt;&gt;$BJ$6),S80="有"),$AL$2,VLOOKUP(S80,'P1'!$B$4:$J$35,9,FALSE)),"")</f>
        <v/>
      </c>
      <c r="T81" s="256" t="str">
        <f>IFERROR(IF(AND(AND($N80&lt;&gt;$BI$6,$N80&lt;&gt;$BJ$6),T80="有"),$AL$2,VLOOKUP(T80,'P1'!$B$4:$J$35,9,FALSE)),"")</f>
        <v/>
      </c>
      <c r="U81" s="256" t="str">
        <f>IFERROR(IF(AND(AND($N80&lt;&gt;$BI$6,$N80&lt;&gt;$BJ$6),U80="有"),$AL$2,VLOOKUP(U80,'P1'!$B$4:$J$35,9,FALSE)),"")</f>
        <v/>
      </c>
      <c r="V81" s="256" t="str">
        <f>IFERROR(IF(AND(AND($N80&lt;&gt;$BI$6,$N80&lt;&gt;$BJ$6),V80="有"),$AL$2,VLOOKUP(V80,'P1'!$B$4:$J$35,9,FALSE)),"")</f>
        <v/>
      </c>
      <c r="W81" s="256" t="str">
        <f>IFERROR(IF(AND(AND($N80&lt;&gt;$BI$6,$N80&lt;&gt;$BJ$6),W80="有"),$AL$2,VLOOKUP(W80,'P1'!$B$4:$J$35,9,FALSE)),"")</f>
        <v/>
      </c>
      <c r="X81" s="256" t="str">
        <f>IFERROR(IF(AND(AND($N80&lt;&gt;$BI$6,$N80&lt;&gt;$BJ$6),X80="有"),$AL$2,VLOOKUP(X80,'P1'!$B$4:$J$35,9,FALSE)),"")</f>
        <v/>
      </c>
      <c r="Y81" s="256" t="str">
        <f>IFERROR(IF(AND(AND($N80&lt;&gt;$BI$6,$N80&lt;&gt;$BJ$6),Y80="有"),$AL$2,VLOOKUP(Y80,'P1'!$B$4:$J$35,9,FALSE)),"")</f>
        <v/>
      </c>
      <c r="Z81" s="256" t="str">
        <f>IFERROR(IF(AND(AND($N80&lt;&gt;$BI$6,$N80&lt;&gt;$BJ$6),Z80="有"),$AL$2,VLOOKUP(Z80,'P1'!$B$4:$J$35,9,FALSE)),"")</f>
        <v/>
      </c>
      <c r="AA81" s="256" t="str">
        <f>IFERROR(IF(AND(AND($N80&lt;&gt;$BI$6,$N80&lt;&gt;$BJ$6),AA80="有"),$AL$2,VLOOKUP(AA80,'P1'!$B$4:$J$35,9,FALSE)),"")</f>
        <v/>
      </c>
      <c r="AB81" s="256" t="str">
        <f>IFERROR(IF(AND(AND($N80&lt;&gt;$BI$6,$N80&lt;&gt;$BJ$6),AB80="有"),$AL$2,VLOOKUP(AB80,'P1'!$B$4:$J$35,9,FALSE)),"")</f>
        <v/>
      </c>
      <c r="AC81" s="256" t="str">
        <f>IFERROR(IF(AND(AND($N80&lt;&gt;$BI$6,$N80&lt;&gt;$BJ$6),AC80="有"),$AL$2,VLOOKUP(AC80,'P1'!$B$4:$J$35,9,FALSE)),"")</f>
        <v/>
      </c>
      <c r="AD81" s="256" t="str">
        <f>IFERROR(IF(AND(AND($N80&lt;&gt;$BI$6,$N80&lt;&gt;$BJ$6),AD80="有"),$AL$2,VLOOKUP(AD80,'P1'!$B$4:$J$35,9,FALSE)),"")</f>
        <v/>
      </c>
      <c r="AE81" s="256" t="str">
        <f>IFERROR(IF(AND(AND($N80&lt;&gt;$BI$6,$N80&lt;&gt;$BJ$6),AE80="有"),$AL$2,VLOOKUP(AE80,'P1'!$B$4:$J$35,9,FALSE)),"")</f>
        <v/>
      </c>
      <c r="AF81" s="256" t="str">
        <f>IFERROR(IF(AND(AND($N80&lt;&gt;$BI$6,$N80&lt;&gt;$BJ$6),AF80="有"),$AL$2,VLOOKUP(AF80,'P1'!$B$4:$J$35,9,FALSE)),"")</f>
        <v/>
      </c>
      <c r="AG81" s="256" t="str">
        <f>IFERROR(IF(AND(AND($N80&lt;&gt;$BI$6,$N80&lt;&gt;$BJ$6),AG80="有"),$AL$2,VLOOKUP(AG80,'P1'!$B$4:$J$35,9,FALSE)),"")</f>
        <v/>
      </c>
      <c r="AH81" s="256" t="str">
        <f>IFERROR(IF(AND(AND($N80&lt;&gt;$BI$6,$N80&lt;&gt;$BJ$6),AH80="有"),$AL$2,VLOOKUP(AH80,'P1'!$B$4:$J$35,9,FALSE)),"")</f>
        <v/>
      </c>
      <c r="AI81" s="256" t="str">
        <f>IFERROR(IF(AND(AND($N80&lt;&gt;$BI$6,$N80&lt;&gt;$BJ$6),AI80="有"),$AL$2,VLOOKUP(AI80,'P1'!$B$4:$J$35,9,FALSE)),"")</f>
        <v/>
      </c>
      <c r="AJ81" s="256" t="str">
        <f>IFERROR(IF(AND(AND($N80&lt;&gt;$BI$6,$N80&lt;&gt;$BJ$6),AJ80="有"),$AL$2,VLOOKUP(AJ80,'P1'!$B$4:$J$35,9,FALSE)),"")</f>
        <v/>
      </c>
      <c r="AK81" s="256" t="str">
        <f>IFERROR(IF(AND(AND($N80&lt;&gt;$BI$6,$N80&lt;&gt;$BJ$6),AK80="有"),$AL$2,VLOOKUP(AK80,'P1'!$B$4:$J$35,9,FALSE)),"")</f>
        <v/>
      </c>
      <c r="AL81" s="256" t="str">
        <f>IFERROR(IF(AND(AND($N80&lt;&gt;$BI$6,$N80&lt;&gt;$BJ$6),AL80="有"),$AL$2,VLOOKUP(AL80,'P1'!$B$4:$J$35,9,FALSE)),"")</f>
        <v/>
      </c>
      <c r="AM81" s="256" t="str">
        <f>IFERROR(IF(AND(AND($N80&lt;&gt;$BI$6,$N80&lt;&gt;$BJ$6),AM80="有"),$AL$2,VLOOKUP(AM80,'P1'!$B$4:$J$35,9,FALSE)),"")</f>
        <v/>
      </c>
      <c r="AN81" s="256" t="str">
        <f>IFERROR(IF(AND(AND($N80&lt;&gt;$BI$6,$N80&lt;&gt;$BJ$6),AN80="有"),$AL$2,VLOOKUP(AN80,'P1'!$B$4:$J$35,9,FALSE)),"")</f>
        <v/>
      </c>
      <c r="AO81" s="256" t="str">
        <f>IFERROR(IF(AND(AND($N80&lt;&gt;$BI$6,$N80&lt;&gt;$BJ$6),AO80="有"),$AL$2,VLOOKUP(AO80,'P1'!$B$4:$J$35,9,FALSE)),"")</f>
        <v/>
      </c>
      <c r="AP81" s="256" t="str">
        <f>IFERROR(IF(AND(AND($N80&lt;&gt;$BI$6,$N80&lt;&gt;$BJ$6),AP80="有"),$AL$2,VLOOKUP(AP80,'P1'!$B$4:$J$35,9,FALSE)),"")</f>
        <v/>
      </c>
      <c r="AQ81" s="256" t="str">
        <f>IFERROR(IF(AND(AND($N80&lt;&gt;$BI$6,$N80&lt;&gt;$BJ$6),AQ80="有"),$AL$2,VLOOKUP(AQ80,'P1'!$B$4:$J$35,9,FALSE)),"")</f>
        <v/>
      </c>
      <c r="AR81" s="256" t="str">
        <f>IFERROR(IF(AND(AND($N80&lt;&gt;$BI$6,$N80&lt;&gt;$BJ$6),AR80="有"),$AL$2,VLOOKUP(AR80,'P1'!$B$4:$J$35,9,FALSE)),"")</f>
        <v/>
      </c>
      <c r="AS81" s="256" t="str">
        <f>IFERROR(IF(AND(AND($N80&lt;&gt;$BI$6,$N80&lt;&gt;$BJ$6),AS80="有"),$AL$2,VLOOKUP(AS80,'P1'!$B$4:$J$35,9,FALSE)),"")</f>
        <v/>
      </c>
      <c r="AT81" s="256" t="str">
        <f>IFERROR(IF(AND(AND($N80&lt;&gt;$BI$6,$N80&lt;&gt;$BJ$6),AT80="有"),$AL$2,VLOOKUP(AT80,'P1'!$B$4:$J$35,9,FALSE)),"")</f>
        <v/>
      </c>
      <c r="AU81" s="256" t="str">
        <f>IFERROR(IF(AND(AND($N80&lt;&gt;$BI$6,$N80&lt;&gt;$BJ$6),AU80="有"),$AL$2,VLOOKUP(AU80,'P1'!$B$4:$J$35,9,FALSE)),"")</f>
        <v/>
      </c>
      <c r="AV81" s="257">
        <f>SUM(Q81:AU81)</f>
        <v>0</v>
      </c>
      <c r="AW81" s="707"/>
      <c r="AX81" s="709"/>
      <c r="AY81" s="258"/>
      <c r="AZ81" s="258"/>
    </row>
    <row r="82" spans="2:52" ht="17.100000000000001" customHeight="1">
      <c r="B82" s="686">
        <f t="shared" si="5"/>
        <v>32</v>
      </c>
      <c r="C82" s="717"/>
      <c r="D82" s="718"/>
      <c r="E82" s="718"/>
      <c r="F82" s="718"/>
      <c r="G82" s="718"/>
      <c r="H82" s="719"/>
      <c r="I82" s="723"/>
      <c r="J82" s="724"/>
      <c r="K82" s="724"/>
      <c r="L82" s="724"/>
      <c r="M82" s="725"/>
      <c r="N82" s="729"/>
      <c r="O82" s="730"/>
      <c r="P82" s="71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3">
        <f>COUNTA(Q82:AU82)</f>
        <v>0</v>
      </c>
      <c r="AW82" s="706">
        <f>AV83</f>
        <v>0</v>
      </c>
      <c r="AX82" s="708" t="str">
        <f>IFERROR(ROUNDDOWN(AV83/$AT$2,1),"")</f>
        <v/>
      </c>
      <c r="AY82" s="254"/>
      <c r="AZ82" s="254"/>
    </row>
    <row r="83" spans="2:52" ht="17.100000000000001" customHeight="1">
      <c r="B83" s="687"/>
      <c r="C83" s="720"/>
      <c r="D83" s="721"/>
      <c r="E83" s="721"/>
      <c r="F83" s="721"/>
      <c r="G83" s="721"/>
      <c r="H83" s="722"/>
      <c r="I83" s="726"/>
      <c r="J83" s="727"/>
      <c r="K83" s="727"/>
      <c r="L83" s="727"/>
      <c r="M83" s="728"/>
      <c r="N83" s="720"/>
      <c r="O83" s="721"/>
      <c r="P83" s="722"/>
      <c r="Q83" s="256" t="str">
        <f>IFERROR(IF(AND(AND($N82&lt;&gt;$BI$6,$N82&lt;&gt;$BJ$6),Q82="有"),$AL$2,VLOOKUP(Q82,'P1'!$B$4:$J$35,9,FALSE)),"")</f>
        <v/>
      </c>
      <c r="R83" s="256" t="str">
        <f>IFERROR(IF(AND(AND($N82&lt;&gt;$BI$6,$N82&lt;&gt;$BJ$6),R82="有"),$AL$2,VLOOKUP(R82,'P1'!$B$4:$J$35,9,FALSE)),"")</f>
        <v/>
      </c>
      <c r="S83" s="256" t="str">
        <f>IFERROR(IF(AND(AND($N82&lt;&gt;$BI$6,$N82&lt;&gt;$BJ$6),S82="有"),$AL$2,VLOOKUP(S82,'P1'!$B$4:$J$35,9,FALSE)),"")</f>
        <v/>
      </c>
      <c r="T83" s="256" t="str">
        <f>IFERROR(IF(AND(AND($N82&lt;&gt;$BI$6,$N82&lt;&gt;$BJ$6),T82="有"),$AL$2,VLOOKUP(T82,'P1'!$B$4:$J$35,9,FALSE)),"")</f>
        <v/>
      </c>
      <c r="U83" s="256" t="str">
        <f>IFERROR(IF(AND(AND($N82&lt;&gt;$BI$6,$N82&lt;&gt;$BJ$6),U82="有"),$AL$2,VLOOKUP(U82,'P1'!$B$4:$J$35,9,FALSE)),"")</f>
        <v/>
      </c>
      <c r="V83" s="256" t="str">
        <f>IFERROR(IF(AND(AND($N82&lt;&gt;$BI$6,$N82&lt;&gt;$BJ$6),V82="有"),$AL$2,VLOOKUP(V82,'P1'!$B$4:$J$35,9,FALSE)),"")</f>
        <v/>
      </c>
      <c r="W83" s="256" t="str">
        <f>IFERROR(IF(AND(AND($N82&lt;&gt;$BI$6,$N82&lt;&gt;$BJ$6),W82="有"),$AL$2,VLOOKUP(W82,'P1'!$B$4:$J$35,9,FALSE)),"")</f>
        <v/>
      </c>
      <c r="X83" s="256" t="str">
        <f>IFERROR(IF(AND(AND($N82&lt;&gt;$BI$6,$N82&lt;&gt;$BJ$6),X82="有"),$AL$2,VLOOKUP(X82,'P1'!$B$4:$J$35,9,FALSE)),"")</f>
        <v/>
      </c>
      <c r="Y83" s="256" t="str">
        <f>IFERROR(IF(AND(AND($N82&lt;&gt;$BI$6,$N82&lt;&gt;$BJ$6),Y82="有"),$AL$2,VLOOKUP(Y82,'P1'!$B$4:$J$35,9,FALSE)),"")</f>
        <v/>
      </c>
      <c r="Z83" s="256" t="str">
        <f>IFERROR(IF(AND(AND($N82&lt;&gt;$BI$6,$N82&lt;&gt;$BJ$6),Z82="有"),$AL$2,VLOOKUP(Z82,'P1'!$B$4:$J$35,9,FALSE)),"")</f>
        <v/>
      </c>
      <c r="AA83" s="256" t="str">
        <f>IFERROR(IF(AND(AND($N82&lt;&gt;$BI$6,$N82&lt;&gt;$BJ$6),AA82="有"),$AL$2,VLOOKUP(AA82,'P1'!$B$4:$J$35,9,FALSE)),"")</f>
        <v/>
      </c>
      <c r="AB83" s="256" t="str">
        <f>IFERROR(IF(AND(AND($N82&lt;&gt;$BI$6,$N82&lt;&gt;$BJ$6),AB82="有"),$AL$2,VLOOKUP(AB82,'P1'!$B$4:$J$35,9,FALSE)),"")</f>
        <v/>
      </c>
      <c r="AC83" s="256" t="str">
        <f>IFERROR(IF(AND(AND($N82&lt;&gt;$BI$6,$N82&lt;&gt;$BJ$6),AC82="有"),$AL$2,VLOOKUP(AC82,'P1'!$B$4:$J$35,9,FALSE)),"")</f>
        <v/>
      </c>
      <c r="AD83" s="256" t="str">
        <f>IFERROR(IF(AND(AND($N82&lt;&gt;$BI$6,$N82&lt;&gt;$BJ$6),AD82="有"),$AL$2,VLOOKUP(AD82,'P1'!$B$4:$J$35,9,FALSE)),"")</f>
        <v/>
      </c>
      <c r="AE83" s="256" t="str">
        <f>IFERROR(IF(AND(AND($N82&lt;&gt;$BI$6,$N82&lt;&gt;$BJ$6),AE82="有"),$AL$2,VLOOKUP(AE82,'P1'!$B$4:$J$35,9,FALSE)),"")</f>
        <v/>
      </c>
      <c r="AF83" s="256" t="str">
        <f>IFERROR(IF(AND(AND($N82&lt;&gt;$BI$6,$N82&lt;&gt;$BJ$6),AF82="有"),$AL$2,VLOOKUP(AF82,'P1'!$B$4:$J$35,9,FALSE)),"")</f>
        <v/>
      </c>
      <c r="AG83" s="256" t="str">
        <f>IFERROR(IF(AND(AND($N82&lt;&gt;$BI$6,$N82&lt;&gt;$BJ$6),AG82="有"),$AL$2,VLOOKUP(AG82,'P1'!$B$4:$J$35,9,FALSE)),"")</f>
        <v/>
      </c>
      <c r="AH83" s="256" t="str">
        <f>IFERROR(IF(AND(AND($N82&lt;&gt;$BI$6,$N82&lt;&gt;$BJ$6),AH82="有"),$AL$2,VLOOKUP(AH82,'P1'!$B$4:$J$35,9,FALSE)),"")</f>
        <v/>
      </c>
      <c r="AI83" s="256" t="str">
        <f>IFERROR(IF(AND(AND($N82&lt;&gt;$BI$6,$N82&lt;&gt;$BJ$6),AI82="有"),$AL$2,VLOOKUP(AI82,'P1'!$B$4:$J$35,9,FALSE)),"")</f>
        <v/>
      </c>
      <c r="AJ83" s="256" t="str">
        <f>IFERROR(IF(AND(AND($N82&lt;&gt;$BI$6,$N82&lt;&gt;$BJ$6),AJ82="有"),$AL$2,VLOOKUP(AJ82,'P1'!$B$4:$J$35,9,FALSE)),"")</f>
        <v/>
      </c>
      <c r="AK83" s="256" t="str">
        <f>IFERROR(IF(AND(AND($N82&lt;&gt;$BI$6,$N82&lt;&gt;$BJ$6),AK82="有"),$AL$2,VLOOKUP(AK82,'P1'!$B$4:$J$35,9,FALSE)),"")</f>
        <v/>
      </c>
      <c r="AL83" s="256" t="str">
        <f>IFERROR(IF(AND(AND($N82&lt;&gt;$BI$6,$N82&lt;&gt;$BJ$6),AL82="有"),$AL$2,VLOOKUP(AL82,'P1'!$B$4:$J$35,9,FALSE)),"")</f>
        <v/>
      </c>
      <c r="AM83" s="256" t="str">
        <f>IFERROR(IF(AND(AND($N82&lt;&gt;$BI$6,$N82&lt;&gt;$BJ$6),AM82="有"),$AL$2,VLOOKUP(AM82,'P1'!$B$4:$J$35,9,FALSE)),"")</f>
        <v/>
      </c>
      <c r="AN83" s="256" t="str">
        <f>IFERROR(IF(AND(AND($N82&lt;&gt;$BI$6,$N82&lt;&gt;$BJ$6),AN82="有"),$AL$2,VLOOKUP(AN82,'P1'!$B$4:$J$35,9,FALSE)),"")</f>
        <v/>
      </c>
      <c r="AO83" s="256" t="str">
        <f>IFERROR(IF(AND(AND($N82&lt;&gt;$BI$6,$N82&lt;&gt;$BJ$6),AO82="有"),$AL$2,VLOOKUP(AO82,'P1'!$B$4:$J$35,9,FALSE)),"")</f>
        <v/>
      </c>
      <c r="AP83" s="256" t="str">
        <f>IFERROR(IF(AND(AND($N82&lt;&gt;$BI$6,$N82&lt;&gt;$BJ$6),AP82="有"),$AL$2,VLOOKUP(AP82,'P1'!$B$4:$J$35,9,FALSE)),"")</f>
        <v/>
      </c>
      <c r="AQ83" s="256" t="str">
        <f>IFERROR(IF(AND(AND($N82&lt;&gt;$BI$6,$N82&lt;&gt;$BJ$6),AQ82="有"),$AL$2,VLOOKUP(AQ82,'P1'!$B$4:$J$35,9,FALSE)),"")</f>
        <v/>
      </c>
      <c r="AR83" s="256" t="str">
        <f>IFERROR(IF(AND(AND($N82&lt;&gt;$BI$6,$N82&lt;&gt;$BJ$6),AR82="有"),$AL$2,VLOOKUP(AR82,'P1'!$B$4:$J$35,9,FALSE)),"")</f>
        <v/>
      </c>
      <c r="AS83" s="256" t="str">
        <f>IFERROR(IF(AND(AND($N82&lt;&gt;$BI$6,$N82&lt;&gt;$BJ$6),AS82="有"),$AL$2,VLOOKUP(AS82,'P1'!$B$4:$J$35,9,FALSE)),"")</f>
        <v/>
      </c>
      <c r="AT83" s="256" t="str">
        <f>IFERROR(IF(AND(AND($N82&lt;&gt;$BI$6,$N82&lt;&gt;$BJ$6),AT82="有"),$AL$2,VLOOKUP(AT82,'P1'!$B$4:$J$35,9,FALSE)),"")</f>
        <v/>
      </c>
      <c r="AU83" s="256" t="str">
        <f>IFERROR(IF(AND(AND($N82&lt;&gt;$BI$6,$N82&lt;&gt;$BJ$6),AU82="有"),$AL$2,VLOOKUP(AU82,'P1'!$B$4:$J$35,9,FALSE)),"")</f>
        <v/>
      </c>
      <c r="AV83" s="257">
        <f>SUM(Q83:AU83)</f>
        <v>0</v>
      </c>
      <c r="AW83" s="707"/>
      <c r="AX83" s="709"/>
      <c r="AY83" s="258"/>
      <c r="AZ83" s="258"/>
    </row>
    <row r="84" spans="2:52" ht="17.100000000000001" customHeight="1">
      <c r="B84" s="686">
        <f t="shared" si="5"/>
        <v>33</v>
      </c>
      <c r="C84" s="717"/>
      <c r="D84" s="718"/>
      <c r="E84" s="718"/>
      <c r="F84" s="718"/>
      <c r="G84" s="718"/>
      <c r="H84" s="719"/>
      <c r="I84" s="723"/>
      <c r="J84" s="724"/>
      <c r="K84" s="724"/>
      <c r="L84" s="724"/>
      <c r="M84" s="725"/>
      <c r="N84" s="729"/>
      <c r="O84" s="730"/>
      <c r="P84" s="71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3">
        <f>COUNTA(Q84:AU84)</f>
        <v>0</v>
      </c>
      <c r="AW84" s="706">
        <f>AV85</f>
        <v>0</v>
      </c>
      <c r="AX84" s="708" t="str">
        <f>IFERROR(ROUNDDOWN(AV85/$AT$2,1),"")</f>
        <v/>
      </c>
      <c r="AY84" s="254"/>
      <c r="AZ84" s="254"/>
    </row>
    <row r="85" spans="2:52" ht="17.100000000000001" customHeight="1">
      <c r="B85" s="687"/>
      <c r="C85" s="720"/>
      <c r="D85" s="721"/>
      <c r="E85" s="721"/>
      <c r="F85" s="721"/>
      <c r="G85" s="721"/>
      <c r="H85" s="722"/>
      <c r="I85" s="726"/>
      <c r="J85" s="727"/>
      <c r="K85" s="727"/>
      <c r="L85" s="727"/>
      <c r="M85" s="728"/>
      <c r="N85" s="720"/>
      <c r="O85" s="721"/>
      <c r="P85" s="722"/>
      <c r="Q85" s="256" t="str">
        <f>IFERROR(IF(AND(AND($N84&lt;&gt;$BI$6,$N84&lt;&gt;$BJ$6),Q84="有"),$AL$2,VLOOKUP(Q84,'P1'!$B$4:$J$35,9,FALSE)),"")</f>
        <v/>
      </c>
      <c r="R85" s="256" t="str">
        <f>IFERROR(IF(AND(AND($N84&lt;&gt;$BI$6,$N84&lt;&gt;$BJ$6),R84="有"),$AL$2,VLOOKUP(R84,'P1'!$B$4:$J$35,9,FALSE)),"")</f>
        <v/>
      </c>
      <c r="S85" s="256" t="str">
        <f>IFERROR(IF(AND(AND($N84&lt;&gt;$BI$6,$N84&lt;&gt;$BJ$6),S84="有"),$AL$2,VLOOKUP(S84,'P1'!$B$4:$J$35,9,FALSE)),"")</f>
        <v/>
      </c>
      <c r="T85" s="256" t="str">
        <f>IFERROR(IF(AND(AND($N84&lt;&gt;$BI$6,$N84&lt;&gt;$BJ$6),T84="有"),$AL$2,VLOOKUP(T84,'P1'!$B$4:$J$35,9,FALSE)),"")</f>
        <v/>
      </c>
      <c r="U85" s="256" t="str">
        <f>IFERROR(IF(AND(AND($N84&lt;&gt;$BI$6,$N84&lt;&gt;$BJ$6),U84="有"),$AL$2,VLOOKUP(U84,'P1'!$B$4:$J$35,9,FALSE)),"")</f>
        <v/>
      </c>
      <c r="V85" s="256" t="str">
        <f>IFERROR(IF(AND(AND($N84&lt;&gt;$BI$6,$N84&lt;&gt;$BJ$6),V84="有"),$AL$2,VLOOKUP(V84,'P1'!$B$4:$J$35,9,FALSE)),"")</f>
        <v/>
      </c>
      <c r="W85" s="256" t="str">
        <f>IFERROR(IF(AND(AND($N84&lt;&gt;$BI$6,$N84&lt;&gt;$BJ$6),W84="有"),$AL$2,VLOOKUP(W84,'P1'!$B$4:$J$35,9,FALSE)),"")</f>
        <v/>
      </c>
      <c r="X85" s="256" t="str">
        <f>IFERROR(IF(AND(AND($N84&lt;&gt;$BI$6,$N84&lt;&gt;$BJ$6),X84="有"),$AL$2,VLOOKUP(X84,'P1'!$B$4:$J$35,9,FALSE)),"")</f>
        <v/>
      </c>
      <c r="Y85" s="256" t="str">
        <f>IFERROR(IF(AND(AND($N84&lt;&gt;$BI$6,$N84&lt;&gt;$BJ$6),Y84="有"),$AL$2,VLOOKUP(Y84,'P1'!$B$4:$J$35,9,FALSE)),"")</f>
        <v/>
      </c>
      <c r="Z85" s="256" t="str">
        <f>IFERROR(IF(AND(AND($N84&lt;&gt;$BI$6,$N84&lt;&gt;$BJ$6),Z84="有"),$AL$2,VLOOKUP(Z84,'P1'!$B$4:$J$35,9,FALSE)),"")</f>
        <v/>
      </c>
      <c r="AA85" s="256" t="str">
        <f>IFERROR(IF(AND(AND($N84&lt;&gt;$BI$6,$N84&lt;&gt;$BJ$6),AA84="有"),$AL$2,VLOOKUP(AA84,'P1'!$B$4:$J$35,9,FALSE)),"")</f>
        <v/>
      </c>
      <c r="AB85" s="256" t="str">
        <f>IFERROR(IF(AND(AND($N84&lt;&gt;$BI$6,$N84&lt;&gt;$BJ$6),AB84="有"),$AL$2,VLOOKUP(AB84,'P1'!$B$4:$J$35,9,FALSE)),"")</f>
        <v/>
      </c>
      <c r="AC85" s="256" t="str">
        <f>IFERROR(IF(AND(AND($N84&lt;&gt;$BI$6,$N84&lt;&gt;$BJ$6),AC84="有"),$AL$2,VLOOKUP(AC84,'P1'!$B$4:$J$35,9,FALSE)),"")</f>
        <v/>
      </c>
      <c r="AD85" s="256" t="str">
        <f>IFERROR(IF(AND(AND($N84&lt;&gt;$BI$6,$N84&lt;&gt;$BJ$6),AD84="有"),$AL$2,VLOOKUP(AD84,'P1'!$B$4:$J$35,9,FALSE)),"")</f>
        <v/>
      </c>
      <c r="AE85" s="256" t="str">
        <f>IFERROR(IF(AND(AND($N84&lt;&gt;$BI$6,$N84&lt;&gt;$BJ$6),AE84="有"),$AL$2,VLOOKUP(AE84,'P1'!$B$4:$J$35,9,FALSE)),"")</f>
        <v/>
      </c>
      <c r="AF85" s="256" t="str">
        <f>IFERROR(IF(AND(AND($N84&lt;&gt;$BI$6,$N84&lt;&gt;$BJ$6),AF84="有"),$AL$2,VLOOKUP(AF84,'P1'!$B$4:$J$35,9,FALSE)),"")</f>
        <v/>
      </c>
      <c r="AG85" s="256" t="str">
        <f>IFERROR(IF(AND(AND($N84&lt;&gt;$BI$6,$N84&lt;&gt;$BJ$6),AG84="有"),$AL$2,VLOOKUP(AG84,'P1'!$B$4:$J$35,9,FALSE)),"")</f>
        <v/>
      </c>
      <c r="AH85" s="256" t="str">
        <f>IFERROR(IF(AND(AND($N84&lt;&gt;$BI$6,$N84&lt;&gt;$BJ$6),AH84="有"),$AL$2,VLOOKUP(AH84,'P1'!$B$4:$J$35,9,FALSE)),"")</f>
        <v/>
      </c>
      <c r="AI85" s="256" t="str">
        <f>IFERROR(IF(AND(AND($N84&lt;&gt;$BI$6,$N84&lt;&gt;$BJ$6),AI84="有"),$AL$2,VLOOKUP(AI84,'P1'!$B$4:$J$35,9,FALSE)),"")</f>
        <v/>
      </c>
      <c r="AJ85" s="256" t="str">
        <f>IFERROR(IF(AND(AND($N84&lt;&gt;$BI$6,$N84&lt;&gt;$BJ$6),AJ84="有"),$AL$2,VLOOKUP(AJ84,'P1'!$B$4:$J$35,9,FALSE)),"")</f>
        <v/>
      </c>
      <c r="AK85" s="256" t="str">
        <f>IFERROR(IF(AND(AND($N84&lt;&gt;$BI$6,$N84&lt;&gt;$BJ$6),AK84="有"),$AL$2,VLOOKUP(AK84,'P1'!$B$4:$J$35,9,FALSE)),"")</f>
        <v/>
      </c>
      <c r="AL85" s="256" t="str">
        <f>IFERROR(IF(AND(AND($N84&lt;&gt;$BI$6,$N84&lt;&gt;$BJ$6),AL84="有"),$AL$2,VLOOKUP(AL84,'P1'!$B$4:$J$35,9,FALSE)),"")</f>
        <v/>
      </c>
      <c r="AM85" s="256" t="str">
        <f>IFERROR(IF(AND(AND($N84&lt;&gt;$BI$6,$N84&lt;&gt;$BJ$6),AM84="有"),$AL$2,VLOOKUP(AM84,'P1'!$B$4:$J$35,9,FALSE)),"")</f>
        <v/>
      </c>
      <c r="AN85" s="256" t="str">
        <f>IFERROR(IF(AND(AND($N84&lt;&gt;$BI$6,$N84&lt;&gt;$BJ$6),AN84="有"),$AL$2,VLOOKUP(AN84,'P1'!$B$4:$J$35,9,FALSE)),"")</f>
        <v/>
      </c>
      <c r="AO85" s="256" t="str">
        <f>IFERROR(IF(AND(AND($N84&lt;&gt;$BI$6,$N84&lt;&gt;$BJ$6),AO84="有"),$AL$2,VLOOKUP(AO84,'P1'!$B$4:$J$35,9,FALSE)),"")</f>
        <v/>
      </c>
      <c r="AP85" s="256" t="str">
        <f>IFERROR(IF(AND(AND($N84&lt;&gt;$BI$6,$N84&lt;&gt;$BJ$6),AP84="有"),$AL$2,VLOOKUP(AP84,'P1'!$B$4:$J$35,9,FALSE)),"")</f>
        <v/>
      </c>
      <c r="AQ85" s="256" t="str">
        <f>IFERROR(IF(AND(AND($N84&lt;&gt;$BI$6,$N84&lt;&gt;$BJ$6),AQ84="有"),$AL$2,VLOOKUP(AQ84,'P1'!$B$4:$J$35,9,FALSE)),"")</f>
        <v/>
      </c>
      <c r="AR85" s="256" t="str">
        <f>IFERROR(IF(AND(AND($N84&lt;&gt;$BI$6,$N84&lt;&gt;$BJ$6),AR84="有"),$AL$2,VLOOKUP(AR84,'P1'!$B$4:$J$35,9,FALSE)),"")</f>
        <v/>
      </c>
      <c r="AS85" s="256" t="str">
        <f>IFERROR(IF(AND(AND($N84&lt;&gt;$BI$6,$N84&lt;&gt;$BJ$6),AS84="有"),$AL$2,VLOOKUP(AS84,'P1'!$B$4:$J$35,9,FALSE)),"")</f>
        <v/>
      </c>
      <c r="AT85" s="256" t="str">
        <f>IFERROR(IF(AND(AND($N84&lt;&gt;$BI$6,$N84&lt;&gt;$BJ$6),AT84="有"),$AL$2,VLOOKUP(AT84,'P1'!$B$4:$J$35,9,FALSE)),"")</f>
        <v/>
      </c>
      <c r="AU85" s="256" t="str">
        <f>IFERROR(IF(AND(AND($N84&lt;&gt;$BI$6,$N84&lt;&gt;$BJ$6),AU84="有"),$AL$2,VLOOKUP(AU84,'P1'!$B$4:$J$35,9,FALSE)),"")</f>
        <v/>
      </c>
      <c r="AV85" s="257">
        <f>SUM(Q85:AU85)</f>
        <v>0</v>
      </c>
      <c r="AW85" s="707"/>
      <c r="AX85" s="709"/>
      <c r="AY85" s="258"/>
      <c r="AZ85" s="258"/>
    </row>
    <row r="86" spans="2:52" ht="17.100000000000001" customHeight="1">
      <c r="B86" s="686">
        <f t="shared" si="5"/>
        <v>34</v>
      </c>
      <c r="C86" s="717"/>
      <c r="D86" s="718"/>
      <c r="E86" s="718"/>
      <c r="F86" s="718"/>
      <c r="G86" s="718"/>
      <c r="H86" s="719"/>
      <c r="I86" s="723"/>
      <c r="J86" s="724"/>
      <c r="K86" s="724"/>
      <c r="L86" s="724"/>
      <c r="M86" s="725"/>
      <c r="N86" s="729"/>
      <c r="O86" s="730"/>
      <c r="P86" s="71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3">
        <f>COUNTA(Q86:AU86)</f>
        <v>0</v>
      </c>
      <c r="AW86" s="706">
        <f>AV87</f>
        <v>0</v>
      </c>
      <c r="AX86" s="708" t="str">
        <f>IFERROR(ROUNDDOWN(AV87/$AT$2,1),"")</f>
        <v/>
      </c>
      <c r="AY86" s="254"/>
      <c r="AZ86" s="254"/>
    </row>
    <row r="87" spans="2:52" ht="17.100000000000001" customHeight="1">
      <c r="B87" s="687"/>
      <c r="C87" s="720"/>
      <c r="D87" s="721"/>
      <c r="E87" s="721"/>
      <c r="F87" s="721"/>
      <c r="G87" s="721"/>
      <c r="H87" s="722"/>
      <c r="I87" s="726"/>
      <c r="J87" s="727"/>
      <c r="K87" s="727"/>
      <c r="L87" s="727"/>
      <c r="M87" s="728"/>
      <c r="N87" s="720"/>
      <c r="O87" s="721"/>
      <c r="P87" s="722"/>
      <c r="Q87" s="256" t="str">
        <f>IFERROR(IF(AND(AND($N86&lt;&gt;$BI$6,$N86&lt;&gt;$BJ$6),Q86="有"),$AL$2,VLOOKUP(Q86,'P1'!$B$4:$J$35,9,FALSE)),"")</f>
        <v/>
      </c>
      <c r="R87" s="256" t="str">
        <f>IFERROR(IF(AND(AND($N86&lt;&gt;$BI$6,$N86&lt;&gt;$BJ$6),R86="有"),$AL$2,VLOOKUP(R86,'P1'!$B$4:$J$35,9,FALSE)),"")</f>
        <v/>
      </c>
      <c r="S87" s="256" t="str">
        <f>IFERROR(IF(AND(AND($N86&lt;&gt;$BI$6,$N86&lt;&gt;$BJ$6),S86="有"),$AL$2,VLOOKUP(S86,'P1'!$B$4:$J$35,9,FALSE)),"")</f>
        <v/>
      </c>
      <c r="T87" s="256" t="str">
        <f>IFERROR(IF(AND(AND($N86&lt;&gt;$BI$6,$N86&lt;&gt;$BJ$6),T86="有"),$AL$2,VLOOKUP(T86,'P1'!$B$4:$J$35,9,FALSE)),"")</f>
        <v/>
      </c>
      <c r="U87" s="256" t="str">
        <f>IFERROR(IF(AND(AND($N86&lt;&gt;$BI$6,$N86&lt;&gt;$BJ$6),U86="有"),$AL$2,VLOOKUP(U86,'P1'!$B$4:$J$35,9,FALSE)),"")</f>
        <v/>
      </c>
      <c r="V87" s="256" t="str">
        <f>IFERROR(IF(AND(AND($N86&lt;&gt;$BI$6,$N86&lt;&gt;$BJ$6),V86="有"),$AL$2,VLOOKUP(V86,'P1'!$B$4:$J$35,9,FALSE)),"")</f>
        <v/>
      </c>
      <c r="W87" s="256" t="str">
        <f>IFERROR(IF(AND(AND($N86&lt;&gt;$BI$6,$N86&lt;&gt;$BJ$6),W86="有"),$AL$2,VLOOKUP(W86,'P1'!$B$4:$J$35,9,FALSE)),"")</f>
        <v/>
      </c>
      <c r="X87" s="256" t="str">
        <f>IFERROR(IF(AND(AND($N86&lt;&gt;$BI$6,$N86&lt;&gt;$BJ$6),X86="有"),$AL$2,VLOOKUP(X86,'P1'!$B$4:$J$35,9,FALSE)),"")</f>
        <v/>
      </c>
      <c r="Y87" s="256" t="str">
        <f>IFERROR(IF(AND(AND($N86&lt;&gt;$BI$6,$N86&lt;&gt;$BJ$6),Y86="有"),$AL$2,VLOOKUP(Y86,'P1'!$B$4:$J$35,9,FALSE)),"")</f>
        <v/>
      </c>
      <c r="Z87" s="256" t="str">
        <f>IFERROR(IF(AND(AND($N86&lt;&gt;$BI$6,$N86&lt;&gt;$BJ$6),Z86="有"),$AL$2,VLOOKUP(Z86,'P1'!$B$4:$J$35,9,FALSE)),"")</f>
        <v/>
      </c>
      <c r="AA87" s="256" t="str">
        <f>IFERROR(IF(AND(AND($N86&lt;&gt;$BI$6,$N86&lt;&gt;$BJ$6),AA86="有"),$AL$2,VLOOKUP(AA86,'P1'!$B$4:$J$35,9,FALSE)),"")</f>
        <v/>
      </c>
      <c r="AB87" s="256" t="str">
        <f>IFERROR(IF(AND(AND($N86&lt;&gt;$BI$6,$N86&lt;&gt;$BJ$6),AB86="有"),$AL$2,VLOOKUP(AB86,'P1'!$B$4:$J$35,9,FALSE)),"")</f>
        <v/>
      </c>
      <c r="AC87" s="256" t="str">
        <f>IFERROR(IF(AND(AND($N86&lt;&gt;$BI$6,$N86&lt;&gt;$BJ$6),AC86="有"),$AL$2,VLOOKUP(AC86,'P1'!$B$4:$J$35,9,FALSE)),"")</f>
        <v/>
      </c>
      <c r="AD87" s="256" t="str">
        <f>IFERROR(IF(AND(AND($N86&lt;&gt;$BI$6,$N86&lt;&gt;$BJ$6),AD86="有"),$AL$2,VLOOKUP(AD86,'P1'!$B$4:$J$35,9,FALSE)),"")</f>
        <v/>
      </c>
      <c r="AE87" s="256" t="str">
        <f>IFERROR(IF(AND(AND($N86&lt;&gt;$BI$6,$N86&lt;&gt;$BJ$6),AE86="有"),$AL$2,VLOOKUP(AE86,'P1'!$B$4:$J$35,9,FALSE)),"")</f>
        <v/>
      </c>
      <c r="AF87" s="256" t="str">
        <f>IFERROR(IF(AND(AND($N86&lt;&gt;$BI$6,$N86&lt;&gt;$BJ$6),AF86="有"),$AL$2,VLOOKUP(AF86,'P1'!$B$4:$J$35,9,FALSE)),"")</f>
        <v/>
      </c>
      <c r="AG87" s="256" t="str">
        <f>IFERROR(IF(AND(AND($N86&lt;&gt;$BI$6,$N86&lt;&gt;$BJ$6),AG86="有"),$AL$2,VLOOKUP(AG86,'P1'!$B$4:$J$35,9,FALSE)),"")</f>
        <v/>
      </c>
      <c r="AH87" s="256" t="str">
        <f>IFERROR(IF(AND(AND($N86&lt;&gt;$BI$6,$N86&lt;&gt;$BJ$6),AH86="有"),$AL$2,VLOOKUP(AH86,'P1'!$B$4:$J$35,9,FALSE)),"")</f>
        <v/>
      </c>
      <c r="AI87" s="256" t="str">
        <f>IFERROR(IF(AND(AND($N86&lt;&gt;$BI$6,$N86&lt;&gt;$BJ$6),AI86="有"),$AL$2,VLOOKUP(AI86,'P1'!$B$4:$J$35,9,FALSE)),"")</f>
        <v/>
      </c>
      <c r="AJ87" s="256" t="str">
        <f>IFERROR(IF(AND(AND($N86&lt;&gt;$BI$6,$N86&lt;&gt;$BJ$6),AJ86="有"),$AL$2,VLOOKUP(AJ86,'P1'!$B$4:$J$35,9,FALSE)),"")</f>
        <v/>
      </c>
      <c r="AK87" s="256" t="str">
        <f>IFERROR(IF(AND(AND($N86&lt;&gt;$BI$6,$N86&lt;&gt;$BJ$6),AK86="有"),$AL$2,VLOOKUP(AK86,'P1'!$B$4:$J$35,9,FALSE)),"")</f>
        <v/>
      </c>
      <c r="AL87" s="256" t="str">
        <f>IFERROR(IF(AND(AND($N86&lt;&gt;$BI$6,$N86&lt;&gt;$BJ$6),AL86="有"),$AL$2,VLOOKUP(AL86,'P1'!$B$4:$J$35,9,FALSE)),"")</f>
        <v/>
      </c>
      <c r="AM87" s="256" t="str">
        <f>IFERROR(IF(AND(AND($N86&lt;&gt;$BI$6,$N86&lt;&gt;$BJ$6),AM86="有"),$AL$2,VLOOKUP(AM86,'P1'!$B$4:$J$35,9,FALSE)),"")</f>
        <v/>
      </c>
      <c r="AN87" s="256" t="str">
        <f>IFERROR(IF(AND(AND($N86&lt;&gt;$BI$6,$N86&lt;&gt;$BJ$6),AN86="有"),$AL$2,VLOOKUP(AN86,'P1'!$B$4:$J$35,9,FALSE)),"")</f>
        <v/>
      </c>
      <c r="AO87" s="256" t="str">
        <f>IFERROR(IF(AND(AND($N86&lt;&gt;$BI$6,$N86&lt;&gt;$BJ$6),AO86="有"),$AL$2,VLOOKUP(AO86,'P1'!$B$4:$J$35,9,FALSE)),"")</f>
        <v/>
      </c>
      <c r="AP87" s="256" t="str">
        <f>IFERROR(IF(AND(AND($N86&lt;&gt;$BI$6,$N86&lt;&gt;$BJ$6),AP86="有"),$AL$2,VLOOKUP(AP86,'P1'!$B$4:$J$35,9,FALSE)),"")</f>
        <v/>
      </c>
      <c r="AQ87" s="256" t="str">
        <f>IFERROR(IF(AND(AND($N86&lt;&gt;$BI$6,$N86&lt;&gt;$BJ$6),AQ86="有"),$AL$2,VLOOKUP(AQ86,'P1'!$B$4:$J$35,9,FALSE)),"")</f>
        <v/>
      </c>
      <c r="AR87" s="256" t="str">
        <f>IFERROR(IF(AND(AND($N86&lt;&gt;$BI$6,$N86&lt;&gt;$BJ$6),AR86="有"),$AL$2,VLOOKUP(AR86,'P1'!$B$4:$J$35,9,FALSE)),"")</f>
        <v/>
      </c>
      <c r="AS87" s="256" t="str">
        <f>IFERROR(IF(AND(AND($N86&lt;&gt;$BI$6,$N86&lt;&gt;$BJ$6),AS86="有"),$AL$2,VLOOKUP(AS86,'P1'!$B$4:$J$35,9,FALSE)),"")</f>
        <v/>
      </c>
      <c r="AT87" s="256" t="str">
        <f>IFERROR(IF(AND(AND($N86&lt;&gt;$BI$6,$N86&lt;&gt;$BJ$6),AT86="有"),$AL$2,VLOOKUP(AT86,'P1'!$B$4:$J$35,9,FALSE)),"")</f>
        <v/>
      </c>
      <c r="AU87" s="256" t="str">
        <f>IFERROR(IF(AND(AND($N86&lt;&gt;$BI$6,$N86&lt;&gt;$BJ$6),AU86="有"),$AL$2,VLOOKUP(AU86,'P1'!$B$4:$J$35,9,FALSE)),"")</f>
        <v/>
      </c>
      <c r="AV87" s="257">
        <f>SUM(Q87:AU87)</f>
        <v>0</v>
      </c>
      <c r="AW87" s="707"/>
      <c r="AX87" s="709"/>
      <c r="AY87" s="258"/>
      <c r="AZ87" s="258"/>
    </row>
    <row r="88" spans="2:52" ht="17.100000000000001" customHeight="1">
      <c r="B88" s="686">
        <f t="shared" si="5"/>
        <v>35</v>
      </c>
      <c r="C88" s="717"/>
      <c r="D88" s="718"/>
      <c r="E88" s="718"/>
      <c r="F88" s="718"/>
      <c r="G88" s="718"/>
      <c r="H88" s="719"/>
      <c r="I88" s="723"/>
      <c r="J88" s="724"/>
      <c r="K88" s="724"/>
      <c r="L88" s="724"/>
      <c r="M88" s="725"/>
      <c r="N88" s="729"/>
      <c r="O88" s="730"/>
      <c r="P88" s="71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3">
        <f>COUNTA(Q88:AU88)</f>
        <v>0</v>
      </c>
      <c r="AW88" s="706">
        <f>AV89</f>
        <v>0</v>
      </c>
      <c r="AX88" s="708" t="str">
        <f>IFERROR(ROUNDDOWN(AV89/$AT$2,1),"")</f>
        <v/>
      </c>
      <c r="AY88" s="254"/>
      <c r="AZ88" s="254"/>
    </row>
    <row r="89" spans="2:52" ht="17.100000000000001" customHeight="1">
      <c r="B89" s="687"/>
      <c r="C89" s="720"/>
      <c r="D89" s="721"/>
      <c r="E89" s="721"/>
      <c r="F89" s="721"/>
      <c r="G89" s="721"/>
      <c r="H89" s="722"/>
      <c r="I89" s="726"/>
      <c r="J89" s="727"/>
      <c r="K89" s="727"/>
      <c r="L89" s="727"/>
      <c r="M89" s="728"/>
      <c r="N89" s="720"/>
      <c r="O89" s="721"/>
      <c r="P89" s="722"/>
      <c r="Q89" s="256" t="str">
        <f>IFERROR(IF(AND(AND($N88&lt;&gt;$BI$6,$N88&lt;&gt;$BJ$6),Q88="有"),$AL$2,VLOOKUP(Q88,'P1'!$B$4:$J$35,9,FALSE)),"")</f>
        <v/>
      </c>
      <c r="R89" s="256" t="str">
        <f>IFERROR(IF(AND(AND($N88&lt;&gt;$BI$6,$N88&lt;&gt;$BJ$6),R88="有"),$AL$2,VLOOKUP(R88,'P1'!$B$4:$J$35,9,FALSE)),"")</f>
        <v/>
      </c>
      <c r="S89" s="256" t="str">
        <f>IFERROR(IF(AND(AND($N88&lt;&gt;$BI$6,$N88&lt;&gt;$BJ$6),S88="有"),$AL$2,VLOOKUP(S88,'P1'!$B$4:$J$35,9,FALSE)),"")</f>
        <v/>
      </c>
      <c r="T89" s="256" t="str">
        <f>IFERROR(IF(AND(AND($N88&lt;&gt;$BI$6,$N88&lt;&gt;$BJ$6),T88="有"),$AL$2,VLOOKUP(T88,'P1'!$B$4:$J$35,9,FALSE)),"")</f>
        <v/>
      </c>
      <c r="U89" s="256" t="str">
        <f>IFERROR(IF(AND(AND($N88&lt;&gt;$BI$6,$N88&lt;&gt;$BJ$6),U88="有"),$AL$2,VLOOKUP(U88,'P1'!$B$4:$J$35,9,FALSE)),"")</f>
        <v/>
      </c>
      <c r="V89" s="256" t="str">
        <f>IFERROR(IF(AND(AND($N88&lt;&gt;$BI$6,$N88&lt;&gt;$BJ$6),V88="有"),$AL$2,VLOOKUP(V88,'P1'!$B$4:$J$35,9,FALSE)),"")</f>
        <v/>
      </c>
      <c r="W89" s="256" t="str">
        <f>IFERROR(IF(AND(AND($N88&lt;&gt;$BI$6,$N88&lt;&gt;$BJ$6),W88="有"),$AL$2,VLOOKUP(W88,'P1'!$B$4:$J$35,9,FALSE)),"")</f>
        <v/>
      </c>
      <c r="X89" s="256" t="str">
        <f>IFERROR(IF(AND(AND($N88&lt;&gt;$BI$6,$N88&lt;&gt;$BJ$6),X88="有"),$AL$2,VLOOKUP(X88,'P1'!$B$4:$J$35,9,FALSE)),"")</f>
        <v/>
      </c>
      <c r="Y89" s="256" t="str">
        <f>IFERROR(IF(AND(AND($N88&lt;&gt;$BI$6,$N88&lt;&gt;$BJ$6),Y88="有"),$AL$2,VLOOKUP(Y88,'P1'!$B$4:$J$35,9,FALSE)),"")</f>
        <v/>
      </c>
      <c r="Z89" s="256" t="str">
        <f>IFERROR(IF(AND(AND($N88&lt;&gt;$BI$6,$N88&lt;&gt;$BJ$6),Z88="有"),$AL$2,VLOOKUP(Z88,'P1'!$B$4:$J$35,9,FALSE)),"")</f>
        <v/>
      </c>
      <c r="AA89" s="256" t="str">
        <f>IFERROR(IF(AND(AND($N88&lt;&gt;$BI$6,$N88&lt;&gt;$BJ$6),AA88="有"),$AL$2,VLOOKUP(AA88,'P1'!$B$4:$J$35,9,FALSE)),"")</f>
        <v/>
      </c>
      <c r="AB89" s="256" t="str">
        <f>IFERROR(IF(AND(AND($N88&lt;&gt;$BI$6,$N88&lt;&gt;$BJ$6),AB88="有"),$AL$2,VLOOKUP(AB88,'P1'!$B$4:$J$35,9,FALSE)),"")</f>
        <v/>
      </c>
      <c r="AC89" s="256" t="str">
        <f>IFERROR(IF(AND(AND($N88&lt;&gt;$BI$6,$N88&lt;&gt;$BJ$6),AC88="有"),$AL$2,VLOOKUP(AC88,'P1'!$B$4:$J$35,9,FALSE)),"")</f>
        <v/>
      </c>
      <c r="AD89" s="256" t="str">
        <f>IFERROR(IF(AND(AND($N88&lt;&gt;$BI$6,$N88&lt;&gt;$BJ$6),AD88="有"),$AL$2,VLOOKUP(AD88,'P1'!$B$4:$J$35,9,FALSE)),"")</f>
        <v/>
      </c>
      <c r="AE89" s="256" t="str">
        <f>IFERROR(IF(AND(AND($N88&lt;&gt;$BI$6,$N88&lt;&gt;$BJ$6),AE88="有"),$AL$2,VLOOKUP(AE88,'P1'!$B$4:$J$35,9,FALSE)),"")</f>
        <v/>
      </c>
      <c r="AF89" s="256" t="str">
        <f>IFERROR(IF(AND(AND($N88&lt;&gt;$BI$6,$N88&lt;&gt;$BJ$6),AF88="有"),$AL$2,VLOOKUP(AF88,'P1'!$B$4:$J$35,9,FALSE)),"")</f>
        <v/>
      </c>
      <c r="AG89" s="256" t="str">
        <f>IFERROR(IF(AND(AND($N88&lt;&gt;$BI$6,$N88&lt;&gt;$BJ$6),AG88="有"),$AL$2,VLOOKUP(AG88,'P1'!$B$4:$J$35,9,FALSE)),"")</f>
        <v/>
      </c>
      <c r="AH89" s="256" t="str">
        <f>IFERROR(IF(AND(AND($N88&lt;&gt;$BI$6,$N88&lt;&gt;$BJ$6),AH88="有"),$AL$2,VLOOKUP(AH88,'P1'!$B$4:$J$35,9,FALSE)),"")</f>
        <v/>
      </c>
      <c r="AI89" s="256" t="str">
        <f>IFERROR(IF(AND(AND($N88&lt;&gt;$BI$6,$N88&lt;&gt;$BJ$6),AI88="有"),$AL$2,VLOOKUP(AI88,'P1'!$B$4:$J$35,9,FALSE)),"")</f>
        <v/>
      </c>
      <c r="AJ89" s="256" t="str">
        <f>IFERROR(IF(AND(AND($N88&lt;&gt;$BI$6,$N88&lt;&gt;$BJ$6),AJ88="有"),$AL$2,VLOOKUP(AJ88,'P1'!$B$4:$J$35,9,FALSE)),"")</f>
        <v/>
      </c>
      <c r="AK89" s="256" t="str">
        <f>IFERROR(IF(AND(AND($N88&lt;&gt;$BI$6,$N88&lt;&gt;$BJ$6),AK88="有"),$AL$2,VLOOKUP(AK88,'P1'!$B$4:$J$35,9,FALSE)),"")</f>
        <v/>
      </c>
      <c r="AL89" s="256" t="str">
        <f>IFERROR(IF(AND(AND($N88&lt;&gt;$BI$6,$N88&lt;&gt;$BJ$6),AL88="有"),$AL$2,VLOOKUP(AL88,'P1'!$B$4:$J$35,9,FALSE)),"")</f>
        <v/>
      </c>
      <c r="AM89" s="256" t="str">
        <f>IFERROR(IF(AND(AND($N88&lt;&gt;$BI$6,$N88&lt;&gt;$BJ$6),AM88="有"),$AL$2,VLOOKUP(AM88,'P1'!$B$4:$J$35,9,FALSE)),"")</f>
        <v/>
      </c>
      <c r="AN89" s="256" t="str">
        <f>IFERROR(IF(AND(AND($N88&lt;&gt;$BI$6,$N88&lt;&gt;$BJ$6),AN88="有"),$AL$2,VLOOKUP(AN88,'P1'!$B$4:$J$35,9,FALSE)),"")</f>
        <v/>
      </c>
      <c r="AO89" s="256" t="str">
        <f>IFERROR(IF(AND(AND($N88&lt;&gt;$BI$6,$N88&lt;&gt;$BJ$6),AO88="有"),$AL$2,VLOOKUP(AO88,'P1'!$B$4:$J$35,9,FALSE)),"")</f>
        <v/>
      </c>
      <c r="AP89" s="256" t="str">
        <f>IFERROR(IF(AND(AND($N88&lt;&gt;$BI$6,$N88&lt;&gt;$BJ$6),AP88="有"),$AL$2,VLOOKUP(AP88,'P1'!$B$4:$J$35,9,FALSE)),"")</f>
        <v/>
      </c>
      <c r="AQ89" s="256" t="str">
        <f>IFERROR(IF(AND(AND($N88&lt;&gt;$BI$6,$N88&lt;&gt;$BJ$6),AQ88="有"),$AL$2,VLOOKUP(AQ88,'P1'!$B$4:$J$35,9,FALSE)),"")</f>
        <v/>
      </c>
      <c r="AR89" s="256" t="str">
        <f>IFERROR(IF(AND(AND($N88&lt;&gt;$BI$6,$N88&lt;&gt;$BJ$6),AR88="有"),$AL$2,VLOOKUP(AR88,'P1'!$B$4:$J$35,9,FALSE)),"")</f>
        <v/>
      </c>
      <c r="AS89" s="256" t="str">
        <f>IFERROR(IF(AND(AND($N88&lt;&gt;$BI$6,$N88&lt;&gt;$BJ$6),AS88="有"),$AL$2,VLOOKUP(AS88,'P1'!$B$4:$J$35,9,FALSE)),"")</f>
        <v/>
      </c>
      <c r="AT89" s="256" t="str">
        <f>IFERROR(IF(AND(AND($N88&lt;&gt;$BI$6,$N88&lt;&gt;$BJ$6),AT88="有"),$AL$2,VLOOKUP(AT88,'P1'!$B$4:$J$35,9,FALSE)),"")</f>
        <v/>
      </c>
      <c r="AU89" s="256" t="str">
        <f>IFERROR(IF(AND(AND($N88&lt;&gt;$BI$6,$N88&lt;&gt;$BJ$6),AU88="有"),$AL$2,VLOOKUP(AU88,'P1'!$B$4:$J$35,9,FALSE)),"")</f>
        <v/>
      </c>
      <c r="AV89" s="257">
        <f>SUM(Q89:AU89)</f>
        <v>0</v>
      </c>
      <c r="AW89" s="707"/>
      <c r="AX89" s="709"/>
      <c r="AY89" s="258"/>
      <c r="AZ89" s="258"/>
    </row>
    <row r="90" spans="2:52" ht="17.100000000000001" customHeight="1">
      <c r="B90" s="686">
        <f t="shared" si="5"/>
        <v>36</v>
      </c>
      <c r="C90" s="717"/>
      <c r="D90" s="718"/>
      <c r="E90" s="718"/>
      <c r="F90" s="718"/>
      <c r="G90" s="718"/>
      <c r="H90" s="719"/>
      <c r="I90" s="723"/>
      <c r="J90" s="724"/>
      <c r="K90" s="724"/>
      <c r="L90" s="724"/>
      <c r="M90" s="725"/>
      <c r="N90" s="729"/>
      <c r="O90" s="730"/>
      <c r="P90" s="71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3">
        <f>COUNTA(Q90:AU90)</f>
        <v>0</v>
      </c>
      <c r="AW90" s="706">
        <f>AV91</f>
        <v>0</v>
      </c>
      <c r="AX90" s="708" t="str">
        <f>IFERROR(ROUNDDOWN(AV91/$AT$2,1),"")</f>
        <v/>
      </c>
      <c r="AY90" s="254"/>
      <c r="AZ90" s="254"/>
    </row>
    <row r="91" spans="2:52" ht="17.100000000000001" customHeight="1">
      <c r="B91" s="687"/>
      <c r="C91" s="720"/>
      <c r="D91" s="721"/>
      <c r="E91" s="721"/>
      <c r="F91" s="721"/>
      <c r="G91" s="721"/>
      <c r="H91" s="722"/>
      <c r="I91" s="726"/>
      <c r="J91" s="727"/>
      <c r="K91" s="727"/>
      <c r="L91" s="727"/>
      <c r="M91" s="728"/>
      <c r="N91" s="720"/>
      <c r="O91" s="721"/>
      <c r="P91" s="722"/>
      <c r="Q91" s="256" t="str">
        <f>IFERROR(IF(AND(AND($N90&lt;&gt;$BI$6,$N90&lt;&gt;$BJ$6),Q90="有"),$AL$2,VLOOKUP(Q90,'P1'!$B$4:$J$35,9,FALSE)),"")</f>
        <v/>
      </c>
      <c r="R91" s="256" t="str">
        <f>IFERROR(IF(AND(AND($N90&lt;&gt;$BI$6,$N90&lt;&gt;$BJ$6),R90="有"),$AL$2,VLOOKUP(R90,'P1'!$B$4:$J$35,9,FALSE)),"")</f>
        <v/>
      </c>
      <c r="S91" s="256" t="str">
        <f>IFERROR(IF(AND(AND($N90&lt;&gt;$BI$6,$N90&lt;&gt;$BJ$6),S90="有"),$AL$2,VLOOKUP(S90,'P1'!$B$4:$J$35,9,FALSE)),"")</f>
        <v/>
      </c>
      <c r="T91" s="256" t="str">
        <f>IFERROR(IF(AND(AND($N90&lt;&gt;$BI$6,$N90&lt;&gt;$BJ$6),T90="有"),$AL$2,VLOOKUP(T90,'P1'!$B$4:$J$35,9,FALSE)),"")</f>
        <v/>
      </c>
      <c r="U91" s="256" t="str">
        <f>IFERROR(IF(AND(AND($N90&lt;&gt;$BI$6,$N90&lt;&gt;$BJ$6),U90="有"),$AL$2,VLOOKUP(U90,'P1'!$B$4:$J$35,9,FALSE)),"")</f>
        <v/>
      </c>
      <c r="V91" s="256" t="str">
        <f>IFERROR(IF(AND(AND($N90&lt;&gt;$BI$6,$N90&lt;&gt;$BJ$6),V90="有"),$AL$2,VLOOKUP(V90,'P1'!$B$4:$J$35,9,FALSE)),"")</f>
        <v/>
      </c>
      <c r="W91" s="256" t="str">
        <f>IFERROR(IF(AND(AND($N90&lt;&gt;$BI$6,$N90&lt;&gt;$BJ$6),W90="有"),$AL$2,VLOOKUP(W90,'P1'!$B$4:$J$35,9,FALSE)),"")</f>
        <v/>
      </c>
      <c r="X91" s="256" t="str">
        <f>IFERROR(IF(AND(AND($N90&lt;&gt;$BI$6,$N90&lt;&gt;$BJ$6),X90="有"),$AL$2,VLOOKUP(X90,'P1'!$B$4:$J$35,9,FALSE)),"")</f>
        <v/>
      </c>
      <c r="Y91" s="256" t="str">
        <f>IFERROR(IF(AND(AND($N90&lt;&gt;$BI$6,$N90&lt;&gt;$BJ$6),Y90="有"),$AL$2,VLOOKUP(Y90,'P1'!$B$4:$J$35,9,FALSE)),"")</f>
        <v/>
      </c>
      <c r="Z91" s="256" t="str">
        <f>IFERROR(IF(AND(AND($N90&lt;&gt;$BI$6,$N90&lt;&gt;$BJ$6),Z90="有"),$AL$2,VLOOKUP(Z90,'P1'!$B$4:$J$35,9,FALSE)),"")</f>
        <v/>
      </c>
      <c r="AA91" s="256" t="str">
        <f>IFERROR(IF(AND(AND($N90&lt;&gt;$BI$6,$N90&lt;&gt;$BJ$6),AA90="有"),$AL$2,VLOOKUP(AA90,'P1'!$B$4:$J$35,9,FALSE)),"")</f>
        <v/>
      </c>
      <c r="AB91" s="256" t="str">
        <f>IFERROR(IF(AND(AND($N90&lt;&gt;$BI$6,$N90&lt;&gt;$BJ$6),AB90="有"),$AL$2,VLOOKUP(AB90,'P1'!$B$4:$J$35,9,FALSE)),"")</f>
        <v/>
      </c>
      <c r="AC91" s="256" t="str">
        <f>IFERROR(IF(AND(AND($N90&lt;&gt;$BI$6,$N90&lt;&gt;$BJ$6),AC90="有"),$AL$2,VLOOKUP(AC90,'P1'!$B$4:$J$35,9,FALSE)),"")</f>
        <v/>
      </c>
      <c r="AD91" s="256" t="str">
        <f>IFERROR(IF(AND(AND($N90&lt;&gt;$BI$6,$N90&lt;&gt;$BJ$6),AD90="有"),$AL$2,VLOOKUP(AD90,'P1'!$B$4:$J$35,9,FALSE)),"")</f>
        <v/>
      </c>
      <c r="AE91" s="256" t="str">
        <f>IFERROR(IF(AND(AND($N90&lt;&gt;$BI$6,$N90&lt;&gt;$BJ$6),AE90="有"),$AL$2,VLOOKUP(AE90,'P1'!$B$4:$J$35,9,FALSE)),"")</f>
        <v/>
      </c>
      <c r="AF91" s="256" t="str">
        <f>IFERROR(IF(AND(AND($N90&lt;&gt;$BI$6,$N90&lt;&gt;$BJ$6),AF90="有"),$AL$2,VLOOKUP(AF90,'P1'!$B$4:$J$35,9,FALSE)),"")</f>
        <v/>
      </c>
      <c r="AG91" s="256" t="str">
        <f>IFERROR(IF(AND(AND($N90&lt;&gt;$BI$6,$N90&lt;&gt;$BJ$6),AG90="有"),$AL$2,VLOOKUP(AG90,'P1'!$B$4:$J$35,9,FALSE)),"")</f>
        <v/>
      </c>
      <c r="AH91" s="256" t="str">
        <f>IFERROR(IF(AND(AND($N90&lt;&gt;$BI$6,$N90&lt;&gt;$BJ$6),AH90="有"),$AL$2,VLOOKUP(AH90,'P1'!$B$4:$J$35,9,FALSE)),"")</f>
        <v/>
      </c>
      <c r="AI91" s="256" t="str">
        <f>IFERROR(IF(AND(AND($N90&lt;&gt;$BI$6,$N90&lt;&gt;$BJ$6),AI90="有"),$AL$2,VLOOKUP(AI90,'P1'!$B$4:$J$35,9,FALSE)),"")</f>
        <v/>
      </c>
      <c r="AJ91" s="256" t="str">
        <f>IFERROR(IF(AND(AND($N90&lt;&gt;$BI$6,$N90&lt;&gt;$BJ$6),AJ90="有"),$AL$2,VLOOKUP(AJ90,'P1'!$B$4:$J$35,9,FALSE)),"")</f>
        <v/>
      </c>
      <c r="AK91" s="256" t="str">
        <f>IFERROR(IF(AND(AND($N90&lt;&gt;$BI$6,$N90&lt;&gt;$BJ$6),AK90="有"),$AL$2,VLOOKUP(AK90,'P1'!$B$4:$J$35,9,FALSE)),"")</f>
        <v/>
      </c>
      <c r="AL91" s="256" t="str">
        <f>IFERROR(IF(AND(AND($N90&lt;&gt;$BI$6,$N90&lt;&gt;$BJ$6),AL90="有"),$AL$2,VLOOKUP(AL90,'P1'!$B$4:$J$35,9,FALSE)),"")</f>
        <v/>
      </c>
      <c r="AM91" s="256" t="str">
        <f>IFERROR(IF(AND(AND($N90&lt;&gt;$BI$6,$N90&lt;&gt;$BJ$6),AM90="有"),$AL$2,VLOOKUP(AM90,'P1'!$B$4:$J$35,9,FALSE)),"")</f>
        <v/>
      </c>
      <c r="AN91" s="256" t="str">
        <f>IFERROR(IF(AND(AND($N90&lt;&gt;$BI$6,$N90&lt;&gt;$BJ$6),AN90="有"),$AL$2,VLOOKUP(AN90,'P1'!$B$4:$J$35,9,FALSE)),"")</f>
        <v/>
      </c>
      <c r="AO91" s="256" t="str">
        <f>IFERROR(IF(AND(AND($N90&lt;&gt;$BI$6,$N90&lt;&gt;$BJ$6),AO90="有"),$AL$2,VLOOKUP(AO90,'P1'!$B$4:$J$35,9,FALSE)),"")</f>
        <v/>
      </c>
      <c r="AP91" s="256" t="str">
        <f>IFERROR(IF(AND(AND($N90&lt;&gt;$BI$6,$N90&lt;&gt;$BJ$6),AP90="有"),$AL$2,VLOOKUP(AP90,'P1'!$B$4:$J$35,9,FALSE)),"")</f>
        <v/>
      </c>
      <c r="AQ91" s="256" t="str">
        <f>IFERROR(IF(AND(AND($N90&lt;&gt;$BI$6,$N90&lt;&gt;$BJ$6),AQ90="有"),$AL$2,VLOOKUP(AQ90,'P1'!$B$4:$J$35,9,FALSE)),"")</f>
        <v/>
      </c>
      <c r="AR91" s="256" t="str">
        <f>IFERROR(IF(AND(AND($N90&lt;&gt;$BI$6,$N90&lt;&gt;$BJ$6),AR90="有"),$AL$2,VLOOKUP(AR90,'P1'!$B$4:$J$35,9,FALSE)),"")</f>
        <v/>
      </c>
      <c r="AS91" s="256" t="str">
        <f>IFERROR(IF(AND(AND($N90&lt;&gt;$BI$6,$N90&lt;&gt;$BJ$6),AS90="有"),$AL$2,VLOOKUP(AS90,'P1'!$B$4:$J$35,9,FALSE)),"")</f>
        <v/>
      </c>
      <c r="AT91" s="256" t="str">
        <f>IFERROR(IF(AND(AND($N90&lt;&gt;$BI$6,$N90&lt;&gt;$BJ$6),AT90="有"),$AL$2,VLOOKUP(AT90,'P1'!$B$4:$J$35,9,FALSE)),"")</f>
        <v/>
      </c>
      <c r="AU91" s="256" t="str">
        <f>IFERROR(IF(AND(AND($N90&lt;&gt;$BI$6,$N90&lt;&gt;$BJ$6),AU90="有"),$AL$2,VLOOKUP(AU90,'P1'!$B$4:$J$35,9,FALSE)),"")</f>
        <v/>
      </c>
      <c r="AV91" s="257">
        <f>SUM(Q91:AU91)</f>
        <v>0</v>
      </c>
      <c r="AW91" s="707"/>
      <c r="AX91" s="709"/>
      <c r="AY91" s="258"/>
      <c r="AZ91" s="258"/>
    </row>
    <row r="92" spans="2:52" ht="17.100000000000001" customHeight="1">
      <c r="B92" s="686">
        <f t="shared" si="5"/>
        <v>37</v>
      </c>
      <c r="C92" s="717"/>
      <c r="D92" s="718"/>
      <c r="E92" s="718"/>
      <c r="F92" s="718"/>
      <c r="G92" s="718"/>
      <c r="H92" s="719"/>
      <c r="I92" s="723"/>
      <c r="J92" s="724"/>
      <c r="K92" s="724"/>
      <c r="L92" s="724"/>
      <c r="M92" s="725"/>
      <c r="N92" s="729"/>
      <c r="O92" s="730"/>
      <c r="P92" s="71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3">
        <f>COUNTA(Q92:AU92)</f>
        <v>0</v>
      </c>
      <c r="AW92" s="706">
        <f>AV93</f>
        <v>0</v>
      </c>
      <c r="AX92" s="708" t="str">
        <f>IFERROR(ROUNDDOWN(AV93/$AT$2,1),"")</f>
        <v/>
      </c>
      <c r="AY92" s="254"/>
      <c r="AZ92" s="254"/>
    </row>
    <row r="93" spans="2:52" ht="17.100000000000001" customHeight="1">
      <c r="B93" s="687"/>
      <c r="C93" s="720"/>
      <c r="D93" s="721"/>
      <c r="E93" s="721"/>
      <c r="F93" s="721"/>
      <c r="G93" s="721"/>
      <c r="H93" s="722"/>
      <c r="I93" s="726"/>
      <c r="J93" s="727"/>
      <c r="K93" s="727"/>
      <c r="L93" s="727"/>
      <c r="M93" s="728"/>
      <c r="N93" s="720"/>
      <c r="O93" s="721"/>
      <c r="P93" s="722"/>
      <c r="Q93" s="256" t="str">
        <f>IFERROR(IF(AND(AND($N92&lt;&gt;$BI$6,$N92&lt;&gt;$BJ$6),Q92="有"),$AL$2,VLOOKUP(Q92,'P1'!$B$4:$J$35,9,FALSE)),"")</f>
        <v/>
      </c>
      <c r="R93" s="256" t="str">
        <f>IFERROR(IF(AND(AND($N92&lt;&gt;$BI$6,$N92&lt;&gt;$BJ$6),R92="有"),$AL$2,VLOOKUP(R92,'P1'!$B$4:$J$35,9,FALSE)),"")</f>
        <v/>
      </c>
      <c r="S93" s="256" t="str">
        <f>IFERROR(IF(AND(AND($N92&lt;&gt;$BI$6,$N92&lt;&gt;$BJ$6),S92="有"),$AL$2,VLOOKUP(S92,'P1'!$B$4:$J$35,9,FALSE)),"")</f>
        <v/>
      </c>
      <c r="T93" s="256" t="str">
        <f>IFERROR(IF(AND(AND($N92&lt;&gt;$BI$6,$N92&lt;&gt;$BJ$6),T92="有"),$AL$2,VLOOKUP(T92,'P1'!$B$4:$J$35,9,FALSE)),"")</f>
        <v/>
      </c>
      <c r="U93" s="256" t="str">
        <f>IFERROR(IF(AND(AND($N92&lt;&gt;$BI$6,$N92&lt;&gt;$BJ$6),U92="有"),$AL$2,VLOOKUP(U92,'P1'!$B$4:$J$35,9,FALSE)),"")</f>
        <v/>
      </c>
      <c r="V93" s="256" t="str">
        <f>IFERROR(IF(AND(AND($N92&lt;&gt;$BI$6,$N92&lt;&gt;$BJ$6),V92="有"),$AL$2,VLOOKUP(V92,'P1'!$B$4:$J$35,9,FALSE)),"")</f>
        <v/>
      </c>
      <c r="W93" s="256" t="str">
        <f>IFERROR(IF(AND(AND($N92&lt;&gt;$BI$6,$N92&lt;&gt;$BJ$6),W92="有"),$AL$2,VLOOKUP(W92,'P1'!$B$4:$J$35,9,FALSE)),"")</f>
        <v/>
      </c>
      <c r="X93" s="256" t="str">
        <f>IFERROR(IF(AND(AND($N92&lt;&gt;$BI$6,$N92&lt;&gt;$BJ$6),X92="有"),$AL$2,VLOOKUP(X92,'P1'!$B$4:$J$35,9,FALSE)),"")</f>
        <v/>
      </c>
      <c r="Y93" s="256" t="str">
        <f>IFERROR(IF(AND(AND($N92&lt;&gt;$BI$6,$N92&lt;&gt;$BJ$6),Y92="有"),$AL$2,VLOOKUP(Y92,'P1'!$B$4:$J$35,9,FALSE)),"")</f>
        <v/>
      </c>
      <c r="Z93" s="256" t="str">
        <f>IFERROR(IF(AND(AND($N92&lt;&gt;$BI$6,$N92&lt;&gt;$BJ$6),Z92="有"),$AL$2,VLOOKUP(Z92,'P1'!$B$4:$J$35,9,FALSE)),"")</f>
        <v/>
      </c>
      <c r="AA93" s="256" t="str">
        <f>IFERROR(IF(AND(AND($N92&lt;&gt;$BI$6,$N92&lt;&gt;$BJ$6),AA92="有"),$AL$2,VLOOKUP(AA92,'P1'!$B$4:$J$35,9,FALSE)),"")</f>
        <v/>
      </c>
      <c r="AB93" s="256" t="str">
        <f>IFERROR(IF(AND(AND($N92&lt;&gt;$BI$6,$N92&lt;&gt;$BJ$6),AB92="有"),$AL$2,VLOOKUP(AB92,'P1'!$B$4:$J$35,9,FALSE)),"")</f>
        <v/>
      </c>
      <c r="AC93" s="256" t="str">
        <f>IFERROR(IF(AND(AND($N92&lt;&gt;$BI$6,$N92&lt;&gt;$BJ$6),AC92="有"),$AL$2,VLOOKUP(AC92,'P1'!$B$4:$J$35,9,FALSE)),"")</f>
        <v/>
      </c>
      <c r="AD93" s="256" t="str">
        <f>IFERROR(IF(AND(AND($N92&lt;&gt;$BI$6,$N92&lt;&gt;$BJ$6),AD92="有"),$AL$2,VLOOKUP(AD92,'P1'!$B$4:$J$35,9,FALSE)),"")</f>
        <v/>
      </c>
      <c r="AE93" s="256" t="str">
        <f>IFERROR(IF(AND(AND($N92&lt;&gt;$BI$6,$N92&lt;&gt;$BJ$6),AE92="有"),$AL$2,VLOOKUP(AE92,'P1'!$B$4:$J$35,9,FALSE)),"")</f>
        <v/>
      </c>
      <c r="AF93" s="256" t="str">
        <f>IFERROR(IF(AND(AND($N92&lt;&gt;$BI$6,$N92&lt;&gt;$BJ$6),AF92="有"),$AL$2,VLOOKUP(AF92,'P1'!$B$4:$J$35,9,FALSE)),"")</f>
        <v/>
      </c>
      <c r="AG93" s="256" t="str">
        <f>IFERROR(IF(AND(AND($N92&lt;&gt;$BI$6,$N92&lt;&gt;$BJ$6),AG92="有"),$AL$2,VLOOKUP(AG92,'P1'!$B$4:$J$35,9,FALSE)),"")</f>
        <v/>
      </c>
      <c r="AH93" s="256" t="str">
        <f>IFERROR(IF(AND(AND($N92&lt;&gt;$BI$6,$N92&lt;&gt;$BJ$6),AH92="有"),$AL$2,VLOOKUP(AH92,'P1'!$B$4:$J$35,9,FALSE)),"")</f>
        <v/>
      </c>
      <c r="AI93" s="256" t="str">
        <f>IFERROR(IF(AND(AND($N92&lt;&gt;$BI$6,$N92&lt;&gt;$BJ$6),AI92="有"),$AL$2,VLOOKUP(AI92,'P1'!$B$4:$J$35,9,FALSE)),"")</f>
        <v/>
      </c>
      <c r="AJ93" s="256" t="str">
        <f>IFERROR(IF(AND(AND($N92&lt;&gt;$BI$6,$N92&lt;&gt;$BJ$6),AJ92="有"),$AL$2,VLOOKUP(AJ92,'P1'!$B$4:$J$35,9,FALSE)),"")</f>
        <v/>
      </c>
      <c r="AK93" s="256" t="str">
        <f>IFERROR(IF(AND(AND($N92&lt;&gt;$BI$6,$N92&lt;&gt;$BJ$6),AK92="有"),$AL$2,VLOOKUP(AK92,'P1'!$B$4:$J$35,9,FALSE)),"")</f>
        <v/>
      </c>
      <c r="AL93" s="256" t="str">
        <f>IFERROR(IF(AND(AND($N92&lt;&gt;$BI$6,$N92&lt;&gt;$BJ$6),AL92="有"),$AL$2,VLOOKUP(AL92,'P1'!$B$4:$J$35,9,FALSE)),"")</f>
        <v/>
      </c>
      <c r="AM93" s="256" t="str">
        <f>IFERROR(IF(AND(AND($N92&lt;&gt;$BI$6,$N92&lt;&gt;$BJ$6),AM92="有"),$AL$2,VLOOKUP(AM92,'P1'!$B$4:$J$35,9,FALSE)),"")</f>
        <v/>
      </c>
      <c r="AN93" s="256" t="str">
        <f>IFERROR(IF(AND(AND($N92&lt;&gt;$BI$6,$N92&lt;&gt;$BJ$6),AN92="有"),$AL$2,VLOOKUP(AN92,'P1'!$B$4:$J$35,9,FALSE)),"")</f>
        <v/>
      </c>
      <c r="AO93" s="256" t="str">
        <f>IFERROR(IF(AND(AND($N92&lt;&gt;$BI$6,$N92&lt;&gt;$BJ$6),AO92="有"),$AL$2,VLOOKUP(AO92,'P1'!$B$4:$J$35,9,FALSE)),"")</f>
        <v/>
      </c>
      <c r="AP93" s="256" t="str">
        <f>IFERROR(IF(AND(AND($N92&lt;&gt;$BI$6,$N92&lt;&gt;$BJ$6),AP92="有"),$AL$2,VLOOKUP(AP92,'P1'!$B$4:$J$35,9,FALSE)),"")</f>
        <v/>
      </c>
      <c r="AQ93" s="256" t="str">
        <f>IFERROR(IF(AND(AND($N92&lt;&gt;$BI$6,$N92&lt;&gt;$BJ$6),AQ92="有"),$AL$2,VLOOKUP(AQ92,'P1'!$B$4:$J$35,9,FALSE)),"")</f>
        <v/>
      </c>
      <c r="AR93" s="256" t="str">
        <f>IFERROR(IF(AND(AND($N92&lt;&gt;$BI$6,$N92&lt;&gt;$BJ$6),AR92="有"),$AL$2,VLOOKUP(AR92,'P1'!$B$4:$J$35,9,FALSE)),"")</f>
        <v/>
      </c>
      <c r="AS93" s="256" t="str">
        <f>IFERROR(IF(AND(AND($N92&lt;&gt;$BI$6,$N92&lt;&gt;$BJ$6),AS92="有"),$AL$2,VLOOKUP(AS92,'P1'!$B$4:$J$35,9,FALSE)),"")</f>
        <v/>
      </c>
      <c r="AT93" s="256" t="str">
        <f>IFERROR(IF(AND(AND($N92&lt;&gt;$BI$6,$N92&lt;&gt;$BJ$6),AT92="有"),$AL$2,VLOOKUP(AT92,'P1'!$B$4:$J$35,9,FALSE)),"")</f>
        <v/>
      </c>
      <c r="AU93" s="256" t="str">
        <f>IFERROR(IF(AND(AND($N92&lt;&gt;$BI$6,$N92&lt;&gt;$BJ$6),AU92="有"),$AL$2,VLOOKUP(AU92,'P1'!$B$4:$J$35,9,FALSE)),"")</f>
        <v/>
      </c>
      <c r="AV93" s="257">
        <f>SUM(Q93:AU93)</f>
        <v>0</v>
      </c>
      <c r="AW93" s="707"/>
      <c r="AX93" s="709"/>
      <c r="AY93" s="258"/>
      <c r="AZ93" s="258"/>
    </row>
    <row r="94" spans="2:52" ht="17.100000000000001" customHeight="1">
      <c r="B94" s="686">
        <f>B92+1</f>
        <v>38</v>
      </c>
      <c r="C94" s="717"/>
      <c r="D94" s="718"/>
      <c r="E94" s="718"/>
      <c r="F94" s="718"/>
      <c r="G94" s="718"/>
      <c r="H94" s="719"/>
      <c r="I94" s="723"/>
      <c r="J94" s="724"/>
      <c r="K94" s="724"/>
      <c r="L94" s="724"/>
      <c r="M94" s="725"/>
      <c r="N94" s="729"/>
      <c r="O94" s="730"/>
      <c r="P94" s="71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3">
        <f>COUNTA(Q94:AU94)</f>
        <v>0</v>
      </c>
      <c r="AW94" s="706">
        <f>AV95</f>
        <v>0</v>
      </c>
      <c r="AX94" s="708" t="str">
        <f>IFERROR(ROUNDDOWN(AV95/$AT$2,1),"")</f>
        <v/>
      </c>
      <c r="AY94" s="254"/>
      <c r="AZ94" s="254"/>
    </row>
    <row r="95" spans="2:52" ht="17.100000000000001" customHeight="1">
      <c r="B95" s="687"/>
      <c r="C95" s="720"/>
      <c r="D95" s="721"/>
      <c r="E95" s="721"/>
      <c r="F95" s="721"/>
      <c r="G95" s="721"/>
      <c r="H95" s="722"/>
      <c r="I95" s="726"/>
      <c r="J95" s="727"/>
      <c r="K95" s="727"/>
      <c r="L95" s="727"/>
      <c r="M95" s="728"/>
      <c r="N95" s="720"/>
      <c r="O95" s="721"/>
      <c r="P95" s="722"/>
      <c r="Q95" s="256" t="str">
        <f>IFERROR(IF(AND(AND($N94&lt;&gt;$BI$6,$N94&lt;&gt;$BJ$6),Q94="有"),$AL$2,VLOOKUP(Q94,'P1'!$B$4:$J$35,9,FALSE)),"")</f>
        <v/>
      </c>
      <c r="R95" s="256" t="str">
        <f>IFERROR(IF(AND(AND($N94&lt;&gt;$BI$6,$N94&lt;&gt;$BJ$6),R94="有"),$AL$2,VLOOKUP(R94,'P1'!$B$4:$J$35,9,FALSE)),"")</f>
        <v/>
      </c>
      <c r="S95" s="256" t="str">
        <f>IFERROR(IF(AND(AND($N94&lt;&gt;$BI$6,$N94&lt;&gt;$BJ$6),S94="有"),$AL$2,VLOOKUP(S94,'P1'!$B$4:$J$35,9,FALSE)),"")</f>
        <v/>
      </c>
      <c r="T95" s="256" t="str">
        <f>IFERROR(IF(AND(AND($N94&lt;&gt;$BI$6,$N94&lt;&gt;$BJ$6),T94="有"),$AL$2,VLOOKUP(T94,'P1'!$B$4:$J$35,9,FALSE)),"")</f>
        <v/>
      </c>
      <c r="U95" s="256" t="str">
        <f>IFERROR(IF(AND(AND($N94&lt;&gt;$BI$6,$N94&lt;&gt;$BJ$6),U94="有"),$AL$2,VLOOKUP(U94,'P1'!$B$4:$J$35,9,FALSE)),"")</f>
        <v/>
      </c>
      <c r="V95" s="256" t="str">
        <f>IFERROR(IF(AND(AND($N94&lt;&gt;$BI$6,$N94&lt;&gt;$BJ$6),V94="有"),$AL$2,VLOOKUP(V94,'P1'!$B$4:$J$35,9,FALSE)),"")</f>
        <v/>
      </c>
      <c r="W95" s="256" t="str">
        <f>IFERROR(IF(AND(AND($N94&lt;&gt;$BI$6,$N94&lt;&gt;$BJ$6),W94="有"),$AL$2,VLOOKUP(W94,'P1'!$B$4:$J$35,9,FALSE)),"")</f>
        <v/>
      </c>
      <c r="X95" s="256" t="str">
        <f>IFERROR(IF(AND(AND($N94&lt;&gt;$BI$6,$N94&lt;&gt;$BJ$6),X94="有"),$AL$2,VLOOKUP(X94,'P1'!$B$4:$J$35,9,FALSE)),"")</f>
        <v/>
      </c>
      <c r="Y95" s="256" t="str">
        <f>IFERROR(IF(AND(AND($N94&lt;&gt;$BI$6,$N94&lt;&gt;$BJ$6),Y94="有"),$AL$2,VLOOKUP(Y94,'P1'!$B$4:$J$35,9,FALSE)),"")</f>
        <v/>
      </c>
      <c r="Z95" s="256" t="str">
        <f>IFERROR(IF(AND(AND($N94&lt;&gt;$BI$6,$N94&lt;&gt;$BJ$6),Z94="有"),$AL$2,VLOOKUP(Z94,'P1'!$B$4:$J$35,9,FALSE)),"")</f>
        <v/>
      </c>
      <c r="AA95" s="256" t="str">
        <f>IFERROR(IF(AND(AND($N94&lt;&gt;$BI$6,$N94&lt;&gt;$BJ$6),AA94="有"),$AL$2,VLOOKUP(AA94,'P1'!$B$4:$J$35,9,FALSE)),"")</f>
        <v/>
      </c>
      <c r="AB95" s="256" t="str">
        <f>IFERROR(IF(AND(AND($N94&lt;&gt;$BI$6,$N94&lt;&gt;$BJ$6),AB94="有"),$AL$2,VLOOKUP(AB94,'P1'!$B$4:$J$35,9,FALSE)),"")</f>
        <v/>
      </c>
      <c r="AC95" s="256" t="str">
        <f>IFERROR(IF(AND(AND($N94&lt;&gt;$BI$6,$N94&lt;&gt;$BJ$6),AC94="有"),$AL$2,VLOOKUP(AC94,'P1'!$B$4:$J$35,9,FALSE)),"")</f>
        <v/>
      </c>
      <c r="AD95" s="256" t="str">
        <f>IFERROR(IF(AND(AND($N94&lt;&gt;$BI$6,$N94&lt;&gt;$BJ$6),AD94="有"),$AL$2,VLOOKUP(AD94,'P1'!$B$4:$J$35,9,FALSE)),"")</f>
        <v/>
      </c>
      <c r="AE95" s="256" t="str">
        <f>IFERROR(IF(AND(AND($N94&lt;&gt;$BI$6,$N94&lt;&gt;$BJ$6),AE94="有"),$AL$2,VLOOKUP(AE94,'P1'!$B$4:$J$35,9,FALSE)),"")</f>
        <v/>
      </c>
      <c r="AF95" s="256" t="str">
        <f>IFERROR(IF(AND(AND($N94&lt;&gt;$BI$6,$N94&lt;&gt;$BJ$6),AF94="有"),$AL$2,VLOOKUP(AF94,'P1'!$B$4:$J$35,9,FALSE)),"")</f>
        <v/>
      </c>
      <c r="AG95" s="256" t="str">
        <f>IFERROR(IF(AND(AND($N94&lt;&gt;$BI$6,$N94&lt;&gt;$BJ$6),AG94="有"),$AL$2,VLOOKUP(AG94,'P1'!$B$4:$J$35,9,FALSE)),"")</f>
        <v/>
      </c>
      <c r="AH95" s="256" t="str">
        <f>IFERROR(IF(AND(AND($N94&lt;&gt;$BI$6,$N94&lt;&gt;$BJ$6),AH94="有"),$AL$2,VLOOKUP(AH94,'P1'!$B$4:$J$35,9,FALSE)),"")</f>
        <v/>
      </c>
      <c r="AI95" s="256" t="str">
        <f>IFERROR(IF(AND(AND($N94&lt;&gt;$BI$6,$N94&lt;&gt;$BJ$6),AI94="有"),$AL$2,VLOOKUP(AI94,'P1'!$B$4:$J$35,9,FALSE)),"")</f>
        <v/>
      </c>
      <c r="AJ95" s="256" t="str">
        <f>IFERROR(IF(AND(AND($N94&lt;&gt;$BI$6,$N94&lt;&gt;$BJ$6),AJ94="有"),$AL$2,VLOOKUP(AJ94,'P1'!$B$4:$J$35,9,FALSE)),"")</f>
        <v/>
      </c>
      <c r="AK95" s="256" t="str">
        <f>IFERROR(IF(AND(AND($N94&lt;&gt;$BI$6,$N94&lt;&gt;$BJ$6),AK94="有"),$AL$2,VLOOKUP(AK94,'P1'!$B$4:$J$35,9,FALSE)),"")</f>
        <v/>
      </c>
      <c r="AL95" s="256" t="str">
        <f>IFERROR(IF(AND(AND($N94&lt;&gt;$BI$6,$N94&lt;&gt;$BJ$6),AL94="有"),$AL$2,VLOOKUP(AL94,'P1'!$B$4:$J$35,9,FALSE)),"")</f>
        <v/>
      </c>
      <c r="AM95" s="256" t="str">
        <f>IFERROR(IF(AND(AND($N94&lt;&gt;$BI$6,$N94&lt;&gt;$BJ$6),AM94="有"),$AL$2,VLOOKUP(AM94,'P1'!$B$4:$J$35,9,FALSE)),"")</f>
        <v/>
      </c>
      <c r="AN95" s="256" t="str">
        <f>IFERROR(IF(AND(AND($N94&lt;&gt;$BI$6,$N94&lt;&gt;$BJ$6),AN94="有"),$AL$2,VLOOKUP(AN94,'P1'!$B$4:$J$35,9,FALSE)),"")</f>
        <v/>
      </c>
      <c r="AO95" s="256" t="str">
        <f>IFERROR(IF(AND(AND($N94&lt;&gt;$BI$6,$N94&lt;&gt;$BJ$6),AO94="有"),$AL$2,VLOOKUP(AO94,'P1'!$B$4:$J$35,9,FALSE)),"")</f>
        <v/>
      </c>
      <c r="AP95" s="256" t="str">
        <f>IFERROR(IF(AND(AND($N94&lt;&gt;$BI$6,$N94&lt;&gt;$BJ$6),AP94="有"),$AL$2,VLOOKUP(AP94,'P1'!$B$4:$J$35,9,FALSE)),"")</f>
        <v/>
      </c>
      <c r="AQ95" s="256" t="str">
        <f>IFERROR(IF(AND(AND($N94&lt;&gt;$BI$6,$N94&lt;&gt;$BJ$6),AQ94="有"),$AL$2,VLOOKUP(AQ94,'P1'!$B$4:$J$35,9,FALSE)),"")</f>
        <v/>
      </c>
      <c r="AR95" s="256" t="str">
        <f>IFERROR(IF(AND(AND($N94&lt;&gt;$BI$6,$N94&lt;&gt;$BJ$6),AR94="有"),$AL$2,VLOOKUP(AR94,'P1'!$B$4:$J$35,9,FALSE)),"")</f>
        <v/>
      </c>
      <c r="AS95" s="256" t="str">
        <f>IFERROR(IF(AND(AND($N94&lt;&gt;$BI$6,$N94&lt;&gt;$BJ$6),AS94="有"),$AL$2,VLOOKUP(AS94,'P1'!$B$4:$J$35,9,FALSE)),"")</f>
        <v/>
      </c>
      <c r="AT95" s="256" t="str">
        <f>IFERROR(IF(AND(AND($N94&lt;&gt;$BI$6,$N94&lt;&gt;$BJ$6),AT94="有"),$AL$2,VLOOKUP(AT94,'P1'!$B$4:$J$35,9,FALSE)),"")</f>
        <v/>
      </c>
      <c r="AU95" s="256" t="str">
        <f>IFERROR(IF(AND(AND($N94&lt;&gt;$BI$6,$N94&lt;&gt;$BJ$6),AU94="有"),$AL$2,VLOOKUP(AU94,'P1'!$B$4:$J$35,9,FALSE)),"")</f>
        <v/>
      </c>
      <c r="AV95" s="257">
        <f>SUM(Q95:AU95)</f>
        <v>0</v>
      </c>
      <c r="AW95" s="707"/>
      <c r="AX95" s="709"/>
      <c r="AY95" s="258"/>
      <c r="AZ95" s="258"/>
    </row>
    <row r="96" spans="2:52" ht="17.100000000000001" customHeight="1">
      <c r="B96" s="686">
        <f t="shared" si="5"/>
        <v>39</v>
      </c>
      <c r="C96" s="717"/>
      <c r="D96" s="718"/>
      <c r="E96" s="718"/>
      <c r="F96" s="718"/>
      <c r="G96" s="718"/>
      <c r="H96" s="719"/>
      <c r="I96" s="723"/>
      <c r="J96" s="724"/>
      <c r="K96" s="724"/>
      <c r="L96" s="724"/>
      <c r="M96" s="725"/>
      <c r="N96" s="729"/>
      <c r="O96" s="730"/>
      <c r="P96" s="71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3">
        <f>COUNTA(Q96:AU96)</f>
        <v>0</v>
      </c>
      <c r="AW96" s="706">
        <f>AV97</f>
        <v>0</v>
      </c>
      <c r="AX96" s="708" t="str">
        <f>IFERROR(ROUNDDOWN(AV97/$AT$2,1),"")</f>
        <v/>
      </c>
      <c r="AY96" s="254"/>
      <c r="AZ96" s="254"/>
    </row>
    <row r="97" spans="2:59" ht="17.100000000000001" customHeight="1">
      <c r="B97" s="687"/>
      <c r="C97" s="720"/>
      <c r="D97" s="721"/>
      <c r="E97" s="721"/>
      <c r="F97" s="721"/>
      <c r="G97" s="721"/>
      <c r="H97" s="722"/>
      <c r="I97" s="726"/>
      <c r="J97" s="727"/>
      <c r="K97" s="727"/>
      <c r="L97" s="727"/>
      <c r="M97" s="728"/>
      <c r="N97" s="720"/>
      <c r="O97" s="721"/>
      <c r="P97" s="722"/>
      <c r="Q97" s="256" t="str">
        <f>IFERROR(IF(AND(AND($N96&lt;&gt;$BI$6,$N96&lt;&gt;$BJ$6),Q96="有"),$AL$2,VLOOKUP(Q96,'P1'!$B$4:$J$35,9,FALSE)),"")</f>
        <v/>
      </c>
      <c r="R97" s="256" t="str">
        <f>IFERROR(IF(AND(AND($N96&lt;&gt;$BI$6,$N96&lt;&gt;$BJ$6),R96="有"),$AL$2,VLOOKUP(R96,'P1'!$B$4:$J$35,9,FALSE)),"")</f>
        <v/>
      </c>
      <c r="S97" s="256" t="str">
        <f>IFERROR(IF(AND(AND($N96&lt;&gt;$BI$6,$N96&lt;&gt;$BJ$6),S96="有"),$AL$2,VLOOKUP(S96,'P1'!$B$4:$J$35,9,FALSE)),"")</f>
        <v/>
      </c>
      <c r="T97" s="256" t="str">
        <f>IFERROR(IF(AND(AND($N96&lt;&gt;$BI$6,$N96&lt;&gt;$BJ$6),T96="有"),$AL$2,VLOOKUP(T96,'P1'!$B$4:$J$35,9,FALSE)),"")</f>
        <v/>
      </c>
      <c r="U97" s="256" t="str">
        <f>IFERROR(IF(AND(AND($N96&lt;&gt;$BI$6,$N96&lt;&gt;$BJ$6),U96="有"),$AL$2,VLOOKUP(U96,'P1'!$B$4:$J$35,9,FALSE)),"")</f>
        <v/>
      </c>
      <c r="V97" s="256" t="str">
        <f>IFERROR(IF(AND(AND($N96&lt;&gt;$BI$6,$N96&lt;&gt;$BJ$6),V96="有"),$AL$2,VLOOKUP(V96,'P1'!$B$4:$J$35,9,FALSE)),"")</f>
        <v/>
      </c>
      <c r="W97" s="256" t="str">
        <f>IFERROR(IF(AND(AND($N96&lt;&gt;$BI$6,$N96&lt;&gt;$BJ$6),W96="有"),$AL$2,VLOOKUP(W96,'P1'!$B$4:$J$35,9,FALSE)),"")</f>
        <v/>
      </c>
      <c r="X97" s="256" t="str">
        <f>IFERROR(IF(AND(AND($N96&lt;&gt;$BI$6,$N96&lt;&gt;$BJ$6),X96="有"),$AL$2,VLOOKUP(X96,'P1'!$B$4:$J$35,9,FALSE)),"")</f>
        <v/>
      </c>
      <c r="Y97" s="256" t="str">
        <f>IFERROR(IF(AND(AND($N96&lt;&gt;$BI$6,$N96&lt;&gt;$BJ$6),Y96="有"),$AL$2,VLOOKUP(Y96,'P1'!$B$4:$J$35,9,FALSE)),"")</f>
        <v/>
      </c>
      <c r="Z97" s="256" t="str">
        <f>IFERROR(IF(AND(AND($N96&lt;&gt;$BI$6,$N96&lt;&gt;$BJ$6),Z96="有"),$AL$2,VLOOKUP(Z96,'P1'!$B$4:$J$35,9,FALSE)),"")</f>
        <v/>
      </c>
      <c r="AA97" s="256" t="str">
        <f>IFERROR(IF(AND(AND($N96&lt;&gt;$BI$6,$N96&lt;&gt;$BJ$6),AA96="有"),$AL$2,VLOOKUP(AA96,'P1'!$B$4:$J$35,9,FALSE)),"")</f>
        <v/>
      </c>
      <c r="AB97" s="256" t="str">
        <f>IFERROR(IF(AND(AND($N96&lt;&gt;$BI$6,$N96&lt;&gt;$BJ$6),AB96="有"),$AL$2,VLOOKUP(AB96,'P1'!$B$4:$J$35,9,FALSE)),"")</f>
        <v/>
      </c>
      <c r="AC97" s="256" t="str">
        <f>IFERROR(IF(AND(AND($N96&lt;&gt;$BI$6,$N96&lt;&gt;$BJ$6),AC96="有"),$AL$2,VLOOKUP(AC96,'P1'!$B$4:$J$35,9,FALSE)),"")</f>
        <v/>
      </c>
      <c r="AD97" s="256" t="str">
        <f>IFERROR(IF(AND(AND($N96&lt;&gt;$BI$6,$N96&lt;&gt;$BJ$6),AD96="有"),$AL$2,VLOOKUP(AD96,'P1'!$B$4:$J$35,9,FALSE)),"")</f>
        <v/>
      </c>
      <c r="AE97" s="256" t="str">
        <f>IFERROR(IF(AND(AND($N96&lt;&gt;$BI$6,$N96&lt;&gt;$BJ$6),AE96="有"),$AL$2,VLOOKUP(AE96,'P1'!$B$4:$J$35,9,FALSE)),"")</f>
        <v/>
      </c>
      <c r="AF97" s="256" t="str">
        <f>IFERROR(IF(AND(AND($N96&lt;&gt;$BI$6,$N96&lt;&gt;$BJ$6),AF96="有"),$AL$2,VLOOKUP(AF96,'P1'!$B$4:$J$35,9,FALSE)),"")</f>
        <v/>
      </c>
      <c r="AG97" s="256" t="str">
        <f>IFERROR(IF(AND(AND($N96&lt;&gt;$BI$6,$N96&lt;&gt;$BJ$6),AG96="有"),$AL$2,VLOOKUP(AG96,'P1'!$B$4:$J$35,9,FALSE)),"")</f>
        <v/>
      </c>
      <c r="AH97" s="256" t="str">
        <f>IFERROR(IF(AND(AND($N96&lt;&gt;$BI$6,$N96&lt;&gt;$BJ$6),AH96="有"),$AL$2,VLOOKUP(AH96,'P1'!$B$4:$J$35,9,FALSE)),"")</f>
        <v/>
      </c>
      <c r="AI97" s="256" t="str">
        <f>IFERROR(IF(AND(AND($N96&lt;&gt;$BI$6,$N96&lt;&gt;$BJ$6),AI96="有"),$AL$2,VLOOKUP(AI96,'P1'!$B$4:$J$35,9,FALSE)),"")</f>
        <v/>
      </c>
      <c r="AJ97" s="256" t="str">
        <f>IFERROR(IF(AND(AND($N96&lt;&gt;$BI$6,$N96&lt;&gt;$BJ$6),AJ96="有"),$AL$2,VLOOKUP(AJ96,'P1'!$B$4:$J$35,9,FALSE)),"")</f>
        <v/>
      </c>
      <c r="AK97" s="256" t="str">
        <f>IFERROR(IF(AND(AND($N96&lt;&gt;$BI$6,$N96&lt;&gt;$BJ$6),AK96="有"),$AL$2,VLOOKUP(AK96,'P1'!$B$4:$J$35,9,FALSE)),"")</f>
        <v/>
      </c>
      <c r="AL97" s="256" t="str">
        <f>IFERROR(IF(AND(AND($N96&lt;&gt;$BI$6,$N96&lt;&gt;$BJ$6),AL96="有"),$AL$2,VLOOKUP(AL96,'P1'!$B$4:$J$35,9,FALSE)),"")</f>
        <v/>
      </c>
      <c r="AM97" s="256" t="str">
        <f>IFERROR(IF(AND(AND($N96&lt;&gt;$BI$6,$N96&lt;&gt;$BJ$6),AM96="有"),$AL$2,VLOOKUP(AM96,'P1'!$B$4:$J$35,9,FALSE)),"")</f>
        <v/>
      </c>
      <c r="AN97" s="256" t="str">
        <f>IFERROR(IF(AND(AND($N96&lt;&gt;$BI$6,$N96&lt;&gt;$BJ$6),AN96="有"),$AL$2,VLOOKUP(AN96,'P1'!$B$4:$J$35,9,FALSE)),"")</f>
        <v/>
      </c>
      <c r="AO97" s="256" t="str">
        <f>IFERROR(IF(AND(AND($N96&lt;&gt;$BI$6,$N96&lt;&gt;$BJ$6),AO96="有"),$AL$2,VLOOKUP(AO96,'P1'!$B$4:$J$35,9,FALSE)),"")</f>
        <v/>
      </c>
      <c r="AP97" s="256" t="str">
        <f>IFERROR(IF(AND(AND($N96&lt;&gt;$BI$6,$N96&lt;&gt;$BJ$6),AP96="有"),$AL$2,VLOOKUP(AP96,'P1'!$B$4:$J$35,9,FALSE)),"")</f>
        <v/>
      </c>
      <c r="AQ97" s="256" t="str">
        <f>IFERROR(IF(AND(AND($N96&lt;&gt;$BI$6,$N96&lt;&gt;$BJ$6),AQ96="有"),$AL$2,VLOOKUP(AQ96,'P1'!$B$4:$J$35,9,FALSE)),"")</f>
        <v/>
      </c>
      <c r="AR97" s="256" t="str">
        <f>IFERROR(IF(AND(AND($N96&lt;&gt;$BI$6,$N96&lt;&gt;$BJ$6),AR96="有"),$AL$2,VLOOKUP(AR96,'P1'!$B$4:$J$35,9,FALSE)),"")</f>
        <v/>
      </c>
      <c r="AS97" s="256" t="str">
        <f>IFERROR(IF(AND(AND($N96&lt;&gt;$BI$6,$N96&lt;&gt;$BJ$6),AS96="有"),$AL$2,VLOOKUP(AS96,'P1'!$B$4:$J$35,9,FALSE)),"")</f>
        <v/>
      </c>
      <c r="AT97" s="256" t="str">
        <f>IFERROR(IF(AND(AND($N96&lt;&gt;$BI$6,$N96&lt;&gt;$BJ$6),AT96="有"),$AL$2,VLOOKUP(AT96,'P1'!$B$4:$J$35,9,FALSE)),"")</f>
        <v/>
      </c>
      <c r="AU97" s="256" t="str">
        <f>IFERROR(IF(AND(AND($N96&lt;&gt;$BI$6,$N96&lt;&gt;$BJ$6),AU96="有"),$AL$2,VLOOKUP(AU96,'P1'!$B$4:$J$35,9,FALSE)),"")</f>
        <v/>
      </c>
      <c r="AV97" s="257">
        <f>SUM(Q97:AU97)</f>
        <v>0</v>
      </c>
      <c r="AW97" s="707"/>
      <c r="AX97" s="709"/>
      <c r="AY97" s="258"/>
      <c r="AZ97" s="258"/>
    </row>
    <row r="98" spans="2:59" ht="17.100000000000001" customHeight="1">
      <c r="B98" s="686">
        <f t="shared" si="5"/>
        <v>40</v>
      </c>
      <c r="C98" s="717"/>
      <c r="D98" s="718"/>
      <c r="E98" s="718"/>
      <c r="F98" s="718"/>
      <c r="G98" s="718"/>
      <c r="H98" s="719"/>
      <c r="I98" s="723"/>
      <c r="J98" s="724"/>
      <c r="K98" s="724"/>
      <c r="L98" s="724"/>
      <c r="M98" s="725"/>
      <c r="N98" s="729"/>
      <c r="O98" s="730"/>
      <c r="P98" s="71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3">
        <f>COUNTA(Q98:AU98)</f>
        <v>0</v>
      </c>
      <c r="AW98" s="706">
        <f>AV99</f>
        <v>0</v>
      </c>
      <c r="AX98" s="708" t="str">
        <f>IFERROR(ROUNDDOWN(AV99/$AT$2,1),"")</f>
        <v/>
      </c>
      <c r="AY98" s="254"/>
      <c r="AZ98" s="254"/>
    </row>
    <row r="99" spans="2:59" ht="17.100000000000001" customHeight="1">
      <c r="B99" s="687"/>
      <c r="C99" s="720"/>
      <c r="D99" s="721"/>
      <c r="E99" s="721"/>
      <c r="F99" s="721"/>
      <c r="G99" s="721"/>
      <c r="H99" s="722"/>
      <c r="I99" s="726"/>
      <c r="J99" s="727"/>
      <c r="K99" s="727"/>
      <c r="L99" s="727"/>
      <c r="M99" s="728"/>
      <c r="N99" s="720"/>
      <c r="O99" s="721"/>
      <c r="P99" s="722"/>
      <c r="Q99" s="256" t="str">
        <f>IFERROR(IF(AND(AND($N98&lt;&gt;$BI$6,$N98&lt;&gt;$BJ$6),Q98="有"),$AL$2,VLOOKUP(Q98,'P1'!$B$4:$J$35,9,FALSE)),"")</f>
        <v/>
      </c>
      <c r="R99" s="256" t="str">
        <f>IFERROR(IF(AND(AND($N98&lt;&gt;$BI$6,$N98&lt;&gt;$BJ$6),R98="有"),$AL$2,VLOOKUP(R98,'P1'!$B$4:$J$35,9,FALSE)),"")</f>
        <v/>
      </c>
      <c r="S99" s="256" t="str">
        <f>IFERROR(IF(AND(AND($N98&lt;&gt;$BI$6,$N98&lt;&gt;$BJ$6),S98="有"),$AL$2,VLOOKUP(S98,'P1'!$B$4:$J$35,9,FALSE)),"")</f>
        <v/>
      </c>
      <c r="T99" s="256" t="str">
        <f>IFERROR(IF(AND(AND($N98&lt;&gt;$BI$6,$N98&lt;&gt;$BJ$6),T98="有"),$AL$2,VLOOKUP(T98,'P1'!$B$4:$J$35,9,FALSE)),"")</f>
        <v/>
      </c>
      <c r="U99" s="256" t="str">
        <f>IFERROR(IF(AND(AND($N98&lt;&gt;$BI$6,$N98&lt;&gt;$BJ$6),U98="有"),$AL$2,VLOOKUP(U98,'P1'!$B$4:$J$35,9,FALSE)),"")</f>
        <v/>
      </c>
      <c r="V99" s="256" t="str">
        <f>IFERROR(IF(AND(AND($N98&lt;&gt;$BI$6,$N98&lt;&gt;$BJ$6),V98="有"),$AL$2,VLOOKUP(V98,'P1'!$B$4:$J$35,9,FALSE)),"")</f>
        <v/>
      </c>
      <c r="W99" s="256" t="str">
        <f>IFERROR(IF(AND(AND($N98&lt;&gt;$BI$6,$N98&lt;&gt;$BJ$6),W98="有"),$AL$2,VLOOKUP(W98,'P1'!$B$4:$J$35,9,FALSE)),"")</f>
        <v/>
      </c>
      <c r="X99" s="256" t="str">
        <f>IFERROR(IF(AND(AND($N98&lt;&gt;$BI$6,$N98&lt;&gt;$BJ$6),X98="有"),$AL$2,VLOOKUP(X98,'P1'!$B$4:$J$35,9,FALSE)),"")</f>
        <v/>
      </c>
      <c r="Y99" s="256" t="str">
        <f>IFERROR(IF(AND(AND($N98&lt;&gt;$BI$6,$N98&lt;&gt;$BJ$6),Y98="有"),$AL$2,VLOOKUP(Y98,'P1'!$B$4:$J$35,9,FALSE)),"")</f>
        <v/>
      </c>
      <c r="Z99" s="256" t="str">
        <f>IFERROR(IF(AND(AND($N98&lt;&gt;$BI$6,$N98&lt;&gt;$BJ$6),Z98="有"),$AL$2,VLOOKUP(Z98,'P1'!$B$4:$J$35,9,FALSE)),"")</f>
        <v/>
      </c>
      <c r="AA99" s="256" t="str">
        <f>IFERROR(IF(AND(AND($N98&lt;&gt;$BI$6,$N98&lt;&gt;$BJ$6),AA98="有"),$AL$2,VLOOKUP(AA98,'P1'!$B$4:$J$35,9,FALSE)),"")</f>
        <v/>
      </c>
      <c r="AB99" s="256" t="str">
        <f>IFERROR(IF(AND(AND($N98&lt;&gt;$BI$6,$N98&lt;&gt;$BJ$6),AB98="有"),$AL$2,VLOOKUP(AB98,'P1'!$B$4:$J$35,9,FALSE)),"")</f>
        <v/>
      </c>
      <c r="AC99" s="256" t="str">
        <f>IFERROR(IF(AND(AND($N98&lt;&gt;$BI$6,$N98&lt;&gt;$BJ$6),AC98="有"),$AL$2,VLOOKUP(AC98,'P1'!$B$4:$J$35,9,FALSE)),"")</f>
        <v/>
      </c>
      <c r="AD99" s="256" t="str">
        <f>IFERROR(IF(AND(AND($N98&lt;&gt;$BI$6,$N98&lt;&gt;$BJ$6),AD98="有"),$AL$2,VLOOKUP(AD98,'P1'!$B$4:$J$35,9,FALSE)),"")</f>
        <v/>
      </c>
      <c r="AE99" s="256" t="str">
        <f>IFERROR(IF(AND(AND($N98&lt;&gt;$BI$6,$N98&lt;&gt;$BJ$6),AE98="有"),$AL$2,VLOOKUP(AE98,'P1'!$B$4:$J$35,9,FALSE)),"")</f>
        <v/>
      </c>
      <c r="AF99" s="256" t="str">
        <f>IFERROR(IF(AND(AND($N98&lt;&gt;$BI$6,$N98&lt;&gt;$BJ$6),AF98="有"),$AL$2,VLOOKUP(AF98,'P1'!$B$4:$J$35,9,FALSE)),"")</f>
        <v/>
      </c>
      <c r="AG99" s="256" t="str">
        <f>IFERROR(IF(AND(AND($N98&lt;&gt;$BI$6,$N98&lt;&gt;$BJ$6),AG98="有"),$AL$2,VLOOKUP(AG98,'P1'!$B$4:$J$35,9,FALSE)),"")</f>
        <v/>
      </c>
      <c r="AH99" s="256" t="str">
        <f>IFERROR(IF(AND(AND($N98&lt;&gt;$BI$6,$N98&lt;&gt;$BJ$6),AH98="有"),$AL$2,VLOOKUP(AH98,'P1'!$B$4:$J$35,9,FALSE)),"")</f>
        <v/>
      </c>
      <c r="AI99" s="256" t="str">
        <f>IFERROR(IF(AND(AND($N98&lt;&gt;$BI$6,$N98&lt;&gt;$BJ$6),AI98="有"),$AL$2,VLOOKUP(AI98,'P1'!$B$4:$J$35,9,FALSE)),"")</f>
        <v/>
      </c>
      <c r="AJ99" s="256" t="str">
        <f>IFERROR(IF(AND(AND($N98&lt;&gt;$BI$6,$N98&lt;&gt;$BJ$6),AJ98="有"),$AL$2,VLOOKUP(AJ98,'P1'!$B$4:$J$35,9,FALSE)),"")</f>
        <v/>
      </c>
      <c r="AK99" s="256" t="str">
        <f>IFERROR(IF(AND(AND($N98&lt;&gt;$BI$6,$N98&lt;&gt;$BJ$6),AK98="有"),$AL$2,VLOOKUP(AK98,'P1'!$B$4:$J$35,9,FALSE)),"")</f>
        <v/>
      </c>
      <c r="AL99" s="256" t="str">
        <f>IFERROR(IF(AND(AND($N98&lt;&gt;$BI$6,$N98&lt;&gt;$BJ$6),AL98="有"),$AL$2,VLOOKUP(AL98,'P1'!$B$4:$J$35,9,FALSE)),"")</f>
        <v/>
      </c>
      <c r="AM99" s="256" t="str">
        <f>IFERROR(IF(AND(AND($N98&lt;&gt;$BI$6,$N98&lt;&gt;$BJ$6),AM98="有"),$AL$2,VLOOKUP(AM98,'P1'!$B$4:$J$35,9,FALSE)),"")</f>
        <v/>
      </c>
      <c r="AN99" s="256" t="str">
        <f>IFERROR(IF(AND(AND($N98&lt;&gt;$BI$6,$N98&lt;&gt;$BJ$6),AN98="有"),$AL$2,VLOOKUP(AN98,'P1'!$B$4:$J$35,9,FALSE)),"")</f>
        <v/>
      </c>
      <c r="AO99" s="256" t="str">
        <f>IFERROR(IF(AND(AND($N98&lt;&gt;$BI$6,$N98&lt;&gt;$BJ$6),AO98="有"),$AL$2,VLOOKUP(AO98,'P1'!$B$4:$J$35,9,FALSE)),"")</f>
        <v/>
      </c>
      <c r="AP99" s="256" t="str">
        <f>IFERROR(IF(AND(AND($N98&lt;&gt;$BI$6,$N98&lt;&gt;$BJ$6),AP98="有"),$AL$2,VLOOKUP(AP98,'P1'!$B$4:$J$35,9,FALSE)),"")</f>
        <v/>
      </c>
      <c r="AQ99" s="256" t="str">
        <f>IFERROR(IF(AND(AND($N98&lt;&gt;$BI$6,$N98&lt;&gt;$BJ$6),AQ98="有"),$AL$2,VLOOKUP(AQ98,'P1'!$B$4:$J$35,9,FALSE)),"")</f>
        <v/>
      </c>
      <c r="AR99" s="256" t="str">
        <f>IFERROR(IF(AND(AND($N98&lt;&gt;$BI$6,$N98&lt;&gt;$BJ$6),AR98="有"),$AL$2,VLOOKUP(AR98,'P1'!$B$4:$J$35,9,FALSE)),"")</f>
        <v/>
      </c>
      <c r="AS99" s="256" t="str">
        <f>IFERROR(IF(AND(AND($N98&lt;&gt;$BI$6,$N98&lt;&gt;$BJ$6),AS98="有"),$AL$2,VLOOKUP(AS98,'P1'!$B$4:$J$35,9,FALSE)),"")</f>
        <v/>
      </c>
      <c r="AT99" s="256" t="str">
        <f>IFERROR(IF(AND(AND($N98&lt;&gt;$BI$6,$N98&lt;&gt;$BJ$6),AT98="有"),$AL$2,VLOOKUP(AT98,'P1'!$B$4:$J$35,9,FALSE)),"")</f>
        <v/>
      </c>
      <c r="AU99" s="256" t="str">
        <f>IFERROR(IF(AND(AND($N98&lt;&gt;$BI$6,$N98&lt;&gt;$BJ$6),AU98="有"),$AL$2,VLOOKUP(AU98,'P1'!$B$4:$J$35,9,FALSE)),"")</f>
        <v/>
      </c>
      <c r="AV99" s="257">
        <f>SUM(Q99:AU99)</f>
        <v>0</v>
      </c>
      <c r="AW99" s="707"/>
      <c r="AX99" s="709"/>
      <c r="AY99" s="258"/>
      <c r="AZ99" s="258"/>
    </row>
    <row r="100" spans="2:59" s="235" customFormat="1" ht="5.0999999999999996" customHeight="1">
      <c r="B100" s="260"/>
      <c r="C100" s="261"/>
      <c r="D100" s="262"/>
      <c r="E100" s="262"/>
      <c r="F100" s="262"/>
      <c r="G100" s="262"/>
      <c r="H100" s="262"/>
      <c r="I100" s="261"/>
      <c r="J100" s="261"/>
      <c r="K100" s="261"/>
      <c r="L100" s="261"/>
      <c r="M100" s="261"/>
      <c r="N100" s="261"/>
      <c r="O100" s="261"/>
      <c r="P100" s="261"/>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4"/>
      <c r="BA100" s="241"/>
      <c r="BB100" s="241"/>
      <c r="BC100" s="241"/>
      <c r="BD100" s="241"/>
      <c r="BE100" s="241"/>
      <c r="BF100" s="241"/>
      <c r="BG100" s="241"/>
    </row>
    <row r="101" spans="2:59" s="234" customFormat="1" ht="5.0999999999999996" customHeight="1">
      <c r="B101" s="271"/>
      <c r="AS101" s="248"/>
      <c r="AT101" s="248"/>
      <c r="AU101" s="248"/>
      <c r="AY101" s="241"/>
      <c r="AZ101" s="241"/>
      <c r="BA101" s="241"/>
      <c r="BB101" s="241"/>
      <c r="BC101" s="241"/>
      <c r="BD101" s="241"/>
      <c r="BE101" s="241"/>
      <c r="BF101" s="241"/>
      <c r="BG101" s="241"/>
    </row>
    <row r="102" spans="2:59" ht="21.95" customHeight="1">
      <c r="B102" s="243" t="str">
        <f>B2</f>
        <v>（2）　勤務実績　（指導月の３月前の実績）</v>
      </c>
      <c r="S102" s="277" t="s">
        <v>141</v>
      </c>
      <c r="T102" s="731" t="str">
        <f>$T$2</f>
        <v/>
      </c>
      <c r="U102" s="731"/>
      <c r="V102" s="272" t="s">
        <v>27</v>
      </c>
      <c r="W102" s="272">
        <f>$W$2</f>
        <v>8</v>
      </c>
      <c r="X102" s="278" t="s">
        <v>165</v>
      </c>
      <c r="Y102" s="272"/>
      <c r="Z102" s="279" t="s">
        <v>142</v>
      </c>
      <c r="AA102" s="232"/>
      <c r="AB102" s="245"/>
      <c r="AC102" s="245"/>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8" t="str">
        <f>"3 / "&amp;COUNTA(C$6,C$56,C$105,C$154,C$203)</f>
        <v>3 / 1</v>
      </c>
    </row>
    <row r="103" spans="2:59" s="248" customFormat="1" ht="15" customHeight="1">
      <c r="B103" s="686"/>
      <c r="C103" s="694" t="s">
        <v>171</v>
      </c>
      <c r="D103" s="695"/>
      <c r="E103" s="695"/>
      <c r="F103" s="695"/>
      <c r="G103" s="695"/>
      <c r="H103" s="696"/>
      <c r="I103" s="694" t="s">
        <v>172</v>
      </c>
      <c r="J103" s="695"/>
      <c r="K103" s="695"/>
      <c r="L103" s="695"/>
      <c r="M103" s="696"/>
      <c r="N103" s="710" t="s">
        <v>173</v>
      </c>
      <c r="O103" s="695"/>
      <c r="P103" s="696"/>
      <c r="Q103" s="249">
        <f>Q$4</f>
        <v>42948</v>
      </c>
      <c r="R103" s="249">
        <f t="shared" ref="R103:AU103" si="6">R$4</f>
        <v>42949</v>
      </c>
      <c r="S103" s="249">
        <f t="shared" si="6"/>
        <v>42950</v>
      </c>
      <c r="T103" s="249">
        <f t="shared" si="6"/>
        <v>42951</v>
      </c>
      <c r="U103" s="249">
        <f t="shared" si="6"/>
        <v>42952</v>
      </c>
      <c r="V103" s="249">
        <f t="shared" si="6"/>
        <v>42953</v>
      </c>
      <c r="W103" s="249">
        <f t="shared" si="6"/>
        <v>42954</v>
      </c>
      <c r="X103" s="249">
        <f t="shared" si="6"/>
        <v>42955</v>
      </c>
      <c r="Y103" s="249">
        <f t="shared" si="6"/>
        <v>42956</v>
      </c>
      <c r="Z103" s="249">
        <f t="shared" si="6"/>
        <v>42957</v>
      </c>
      <c r="AA103" s="249">
        <f t="shared" si="6"/>
        <v>42958</v>
      </c>
      <c r="AB103" s="249">
        <f t="shared" si="6"/>
        <v>42959</v>
      </c>
      <c r="AC103" s="249">
        <f t="shared" si="6"/>
        <v>42960</v>
      </c>
      <c r="AD103" s="249">
        <f t="shared" si="6"/>
        <v>42961</v>
      </c>
      <c r="AE103" s="249">
        <f t="shared" si="6"/>
        <v>42962</v>
      </c>
      <c r="AF103" s="249">
        <f t="shared" si="6"/>
        <v>42963</v>
      </c>
      <c r="AG103" s="249">
        <f t="shared" si="6"/>
        <v>42964</v>
      </c>
      <c r="AH103" s="249">
        <f t="shared" si="6"/>
        <v>42965</v>
      </c>
      <c r="AI103" s="249">
        <f t="shared" si="6"/>
        <v>42966</v>
      </c>
      <c r="AJ103" s="249">
        <f t="shared" si="6"/>
        <v>42967</v>
      </c>
      <c r="AK103" s="249">
        <f t="shared" si="6"/>
        <v>42968</v>
      </c>
      <c r="AL103" s="249">
        <f t="shared" si="6"/>
        <v>42969</v>
      </c>
      <c r="AM103" s="249">
        <f t="shared" si="6"/>
        <v>42970</v>
      </c>
      <c r="AN103" s="249">
        <f t="shared" si="6"/>
        <v>42971</v>
      </c>
      <c r="AO103" s="249">
        <f t="shared" si="6"/>
        <v>42972</v>
      </c>
      <c r="AP103" s="249">
        <f t="shared" si="6"/>
        <v>42973</v>
      </c>
      <c r="AQ103" s="249">
        <f t="shared" si="6"/>
        <v>42974</v>
      </c>
      <c r="AR103" s="249">
        <f t="shared" si="6"/>
        <v>42975</v>
      </c>
      <c r="AS103" s="249">
        <f t="shared" si="6"/>
        <v>42976</v>
      </c>
      <c r="AT103" s="249">
        <f t="shared" si="6"/>
        <v>42977</v>
      </c>
      <c r="AU103" s="249">
        <f t="shared" si="6"/>
        <v>42978</v>
      </c>
      <c r="AV103" s="250" t="s">
        <v>174</v>
      </c>
      <c r="AW103" s="682"/>
      <c r="AX103" s="682" t="s">
        <v>175</v>
      </c>
      <c r="AY103" s="251"/>
      <c r="AZ103" s="251"/>
      <c r="BA103" s="241"/>
      <c r="BB103" s="241"/>
      <c r="BC103" s="241"/>
      <c r="BD103" s="241"/>
      <c r="BE103" s="241"/>
      <c r="BF103" s="241"/>
      <c r="BG103" s="241"/>
    </row>
    <row r="104" spans="2:59" s="248" customFormat="1" ht="15" customHeight="1">
      <c r="B104" s="687"/>
      <c r="C104" s="697"/>
      <c r="D104" s="698"/>
      <c r="E104" s="698"/>
      <c r="F104" s="698"/>
      <c r="G104" s="698"/>
      <c r="H104" s="699"/>
      <c r="I104" s="697"/>
      <c r="J104" s="698"/>
      <c r="K104" s="698"/>
      <c r="L104" s="698"/>
      <c r="M104" s="699"/>
      <c r="N104" s="697"/>
      <c r="O104" s="698"/>
      <c r="P104" s="699"/>
      <c r="Q104" s="252" t="str">
        <f>Q$5</f>
        <v>火</v>
      </c>
      <c r="R104" s="252" t="str">
        <f t="shared" ref="R104:AU104" si="7">R$5</f>
        <v>水</v>
      </c>
      <c r="S104" s="252" t="str">
        <f t="shared" si="7"/>
        <v>木</v>
      </c>
      <c r="T104" s="252" t="str">
        <f t="shared" si="7"/>
        <v>金</v>
      </c>
      <c r="U104" s="252" t="str">
        <f t="shared" si="7"/>
        <v>土</v>
      </c>
      <c r="V104" s="252" t="str">
        <f t="shared" si="7"/>
        <v>日</v>
      </c>
      <c r="W104" s="252" t="str">
        <f t="shared" si="7"/>
        <v>月</v>
      </c>
      <c r="X104" s="252" t="str">
        <f t="shared" si="7"/>
        <v>火</v>
      </c>
      <c r="Y104" s="252" t="str">
        <f t="shared" si="7"/>
        <v>水</v>
      </c>
      <c r="Z104" s="252" t="str">
        <f t="shared" si="7"/>
        <v>木</v>
      </c>
      <c r="AA104" s="252" t="str">
        <f t="shared" si="7"/>
        <v>金</v>
      </c>
      <c r="AB104" s="252" t="str">
        <f t="shared" si="7"/>
        <v>土</v>
      </c>
      <c r="AC104" s="252" t="str">
        <f t="shared" si="7"/>
        <v>日</v>
      </c>
      <c r="AD104" s="252" t="str">
        <f t="shared" si="7"/>
        <v>月</v>
      </c>
      <c r="AE104" s="252" t="str">
        <f t="shared" si="7"/>
        <v>火</v>
      </c>
      <c r="AF104" s="252" t="str">
        <f t="shared" si="7"/>
        <v>水</v>
      </c>
      <c r="AG104" s="252" t="str">
        <f t="shared" si="7"/>
        <v>木</v>
      </c>
      <c r="AH104" s="252" t="str">
        <f t="shared" si="7"/>
        <v>金</v>
      </c>
      <c r="AI104" s="252" t="str">
        <f t="shared" si="7"/>
        <v>土</v>
      </c>
      <c r="AJ104" s="252" t="str">
        <f t="shared" si="7"/>
        <v>日</v>
      </c>
      <c r="AK104" s="252" t="str">
        <f t="shared" si="7"/>
        <v>月</v>
      </c>
      <c r="AL104" s="252" t="str">
        <f t="shared" si="7"/>
        <v>火</v>
      </c>
      <c r="AM104" s="252" t="str">
        <f t="shared" si="7"/>
        <v>水</v>
      </c>
      <c r="AN104" s="252" t="str">
        <f t="shared" si="7"/>
        <v>木</v>
      </c>
      <c r="AO104" s="252" t="str">
        <f t="shared" si="7"/>
        <v>金</v>
      </c>
      <c r="AP104" s="252" t="str">
        <f t="shared" si="7"/>
        <v>土</v>
      </c>
      <c r="AQ104" s="252" t="str">
        <f t="shared" si="7"/>
        <v>日</v>
      </c>
      <c r="AR104" s="252" t="str">
        <f t="shared" si="7"/>
        <v>月</v>
      </c>
      <c r="AS104" s="252" t="str">
        <f t="shared" si="7"/>
        <v>火</v>
      </c>
      <c r="AT104" s="252" t="str">
        <f t="shared" si="7"/>
        <v>水</v>
      </c>
      <c r="AU104" s="252" t="str">
        <f t="shared" si="7"/>
        <v>木</v>
      </c>
      <c r="AV104" s="250" t="s">
        <v>176</v>
      </c>
      <c r="AW104" s="683"/>
      <c r="AX104" s="683"/>
      <c r="AY104" s="251"/>
      <c r="AZ104" s="251"/>
      <c r="BA104" s="241"/>
      <c r="BB104" s="241"/>
      <c r="BC104" s="241"/>
      <c r="BD104" s="241"/>
      <c r="BE104" s="241"/>
      <c r="BF104" s="241"/>
      <c r="BG104" s="241"/>
    </row>
    <row r="105" spans="2:59" ht="17.100000000000001" customHeight="1">
      <c r="B105" s="686">
        <f>B98+1</f>
        <v>41</v>
      </c>
      <c r="C105" s="717"/>
      <c r="D105" s="718"/>
      <c r="E105" s="718"/>
      <c r="F105" s="718"/>
      <c r="G105" s="718"/>
      <c r="H105" s="719"/>
      <c r="I105" s="723"/>
      <c r="J105" s="724"/>
      <c r="K105" s="724"/>
      <c r="L105" s="724"/>
      <c r="M105" s="725"/>
      <c r="N105" s="729"/>
      <c r="O105" s="730"/>
      <c r="P105" s="737"/>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3">
        <f>COUNTA(Q105:AU105)</f>
        <v>0</v>
      </c>
      <c r="AW105" s="706">
        <f>AV106</f>
        <v>0</v>
      </c>
      <c r="AX105" s="708" t="str">
        <f>IFERROR(ROUNDDOWN(AV106/$AT$2,1),"")</f>
        <v/>
      </c>
      <c r="AY105" s="254"/>
      <c r="AZ105" s="254"/>
    </row>
    <row r="106" spans="2:59" ht="17.100000000000001" customHeight="1">
      <c r="B106" s="687"/>
      <c r="C106" s="720"/>
      <c r="D106" s="721"/>
      <c r="E106" s="721"/>
      <c r="F106" s="721"/>
      <c r="G106" s="721"/>
      <c r="H106" s="722"/>
      <c r="I106" s="726"/>
      <c r="J106" s="727"/>
      <c r="K106" s="727"/>
      <c r="L106" s="727"/>
      <c r="M106" s="728"/>
      <c r="N106" s="738"/>
      <c r="O106" s="739"/>
      <c r="P106" s="740"/>
      <c r="Q106" s="256" t="str">
        <f>IFERROR(IF(AND(AND($N105&lt;&gt;$BI$6,$N105&lt;&gt;$BJ$6),Q105="有"),$AL$2,VLOOKUP(Q105,'P1'!$B$4:$J$35,9,FALSE)),"")</f>
        <v/>
      </c>
      <c r="R106" s="256" t="str">
        <f>IFERROR(IF(AND(AND($N105&lt;&gt;$BI$6,$N105&lt;&gt;$BJ$6),R105="有"),$AL$2,VLOOKUP(R105,'P1'!$B$4:$J$35,9,FALSE)),"")</f>
        <v/>
      </c>
      <c r="S106" s="256" t="str">
        <f>IFERROR(IF(AND(AND($N105&lt;&gt;$BI$6,$N105&lt;&gt;$BJ$6),S105="有"),$AL$2,VLOOKUP(S105,'P1'!$B$4:$J$35,9,FALSE)),"")</f>
        <v/>
      </c>
      <c r="T106" s="256" t="str">
        <f>IFERROR(IF(AND(AND($N105&lt;&gt;$BI$6,$N105&lt;&gt;$BJ$6),T105="有"),$AL$2,VLOOKUP(T105,'P1'!$B$4:$J$35,9,FALSE)),"")</f>
        <v/>
      </c>
      <c r="U106" s="256" t="str">
        <f>IFERROR(IF(AND(AND($N105&lt;&gt;$BI$6,$N105&lt;&gt;$BJ$6),U105="有"),$AL$2,VLOOKUP(U105,'P1'!$B$4:$J$35,9,FALSE)),"")</f>
        <v/>
      </c>
      <c r="V106" s="256" t="str">
        <f>IFERROR(IF(AND(AND($N105&lt;&gt;$BI$6,$N105&lt;&gt;$BJ$6),V105="有"),$AL$2,VLOOKUP(V105,'P1'!$B$4:$J$35,9,FALSE)),"")</f>
        <v/>
      </c>
      <c r="W106" s="256" t="str">
        <f>IFERROR(IF(AND(AND($N105&lt;&gt;$BI$6,$N105&lt;&gt;$BJ$6),W105="有"),$AL$2,VLOOKUP(W105,'P1'!$B$4:$J$35,9,FALSE)),"")</f>
        <v/>
      </c>
      <c r="X106" s="256" t="str">
        <f>IFERROR(IF(AND(AND($N105&lt;&gt;$BI$6,$N105&lt;&gt;$BJ$6),X105="有"),$AL$2,VLOOKUP(X105,'P1'!$B$4:$J$35,9,FALSE)),"")</f>
        <v/>
      </c>
      <c r="Y106" s="256" t="str">
        <f>IFERROR(IF(AND(AND($N105&lt;&gt;$BI$6,$N105&lt;&gt;$BJ$6),Y105="有"),$AL$2,VLOOKUP(Y105,'P1'!$B$4:$J$35,9,FALSE)),"")</f>
        <v/>
      </c>
      <c r="Z106" s="256" t="str">
        <f>IFERROR(IF(AND(AND($N105&lt;&gt;$BI$6,$N105&lt;&gt;$BJ$6),Z105="有"),$AL$2,VLOOKUP(Z105,'P1'!$B$4:$J$35,9,FALSE)),"")</f>
        <v/>
      </c>
      <c r="AA106" s="256" t="str">
        <f>IFERROR(IF(AND(AND($N105&lt;&gt;$BI$6,$N105&lt;&gt;$BJ$6),AA105="有"),$AL$2,VLOOKUP(AA105,'P1'!$B$4:$J$35,9,FALSE)),"")</f>
        <v/>
      </c>
      <c r="AB106" s="256" t="str">
        <f>IFERROR(IF(AND(AND($N105&lt;&gt;$BI$6,$N105&lt;&gt;$BJ$6),AB105="有"),$AL$2,VLOOKUP(AB105,'P1'!$B$4:$J$35,9,FALSE)),"")</f>
        <v/>
      </c>
      <c r="AC106" s="256" t="str">
        <f>IFERROR(IF(AND(AND($N105&lt;&gt;$BI$6,$N105&lt;&gt;$BJ$6),AC105="有"),$AL$2,VLOOKUP(AC105,'P1'!$B$4:$J$35,9,FALSE)),"")</f>
        <v/>
      </c>
      <c r="AD106" s="256" t="str">
        <f>IFERROR(IF(AND(AND($N105&lt;&gt;$BI$6,$N105&lt;&gt;$BJ$6),AD105="有"),$AL$2,VLOOKUP(AD105,'P1'!$B$4:$J$35,9,FALSE)),"")</f>
        <v/>
      </c>
      <c r="AE106" s="256" t="str">
        <f>IFERROR(IF(AND(AND($N105&lt;&gt;$BI$6,$N105&lt;&gt;$BJ$6),AE105="有"),$AL$2,VLOOKUP(AE105,'P1'!$B$4:$J$35,9,FALSE)),"")</f>
        <v/>
      </c>
      <c r="AF106" s="256" t="str">
        <f>IFERROR(IF(AND(AND($N105&lt;&gt;$BI$6,$N105&lt;&gt;$BJ$6),AF105="有"),$AL$2,VLOOKUP(AF105,'P1'!$B$4:$J$35,9,FALSE)),"")</f>
        <v/>
      </c>
      <c r="AG106" s="256" t="str">
        <f>IFERROR(IF(AND(AND($N105&lt;&gt;$BI$6,$N105&lt;&gt;$BJ$6),AG105="有"),$AL$2,VLOOKUP(AG105,'P1'!$B$4:$J$35,9,FALSE)),"")</f>
        <v/>
      </c>
      <c r="AH106" s="256" t="str">
        <f>IFERROR(IF(AND(AND($N105&lt;&gt;$BI$6,$N105&lt;&gt;$BJ$6),AH105="有"),$AL$2,VLOOKUP(AH105,'P1'!$B$4:$J$35,9,FALSE)),"")</f>
        <v/>
      </c>
      <c r="AI106" s="256" t="str">
        <f>IFERROR(IF(AND(AND($N105&lt;&gt;$BI$6,$N105&lt;&gt;$BJ$6),AI105="有"),$AL$2,VLOOKUP(AI105,'P1'!$B$4:$J$35,9,FALSE)),"")</f>
        <v/>
      </c>
      <c r="AJ106" s="256" t="str">
        <f>IFERROR(IF(AND(AND($N105&lt;&gt;$BI$6,$N105&lt;&gt;$BJ$6),AJ105="有"),$AL$2,VLOOKUP(AJ105,'P1'!$B$4:$J$35,9,FALSE)),"")</f>
        <v/>
      </c>
      <c r="AK106" s="256" t="str">
        <f>IFERROR(IF(AND(AND($N105&lt;&gt;$BI$6,$N105&lt;&gt;$BJ$6),AK105="有"),$AL$2,VLOOKUP(AK105,'P1'!$B$4:$J$35,9,FALSE)),"")</f>
        <v/>
      </c>
      <c r="AL106" s="256" t="str">
        <f>IFERROR(IF(AND(AND($N105&lt;&gt;$BI$6,$N105&lt;&gt;$BJ$6),AL105="有"),$AL$2,VLOOKUP(AL105,'P1'!$B$4:$J$35,9,FALSE)),"")</f>
        <v/>
      </c>
      <c r="AM106" s="256" t="str">
        <f>IFERROR(IF(AND(AND($N105&lt;&gt;$BI$6,$N105&lt;&gt;$BJ$6),AM105="有"),$AL$2,VLOOKUP(AM105,'P1'!$B$4:$J$35,9,FALSE)),"")</f>
        <v/>
      </c>
      <c r="AN106" s="256" t="str">
        <f>IFERROR(IF(AND(AND($N105&lt;&gt;$BI$6,$N105&lt;&gt;$BJ$6),AN105="有"),$AL$2,VLOOKUP(AN105,'P1'!$B$4:$J$35,9,FALSE)),"")</f>
        <v/>
      </c>
      <c r="AO106" s="256" t="str">
        <f>IFERROR(IF(AND(AND($N105&lt;&gt;$BI$6,$N105&lt;&gt;$BJ$6),AO105="有"),$AL$2,VLOOKUP(AO105,'P1'!$B$4:$J$35,9,FALSE)),"")</f>
        <v/>
      </c>
      <c r="AP106" s="256" t="str">
        <f>IFERROR(IF(AND(AND($N105&lt;&gt;$BI$6,$N105&lt;&gt;$BJ$6),AP105="有"),$AL$2,VLOOKUP(AP105,'P1'!$B$4:$J$35,9,FALSE)),"")</f>
        <v/>
      </c>
      <c r="AQ106" s="256" t="str">
        <f>IFERROR(IF(AND(AND($N105&lt;&gt;$BI$6,$N105&lt;&gt;$BJ$6),AQ105="有"),$AL$2,VLOOKUP(AQ105,'P1'!$B$4:$J$35,9,FALSE)),"")</f>
        <v/>
      </c>
      <c r="AR106" s="256" t="str">
        <f>IFERROR(IF(AND(AND($N105&lt;&gt;$BI$6,$N105&lt;&gt;$BJ$6),AR105="有"),$AL$2,VLOOKUP(AR105,'P1'!$B$4:$J$35,9,FALSE)),"")</f>
        <v/>
      </c>
      <c r="AS106" s="256" t="str">
        <f>IFERROR(IF(AND(AND($N105&lt;&gt;$BI$6,$N105&lt;&gt;$BJ$6),AS105="有"),$AL$2,VLOOKUP(AS105,'P1'!$B$4:$J$35,9,FALSE)),"")</f>
        <v/>
      </c>
      <c r="AT106" s="256" t="str">
        <f>IFERROR(IF(AND(AND($N105&lt;&gt;$BI$6,$N105&lt;&gt;$BJ$6),AT105="有"),$AL$2,VLOOKUP(AT105,'P1'!$B$4:$J$35,9,FALSE)),"")</f>
        <v/>
      </c>
      <c r="AU106" s="256" t="str">
        <f>IFERROR(IF(AND(AND($N105&lt;&gt;$BI$6,$N105&lt;&gt;$BJ$6),AU105="有"),$AL$2,VLOOKUP(AU105,'P1'!$B$4:$J$35,9,FALSE)),"")</f>
        <v/>
      </c>
      <c r="AV106" s="257">
        <f>SUM(Q106:AU106)</f>
        <v>0</v>
      </c>
      <c r="AW106" s="707"/>
      <c r="AX106" s="709"/>
      <c r="AY106" s="258"/>
      <c r="AZ106" s="258"/>
    </row>
    <row r="107" spans="2:59" ht="17.100000000000001" customHeight="1">
      <c r="B107" s="686">
        <f t="shared" ref="B107:B147" si="8">B105+1</f>
        <v>42</v>
      </c>
      <c r="C107" s="717"/>
      <c r="D107" s="718"/>
      <c r="E107" s="718"/>
      <c r="F107" s="718"/>
      <c r="G107" s="718"/>
      <c r="H107" s="719"/>
      <c r="I107" s="723"/>
      <c r="J107" s="724"/>
      <c r="K107" s="724"/>
      <c r="L107" s="724"/>
      <c r="M107" s="725"/>
      <c r="N107" s="729"/>
      <c r="O107" s="730"/>
      <c r="P107" s="737"/>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3">
        <f>COUNTA(Q107:AU107)</f>
        <v>0</v>
      </c>
      <c r="AW107" s="706">
        <f>AV108</f>
        <v>0</v>
      </c>
      <c r="AX107" s="708" t="str">
        <f>IFERROR(ROUNDDOWN(AV108/$AT$2,1),"")</f>
        <v/>
      </c>
      <c r="AY107" s="254"/>
      <c r="AZ107" s="254"/>
    </row>
    <row r="108" spans="2:59" ht="17.100000000000001" customHeight="1">
      <c r="B108" s="687"/>
      <c r="C108" s="720"/>
      <c r="D108" s="721"/>
      <c r="E108" s="721"/>
      <c r="F108" s="721"/>
      <c r="G108" s="721"/>
      <c r="H108" s="722"/>
      <c r="I108" s="726"/>
      <c r="J108" s="727"/>
      <c r="K108" s="727"/>
      <c r="L108" s="727"/>
      <c r="M108" s="728"/>
      <c r="N108" s="738"/>
      <c r="O108" s="739"/>
      <c r="P108" s="740"/>
      <c r="Q108" s="256" t="str">
        <f>IFERROR(IF(AND(AND($N107&lt;&gt;$BI$6,$N107&lt;&gt;$BJ$6),Q107="有"),$AL$2,VLOOKUP(Q107,'P1'!$B$4:$J$35,9,FALSE)),"")</f>
        <v/>
      </c>
      <c r="R108" s="256" t="str">
        <f>IFERROR(IF(AND(AND($N107&lt;&gt;$BI$6,$N107&lt;&gt;$BJ$6),R107="有"),$AL$2,VLOOKUP(R107,'P1'!$B$4:$J$35,9,FALSE)),"")</f>
        <v/>
      </c>
      <c r="S108" s="256" t="str">
        <f>IFERROR(IF(AND(AND($N107&lt;&gt;$BI$6,$N107&lt;&gt;$BJ$6),S107="有"),$AL$2,VLOOKUP(S107,'P1'!$B$4:$J$35,9,FALSE)),"")</f>
        <v/>
      </c>
      <c r="T108" s="256" t="str">
        <f>IFERROR(IF(AND(AND($N107&lt;&gt;$BI$6,$N107&lt;&gt;$BJ$6),T107="有"),$AL$2,VLOOKUP(T107,'P1'!$B$4:$J$35,9,FALSE)),"")</f>
        <v/>
      </c>
      <c r="U108" s="256" t="str">
        <f>IFERROR(IF(AND(AND($N107&lt;&gt;$BI$6,$N107&lt;&gt;$BJ$6),U107="有"),$AL$2,VLOOKUP(U107,'P1'!$B$4:$J$35,9,FALSE)),"")</f>
        <v/>
      </c>
      <c r="V108" s="256" t="str">
        <f>IFERROR(IF(AND(AND($N107&lt;&gt;$BI$6,$N107&lt;&gt;$BJ$6),V107="有"),$AL$2,VLOOKUP(V107,'P1'!$B$4:$J$35,9,FALSE)),"")</f>
        <v/>
      </c>
      <c r="W108" s="256" t="str">
        <f>IFERROR(IF(AND(AND($N107&lt;&gt;$BI$6,$N107&lt;&gt;$BJ$6),W107="有"),$AL$2,VLOOKUP(W107,'P1'!$B$4:$J$35,9,FALSE)),"")</f>
        <v/>
      </c>
      <c r="X108" s="256" t="str">
        <f>IFERROR(IF(AND(AND($N107&lt;&gt;$BI$6,$N107&lt;&gt;$BJ$6),X107="有"),$AL$2,VLOOKUP(X107,'P1'!$B$4:$J$35,9,FALSE)),"")</f>
        <v/>
      </c>
      <c r="Y108" s="256" t="str">
        <f>IFERROR(IF(AND(AND($N107&lt;&gt;$BI$6,$N107&lt;&gt;$BJ$6),Y107="有"),$AL$2,VLOOKUP(Y107,'P1'!$B$4:$J$35,9,FALSE)),"")</f>
        <v/>
      </c>
      <c r="Z108" s="256" t="str">
        <f>IFERROR(IF(AND(AND($N107&lt;&gt;$BI$6,$N107&lt;&gt;$BJ$6),Z107="有"),$AL$2,VLOOKUP(Z107,'P1'!$B$4:$J$35,9,FALSE)),"")</f>
        <v/>
      </c>
      <c r="AA108" s="256" t="str">
        <f>IFERROR(IF(AND(AND($N107&lt;&gt;$BI$6,$N107&lt;&gt;$BJ$6),AA107="有"),$AL$2,VLOOKUP(AA107,'P1'!$B$4:$J$35,9,FALSE)),"")</f>
        <v/>
      </c>
      <c r="AB108" s="256" t="str">
        <f>IFERROR(IF(AND(AND($N107&lt;&gt;$BI$6,$N107&lt;&gt;$BJ$6),AB107="有"),$AL$2,VLOOKUP(AB107,'P1'!$B$4:$J$35,9,FALSE)),"")</f>
        <v/>
      </c>
      <c r="AC108" s="256" t="str">
        <f>IFERROR(IF(AND(AND($N107&lt;&gt;$BI$6,$N107&lt;&gt;$BJ$6),AC107="有"),$AL$2,VLOOKUP(AC107,'P1'!$B$4:$J$35,9,FALSE)),"")</f>
        <v/>
      </c>
      <c r="AD108" s="256" t="str">
        <f>IFERROR(IF(AND(AND($N107&lt;&gt;$BI$6,$N107&lt;&gt;$BJ$6),AD107="有"),$AL$2,VLOOKUP(AD107,'P1'!$B$4:$J$35,9,FALSE)),"")</f>
        <v/>
      </c>
      <c r="AE108" s="256" t="str">
        <f>IFERROR(IF(AND(AND($N107&lt;&gt;$BI$6,$N107&lt;&gt;$BJ$6),AE107="有"),$AL$2,VLOOKUP(AE107,'P1'!$B$4:$J$35,9,FALSE)),"")</f>
        <v/>
      </c>
      <c r="AF108" s="256" t="str">
        <f>IFERROR(IF(AND(AND($N107&lt;&gt;$BI$6,$N107&lt;&gt;$BJ$6),AF107="有"),$AL$2,VLOOKUP(AF107,'P1'!$B$4:$J$35,9,FALSE)),"")</f>
        <v/>
      </c>
      <c r="AG108" s="256" t="str">
        <f>IFERROR(IF(AND(AND($N107&lt;&gt;$BI$6,$N107&lt;&gt;$BJ$6),AG107="有"),$AL$2,VLOOKUP(AG107,'P1'!$B$4:$J$35,9,FALSE)),"")</f>
        <v/>
      </c>
      <c r="AH108" s="256" t="str">
        <f>IFERROR(IF(AND(AND($N107&lt;&gt;$BI$6,$N107&lt;&gt;$BJ$6),AH107="有"),$AL$2,VLOOKUP(AH107,'P1'!$B$4:$J$35,9,FALSE)),"")</f>
        <v/>
      </c>
      <c r="AI108" s="256" t="str">
        <f>IFERROR(IF(AND(AND($N107&lt;&gt;$BI$6,$N107&lt;&gt;$BJ$6),AI107="有"),$AL$2,VLOOKUP(AI107,'P1'!$B$4:$J$35,9,FALSE)),"")</f>
        <v/>
      </c>
      <c r="AJ108" s="256" t="str">
        <f>IFERROR(IF(AND(AND($N107&lt;&gt;$BI$6,$N107&lt;&gt;$BJ$6),AJ107="有"),$AL$2,VLOOKUP(AJ107,'P1'!$B$4:$J$35,9,FALSE)),"")</f>
        <v/>
      </c>
      <c r="AK108" s="256" t="str">
        <f>IFERROR(IF(AND(AND($N107&lt;&gt;$BI$6,$N107&lt;&gt;$BJ$6),AK107="有"),$AL$2,VLOOKUP(AK107,'P1'!$B$4:$J$35,9,FALSE)),"")</f>
        <v/>
      </c>
      <c r="AL108" s="256" t="str">
        <f>IFERROR(IF(AND(AND($N107&lt;&gt;$BI$6,$N107&lt;&gt;$BJ$6),AL107="有"),$AL$2,VLOOKUP(AL107,'P1'!$B$4:$J$35,9,FALSE)),"")</f>
        <v/>
      </c>
      <c r="AM108" s="256" t="str">
        <f>IFERROR(IF(AND(AND($N107&lt;&gt;$BI$6,$N107&lt;&gt;$BJ$6),AM107="有"),$AL$2,VLOOKUP(AM107,'P1'!$B$4:$J$35,9,FALSE)),"")</f>
        <v/>
      </c>
      <c r="AN108" s="256" t="str">
        <f>IFERROR(IF(AND(AND($N107&lt;&gt;$BI$6,$N107&lt;&gt;$BJ$6),AN107="有"),$AL$2,VLOOKUP(AN107,'P1'!$B$4:$J$35,9,FALSE)),"")</f>
        <v/>
      </c>
      <c r="AO108" s="256" t="str">
        <f>IFERROR(IF(AND(AND($N107&lt;&gt;$BI$6,$N107&lt;&gt;$BJ$6),AO107="有"),$AL$2,VLOOKUP(AO107,'P1'!$B$4:$J$35,9,FALSE)),"")</f>
        <v/>
      </c>
      <c r="AP108" s="256" t="str">
        <f>IFERROR(IF(AND(AND($N107&lt;&gt;$BI$6,$N107&lt;&gt;$BJ$6),AP107="有"),$AL$2,VLOOKUP(AP107,'P1'!$B$4:$J$35,9,FALSE)),"")</f>
        <v/>
      </c>
      <c r="AQ108" s="256" t="str">
        <f>IFERROR(IF(AND(AND($N107&lt;&gt;$BI$6,$N107&lt;&gt;$BJ$6),AQ107="有"),$AL$2,VLOOKUP(AQ107,'P1'!$B$4:$J$35,9,FALSE)),"")</f>
        <v/>
      </c>
      <c r="AR108" s="256" t="str">
        <f>IFERROR(IF(AND(AND($N107&lt;&gt;$BI$6,$N107&lt;&gt;$BJ$6),AR107="有"),$AL$2,VLOOKUP(AR107,'P1'!$B$4:$J$35,9,FALSE)),"")</f>
        <v/>
      </c>
      <c r="AS108" s="256" t="str">
        <f>IFERROR(IF(AND(AND($N107&lt;&gt;$BI$6,$N107&lt;&gt;$BJ$6),AS107="有"),$AL$2,VLOOKUP(AS107,'P1'!$B$4:$J$35,9,FALSE)),"")</f>
        <v/>
      </c>
      <c r="AT108" s="256" t="str">
        <f>IFERROR(IF(AND(AND($N107&lt;&gt;$BI$6,$N107&lt;&gt;$BJ$6),AT107="有"),$AL$2,VLOOKUP(AT107,'P1'!$B$4:$J$35,9,FALSE)),"")</f>
        <v/>
      </c>
      <c r="AU108" s="256" t="str">
        <f>IFERROR(IF(AND(AND($N107&lt;&gt;$BI$6,$N107&lt;&gt;$BJ$6),AU107="有"),$AL$2,VLOOKUP(AU107,'P1'!$B$4:$J$35,9,FALSE)),"")</f>
        <v/>
      </c>
      <c r="AV108" s="257">
        <f>SUM(Q108:AU108)</f>
        <v>0</v>
      </c>
      <c r="AW108" s="707"/>
      <c r="AX108" s="709"/>
      <c r="AY108" s="258"/>
      <c r="AZ108" s="258"/>
    </row>
    <row r="109" spans="2:59" ht="17.100000000000001" customHeight="1">
      <c r="B109" s="686">
        <f t="shared" si="8"/>
        <v>43</v>
      </c>
      <c r="C109" s="717"/>
      <c r="D109" s="718"/>
      <c r="E109" s="718"/>
      <c r="F109" s="718"/>
      <c r="G109" s="718"/>
      <c r="H109" s="719"/>
      <c r="I109" s="723"/>
      <c r="J109" s="724"/>
      <c r="K109" s="724"/>
      <c r="L109" s="724"/>
      <c r="M109" s="725"/>
      <c r="N109" s="729"/>
      <c r="O109" s="730"/>
      <c r="P109" s="737"/>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3">
        <f>COUNTA(Q109:AU109)</f>
        <v>0</v>
      </c>
      <c r="AW109" s="706">
        <f>AV110</f>
        <v>0</v>
      </c>
      <c r="AX109" s="708" t="str">
        <f>IFERROR(ROUNDDOWN(AV110/$AT$2,1),"")</f>
        <v/>
      </c>
      <c r="AY109" s="254"/>
      <c r="AZ109" s="254"/>
    </row>
    <row r="110" spans="2:59" ht="17.100000000000001" customHeight="1">
      <c r="B110" s="687"/>
      <c r="C110" s="720"/>
      <c r="D110" s="721"/>
      <c r="E110" s="721"/>
      <c r="F110" s="721"/>
      <c r="G110" s="721"/>
      <c r="H110" s="722"/>
      <c r="I110" s="726"/>
      <c r="J110" s="727"/>
      <c r="K110" s="727"/>
      <c r="L110" s="727"/>
      <c r="M110" s="728"/>
      <c r="N110" s="738"/>
      <c r="O110" s="739"/>
      <c r="P110" s="740"/>
      <c r="Q110" s="256" t="str">
        <f>IFERROR(IF(AND(AND($N109&lt;&gt;$BI$6,$N109&lt;&gt;$BJ$6),Q109="有"),$AL$2,VLOOKUP(Q109,'P1'!$B$4:$J$35,9,FALSE)),"")</f>
        <v/>
      </c>
      <c r="R110" s="256" t="str">
        <f>IFERROR(IF(AND(AND($N109&lt;&gt;$BI$6,$N109&lt;&gt;$BJ$6),R109="有"),$AL$2,VLOOKUP(R109,'P1'!$B$4:$J$35,9,FALSE)),"")</f>
        <v/>
      </c>
      <c r="S110" s="256" t="str">
        <f>IFERROR(IF(AND(AND($N109&lt;&gt;$BI$6,$N109&lt;&gt;$BJ$6),S109="有"),$AL$2,VLOOKUP(S109,'P1'!$B$4:$J$35,9,FALSE)),"")</f>
        <v/>
      </c>
      <c r="T110" s="256" t="str">
        <f>IFERROR(IF(AND(AND($N109&lt;&gt;$BI$6,$N109&lt;&gt;$BJ$6),T109="有"),$AL$2,VLOOKUP(T109,'P1'!$B$4:$J$35,9,FALSE)),"")</f>
        <v/>
      </c>
      <c r="U110" s="256" t="str">
        <f>IFERROR(IF(AND(AND($N109&lt;&gt;$BI$6,$N109&lt;&gt;$BJ$6),U109="有"),$AL$2,VLOOKUP(U109,'P1'!$B$4:$J$35,9,FALSE)),"")</f>
        <v/>
      </c>
      <c r="V110" s="256" t="str">
        <f>IFERROR(IF(AND(AND($N109&lt;&gt;$BI$6,$N109&lt;&gt;$BJ$6),V109="有"),$AL$2,VLOOKUP(V109,'P1'!$B$4:$J$35,9,FALSE)),"")</f>
        <v/>
      </c>
      <c r="W110" s="256" t="str">
        <f>IFERROR(IF(AND(AND($N109&lt;&gt;$BI$6,$N109&lt;&gt;$BJ$6),W109="有"),$AL$2,VLOOKUP(W109,'P1'!$B$4:$J$35,9,FALSE)),"")</f>
        <v/>
      </c>
      <c r="X110" s="256" t="str">
        <f>IFERROR(IF(AND(AND($N109&lt;&gt;$BI$6,$N109&lt;&gt;$BJ$6),X109="有"),$AL$2,VLOOKUP(X109,'P1'!$B$4:$J$35,9,FALSE)),"")</f>
        <v/>
      </c>
      <c r="Y110" s="256" t="str">
        <f>IFERROR(IF(AND(AND($N109&lt;&gt;$BI$6,$N109&lt;&gt;$BJ$6),Y109="有"),$AL$2,VLOOKUP(Y109,'P1'!$B$4:$J$35,9,FALSE)),"")</f>
        <v/>
      </c>
      <c r="Z110" s="256" t="str">
        <f>IFERROR(IF(AND(AND($N109&lt;&gt;$BI$6,$N109&lt;&gt;$BJ$6),Z109="有"),$AL$2,VLOOKUP(Z109,'P1'!$B$4:$J$35,9,FALSE)),"")</f>
        <v/>
      </c>
      <c r="AA110" s="256" t="str">
        <f>IFERROR(IF(AND(AND($N109&lt;&gt;$BI$6,$N109&lt;&gt;$BJ$6),AA109="有"),$AL$2,VLOOKUP(AA109,'P1'!$B$4:$J$35,9,FALSE)),"")</f>
        <v/>
      </c>
      <c r="AB110" s="256" t="str">
        <f>IFERROR(IF(AND(AND($N109&lt;&gt;$BI$6,$N109&lt;&gt;$BJ$6),AB109="有"),$AL$2,VLOOKUP(AB109,'P1'!$B$4:$J$35,9,FALSE)),"")</f>
        <v/>
      </c>
      <c r="AC110" s="256" t="str">
        <f>IFERROR(IF(AND(AND($N109&lt;&gt;$BI$6,$N109&lt;&gt;$BJ$6),AC109="有"),$AL$2,VLOOKUP(AC109,'P1'!$B$4:$J$35,9,FALSE)),"")</f>
        <v/>
      </c>
      <c r="AD110" s="256" t="str">
        <f>IFERROR(IF(AND(AND($N109&lt;&gt;$BI$6,$N109&lt;&gt;$BJ$6),AD109="有"),$AL$2,VLOOKUP(AD109,'P1'!$B$4:$J$35,9,FALSE)),"")</f>
        <v/>
      </c>
      <c r="AE110" s="256" t="str">
        <f>IFERROR(IF(AND(AND($N109&lt;&gt;$BI$6,$N109&lt;&gt;$BJ$6),AE109="有"),$AL$2,VLOOKUP(AE109,'P1'!$B$4:$J$35,9,FALSE)),"")</f>
        <v/>
      </c>
      <c r="AF110" s="256" t="str">
        <f>IFERROR(IF(AND(AND($N109&lt;&gt;$BI$6,$N109&lt;&gt;$BJ$6),AF109="有"),$AL$2,VLOOKUP(AF109,'P1'!$B$4:$J$35,9,FALSE)),"")</f>
        <v/>
      </c>
      <c r="AG110" s="256" t="str">
        <f>IFERROR(IF(AND(AND($N109&lt;&gt;$BI$6,$N109&lt;&gt;$BJ$6),AG109="有"),$AL$2,VLOOKUP(AG109,'P1'!$B$4:$J$35,9,FALSE)),"")</f>
        <v/>
      </c>
      <c r="AH110" s="256" t="str">
        <f>IFERROR(IF(AND(AND($N109&lt;&gt;$BI$6,$N109&lt;&gt;$BJ$6),AH109="有"),$AL$2,VLOOKUP(AH109,'P1'!$B$4:$J$35,9,FALSE)),"")</f>
        <v/>
      </c>
      <c r="AI110" s="256" t="str">
        <f>IFERROR(IF(AND(AND($N109&lt;&gt;$BI$6,$N109&lt;&gt;$BJ$6),AI109="有"),$AL$2,VLOOKUP(AI109,'P1'!$B$4:$J$35,9,FALSE)),"")</f>
        <v/>
      </c>
      <c r="AJ110" s="256" t="str">
        <f>IFERROR(IF(AND(AND($N109&lt;&gt;$BI$6,$N109&lt;&gt;$BJ$6),AJ109="有"),$AL$2,VLOOKUP(AJ109,'P1'!$B$4:$J$35,9,FALSE)),"")</f>
        <v/>
      </c>
      <c r="AK110" s="256" t="str">
        <f>IFERROR(IF(AND(AND($N109&lt;&gt;$BI$6,$N109&lt;&gt;$BJ$6),AK109="有"),$AL$2,VLOOKUP(AK109,'P1'!$B$4:$J$35,9,FALSE)),"")</f>
        <v/>
      </c>
      <c r="AL110" s="256" t="str">
        <f>IFERROR(IF(AND(AND($N109&lt;&gt;$BI$6,$N109&lt;&gt;$BJ$6),AL109="有"),$AL$2,VLOOKUP(AL109,'P1'!$B$4:$J$35,9,FALSE)),"")</f>
        <v/>
      </c>
      <c r="AM110" s="256" t="str">
        <f>IFERROR(IF(AND(AND($N109&lt;&gt;$BI$6,$N109&lt;&gt;$BJ$6),AM109="有"),$AL$2,VLOOKUP(AM109,'P1'!$B$4:$J$35,9,FALSE)),"")</f>
        <v/>
      </c>
      <c r="AN110" s="256" t="str">
        <f>IFERROR(IF(AND(AND($N109&lt;&gt;$BI$6,$N109&lt;&gt;$BJ$6),AN109="有"),$AL$2,VLOOKUP(AN109,'P1'!$B$4:$J$35,9,FALSE)),"")</f>
        <v/>
      </c>
      <c r="AO110" s="256" t="str">
        <f>IFERROR(IF(AND(AND($N109&lt;&gt;$BI$6,$N109&lt;&gt;$BJ$6),AO109="有"),$AL$2,VLOOKUP(AO109,'P1'!$B$4:$J$35,9,FALSE)),"")</f>
        <v/>
      </c>
      <c r="AP110" s="256" t="str">
        <f>IFERROR(IF(AND(AND($N109&lt;&gt;$BI$6,$N109&lt;&gt;$BJ$6),AP109="有"),$AL$2,VLOOKUP(AP109,'P1'!$B$4:$J$35,9,FALSE)),"")</f>
        <v/>
      </c>
      <c r="AQ110" s="256" t="str">
        <f>IFERROR(IF(AND(AND($N109&lt;&gt;$BI$6,$N109&lt;&gt;$BJ$6),AQ109="有"),$AL$2,VLOOKUP(AQ109,'P1'!$B$4:$J$35,9,FALSE)),"")</f>
        <v/>
      </c>
      <c r="AR110" s="256" t="str">
        <f>IFERROR(IF(AND(AND($N109&lt;&gt;$BI$6,$N109&lt;&gt;$BJ$6),AR109="有"),$AL$2,VLOOKUP(AR109,'P1'!$B$4:$J$35,9,FALSE)),"")</f>
        <v/>
      </c>
      <c r="AS110" s="256" t="str">
        <f>IFERROR(IF(AND(AND($N109&lt;&gt;$BI$6,$N109&lt;&gt;$BJ$6),AS109="有"),$AL$2,VLOOKUP(AS109,'P1'!$B$4:$J$35,9,FALSE)),"")</f>
        <v/>
      </c>
      <c r="AT110" s="256" t="str">
        <f>IFERROR(IF(AND(AND($N109&lt;&gt;$BI$6,$N109&lt;&gt;$BJ$6),AT109="有"),$AL$2,VLOOKUP(AT109,'P1'!$B$4:$J$35,9,FALSE)),"")</f>
        <v/>
      </c>
      <c r="AU110" s="256" t="str">
        <f>IFERROR(IF(AND(AND($N109&lt;&gt;$BI$6,$N109&lt;&gt;$BJ$6),AU109="有"),$AL$2,VLOOKUP(AU109,'P1'!$B$4:$J$35,9,FALSE)),"")</f>
        <v/>
      </c>
      <c r="AV110" s="257">
        <f>SUM(Q110:AU110)</f>
        <v>0</v>
      </c>
      <c r="AW110" s="707"/>
      <c r="AX110" s="709"/>
      <c r="AY110" s="258"/>
      <c r="AZ110" s="258"/>
    </row>
    <row r="111" spans="2:59" ht="17.100000000000001" customHeight="1">
      <c r="B111" s="686">
        <f t="shared" si="8"/>
        <v>44</v>
      </c>
      <c r="C111" s="717"/>
      <c r="D111" s="718"/>
      <c r="E111" s="718"/>
      <c r="F111" s="718"/>
      <c r="G111" s="718"/>
      <c r="H111" s="719"/>
      <c r="I111" s="723"/>
      <c r="J111" s="724"/>
      <c r="K111" s="724"/>
      <c r="L111" s="724"/>
      <c r="M111" s="725"/>
      <c r="N111" s="729"/>
      <c r="O111" s="730"/>
      <c r="P111" s="737"/>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3">
        <f>COUNTA(Q111:AU111)</f>
        <v>0</v>
      </c>
      <c r="AW111" s="706">
        <f>AV112</f>
        <v>0</v>
      </c>
      <c r="AX111" s="708" t="str">
        <f>IFERROR(ROUNDDOWN(AV112/$AT$2,1),"")</f>
        <v/>
      </c>
      <c r="AY111" s="254"/>
      <c r="AZ111" s="254"/>
    </row>
    <row r="112" spans="2:59" ht="17.100000000000001" customHeight="1">
      <c r="B112" s="687"/>
      <c r="C112" s="720"/>
      <c r="D112" s="721"/>
      <c r="E112" s="721"/>
      <c r="F112" s="721"/>
      <c r="G112" s="721"/>
      <c r="H112" s="722"/>
      <c r="I112" s="726"/>
      <c r="J112" s="727"/>
      <c r="K112" s="727"/>
      <c r="L112" s="727"/>
      <c r="M112" s="728"/>
      <c r="N112" s="738"/>
      <c r="O112" s="739"/>
      <c r="P112" s="740"/>
      <c r="Q112" s="256" t="str">
        <f>IFERROR(IF(AND(AND($N111&lt;&gt;$BI$6,$N111&lt;&gt;$BJ$6),Q111="有"),$AL$2,VLOOKUP(Q111,'P1'!$B$4:$J$35,9,FALSE)),"")</f>
        <v/>
      </c>
      <c r="R112" s="256" t="str">
        <f>IFERROR(IF(AND(AND($N111&lt;&gt;$BI$6,$N111&lt;&gt;$BJ$6),R111="有"),$AL$2,VLOOKUP(R111,'P1'!$B$4:$J$35,9,FALSE)),"")</f>
        <v/>
      </c>
      <c r="S112" s="256" t="str">
        <f>IFERROR(IF(AND(AND($N111&lt;&gt;$BI$6,$N111&lt;&gt;$BJ$6),S111="有"),$AL$2,VLOOKUP(S111,'P1'!$B$4:$J$35,9,FALSE)),"")</f>
        <v/>
      </c>
      <c r="T112" s="256" t="str">
        <f>IFERROR(IF(AND(AND($N111&lt;&gt;$BI$6,$N111&lt;&gt;$BJ$6),T111="有"),$AL$2,VLOOKUP(T111,'P1'!$B$4:$J$35,9,FALSE)),"")</f>
        <v/>
      </c>
      <c r="U112" s="256" t="str">
        <f>IFERROR(IF(AND(AND($N111&lt;&gt;$BI$6,$N111&lt;&gt;$BJ$6),U111="有"),$AL$2,VLOOKUP(U111,'P1'!$B$4:$J$35,9,FALSE)),"")</f>
        <v/>
      </c>
      <c r="V112" s="256" t="str">
        <f>IFERROR(IF(AND(AND($N111&lt;&gt;$BI$6,$N111&lt;&gt;$BJ$6),V111="有"),$AL$2,VLOOKUP(V111,'P1'!$B$4:$J$35,9,FALSE)),"")</f>
        <v/>
      </c>
      <c r="W112" s="256" t="str">
        <f>IFERROR(IF(AND(AND($N111&lt;&gt;$BI$6,$N111&lt;&gt;$BJ$6),W111="有"),$AL$2,VLOOKUP(W111,'P1'!$B$4:$J$35,9,FALSE)),"")</f>
        <v/>
      </c>
      <c r="X112" s="256" t="str">
        <f>IFERROR(IF(AND(AND($N111&lt;&gt;$BI$6,$N111&lt;&gt;$BJ$6),X111="有"),$AL$2,VLOOKUP(X111,'P1'!$B$4:$J$35,9,FALSE)),"")</f>
        <v/>
      </c>
      <c r="Y112" s="256" t="str">
        <f>IFERROR(IF(AND(AND($N111&lt;&gt;$BI$6,$N111&lt;&gt;$BJ$6),Y111="有"),$AL$2,VLOOKUP(Y111,'P1'!$B$4:$J$35,9,FALSE)),"")</f>
        <v/>
      </c>
      <c r="Z112" s="256" t="str">
        <f>IFERROR(IF(AND(AND($N111&lt;&gt;$BI$6,$N111&lt;&gt;$BJ$6),Z111="有"),$AL$2,VLOOKUP(Z111,'P1'!$B$4:$J$35,9,FALSE)),"")</f>
        <v/>
      </c>
      <c r="AA112" s="256" t="str">
        <f>IFERROR(IF(AND(AND($N111&lt;&gt;$BI$6,$N111&lt;&gt;$BJ$6),AA111="有"),$AL$2,VLOOKUP(AA111,'P1'!$B$4:$J$35,9,FALSE)),"")</f>
        <v/>
      </c>
      <c r="AB112" s="256" t="str">
        <f>IFERROR(IF(AND(AND($N111&lt;&gt;$BI$6,$N111&lt;&gt;$BJ$6),AB111="有"),$AL$2,VLOOKUP(AB111,'P1'!$B$4:$J$35,9,FALSE)),"")</f>
        <v/>
      </c>
      <c r="AC112" s="256" t="str">
        <f>IFERROR(IF(AND(AND($N111&lt;&gt;$BI$6,$N111&lt;&gt;$BJ$6),AC111="有"),$AL$2,VLOOKUP(AC111,'P1'!$B$4:$J$35,9,FALSE)),"")</f>
        <v/>
      </c>
      <c r="AD112" s="256" t="str">
        <f>IFERROR(IF(AND(AND($N111&lt;&gt;$BI$6,$N111&lt;&gt;$BJ$6),AD111="有"),$AL$2,VLOOKUP(AD111,'P1'!$B$4:$J$35,9,FALSE)),"")</f>
        <v/>
      </c>
      <c r="AE112" s="256" t="str">
        <f>IFERROR(IF(AND(AND($N111&lt;&gt;$BI$6,$N111&lt;&gt;$BJ$6),AE111="有"),$AL$2,VLOOKUP(AE111,'P1'!$B$4:$J$35,9,FALSE)),"")</f>
        <v/>
      </c>
      <c r="AF112" s="256" t="str">
        <f>IFERROR(IF(AND(AND($N111&lt;&gt;$BI$6,$N111&lt;&gt;$BJ$6),AF111="有"),$AL$2,VLOOKUP(AF111,'P1'!$B$4:$J$35,9,FALSE)),"")</f>
        <v/>
      </c>
      <c r="AG112" s="256" t="str">
        <f>IFERROR(IF(AND(AND($N111&lt;&gt;$BI$6,$N111&lt;&gt;$BJ$6),AG111="有"),$AL$2,VLOOKUP(AG111,'P1'!$B$4:$J$35,9,FALSE)),"")</f>
        <v/>
      </c>
      <c r="AH112" s="256" t="str">
        <f>IFERROR(IF(AND(AND($N111&lt;&gt;$BI$6,$N111&lt;&gt;$BJ$6),AH111="有"),$AL$2,VLOOKUP(AH111,'P1'!$B$4:$J$35,9,FALSE)),"")</f>
        <v/>
      </c>
      <c r="AI112" s="256" t="str">
        <f>IFERROR(IF(AND(AND($N111&lt;&gt;$BI$6,$N111&lt;&gt;$BJ$6),AI111="有"),$AL$2,VLOOKUP(AI111,'P1'!$B$4:$J$35,9,FALSE)),"")</f>
        <v/>
      </c>
      <c r="AJ112" s="256" t="str">
        <f>IFERROR(IF(AND(AND($N111&lt;&gt;$BI$6,$N111&lt;&gt;$BJ$6),AJ111="有"),$AL$2,VLOOKUP(AJ111,'P1'!$B$4:$J$35,9,FALSE)),"")</f>
        <v/>
      </c>
      <c r="AK112" s="256" t="str">
        <f>IFERROR(IF(AND(AND($N111&lt;&gt;$BI$6,$N111&lt;&gt;$BJ$6),AK111="有"),$AL$2,VLOOKUP(AK111,'P1'!$B$4:$J$35,9,FALSE)),"")</f>
        <v/>
      </c>
      <c r="AL112" s="256" t="str">
        <f>IFERROR(IF(AND(AND($N111&lt;&gt;$BI$6,$N111&lt;&gt;$BJ$6),AL111="有"),$AL$2,VLOOKUP(AL111,'P1'!$B$4:$J$35,9,FALSE)),"")</f>
        <v/>
      </c>
      <c r="AM112" s="256" t="str">
        <f>IFERROR(IF(AND(AND($N111&lt;&gt;$BI$6,$N111&lt;&gt;$BJ$6),AM111="有"),$AL$2,VLOOKUP(AM111,'P1'!$B$4:$J$35,9,FALSE)),"")</f>
        <v/>
      </c>
      <c r="AN112" s="256" t="str">
        <f>IFERROR(IF(AND(AND($N111&lt;&gt;$BI$6,$N111&lt;&gt;$BJ$6),AN111="有"),$AL$2,VLOOKUP(AN111,'P1'!$B$4:$J$35,9,FALSE)),"")</f>
        <v/>
      </c>
      <c r="AO112" s="256" t="str">
        <f>IFERROR(IF(AND(AND($N111&lt;&gt;$BI$6,$N111&lt;&gt;$BJ$6),AO111="有"),$AL$2,VLOOKUP(AO111,'P1'!$B$4:$J$35,9,FALSE)),"")</f>
        <v/>
      </c>
      <c r="AP112" s="256" t="str">
        <f>IFERROR(IF(AND(AND($N111&lt;&gt;$BI$6,$N111&lt;&gt;$BJ$6),AP111="有"),$AL$2,VLOOKUP(AP111,'P1'!$B$4:$J$35,9,FALSE)),"")</f>
        <v/>
      </c>
      <c r="AQ112" s="256" t="str">
        <f>IFERROR(IF(AND(AND($N111&lt;&gt;$BI$6,$N111&lt;&gt;$BJ$6),AQ111="有"),$AL$2,VLOOKUP(AQ111,'P1'!$B$4:$J$35,9,FALSE)),"")</f>
        <v/>
      </c>
      <c r="AR112" s="256" t="str">
        <f>IFERROR(IF(AND(AND($N111&lt;&gt;$BI$6,$N111&lt;&gt;$BJ$6),AR111="有"),$AL$2,VLOOKUP(AR111,'P1'!$B$4:$J$35,9,FALSE)),"")</f>
        <v/>
      </c>
      <c r="AS112" s="256" t="str">
        <f>IFERROR(IF(AND(AND($N111&lt;&gt;$BI$6,$N111&lt;&gt;$BJ$6),AS111="有"),$AL$2,VLOOKUP(AS111,'P1'!$B$4:$J$35,9,FALSE)),"")</f>
        <v/>
      </c>
      <c r="AT112" s="256" t="str">
        <f>IFERROR(IF(AND(AND($N111&lt;&gt;$BI$6,$N111&lt;&gt;$BJ$6),AT111="有"),$AL$2,VLOOKUP(AT111,'P1'!$B$4:$J$35,9,FALSE)),"")</f>
        <v/>
      </c>
      <c r="AU112" s="256" t="str">
        <f>IFERROR(IF(AND(AND($N111&lt;&gt;$BI$6,$N111&lt;&gt;$BJ$6),AU111="有"),$AL$2,VLOOKUP(AU111,'P1'!$B$4:$J$35,9,FALSE)),"")</f>
        <v/>
      </c>
      <c r="AV112" s="257">
        <f>SUM(Q112:AU112)</f>
        <v>0</v>
      </c>
      <c r="AW112" s="707"/>
      <c r="AX112" s="709"/>
      <c r="AY112" s="258"/>
      <c r="AZ112" s="258"/>
    </row>
    <row r="113" spans="2:52" ht="17.100000000000001" customHeight="1">
      <c r="B113" s="686">
        <f t="shared" si="8"/>
        <v>45</v>
      </c>
      <c r="C113" s="717"/>
      <c r="D113" s="718"/>
      <c r="E113" s="718"/>
      <c r="F113" s="718"/>
      <c r="G113" s="718"/>
      <c r="H113" s="719"/>
      <c r="I113" s="723"/>
      <c r="J113" s="724"/>
      <c r="K113" s="724"/>
      <c r="L113" s="724"/>
      <c r="M113" s="725"/>
      <c r="N113" s="729"/>
      <c r="O113" s="730"/>
      <c r="P113" s="737"/>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3">
        <f>COUNTA(Q113:AU113)</f>
        <v>0</v>
      </c>
      <c r="AW113" s="706">
        <f>AV114</f>
        <v>0</v>
      </c>
      <c r="AX113" s="708" t="str">
        <f>IFERROR(ROUNDDOWN(AV114/$AT$2,1),"")</f>
        <v/>
      </c>
      <c r="AY113" s="254"/>
      <c r="AZ113" s="254"/>
    </row>
    <row r="114" spans="2:52" ht="17.100000000000001" customHeight="1">
      <c r="B114" s="687"/>
      <c r="C114" s="720"/>
      <c r="D114" s="721"/>
      <c r="E114" s="721"/>
      <c r="F114" s="721"/>
      <c r="G114" s="721"/>
      <c r="H114" s="722"/>
      <c r="I114" s="726"/>
      <c r="J114" s="727"/>
      <c r="K114" s="727"/>
      <c r="L114" s="727"/>
      <c r="M114" s="728"/>
      <c r="N114" s="738"/>
      <c r="O114" s="739"/>
      <c r="P114" s="740"/>
      <c r="Q114" s="256" t="str">
        <f>IFERROR(IF(AND(AND($N113&lt;&gt;$BI$6,$N113&lt;&gt;$BJ$6),Q113="有"),$AL$2,VLOOKUP(Q113,'P1'!$B$4:$J$35,9,FALSE)),"")</f>
        <v/>
      </c>
      <c r="R114" s="256" t="str">
        <f>IFERROR(IF(AND(AND($N113&lt;&gt;$BI$6,$N113&lt;&gt;$BJ$6),R113="有"),$AL$2,VLOOKUP(R113,'P1'!$B$4:$J$35,9,FALSE)),"")</f>
        <v/>
      </c>
      <c r="S114" s="256" t="str">
        <f>IFERROR(IF(AND(AND($N113&lt;&gt;$BI$6,$N113&lt;&gt;$BJ$6),S113="有"),$AL$2,VLOOKUP(S113,'P1'!$B$4:$J$35,9,FALSE)),"")</f>
        <v/>
      </c>
      <c r="T114" s="256" t="str">
        <f>IFERROR(IF(AND(AND($N113&lt;&gt;$BI$6,$N113&lt;&gt;$BJ$6),T113="有"),$AL$2,VLOOKUP(T113,'P1'!$B$4:$J$35,9,FALSE)),"")</f>
        <v/>
      </c>
      <c r="U114" s="256" t="str">
        <f>IFERROR(IF(AND(AND($N113&lt;&gt;$BI$6,$N113&lt;&gt;$BJ$6),U113="有"),$AL$2,VLOOKUP(U113,'P1'!$B$4:$J$35,9,FALSE)),"")</f>
        <v/>
      </c>
      <c r="V114" s="256" t="str">
        <f>IFERROR(IF(AND(AND($N113&lt;&gt;$BI$6,$N113&lt;&gt;$BJ$6),V113="有"),$AL$2,VLOOKUP(V113,'P1'!$B$4:$J$35,9,FALSE)),"")</f>
        <v/>
      </c>
      <c r="W114" s="256" t="str">
        <f>IFERROR(IF(AND(AND($N113&lt;&gt;$BI$6,$N113&lt;&gt;$BJ$6),W113="有"),$AL$2,VLOOKUP(W113,'P1'!$B$4:$J$35,9,FALSE)),"")</f>
        <v/>
      </c>
      <c r="X114" s="256" t="str">
        <f>IFERROR(IF(AND(AND($N113&lt;&gt;$BI$6,$N113&lt;&gt;$BJ$6),X113="有"),$AL$2,VLOOKUP(X113,'P1'!$B$4:$J$35,9,FALSE)),"")</f>
        <v/>
      </c>
      <c r="Y114" s="256" t="str">
        <f>IFERROR(IF(AND(AND($N113&lt;&gt;$BI$6,$N113&lt;&gt;$BJ$6),Y113="有"),$AL$2,VLOOKUP(Y113,'P1'!$B$4:$J$35,9,FALSE)),"")</f>
        <v/>
      </c>
      <c r="Z114" s="256" t="str">
        <f>IFERROR(IF(AND(AND($N113&lt;&gt;$BI$6,$N113&lt;&gt;$BJ$6),Z113="有"),$AL$2,VLOOKUP(Z113,'P1'!$B$4:$J$35,9,FALSE)),"")</f>
        <v/>
      </c>
      <c r="AA114" s="256" t="str">
        <f>IFERROR(IF(AND(AND($N113&lt;&gt;$BI$6,$N113&lt;&gt;$BJ$6),AA113="有"),$AL$2,VLOOKUP(AA113,'P1'!$B$4:$J$35,9,FALSE)),"")</f>
        <v/>
      </c>
      <c r="AB114" s="256" t="str">
        <f>IFERROR(IF(AND(AND($N113&lt;&gt;$BI$6,$N113&lt;&gt;$BJ$6),AB113="有"),$AL$2,VLOOKUP(AB113,'P1'!$B$4:$J$35,9,FALSE)),"")</f>
        <v/>
      </c>
      <c r="AC114" s="256" t="str">
        <f>IFERROR(IF(AND(AND($N113&lt;&gt;$BI$6,$N113&lt;&gt;$BJ$6),AC113="有"),$AL$2,VLOOKUP(AC113,'P1'!$B$4:$J$35,9,FALSE)),"")</f>
        <v/>
      </c>
      <c r="AD114" s="256" t="str">
        <f>IFERROR(IF(AND(AND($N113&lt;&gt;$BI$6,$N113&lt;&gt;$BJ$6),AD113="有"),$AL$2,VLOOKUP(AD113,'P1'!$B$4:$J$35,9,FALSE)),"")</f>
        <v/>
      </c>
      <c r="AE114" s="256" t="str">
        <f>IFERROR(IF(AND(AND($N113&lt;&gt;$BI$6,$N113&lt;&gt;$BJ$6),AE113="有"),$AL$2,VLOOKUP(AE113,'P1'!$B$4:$J$35,9,FALSE)),"")</f>
        <v/>
      </c>
      <c r="AF114" s="256" t="str">
        <f>IFERROR(IF(AND(AND($N113&lt;&gt;$BI$6,$N113&lt;&gt;$BJ$6),AF113="有"),$AL$2,VLOOKUP(AF113,'P1'!$B$4:$J$35,9,FALSE)),"")</f>
        <v/>
      </c>
      <c r="AG114" s="256" t="str">
        <f>IFERROR(IF(AND(AND($N113&lt;&gt;$BI$6,$N113&lt;&gt;$BJ$6),AG113="有"),$AL$2,VLOOKUP(AG113,'P1'!$B$4:$J$35,9,FALSE)),"")</f>
        <v/>
      </c>
      <c r="AH114" s="256" t="str">
        <f>IFERROR(IF(AND(AND($N113&lt;&gt;$BI$6,$N113&lt;&gt;$BJ$6),AH113="有"),$AL$2,VLOOKUP(AH113,'P1'!$B$4:$J$35,9,FALSE)),"")</f>
        <v/>
      </c>
      <c r="AI114" s="256" t="str">
        <f>IFERROR(IF(AND(AND($N113&lt;&gt;$BI$6,$N113&lt;&gt;$BJ$6),AI113="有"),$AL$2,VLOOKUP(AI113,'P1'!$B$4:$J$35,9,FALSE)),"")</f>
        <v/>
      </c>
      <c r="AJ114" s="256" t="str">
        <f>IFERROR(IF(AND(AND($N113&lt;&gt;$BI$6,$N113&lt;&gt;$BJ$6),AJ113="有"),$AL$2,VLOOKUP(AJ113,'P1'!$B$4:$J$35,9,FALSE)),"")</f>
        <v/>
      </c>
      <c r="AK114" s="256" t="str">
        <f>IFERROR(IF(AND(AND($N113&lt;&gt;$BI$6,$N113&lt;&gt;$BJ$6),AK113="有"),$AL$2,VLOOKUP(AK113,'P1'!$B$4:$J$35,9,FALSE)),"")</f>
        <v/>
      </c>
      <c r="AL114" s="256" t="str">
        <f>IFERROR(IF(AND(AND($N113&lt;&gt;$BI$6,$N113&lt;&gt;$BJ$6),AL113="有"),$AL$2,VLOOKUP(AL113,'P1'!$B$4:$J$35,9,FALSE)),"")</f>
        <v/>
      </c>
      <c r="AM114" s="256" t="str">
        <f>IFERROR(IF(AND(AND($N113&lt;&gt;$BI$6,$N113&lt;&gt;$BJ$6),AM113="有"),$AL$2,VLOOKUP(AM113,'P1'!$B$4:$J$35,9,FALSE)),"")</f>
        <v/>
      </c>
      <c r="AN114" s="256" t="str">
        <f>IFERROR(IF(AND(AND($N113&lt;&gt;$BI$6,$N113&lt;&gt;$BJ$6),AN113="有"),$AL$2,VLOOKUP(AN113,'P1'!$B$4:$J$35,9,FALSE)),"")</f>
        <v/>
      </c>
      <c r="AO114" s="256" t="str">
        <f>IFERROR(IF(AND(AND($N113&lt;&gt;$BI$6,$N113&lt;&gt;$BJ$6),AO113="有"),$AL$2,VLOOKUP(AO113,'P1'!$B$4:$J$35,9,FALSE)),"")</f>
        <v/>
      </c>
      <c r="AP114" s="256" t="str">
        <f>IFERROR(IF(AND(AND($N113&lt;&gt;$BI$6,$N113&lt;&gt;$BJ$6),AP113="有"),$AL$2,VLOOKUP(AP113,'P1'!$B$4:$J$35,9,FALSE)),"")</f>
        <v/>
      </c>
      <c r="AQ114" s="256" t="str">
        <f>IFERROR(IF(AND(AND($N113&lt;&gt;$BI$6,$N113&lt;&gt;$BJ$6),AQ113="有"),$AL$2,VLOOKUP(AQ113,'P1'!$B$4:$J$35,9,FALSE)),"")</f>
        <v/>
      </c>
      <c r="AR114" s="256" t="str">
        <f>IFERROR(IF(AND(AND($N113&lt;&gt;$BI$6,$N113&lt;&gt;$BJ$6),AR113="有"),$AL$2,VLOOKUP(AR113,'P1'!$B$4:$J$35,9,FALSE)),"")</f>
        <v/>
      </c>
      <c r="AS114" s="256" t="str">
        <f>IFERROR(IF(AND(AND($N113&lt;&gt;$BI$6,$N113&lt;&gt;$BJ$6),AS113="有"),$AL$2,VLOOKUP(AS113,'P1'!$B$4:$J$35,9,FALSE)),"")</f>
        <v/>
      </c>
      <c r="AT114" s="256" t="str">
        <f>IFERROR(IF(AND(AND($N113&lt;&gt;$BI$6,$N113&lt;&gt;$BJ$6),AT113="有"),$AL$2,VLOOKUP(AT113,'P1'!$B$4:$J$35,9,FALSE)),"")</f>
        <v/>
      </c>
      <c r="AU114" s="256" t="str">
        <f>IFERROR(IF(AND(AND($N113&lt;&gt;$BI$6,$N113&lt;&gt;$BJ$6),AU113="有"),$AL$2,VLOOKUP(AU113,'P1'!$B$4:$J$35,9,FALSE)),"")</f>
        <v/>
      </c>
      <c r="AV114" s="257">
        <f>SUM(Q114:AU114)</f>
        <v>0</v>
      </c>
      <c r="AW114" s="707"/>
      <c r="AX114" s="709"/>
      <c r="AY114" s="258"/>
      <c r="AZ114" s="258"/>
    </row>
    <row r="115" spans="2:52" ht="17.100000000000001" customHeight="1">
      <c r="B115" s="686">
        <f t="shared" si="8"/>
        <v>46</v>
      </c>
      <c r="C115" s="717"/>
      <c r="D115" s="718"/>
      <c r="E115" s="718"/>
      <c r="F115" s="718"/>
      <c r="G115" s="718"/>
      <c r="H115" s="719"/>
      <c r="I115" s="723"/>
      <c r="J115" s="724"/>
      <c r="K115" s="724"/>
      <c r="L115" s="724"/>
      <c r="M115" s="725"/>
      <c r="N115" s="729"/>
      <c r="O115" s="730"/>
      <c r="P115" s="737"/>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3">
        <f>COUNTA(Q115:AU115)</f>
        <v>0</v>
      </c>
      <c r="AW115" s="706">
        <f>AV116</f>
        <v>0</v>
      </c>
      <c r="AX115" s="708" t="str">
        <f>IFERROR(ROUNDDOWN(AV116/$AT$2,1),"")</f>
        <v/>
      </c>
      <c r="AY115" s="254"/>
      <c r="AZ115" s="254"/>
    </row>
    <row r="116" spans="2:52" ht="17.100000000000001" customHeight="1">
      <c r="B116" s="687"/>
      <c r="C116" s="720"/>
      <c r="D116" s="721"/>
      <c r="E116" s="721"/>
      <c r="F116" s="721"/>
      <c r="G116" s="721"/>
      <c r="H116" s="722"/>
      <c r="I116" s="726"/>
      <c r="J116" s="727"/>
      <c r="K116" s="727"/>
      <c r="L116" s="727"/>
      <c r="M116" s="728"/>
      <c r="N116" s="738"/>
      <c r="O116" s="739"/>
      <c r="P116" s="740"/>
      <c r="Q116" s="256" t="str">
        <f>IFERROR(IF(AND(AND($N115&lt;&gt;$BI$6,$N115&lt;&gt;$BJ$6),Q115="有"),$AL$2,VLOOKUP(Q115,'P1'!$B$4:$J$35,9,FALSE)),"")</f>
        <v/>
      </c>
      <c r="R116" s="256" t="str">
        <f>IFERROR(IF(AND(AND($N115&lt;&gt;$BI$6,$N115&lt;&gt;$BJ$6),R115="有"),$AL$2,VLOOKUP(R115,'P1'!$B$4:$J$35,9,FALSE)),"")</f>
        <v/>
      </c>
      <c r="S116" s="256" t="str">
        <f>IFERROR(IF(AND(AND($N115&lt;&gt;$BI$6,$N115&lt;&gt;$BJ$6),S115="有"),$AL$2,VLOOKUP(S115,'P1'!$B$4:$J$35,9,FALSE)),"")</f>
        <v/>
      </c>
      <c r="T116" s="256" t="str">
        <f>IFERROR(IF(AND(AND($N115&lt;&gt;$BI$6,$N115&lt;&gt;$BJ$6),T115="有"),$AL$2,VLOOKUP(T115,'P1'!$B$4:$J$35,9,FALSE)),"")</f>
        <v/>
      </c>
      <c r="U116" s="256" t="str">
        <f>IFERROR(IF(AND(AND($N115&lt;&gt;$BI$6,$N115&lt;&gt;$BJ$6),U115="有"),$AL$2,VLOOKUP(U115,'P1'!$B$4:$J$35,9,FALSE)),"")</f>
        <v/>
      </c>
      <c r="V116" s="256" t="str">
        <f>IFERROR(IF(AND(AND($N115&lt;&gt;$BI$6,$N115&lt;&gt;$BJ$6),V115="有"),$AL$2,VLOOKUP(V115,'P1'!$B$4:$J$35,9,FALSE)),"")</f>
        <v/>
      </c>
      <c r="W116" s="256" t="str">
        <f>IFERROR(IF(AND(AND($N115&lt;&gt;$BI$6,$N115&lt;&gt;$BJ$6),W115="有"),$AL$2,VLOOKUP(W115,'P1'!$B$4:$J$35,9,FALSE)),"")</f>
        <v/>
      </c>
      <c r="X116" s="256" t="str">
        <f>IFERROR(IF(AND(AND($N115&lt;&gt;$BI$6,$N115&lt;&gt;$BJ$6),X115="有"),$AL$2,VLOOKUP(X115,'P1'!$B$4:$J$35,9,FALSE)),"")</f>
        <v/>
      </c>
      <c r="Y116" s="256" t="str">
        <f>IFERROR(IF(AND(AND($N115&lt;&gt;$BI$6,$N115&lt;&gt;$BJ$6),Y115="有"),$AL$2,VLOOKUP(Y115,'P1'!$B$4:$J$35,9,FALSE)),"")</f>
        <v/>
      </c>
      <c r="Z116" s="256" t="str">
        <f>IFERROR(IF(AND(AND($N115&lt;&gt;$BI$6,$N115&lt;&gt;$BJ$6),Z115="有"),$AL$2,VLOOKUP(Z115,'P1'!$B$4:$J$35,9,FALSE)),"")</f>
        <v/>
      </c>
      <c r="AA116" s="256" t="str">
        <f>IFERROR(IF(AND(AND($N115&lt;&gt;$BI$6,$N115&lt;&gt;$BJ$6),AA115="有"),$AL$2,VLOOKUP(AA115,'P1'!$B$4:$J$35,9,FALSE)),"")</f>
        <v/>
      </c>
      <c r="AB116" s="256" t="str">
        <f>IFERROR(IF(AND(AND($N115&lt;&gt;$BI$6,$N115&lt;&gt;$BJ$6),AB115="有"),$AL$2,VLOOKUP(AB115,'P1'!$B$4:$J$35,9,FALSE)),"")</f>
        <v/>
      </c>
      <c r="AC116" s="256" t="str">
        <f>IFERROR(IF(AND(AND($N115&lt;&gt;$BI$6,$N115&lt;&gt;$BJ$6),AC115="有"),$AL$2,VLOOKUP(AC115,'P1'!$B$4:$J$35,9,FALSE)),"")</f>
        <v/>
      </c>
      <c r="AD116" s="256" t="str">
        <f>IFERROR(IF(AND(AND($N115&lt;&gt;$BI$6,$N115&lt;&gt;$BJ$6),AD115="有"),$AL$2,VLOOKUP(AD115,'P1'!$B$4:$J$35,9,FALSE)),"")</f>
        <v/>
      </c>
      <c r="AE116" s="256" t="str">
        <f>IFERROR(IF(AND(AND($N115&lt;&gt;$BI$6,$N115&lt;&gt;$BJ$6),AE115="有"),$AL$2,VLOOKUP(AE115,'P1'!$B$4:$J$35,9,FALSE)),"")</f>
        <v/>
      </c>
      <c r="AF116" s="256" t="str">
        <f>IFERROR(IF(AND(AND($N115&lt;&gt;$BI$6,$N115&lt;&gt;$BJ$6),AF115="有"),$AL$2,VLOOKUP(AF115,'P1'!$B$4:$J$35,9,FALSE)),"")</f>
        <v/>
      </c>
      <c r="AG116" s="256" t="str">
        <f>IFERROR(IF(AND(AND($N115&lt;&gt;$BI$6,$N115&lt;&gt;$BJ$6),AG115="有"),$AL$2,VLOOKUP(AG115,'P1'!$B$4:$J$35,9,FALSE)),"")</f>
        <v/>
      </c>
      <c r="AH116" s="256" t="str">
        <f>IFERROR(IF(AND(AND($N115&lt;&gt;$BI$6,$N115&lt;&gt;$BJ$6),AH115="有"),$AL$2,VLOOKUP(AH115,'P1'!$B$4:$J$35,9,FALSE)),"")</f>
        <v/>
      </c>
      <c r="AI116" s="256" t="str">
        <f>IFERROR(IF(AND(AND($N115&lt;&gt;$BI$6,$N115&lt;&gt;$BJ$6),AI115="有"),$AL$2,VLOOKUP(AI115,'P1'!$B$4:$J$35,9,FALSE)),"")</f>
        <v/>
      </c>
      <c r="AJ116" s="256" t="str">
        <f>IFERROR(IF(AND(AND($N115&lt;&gt;$BI$6,$N115&lt;&gt;$BJ$6),AJ115="有"),$AL$2,VLOOKUP(AJ115,'P1'!$B$4:$J$35,9,FALSE)),"")</f>
        <v/>
      </c>
      <c r="AK116" s="256" t="str">
        <f>IFERROR(IF(AND(AND($N115&lt;&gt;$BI$6,$N115&lt;&gt;$BJ$6),AK115="有"),$AL$2,VLOOKUP(AK115,'P1'!$B$4:$J$35,9,FALSE)),"")</f>
        <v/>
      </c>
      <c r="AL116" s="256" t="str">
        <f>IFERROR(IF(AND(AND($N115&lt;&gt;$BI$6,$N115&lt;&gt;$BJ$6),AL115="有"),$AL$2,VLOOKUP(AL115,'P1'!$B$4:$J$35,9,FALSE)),"")</f>
        <v/>
      </c>
      <c r="AM116" s="256" t="str">
        <f>IFERROR(IF(AND(AND($N115&lt;&gt;$BI$6,$N115&lt;&gt;$BJ$6),AM115="有"),$AL$2,VLOOKUP(AM115,'P1'!$B$4:$J$35,9,FALSE)),"")</f>
        <v/>
      </c>
      <c r="AN116" s="256" t="str">
        <f>IFERROR(IF(AND(AND($N115&lt;&gt;$BI$6,$N115&lt;&gt;$BJ$6),AN115="有"),$AL$2,VLOOKUP(AN115,'P1'!$B$4:$J$35,9,FALSE)),"")</f>
        <v/>
      </c>
      <c r="AO116" s="256" t="str">
        <f>IFERROR(IF(AND(AND($N115&lt;&gt;$BI$6,$N115&lt;&gt;$BJ$6),AO115="有"),$AL$2,VLOOKUP(AO115,'P1'!$B$4:$J$35,9,FALSE)),"")</f>
        <v/>
      </c>
      <c r="AP116" s="256" t="str">
        <f>IFERROR(IF(AND(AND($N115&lt;&gt;$BI$6,$N115&lt;&gt;$BJ$6),AP115="有"),$AL$2,VLOOKUP(AP115,'P1'!$B$4:$J$35,9,FALSE)),"")</f>
        <v/>
      </c>
      <c r="AQ116" s="256" t="str">
        <f>IFERROR(IF(AND(AND($N115&lt;&gt;$BI$6,$N115&lt;&gt;$BJ$6),AQ115="有"),$AL$2,VLOOKUP(AQ115,'P1'!$B$4:$J$35,9,FALSE)),"")</f>
        <v/>
      </c>
      <c r="AR116" s="256" t="str">
        <f>IFERROR(IF(AND(AND($N115&lt;&gt;$BI$6,$N115&lt;&gt;$BJ$6),AR115="有"),$AL$2,VLOOKUP(AR115,'P1'!$B$4:$J$35,9,FALSE)),"")</f>
        <v/>
      </c>
      <c r="AS116" s="256" t="str">
        <f>IFERROR(IF(AND(AND($N115&lt;&gt;$BI$6,$N115&lt;&gt;$BJ$6),AS115="有"),$AL$2,VLOOKUP(AS115,'P1'!$B$4:$J$35,9,FALSE)),"")</f>
        <v/>
      </c>
      <c r="AT116" s="256" t="str">
        <f>IFERROR(IF(AND(AND($N115&lt;&gt;$BI$6,$N115&lt;&gt;$BJ$6),AT115="有"),$AL$2,VLOOKUP(AT115,'P1'!$B$4:$J$35,9,FALSE)),"")</f>
        <v/>
      </c>
      <c r="AU116" s="256" t="str">
        <f>IFERROR(IF(AND(AND($N115&lt;&gt;$BI$6,$N115&lt;&gt;$BJ$6),AU115="有"),$AL$2,VLOOKUP(AU115,'P1'!$B$4:$J$35,9,FALSE)),"")</f>
        <v/>
      </c>
      <c r="AV116" s="257">
        <f>SUM(Q116:AU116)</f>
        <v>0</v>
      </c>
      <c r="AW116" s="707"/>
      <c r="AX116" s="709"/>
      <c r="AY116" s="258"/>
      <c r="AZ116" s="258"/>
    </row>
    <row r="117" spans="2:52" ht="17.100000000000001" customHeight="1">
      <c r="B117" s="686">
        <f t="shared" si="8"/>
        <v>47</v>
      </c>
      <c r="C117" s="717"/>
      <c r="D117" s="718"/>
      <c r="E117" s="718"/>
      <c r="F117" s="718"/>
      <c r="G117" s="718"/>
      <c r="H117" s="719"/>
      <c r="I117" s="723"/>
      <c r="J117" s="724"/>
      <c r="K117" s="724"/>
      <c r="L117" s="724"/>
      <c r="M117" s="725"/>
      <c r="N117" s="729"/>
      <c r="O117" s="730"/>
      <c r="P117" s="737"/>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3">
        <f>COUNTA(Q117:AU117)</f>
        <v>0</v>
      </c>
      <c r="AW117" s="706">
        <f>AV118</f>
        <v>0</v>
      </c>
      <c r="AX117" s="708" t="str">
        <f>IFERROR(ROUNDDOWN(AV118/$AT$2,1),"")</f>
        <v/>
      </c>
      <c r="AY117" s="254"/>
      <c r="AZ117" s="254"/>
    </row>
    <row r="118" spans="2:52" ht="17.100000000000001" customHeight="1">
      <c r="B118" s="687"/>
      <c r="C118" s="720"/>
      <c r="D118" s="721"/>
      <c r="E118" s="721"/>
      <c r="F118" s="721"/>
      <c r="G118" s="721"/>
      <c r="H118" s="722"/>
      <c r="I118" s="726"/>
      <c r="J118" s="727"/>
      <c r="K118" s="727"/>
      <c r="L118" s="727"/>
      <c r="M118" s="728"/>
      <c r="N118" s="738"/>
      <c r="O118" s="739"/>
      <c r="P118" s="740"/>
      <c r="Q118" s="256" t="str">
        <f>IFERROR(IF(AND(AND($N117&lt;&gt;$BI$6,$N117&lt;&gt;$BJ$6),Q117="有"),$AL$2,VLOOKUP(Q117,'P1'!$B$4:$J$35,9,FALSE)),"")</f>
        <v/>
      </c>
      <c r="R118" s="256" t="str">
        <f>IFERROR(IF(AND(AND($N117&lt;&gt;$BI$6,$N117&lt;&gt;$BJ$6),R117="有"),$AL$2,VLOOKUP(R117,'P1'!$B$4:$J$35,9,FALSE)),"")</f>
        <v/>
      </c>
      <c r="S118" s="256" t="str">
        <f>IFERROR(IF(AND(AND($N117&lt;&gt;$BI$6,$N117&lt;&gt;$BJ$6),S117="有"),$AL$2,VLOOKUP(S117,'P1'!$B$4:$J$35,9,FALSE)),"")</f>
        <v/>
      </c>
      <c r="T118" s="256" t="str">
        <f>IFERROR(IF(AND(AND($N117&lt;&gt;$BI$6,$N117&lt;&gt;$BJ$6),T117="有"),$AL$2,VLOOKUP(T117,'P1'!$B$4:$J$35,9,FALSE)),"")</f>
        <v/>
      </c>
      <c r="U118" s="256" t="str">
        <f>IFERROR(IF(AND(AND($N117&lt;&gt;$BI$6,$N117&lt;&gt;$BJ$6),U117="有"),$AL$2,VLOOKUP(U117,'P1'!$B$4:$J$35,9,FALSE)),"")</f>
        <v/>
      </c>
      <c r="V118" s="256" t="str">
        <f>IFERROR(IF(AND(AND($N117&lt;&gt;$BI$6,$N117&lt;&gt;$BJ$6),V117="有"),$AL$2,VLOOKUP(V117,'P1'!$B$4:$J$35,9,FALSE)),"")</f>
        <v/>
      </c>
      <c r="W118" s="256" t="str">
        <f>IFERROR(IF(AND(AND($N117&lt;&gt;$BI$6,$N117&lt;&gt;$BJ$6),W117="有"),$AL$2,VLOOKUP(W117,'P1'!$B$4:$J$35,9,FALSE)),"")</f>
        <v/>
      </c>
      <c r="X118" s="256" t="str">
        <f>IFERROR(IF(AND(AND($N117&lt;&gt;$BI$6,$N117&lt;&gt;$BJ$6),X117="有"),$AL$2,VLOOKUP(X117,'P1'!$B$4:$J$35,9,FALSE)),"")</f>
        <v/>
      </c>
      <c r="Y118" s="256" t="str">
        <f>IFERROR(IF(AND(AND($N117&lt;&gt;$BI$6,$N117&lt;&gt;$BJ$6),Y117="有"),$AL$2,VLOOKUP(Y117,'P1'!$B$4:$J$35,9,FALSE)),"")</f>
        <v/>
      </c>
      <c r="Z118" s="256" t="str">
        <f>IFERROR(IF(AND(AND($N117&lt;&gt;$BI$6,$N117&lt;&gt;$BJ$6),Z117="有"),$AL$2,VLOOKUP(Z117,'P1'!$B$4:$J$35,9,FALSE)),"")</f>
        <v/>
      </c>
      <c r="AA118" s="256" t="str">
        <f>IFERROR(IF(AND(AND($N117&lt;&gt;$BI$6,$N117&lt;&gt;$BJ$6),AA117="有"),$AL$2,VLOOKUP(AA117,'P1'!$B$4:$J$35,9,FALSE)),"")</f>
        <v/>
      </c>
      <c r="AB118" s="256" t="str">
        <f>IFERROR(IF(AND(AND($N117&lt;&gt;$BI$6,$N117&lt;&gt;$BJ$6),AB117="有"),$AL$2,VLOOKUP(AB117,'P1'!$B$4:$J$35,9,FALSE)),"")</f>
        <v/>
      </c>
      <c r="AC118" s="256" t="str">
        <f>IFERROR(IF(AND(AND($N117&lt;&gt;$BI$6,$N117&lt;&gt;$BJ$6),AC117="有"),$AL$2,VLOOKUP(AC117,'P1'!$B$4:$J$35,9,FALSE)),"")</f>
        <v/>
      </c>
      <c r="AD118" s="256" t="str">
        <f>IFERROR(IF(AND(AND($N117&lt;&gt;$BI$6,$N117&lt;&gt;$BJ$6),AD117="有"),$AL$2,VLOOKUP(AD117,'P1'!$B$4:$J$35,9,FALSE)),"")</f>
        <v/>
      </c>
      <c r="AE118" s="256" t="str">
        <f>IFERROR(IF(AND(AND($N117&lt;&gt;$BI$6,$N117&lt;&gt;$BJ$6),AE117="有"),$AL$2,VLOOKUP(AE117,'P1'!$B$4:$J$35,9,FALSE)),"")</f>
        <v/>
      </c>
      <c r="AF118" s="256" t="str">
        <f>IFERROR(IF(AND(AND($N117&lt;&gt;$BI$6,$N117&lt;&gt;$BJ$6),AF117="有"),$AL$2,VLOOKUP(AF117,'P1'!$B$4:$J$35,9,FALSE)),"")</f>
        <v/>
      </c>
      <c r="AG118" s="256" t="str">
        <f>IFERROR(IF(AND(AND($N117&lt;&gt;$BI$6,$N117&lt;&gt;$BJ$6),AG117="有"),$AL$2,VLOOKUP(AG117,'P1'!$B$4:$J$35,9,FALSE)),"")</f>
        <v/>
      </c>
      <c r="AH118" s="256" t="str">
        <f>IFERROR(IF(AND(AND($N117&lt;&gt;$BI$6,$N117&lt;&gt;$BJ$6),AH117="有"),$AL$2,VLOOKUP(AH117,'P1'!$B$4:$J$35,9,FALSE)),"")</f>
        <v/>
      </c>
      <c r="AI118" s="256" t="str">
        <f>IFERROR(IF(AND(AND($N117&lt;&gt;$BI$6,$N117&lt;&gt;$BJ$6),AI117="有"),$AL$2,VLOOKUP(AI117,'P1'!$B$4:$J$35,9,FALSE)),"")</f>
        <v/>
      </c>
      <c r="AJ118" s="256" t="str">
        <f>IFERROR(IF(AND(AND($N117&lt;&gt;$BI$6,$N117&lt;&gt;$BJ$6),AJ117="有"),$AL$2,VLOOKUP(AJ117,'P1'!$B$4:$J$35,9,FALSE)),"")</f>
        <v/>
      </c>
      <c r="AK118" s="256" t="str">
        <f>IFERROR(IF(AND(AND($N117&lt;&gt;$BI$6,$N117&lt;&gt;$BJ$6),AK117="有"),$AL$2,VLOOKUP(AK117,'P1'!$B$4:$J$35,9,FALSE)),"")</f>
        <v/>
      </c>
      <c r="AL118" s="256" t="str">
        <f>IFERROR(IF(AND(AND($N117&lt;&gt;$BI$6,$N117&lt;&gt;$BJ$6),AL117="有"),$AL$2,VLOOKUP(AL117,'P1'!$B$4:$J$35,9,FALSE)),"")</f>
        <v/>
      </c>
      <c r="AM118" s="256" t="str">
        <f>IFERROR(IF(AND(AND($N117&lt;&gt;$BI$6,$N117&lt;&gt;$BJ$6),AM117="有"),$AL$2,VLOOKUP(AM117,'P1'!$B$4:$J$35,9,FALSE)),"")</f>
        <v/>
      </c>
      <c r="AN118" s="256" t="str">
        <f>IFERROR(IF(AND(AND($N117&lt;&gt;$BI$6,$N117&lt;&gt;$BJ$6),AN117="有"),$AL$2,VLOOKUP(AN117,'P1'!$B$4:$J$35,9,FALSE)),"")</f>
        <v/>
      </c>
      <c r="AO118" s="256" t="str">
        <f>IFERROR(IF(AND(AND($N117&lt;&gt;$BI$6,$N117&lt;&gt;$BJ$6),AO117="有"),$AL$2,VLOOKUP(AO117,'P1'!$B$4:$J$35,9,FALSE)),"")</f>
        <v/>
      </c>
      <c r="AP118" s="256" t="str">
        <f>IFERROR(IF(AND(AND($N117&lt;&gt;$BI$6,$N117&lt;&gt;$BJ$6),AP117="有"),$AL$2,VLOOKUP(AP117,'P1'!$B$4:$J$35,9,FALSE)),"")</f>
        <v/>
      </c>
      <c r="AQ118" s="256" t="str">
        <f>IFERROR(IF(AND(AND($N117&lt;&gt;$BI$6,$N117&lt;&gt;$BJ$6),AQ117="有"),$AL$2,VLOOKUP(AQ117,'P1'!$B$4:$J$35,9,FALSE)),"")</f>
        <v/>
      </c>
      <c r="AR118" s="256" t="str">
        <f>IFERROR(IF(AND(AND($N117&lt;&gt;$BI$6,$N117&lt;&gt;$BJ$6),AR117="有"),$AL$2,VLOOKUP(AR117,'P1'!$B$4:$J$35,9,FALSE)),"")</f>
        <v/>
      </c>
      <c r="AS118" s="256" t="str">
        <f>IFERROR(IF(AND(AND($N117&lt;&gt;$BI$6,$N117&lt;&gt;$BJ$6),AS117="有"),$AL$2,VLOOKUP(AS117,'P1'!$B$4:$J$35,9,FALSE)),"")</f>
        <v/>
      </c>
      <c r="AT118" s="256" t="str">
        <f>IFERROR(IF(AND(AND($N117&lt;&gt;$BI$6,$N117&lt;&gt;$BJ$6),AT117="有"),$AL$2,VLOOKUP(AT117,'P1'!$B$4:$J$35,9,FALSE)),"")</f>
        <v/>
      </c>
      <c r="AU118" s="256" t="str">
        <f>IFERROR(IF(AND(AND($N117&lt;&gt;$BI$6,$N117&lt;&gt;$BJ$6),AU117="有"),$AL$2,VLOOKUP(AU117,'P1'!$B$4:$J$35,9,FALSE)),"")</f>
        <v/>
      </c>
      <c r="AV118" s="257">
        <f>SUM(Q118:AU118)</f>
        <v>0</v>
      </c>
      <c r="AW118" s="707"/>
      <c r="AX118" s="709"/>
      <c r="AY118" s="258"/>
      <c r="AZ118" s="258"/>
    </row>
    <row r="119" spans="2:52" ht="17.100000000000001" customHeight="1">
      <c r="B119" s="686">
        <f t="shared" si="8"/>
        <v>48</v>
      </c>
      <c r="C119" s="717"/>
      <c r="D119" s="718"/>
      <c r="E119" s="718"/>
      <c r="F119" s="718"/>
      <c r="G119" s="718"/>
      <c r="H119" s="719"/>
      <c r="I119" s="723"/>
      <c r="J119" s="724"/>
      <c r="K119" s="724"/>
      <c r="L119" s="724"/>
      <c r="M119" s="725"/>
      <c r="N119" s="729"/>
      <c r="O119" s="730"/>
      <c r="P119" s="71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3">
        <f>COUNTA(Q119:AU119)</f>
        <v>0</v>
      </c>
      <c r="AW119" s="706">
        <f>AV120</f>
        <v>0</v>
      </c>
      <c r="AX119" s="708" t="str">
        <f>IFERROR(ROUNDDOWN(AV120/$AT$2,1),"")</f>
        <v/>
      </c>
      <c r="AY119" s="254"/>
      <c r="AZ119" s="254"/>
    </row>
    <row r="120" spans="2:52" ht="17.100000000000001" customHeight="1">
      <c r="B120" s="687"/>
      <c r="C120" s="720"/>
      <c r="D120" s="721"/>
      <c r="E120" s="721"/>
      <c r="F120" s="721"/>
      <c r="G120" s="721"/>
      <c r="H120" s="722"/>
      <c r="I120" s="726"/>
      <c r="J120" s="727"/>
      <c r="K120" s="727"/>
      <c r="L120" s="727"/>
      <c r="M120" s="728"/>
      <c r="N120" s="720"/>
      <c r="O120" s="721"/>
      <c r="P120" s="722"/>
      <c r="Q120" s="256" t="str">
        <f>IFERROR(IF(AND(AND($N119&lt;&gt;$BI$6,$N119&lt;&gt;$BJ$6),Q119="有"),$AL$2,VLOOKUP(Q119,'P1'!$B$4:$J$35,9,FALSE)),"")</f>
        <v/>
      </c>
      <c r="R120" s="256" t="str">
        <f>IFERROR(IF(AND(AND($N119&lt;&gt;$BI$6,$N119&lt;&gt;$BJ$6),R119="有"),$AL$2,VLOOKUP(R119,'P1'!$B$4:$J$35,9,FALSE)),"")</f>
        <v/>
      </c>
      <c r="S120" s="256" t="str">
        <f>IFERROR(IF(AND(AND($N119&lt;&gt;$BI$6,$N119&lt;&gt;$BJ$6),S119="有"),$AL$2,VLOOKUP(S119,'P1'!$B$4:$J$35,9,FALSE)),"")</f>
        <v/>
      </c>
      <c r="T120" s="256" t="str">
        <f>IFERROR(IF(AND(AND($N119&lt;&gt;$BI$6,$N119&lt;&gt;$BJ$6),T119="有"),$AL$2,VLOOKUP(T119,'P1'!$B$4:$J$35,9,FALSE)),"")</f>
        <v/>
      </c>
      <c r="U120" s="256" t="str">
        <f>IFERROR(IF(AND(AND($N119&lt;&gt;$BI$6,$N119&lt;&gt;$BJ$6),U119="有"),$AL$2,VLOOKUP(U119,'P1'!$B$4:$J$35,9,FALSE)),"")</f>
        <v/>
      </c>
      <c r="V120" s="256" t="str">
        <f>IFERROR(IF(AND(AND($N119&lt;&gt;$BI$6,$N119&lt;&gt;$BJ$6),V119="有"),$AL$2,VLOOKUP(V119,'P1'!$B$4:$J$35,9,FALSE)),"")</f>
        <v/>
      </c>
      <c r="W120" s="256" t="str">
        <f>IFERROR(IF(AND(AND($N119&lt;&gt;$BI$6,$N119&lt;&gt;$BJ$6),W119="有"),$AL$2,VLOOKUP(W119,'P1'!$B$4:$J$35,9,FALSE)),"")</f>
        <v/>
      </c>
      <c r="X120" s="256" t="str">
        <f>IFERROR(IF(AND(AND($N119&lt;&gt;$BI$6,$N119&lt;&gt;$BJ$6),X119="有"),$AL$2,VLOOKUP(X119,'P1'!$B$4:$J$35,9,FALSE)),"")</f>
        <v/>
      </c>
      <c r="Y120" s="256" t="str">
        <f>IFERROR(IF(AND(AND($N119&lt;&gt;$BI$6,$N119&lt;&gt;$BJ$6),Y119="有"),$AL$2,VLOOKUP(Y119,'P1'!$B$4:$J$35,9,FALSE)),"")</f>
        <v/>
      </c>
      <c r="Z120" s="256" t="str">
        <f>IFERROR(IF(AND(AND($N119&lt;&gt;$BI$6,$N119&lt;&gt;$BJ$6),Z119="有"),$AL$2,VLOOKUP(Z119,'P1'!$B$4:$J$35,9,FALSE)),"")</f>
        <v/>
      </c>
      <c r="AA120" s="256" t="str">
        <f>IFERROR(IF(AND(AND($N119&lt;&gt;$BI$6,$N119&lt;&gt;$BJ$6),AA119="有"),$AL$2,VLOOKUP(AA119,'P1'!$B$4:$J$35,9,FALSE)),"")</f>
        <v/>
      </c>
      <c r="AB120" s="256" t="str">
        <f>IFERROR(IF(AND(AND($N119&lt;&gt;$BI$6,$N119&lt;&gt;$BJ$6),AB119="有"),$AL$2,VLOOKUP(AB119,'P1'!$B$4:$J$35,9,FALSE)),"")</f>
        <v/>
      </c>
      <c r="AC120" s="256" t="str">
        <f>IFERROR(IF(AND(AND($N119&lt;&gt;$BI$6,$N119&lt;&gt;$BJ$6),AC119="有"),$AL$2,VLOOKUP(AC119,'P1'!$B$4:$J$35,9,FALSE)),"")</f>
        <v/>
      </c>
      <c r="AD120" s="256" t="str">
        <f>IFERROR(IF(AND(AND($N119&lt;&gt;$BI$6,$N119&lt;&gt;$BJ$6),AD119="有"),$AL$2,VLOOKUP(AD119,'P1'!$B$4:$J$35,9,FALSE)),"")</f>
        <v/>
      </c>
      <c r="AE120" s="256" t="str">
        <f>IFERROR(IF(AND(AND($N119&lt;&gt;$BI$6,$N119&lt;&gt;$BJ$6),AE119="有"),$AL$2,VLOOKUP(AE119,'P1'!$B$4:$J$35,9,FALSE)),"")</f>
        <v/>
      </c>
      <c r="AF120" s="256" t="str">
        <f>IFERROR(IF(AND(AND($N119&lt;&gt;$BI$6,$N119&lt;&gt;$BJ$6),AF119="有"),$AL$2,VLOOKUP(AF119,'P1'!$B$4:$J$35,9,FALSE)),"")</f>
        <v/>
      </c>
      <c r="AG120" s="256" t="str">
        <f>IFERROR(IF(AND(AND($N119&lt;&gt;$BI$6,$N119&lt;&gt;$BJ$6),AG119="有"),$AL$2,VLOOKUP(AG119,'P1'!$B$4:$J$35,9,FALSE)),"")</f>
        <v/>
      </c>
      <c r="AH120" s="256" t="str">
        <f>IFERROR(IF(AND(AND($N119&lt;&gt;$BI$6,$N119&lt;&gt;$BJ$6),AH119="有"),$AL$2,VLOOKUP(AH119,'P1'!$B$4:$J$35,9,FALSE)),"")</f>
        <v/>
      </c>
      <c r="AI120" s="256" t="str">
        <f>IFERROR(IF(AND(AND($N119&lt;&gt;$BI$6,$N119&lt;&gt;$BJ$6),AI119="有"),$AL$2,VLOOKUP(AI119,'P1'!$B$4:$J$35,9,FALSE)),"")</f>
        <v/>
      </c>
      <c r="AJ120" s="256" t="str">
        <f>IFERROR(IF(AND(AND($N119&lt;&gt;$BI$6,$N119&lt;&gt;$BJ$6),AJ119="有"),$AL$2,VLOOKUP(AJ119,'P1'!$B$4:$J$35,9,FALSE)),"")</f>
        <v/>
      </c>
      <c r="AK120" s="256" t="str">
        <f>IFERROR(IF(AND(AND($N119&lt;&gt;$BI$6,$N119&lt;&gt;$BJ$6),AK119="有"),$AL$2,VLOOKUP(AK119,'P1'!$B$4:$J$35,9,FALSE)),"")</f>
        <v/>
      </c>
      <c r="AL120" s="256" t="str">
        <f>IFERROR(IF(AND(AND($N119&lt;&gt;$BI$6,$N119&lt;&gt;$BJ$6),AL119="有"),$AL$2,VLOOKUP(AL119,'P1'!$B$4:$J$35,9,FALSE)),"")</f>
        <v/>
      </c>
      <c r="AM120" s="256" t="str">
        <f>IFERROR(IF(AND(AND($N119&lt;&gt;$BI$6,$N119&lt;&gt;$BJ$6),AM119="有"),$AL$2,VLOOKUP(AM119,'P1'!$B$4:$J$35,9,FALSE)),"")</f>
        <v/>
      </c>
      <c r="AN120" s="256" t="str">
        <f>IFERROR(IF(AND(AND($N119&lt;&gt;$BI$6,$N119&lt;&gt;$BJ$6),AN119="有"),$AL$2,VLOOKUP(AN119,'P1'!$B$4:$J$35,9,FALSE)),"")</f>
        <v/>
      </c>
      <c r="AO120" s="256" t="str">
        <f>IFERROR(IF(AND(AND($N119&lt;&gt;$BI$6,$N119&lt;&gt;$BJ$6),AO119="有"),$AL$2,VLOOKUP(AO119,'P1'!$B$4:$J$35,9,FALSE)),"")</f>
        <v/>
      </c>
      <c r="AP120" s="256" t="str">
        <f>IFERROR(IF(AND(AND($N119&lt;&gt;$BI$6,$N119&lt;&gt;$BJ$6),AP119="有"),$AL$2,VLOOKUP(AP119,'P1'!$B$4:$J$35,9,FALSE)),"")</f>
        <v/>
      </c>
      <c r="AQ120" s="256" t="str">
        <f>IFERROR(IF(AND(AND($N119&lt;&gt;$BI$6,$N119&lt;&gt;$BJ$6),AQ119="有"),$AL$2,VLOOKUP(AQ119,'P1'!$B$4:$J$35,9,FALSE)),"")</f>
        <v/>
      </c>
      <c r="AR120" s="256" t="str">
        <f>IFERROR(IF(AND(AND($N119&lt;&gt;$BI$6,$N119&lt;&gt;$BJ$6),AR119="有"),$AL$2,VLOOKUP(AR119,'P1'!$B$4:$J$35,9,FALSE)),"")</f>
        <v/>
      </c>
      <c r="AS120" s="256" t="str">
        <f>IFERROR(IF(AND(AND($N119&lt;&gt;$BI$6,$N119&lt;&gt;$BJ$6),AS119="有"),$AL$2,VLOOKUP(AS119,'P1'!$B$4:$J$35,9,FALSE)),"")</f>
        <v/>
      </c>
      <c r="AT120" s="256" t="str">
        <f>IFERROR(IF(AND(AND($N119&lt;&gt;$BI$6,$N119&lt;&gt;$BJ$6),AT119="有"),$AL$2,VLOOKUP(AT119,'P1'!$B$4:$J$35,9,FALSE)),"")</f>
        <v/>
      </c>
      <c r="AU120" s="256" t="str">
        <f>IFERROR(IF(AND(AND($N119&lt;&gt;$BI$6,$N119&lt;&gt;$BJ$6),AU119="有"),$AL$2,VLOOKUP(AU119,'P1'!$B$4:$J$35,9,FALSE)),"")</f>
        <v/>
      </c>
      <c r="AV120" s="257">
        <f>SUM(Q120:AU120)</f>
        <v>0</v>
      </c>
      <c r="AW120" s="707"/>
      <c r="AX120" s="709"/>
      <c r="AY120" s="258"/>
      <c r="AZ120" s="258"/>
    </row>
    <row r="121" spans="2:52" ht="17.100000000000001" customHeight="1">
      <c r="B121" s="686">
        <f t="shared" si="8"/>
        <v>49</v>
      </c>
      <c r="C121" s="717"/>
      <c r="D121" s="718"/>
      <c r="E121" s="718"/>
      <c r="F121" s="718"/>
      <c r="G121" s="718"/>
      <c r="H121" s="719"/>
      <c r="I121" s="723"/>
      <c r="J121" s="724"/>
      <c r="K121" s="724"/>
      <c r="L121" s="724"/>
      <c r="M121" s="725"/>
      <c r="N121" s="729"/>
      <c r="O121" s="730"/>
      <c r="P121" s="71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3">
        <f>COUNTA(Q121:AU121)</f>
        <v>0</v>
      </c>
      <c r="AW121" s="706">
        <f>AV122</f>
        <v>0</v>
      </c>
      <c r="AX121" s="708" t="str">
        <f>IFERROR(ROUNDDOWN(AV122/$AT$2,1),"")</f>
        <v/>
      </c>
      <c r="AY121" s="254"/>
      <c r="AZ121" s="254"/>
    </row>
    <row r="122" spans="2:52" ht="17.100000000000001" customHeight="1">
      <c r="B122" s="687"/>
      <c r="C122" s="720"/>
      <c r="D122" s="721"/>
      <c r="E122" s="721"/>
      <c r="F122" s="721"/>
      <c r="G122" s="721"/>
      <c r="H122" s="722"/>
      <c r="I122" s="726"/>
      <c r="J122" s="727"/>
      <c r="K122" s="727"/>
      <c r="L122" s="727"/>
      <c r="M122" s="728"/>
      <c r="N122" s="720"/>
      <c r="O122" s="721"/>
      <c r="P122" s="722"/>
      <c r="Q122" s="256" t="str">
        <f>IFERROR(IF(AND(AND($N121&lt;&gt;$BI$6,$N121&lt;&gt;$BJ$6),Q121="有"),$AL$2,VLOOKUP(Q121,'P1'!$B$4:$J$35,9,FALSE)),"")</f>
        <v/>
      </c>
      <c r="R122" s="256" t="str">
        <f>IFERROR(IF(AND(AND($N121&lt;&gt;$BI$6,$N121&lt;&gt;$BJ$6),R121="有"),$AL$2,VLOOKUP(R121,'P1'!$B$4:$J$35,9,FALSE)),"")</f>
        <v/>
      </c>
      <c r="S122" s="256" t="str">
        <f>IFERROR(IF(AND(AND($N121&lt;&gt;$BI$6,$N121&lt;&gt;$BJ$6),S121="有"),$AL$2,VLOOKUP(S121,'P1'!$B$4:$J$35,9,FALSE)),"")</f>
        <v/>
      </c>
      <c r="T122" s="256" t="str">
        <f>IFERROR(IF(AND(AND($N121&lt;&gt;$BI$6,$N121&lt;&gt;$BJ$6),T121="有"),$AL$2,VLOOKUP(T121,'P1'!$B$4:$J$35,9,FALSE)),"")</f>
        <v/>
      </c>
      <c r="U122" s="256" t="str">
        <f>IFERROR(IF(AND(AND($N121&lt;&gt;$BI$6,$N121&lt;&gt;$BJ$6),U121="有"),$AL$2,VLOOKUP(U121,'P1'!$B$4:$J$35,9,FALSE)),"")</f>
        <v/>
      </c>
      <c r="V122" s="256" t="str">
        <f>IFERROR(IF(AND(AND($N121&lt;&gt;$BI$6,$N121&lt;&gt;$BJ$6),V121="有"),$AL$2,VLOOKUP(V121,'P1'!$B$4:$J$35,9,FALSE)),"")</f>
        <v/>
      </c>
      <c r="W122" s="256" t="str">
        <f>IFERROR(IF(AND(AND($N121&lt;&gt;$BI$6,$N121&lt;&gt;$BJ$6),W121="有"),$AL$2,VLOOKUP(W121,'P1'!$B$4:$J$35,9,FALSE)),"")</f>
        <v/>
      </c>
      <c r="X122" s="256" t="str">
        <f>IFERROR(IF(AND(AND($N121&lt;&gt;$BI$6,$N121&lt;&gt;$BJ$6),X121="有"),$AL$2,VLOOKUP(X121,'P1'!$B$4:$J$35,9,FALSE)),"")</f>
        <v/>
      </c>
      <c r="Y122" s="256" t="str">
        <f>IFERROR(IF(AND(AND($N121&lt;&gt;$BI$6,$N121&lt;&gt;$BJ$6),Y121="有"),$AL$2,VLOOKUP(Y121,'P1'!$B$4:$J$35,9,FALSE)),"")</f>
        <v/>
      </c>
      <c r="Z122" s="256" t="str">
        <f>IFERROR(IF(AND(AND($N121&lt;&gt;$BI$6,$N121&lt;&gt;$BJ$6),Z121="有"),$AL$2,VLOOKUP(Z121,'P1'!$B$4:$J$35,9,FALSE)),"")</f>
        <v/>
      </c>
      <c r="AA122" s="256" t="str">
        <f>IFERROR(IF(AND(AND($N121&lt;&gt;$BI$6,$N121&lt;&gt;$BJ$6),AA121="有"),$AL$2,VLOOKUP(AA121,'P1'!$B$4:$J$35,9,FALSE)),"")</f>
        <v/>
      </c>
      <c r="AB122" s="256" t="str">
        <f>IFERROR(IF(AND(AND($N121&lt;&gt;$BI$6,$N121&lt;&gt;$BJ$6),AB121="有"),$AL$2,VLOOKUP(AB121,'P1'!$B$4:$J$35,9,FALSE)),"")</f>
        <v/>
      </c>
      <c r="AC122" s="256" t="str">
        <f>IFERROR(IF(AND(AND($N121&lt;&gt;$BI$6,$N121&lt;&gt;$BJ$6),AC121="有"),$AL$2,VLOOKUP(AC121,'P1'!$B$4:$J$35,9,FALSE)),"")</f>
        <v/>
      </c>
      <c r="AD122" s="256" t="str">
        <f>IFERROR(IF(AND(AND($N121&lt;&gt;$BI$6,$N121&lt;&gt;$BJ$6),AD121="有"),$AL$2,VLOOKUP(AD121,'P1'!$B$4:$J$35,9,FALSE)),"")</f>
        <v/>
      </c>
      <c r="AE122" s="256" t="str">
        <f>IFERROR(IF(AND(AND($N121&lt;&gt;$BI$6,$N121&lt;&gt;$BJ$6),AE121="有"),$AL$2,VLOOKUP(AE121,'P1'!$B$4:$J$35,9,FALSE)),"")</f>
        <v/>
      </c>
      <c r="AF122" s="256" t="str">
        <f>IFERROR(IF(AND(AND($N121&lt;&gt;$BI$6,$N121&lt;&gt;$BJ$6),AF121="有"),$AL$2,VLOOKUP(AF121,'P1'!$B$4:$J$35,9,FALSE)),"")</f>
        <v/>
      </c>
      <c r="AG122" s="256" t="str">
        <f>IFERROR(IF(AND(AND($N121&lt;&gt;$BI$6,$N121&lt;&gt;$BJ$6),AG121="有"),$AL$2,VLOOKUP(AG121,'P1'!$B$4:$J$35,9,FALSE)),"")</f>
        <v/>
      </c>
      <c r="AH122" s="256" t="str">
        <f>IFERROR(IF(AND(AND($N121&lt;&gt;$BI$6,$N121&lt;&gt;$BJ$6),AH121="有"),$AL$2,VLOOKUP(AH121,'P1'!$B$4:$J$35,9,FALSE)),"")</f>
        <v/>
      </c>
      <c r="AI122" s="256" t="str">
        <f>IFERROR(IF(AND(AND($N121&lt;&gt;$BI$6,$N121&lt;&gt;$BJ$6),AI121="有"),$AL$2,VLOOKUP(AI121,'P1'!$B$4:$J$35,9,FALSE)),"")</f>
        <v/>
      </c>
      <c r="AJ122" s="256" t="str">
        <f>IFERROR(IF(AND(AND($N121&lt;&gt;$BI$6,$N121&lt;&gt;$BJ$6),AJ121="有"),$AL$2,VLOOKUP(AJ121,'P1'!$B$4:$J$35,9,FALSE)),"")</f>
        <v/>
      </c>
      <c r="AK122" s="256" t="str">
        <f>IFERROR(IF(AND(AND($N121&lt;&gt;$BI$6,$N121&lt;&gt;$BJ$6),AK121="有"),$AL$2,VLOOKUP(AK121,'P1'!$B$4:$J$35,9,FALSE)),"")</f>
        <v/>
      </c>
      <c r="AL122" s="256" t="str">
        <f>IFERROR(IF(AND(AND($N121&lt;&gt;$BI$6,$N121&lt;&gt;$BJ$6),AL121="有"),$AL$2,VLOOKUP(AL121,'P1'!$B$4:$J$35,9,FALSE)),"")</f>
        <v/>
      </c>
      <c r="AM122" s="256" t="str">
        <f>IFERROR(IF(AND(AND($N121&lt;&gt;$BI$6,$N121&lt;&gt;$BJ$6),AM121="有"),$AL$2,VLOOKUP(AM121,'P1'!$B$4:$J$35,9,FALSE)),"")</f>
        <v/>
      </c>
      <c r="AN122" s="256" t="str">
        <f>IFERROR(IF(AND(AND($N121&lt;&gt;$BI$6,$N121&lt;&gt;$BJ$6),AN121="有"),$AL$2,VLOOKUP(AN121,'P1'!$B$4:$J$35,9,FALSE)),"")</f>
        <v/>
      </c>
      <c r="AO122" s="256" t="str">
        <f>IFERROR(IF(AND(AND($N121&lt;&gt;$BI$6,$N121&lt;&gt;$BJ$6),AO121="有"),$AL$2,VLOOKUP(AO121,'P1'!$B$4:$J$35,9,FALSE)),"")</f>
        <v/>
      </c>
      <c r="AP122" s="256" t="str">
        <f>IFERROR(IF(AND(AND($N121&lt;&gt;$BI$6,$N121&lt;&gt;$BJ$6),AP121="有"),$AL$2,VLOOKUP(AP121,'P1'!$B$4:$J$35,9,FALSE)),"")</f>
        <v/>
      </c>
      <c r="AQ122" s="256" t="str">
        <f>IFERROR(IF(AND(AND($N121&lt;&gt;$BI$6,$N121&lt;&gt;$BJ$6),AQ121="有"),$AL$2,VLOOKUP(AQ121,'P1'!$B$4:$J$35,9,FALSE)),"")</f>
        <v/>
      </c>
      <c r="AR122" s="256" t="str">
        <f>IFERROR(IF(AND(AND($N121&lt;&gt;$BI$6,$N121&lt;&gt;$BJ$6),AR121="有"),$AL$2,VLOOKUP(AR121,'P1'!$B$4:$J$35,9,FALSE)),"")</f>
        <v/>
      </c>
      <c r="AS122" s="256" t="str">
        <f>IFERROR(IF(AND(AND($N121&lt;&gt;$BI$6,$N121&lt;&gt;$BJ$6),AS121="有"),$AL$2,VLOOKUP(AS121,'P1'!$B$4:$J$35,9,FALSE)),"")</f>
        <v/>
      </c>
      <c r="AT122" s="256" t="str">
        <f>IFERROR(IF(AND(AND($N121&lt;&gt;$BI$6,$N121&lt;&gt;$BJ$6),AT121="有"),$AL$2,VLOOKUP(AT121,'P1'!$B$4:$J$35,9,FALSE)),"")</f>
        <v/>
      </c>
      <c r="AU122" s="256" t="str">
        <f>IFERROR(IF(AND(AND($N121&lt;&gt;$BI$6,$N121&lt;&gt;$BJ$6),AU121="有"),$AL$2,VLOOKUP(AU121,'P1'!$B$4:$J$35,9,FALSE)),"")</f>
        <v/>
      </c>
      <c r="AV122" s="257">
        <f>SUM(Q122:AU122)</f>
        <v>0</v>
      </c>
      <c r="AW122" s="707"/>
      <c r="AX122" s="709"/>
      <c r="AY122" s="258"/>
      <c r="AZ122" s="258"/>
    </row>
    <row r="123" spans="2:52" ht="17.100000000000001" customHeight="1">
      <c r="B123" s="686">
        <f t="shared" si="8"/>
        <v>50</v>
      </c>
      <c r="C123" s="717"/>
      <c r="D123" s="718"/>
      <c r="E123" s="718"/>
      <c r="F123" s="718"/>
      <c r="G123" s="718"/>
      <c r="H123" s="719"/>
      <c r="I123" s="723"/>
      <c r="J123" s="724"/>
      <c r="K123" s="724"/>
      <c r="L123" s="724"/>
      <c r="M123" s="725"/>
      <c r="N123" s="729"/>
      <c r="O123" s="730"/>
      <c r="P123" s="71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3">
        <f>COUNTA(Q123:AU123)</f>
        <v>0</v>
      </c>
      <c r="AW123" s="706">
        <f>AV124</f>
        <v>0</v>
      </c>
      <c r="AX123" s="708" t="str">
        <f>IFERROR(ROUNDDOWN(AV124/$AT$2,1),"")</f>
        <v/>
      </c>
      <c r="AY123" s="254"/>
      <c r="AZ123" s="254"/>
    </row>
    <row r="124" spans="2:52" ht="17.100000000000001" customHeight="1">
      <c r="B124" s="687"/>
      <c r="C124" s="720"/>
      <c r="D124" s="721"/>
      <c r="E124" s="721"/>
      <c r="F124" s="721"/>
      <c r="G124" s="721"/>
      <c r="H124" s="722"/>
      <c r="I124" s="726"/>
      <c r="J124" s="727"/>
      <c r="K124" s="727"/>
      <c r="L124" s="727"/>
      <c r="M124" s="728"/>
      <c r="N124" s="720"/>
      <c r="O124" s="721"/>
      <c r="P124" s="722"/>
      <c r="Q124" s="256" t="str">
        <f>IFERROR(IF(AND(AND($N123&lt;&gt;$BI$6,$N123&lt;&gt;$BJ$6),Q123="有"),$AL$2,VLOOKUP(Q123,'P1'!$B$4:$J$35,9,FALSE)),"")</f>
        <v/>
      </c>
      <c r="R124" s="256" t="str">
        <f>IFERROR(IF(AND(AND($N123&lt;&gt;$BI$6,$N123&lt;&gt;$BJ$6),R123="有"),$AL$2,VLOOKUP(R123,'P1'!$B$4:$J$35,9,FALSE)),"")</f>
        <v/>
      </c>
      <c r="S124" s="256" t="str">
        <f>IFERROR(IF(AND(AND($N123&lt;&gt;$BI$6,$N123&lt;&gt;$BJ$6),S123="有"),$AL$2,VLOOKUP(S123,'P1'!$B$4:$J$35,9,FALSE)),"")</f>
        <v/>
      </c>
      <c r="T124" s="256" t="str">
        <f>IFERROR(IF(AND(AND($N123&lt;&gt;$BI$6,$N123&lt;&gt;$BJ$6),T123="有"),$AL$2,VLOOKUP(T123,'P1'!$B$4:$J$35,9,FALSE)),"")</f>
        <v/>
      </c>
      <c r="U124" s="256" t="str">
        <f>IFERROR(IF(AND(AND($N123&lt;&gt;$BI$6,$N123&lt;&gt;$BJ$6),U123="有"),$AL$2,VLOOKUP(U123,'P1'!$B$4:$J$35,9,FALSE)),"")</f>
        <v/>
      </c>
      <c r="V124" s="256" t="str">
        <f>IFERROR(IF(AND(AND($N123&lt;&gt;$BI$6,$N123&lt;&gt;$BJ$6),V123="有"),$AL$2,VLOOKUP(V123,'P1'!$B$4:$J$35,9,FALSE)),"")</f>
        <v/>
      </c>
      <c r="W124" s="256" t="str">
        <f>IFERROR(IF(AND(AND($N123&lt;&gt;$BI$6,$N123&lt;&gt;$BJ$6),W123="有"),$AL$2,VLOOKUP(W123,'P1'!$B$4:$J$35,9,FALSE)),"")</f>
        <v/>
      </c>
      <c r="X124" s="256" t="str">
        <f>IFERROR(IF(AND(AND($N123&lt;&gt;$BI$6,$N123&lt;&gt;$BJ$6),X123="有"),$AL$2,VLOOKUP(X123,'P1'!$B$4:$J$35,9,FALSE)),"")</f>
        <v/>
      </c>
      <c r="Y124" s="256" t="str">
        <f>IFERROR(IF(AND(AND($N123&lt;&gt;$BI$6,$N123&lt;&gt;$BJ$6),Y123="有"),$AL$2,VLOOKUP(Y123,'P1'!$B$4:$J$35,9,FALSE)),"")</f>
        <v/>
      </c>
      <c r="Z124" s="256" t="str">
        <f>IFERROR(IF(AND(AND($N123&lt;&gt;$BI$6,$N123&lt;&gt;$BJ$6),Z123="有"),$AL$2,VLOOKUP(Z123,'P1'!$B$4:$J$35,9,FALSE)),"")</f>
        <v/>
      </c>
      <c r="AA124" s="256" t="str">
        <f>IFERROR(IF(AND(AND($N123&lt;&gt;$BI$6,$N123&lt;&gt;$BJ$6),AA123="有"),$AL$2,VLOOKUP(AA123,'P1'!$B$4:$J$35,9,FALSE)),"")</f>
        <v/>
      </c>
      <c r="AB124" s="256" t="str">
        <f>IFERROR(IF(AND(AND($N123&lt;&gt;$BI$6,$N123&lt;&gt;$BJ$6),AB123="有"),$AL$2,VLOOKUP(AB123,'P1'!$B$4:$J$35,9,FALSE)),"")</f>
        <v/>
      </c>
      <c r="AC124" s="256" t="str">
        <f>IFERROR(IF(AND(AND($N123&lt;&gt;$BI$6,$N123&lt;&gt;$BJ$6),AC123="有"),$AL$2,VLOOKUP(AC123,'P1'!$B$4:$J$35,9,FALSE)),"")</f>
        <v/>
      </c>
      <c r="AD124" s="256" t="str">
        <f>IFERROR(IF(AND(AND($N123&lt;&gt;$BI$6,$N123&lt;&gt;$BJ$6),AD123="有"),$AL$2,VLOOKUP(AD123,'P1'!$B$4:$J$35,9,FALSE)),"")</f>
        <v/>
      </c>
      <c r="AE124" s="256" t="str">
        <f>IFERROR(IF(AND(AND($N123&lt;&gt;$BI$6,$N123&lt;&gt;$BJ$6),AE123="有"),$AL$2,VLOOKUP(AE123,'P1'!$B$4:$J$35,9,FALSE)),"")</f>
        <v/>
      </c>
      <c r="AF124" s="256" t="str">
        <f>IFERROR(IF(AND(AND($N123&lt;&gt;$BI$6,$N123&lt;&gt;$BJ$6),AF123="有"),$AL$2,VLOOKUP(AF123,'P1'!$B$4:$J$35,9,FALSE)),"")</f>
        <v/>
      </c>
      <c r="AG124" s="256" t="str">
        <f>IFERROR(IF(AND(AND($N123&lt;&gt;$BI$6,$N123&lt;&gt;$BJ$6),AG123="有"),$AL$2,VLOOKUP(AG123,'P1'!$B$4:$J$35,9,FALSE)),"")</f>
        <v/>
      </c>
      <c r="AH124" s="256" t="str">
        <f>IFERROR(IF(AND(AND($N123&lt;&gt;$BI$6,$N123&lt;&gt;$BJ$6),AH123="有"),$AL$2,VLOOKUP(AH123,'P1'!$B$4:$J$35,9,FALSE)),"")</f>
        <v/>
      </c>
      <c r="AI124" s="256" t="str">
        <f>IFERROR(IF(AND(AND($N123&lt;&gt;$BI$6,$N123&lt;&gt;$BJ$6),AI123="有"),$AL$2,VLOOKUP(AI123,'P1'!$B$4:$J$35,9,FALSE)),"")</f>
        <v/>
      </c>
      <c r="AJ124" s="256" t="str">
        <f>IFERROR(IF(AND(AND($N123&lt;&gt;$BI$6,$N123&lt;&gt;$BJ$6),AJ123="有"),$AL$2,VLOOKUP(AJ123,'P1'!$B$4:$J$35,9,FALSE)),"")</f>
        <v/>
      </c>
      <c r="AK124" s="256" t="str">
        <f>IFERROR(IF(AND(AND($N123&lt;&gt;$BI$6,$N123&lt;&gt;$BJ$6),AK123="有"),$AL$2,VLOOKUP(AK123,'P1'!$B$4:$J$35,9,FALSE)),"")</f>
        <v/>
      </c>
      <c r="AL124" s="256" t="str">
        <f>IFERROR(IF(AND(AND($N123&lt;&gt;$BI$6,$N123&lt;&gt;$BJ$6),AL123="有"),$AL$2,VLOOKUP(AL123,'P1'!$B$4:$J$35,9,FALSE)),"")</f>
        <v/>
      </c>
      <c r="AM124" s="256" t="str">
        <f>IFERROR(IF(AND(AND($N123&lt;&gt;$BI$6,$N123&lt;&gt;$BJ$6),AM123="有"),$AL$2,VLOOKUP(AM123,'P1'!$B$4:$J$35,9,FALSE)),"")</f>
        <v/>
      </c>
      <c r="AN124" s="256" t="str">
        <f>IFERROR(IF(AND(AND($N123&lt;&gt;$BI$6,$N123&lt;&gt;$BJ$6),AN123="有"),$AL$2,VLOOKUP(AN123,'P1'!$B$4:$J$35,9,FALSE)),"")</f>
        <v/>
      </c>
      <c r="AO124" s="256" t="str">
        <f>IFERROR(IF(AND(AND($N123&lt;&gt;$BI$6,$N123&lt;&gt;$BJ$6),AO123="有"),$AL$2,VLOOKUP(AO123,'P1'!$B$4:$J$35,9,FALSE)),"")</f>
        <v/>
      </c>
      <c r="AP124" s="256" t="str">
        <f>IFERROR(IF(AND(AND($N123&lt;&gt;$BI$6,$N123&lt;&gt;$BJ$6),AP123="有"),$AL$2,VLOOKUP(AP123,'P1'!$B$4:$J$35,9,FALSE)),"")</f>
        <v/>
      </c>
      <c r="AQ124" s="256" t="str">
        <f>IFERROR(IF(AND(AND($N123&lt;&gt;$BI$6,$N123&lt;&gt;$BJ$6),AQ123="有"),$AL$2,VLOOKUP(AQ123,'P1'!$B$4:$J$35,9,FALSE)),"")</f>
        <v/>
      </c>
      <c r="AR124" s="256" t="str">
        <f>IFERROR(IF(AND(AND($N123&lt;&gt;$BI$6,$N123&lt;&gt;$BJ$6),AR123="有"),$AL$2,VLOOKUP(AR123,'P1'!$B$4:$J$35,9,FALSE)),"")</f>
        <v/>
      </c>
      <c r="AS124" s="256" t="str">
        <f>IFERROR(IF(AND(AND($N123&lt;&gt;$BI$6,$N123&lt;&gt;$BJ$6),AS123="有"),$AL$2,VLOOKUP(AS123,'P1'!$B$4:$J$35,9,FALSE)),"")</f>
        <v/>
      </c>
      <c r="AT124" s="256" t="str">
        <f>IFERROR(IF(AND(AND($N123&lt;&gt;$BI$6,$N123&lt;&gt;$BJ$6),AT123="有"),$AL$2,VLOOKUP(AT123,'P1'!$B$4:$J$35,9,FALSE)),"")</f>
        <v/>
      </c>
      <c r="AU124" s="256" t="str">
        <f>IFERROR(IF(AND(AND($N123&lt;&gt;$BI$6,$N123&lt;&gt;$BJ$6),AU123="有"),$AL$2,VLOOKUP(AU123,'P1'!$B$4:$J$35,9,FALSE)),"")</f>
        <v/>
      </c>
      <c r="AV124" s="257">
        <f>SUM(Q124:AU124)</f>
        <v>0</v>
      </c>
      <c r="AW124" s="707"/>
      <c r="AX124" s="709"/>
      <c r="AY124" s="258"/>
      <c r="AZ124" s="258"/>
    </row>
    <row r="125" spans="2:52" ht="17.100000000000001" customHeight="1">
      <c r="B125" s="686">
        <f t="shared" si="8"/>
        <v>51</v>
      </c>
      <c r="C125" s="717"/>
      <c r="D125" s="718"/>
      <c r="E125" s="718"/>
      <c r="F125" s="718"/>
      <c r="G125" s="718"/>
      <c r="H125" s="719"/>
      <c r="I125" s="723"/>
      <c r="J125" s="724"/>
      <c r="K125" s="724"/>
      <c r="L125" s="724"/>
      <c r="M125" s="725"/>
      <c r="N125" s="729"/>
      <c r="O125" s="730"/>
      <c r="P125" s="71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3">
        <f>COUNTA(Q125:AU125)</f>
        <v>0</v>
      </c>
      <c r="AW125" s="706">
        <f>AV126</f>
        <v>0</v>
      </c>
      <c r="AX125" s="708" t="str">
        <f>IFERROR(ROUNDDOWN(AV126/$AT$2,1),"")</f>
        <v/>
      </c>
      <c r="AY125" s="254"/>
      <c r="AZ125" s="254"/>
    </row>
    <row r="126" spans="2:52" ht="17.100000000000001" customHeight="1">
      <c r="B126" s="687"/>
      <c r="C126" s="720"/>
      <c r="D126" s="721"/>
      <c r="E126" s="721"/>
      <c r="F126" s="721"/>
      <c r="G126" s="721"/>
      <c r="H126" s="722"/>
      <c r="I126" s="726"/>
      <c r="J126" s="727"/>
      <c r="K126" s="727"/>
      <c r="L126" s="727"/>
      <c r="M126" s="728"/>
      <c r="N126" s="720"/>
      <c r="O126" s="721"/>
      <c r="P126" s="722"/>
      <c r="Q126" s="256" t="str">
        <f>IFERROR(IF(AND(AND($N125&lt;&gt;$BI$6,$N125&lt;&gt;$BJ$6),Q125="有"),$AL$2,VLOOKUP(Q125,'P1'!$B$4:$J$35,9,FALSE)),"")</f>
        <v/>
      </c>
      <c r="R126" s="256" t="str">
        <f>IFERROR(IF(AND(AND($N125&lt;&gt;$BI$6,$N125&lt;&gt;$BJ$6),R125="有"),$AL$2,VLOOKUP(R125,'P1'!$B$4:$J$35,9,FALSE)),"")</f>
        <v/>
      </c>
      <c r="S126" s="256" t="str">
        <f>IFERROR(IF(AND(AND($N125&lt;&gt;$BI$6,$N125&lt;&gt;$BJ$6),S125="有"),$AL$2,VLOOKUP(S125,'P1'!$B$4:$J$35,9,FALSE)),"")</f>
        <v/>
      </c>
      <c r="T126" s="256" t="str">
        <f>IFERROR(IF(AND(AND($N125&lt;&gt;$BI$6,$N125&lt;&gt;$BJ$6),T125="有"),$AL$2,VLOOKUP(T125,'P1'!$B$4:$J$35,9,FALSE)),"")</f>
        <v/>
      </c>
      <c r="U126" s="256" t="str">
        <f>IFERROR(IF(AND(AND($N125&lt;&gt;$BI$6,$N125&lt;&gt;$BJ$6),U125="有"),$AL$2,VLOOKUP(U125,'P1'!$B$4:$J$35,9,FALSE)),"")</f>
        <v/>
      </c>
      <c r="V126" s="256" t="str">
        <f>IFERROR(IF(AND(AND($N125&lt;&gt;$BI$6,$N125&lt;&gt;$BJ$6),V125="有"),$AL$2,VLOOKUP(V125,'P1'!$B$4:$J$35,9,FALSE)),"")</f>
        <v/>
      </c>
      <c r="W126" s="256" t="str">
        <f>IFERROR(IF(AND(AND($N125&lt;&gt;$BI$6,$N125&lt;&gt;$BJ$6),W125="有"),$AL$2,VLOOKUP(W125,'P1'!$B$4:$J$35,9,FALSE)),"")</f>
        <v/>
      </c>
      <c r="X126" s="256" t="str">
        <f>IFERROR(IF(AND(AND($N125&lt;&gt;$BI$6,$N125&lt;&gt;$BJ$6),X125="有"),$AL$2,VLOOKUP(X125,'P1'!$B$4:$J$35,9,FALSE)),"")</f>
        <v/>
      </c>
      <c r="Y126" s="256" t="str">
        <f>IFERROR(IF(AND(AND($N125&lt;&gt;$BI$6,$N125&lt;&gt;$BJ$6),Y125="有"),$AL$2,VLOOKUP(Y125,'P1'!$B$4:$J$35,9,FALSE)),"")</f>
        <v/>
      </c>
      <c r="Z126" s="256" t="str">
        <f>IFERROR(IF(AND(AND($N125&lt;&gt;$BI$6,$N125&lt;&gt;$BJ$6),Z125="有"),$AL$2,VLOOKUP(Z125,'P1'!$B$4:$J$35,9,FALSE)),"")</f>
        <v/>
      </c>
      <c r="AA126" s="256" t="str">
        <f>IFERROR(IF(AND(AND($N125&lt;&gt;$BI$6,$N125&lt;&gt;$BJ$6),AA125="有"),$AL$2,VLOOKUP(AA125,'P1'!$B$4:$J$35,9,FALSE)),"")</f>
        <v/>
      </c>
      <c r="AB126" s="256" t="str">
        <f>IFERROR(IF(AND(AND($N125&lt;&gt;$BI$6,$N125&lt;&gt;$BJ$6),AB125="有"),$AL$2,VLOOKUP(AB125,'P1'!$B$4:$J$35,9,FALSE)),"")</f>
        <v/>
      </c>
      <c r="AC126" s="256" t="str">
        <f>IFERROR(IF(AND(AND($N125&lt;&gt;$BI$6,$N125&lt;&gt;$BJ$6),AC125="有"),$AL$2,VLOOKUP(AC125,'P1'!$B$4:$J$35,9,FALSE)),"")</f>
        <v/>
      </c>
      <c r="AD126" s="256" t="str">
        <f>IFERROR(IF(AND(AND($N125&lt;&gt;$BI$6,$N125&lt;&gt;$BJ$6),AD125="有"),$AL$2,VLOOKUP(AD125,'P1'!$B$4:$J$35,9,FALSE)),"")</f>
        <v/>
      </c>
      <c r="AE126" s="256" t="str">
        <f>IFERROR(IF(AND(AND($N125&lt;&gt;$BI$6,$N125&lt;&gt;$BJ$6),AE125="有"),$AL$2,VLOOKUP(AE125,'P1'!$B$4:$J$35,9,FALSE)),"")</f>
        <v/>
      </c>
      <c r="AF126" s="256" t="str">
        <f>IFERROR(IF(AND(AND($N125&lt;&gt;$BI$6,$N125&lt;&gt;$BJ$6),AF125="有"),$AL$2,VLOOKUP(AF125,'P1'!$B$4:$J$35,9,FALSE)),"")</f>
        <v/>
      </c>
      <c r="AG126" s="256" t="str">
        <f>IFERROR(IF(AND(AND($N125&lt;&gt;$BI$6,$N125&lt;&gt;$BJ$6),AG125="有"),$AL$2,VLOOKUP(AG125,'P1'!$B$4:$J$35,9,FALSE)),"")</f>
        <v/>
      </c>
      <c r="AH126" s="256" t="str">
        <f>IFERROR(IF(AND(AND($N125&lt;&gt;$BI$6,$N125&lt;&gt;$BJ$6),AH125="有"),$AL$2,VLOOKUP(AH125,'P1'!$B$4:$J$35,9,FALSE)),"")</f>
        <v/>
      </c>
      <c r="AI126" s="256" t="str">
        <f>IFERROR(IF(AND(AND($N125&lt;&gt;$BI$6,$N125&lt;&gt;$BJ$6),AI125="有"),$AL$2,VLOOKUP(AI125,'P1'!$B$4:$J$35,9,FALSE)),"")</f>
        <v/>
      </c>
      <c r="AJ126" s="256" t="str">
        <f>IFERROR(IF(AND(AND($N125&lt;&gt;$BI$6,$N125&lt;&gt;$BJ$6),AJ125="有"),$AL$2,VLOOKUP(AJ125,'P1'!$B$4:$J$35,9,FALSE)),"")</f>
        <v/>
      </c>
      <c r="AK126" s="256" t="str">
        <f>IFERROR(IF(AND(AND($N125&lt;&gt;$BI$6,$N125&lt;&gt;$BJ$6),AK125="有"),$AL$2,VLOOKUP(AK125,'P1'!$B$4:$J$35,9,FALSE)),"")</f>
        <v/>
      </c>
      <c r="AL126" s="256" t="str">
        <f>IFERROR(IF(AND(AND($N125&lt;&gt;$BI$6,$N125&lt;&gt;$BJ$6),AL125="有"),$AL$2,VLOOKUP(AL125,'P1'!$B$4:$J$35,9,FALSE)),"")</f>
        <v/>
      </c>
      <c r="AM126" s="256" t="str">
        <f>IFERROR(IF(AND(AND($N125&lt;&gt;$BI$6,$N125&lt;&gt;$BJ$6),AM125="有"),$AL$2,VLOOKUP(AM125,'P1'!$B$4:$J$35,9,FALSE)),"")</f>
        <v/>
      </c>
      <c r="AN126" s="256" t="str">
        <f>IFERROR(IF(AND(AND($N125&lt;&gt;$BI$6,$N125&lt;&gt;$BJ$6),AN125="有"),$AL$2,VLOOKUP(AN125,'P1'!$B$4:$J$35,9,FALSE)),"")</f>
        <v/>
      </c>
      <c r="AO126" s="256" t="str">
        <f>IFERROR(IF(AND(AND($N125&lt;&gt;$BI$6,$N125&lt;&gt;$BJ$6),AO125="有"),$AL$2,VLOOKUP(AO125,'P1'!$B$4:$J$35,9,FALSE)),"")</f>
        <v/>
      </c>
      <c r="AP126" s="256" t="str">
        <f>IFERROR(IF(AND(AND($N125&lt;&gt;$BI$6,$N125&lt;&gt;$BJ$6),AP125="有"),$AL$2,VLOOKUP(AP125,'P1'!$B$4:$J$35,9,FALSE)),"")</f>
        <v/>
      </c>
      <c r="AQ126" s="256" t="str">
        <f>IFERROR(IF(AND(AND($N125&lt;&gt;$BI$6,$N125&lt;&gt;$BJ$6),AQ125="有"),$AL$2,VLOOKUP(AQ125,'P1'!$B$4:$J$35,9,FALSE)),"")</f>
        <v/>
      </c>
      <c r="AR126" s="256" t="str">
        <f>IFERROR(IF(AND(AND($N125&lt;&gt;$BI$6,$N125&lt;&gt;$BJ$6),AR125="有"),$AL$2,VLOOKUP(AR125,'P1'!$B$4:$J$35,9,FALSE)),"")</f>
        <v/>
      </c>
      <c r="AS126" s="256" t="str">
        <f>IFERROR(IF(AND(AND($N125&lt;&gt;$BI$6,$N125&lt;&gt;$BJ$6),AS125="有"),$AL$2,VLOOKUP(AS125,'P1'!$B$4:$J$35,9,FALSE)),"")</f>
        <v/>
      </c>
      <c r="AT126" s="256" t="str">
        <f>IFERROR(IF(AND(AND($N125&lt;&gt;$BI$6,$N125&lt;&gt;$BJ$6),AT125="有"),$AL$2,VLOOKUP(AT125,'P1'!$B$4:$J$35,9,FALSE)),"")</f>
        <v/>
      </c>
      <c r="AU126" s="256" t="str">
        <f>IFERROR(IF(AND(AND($N125&lt;&gt;$BI$6,$N125&lt;&gt;$BJ$6),AU125="有"),$AL$2,VLOOKUP(AU125,'P1'!$B$4:$J$35,9,FALSE)),"")</f>
        <v/>
      </c>
      <c r="AV126" s="257">
        <f>SUM(Q126:AU126)</f>
        <v>0</v>
      </c>
      <c r="AW126" s="707"/>
      <c r="AX126" s="709"/>
      <c r="AY126" s="258"/>
      <c r="AZ126" s="258"/>
    </row>
    <row r="127" spans="2:52" ht="17.100000000000001" customHeight="1">
      <c r="B127" s="686">
        <f t="shared" si="8"/>
        <v>52</v>
      </c>
      <c r="C127" s="717"/>
      <c r="D127" s="718"/>
      <c r="E127" s="718"/>
      <c r="F127" s="718"/>
      <c r="G127" s="718"/>
      <c r="H127" s="719"/>
      <c r="I127" s="723"/>
      <c r="J127" s="724"/>
      <c r="K127" s="724"/>
      <c r="L127" s="724"/>
      <c r="M127" s="725"/>
      <c r="N127" s="729"/>
      <c r="O127" s="730"/>
      <c r="P127" s="71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3">
        <f>COUNTA(Q127:AU127)</f>
        <v>0</v>
      </c>
      <c r="AW127" s="706">
        <f>AV128</f>
        <v>0</v>
      </c>
      <c r="AX127" s="708" t="str">
        <f>IFERROR(ROUNDDOWN(AV128/$AT$2,1),"")</f>
        <v/>
      </c>
      <c r="AY127" s="254"/>
      <c r="AZ127" s="254"/>
    </row>
    <row r="128" spans="2:52" ht="17.100000000000001" customHeight="1">
      <c r="B128" s="687"/>
      <c r="C128" s="720"/>
      <c r="D128" s="721"/>
      <c r="E128" s="721"/>
      <c r="F128" s="721"/>
      <c r="G128" s="721"/>
      <c r="H128" s="722"/>
      <c r="I128" s="726"/>
      <c r="J128" s="727"/>
      <c r="K128" s="727"/>
      <c r="L128" s="727"/>
      <c r="M128" s="728"/>
      <c r="N128" s="720"/>
      <c r="O128" s="721"/>
      <c r="P128" s="722"/>
      <c r="Q128" s="256" t="str">
        <f>IFERROR(IF(AND(AND($N127&lt;&gt;$BI$6,$N127&lt;&gt;$BJ$6),Q127="有"),$AL$2,VLOOKUP(Q127,'P1'!$B$4:$J$35,9,FALSE)),"")</f>
        <v/>
      </c>
      <c r="R128" s="256" t="str">
        <f>IFERROR(IF(AND(AND($N127&lt;&gt;$BI$6,$N127&lt;&gt;$BJ$6),R127="有"),$AL$2,VLOOKUP(R127,'P1'!$B$4:$J$35,9,FALSE)),"")</f>
        <v/>
      </c>
      <c r="S128" s="256" t="str">
        <f>IFERROR(IF(AND(AND($N127&lt;&gt;$BI$6,$N127&lt;&gt;$BJ$6),S127="有"),$AL$2,VLOOKUP(S127,'P1'!$B$4:$J$35,9,FALSE)),"")</f>
        <v/>
      </c>
      <c r="T128" s="256" t="str">
        <f>IFERROR(IF(AND(AND($N127&lt;&gt;$BI$6,$N127&lt;&gt;$BJ$6),T127="有"),$AL$2,VLOOKUP(T127,'P1'!$B$4:$J$35,9,FALSE)),"")</f>
        <v/>
      </c>
      <c r="U128" s="256" t="str">
        <f>IFERROR(IF(AND(AND($N127&lt;&gt;$BI$6,$N127&lt;&gt;$BJ$6),U127="有"),$AL$2,VLOOKUP(U127,'P1'!$B$4:$J$35,9,FALSE)),"")</f>
        <v/>
      </c>
      <c r="V128" s="256" t="str">
        <f>IFERROR(IF(AND(AND($N127&lt;&gt;$BI$6,$N127&lt;&gt;$BJ$6),V127="有"),$AL$2,VLOOKUP(V127,'P1'!$B$4:$J$35,9,FALSE)),"")</f>
        <v/>
      </c>
      <c r="W128" s="256" t="str">
        <f>IFERROR(IF(AND(AND($N127&lt;&gt;$BI$6,$N127&lt;&gt;$BJ$6),W127="有"),$AL$2,VLOOKUP(W127,'P1'!$B$4:$J$35,9,FALSE)),"")</f>
        <v/>
      </c>
      <c r="X128" s="256" t="str">
        <f>IFERROR(IF(AND(AND($N127&lt;&gt;$BI$6,$N127&lt;&gt;$BJ$6),X127="有"),$AL$2,VLOOKUP(X127,'P1'!$B$4:$J$35,9,FALSE)),"")</f>
        <v/>
      </c>
      <c r="Y128" s="256" t="str">
        <f>IFERROR(IF(AND(AND($N127&lt;&gt;$BI$6,$N127&lt;&gt;$BJ$6),Y127="有"),$AL$2,VLOOKUP(Y127,'P1'!$B$4:$J$35,9,FALSE)),"")</f>
        <v/>
      </c>
      <c r="Z128" s="256" t="str">
        <f>IFERROR(IF(AND(AND($N127&lt;&gt;$BI$6,$N127&lt;&gt;$BJ$6),Z127="有"),$AL$2,VLOOKUP(Z127,'P1'!$B$4:$J$35,9,FALSE)),"")</f>
        <v/>
      </c>
      <c r="AA128" s="256" t="str">
        <f>IFERROR(IF(AND(AND($N127&lt;&gt;$BI$6,$N127&lt;&gt;$BJ$6),AA127="有"),$AL$2,VLOOKUP(AA127,'P1'!$B$4:$J$35,9,FALSE)),"")</f>
        <v/>
      </c>
      <c r="AB128" s="256" t="str">
        <f>IFERROR(IF(AND(AND($N127&lt;&gt;$BI$6,$N127&lt;&gt;$BJ$6),AB127="有"),$AL$2,VLOOKUP(AB127,'P1'!$B$4:$J$35,9,FALSE)),"")</f>
        <v/>
      </c>
      <c r="AC128" s="256" t="str">
        <f>IFERROR(IF(AND(AND($N127&lt;&gt;$BI$6,$N127&lt;&gt;$BJ$6),AC127="有"),$AL$2,VLOOKUP(AC127,'P1'!$B$4:$J$35,9,FALSE)),"")</f>
        <v/>
      </c>
      <c r="AD128" s="256" t="str">
        <f>IFERROR(IF(AND(AND($N127&lt;&gt;$BI$6,$N127&lt;&gt;$BJ$6),AD127="有"),$AL$2,VLOOKUP(AD127,'P1'!$B$4:$J$35,9,FALSE)),"")</f>
        <v/>
      </c>
      <c r="AE128" s="256" t="str">
        <f>IFERROR(IF(AND(AND($N127&lt;&gt;$BI$6,$N127&lt;&gt;$BJ$6),AE127="有"),$AL$2,VLOOKUP(AE127,'P1'!$B$4:$J$35,9,FALSE)),"")</f>
        <v/>
      </c>
      <c r="AF128" s="256" t="str">
        <f>IFERROR(IF(AND(AND($N127&lt;&gt;$BI$6,$N127&lt;&gt;$BJ$6),AF127="有"),$AL$2,VLOOKUP(AF127,'P1'!$B$4:$J$35,9,FALSE)),"")</f>
        <v/>
      </c>
      <c r="AG128" s="256" t="str">
        <f>IFERROR(IF(AND(AND($N127&lt;&gt;$BI$6,$N127&lt;&gt;$BJ$6),AG127="有"),$AL$2,VLOOKUP(AG127,'P1'!$B$4:$J$35,9,FALSE)),"")</f>
        <v/>
      </c>
      <c r="AH128" s="256" t="str">
        <f>IFERROR(IF(AND(AND($N127&lt;&gt;$BI$6,$N127&lt;&gt;$BJ$6),AH127="有"),$AL$2,VLOOKUP(AH127,'P1'!$B$4:$J$35,9,FALSE)),"")</f>
        <v/>
      </c>
      <c r="AI128" s="256" t="str">
        <f>IFERROR(IF(AND(AND($N127&lt;&gt;$BI$6,$N127&lt;&gt;$BJ$6),AI127="有"),$AL$2,VLOOKUP(AI127,'P1'!$B$4:$J$35,9,FALSE)),"")</f>
        <v/>
      </c>
      <c r="AJ128" s="256" t="str">
        <f>IFERROR(IF(AND(AND($N127&lt;&gt;$BI$6,$N127&lt;&gt;$BJ$6),AJ127="有"),$AL$2,VLOOKUP(AJ127,'P1'!$B$4:$J$35,9,FALSE)),"")</f>
        <v/>
      </c>
      <c r="AK128" s="256" t="str">
        <f>IFERROR(IF(AND(AND($N127&lt;&gt;$BI$6,$N127&lt;&gt;$BJ$6),AK127="有"),$AL$2,VLOOKUP(AK127,'P1'!$B$4:$J$35,9,FALSE)),"")</f>
        <v/>
      </c>
      <c r="AL128" s="256" t="str">
        <f>IFERROR(IF(AND(AND($N127&lt;&gt;$BI$6,$N127&lt;&gt;$BJ$6),AL127="有"),$AL$2,VLOOKUP(AL127,'P1'!$B$4:$J$35,9,FALSE)),"")</f>
        <v/>
      </c>
      <c r="AM128" s="256" t="str">
        <f>IFERROR(IF(AND(AND($N127&lt;&gt;$BI$6,$N127&lt;&gt;$BJ$6),AM127="有"),$AL$2,VLOOKUP(AM127,'P1'!$B$4:$J$35,9,FALSE)),"")</f>
        <v/>
      </c>
      <c r="AN128" s="256" t="str">
        <f>IFERROR(IF(AND(AND($N127&lt;&gt;$BI$6,$N127&lt;&gt;$BJ$6),AN127="有"),$AL$2,VLOOKUP(AN127,'P1'!$B$4:$J$35,9,FALSE)),"")</f>
        <v/>
      </c>
      <c r="AO128" s="256" t="str">
        <f>IFERROR(IF(AND(AND($N127&lt;&gt;$BI$6,$N127&lt;&gt;$BJ$6),AO127="有"),$AL$2,VLOOKUP(AO127,'P1'!$B$4:$J$35,9,FALSE)),"")</f>
        <v/>
      </c>
      <c r="AP128" s="256" t="str">
        <f>IFERROR(IF(AND(AND($N127&lt;&gt;$BI$6,$N127&lt;&gt;$BJ$6),AP127="有"),$AL$2,VLOOKUP(AP127,'P1'!$B$4:$J$35,9,FALSE)),"")</f>
        <v/>
      </c>
      <c r="AQ128" s="256" t="str">
        <f>IFERROR(IF(AND(AND($N127&lt;&gt;$BI$6,$N127&lt;&gt;$BJ$6),AQ127="有"),$AL$2,VLOOKUP(AQ127,'P1'!$B$4:$J$35,9,FALSE)),"")</f>
        <v/>
      </c>
      <c r="AR128" s="256" t="str">
        <f>IFERROR(IF(AND(AND($N127&lt;&gt;$BI$6,$N127&lt;&gt;$BJ$6),AR127="有"),$AL$2,VLOOKUP(AR127,'P1'!$B$4:$J$35,9,FALSE)),"")</f>
        <v/>
      </c>
      <c r="AS128" s="256" t="str">
        <f>IFERROR(IF(AND(AND($N127&lt;&gt;$BI$6,$N127&lt;&gt;$BJ$6),AS127="有"),$AL$2,VLOOKUP(AS127,'P1'!$B$4:$J$35,9,FALSE)),"")</f>
        <v/>
      </c>
      <c r="AT128" s="256" t="str">
        <f>IFERROR(IF(AND(AND($N127&lt;&gt;$BI$6,$N127&lt;&gt;$BJ$6),AT127="有"),$AL$2,VLOOKUP(AT127,'P1'!$B$4:$J$35,9,FALSE)),"")</f>
        <v/>
      </c>
      <c r="AU128" s="256" t="str">
        <f>IFERROR(IF(AND(AND($N127&lt;&gt;$BI$6,$N127&lt;&gt;$BJ$6),AU127="有"),$AL$2,VLOOKUP(AU127,'P1'!$B$4:$J$35,9,FALSE)),"")</f>
        <v/>
      </c>
      <c r="AV128" s="257">
        <f>SUM(Q128:AU128)</f>
        <v>0</v>
      </c>
      <c r="AW128" s="707"/>
      <c r="AX128" s="709"/>
      <c r="AY128" s="258"/>
      <c r="AZ128" s="258"/>
    </row>
    <row r="129" spans="2:52" ht="17.100000000000001" customHeight="1">
      <c r="B129" s="686">
        <f t="shared" si="8"/>
        <v>53</v>
      </c>
      <c r="C129" s="717"/>
      <c r="D129" s="718"/>
      <c r="E129" s="718"/>
      <c r="F129" s="718"/>
      <c r="G129" s="718"/>
      <c r="H129" s="719"/>
      <c r="I129" s="723"/>
      <c r="J129" s="724"/>
      <c r="K129" s="724"/>
      <c r="L129" s="724"/>
      <c r="M129" s="725"/>
      <c r="N129" s="729"/>
      <c r="O129" s="730"/>
      <c r="P129" s="71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3">
        <f>COUNTA(Q129:AU129)</f>
        <v>0</v>
      </c>
      <c r="AW129" s="706">
        <f>AV130</f>
        <v>0</v>
      </c>
      <c r="AX129" s="708" t="str">
        <f>IFERROR(ROUNDDOWN(AV130/$AT$2,1),"")</f>
        <v/>
      </c>
      <c r="AY129" s="254"/>
      <c r="AZ129" s="254"/>
    </row>
    <row r="130" spans="2:52" ht="17.100000000000001" customHeight="1">
      <c r="B130" s="687"/>
      <c r="C130" s="720"/>
      <c r="D130" s="721"/>
      <c r="E130" s="721"/>
      <c r="F130" s="721"/>
      <c r="G130" s="721"/>
      <c r="H130" s="722"/>
      <c r="I130" s="726"/>
      <c r="J130" s="727"/>
      <c r="K130" s="727"/>
      <c r="L130" s="727"/>
      <c r="M130" s="728"/>
      <c r="N130" s="720"/>
      <c r="O130" s="721"/>
      <c r="P130" s="722"/>
      <c r="Q130" s="256" t="str">
        <f>IFERROR(IF(AND(AND($N129&lt;&gt;$BI$6,$N129&lt;&gt;$BJ$6),Q129="有"),$AL$2,VLOOKUP(Q129,'P1'!$B$4:$J$35,9,FALSE)),"")</f>
        <v/>
      </c>
      <c r="R130" s="256" t="str">
        <f>IFERROR(IF(AND(AND($N129&lt;&gt;$BI$6,$N129&lt;&gt;$BJ$6),R129="有"),$AL$2,VLOOKUP(R129,'P1'!$B$4:$J$35,9,FALSE)),"")</f>
        <v/>
      </c>
      <c r="S130" s="256" t="str">
        <f>IFERROR(IF(AND(AND($N129&lt;&gt;$BI$6,$N129&lt;&gt;$BJ$6),S129="有"),$AL$2,VLOOKUP(S129,'P1'!$B$4:$J$35,9,FALSE)),"")</f>
        <v/>
      </c>
      <c r="T130" s="256" t="str">
        <f>IFERROR(IF(AND(AND($N129&lt;&gt;$BI$6,$N129&lt;&gt;$BJ$6),T129="有"),$AL$2,VLOOKUP(T129,'P1'!$B$4:$J$35,9,FALSE)),"")</f>
        <v/>
      </c>
      <c r="U130" s="256" t="str">
        <f>IFERROR(IF(AND(AND($N129&lt;&gt;$BI$6,$N129&lt;&gt;$BJ$6),U129="有"),$AL$2,VLOOKUP(U129,'P1'!$B$4:$J$35,9,FALSE)),"")</f>
        <v/>
      </c>
      <c r="V130" s="256" t="str">
        <f>IFERROR(IF(AND(AND($N129&lt;&gt;$BI$6,$N129&lt;&gt;$BJ$6),V129="有"),$AL$2,VLOOKUP(V129,'P1'!$B$4:$J$35,9,FALSE)),"")</f>
        <v/>
      </c>
      <c r="W130" s="256" t="str">
        <f>IFERROR(IF(AND(AND($N129&lt;&gt;$BI$6,$N129&lt;&gt;$BJ$6),W129="有"),$AL$2,VLOOKUP(W129,'P1'!$B$4:$J$35,9,FALSE)),"")</f>
        <v/>
      </c>
      <c r="X130" s="256" t="str">
        <f>IFERROR(IF(AND(AND($N129&lt;&gt;$BI$6,$N129&lt;&gt;$BJ$6),X129="有"),$AL$2,VLOOKUP(X129,'P1'!$B$4:$J$35,9,FALSE)),"")</f>
        <v/>
      </c>
      <c r="Y130" s="256" t="str">
        <f>IFERROR(IF(AND(AND($N129&lt;&gt;$BI$6,$N129&lt;&gt;$BJ$6),Y129="有"),$AL$2,VLOOKUP(Y129,'P1'!$B$4:$J$35,9,FALSE)),"")</f>
        <v/>
      </c>
      <c r="Z130" s="256" t="str">
        <f>IFERROR(IF(AND(AND($N129&lt;&gt;$BI$6,$N129&lt;&gt;$BJ$6),Z129="有"),$AL$2,VLOOKUP(Z129,'P1'!$B$4:$J$35,9,FALSE)),"")</f>
        <v/>
      </c>
      <c r="AA130" s="256" t="str">
        <f>IFERROR(IF(AND(AND($N129&lt;&gt;$BI$6,$N129&lt;&gt;$BJ$6),AA129="有"),$AL$2,VLOOKUP(AA129,'P1'!$B$4:$J$35,9,FALSE)),"")</f>
        <v/>
      </c>
      <c r="AB130" s="256" t="str">
        <f>IFERROR(IF(AND(AND($N129&lt;&gt;$BI$6,$N129&lt;&gt;$BJ$6),AB129="有"),$AL$2,VLOOKUP(AB129,'P1'!$B$4:$J$35,9,FALSE)),"")</f>
        <v/>
      </c>
      <c r="AC130" s="256" t="str">
        <f>IFERROR(IF(AND(AND($N129&lt;&gt;$BI$6,$N129&lt;&gt;$BJ$6),AC129="有"),$AL$2,VLOOKUP(AC129,'P1'!$B$4:$J$35,9,FALSE)),"")</f>
        <v/>
      </c>
      <c r="AD130" s="256" t="str">
        <f>IFERROR(IF(AND(AND($N129&lt;&gt;$BI$6,$N129&lt;&gt;$BJ$6),AD129="有"),$AL$2,VLOOKUP(AD129,'P1'!$B$4:$J$35,9,FALSE)),"")</f>
        <v/>
      </c>
      <c r="AE130" s="256" t="str">
        <f>IFERROR(IF(AND(AND($N129&lt;&gt;$BI$6,$N129&lt;&gt;$BJ$6),AE129="有"),$AL$2,VLOOKUP(AE129,'P1'!$B$4:$J$35,9,FALSE)),"")</f>
        <v/>
      </c>
      <c r="AF130" s="256" t="str">
        <f>IFERROR(IF(AND(AND($N129&lt;&gt;$BI$6,$N129&lt;&gt;$BJ$6),AF129="有"),$AL$2,VLOOKUP(AF129,'P1'!$B$4:$J$35,9,FALSE)),"")</f>
        <v/>
      </c>
      <c r="AG130" s="256" t="str">
        <f>IFERROR(IF(AND(AND($N129&lt;&gt;$BI$6,$N129&lt;&gt;$BJ$6),AG129="有"),$AL$2,VLOOKUP(AG129,'P1'!$B$4:$J$35,9,FALSE)),"")</f>
        <v/>
      </c>
      <c r="AH130" s="256" t="str">
        <f>IFERROR(IF(AND(AND($N129&lt;&gt;$BI$6,$N129&lt;&gt;$BJ$6),AH129="有"),$AL$2,VLOOKUP(AH129,'P1'!$B$4:$J$35,9,FALSE)),"")</f>
        <v/>
      </c>
      <c r="AI130" s="256" t="str">
        <f>IFERROR(IF(AND(AND($N129&lt;&gt;$BI$6,$N129&lt;&gt;$BJ$6),AI129="有"),$AL$2,VLOOKUP(AI129,'P1'!$B$4:$J$35,9,FALSE)),"")</f>
        <v/>
      </c>
      <c r="AJ130" s="256" t="str">
        <f>IFERROR(IF(AND(AND($N129&lt;&gt;$BI$6,$N129&lt;&gt;$BJ$6),AJ129="有"),$AL$2,VLOOKUP(AJ129,'P1'!$B$4:$J$35,9,FALSE)),"")</f>
        <v/>
      </c>
      <c r="AK130" s="256" t="str">
        <f>IFERROR(IF(AND(AND($N129&lt;&gt;$BI$6,$N129&lt;&gt;$BJ$6),AK129="有"),$AL$2,VLOOKUP(AK129,'P1'!$B$4:$J$35,9,FALSE)),"")</f>
        <v/>
      </c>
      <c r="AL130" s="256" t="str">
        <f>IFERROR(IF(AND(AND($N129&lt;&gt;$BI$6,$N129&lt;&gt;$BJ$6),AL129="有"),$AL$2,VLOOKUP(AL129,'P1'!$B$4:$J$35,9,FALSE)),"")</f>
        <v/>
      </c>
      <c r="AM130" s="256" t="str">
        <f>IFERROR(IF(AND(AND($N129&lt;&gt;$BI$6,$N129&lt;&gt;$BJ$6),AM129="有"),$AL$2,VLOOKUP(AM129,'P1'!$B$4:$J$35,9,FALSE)),"")</f>
        <v/>
      </c>
      <c r="AN130" s="256" t="str">
        <f>IFERROR(IF(AND(AND($N129&lt;&gt;$BI$6,$N129&lt;&gt;$BJ$6),AN129="有"),$AL$2,VLOOKUP(AN129,'P1'!$B$4:$J$35,9,FALSE)),"")</f>
        <v/>
      </c>
      <c r="AO130" s="256" t="str">
        <f>IFERROR(IF(AND(AND($N129&lt;&gt;$BI$6,$N129&lt;&gt;$BJ$6),AO129="有"),$AL$2,VLOOKUP(AO129,'P1'!$B$4:$J$35,9,FALSE)),"")</f>
        <v/>
      </c>
      <c r="AP130" s="256" t="str">
        <f>IFERROR(IF(AND(AND($N129&lt;&gt;$BI$6,$N129&lt;&gt;$BJ$6),AP129="有"),$AL$2,VLOOKUP(AP129,'P1'!$B$4:$J$35,9,FALSE)),"")</f>
        <v/>
      </c>
      <c r="AQ130" s="256" t="str">
        <f>IFERROR(IF(AND(AND($N129&lt;&gt;$BI$6,$N129&lt;&gt;$BJ$6),AQ129="有"),$AL$2,VLOOKUP(AQ129,'P1'!$B$4:$J$35,9,FALSE)),"")</f>
        <v/>
      </c>
      <c r="AR130" s="256" t="str">
        <f>IFERROR(IF(AND(AND($N129&lt;&gt;$BI$6,$N129&lt;&gt;$BJ$6),AR129="有"),$AL$2,VLOOKUP(AR129,'P1'!$B$4:$J$35,9,FALSE)),"")</f>
        <v/>
      </c>
      <c r="AS130" s="256" t="str">
        <f>IFERROR(IF(AND(AND($N129&lt;&gt;$BI$6,$N129&lt;&gt;$BJ$6),AS129="有"),$AL$2,VLOOKUP(AS129,'P1'!$B$4:$J$35,9,FALSE)),"")</f>
        <v/>
      </c>
      <c r="AT130" s="256" t="str">
        <f>IFERROR(IF(AND(AND($N129&lt;&gt;$BI$6,$N129&lt;&gt;$BJ$6),AT129="有"),$AL$2,VLOOKUP(AT129,'P1'!$B$4:$J$35,9,FALSE)),"")</f>
        <v/>
      </c>
      <c r="AU130" s="256" t="str">
        <f>IFERROR(IF(AND(AND($N129&lt;&gt;$BI$6,$N129&lt;&gt;$BJ$6),AU129="有"),$AL$2,VLOOKUP(AU129,'P1'!$B$4:$J$35,9,FALSE)),"")</f>
        <v/>
      </c>
      <c r="AV130" s="257">
        <f>SUM(Q130:AU130)</f>
        <v>0</v>
      </c>
      <c r="AW130" s="707"/>
      <c r="AX130" s="709"/>
      <c r="AY130" s="258"/>
      <c r="AZ130" s="258"/>
    </row>
    <row r="131" spans="2:52" ht="17.100000000000001" customHeight="1">
      <c r="B131" s="686">
        <f t="shared" si="8"/>
        <v>54</v>
      </c>
      <c r="C131" s="717"/>
      <c r="D131" s="718"/>
      <c r="E131" s="718"/>
      <c r="F131" s="718"/>
      <c r="G131" s="718"/>
      <c r="H131" s="719"/>
      <c r="I131" s="723"/>
      <c r="J131" s="724"/>
      <c r="K131" s="724"/>
      <c r="L131" s="724"/>
      <c r="M131" s="725"/>
      <c r="N131" s="729"/>
      <c r="O131" s="730"/>
      <c r="P131" s="71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3">
        <f>COUNTA(Q131:AU131)</f>
        <v>0</v>
      </c>
      <c r="AW131" s="706">
        <f>AV132</f>
        <v>0</v>
      </c>
      <c r="AX131" s="708" t="str">
        <f>IFERROR(ROUNDDOWN(AV132/$AT$2,1),"")</f>
        <v/>
      </c>
      <c r="AY131" s="254"/>
      <c r="AZ131" s="254"/>
    </row>
    <row r="132" spans="2:52" ht="17.100000000000001" customHeight="1">
      <c r="B132" s="687"/>
      <c r="C132" s="720"/>
      <c r="D132" s="721"/>
      <c r="E132" s="721"/>
      <c r="F132" s="721"/>
      <c r="G132" s="721"/>
      <c r="H132" s="722"/>
      <c r="I132" s="726"/>
      <c r="J132" s="727"/>
      <c r="K132" s="727"/>
      <c r="L132" s="727"/>
      <c r="M132" s="728"/>
      <c r="N132" s="720"/>
      <c r="O132" s="721"/>
      <c r="P132" s="722"/>
      <c r="Q132" s="256" t="str">
        <f>IFERROR(IF(AND(AND($N131&lt;&gt;$BI$6,$N131&lt;&gt;$BJ$6),Q131="有"),$AL$2,VLOOKUP(Q131,'P1'!$B$4:$J$35,9,FALSE)),"")</f>
        <v/>
      </c>
      <c r="R132" s="256" t="str">
        <f>IFERROR(IF(AND(AND($N131&lt;&gt;$BI$6,$N131&lt;&gt;$BJ$6),R131="有"),$AL$2,VLOOKUP(R131,'P1'!$B$4:$J$35,9,FALSE)),"")</f>
        <v/>
      </c>
      <c r="S132" s="256" t="str">
        <f>IFERROR(IF(AND(AND($N131&lt;&gt;$BI$6,$N131&lt;&gt;$BJ$6),S131="有"),$AL$2,VLOOKUP(S131,'P1'!$B$4:$J$35,9,FALSE)),"")</f>
        <v/>
      </c>
      <c r="T132" s="256" t="str">
        <f>IFERROR(IF(AND(AND($N131&lt;&gt;$BI$6,$N131&lt;&gt;$BJ$6),T131="有"),$AL$2,VLOOKUP(T131,'P1'!$B$4:$J$35,9,FALSE)),"")</f>
        <v/>
      </c>
      <c r="U132" s="256" t="str">
        <f>IFERROR(IF(AND(AND($N131&lt;&gt;$BI$6,$N131&lt;&gt;$BJ$6),U131="有"),$AL$2,VLOOKUP(U131,'P1'!$B$4:$J$35,9,FALSE)),"")</f>
        <v/>
      </c>
      <c r="V132" s="256" t="str">
        <f>IFERROR(IF(AND(AND($N131&lt;&gt;$BI$6,$N131&lt;&gt;$BJ$6),V131="有"),$AL$2,VLOOKUP(V131,'P1'!$B$4:$J$35,9,FALSE)),"")</f>
        <v/>
      </c>
      <c r="W132" s="256" t="str">
        <f>IFERROR(IF(AND(AND($N131&lt;&gt;$BI$6,$N131&lt;&gt;$BJ$6),W131="有"),$AL$2,VLOOKUP(W131,'P1'!$B$4:$J$35,9,FALSE)),"")</f>
        <v/>
      </c>
      <c r="X132" s="256" t="str">
        <f>IFERROR(IF(AND(AND($N131&lt;&gt;$BI$6,$N131&lt;&gt;$BJ$6),X131="有"),$AL$2,VLOOKUP(X131,'P1'!$B$4:$J$35,9,FALSE)),"")</f>
        <v/>
      </c>
      <c r="Y132" s="256" t="str">
        <f>IFERROR(IF(AND(AND($N131&lt;&gt;$BI$6,$N131&lt;&gt;$BJ$6),Y131="有"),$AL$2,VLOOKUP(Y131,'P1'!$B$4:$J$35,9,FALSE)),"")</f>
        <v/>
      </c>
      <c r="Z132" s="256" t="str">
        <f>IFERROR(IF(AND(AND($N131&lt;&gt;$BI$6,$N131&lt;&gt;$BJ$6),Z131="有"),$AL$2,VLOOKUP(Z131,'P1'!$B$4:$J$35,9,FALSE)),"")</f>
        <v/>
      </c>
      <c r="AA132" s="256" t="str">
        <f>IFERROR(IF(AND(AND($N131&lt;&gt;$BI$6,$N131&lt;&gt;$BJ$6),AA131="有"),$AL$2,VLOOKUP(AA131,'P1'!$B$4:$J$35,9,FALSE)),"")</f>
        <v/>
      </c>
      <c r="AB132" s="256" t="str">
        <f>IFERROR(IF(AND(AND($N131&lt;&gt;$BI$6,$N131&lt;&gt;$BJ$6),AB131="有"),$AL$2,VLOOKUP(AB131,'P1'!$B$4:$J$35,9,FALSE)),"")</f>
        <v/>
      </c>
      <c r="AC132" s="256" t="str">
        <f>IFERROR(IF(AND(AND($N131&lt;&gt;$BI$6,$N131&lt;&gt;$BJ$6),AC131="有"),$AL$2,VLOOKUP(AC131,'P1'!$B$4:$J$35,9,FALSE)),"")</f>
        <v/>
      </c>
      <c r="AD132" s="256" t="str">
        <f>IFERROR(IF(AND(AND($N131&lt;&gt;$BI$6,$N131&lt;&gt;$BJ$6),AD131="有"),$AL$2,VLOOKUP(AD131,'P1'!$B$4:$J$35,9,FALSE)),"")</f>
        <v/>
      </c>
      <c r="AE132" s="256" t="str">
        <f>IFERROR(IF(AND(AND($N131&lt;&gt;$BI$6,$N131&lt;&gt;$BJ$6),AE131="有"),$AL$2,VLOOKUP(AE131,'P1'!$B$4:$J$35,9,FALSE)),"")</f>
        <v/>
      </c>
      <c r="AF132" s="256" t="str">
        <f>IFERROR(IF(AND(AND($N131&lt;&gt;$BI$6,$N131&lt;&gt;$BJ$6),AF131="有"),$AL$2,VLOOKUP(AF131,'P1'!$B$4:$J$35,9,FALSE)),"")</f>
        <v/>
      </c>
      <c r="AG132" s="256" t="str">
        <f>IFERROR(IF(AND(AND($N131&lt;&gt;$BI$6,$N131&lt;&gt;$BJ$6),AG131="有"),$AL$2,VLOOKUP(AG131,'P1'!$B$4:$J$35,9,FALSE)),"")</f>
        <v/>
      </c>
      <c r="AH132" s="256" t="str">
        <f>IFERROR(IF(AND(AND($N131&lt;&gt;$BI$6,$N131&lt;&gt;$BJ$6),AH131="有"),$AL$2,VLOOKUP(AH131,'P1'!$B$4:$J$35,9,FALSE)),"")</f>
        <v/>
      </c>
      <c r="AI132" s="256" t="str">
        <f>IFERROR(IF(AND(AND($N131&lt;&gt;$BI$6,$N131&lt;&gt;$BJ$6),AI131="有"),$AL$2,VLOOKUP(AI131,'P1'!$B$4:$J$35,9,FALSE)),"")</f>
        <v/>
      </c>
      <c r="AJ132" s="256" t="str">
        <f>IFERROR(IF(AND(AND($N131&lt;&gt;$BI$6,$N131&lt;&gt;$BJ$6),AJ131="有"),$AL$2,VLOOKUP(AJ131,'P1'!$B$4:$J$35,9,FALSE)),"")</f>
        <v/>
      </c>
      <c r="AK132" s="256" t="str">
        <f>IFERROR(IF(AND(AND($N131&lt;&gt;$BI$6,$N131&lt;&gt;$BJ$6),AK131="有"),$AL$2,VLOOKUP(AK131,'P1'!$B$4:$J$35,9,FALSE)),"")</f>
        <v/>
      </c>
      <c r="AL132" s="256" t="str">
        <f>IFERROR(IF(AND(AND($N131&lt;&gt;$BI$6,$N131&lt;&gt;$BJ$6),AL131="有"),$AL$2,VLOOKUP(AL131,'P1'!$B$4:$J$35,9,FALSE)),"")</f>
        <v/>
      </c>
      <c r="AM132" s="256" t="str">
        <f>IFERROR(IF(AND(AND($N131&lt;&gt;$BI$6,$N131&lt;&gt;$BJ$6),AM131="有"),$AL$2,VLOOKUP(AM131,'P1'!$B$4:$J$35,9,FALSE)),"")</f>
        <v/>
      </c>
      <c r="AN132" s="256" t="str">
        <f>IFERROR(IF(AND(AND($N131&lt;&gt;$BI$6,$N131&lt;&gt;$BJ$6),AN131="有"),$AL$2,VLOOKUP(AN131,'P1'!$B$4:$J$35,9,FALSE)),"")</f>
        <v/>
      </c>
      <c r="AO132" s="256" t="str">
        <f>IFERROR(IF(AND(AND($N131&lt;&gt;$BI$6,$N131&lt;&gt;$BJ$6),AO131="有"),$AL$2,VLOOKUP(AO131,'P1'!$B$4:$J$35,9,FALSE)),"")</f>
        <v/>
      </c>
      <c r="AP132" s="256" t="str">
        <f>IFERROR(IF(AND(AND($N131&lt;&gt;$BI$6,$N131&lt;&gt;$BJ$6),AP131="有"),$AL$2,VLOOKUP(AP131,'P1'!$B$4:$J$35,9,FALSE)),"")</f>
        <v/>
      </c>
      <c r="AQ132" s="256" t="str">
        <f>IFERROR(IF(AND(AND($N131&lt;&gt;$BI$6,$N131&lt;&gt;$BJ$6),AQ131="有"),$AL$2,VLOOKUP(AQ131,'P1'!$B$4:$J$35,9,FALSE)),"")</f>
        <v/>
      </c>
      <c r="AR132" s="256" t="str">
        <f>IFERROR(IF(AND(AND($N131&lt;&gt;$BI$6,$N131&lt;&gt;$BJ$6),AR131="有"),$AL$2,VLOOKUP(AR131,'P1'!$B$4:$J$35,9,FALSE)),"")</f>
        <v/>
      </c>
      <c r="AS132" s="256" t="str">
        <f>IFERROR(IF(AND(AND($N131&lt;&gt;$BI$6,$N131&lt;&gt;$BJ$6),AS131="有"),$AL$2,VLOOKUP(AS131,'P1'!$B$4:$J$35,9,FALSE)),"")</f>
        <v/>
      </c>
      <c r="AT132" s="256" t="str">
        <f>IFERROR(IF(AND(AND($N131&lt;&gt;$BI$6,$N131&lt;&gt;$BJ$6),AT131="有"),$AL$2,VLOOKUP(AT131,'P1'!$B$4:$J$35,9,FALSE)),"")</f>
        <v/>
      </c>
      <c r="AU132" s="256" t="str">
        <f>IFERROR(IF(AND(AND($N131&lt;&gt;$BI$6,$N131&lt;&gt;$BJ$6),AU131="有"),$AL$2,VLOOKUP(AU131,'P1'!$B$4:$J$35,9,FALSE)),"")</f>
        <v/>
      </c>
      <c r="AV132" s="257">
        <f>SUM(Q132:AU132)</f>
        <v>0</v>
      </c>
      <c r="AW132" s="707"/>
      <c r="AX132" s="709"/>
      <c r="AY132" s="258"/>
      <c r="AZ132" s="258"/>
    </row>
    <row r="133" spans="2:52" ht="17.100000000000001" customHeight="1">
      <c r="B133" s="686">
        <f t="shared" si="8"/>
        <v>55</v>
      </c>
      <c r="C133" s="717"/>
      <c r="D133" s="718"/>
      <c r="E133" s="718"/>
      <c r="F133" s="718"/>
      <c r="G133" s="718"/>
      <c r="H133" s="719"/>
      <c r="I133" s="723"/>
      <c r="J133" s="724"/>
      <c r="K133" s="724"/>
      <c r="L133" s="724"/>
      <c r="M133" s="725"/>
      <c r="N133" s="729"/>
      <c r="O133" s="730"/>
      <c r="P133" s="71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3">
        <f>COUNTA(Q133:AU133)</f>
        <v>0</v>
      </c>
      <c r="AW133" s="706">
        <f>AV134</f>
        <v>0</v>
      </c>
      <c r="AX133" s="708" t="str">
        <f>IFERROR(ROUNDDOWN(AV134/$AT$2,1),"")</f>
        <v/>
      </c>
      <c r="AY133" s="254"/>
      <c r="AZ133" s="254"/>
    </row>
    <row r="134" spans="2:52" ht="17.100000000000001" customHeight="1">
      <c r="B134" s="687"/>
      <c r="C134" s="720"/>
      <c r="D134" s="721"/>
      <c r="E134" s="721"/>
      <c r="F134" s="721"/>
      <c r="G134" s="721"/>
      <c r="H134" s="722"/>
      <c r="I134" s="726"/>
      <c r="J134" s="727"/>
      <c r="K134" s="727"/>
      <c r="L134" s="727"/>
      <c r="M134" s="728"/>
      <c r="N134" s="720"/>
      <c r="O134" s="721"/>
      <c r="P134" s="722"/>
      <c r="Q134" s="256" t="str">
        <f>IFERROR(IF(AND(AND($N133&lt;&gt;$BI$6,$N133&lt;&gt;$BJ$6),Q133="有"),$AL$2,VLOOKUP(Q133,'P1'!$B$4:$J$35,9,FALSE)),"")</f>
        <v/>
      </c>
      <c r="R134" s="256" t="str">
        <f>IFERROR(IF(AND(AND($N133&lt;&gt;$BI$6,$N133&lt;&gt;$BJ$6),R133="有"),$AL$2,VLOOKUP(R133,'P1'!$B$4:$J$35,9,FALSE)),"")</f>
        <v/>
      </c>
      <c r="S134" s="256" t="str">
        <f>IFERROR(IF(AND(AND($N133&lt;&gt;$BI$6,$N133&lt;&gt;$BJ$6),S133="有"),$AL$2,VLOOKUP(S133,'P1'!$B$4:$J$35,9,FALSE)),"")</f>
        <v/>
      </c>
      <c r="T134" s="256" t="str">
        <f>IFERROR(IF(AND(AND($N133&lt;&gt;$BI$6,$N133&lt;&gt;$BJ$6),T133="有"),$AL$2,VLOOKUP(T133,'P1'!$B$4:$J$35,9,FALSE)),"")</f>
        <v/>
      </c>
      <c r="U134" s="256" t="str">
        <f>IFERROR(IF(AND(AND($N133&lt;&gt;$BI$6,$N133&lt;&gt;$BJ$6),U133="有"),$AL$2,VLOOKUP(U133,'P1'!$B$4:$J$35,9,FALSE)),"")</f>
        <v/>
      </c>
      <c r="V134" s="256" t="str">
        <f>IFERROR(IF(AND(AND($N133&lt;&gt;$BI$6,$N133&lt;&gt;$BJ$6),V133="有"),$AL$2,VLOOKUP(V133,'P1'!$B$4:$J$35,9,FALSE)),"")</f>
        <v/>
      </c>
      <c r="W134" s="256" t="str">
        <f>IFERROR(IF(AND(AND($N133&lt;&gt;$BI$6,$N133&lt;&gt;$BJ$6),W133="有"),$AL$2,VLOOKUP(W133,'P1'!$B$4:$J$35,9,FALSE)),"")</f>
        <v/>
      </c>
      <c r="X134" s="256" t="str">
        <f>IFERROR(IF(AND(AND($N133&lt;&gt;$BI$6,$N133&lt;&gt;$BJ$6),X133="有"),$AL$2,VLOOKUP(X133,'P1'!$B$4:$J$35,9,FALSE)),"")</f>
        <v/>
      </c>
      <c r="Y134" s="256" t="str">
        <f>IFERROR(IF(AND(AND($N133&lt;&gt;$BI$6,$N133&lt;&gt;$BJ$6),Y133="有"),$AL$2,VLOOKUP(Y133,'P1'!$B$4:$J$35,9,FALSE)),"")</f>
        <v/>
      </c>
      <c r="Z134" s="256" t="str">
        <f>IFERROR(IF(AND(AND($N133&lt;&gt;$BI$6,$N133&lt;&gt;$BJ$6),Z133="有"),$AL$2,VLOOKUP(Z133,'P1'!$B$4:$J$35,9,FALSE)),"")</f>
        <v/>
      </c>
      <c r="AA134" s="256" t="str">
        <f>IFERROR(IF(AND(AND($N133&lt;&gt;$BI$6,$N133&lt;&gt;$BJ$6),AA133="有"),$AL$2,VLOOKUP(AA133,'P1'!$B$4:$J$35,9,FALSE)),"")</f>
        <v/>
      </c>
      <c r="AB134" s="256" t="str">
        <f>IFERROR(IF(AND(AND($N133&lt;&gt;$BI$6,$N133&lt;&gt;$BJ$6),AB133="有"),$AL$2,VLOOKUP(AB133,'P1'!$B$4:$J$35,9,FALSE)),"")</f>
        <v/>
      </c>
      <c r="AC134" s="256" t="str">
        <f>IFERROR(IF(AND(AND($N133&lt;&gt;$BI$6,$N133&lt;&gt;$BJ$6),AC133="有"),$AL$2,VLOOKUP(AC133,'P1'!$B$4:$J$35,9,FALSE)),"")</f>
        <v/>
      </c>
      <c r="AD134" s="256" t="str">
        <f>IFERROR(IF(AND(AND($N133&lt;&gt;$BI$6,$N133&lt;&gt;$BJ$6),AD133="有"),$AL$2,VLOOKUP(AD133,'P1'!$B$4:$J$35,9,FALSE)),"")</f>
        <v/>
      </c>
      <c r="AE134" s="256" t="str">
        <f>IFERROR(IF(AND(AND($N133&lt;&gt;$BI$6,$N133&lt;&gt;$BJ$6),AE133="有"),$AL$2,VLOOKUP(AE133,'P1'!$B$4:$J$35,9,FALSE)),"")</f>
        <v/>
      </c>
      <c r="AF134" s="256" t="str">
        <f>IFERROR(IF(AND(AND($N133&lt;&gt;$BI$6,$N133&lt;&gt;$BJ$6),AF133="有"),$AL$2,VLOOKUP(AF133,'P1'!$B$4:$J$35,9,FALSE)),"")</f>
        <v/>
      </c>
      <c r="AG134" s="256" t="str">
        <f>IFERROR(IF(AND(AND($N133&lt;&gt;$BI$6,$N133&lt;&gt;$BJ$6),AG133="有"),$AL$2,VLOOKUP(AG133,'P1'!$B$4:$J$35,9,FALSE)),"")</f>
        <v/>
      </c>
      <c r="AH134" s="256" t="str">
        <f>IFERROR(IF(AND(AND($N133&lt;&gt;$BI$6,$N133&lt;&gt;$BJ$6),AH133="有"),$AL$2,VLOOKUP(AH133,'P1'!$B$4:$J$35,9,FALSE)),"")</f>
        <v/>
      </c>
      <c r="AI134" s="256" t="str">
        <f>IFERROR(IF(AND(AND($N133&lt;&gt;$BI$6,$N133&lt;&gt;$BJ$6),AI133="有"),$AL$2,VLOOKUP(AI133,'P1'!$B$4:$J$35,9,FALSE)),"")</f>
        <v/>
      </c>
      <c r="AJ134" s="256" t="str">
        <f>IFERROR(IF(AND(AND($N133&lt;&gt;$BI$6,$N133&lt;&gt;$BJ$6),AJ133="有"),$AL$2,VLOOKUP(AJ133,'P1'!$B$4:$J$35,9,FALSE)),"")</f>
        <v/>
      </c>
      <c r="AK134" s="256" t="str">
        <f>IFERROR(IF(AND(AND($N133&lt;&gt;$BI$6,$N133&lt;&gt;$BJ$6),AK133="有"),$AL$2,VLOOKUP(AK133,'P1'!$B$4:$J$35,9,FALSE)),"")</f>
        <v/>
      </c>
      <c r="AL134" s="256" t="str">
        <f>IFERROR(IF(AND(AND($N133&lt;&gt;$BI$6,$N133&lt;&gt;$BJ$6),AL133="有"),$AL$2,VLOOKUP(AL133,'P1'!$B$4:$J$35,9,FALSE)),"")</f>
        <v/>
      </c>
      <c r="AM134" s="256" t="str">
        <f>IFERROR(IF(AND(AND($N133&lt;&gt;$BI$6,$N133&lt;&gt;$BJ$6),AM133="有"),$AL$2,VLOOKUP(AM133,'P1'!$B$4:$J$35,9,FALSE)),"")</f>
        <v/>
      </c>
      <c r="AN134" s="256" t="str">
        <f>IFERROR(IF(AND(AND($N133&lt;&gt;$BI$6,$N133&lt;&gt;$BJ$6),AN133="有"),$AL$2,VLOOKUP(AN133,'P1'!$B$4:$J$35,9,FALSE)),"")</f>
        <v/>
      </c>
      <c r="AO134" s="256" t="str">
        <f>IFERROR(IF(AND(AND($N133&lt;&gt;$BI$6,$N133&lt;&gt;$BJ$6),AO133="有"),$AL$2,VLOOKUP(AO133,'P1'!$B$4:$J$35,9,FALSE)),"")</f>
        <v/>
      </c>
      <c r="AP134" s="256" t="str">
        <f>IFERROR(IF(AND(AND($N133&lt;&gt;$BI$6,$N133&lt;&gt;$BJ$6),AP133="有"),$AL$2,VLOOKUP(AP133,'P1'!$B$4:$J$35,9,FALSE)),"")</f>
        <v/>
      </c>
      <c r="AQ134" s="256" t="str">
        <f>IFERROR(IF(AND(AND($N133&lt;&gt;$BI$6,$N133&lt;&gt;$BJ$6),AQ133="有"),$AL$2,VLOOKUP(AQ133,'P1'!$B$4:$J$35,9,FALSE)),"")</f>
        <v/>
      </c>
      <c r="AR134" s="256" t="str">
        <f>IFERROR(IF(AND(AND($N133&lt;&gt;$BI$6,$N133&lt;&gt;$BJ$6),AR133="有"),$AL$2,VLOOKUP(AR133,'P1'!$B$4:$J$35,9,FALSE)),"")</f>
        <v/>
      </c>
      <c r="AS134" s="256" t="str">
        <f>IFERROR(IF(AND(AND($N133&lt;&gt;$BI$6,$N133&lt;&gt;$BJ$6),AS133="有"),$AL$2,VLOOKUP(AS133,'P1'!$B$4:$J$35,9,FALSE)),"")</f>
        <v/>
      </c>
      <c r="AT134" s="256" t="str">
        <f>IFERROR(IF(AND(AND($N133&lt;&gt;$BI$6,$N133&lt;&gt;$BJ$6),AT133="有"),$AL$2,VLOOKUP(AT133,'P1'!$B$4:$J$35,9,FALSE)),"")</f>
        <v/>
      </c>
      <c r="AU134" s="256" t="str">
        <f>IFERROR(IF(AND(AND($N133&lt;&gt;$BI$6,$N133&lt;&gt;$BJ$6),AU133="有"),$AL$2,VLOOKUP(AU133,'P1'!$B$4:$J$35,9,FALSE)),"")</f>
        <v/>
      </c>
      <c r="AV134" s="257">
        <f>SUM(Q134:AU134)</f>
        <v>0</v>
      </c>
      <c r="AW134" s="707"/>
      <c r="AX134" s="709"/>
      <c r="AY134" s="258"/>
      <c r="AZ134" s="258"/>
    </row>
    <row r="135" spans="2:52" ht="17.100000000000001" customHeight="1">
      <c r="B135" s="686">
        <f t="shared" si="8"/>
        <v>56</v>
      </c>
      <c r="C135" s="717"/>
      <c r="D135" s="718"/>
      <c r="E135" s="718"/>
      <c r="F135" s="718"/>
      <c r="G135" s="718"/>
      <c r="H135" s="719"/>
      <c r="I135" s="723"/>
      <c r="J135" s="724"/>
      <c r="K135" s="724"/>
      <c r="L135" s="724"/>
      <c r="M135" s="725"/>
      <c r="N135" s="729"/>
      <c r="O135" s="730"/>
      <c r="P135" s="71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3">
        <f>COUNTA(Q135:AU135)</f>
        <v>0</v>
      </c>
      <c r="AW135" s="706">
        <f>AV136</f>
        <v>0</v>
      </c>
      <c r="AX135" s="708" t="str">
        <f>IFERROR(ROUNDDOWN(AV136/$AT$2,1),"")</f>
        <v/>
      </c>
      <c r="AY135" s="254"/>
      <c r="AZ135" s="254"/>
    </row>
    <row r="136" spans="2:52" ht="17.100000000000001" customHeight="1">
      <c r="B136" s="687"/>
      <c r="C136" s="720"/>
      <c r="D136" s="721"/>
      <c r="E136" s="721"/>
      <c r="F136" s="721"/>
      <c r="G136" s="721"/>
      <c r="H136" s="722"/>
      <c r="I136" s="726"/>
      <c r="J136" s="727"/>
      <c r="K136" s="727"/>
      <c r="L136" s="727"/>
      <c r="M136" s="728"/>
      <c r="N136" s="720"/>
      <c r="O136" s="721"/>
      <c r="P136" s="722"/>
      <c r="Q136" s="256" t="str">
        <f>IFERROR(IF(AND(AND($N135&lt;&gt;$BI$6,$N135&lt;&gt;$BJ$6),Q135="有"),$AL$2,VLOOKUP(Q135,'P1'!$B$4:$J$35,9,FALSE)),"")</f>
        <v/>
      </c>
      <c r="R136" s="256" t="str">
        <f>IFERROR(IF(AND(AND($N135&lt;&gt;$BI$6,$N135&lt;&gt;$BJ$6),R135="有"),$AL$2,VLOOKUP(R135,'P1'!$B$4:$J$35,9,FALSE)),"")</f>
        <v/>
      </c>
      <c r="S136" s="256" t="str">
        <f>IFERROR(IF(AND(AND($N135&lt;&gt;$BI$6,$N135&lt;&gt;$BJ$6),S135="有"),$AL$2,VLOOKUP(S135,'P1'!$B$4:$J$35,9,FALSE)),"")</f>
        <v/>
      </c>
      <c r="T136" s="256" t="str">
        <f>IFERROR(IF(AND(AND($N135&lt;&gt;$BI$6,$N135&lt;&gt;$BJ$6),T135="有"),$AL$2,VLOOKUP(T135,'P1'!$B$4:$J$35,9,FALSE)),"")</f>
        <v/>
      </c>
      <c r="U136" s="256" t="str">
        <f>IFERROR(IF(AND(AND($N135&lt;&gt;$BI$6,$N135&lt;&gt;$BJ$6),U135="有"),$AL$2,VLOOKUP(U135,'P1'!$B$4:$J$35,9,FALSE)),"")</f>
        <v/>
      </c>
      <c r="V136" s="256" t="str">
        <f>IFERROR(IF(AND(AND($N135&lt;&gt;$BI$6,$N135&lt;&gt;$BJ$6),V135="有"),$AL$2,VLOOKUP(V135,'P1'!$B$4:$J$35,9,FALSE)),"")</f>
        <v/>
      </c>
      <c r="W136" s="256" t="str">
        <f>IFERROR(IF(AND(AND($N135&lt;&gt;$BI$6,$N135&lt;&gt;$BJ$6),W135="有"),$AL$2,VLOOKUP(W135,'P1'!$B$4:$J$35,9,FALSE)),"")</f>
        <v/>
      </c>
      <c r="X136" s="256" t="str">
        <f>IFERROR(IF(AND(AND($N135&lt;&gt;$BI$6,$N135&lt;&gt;$BJ$6),X135="有"),$AL$2,VLOOKUP(X135,'P1'!$B$4:$J$35,9,FALSE)),"")</f>
        <v/>
      </c>
      <c r="Y136" s="256" t="str">
        <f>IFERROR(IF(AND(AND($N135&lt;&gt;$BI$6,$N135&lt;&gt;$BJ$6),Y135="有"),$AL$2,VLOOKUP(Y135,'P1'!$B$4:$J$35,9,FALSE)),"")</f>
        <v/>
      </c>
      <c r="Z136" s="256" t="str">
        <f>IFERROR(IF(AND(AND($N135&lt;&gt;$BI$6,$N135&lt;&gt;$BJ$6),Z135="有"),$AL$2,VLOOKUP(Z135,'P1'!$B$4:$J$35,9,FALSE)),"")</f>
        <v/>
      </c>
      <c r="AA136" s="256" t="str">
        <f>IFERROR(IF(AND(AND($N135&lt;&gt;$BI$6,$N135&lt;&gt;$BJ$6),AA135="有"),$AL$2,VLOOKUP(AA135,'P1'!$B$4:$J$35,9,FALSE)),"")</f>
        <v/>
      </c>
      <c r="AB136" s="256" t="str">
        <f>IFERROR(IF(AND(AND($N135&lt;&gt;$BI$6,$N135&lt;&gt;$BJ$6),AB135="有"),$AL$2,VLOOKUP(AB135,'P1'!$B$4:$J$35,9,FALSE)),"")</f>
        <v/>
      </c>
      <c r="AC136" s="256" t="str">
        <f>IFERROR(IF(AND(AND($N135&lt;&gt;$BI$6,$N135&lt;&gt;$BJ$6),AC135="有"),$AL$2,VLOOKUP(AC135,'P1'!$B$4:$J$35,9,FALSE)),"")</f>
        <v/>
      </c>
      <c r="AD136" s="256" t="str">
        <f>IFERROR(IF(AND(AND($N135&lt;&gt;$BI$6,$N135&lt;&gt;$BJ$6),AD135="有"),$AL$2,VLOOKUP(AD135,'P1'!$B$4:$J$35,9,FALSE)),"")</f>
        <v/>
      </c>
      <c r="AE136" s="256" t="str">
        <f>IFERROR(IF(AND(AND($N135&lt;&gt;$BI$6,$N135&lt;&gt;$BJ$6),AE135="有"),$AL$2,VLOOKUP(AE135,'P1'!$B$4:$J$35,9,FALSE)),"")</f>
        <v/>
      </c>
      <c r="AF136" s="256" t="str">
        <f>IFERROR(IF(AND(AND($N135&lt;&gt;$BI$6,$N135&lt;&gt;$BJ$6),AF135="有"),$AL$2,VLOOKUP(AF135,'P1'!$B$4:$J$35,9,FALSE)),"")</f>
        <v/>
      </c>
      <c r="AG136" s="256" t="str">
        <f>IFERROR(IF(AND(AND($N135&lt;&gt;$BI$6,$N135&lt;&gt;$BJ$6),AG135="有"),$AL$2,VLOOKUP(AG135,'P1'!$B$4:$J$35,9,FALSE)),"")</f>
        <v/>
      </c>
      <c r="AH136" s="256" t="str">
        <f>IFERROR(IF(AND(AND($N135&lt;&gt;$BI$6,$N135&lt;&gt;$BJ$6),AH135="有"),$AL$2,VLOOKUP(AH135,'P1'!$B$4:$J$35,9,FALSE)),"")</f>
        <v/>
      </c>
      <c r="AI136" s="256" t="str">
        <f>IFERROR(IF(AND(AND($N135&lt;&gt;$BI$6,$N135&lt;&gt;$BJ$6),AI135="有"),$AL$2,VLOOKUP(AI135,'P1'!$B$4:$J$35,9,FALSE)),"")</f>
        <v/>
      </c>
      <c r="AJ136" s="256" t="str">
        <f>IFERROR(IF(AND(AND($N135&lt;&gt;$BI$6,$N135&lt;&gt;$BJ$6),AJ135="有"),$AL$2,VLOOKUP(AJ135,'P1'!$B$4:$J$35,9,FALSE)),"")</f>
        <v/>
      </c>
      <c r="AK136" s="256" t="str">
        <f>IFERROR(IF(AND(AND($N135&lt;&gt;$BI$6,$N135&lt;&gt;$BJ$6),AK135="有"),$AL$2,VLOOKUP(AK135,'P1'!$B$4:$J$35,9,FALSE)),"")</f>
        <v/>
      </c>
      <c r="AL136" s="256" t="str">
        <f>IFERROR(IF(AND(AND($N135&lt;&gt;$BI$6,$N135&lt;&gt;$BJ$6),AL135="有"),$AL$2,VLOOKUP(AL135,'P1'!$B$4:$J$35,9,FALSE)),"")</f>
        <v/>
      </c>
      <c r="AM136" s="256" t="str">
        <f>IFERROR(IF(AND(AND($N135&lt;&gt;$BI$6,$N135&lt;&gt;$BJ$6),AM135="有"),$AL$2,VLOOKUP(AM135,'P1'!$B$4:$J$35,9,FALSE)),"")</f>
        <v/>
      </c>
      <c r="AN136" s="256" t="str">
        <f>IFERROR(IF(AND(AND($N135&lt;&gt;$BI$6,$N135&lt;&gt;$BJ$6),AN135="有"),$AL$2,VLOOKUP(AN135,'P1'!$B$4:$J$35,9,FALSE)),"")</f>
        <v/>
      </c>
      <c r="AO136" s="256" t="str">
        <f>IFERROR(IF(AND(AND($N135&lt;&gt;$BI$6,$N135&lt;&gt;$BJ$6),AO135="有"),$AL$2,VLOOKUP(AO135,'P1'!$B$4:$J$35,9,FALSE)),"")</f>
        <v/>
      </c>
      <c r="AP136" s="256" t="str">
        <f>IFERROR(IF(AND(AND($N135&lt;&gt;$BI$6,$N135&lt;&gt;$BJ$6),AP135="有"),$AL$2,VLOOKUP(AP135,'P1'!$B$4:$J$35,9,FALSE)),"")</f>
        <v/>
      </c>
      <c r="AQ136" s="256" t="str">
        <f>IFERROR(IF(AND(AND($N135&lt;&gt;$BI$6,$N135&lt;&gt;$BJ$6),AQ135="有"),$AL$2,VLOOKUP(AQ135,'P1'!$B$4:$J$35,9,FALSE)),"")</f>
        <v/>
      </c>
      <c r="AR136" s="256" t="str">
        <f>IFERROR(IF(AND(AND($N135&lt;&gt;$BI$6,$N135&lt;&gt;$BJ$6),AR135="有"),$AL$2,VLOOKUP(AR135,'P1'!$B$4:$J$35,9,FALSE)),"")</f>
        <v/>
      </c>
      <c r="AS136" s="256" t="str">
        <f>IFERROR(IF(AND(AND($N135&lt;&gt;$BI$6,$N135&lt;&gt;$BJ$6),AS135="有"),$AL$2,VLOOKUP(AS135,'P1'!$B$4:$J$35,9,FALSE)),"")</f>
        <v/>
      </c>
      <c r="AT136" s="256" t="str">
        <f>IFERROR(IF(AND(AND($N135&lt;&gt;$BI$6,$N135&lt;&gt;$BJ$6),AT135="有"),$AL$2,VLOOKUP(AT135,'P1'!$B$4:$J$35,9,FALSE)),"")</f>
        <v/>
      </c>
      <c r="AU136" s="256" t="str">
        <f>IFERROR(IF(AND(AND($N135&lt;&gt;$BI$6,$N135&lt;&gt;$BJ$6),AU135="有"),$AL$2,VLOOKUP(AU135,'P1'!$B$4:$J$35,9,FALSE)),"")</f>
        <v/>
      </c>
      <c r="AV136" s="257">
        <f>SUM(Q136:AU136)</f>
        <v>0</v>
      </c>
      <c r="AW136" s="707"/>
      <c r="AX136" s="709"/>
      <c r="AY136" s="258"/>
      <c r="AZ136" s="258"/>
    </row>
    <row r="137" spans="2:52" ht="17.100000000000001" customHeight="1">
      <c r="B137" s="686">
        <f t="shared" si="8"/>
        <v>57</v>
      </c>
      <c r="C137" s="717"/>
      <c r="D137" s="718"/>
      <c r="E137" s="718"/>
      <c r="F137" s="718"/>
      <c r="G137" s="718"/>
      <c r="H137" s="719"/>
      <c r="I137" s="723"/>
      <c r="J137" s="724"/>
      <c r="K137" s="724"/>
      <c r="L137" s="724"/>
      <c r="M137" s="725"/>
      <c r="N137" s="729"/>
      <c r="O137" s="730"/>
      <c r="P137" s="71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3">
        <f>COUNTA(Q137:AU137)</f>
        <v>0</v>
      </c>
      <c r="AW137" s="706">
        <f>AV138</f>
        <v>0</v>
      </c>
      <c r="AX137" s="708" t="str">
        <f>IFERROR(ROUNDDOWN(AV138/$AT$2,1),"")</f>
        <v/>
      </c>
      <c r="AY137" s="254"/>
      <c r="AZ137" s="254"/>
    </row>
    <row r="138" spans="2:52" ht="17.100000000000001" customHeight="1">
      <c r="B138" s="687"/>
      <c r="C138" s="720"/>
      <c r="D138" s="721"/>
      <c r="E138" s="721"/>
      <c r="F138" s="721"/>
      <c r="G138" s="721"/>
      <c r="H138" s="722"/>
      <c r="I138" s="726"/>
      <c r="J138" s="727"/>
      <c r="K138" s="727"/>
      <c r="L138" s="727"/>
      <c r="M138" s="728"/>
      <c r="N138" s="720"/>
      <c r="O138" s="721"/>
      <c r="P138" s="722"/>
      <c r="Q138" s="256" t="str">
        <f>IFERROR(IF(AND(AND($N137&lt;&gt;$BI$6,$N137&lt;&gt;$BJ$6),Q137="有"),$AL$2,VLOOKUP(Q137,'P1'!$B$4:$J$35,9,FALSE)),"")</f>
        <v/>
      </c>
      <c r="R138" s="256" t="str">
        <f>IFERROR(IF(AND(AND($N137&lt;&gt;$BI$6,$N137&lt;&gt;$BJ$6),R137="有"),$AL$2,VLOOKUP(R137,'P1'!$B$4:$J$35,9,FALSE)),"")</f>
        <v/>
      </c>
      <c r="S138" s="256" t="str">
        <f>IFERROR(IF(AND(AND($N137&lt;&gt;$BI$6,$N137&lt;&gt;$BJ$6),S137="有"),$AL$2,VLOOKUP(S137,'P1'!$B$4:$J$35,9,FALSE)),"")</f>
        <v/>
      </c>
      <c r="T138" s="256" t="str">
        <f>IFERROR(IF(AND(AND($N137&lt;&gt;$BI$6,$N137&lt;&gt;$BJ$6),T137="有"),$AL$2,VLOOKUP(T137,'P1'!$B$4:$J$35,9,FALSE)),"")</f>
        <v/>
      </c>
      <c r="U138" s="256" t="str">
        <f>IFERROR(IF(AND(AND($N137&lt;&gt;$BI$6,$N137&lt;&gt;$BJ$6),U137="有"),$AL$2,VLOOKUP(U137,'P1'!$B$4:$J$35,9,FALSE)),"")</f>
        <v/>
      </c>
      <c r="V138" s="256" t="str">
        <f>IFERROR(IF(AND(AND($N137&lt;&gt;$BI$6,$N137&lt;&gt;$BJ$6),V137="有"),$AL$2,VLOOKUP(V137,'P1'!$B$4:$J$35,9,FALSE)),"")</f>
        <v/>
      </c>
      <c r="W138" s="256" t="str">
        <f>IFERROR(IF(AND(AND($N137&lt;&gt;$BI$6,$N137&lt;&gt;$BJ$6),W137="有"),$AL$2,VLOOKUP(W137,'P1'!$B$4:$J$35,9,FALSE)),"")</f>
        <v/>
      </c>
      <c r="X138" s="256" t="str">
        <f>IFERROR(IF(AND(AND($N137&lt;&gt;$BI$6,$N137&lt;&gt;$BJ$6),X137="有"),$AL$2,VLOOKUP(X137,'P1'!$B$4:$J$35,9,FALSE)),"")</f>
        <v/>
      </c>
      <c r="Y138" s="256" t="str">
        <f>IFERROR(IF(AND(AND($N137&lt;&gt;$BI$6,$N137&lt;&gt;$BJ$6),Y137="有"),$AL$2,VLOOKUP(Y137,'P1'!$B$4:$J$35,9,FALSE)),"")</f>
        <v/>
      </c>
      <c r="Z138" s="256" t="str">
        <f>IFERROR(IF(AND(AND($N137&lt;&gt;$BI$6,$N137&lt;&gt;$BJ$6),Z137="有"),$AL$2,VLOOKUP(Z137,'P1'!$B$4:$J$35,9,FALSE)),"")</f>
        <v/>
      </c>
      <c r="AA138" s="256" t="str">
        <f>IFERROR(IF(AND(AND($N137&lt;&gt;$BI$6,$N137&lt;&gt;$BJ$6),AA137="有"),$AL$2,VLOOKUP(AA137,'P1'!$B$4:$J$35,9,FALSE)),"")</f>
        <v/>
      </c>
      <c r="AB138" s="256" t="str">
        <f>IFERROR(IF(AND(AND($N137&lt;&gt;$BI$6,$N137&lt;&gt;$BJ$6),AB137="有"),$AL$2,VLOOKUP(AB137,'P1'!$B$4:$J$35,9,FALSE)),"")</f>
        <v/>
      </c>
      <c r="AC138" s="256" t="str">
        <f>IFERROR(IF(AND(AND($N137&lt;&gt;$BI$6,$N137&lt;&gt;$BJ$6),AC137="有"),$AL$2,VLOOKUP(AC137,'P1'!$B$4:$J$35,9,FALSE)),"")</f>
        <v/>
      </c>
      <c r="AD138" s="256" t="str">
        <f>IFERROR(IF(AND(AND($N137&lt;&gt;$BI$6,$N137&lt;&gt;$BJ$6),AD137="有"),$AL$2,VLOOKUP(AD137,'P1'!$B$4:$J$35,9,FALSE)),"")</f>
        <v/>
      </c>
      <c r="AE138" s="256" t="str">
        <f>IFERROR(IF(AND(AND($N137&lt;&gt;$BI$6,$N137&lt;&gt;$BJ$6),AE137="有"),$AL$2,VLOOKUP(AE137,'P1'!$B$4:$J$35,9,FALSE)),"")</f>
        <v/>
      </c>
      <c r="AF138" s="256" t="str">
        <f>IFERROR(IF(AND(AND($N137&lt;&gt;$BI$6,$N137&lt;&gt;$BJ$6),AF137="有"),$AL$2,VLOOKUP(AF137,'P1'!$B$4:$J$35,9,FALSE)),"")</f>
        <v/>
      </c>
      <c r="AG138" s="256" t="str">
        <f>IFERROR(IF(AND(AND($N137&lt;&gt;$BI$6,$N137&lt;&gt;$BJ$6),AG137="有"),$AL$2,VLOOKUP(AG137,'P1'!$B$4:$J$35,9,FALSE)),"")</f>
        <v/>
      </c>
      <c r="AH138" s="256" t="str">
        <f>IFERROR(IF(AND(AND($N137&lt;&gt;$BI$6,$N137&lt;&gt;$BJ$6),AH137="有"),$AL$2,VLOOKUP(AH137,'P1'!$B$4:$J$35,9,FALSE)),"")</f>
        <v/>
      </c>
      <c r="AI138" s="256" t="str">
        <f>IFERROR(IF(AND(AND($N137&lt;&gt;$BI$6,$N137&lt;&gt;$BJ$6),AI137="有"),$AL$2,VLOOKUP(AI137,'P1'!$B$4:$J$35,9,FALSE)),"")</f>
        <v/>
      </c>
      <c r="AJ138" s="256" t="str">
        <f>IFERROR(IF(AND(AND($N137&lt;&gt;$BI$6,$N137&lt;&gt;$BJ$6),AJ137="有"),$AL$2,VLOOKUP(AJ137,'P1'!$B$4:$J$35,9,FALSE)),"")</f>
        <v/>
      </c>
      <c r="AK138" s="256" t="str">
        <f>IFERROR(IF(AND(AND($N137&lt;&gt;$BI$6,$N137&lt;&gt;$BJ$6),AK137="有"),$AL$2,VLOOKUP(AK137,'P1'!$B$4:$J$35,9,FALSE)),"")</f>
        <v/>
      </c>
      <c r="AL138" s="256" t="str">
        <f>IFERROR(IF(AND(AND($N137&lt;&gt;$BI$6,$N137&lt;&gt;$BJ$6),AL137="有"),$AL$2,VLOOKUP(AL137,'P1'!$B$4:$J$35,9,FALSE)),"")</f>
        <v/>
      </c>
      <c r="AM138" s="256" t="str">
        <f>IFERROR(IF(AND(AND($N137&lt;&gt;$BI$6,$N137&lt;&gt;$BJ$6),AM137="有"),$AL$2,VLOOKUP(AM137,'P1'!$B$4:$J$35,9,FALSE)),"")</f>
        <v/>
      </c>
      <c r="AN138" s="256" t="str">
        <f>IFERROR(IF(AND(AND($N137&lt;&gt;$BI$6,$N137&lt;&gt;$BJ$6),AN137="有"),$AL$2,VLOOKUP(AN137,'P1'!$B$4:$J$35,9,FALSE)),"")</f>
        <v/>
      </c>
      <c r="AO138" s="256" t="str">
        <f>IFERROR(IF(AND(AND($N137&lt;&gt;$BI$6,$N137&lt;&gt;$BJ$6),AO137="有"),$AL$2,VLOOKUP(AO137,'P1'!$B$4:$J$35,9,FALSE)),"")</f>
        <v/>
      </c>
      <c r="AP138" s="256" t="str">
        <f>IFERROR(IF(AND(AND($N137&lt;&gt;$BI$6,$N137&lt;&gt;$BJ$6),AP137="有"),$AL$2,VLOOKUP(AP137,'P1'!$B$4:$J$35,9,FALSE)),"")</f>
        <v/>
      </c>
      <c r="AQ138" s="256" t="str">
        <f>IFERROR(IF(AND(AND($N137&lt;&gt;$BI$6,$N137&lt;&gt;$BJ$6),AQ137="有"),$AL$2,VLOOKUP(AQ137,'P1'!$B$4:$J$35,9,FALSE)),"")</f>
        <v/>
      </c>
      <c r="AR138" s="256" t="str">
        <f>IFERROR(IF(AND(AND($N137&lt;&gt;$BI$6,$N137&lt;&gt;$BJ$6),AR137="有"),$AL$2,VLOOKUP(AR137,'P1'!$B$4:$J$35,9,FALSE)),"")</f>
        <v/>
      </c>
      <c r="AS138" s="256" t="str">
        <f>IFERROR(IF(AND(AND($N137&lt;&gt;$BI$6,$N137&lt;&gt;$BJ$6),AS137="有"),$AL$2,VLOOKUP(AS137,'P1'!$B$4:$J$35,9,FALSE)),"")</f>
        <v/>
      </c>
      <c r="AT138" s="256" t="str">
        <f>IFERROR(IF(AND(AND($N137&lt;&gt;$BI$6,$N137&lt;&gt;$BJ$6),AT137="有"),$AL$2,VLOOKUP(AT137,'P1'!$B$4:$J$35,9,FALSE)),"")</f>
        <v/>
      </c>
      <c r="AU138" s="256" t="str">
        <f>IFERROR(IF(AND(AND($N137&lt;&gt;$BI$6,$N137&lt;&gt;$BJ$6),AU137="有"),$AL$2,VLOOKUP(AU137,'P1'!$B$4:$J$35,9,FALSE)),"")</f>
        <v/>
      </c>
      <c r="AV138" s="257">
        <f>SUM(Q138:AU138)</f>
        <v>0</v>
      </c>
      <c r="AW138" s="707"/>
      <c r="AX138" s="709"/>
      <c r="AY138" s="258"/>
      <c r="AZ138" s="258"/>
    </row>
    <row r="139" spans="2:52" ht="17.100000000000001" customHeight="1">
      <c r="B139" s="686">
        <f t="shared" si="8"/>
        <v>58</v>
      </c>
      <c r="C139" s="717"/>
      <c r="D139" s="718"/>
      <c r="E139" s="718"/>
      <c r="F139" s="718"/>
      <c r="G139" s="718"/>
      <c r="H139" s="719"/>
      <c r="I139" s="723"/>
      <c r="J139" s="724"/>
      <c r="K139" s="724"/>
      <c r="L139" s="724"/>
      <c r="M139" s="725"/>
      <c r="N139" s="729"/>
      <c r="O139" s="730"/>
      <c r="P139" s="71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3">
        <f>COUNTA(Q139:AU139)</f>
        <v>0</v>
      </c>
      <c r="AW139" s="706">
        <f>AV140</f>
        <v>0</v>
      </c>
      <c r="AX139" s="708" t="str">
        <f>IFERROR(ROUNDDOWN(AV140/$AT$2,1),"")</f>
        <v/>
      </c>
      <c r="AY139" s="254"/>
      <c r="AZ139" s="254"/>
    </row>
    <row r="140" spans="2:52" ht="17.100000000000001" customHeight="1">
      <c r="B140" s="687"/>
      <c r="C140" s="720"/>
      <c r="D140" s="721"/>
      <c r="E140" s="721"/>
      <c r="F140" s="721"/>
      <c r="G140" s="721"/>
      <c r="H140" s="722"/>
      <c r="I140" s="726"/>
      <c r="J140" s="727"/>
      <c r="K140" s="727"/>
      <c r="L140" s="727"/>
      <c r="M140" s="728"/>
      <c r="N140" s="720"/>
      <c r="O140" s="721"/>
      <c r="P140" s="722"/>
      <c r="Q140" s="256" t="str">
        <f>IFERROR(IF(AND(AND($N139&lt;&gt;$BI$6,$N139&lt;&gt;$BJ$6),Q139="有"),$AL$2,VLOOKUP(Q139,'P1'!$B$4:$J$35,9,FALSE)),"")</f>
        <v/>
      </c>
      <c r="R140" s="256" t="str">
        <f>IFERROR(IF(AND(AND($N139&lt;&gt;$BI$6,$N139&lt;&gt;$BJ$6),R139="有"),$AL$2,VLOOKUP(R139,'P1'!$B$4:$J$35,9,FALSE)),"")</f>
        <v/>
      </c>
      <c r="S140" s="256" t="str">
        <f>IFERROR(IF(AND(AND($N139&lt;&gt;$BI$6,$N139&lt;&gt;$BJ$6),S139="有"),$AL$2,VLOOKUP(S139,'P1'!$B$4:$J$35,9,FALSE)),"")</f>
        <v/>
      </c>
      <c r="T140" s="256" t="str">
        <f>IFERROR(IF(AND(AND($N139&lt;&gt;$BI$6,$N139&lt;&gt;$BJ$6),T139="有"),$AL$2,VLOOKUP(T139,'P1'!$B$4:$J$35,9,FALSE)),"")</f>
        <v/>
      </c>
      <c r="U140" s="256" t="str">
        <f>IFERROR(IF(AND(AND($N139&lt;&gt;$BI$6,$N139&lt;&gt;$BJ$6),U139="有"),$AL$2,VLOOKUP(U139,'P1'!$B$4:$J$35,9,FALSE)),"")</f>
        <v/>
      </c>
      <c r="V140" s="256" t="str">
        <f>IFERROR(IF(AND(AND($N139&lt;&gt;$BI$6,$N139&lt;&gt;$BJ$6),V139="有"),$AL$2,VLOOKUP(V139,'P1'!$B$4:$J$35,9,FALSE)),"")</f>
        <v/>
      </c>
      <c r="W140" s="256" t="str">
        <f>IFERROR(IF(AND(AND($N139&lt;&gt;$BI$6,$N139&lt;&gt;$BJ$6),W139="有"),$AL$2,VLOOKUP(W139,'P1'!$B$4:$J$35,9,FALSE)),"")</f>
        <v/>
      </c>
      <c r="X140" s="256" t="str">
        <f>IFERROR(IF(AND(AND($N139&lt;&gt;$BI$6,$N139&lt;&gt;$BJ$6),X139="有"),$AL$2,VLOOKUP(X139,'P1'!$B$4:$J$35,9,FALSE)),"")</f>
        <v/>
      </c>
      <c r="Y140" s="256" t="str">
        <f>IFERROR(IF(AND(AND($N139&lt;&gt;$BI$6,$N139&lt;&gt;$BJ$6),Y139="有"),$AL$2,VLOOKUP(Y139,'P1'!$B$4:$J$35,9,FALSE)),"")</f>
        <v/>
      </c>
      <c r="Z140" s="256" t="str">
        <f>IFERROR(IF(AND(AND($N139&lt;&gt;$BI$6,$N139&lt;&gt;$BJ$6),Z139="有"),$AL$2,VLOOKUP(Z139,'P1'!$B$4:$J$35,9,FALSE)),"")</f>
        <v/>
      </c>
      <c r="AA140" s="256" t="str">
        <f>IFERROR(IF(AND(AND($N139&lt;&gt;$BI$6,$N139&lt;&gt;$BJ$6),AA139="有"),$AL$2,VLOOKUP(AA139,'P1'!$B$4:$J$35,9,FALSE)),"")</f>
        <v/>
      </c>
      <c r="AB140" s="256" t="str">
        <f>IFERROR(IF(AND(AND($N139&lt;&gt;$BI$6,$N139&lt;&gt;$BJ$6),AB139="有"),$AL$2,VLOOKUP(AB139,'P1'!$B$4:$J$35,9,FALSE)),"")</f>
        <v/>
      </c>
      <c r="AC140" s="256" t="str">
        <f>IFERROR(IF(AND(AND($N139&lt;&gt;$BI$6,$N139&lt;&gt;$BJ$6),AC139="有"),$AL$2,VLOOKUP(AC139,'P1'!$B$4:$J$35,9,FALSE)),"")</f>
        <v/>
      </c>
      <c r="AD140" s="256" t="str">
        <f>IFERROR(IF(AND(AND($N139&lt;&gt;$BI$6,$N139&lt;&gt;$BJ$6),AD139="有"),$AL$2,VLOOKUP(AD139,'P1'!$B$4:$J$35,9,FALSE)),"")</f>
        <v/>
      </c>
      <c r="AE140" s="256" t="str">
        <f>IFERROR(IF(AND(AND($N139&lt;&gt;$BI$6,$N139&lt;&gt;$BJ$6),AE139="有"),$AL$2,VLOOKUP(AE139,'P1'!$B$4:$J$35,9,FALSE)),"")</f>
        <v/>
      </c>
      <c r="AF140" s="256" t="str">
        <f>IFERROR(IF(AND(AND($N139&lt;&gt;$BI$6,$N139&lt;&gt;$BJ$6),AF139="有"),$AL$2,VLOOKUP(AF139,'P1'!$B$4:$J$35,9,FALSE)),"")</f>
        <v/>
      </c>
      <c r="AG140" s="256" t="str">
        <f>IFERROR(IF(AND(AND($N139&lt;&gt;$BI$6,$N139&lt;&gt;$BJ$6),AG139="有"),$AL$2,VLOOKUP(AG139,'P1'!$B$4:$J$35,9,FALSE)),"")</f>
        <v/>
      </c>
      <c r="AH140" s="256" t="str">
        <f>IFERROR(IF(AND(AND($N139&lt;&gt;$BI$6,$N139&lt;&gt;$BJ$6),AH139="有"),$AL$2,VLOOKUP(AH139,'P1'!$B$4:$J$35,9,FALSE)),"")</f>
        <v/>
      </c>
      <c r="AI140" s="256" t="str">
        <f>IFERROR(IF(AND(AND($N139&lt;&gt;$BI$6,$N139&lt;&gt;$BJ$6),AI139="有"),$AL$2,VLOOKUP(AI139,'P1'!$B$4:$J$35,9,FALSE)),"")</f>
        <v/>
      </c>
      <c r="AJ140" s="256" t="str">
        <f>IFERROR(IF(AND(AND($N139&lt;&gt;$BI$6,$N139&lt;&gt;$BJ$6),AJ139="有"),$AL$2,VLOOKUP(AJ139,'P1'!$B$4:$J$35,9,FALSE)),"")</f>
        <v/>
      </c>
      <c r="AK140" s="256" t="str">
        <f>IFERROR(IF(AND(AND($N139&lt;&gt;$BI$6,$N139&lt;&gt;$BJ$6),AK139="有"),$AL$2,VLOOKUP(AK139,'P1'!$B$4:$J$35,9,FALSE)),"")</f>
        <v/>
      </c>
      <c r="AL140" s="256" t="str">
        <f>IFERROR(IF(AND(AND($N139&lt;&gt;$BI$6,$N139&lt;&gt;$BJ$6),AL139="有"),$AL$2,VLOOKUP(AL139,'P1'!$B$4:$J$35,9,FALSE)),"")</f>
        <v/>
      </c>
      <c r="AM140" s="256" t="str">
        <f>IFERROR(IF(AND(AND($N139&lt;&gt;$BI$6,$N139&lt;&gt;$BJ$6),AM139="有"),$AL$2,VLOOKUP(AM139,'P1'!$B$4:$J$35,9,FALSE)),"")</f>
        <v/>
      </c>
      <c r="AN140" s="256" t="str">
        <f>IFERROR(IF(AND(AND($N139&lt;&gt;$BI$6,$N139&lt;&gt;$BJ$6),AN139="有"),$AL$2,VLOOKUP(AN139,'P1'!$B$4:$J$35,9,FALSE)),"")</f>
        <v/>
      </c>
      <c r="AO140" s="256" t="str">
        <f>IFERROR(IF(AND(AND($N139&lt;&gt;$BI$6,$N139&lt;&gt;$BJ$6),AO139="有"),$AL$2,VLOOKUP(AO139,'P1'!$B$4:$J$35,9,FALSE)),"")</f>
        <v/>
      </c>
      <c r="AP140" s="256" t="str">
        <f>IFERROR(IF(AND(AND($N139&lt;&gt;$BI$6,$N139&lt;&gt;$BJ$6),AP139="有"),$AL$2,VLOOKUP(AP139,'P1'!$B$4:$J$35,9,FALSE)),"")</f>
        <v/>
      </c>
      <c r="AQ140" s="256" t="str">
        <f>IFERROR(IF(AND(AND($N139&lt;&gt;$BI$6,$N139&lt;&gt;$BJ$6),AQ139="有"),$AL$2,VLOOKUP(AQ139,'P1'!$B$4:$J$35,9,FALSE)),"")</f>
        <v/>
      </c>
      <c r="AR140" s="256" t="str">
        <f>IFERROR(IF(AND(AND($N139&lt;&gt;$BI$6,$N139&lt;&gt;$BJ$6),AR139="有"),$AL$2,VLOOKUP(AR139,'P1'!$B$4:$J$35,9,FALSE)),"")</f>
        <v/>
      </c>
      <c r="AS140" s="256" t="str">
        <f>IFERROR(IF(AND(AND($N139&lt;&gt;$BI$6,$N139&lt;&gt;$BJ$6),AS139="有"),$AL$2,VLOOKUP(AS139,'P1'!$B$4:$J$35,9,FALSE)),"")</f>
        <v/>
      </c>
      <c r="AT140" s="256" t="str">
        <f>IFERROR(IF(AND(AND($N139&lt;&gt;$BI$6,$N139&lt;&gt;$BJ$6),AT139="有"),$AL$2,VLOOKUP(AT139,'P1'!$B$4:$J$35,9,FALSE)),"")</f>
        <v/>
      </c>
      <c r="AU140" s="256" t="str">
        <f>IFERROR(IF(AND(AND($N139&lt;&gt;$BI$6,$N139&lt;&gt;$BJ$6),AU139="有"),$AL$2,VLOOKUP(AU139,'P1'!$B$4:$J$35,9,FALSE)),"")</f>
        <v/>
      </c>
      <c r="AV140" s="257">
        <f>SUM(Q140:AU140)</f>
        <v>0</v>
      </c>
      <c r="AW140" s="707"/>
      <c r="AX140" s="709"/>
      <c r="AY140" s="258"/>
      <c r="AZ140" s="258"/>
    </row>
    <row r="141" spans="2:52" ht="17.100000000000001" customHeight="1">
      <c r="B141" s="686">
        <f t="shared" si="8"/>
        <v>59</v>
      </c>
      <c r="C141" s="717"/>
      <c r="D141" s="718"/>
      <c r="E141" s="718"/>
      <c r="F141" s="718"/>
      <c r="G141" s="718"/>
      <c r="H141" s="719"/>
      <c r="I141" s="723"/>
      <c r="J141" s="724"/>
      <c r="K141" s="724"/>
      <c r="L141" s="724"/>
      <c r="M141" s="725"/>
      <c r="N141" s="729"/>
      <c r="O141" s="730"/>
      <c r="P141" s="71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3">
        <f>COUNTA(Q141:AU141)</f>
        <v>0</v>
      </c>
      <c r="AW141" s="706">
        <f>AV142</f>
        <v>0</v>
      </c>
      <c r="AX141" s="708" t="str">
        <f>IFERROR(ROUNDDOWN(AV142/$AT$2,1),"")</f>
        <v/>
      </c>
      <c r="AY141" s="254"/>
      <c r="AZ141" s="254"/>
    </row>
    <row r="142" spans="2:52" ht="17.100000000000001" customHeight="1">
      <c r="B142" s="687"/>
      <c r="C142" s="720"/>
      <c r="D142" s="721"/>
      <c r="E142" s="721"/>
      <c r="F142" s="721"/>
      <c r="G142" s="721"/>
      <c r="H142" s="722"/>
      <c r="I142" s="726"/>
      <c r="J142" s="727"/>
      <c r="K142" s="727"/>
      <c r="L142" s="727"/>
      <c r="M142" s="728"/>
      <c r="N142" s="720"/>
      <c r="O142" s="721"/>
      <c r="P142" s="722"/>
      <c r="Q142" s="256" t="str">
        <f>IFERROR(IF(AND(AND($N141&lt;&gt;$BI$6,$N141&lt;&gt;$BJ$6),Q141="有"),$AL$2,VLOOKUP(Q141,'P1'!$B$4:$J$35,9,FALSE)),"")</f>
        <v/>
      </c>
      <c r="R142" s="256" t="str">
        <f>IFERROR(IF(AND(AND($N141&lt;&gt;$BI$6,$N141&lt;&gt;$BJ$6),R141="有"),$AL$2,VLOOKUP(R141,'P1'!$B$4:$J$35,9,FALSE)),"")</f>
        <v/>
      </c>
      <c r="S142" s="256" t="str">
        <f>IFERROR(IF(AND(AND($N141&lt;&gt;$BI$6,$N141&lt;&gt;$BJ$6),S141="有"),$AL$2,VLOOKUP(S141,'P1'!$B$4:$J$35,9,FALSE)),"")</f>
        <v/>
      </c>
      <c r="T142" s="256" t="str">
        <f>IFERROR(IF(AND(AND($N141&lt;&gt;$BI$6,$N141&lt;&gt;$BJ$6),T141="有"),$AL$2,VLOOKUP(T141,'P1'!$B$4:$J$35,9,FALSE)),"")</f>
        <v/>
      </c>
      <c r="U142" s="256" t="str">
        <f>IFERROR(IF(AND(AND($N141&lt;&gt;$BI$6,$N141&lt;&gt;$BJ$6),U141="有"),$AL$2,VLOOKUP(U141,'P1'!$B$4:$J$35,9,FALSE)),"")</f>
        <v/>
      </c>
      <c r="V142" s="256" t="str">
        <f>IFERROR(IF(AND(AND($N141&lt;&gt;$BI$6,$N141&lt;&gt;$BJ$6),V141="有"),$AL$2,VLOOKUP(V141,'P1'!$B$4:$J$35,9,FALSE)),"")</f>
        <v/>
      </c>
      <c r="W142" s="256" t="str">
        <f>IFERROR(IF(AND(AND($N141&lt;&gt;$BI$6,$N141&lt;&gt;$BJ$6),W141="有"),$AL$2,VLOOKUP(W141,'P1'!$B$4:$J$35,9,FALSE)),"")</f>
        <v/>
      </c>
      <c r="X142" s="256" t="str">
        <f>IFERROR(IF(AND(AND($N141&lt;&gt;$BI$6,$N141&lt;&gt;$BJ$6),X141="有"),$AL$2,VLOOKUP(X141,'P1'!$B$4:$J$35,9,FALSE)),"")</f>
        <v/>
      </c>
      <c r="Y142" s="256" t="str">
        <f>IFERROR(IF(AND(AND($N141&lt;&gt;$BI$6,$N141&lt;&gt;$BJ$6),Y141="有"),$AL$2,VLOOKUP(Y141,'P1'!$B$4:$J$35,9,FALSE)),"")</f>
        <v/>
      </c>
      <c r="Z142" s="256" t="str">
        <f>IFERROR(IF(AND(AND($N141&lt;&gt;$BI$6,$N141&lt;&gt;$BJ$6),Z141="有"),$AL$2,VLOOKUP(Z141,'P1'!$B$4:$J$35,9,FALSE)),"")</f>
        <v/>
      </c>
      <c r="AA142" s="256" t="str">
        <f>IFERROR(IF(AND(AND($N141&lt;&gt;$BI$6,$N141&lt;&gt;$BJ$6),AA141="有"),$AL$2,VLOOKUP(AA141,'P1'!$B$4:$J$35,9,FALSE)),"")</f>
        <v/>
      </c>
      <c r="AB142" s="256" t="str">
        <f>IFERROR(IF(AND(AND($N141&lt;&gt;$BI$6,$N141&lt;&gt;$BJ$6),AB141="有"),$AL$2,VLOOKUP(AB141,'P1'!$B$4:$J$35,9,FALSE)),"")</f>
        <v/>
      </c>
      <c r="AC142" s="256" t="str">
        <f>IFERROR(IF(AND(AND($N141&lt;&gt;$BI$6,$N141&lt;&gt;$BJ$6),AC141="有"),$AL$2,VLOOKUP(AC141,'P1'!$B$4:$J$35,9,FALSE)),"")</f>
        <v/>
      </c>
      <c r="AD142" s="256" t="str">
        <f>IFERROR(IF(AND(AND($N141&lt;&gt;$BI$6,$N141&lt;&gt;$BJ$6),AD141="有"),$AL$2,VLOOKUP(AD141,'P1'!$B$4:$J$35,9,FALSE)),"")</f>
        <v/>
      </c>
      <c r="AE142" s="256" t="str">
        <f>IFERROR(IF(AND(AND($N141&lt;&gt;$BI$6,$N141&lt;&gt;$BJ$6),AE141="有"),$AL$2,VLOOKUP(AE141,'P1'!$B$4:$J$35,9,FALSE)),"")</f>
        <v/>
      </c>
      <c r="AF142" s="256" t="str">
        <f>IFERROR(IF(AND(AND($N141&lt;&gt;$BI$6,$N141&lt;&gt;$BJ$6),AF141="有"),$AL$2,VLOOKUP(AF141,'P1'!$B$4:$J$35,9,FALSE)),"")</f>
        <v/>
      </c>
      <c r="AG142" s="256" t="str">
        <f>IFERROR(IF(AND(AND($N141&lt;&gt;$BI$6,$N141&lt;&gt;$BJ$6),AG141="有"),$AL$2,VLOOKUP(AG141,'P1'!$B$4:$J$35,9,FALSE)),"")</f>
        <v/>
      </c>
      <c r="AH142" s="256" t="str">
        <f>IFERROR(IF(AND(AND($N141&lt;&gt;$BI$6,$N141&lt;&gt;$BJ$6),AH141="有"),$AL$2,VLOOKUP(AH141,'P1'!$B$4:$J$35,9,FALSE)),"")</f>
        <v/>
      </c>
      <c r="AI142" s="256" t="str">
        <f>IFERROR(IF(AND(AND($N141&lt;&gt;$BI$6,$N141&lt;&gt;$BJ$6),AI141="有"),$AL$2,VLOOKUP(AI141,'P1'!$B$4:$J$35,9,FALSE)),"")</f>
        <v/>
      </c>
      <c r="AJ142" s="256" t="str">
        <f>IFERROR(IF(AND(AND($N141&lt;&gt;$BI$6,$N141&lt;&gt;$BJ$6),AJ141="有"),$AL$2,VLOOKUP(AJ141,'P1'!$B$4:$J$35,9,FALSE)),"")</f>
        <v/>
      </c>
      <c r="AK142" s="256" t="str">
        <f>IFERROR(IF(AND(AND($N141&lt;&gt;$BI$6,$N141&lt;&gt;$BJ$6),AK141="有"),$AL$2,VLOOKUP(AK141,'P1'!$B$4:$J$35,9,FALSE)),"")</f>
        <v/>
      </c>
      <c r="AL142" s="256" t="str">
        <f>IFERROR(IF(AND(AND($N141&lt;&gt;$BI$6,$N141&lt;&gt;$BJ$6),AL141="有"),$AL$2,VLOOKUP(AL141,'P1'!$B$4:$J$35,9,FALSE)),"")</f>
        <v/>
      </c>
      <c r="AM142" s="256" t="str">
        <f>IFERROR(IF(AND(AND($N141&lt;&gt;$BI$6,$N141&lt;&gt;$BJ$6),AM141="有"),$AL$2,VLOOKUP(AM141,'P1'!$B$4:$J$35,9,FALSE)),"")</f>
        <v/>
      </c>
      <c r="AN142" s="256" t="str">
        <f>IFERROR(IF(AND(AND($N141&lt;&gt;$BI$6,$N141&lt;&gt;$BJ$6),AN141="有"),$AL$2,VLOOKUP(AN141,'P1'!$B$4:$J$35,9,FALSE)),"")</f>
        <v/>
      </c>
      <c r="AO142" s="256" t="str">
        <f>IFERROR(IF(AND(AND($N141&lt;&gt;$BI$6,$N141&lt;&gt;$BJ$6),AO141="有"),$AL$2,VLOOKUP(AO141,'P1'!$B$4:$J$35,9,FALSE)),"")</f>
        <v/>
      </c>
      <c r="AP142" s="256" t="str">
        <f>IFERROR(IF(AND(AND($N141&lt;&gt;$BI$6,$N141&lt;&gt;$BJ$6),AP141="有"),$AL$2,VLOOKUP(AP141,'P1'!$B$4:$J$35,9,FALSE)),"")</f>
        <v/>
      </c>
      <c r="AQ142" s="256" t="str">
        <f>IFERROR(IF(AND(AND($N141&lt;&gt;$BI$6,$N141&lt;&gt;$BJ$6),AQ141="有"),$AL$2,VLOOKUP(AQ141,'P1'!$B$4:$J$35,9,FALSE)),"")</f>
        <v/>
      </c>
      <c r="AR142" s="256" t="str">
        <f>IFERROR(IF(AND(AND($N141&lt;&gt;$BI$6,$N141&lt;&gt;$BJ$6),AR141="有"),$AL$2,VLOOKUP(AR141,'P1'!$B$4:$J$35,9,FALSE)),"")</f>
        <v/>
      </c>
      <c r="AS142" s="256" t="str">
        <f>IFERROR(IF(AND(AND($N141&lt;&gt;$BI$6,$N141&lt;&gt;$BJ$6),AS141="有"),$AL$2,VLOOKUP(AS141,'P1'!$B$4:$J$35,9,FALSE)),"")</f>
        <v/>
      </c>
      <c r="AT142" s="256" t="str">
        <f>IFERROR(IF(AND(AND($N141&lt;&gt;$BI$6,$N141&lt;&gt;$BJ$6),AT141="有"),$AL$2,VLOOKUP(AT141,'P1'!$B$4:$J$35,9,FALSE)),"")</f>
        <v/>
      </c>
      <c r="AU142" s="256" t="str">
        <f>IFERROR(IF(AND(AND($N141&lt;&gt;$BI$6,$N141&lt;&gt;$BJ$6),AU141="有"),$AL$2,VLOOKUP(AU141,'P1'!$B$4:$J$35,9,FALSE)),"")</f>
        <v/>
      </c>
      <c r="AV142" s="257">
        <f>SUM(Q142:AU142)</f>
        <v>0</v>
      </c>
      <c r="AW142" s="707"/>
      <c r="AX142" s="709"/>
      <c r="AY142" s="258"/>
      <c r="AZ142" s="258"/>
    </row>
    <row r="143" spans="2:52" ht="17.100000000000001" customHeight="1">
      <c r="B143" s="686">
        <f t="shared" si="8"/>
        <v>60</v>
      </c>
      <c r="C143" s="717"/>
      <c r="D143" s="718"/>
      <c r="E143" s="718"/>
      <c r="F143" s="718"/>
      <c r="G143" s="718"/>
      <c r="H143" s="719"/>
      <c r="I143" s="723"/>
      <c r="J143" s="724"/>
      <c r="K143" s="724"/>
      <c r="L143" s="724"/>
      <c r="M143" s="725"/>
      <c r="N143" s="729"/>
      <c r="O143" s="730"/>
      <c r="P143" s="71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3">
        <f>COUNTA(Q143:AU143)</f>
        <v>0</v>
      </c>
      <c r="AW143" s="706">
        <f>AV144</f>
        <v>0</v>
      </c>
      <c r="AX143" s="708" t="str">
        <f>IFERROR(ROUNDDOWN(AV144/$AT$2,1),"")</f>
        <v/>
      </c>
      <c r="AY143" s="254"/>
      <c r="AZ143" s="254"/>
    </row>
    <row r="144" spans="2:52" ht="17.100000000000001" customHeight="1">
      <c r="B144" s="687"/>
      <c r="C144" s="720"/>
      <c r="D144" s="721"/>
      <c r="E144" s="721"/>
      <c r="F144" s="721"/>
      <c r="G144" s="721"/>
      <c r="H144" s="722"/>
      <c r="I144" s="726"/>
      <c r="J144" s="727"/>
      <c r="K144" s="727"/>
      <c r="L144" s="727"/>
      <c r="M144" s="728"/>
      <c r="N144" s="720"/>
      <c r="O144" s="721"/>
      <c r="P144" s="722"/>
      <c r="Q144" s="256" t="str">
        <f>IFERROR(IF(AND(AND($N143&lt;&gt;$BI$6,$N143&lt;&gt;$BJ$6),Q143="有"),$AL$2,VLOOKUP(Q143,'P1'!$B$4:$J$35,9,FALSE)),"")</f>
        <v/>
      </c>
      <c r="R144" s="256" t="str">
        <f>IFERROR(IF(AND(AND($N143&lt;&gt;$BI$6,$N143&lt;&gt;$BJ$6),R143="有"),$AL$2,VLOOKUP(R143,'P1'!$B$4:$J$35,9,FALSE)),"")</f>
        <v/>
      </c>
      <c r="S144" s="256" t="str">
        <f>IFERROR(IF(AND(AND($N143&lt;&gt;$BI$6,$N143&lt;&gt;$BJ$6),S143="有"),$AL$2,VLOOKUP(S143,'P1'!$B$4:$J$35,9,FALSE)),"")</f>
        <v/>
      </c>
      <c r="T144" s="256" t="str">
        <f>IFERROR(IF(AND(AND($N143&lt;&gt;$BI$6,$N143&lt;&gt;$BJ$6),T143="有"),$AL$2,VLOOKUP(T143,'P1'!$B$4:$J$35,9,FALSE)),"")</f>
        <v/>
      </c>
      <c r="U144" s="256" t="str">
        <f>IFERROR(IF(AND(AND($N143&lt;&gt;$BI$6,$N143&lt;&gt;$BJ$6),U143="有"),$AL$2,VLOOKUP(U143,'P1'!$B$4:$J$35,9,FALSE)),"")</f>
        <v/>
      </c>
      <c r="V144" s="256" t="str">
        <f>IFERROR(IF(AND(AND($N143&lt;&gt;$BI$6,$N143&lt;&gt;$BJ$6),V143="有"),$AL$2,VLOOKUP(V143,'P1'!$B$4:$J$35,9,FALSE)),"")</f>
        <v/>
      </c>
      <c r="W144" s="256" t="str">
        <f>IFERROR(IF(AND(AND($N143&lt;&gt;$BI$6,$N143&lt;&gt;$BJ$6),W143="有"),$AL$2,VLOOKUP(W143,'P1'!$B$4:$J$35,9,FALSE)),"")</f>
        <v/>
      </c>
      <c r="X144" s="256" t="str">
        <f>IFERROR(IF(AND(AND($N143&lt;&gt;$BI$6,$N143&lt;&gt;$BJ$6),X143="有"),$AL$2,VLOOKUP(X143,'P1'!$B$4:$J$35,9,FALSE)),"")</f>
        <v/>
      </c>
      <c r="Y144" s="256" t="str">
        <f>IFERROR(IF(AND(AND($N143&lt;&gt;$BI$6,$N143&lt;&gt;$BJ$6),Y143="有"),$AL$2,VLOOKUP(Y143,'P1'!$B$4:$J$35,9,FALSE)),"")</f>
        <v/>
      </c>
      <c r="Z144" s="256" t="str">
        <f>IFERROR(IF(AND(AND($N143&lt;&gt;$BI$6,$N143&lt;&gt;$BJ$6),Z143="有"),$AL$2,VLOOKUP(Z143,'P1'!$B$4:$J$35,9,FALSE)),"")</f>
        <v/>
      </c>
      <c r="AA144" s="256" t="str">
        <f>IFERROR(IF(AND(AND($N143&lt;&gt;$BI$6,$N143&lt;&gt;$BJ$6),AA143="有"),$AL$2,VLOOKUP(AA143,'P1'!$B$4:$J$35,9,FALSE)),"")</f>
        <v/>
      </c>
      <c r="AB144" s="256" t="str">
        <f>IFERROR(IF(AND(AND($N143&lt;&gt;$BI$6,$N143&lt;&gt;$BJ$6),AB143="有"),$AL$2,VLOOKUP(AB143,'P1'!$B$4:$J$35,9,FALSE)),"")</f>
        <v/>
      </c>
      <c r="AC144" s="256" t="str">
        <f>IFERROR(IF(AND(AND($N143&lt;&gt;$BI$6,$N143&lt;&gt;$BJ$6),AC143="有"),$AL$2,VLOOKUP(AC143,'P1'!$B$4:$J$35,9,FALSE)),"")</f>
        <v/>
      </c>
      <c r="AD144" s="256" t="str">
        <f>IFERROR(IF(AND(AND($N143&lt;&gt;$BI$6,$N143&lt;&gt;$BJ$6),AD143="有"),$AL$2,VLOOKUP(AD143,'P1'!$B$4:$J$35,9,FALSE)),"")</f>
        <v/>
      </c>
      <c r="AE144" s="256" t="str">
        <f>IFERROR(IF(AND(AND($N143&lt;&gt;$BI$6,$N143&lt;&gt;$BJ$6),AE143="有"),$AL$2,VLOOKUP(AE143,'P1'!$B$4:$J$35,9,FALSE)),"")</f>
        <v/>
      </c>
      <c r="AF144" s="256" t="str">
        <f>IFERROR(IF(AND(AND($N143&lt;&gt;$BI$6,$N143&lt;&gt;$BJ$6),AF143="有"),$AL$2,VLOOKUP(AF143,'P1'!$B$4:$J$35,9,FALSE)),"")</f>
        <v/>
      </c>
      <c r="AG144" s="256" t="str">
        <f>IFERROR(IF(AND(AND($N143&lt;&gt;$BI$6,$N143&lt;&gt;$BJ$6),AG143="有"),$AL$2,VLOOKUP(AG143,'P1'!$B$4:$J$35,9,FALSE)),"")</f>
        <v/>
      </c>
      <c r="AH144" s="256" t="str">
        <f>IFERROR(IF(AND(AND($N143&lt;&gt;$BI$6,$N143&lt;&gt;$BJ$6),AH143="有"),$AL$2,VLOOKUP(AH143,'P1'!$B$4:$J$35,9,FALSE)),"")</f>
        <v/>
      </c>
      <c r="AI144" s="256" t="str">
        <f>IFERROR(IF(AND(AND($N143&lt;&gt;$BI$6,$N143&lt;&gt;$BJ$6),AI143="有"),$AL$2,VLOOKUP(AI143,'P1'!$B$4:$J$35,9,FALSE)),"")</f>
        <v/>
      </c>
      <c r="AJ144" s="256" t="str">
        <f>IFERROR(IF(AND(AND($N143&lt;&gt;$BI$6,$N143&lt;&gt;$BJ$6),AJ143="有"),$AL$2,VLOOKUP(AJ143,'P1'!$B$4:$J$35,9,FALSE)),"")</f>
        <v/>
      </c>
      <c r="AK144" s="256" t="str">
        <f>IFERROR(IF(AND(AND($N143&lt;&gt;$BI$6,$N143&lt;&gt;$BJ$6),AK143="有"),$AL$2,VLOOKUP(AK143,'P1'!$B$4:$J$35,9,FALSE)),"")</f>
        <v/>
      </c>
      <c r="AL144" s="256" t="str">
        <f>IFERROR(IF(AND(AND($N143&lt;&gt;$BI$6,$N143&lt;&gt;$BJ$6),AL143="有"),$AL$2,VLOOKUP(AL143,'P1'!$B$4:$J$35,9,FALSE)),"")</f>
        <v/>
      </c>
      <c r="AM144" s="256" t="str">
        <f>IFERROR(IF(AND(AND($N143&lt;&gt;$BI$6,$N143&lt;&gt;$BJ$6),AM143="有"),$AL$2,VLOOKUP(AM143,'P1'!$B$4:$J$35,9,FALSE)),"")</f>
        <v/>
      </c>
      <c r="AN144" s="256" t="str">
        <f>IFERROR(IF(AND(AND($N143&lt;&gt;$BI$6,$N143&lt;&gt;$BJ$6),AN143="有"),$AL$2,VLOOKUP(AN143,'P1'!$B$4:$J$35,9,FALSE)),"")</f>
        <v/>
      </c>
      <c r="AO144" s="256" t="str">
        <f>IFERROR(IF(AND(AND($N143&lt;&gt;$BI$6,$N143&lt;&gt;$BJ$6),AO143="有"),$AL$2,VLOOKUP(AO143,'P1'!$B$4:$J$35,9,FALSE)),"")</f>
        <v/>
      </c>
      <c r="AP144" s="256" t="str">
        <f>IFERROR(IF(AND(AND($N143&lt;&gt;$BI$6,$N143&lt;&gt;$BJ$6),AP143="有"),$AL$2,VLOOKUP(AP143,'P1'!$B$4:$J$35,9,FALSE)),"")</f>
        <v/>
      </c>
      <c r="AQ144" s="256" t="str">
        <f>IFERROR(IF(AND(AND($N143&lt;&gt;$BI$6,$N143&lt;&gt;$BJ$6),AQ143="有"),$AL$2,VLOOKUP(AQ143,'P1'!$B$4:$J$35,9,FALSE)),"")</f>
        <v/>
      </c>
      <c r="AR144" s="256" t="str">
        <f>IFERROR(IF(AND(AND($N143&lt;&gt;$BI$6,$N143&lt;&gt;$BJ$6),AR143="有"),$AL$2,VLOOKUP(AR143,'P1'!$B$4:$J$35,9,FALSE)),"")</f>
        <v/>
      </c>
      <c r="AS144" s="256" t="str">
        <f>IFERROR(IF(AND(AND($N143&lt;&gt;$BI$6,$N143&lt;&gt;$BJ$6),AS143="有"),$AL$2,VLOOKUP(AS143,'P1'!$B$4:$J$35,9,FALSE)),"")</f>
        <v/>
      </c>
      <c r="AT144" s="256" t="str">
        <f>IFERROR(IF(AND(AND($N143&lt;&gt;$BI$6,$N143&lt;&gt;$BJ$6),AT143="有"),$AL$2,VLOOKUP(AT143,'P1'!$B$4:$J$35,9,FALSE)),"")</f>
        <v/>
      </c>
      <c r="AU144" s="256" t="str">
        <f>IFERROR(IF(AND(AND($N143&lt;&gt;$BI$6,$N143&lt;&gt;$BJ$6),AU143="有"),$AL$2,VLOOKUP(AU143,'P1'!$B$4:$J$35,9,FALSE)),"")</f>
        <v/>
      </c>
      <c r="AV144" s="257">
        <f>SUM(Q144:AU144)</f>
        <v>0</v>
      </c>
      <c r="AW144" s="707"/>
      <c r="AX144" s="709"/>
      <c r="AY144" s="258"/>
      <c r="AZ144" s="258"/>
    </row>
    <row r="145" spans="2:59" ht="17.100000000000001" customHeight="1">
      <c r="B145" s="686">
        <f t="shared" si="8"/>
        <v>61</v>
      </c>
      <c r="C145" s="717"/>
      <c r="D145" s="718"/>
      <c r="E145" s="718"/>
      <c r="F145" s="718"/>
      <c r="G145" s="718"/>
      <c r="H145" s="719"/>
      <c r="I145" s="723"/>
      <c r="J145" s="724"/>
      <c r="K145" s="724"/>
      <c r="L145" s="724"/>
      <c r="M145" s="725"/>
      <c r="N145" s="729"/>
      <c r="O145" s="730"/>
      <c r="P145" s="71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3">
        <f>COUNTA(Q145:AU145)</f>
        <v>0</v>
      </c>
      <c r="AW145" s="706">
        <f>AV146</f>
        <v>0</v>
      </c>
      <c r="AX145" s="708" t="str">
        <f>IFERROR(ROUNDDOWN(AV146/$AT$2,1),"")</f>
        <v/>
      </c>
      <c r="AY145" s="254"/>
      <c r="AZ145" s="254"/>
    </row>
    <row r="146" spans="2:59" ht="17.100000000000001" customHeight="1">
      <c r="B146" s="687"/>
      <c r="C146" s="720"/>
      <c r="D146" s="721"/>
      <c r="E146" s="721"/>
      <c r="F146" s="721"/>
      <c r="G146" s="721"/>
      <c r="H146" s="722"/>
      <c r="I146" s="726"/>
      <c r="J146" s="727"/>
      <c r="K146" s="727"/>
      <c r="L146" s="727"/>
      <c r="M146" s="728"/>
      <c r="N146" s="720"/>
      <c r="O146" s="721"/>
      <c r="P146" s="722"/>
      <c r="Q146" s="256" t="str">
        <f>IFERROR(IF(AND(AND($N145&lt;&gt;$BI$6,$N145&lt;&gt;$BJ$6),Q145="有"),$AL$2,VLOOKUP(Q145,'P1'!$B$4:$J$35,9,FALSE)),"")</f>
        <v/>
      </c>
      <c r="R146" s="256" t="str">
        <f>IFERROR(IF(AND(AND($N145&lt;&gt;$BI$6,$N145&lt;&gt;$BJ$6),R145="有"),$AL$2,VLOOKUP(R145,'P1'!$B$4:$J$35,9,FALSE)),"")</f>
        <v/>
      </c>
      <c r="S146" s="256" t="str">
        <f>IFERROR(IF(AND(AND($N145&lt;&gt;$BI$6,$N145&lt;&gt;$BJ$6),S145="有"),$AL$2,VLOOKUP(S145,'P1'!$B$4:$J$35,9,FALSE)),"")</f>
        <v/>
      </c>
      <c r="T146" s="256" t="str">
        <f>IFERROR(IF(AND(AND($N145&lt;&gt;$BI$6,$N145&lt;&gt;$BJ$6),T145="有"),$AL$2,VLOOKUP(T145,'P1'!$B$4:$J$35,9,FALSE)),"")</f>
        <v/>
      </c>
      <c r="U146" s="256" t="str">
        <f>IFERROR(IF(AND(AND($N145&lt;&gt;$BI$6,$N145&lt;&gt;$BJ$6),U145="有"),$AL$2,VLOOKUP(U145,'P1'!$B$4:$J$35,9,FALSE)),"")</f>
        <v/>
      </c>
      <c r="V146" s="256" t="str">
        <f>IFERROR(IF(AND(AND($N145&lt;&gt;$BI$6,$N145&lt;&gt;$BJ$6),V145="有"),$AL$2,VLOOKUP(V145,'P1'!$B$4:$J$35,9,FALSE)),"")</f>
        <v/>
      </c>
      <c r="W146" s="256" t="str">
        <f>IFERROR(IF(AND(AND($N145&lt;&gt;$BI$6,$N145&lt;&gt;$BJ$6),W145="有"),$AL$2,VLOOKUP(W145,'P1'!$B$4:$J$35,9,FALSE)),"")</f>
        <v/>
      </c>
      <c r="X146" s="256" t="str">
        <f>IFERROR(IF(AND(AND($N145&lt;&gt;$BI$6,$N145&lt;&gt;$BJ$6),X145="有"),$AL$2,VLOOKUP(X145,'P1'!$B$4:$J$35,9,FALSE)),"")</f>
        <v/>
      </c>
      <c r="Y146" s="256" t="str">
        <f>IFERROR(IF(AND(AND($N145&lt;&gt;$BI$6,$N145&lt;&gt;$BJ$6),Y145="有"),$AL$2,VLOOKUP(Y145,'P1'!$B$4:$J$35,9,FALSE)),"")</f>
        <v/>
      </c>
      <c r="Z146" s="256" t="str">
        <f>IFERROR(IF(AND(AND($N145&lt;&gt;$BI$6,$N145&lt;&gt;$BJ$6),Z145="有"),$AL$2,VLOOKUP(Z145,'P1'!$B$4:$J$35,9,FALSE)),"")</f>
        <v/>
      </c>
      <c r="AA146" s="256" t="str">
        <f>IFERROR(IF(AND(AND($N145&lt;&gt;$BI$6,$N145&lt;&gt;$BJ$6),AA145="有"),$AL$2,VLOOKUP(AA145,'P1'!$B$4:$J$35,9,FALSE)),"")</f>
        <v/>
      </c>
      <c r="AB146" s="256" t="str">
        <f>IFERROR(IF(AND(AND($N145&lt;&gt;$BI$6,$N145&lt;&gt;$BJ$6),AB145="有"),$AL$2,VLOOKUP(AB145,'P1'!$B$4:$J$35,9,FALSE)),"")</f>
        <v/>
      </c>
      <c r="AC146" s="256" t="str">
        <f>IFERROR(IF(AND(AND($N145&lt;&gt;$BI$6,$N145&lt;&gt;$BJ$6),AC145="有"),$AL$2,VLOOKUP(AC145,'P1'!$B$4:$J$35,9,FALSE)),"")</f>
        <v/>
      </c>
      <c r="AD146" s="256" t="str">
        <f>IFERROR(IF(AND(AND($N145&lt;&gt;$BI$6,$N145&lt;&gt;$BJ$6),AD145="有"),$AL$2,VLOOKUP(AD145,'P1'!$B$4:$J$35,9,FALSE)),"")</f>
        <v/>
      </c>
      <c r="AE146" s="256" t="str">
        <f>IFERROR(IF(AND(AND($N145&lt;&gt;$BI$6,$N145&lt;&gt;$BJ$6),AE145="有"),$AL$2,VLOOKUP(AE145,'P1'!$B$4:$J$35,9,FALSE)),"")</f>
        <v/>
      </c>
      <c r="AF146" s="256" t="str">
        <f>IFERROR(IF(AND(AND($N145&lt;&gt;$BI$6,$N145&lt;&gt;$BJ$6),AF145="有"),$AL$2,VLOOKUP(AF145,'P1'!$B$4:$J$35,9,FALSE)),"")</f>
        <v/>
      </c>
      <c r="AG146" s="256" t="str">
        <f>IFERROR(IF(AND(AND($N145&lt;&gt;$BI$6,$N145&lt;&gt;$BJ$6),AG145="有"),$AL$2,VLOOKUP(AG145,'P1'!$B$4:$J$35,9,FALSE)),"")</f>
        <v/>
      </c>
      <c r="AH146" s="256" t="str">
        <f>IFERROR(IF(AND(AND($N145&lt;&gt;$BI$6,$N145&lt;&gt;$BJ$6),AH145="有"),$AL$2,VLOOKUP(AH145,'P1'!$B$4:$J$35,9,FALSE)),"")</f>
        <v/>
      </c>
      <c r="AI146" s="256" t="str">
        <f>IFERROR(IF(AND(AND($N145&lt;&gt;$BI$6,$N145&lt;&gt;$BJ$6),AI145="有"),$AL$2,VLOOKUP(AI145,'P1'!$B$4:$J$35,9,FALSE)),"")</f>
        <v/>
      </c>
      <c r="AJ146" s="256" t="str">
        <f>IFERROR(IF(AND(AND($N145&lt;&gt;$BI$6,$N145&lt;&gt;$BJ$6),AJ145="有"),$AL$2,VLOOKUP(AJ145,'P1'!$B$4:$J$35,9,FALSE)),"")</f>
        <v/>
      </c>
      <c r="AK146" s="256" t="str">
        <f>IFERROR(IF(AND(AND($N145&lt;&gt;$BI$6,$N145&lt;&gt;$BJ$6),AK145="有"),$AL$2,VLOOKUP(AK145,'P1'!$B$4:$J$35,9,FALSE)),"")</f>
        <v/>
      </c>
      <c r="AL146" s="256" t="str">
        <f>IFERROR(IF(AND(AND($N145&lt;&gt;$BI$6,$N145&lt;&gt;$BJ$6),AL145="有"),$AL$2,VLOOKUP(AL145,'P1'!$B$4:$J$35,9,FALSE)),"")</f>
        <v/>
      </c>
      <c r="AM146" s="256" t="str">
        <f>IFERROR(IF(AND(AND($N145&lt;&gt;$BI$6,$N145&lt;&gt;$BJ$6),AM145="有"),$AL$2,VLOOKUP(AM145,'P1'!$B$4:$J$35,9,FALSE)),"")</f>
        <v/>
      </c>
      <c r="AN146" s="256" t="str">
        <f>IFERROR(IF(AND(AND($N145&lt;&gt;$BI$6,$N145&lt;&gt;$BJ$6),AN145="有"),$AL$2,VLOOKUP(AN145,'P1'!$B$4:$J$35,9,FALSE)),"")</f>
        <v/>
      </c>
      <c r="AO146" s="256" t="str">
        <f>IFERROR(IF(AND(AND($N145&lt;&gt;$BI$6,$N145&lt;&gt;$BJ$6),AO145="有"),$AL$2,VLOOKUP(AO145,'P1'!$B$4:$J$35,9,FALSE)),"")</f>
        <v/>
      </c>
      <c r="AP146" s="256" t="str">
        <f>IFERROR(IF(AND(AND($N145&lt;&gt;$BI$6,$N145&lt;&gt;$BJ$6),AP145="有"),$AL$2,VLOOKUP(AP145,'P1'!$B$4:$J$35,9,FALSE)),"")</f>
        <v/>
      </c>
      <c r="AQ146" s="256" t="str">
        <f>IFERROR(IF(AND(AND($N145&lt;&gt;$BI$6,$N145&lt;&gt;$BJ$6),AQ145="有"),$AL$2,VLOOKUP(AQ145,'P1'!$B$4:$J$35,9,FALSE)),"")</f>
        <v/>
      </c>
      <c r="AR146" s="256" t="str">
        <f>IFERROR(IF(AND(AND($N145&lt;&gt;$BI$6,$N145&lt;&gt;$BJ$6),AR145="有"),$AL$2,VLOOKUP(AR145,'P1'!$B$4:$J$35,9,FALSE)),"")</f>
        <v/>
      </c>
      <c r="AS146" s="256" t="str">
        <f>IFERROR(IF(AND(AND($N145&lt;&gt;$BI$6,$N145&lt;&gt;$BJ$6),AS145="有"),$AL$2,VLOOKUP(AS145,'P1'!$B$4:$J$35,9,FALSE)),"")</f>
        <v/>
      </c>
      <c r="AT146" s="256" t="str">
        <f>IFERROR(IF(AND(AND($N145&lt;&gt;$BI$6,$N145&lt;&gt;$BJ$6),AT145="有"),$AL$2,VLOOKUP(AT145,'P1'!$B$4:$J$35,9,FALSE)),"")</f>
        <v/>
      </c>
      <c r="AU146" s="256" t="str">
        <f>IFERROR(IF(AND(AND($N145&lt;&gt;$BI$6,$N145&lt;&gt;$BJ$6),AU145="有"),$AL$2,VLOOKUP(AU145,'P1'!$B$4:$J$35,9,FALSE)),"")</f>
        <v/>
      </c>
      <c r="AV146" s="257">
        <f>SUM(Q146:AU146)</f>
        <v>0</v>
      </c>
      <c r="AW146" s="707"/>
      <c r="AX146" s="709"/>
      <c r="AY146" s="258"/>
      <c r="AZ146" s="258"/>
    </row>
    <row r="147" spans="2:59" ht="17.100000000000001" customHeight="1">
      <c r="B147" s="686">
        <f t="shared" si="8"/>
        <v>62</v>
      </c>
      <c r="C147" s="717"/>
      <c r="D147" s="718"/>
      <c r="E147" s="718"/>
      <c r="F147" s="718"/>
      <c r="G147" s="718"/>
      <c r="H147" s="719"/>
      <c r="I147" s="723"/>
      <c r="J147" s="724"/>
      <c r="K147" s="724"/>
      <c r="L147" s="724"/>
      <c r="M147" s="725"/>
      <c r="N147" s="729"/>
      <c r="O147" s="730"/>
      <c r="P147" s="71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3">
        <f>COUNTA(Q147:AU147)</f>
        <v>0</v>
      </c>
      <c r="AW147" s="706">
        <f>AV148</f>
        <v>0</v>
      </c>
      <c r="AX147" s="708" t="str">
        <f>IFERROR(ROUNDDOWN(AV148/$AT$2,1),"")</f>
        <v/>
      </c>
      <c r="AY147" s="254"/>
      <c r="AZ147" s="254"/>
    </row>
    <row r="148" spans="2:59" ht="17.100000000000001" customHeight="1">
      <c r="B148" s="687"/>
      <c r="C148" s="720"/>
      <c r="D148" s="721"/>
      <c r="E148" s="721"/>
      <c r="F148" s="721"/>
      <c r="G148" s="721"/>
      <c r="H148" s="722"/>
      <c r="I148" s="726"/>
      <c r="J148" s="727"/>
      <c r="K148" s="727"/>
      <c r="L148" s="727"/>
      <c r="M148" s="728"/>
      <c r="N148" s="720"/>
      <c r="O148" s="721"/>
      <c r="P148" s="722"/>
      <c r="Q148" s="256" t="str">
        <f>IFERROR(IF(AND(AND($N147&lt;&gt;$BI$6,$N147&lt;&gt;$BJ$6),Q147="有"),$AL$2,VLOOKUP(Q147,'P1'!$B$4:$J$35,9,FALSE)),"")</f>
        <v/>
      </c>
      <c r="R148" s="256" t="str">
        <f>IFERROR(IF(AND(AND($N147&lt;&gt;$BI$6,$N147&lt;&gt;$BJ$6),R147="有"),$AL$2,VLOOKUP(R147,'P1'!$B$4:$J$35,9,FALSE)),"")</f>
        <v/>
      </c>
      <c r="S148" s="256" t="str">
        <f>IFERROR(IF(AND(AND($N147&lt;&gt;$BI$6,$N147&lt;&gt;$BJ$6),S147="有"),$AL$2,VLOOKUP(S147,'P1'!$B$4:$J$35,9,FALSE)),"")</f>
        <v/>
      </c>
      <c r="T148" s="256" t="str">
        <f>IFERROR(IF(AND(AND($N147&lt;&gt;$BI$6,$N147&lt;&gt;$BJ$6),T147="有"),$AL$2,VLOOKUP(T147,'P1'!$B$4:$J$35,9,FALSE)),"")</f>
        <v/>
      </c>
      <c r="U148" s="256" t="str">
        <f>IFERROR(IF(AND(AND($N147&lt;&gt;$BI$6,$N147&lt;&gt;$BJ$6),U147="有"),$AL$2,VLOOKUP(U147,'P1'!$B$4:$J$35,9,FALSE)),"")</f>
        <v/>
      </c>
      <c r="V148" s="256" t="str">
        <f>IFERROR(IF(AND(AND($N147&lt;&gt;$BI$6,$N147&lt;&gt;$BJ$6),V147="有"),$AL$2,VLOOKUP(V147,'P1'!$B$4:$J$35,9,FALSE)),"")</f>
        <v/>
      </c>
      <c r="W148" s="256" t="str">
        <f>IFERROR(IF(AND(AND($N147&lt;&gt;$BI$6,$N147&lt;&gt;$BJ$6),W147="有"),$AL$2,VLOOKUP(W147,'P1'!$B$4:$J$35,9,FALSE)),"")</f>
        <v/>
      </c>
      <c r="X148" s="256" t="str">
        <f>IFERROR(IF(AND(AND($N147&lt;&gt;$BI$6,$N147&lt;&gt;$BJ$6),X147="有"),$AL$2,VLOOKUP(X147,'P1'!$B$4:$J$35,9,FALSE)),"")</f>
        <v/>
      </c>
      <c r="Y148" s="256" t="str">
        <f>IFERROR(IF(AND(AND($N147&lt;&gt;$BI$6,$N147&lt;&gt;$BJ$6),Y147="有"),$AL$2,VLOOKUP(Y147,'P1'!$B$4:$J$35,9,FALSE)),"")</f>
        <v/>
      </c>
      <c r="Z148" s="256" t="str">
        <f>IFERROR(IF(AND(AND($N147&lt;&gt;$BI$6,$N147&lt;&gt;$BJ$6),Z147="有"),$AL$2,VLOOKUP(Z147,'P1'!$B$4:$J$35,9,FALSE)),"")</f>
        <v/>
      </c>
      <c r="AA148" s="256" t="str">
        <f>IFERROR(IF(AND(AND($N147&lt;&gt;$BI$6,$N147&lt;&gt;$BJ$6),AA147="有"),$AL$2,VLOOKUP(AA147,'P1'!$B$4:$J$35,9,FALSE)),"")</f>
        <v/>
      </c>
      <c r="AB148" s="256" t="str">
        <f>IFERROR(IF(AND(AND($N147&lt;&gt;$BI$6,$N147&lt;&gt;$BJ$6),AB147="有"),$AL$2,VLOOKUP(AB147,'P1'!$B$4:$J$35,9,FALSE)),"")</f>
        <v/>
      </c>
      <c r="AC148" s="256" t="str">
        <f>IFERROR(IF(AND(AND($N147&lt;&gt;$BI$6,$N147&lt;&gt;$BJ$6),AC147="有"),$AL$2,VLOOKUP(AC147,'P1'!$B$4:$J$35,9,FALSE)),"")</f>
        <v/>
      </c>
      <c r="AD148" s="256" t="str">
        <f>IFERROR(IF(AND(AND($N147&lt;&gt;$BI$6,$N147&lt;&gt;$BJ$6),AD147="有"),$AL$2,VLOOKUP(AD147,'P1'!$B$4:$J$35,9,FALSE)),"")</f>
        <v/>
      </c>
      <c r="AE148" s="256" t="str">
        <f>IFERROR(IF(AND(AND($N147&lt;&gt;$BI$6,$N147&lt;&gt;$BJ$6),AE147="有"),$AL$2,VLOOKUP(AE147,'P1'!$B$4:$J$35,9,FALSE)),"")</f>
        <v/>
      </c>
      <c r="AF148" s="256" t="str">
        <f>IFERROR(IF(AND(AND($N147&lt;&gt;$BI$6,$N147&lt;&gt;$BJ$6),AF147="有"),$AL$2,VLOOKUP(AF147,'P1'!$B$4:$J$35,9,FALSE)),"")</f>
        <v/>
      </c>
      <c r="AG148" s="256" t="str">
        <f>IFERROR(IF(AND(AND($N147&lt;&gt;$BI$6,$N147&lt;&gt;$BJ$6),AG147="有"),$AL$2,VLOOKUP(AG147,'P1'!$B$4:$J$35,9,FALSE)),"")</f>
        <v/>
      </c>
      <c r="AH148" s="256" t="str">
        <f>IFERROR(IF(AND(AND($N147&lt;&gt;$BI$6,$N147&lt;&gt;$BJ$6),AH147="有"),$AL$2,VLOOKUP(AH147,'P1'!$B$4:$J$35,9,FALSE)),"")</f>
        <v/>
      </c>
      <c r="AI148" s="256" t="str">
        <f>IFERROR(IF(AND(AND($N147&lt;&gt;$BI$6,$N147&lt;&gt;$BJ$6),AI147="有"),$AL$2,VLOOKUP(AI147,'P1'!$B$4:$J$35,9,FALSE)),"")</f>
        <v/>
      </c>
      <c r="AJ148" s="256" t="str">
        <f>IFERROR(IF(AND(AND($N147&lt;&gt;$BI$6,$N147&lt;&gt;$BJ$6),AJ147="有"),$AL$2,VLOOKUP(AJ147,'P1'!$B$4:$J$35,9,FALSE)),"")</f>
        <v/>
      </c>
      <c r="AK148" s="256" t="str">
        <f>IFERROR(IF(AND(AND($N147&lt;&gt;$BI$6,$N147&lt;&gt;$BJ$6),AK147="有"),$AL$2,VLOOKUP(AK147,'P1'!$B$4:$J$35,9,FALSE)),"")</f>
        <v/>
      </c>
      <c r="AL148" s="256" t="str">
        <f>IFERROR(IF(AND(AND($N147&lt;&gt;$BI$6,$N147&lt;&gt;$BJ$6),AL147="有"),$AL$2,VLOOKUP(AL147,'P1'!$B$4:$J$35,9,FALSE)),"")</f>
        <v/>
      </c>
      <c r="AM148" s="256" t="str">
        <f>IFERROR(IF(AND(AND($N147&lt;&gt;$BI$6,$N147&lt;&gt;$BJ$6),AM147="有"),$AL$2,VLOOKUP(AM147,'P1'!$B$4:$J$35,9,FALSE)),"")</f>
        <v/>
      </c>
      <c r="AN148" s="256" t="str">
        <f>IFERROR(IF(AND(AND($N147&lt;&gt;$BI$6,$N147&lt;&gt;$BJ$6),AN147="有"),$AL$2,VLOOKUP(AN147,'P1'!$B$4:$J$35,9,FALSE)),"")</f>
        <v/>
      </c>
      <c r="AO148" s="256" t="str">
        <f>IFERROR(IF(AND(AND($N147&lt;&gt;$BI$6,$N147&lt;&gt;$BJ$6),AO147="有"),$AL$2,VLOOKUP(AO147,'P1'!$B$4:$J$35,9,FALSE)),"")</f>
        <v/>
      </c>
      <c r="AP148" s="256" t="str">
        <f>IFERROR(IF(AND(AND($N147&lt;&gt;$BI$6,$N147&lt;&gt;$BJ$6),AP147="有"),$AL$2,VLOOKUP(AP147,'P1'!$B$4:$J$35,9,FALSE)),"")</f>
        <v/>
      </c>
      <c r="AQ148" s="256" t="str">
        <f>IFERROR(IF(AND(AND($N147&lt;&gt;$BI$6,$N147&lt;&gt;$BJ$6),AQ147="有"),$AL$2,VLOOKUP(AQ147,'P1'!$B$4:$J$35,9,FALSE)),"")</f>
        <v/>
      </c>
      <c r="AR148" s="256" t="str">
        <f>IFERROR(IF(AND(AND($N147&lt;&gt;$BI$6,$N147&lt;&gt;$BJ$6),AR147="有"),$AL$2,VLOOKUP(AR147,'P1'!$B$4:$J$35,9,FALSE)),"")</f>
        <v/>
      </c>
      <c r="AS148" s="256" t="str">
        <f>IFERROR(IF(AND(AND($N147&lt;&gt;$BI$6,$N147&lt;&gt;$BJ$6),AS147="有"),$AL$2,VLOOKUP(AS147,'P1'!$B$4:$J$35,9,FALSE)),"")</f>
        <v/>
      </c>
      <c r="AT148" s="256" t="str">
        <f>IFERROR(IF(AND(AND($N147&lt;&gt;$BI$6,$N147&lt;&gt;$BJ$6),AT147="有"),$AL$2,VLOOKUP(AT147,'P1'!$B$4:$J$35,9,FALSE)),"")</f>
        <v/>
      </c>
      <c r="AU148" s="256" t="str">
        <f>IFERROR(IF(AND(AND($N147&lt;&gt;$BI$6,$N147&lt;&gt;$BJ$6),AU147="有"),$AL$2,VLOOKUP(AU147,'P1'!$B$4:$J$35,9,FALSE)),"")</f>
        <v/>
      </c>
      <c r="AV148" s="257">
        <f>SUM(Q148:AU148)</f>
        <v>0</v>
      </c>
      <c r="AW148" s="707"/>
      <c r="AX148" s="709"/>
      <c r="AY148" s="258"/>
      <c r="AZ148" s="258"/>
    </row>
    <row r="149" spans="2:59" s="235" customFormat="1" ht="5.0999999999999996" customHeight="1">
      <c r="B149" s="260"/>
      <c r="C149" s="261"/>
      <c r="D149" s="262"/>
      <c r="E149" s="262"/>
      <c r="F149" s="262"/>
      <c r="G149" s="262"/>
      <c r="H149" s="262"/>
      <c r="I149" s="261"/>
      <c r="J149" s="261"/>
      <c r="K149" s="261"/>
      <c r="L149" s="261"/>
      <c r="M149" s="261"/>
      <c r="N149" s="261"/>
      <c r="O149" s="261"/>
      <c r="P149" s="261"/>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c r="AL149" s="263"/>
      <c r="AM149" s="263"/>
      <c r="AN149" s="263"/>
      <c r="AO149" s="263"/>
      <c r="AP149" s="263"/>
      <c r="AQ149" s="263"/>
      <c r="AR149" s="263"/>
      <c r="AS149" s="263"/>
      <c r="AT149" s="263"/>
      <c r="AU149" s="263"/>
      <c r="AV149" s="263"/>
      <c r="AW149" s="263"/>
      <c r="AX149" s="264"/>
      <c r="BA149" s="241"/>
      <c r="BB149" s="241"/>
      <c r="BC149" s="241"/>
      <c r="BD149" s="241"/>
      <c r="BE149" s="241"/>
      <c r="BF149" s="241"/>
      <c r="BG149" s="241"/>
    </row>
    <row r="150" spans="2:59" s="234" customFormat="1" ht="5.0999999999999996" customHeight="1">
      <c r="B150" s="271"/>
      <c r="AS150" s="248"/>
      <c r="AT150" s="248"/>
      <c r="AU150" s="248"/>
      <c r="AY150" s="241"/>
      <c r="AZ150" s="241"/>
      <c r="BA150" s="241"/>
      <c r="BB150" s="241"/>
      <c r="BC150" s="241"/>
      <c r="BD150" s="241"/>
      <c r="BE150" s="241"/>
      <c r="BF150" s="241"/>
      <c r="BG150" s="241"/>
    </row>
    <row r="151" spans="2:59" ht="21.95" customHeight="1">
      <c r="B151" s="243" t="str">
        <f>B2</f>
        <v>（2）　勤務実績　（指導月の３月前の実績）</v>
      </c>
      <c r="S151" s="277" t="s">
        <v>141</v>
      </c>
      <c r="T151" s="731" t="str">
        <f>$T$2</f>
        <v/>
      </c>
      <c r="U151" s="731"/>
      <c r="V151" s="272" t="s">
        <v>27</v>
      </c>
      <c r="W151" s="272">
        <f>$W$2</f>
        <v>8</v>
      </c>
      <c r="X151" s="278" t="s">
        <v>165</v>
      </c>
      <c r="Y151" s="272"/>
      <c r="Z151" s="279" t="s">
        <v>142</v>
      </c>
      <c r="AA151" s="232"/>
      <c r="AB151" s="245"/>
      <c r="AC151" s="245"/>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8" t="str">
        <f>"4 / "&amp;COUNTA(C$6,C$56,C$105,C$154,C$203)</f>
        <v>4 / 1</v>
      </c>
    </row>
    <row r="152" spans="2:59" s="248" customFormat="1" ht="15" customHeight="1">
      <c r="B152" s="686"/>
      <c r="C152" s="694" t="s">
        <v>171</v>
      </c>
      <c r="D152" s="695"/>
      <c r="E152" s="695"/>
      <c r="F152" s="695"/>
      <c r="G152" s="695"/>
      <c r="H152" s="696"/>
      <c r="I152" s="694" t="s">
        <v>172</v>
      </c>
      <c r="J152" s="695"/>
      <c r="K152" s="695"/>
      <c r="L152" s="695"/>
      <c r="M152" s="696"/>
      <c r="N152" s="710" t="s">
        <v>173</v>
      </c>
      <c r="O152" s="695"/>
      <c r="P152" s="696"/>
      <c r="Q152" s="249">
        <f>Q$4</f>
        <v>42948</v>
      </c>
      <c r="R152" s="249">
        <f t="shared" ref="R152:AU152" si="9">R$4</f>
        <v>42949</v>
      </c>
      <c r="S152" s="249">
        <f t="shared" si="9"/>
        <v>42950</v>
      </c>
      <c r="T152" s="249">
        <f t="shared" si="9"/>
        <v>42951</v>
      </c>
      <c r="U152" s="249">
        <f t="shared" si="9"/>
        <v>42952</v>
      </c>
      <c r="V152" s="249">
        <f t="shared" si="9"/>
        <v>42953</v>
      </c>
      <c r="W152" s="249">
        <f t="shared" si="9"/>
        <v>42954</v>
      </c>
      <c r="X152" s="249">
        <f t="shared" si="9"/>
        <v>42955</v>
      </c>
      <c r="Y152" s="249">
        <f t="shared" si="9"/>
        <v>42956</v>
      </c>
      <c r="Z152" s="249">
        <f t="shared" si="9"/>
        <v>42957</v>
      </c>
      <c r="AA152" s="249">
        <f t="shared" si="9"/>
        <v>42958</v>
      </c>
      <c r="AB152" s="249">
        <f t="shared" si="9"/>
        <v>42959</v>
      </c>
      <c r="AC152" s="249">
        <f t="shared" si="9"/>
        <v>42960</v>
      </c>
      <c r="AD152" s="249">
        <f t="shared" si="9"/>
        <v>42961</v>
      </c>
      <c r="AE152" s="249">
        <f t="shared" si="9"/>
        <v>42962</v>
      </c>
      <c r="AF152" s="249">
        <f t="shared" si="9"/>
        <v>42963</v>
      </c>
      <c r="AG152" s="249">
        <f t="shared" si="9"/>
        <v>42964</v>
      </c>
      <c r="AH152" s="249">
        <f t="shared" si="9"/>
        <v>42965</v>
      </c>
      <c r="AI152" s="249">
        <f t="shared" si="9"/>
        <v>42966</v>
      </c>
      <c r="AJ152" s="249">
        <f t="shared" si="9"/>
        <v>42967</v>
      </c>
      <c r="AK152" s="249">
        <f t="shared" si="9"/>
        <v>42968</v>
      </c>
      <c r="AL152" s="249">
        <f t="shared" si="9"/>
        <v>42969</v>
      </c>
      <c r="AM152" s="249">
        <f t="shared" si="9"/>
        <v>42970</v>
      </c>
      <c r="AN152" s="249">
        <f t="shared" si="9"/>
        <v>42971</v>
      </c>
      <c r="AO152" s="249">
        <f t="shared" si="9"/>
        <v>42972</v>
      </c>
      <c r="AP152" s="249">
        <f t="shared" si="9"/>
        <v>42973</v>
      </c>
      <c r="AQ152" s="249">
        <f t="shared" si="9"/>
        <v>42974</v>
      </c>
      <c r="AR152" s="249">
        <f t="shared" si="9"/>
        <v>42975</v>
      </c>
      <c r="AS152" s="249">
        <f t="shared" si="9"/>
        <v>42976</v>
      </c>
      <c r="AT152" s="249">
        <f t="shared" si="9"/>
        <v>42977</v>
      </c>
      <c r="AU152" s="249">
        <f t="shared" si="9"/>
        <v>42978</v>
      </c>
      <c r="AV152" s="250" t="s">
        <v>174</v>
      </c>
      <c r="AW152" s="682"/>
      <c r="AX152" s="682" t="s">
        <v>175</v>
      </c>
      <c r="AY152" s="251"/>
      <c r="AZ152" s="251"/>
      <c r="BA152" s="241"/>
      <c r="BB152" s="241"/>
      <c r="BC152" s="241"/>
      <c r="BD152" s="241"/>
      <c r="BE152" s="241"/>
      <c r="BF152" s="241"/>
      <c r="BG152" s="241"/>
    </row>
    <row r="153" spans="2:59" s="248" customFormat="1" ht="15" customHeight="1">
      <c r="B153" s="687"/>
      <c r="C153" s="697"/>
      <c r="D153" s="698"/>
      <c r="E153" s="698"/>
      <c r="F153" s="698"/>
      <c r="G153" s="698"/>
      <c r="H153" s="699"/>
      <c r="I153" s="697"/>
      <c r="J153" s="698"/>
      <c r="K153" s="698"/>
      <c r="L153" s="698"/>
      <c r="M153" s="699"/>
      <c r="N153" s="697"/>
      <c r="O153" s="698"/>
      <c r="P153" s="699"/>
      <c r="Q153" s="252" t="str">
        <f>Q$5</f>
        <v>火</v>
      </c>
      <c r="R153" s="252" t="str">
        <f t="shared" ref="R153:AU153" si="10">R$5</f>
        <v>水</v>
      </c>
      <c r="S153" s="252" t="str">
        <f t="shared" si="10"/>
        <v>木</v>
      </c>
      <c r="T153" s="252" t="str">
        <f t="shared" si="10"/>
        <v>金</v>
      </c>
      <c r="U153" s="252" t="str">
        <f t="shared" si="10"/>
        <v>土</v>
      </c>
      <c r="V153" s="252" t="str">
        <f t="shared" si="10"/>
        <v>日</v>
      </c>
      <c r="W153" s="252" t="str">
        <f t="shared" si="10"/>
        <v>月</v>
      </c>
      <c r="X153" s="252" t="str">
        <f t="shared" si="10"/>
        <v>火</v>
      </c>
      <c r="Y153" s="252" t="str">
        <f t="shared" si="10"/>
        <v>水</v>
      </c>
      <c r="Z153" s="252" t="str">
        <f t="shared" si="10"/>
        <v>木</v>
      </c>
      <c r="AA153" s="252" t="str">
        <f t="shared" si="10"/>
        <v>金</v>
      </c>
      <c r="AB153" s="252" t="str">
        <f t="shared" si="10"/>
        <v>土</v>
      </c>
      <c r="AC153" s="252" t="str">
        <f t="shared" si="10"/>
        <v>日</v>
      </c>
      <c r="AD153" s="252" t="str">
        <f t="shared" si="10"/>
        <v>月</v>
      </c>
      <c r="AE153" s="252" t="str">
        <f t="shared" si="10"/>
        <v>火</v>
      </c>
      <c r="AF153" s="252" t="str">
        <f t="shared" si="10"/>
        <v>水</v>
      </c>
      <c r="AG153" s="252" t="str">
        <f t="shared" si="10"/>
        <v>木</v>
      </c>
      <c r="AH153" s="252" t="str">
        <f t="shared" si="10"/>
        <v>金</v>
      </c>
      <c r="AI153" s="252" t="str">
        <f t="shared" si="10"/>
        <v>土</v>
      </c>
      <c r="AJ153" s="252" t="str">
        <f t="shared" si="10"/>
        <v>日</v>
      </c>
      <c r="AK153" s="252" t="str">
        <f t="shared" si="10"/>
        <v>月</v>
      </c>
      <c r="AL153" s="252" t="str">
        <f t="shared" si="10"/>
        <v>火</v>
      </c>
      <c r="AM153" s="252" t="str">
        <f t="shared" si="10"/>
        <v>水</v>
      </c>
      <c r="AN153" s="252" t="str">
        <f t="shared" si="10"/>
        <v>木</v>
      </c>
      <c r="AO153" s="252" t="str">
        <f t="shared" si="10"/>
        <v>金</v>
      </c>
      <c r="AP153" s="252" t="str">
        <f t="shared" si="10"/>
        <v>土</v>
      </c>
      <c r="AQ153" s="252" t="str">
        <f t="shared" si="10"/>
        <v>日</v>
      </c>
      <c r="AR153" s="252" t="str">
        <f t="shared" si="10"/>
        <v>月</v>
      </c>
      <c r="AS153" s="252" t="str">
        <f t="shared" si="10"/>
        <v>火</v>
      </c>
      <c r="AT153" s="252" t="str">
        <f t="shared" si="10"/>
        <v>水</v>
      </c>
      <c r="AU153" s="252" t="str">
        <f t="shared" si="10"/>
        <v>木</v>
      </c>
      <c r="AV153" s="250" t="s">
        <v>176</v>
      </c>
      <c r="AW153" s="683"/>
      <c r="AX153" s="683"/>
      <c r="AY153" s="251"/>
      <c r="AZ153" s="251"/>
      <c r="BA153" s="241"/>
      <c r="BB153" s="241"/>
      <c r="BC153" s="241"/>
      <c r="BD153" s="241"/>
      <c r="BE153" s="241"/>
      <c r="BF153" s="241"/>
      <c r="BG153" s="241"/>
    </row>
    <row r="154" spans="2:59" ht="17.100000000000001" customHeight="1">
      <c r="B154" s="686">
        <f>B147+1</f>
        <v>63</v>
      </c>
      <c r="C154" s="717"/>
      <c r="D154" s="718"/>
      <c r="E154" s="718"/>
      <c r="F154" s="718"/>
      <c r="G154" s="718"/>
      <c r="H154" s="719"/>
      <c r="I154" s="723"/>
      <c r="J154" s="724"/>
      <c r="K154" s="724"/>
      <c r="L154" s="724"/>
      <c r="M154" s="725"/>
      <c r="N154" s="729"/>
      <c r="O154" s="730"/>
      <c r="P154" s="737"/>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3">
        <f>COUNTA(Q154:AU154)</f>
        <v>0</v>
      </c>
      <c r="AW154" s="706">
        <f>AV155</f>
        <v>0</v>
      </c>
      <c r="AX154" s="708" t="str">
        <f>IFERROR(ROUNDDOWN(AV155/$AT$2,1),"")</f>
        <v/>
      </c>
      <c r="AY154" s="254"/>
      <c r="AZ154" s="254"/>
    </row>
    <row r="155" spans="2:59" ht="17.100000000000001" customHeight="1">
      <c r="B155" s="687"/>
      <c r="C155" s="720"/>
      <c r="D155" s="721"/>
      <c r="E155" s="721"/>
      <c r="F155" s="721"/>
      <c r="G155" s="721"/>
      <c r="H155" s="722"/>
      <c r="I155" s="726"/>
      <c r="J155" s="727"/>
      <c r="K155" s="727"/>
      <c r="L155" s="727"/>
      <c r="M155" s="728"/>
      <c r="N155" s="738"/>
      <c r="O155" s="739"/>
      <c r="P155" s="740"/>
      <c r="Q155" s="256" t="str">
        <f>IFERROR(IF(AND(AND($N154&lt;&gt;$BI$6,$N154&lt;&gt;$BJ$6),Q154="有"),$AL$2,VLOOKUP(Q154,'P1'!$B$4:$J$35,9,FALSE)),"")</f>
        <v/>
      </c>
      <c r="R155" s="256" t="str">
        <f>IFERROR(IF(AND(AND($N154&lt;&gt;$BI$6,$N154&lt;&gt;$BJ$6),R154="有"),$AL$2,VLOOKUP(R154,'P1'!$B$4:$J$35,9,FALSE)),"")</f>
        <v/>
      </c>
      <c r="S155" s="256" t="str">
        <f>IFERROR(IF(AND(AND($N154&lt;&gt;$BI$6,$N154&lt;&gt;$BJ$6),S154="有"),$AL$2,VLOOKUP(S154,'P1'!$B$4:$J$35,9,FALSE)),"")</f>
        <v/>
      </c>
      <c r="T155" s="256" t="str">
        <f>IFERROR(IF(AND(AND($N154&lt;&gt;$BI$6,$N154&lt;&gt;$BJ$6),T154="有"),$AL$2,VLOOKUP(T154,'P1'!$B$4:$J$35,9,FALSE)),"")</f>
        <v/>
      </c>
      <c r="U155" s="256" t="str">
        <f>IFERROR(IF(AND(AND($N154&lt;&gt;$BI$6,$N154&lt;&gt;$BJ$6),U154="有"),$AL$2,VLOOKUP(U154,'P1'!$B$4:$J$35,9,FALSE)),"")</f>
        <v/>
      </c>
      <c r="V155" s="256" t="str">
        <f>IFERROR(IF(AND(AND($N154&lt;&gt;$BI$6,$N154&lt;&gt;$BJ$6),V154="有"),$AL$2,VLOOKUP(V154,'P1'!$B$4:$J$35,9,FALSE)),"")</f>
        <v/>
      </c>
      <c r="W155" s="256" t="str">
        <f>IFERROR(IF(AND(AND($N154&lt;&gt;$BI$6,$N154&lt;&gt;$BJ$6),W154="有"),$AL$2,VLOOKUP(W154,'P1'!$B$4:$J$35,9,FALSE)),"")</f>
        <v/>
      </c>
      <c r="X155" s="256" t="str">
        <f>IFERROR(IF(AND(AND($N154&lt;&gt;$BI$6,$N154&lt;&gt;$BJ$6),X154="有"),$AL$2,VLOOKUP(X154,'P1'!$B$4:$J$35,9,FALSE)),"")</f>
        <v/>
      </c>
      <c r="Y155" s="256" t="str">
        <f>IFERROR(IF(AND(AND($N154&lt;&gt;$BI$6,$N154&lt;&gt;$BJ$6),Y154="有"),$AL$2,VLOOKUP(Y154,'P1'!$B$4:$J$35,9,FALSE)),"")</f>
        <v/>
      </c>
      <c r="Z155" s="256" t="str">
        <f>IFERROR(IF(AND(AND($N154&lt;&gt;$BI$6,$N154&lt;&gt;$BJ$6),Z154="有"),$AL$2,VLOOKUP(Z154,'P1'!$B$4:$J$35,9,FALSE)),"")</f>
        <v/>
      </c>
      <c r="AA155" s="256" t="str">
        <f>IFERROR(IF(AND(AND($N154&lt;&gt;$BI$6,$N154&lt;&gt;$BJ$6),AA154="有"),$AL$2,VLOOKUP(AA154,'P1'!$B$4:$J$35,9,FALSE)),"")</f>
        <v/>
      </c>
      <c r="AB155" s="256" t="str">
        <f>IFERROR(IF(AND(AND($N154&lt;&gt;$BI$6,$N154&lt;&gt;$BJ$6),AB154="有"),$AL$2,VLOOKUP(AB154,'P1'!$B$4:$J$35,9,FALSE)),"")</f>
        <v/>
      </c>
      <c r="AC155" s="256" t="str">
        <f>IFERROR(IF(AND(AND($N154&lt;&gt;$BI$6,$N154&lt;&gt;$BJ$6),AC154="有"),$AL$2,VLOOKUP(AC154,'P1'!$B$4:$J$35,9,FALSE)),"")</f>
        <v/>
      </c>
      <c r="AD155" s="256" t="str">
        <f>IFERROR(IF(AND(AND($N154&lt;&gt;$BI$6,$N154&lt;&gt;$BJ$6),AD154="有"),$AL$2,VLOOKUP(AD154,'P1'!$B$4:$J$35,9,FALSE)),"")</f>
        <v/>
      </c>
      <c r="AE155" s="256" t="str">
        <f>IFERROR(IF(AND(AND($N154&lt;&gt;$BI$6,$N154&lt;&gt;$BJ$6),AE154="有"),$AL$2,VLOOKUP(AE154,'P1'!$B$4:$J$35,9,FALSE)),"")</f>
        <v/>
      </c>
      <c r="AF155" s="256" t="str">
        <f>IFERROR(IF(AND(AND($N154&lt;&gt;$BI$6,$N154&lt;&gt;$BJ$6),AF154="有"),$AL$2,VLOOKUP(AF154,'P1'!$B$4:$J$35,9,FALSE)),"")</f>
        <v/>
      </c>
      <c r="AG155" s="256" t="str">
        <f>IFERROR(IF(AND(AND($N154&lt;&gt;$BI$6,$N154&lt;&gt;$BJ$6),AG154="有"),$AL$2,VLOOKUP(AG154,'P1'!$B$4:$J$35,9,FALSE)),"")</f>
        <v/>
      </c>
      <c r="AH155" s="256" t="str">
        <f>IFERROR(IF(AND(AND($N154&lt;&gt;$BI$6,$N154&lt;&gt;$BJ$6),AH154="有"),$AL$2,VLOOKUP(AH154,'P1'!$B$4:$J$35,9,FALSE)),"")</f>
        <v/>
      </c>
      <c r="AI155" s="256" t="str">
        <f>IFERROR(IF(AND(AND($N154&lt;&gt;$BI$6,$N154&lt;&gt;$BJ$6),AI154="有"),$AL$2,VLOOKUP(AI154,'P1'!$B$4:$J$35,9,FALSE)),"")</f>
        <v/>
      </c>
      <c r="AJ155" s="256" t="str">
        <f>IFERROR(IF(AND(AND($N154&lt;&gt;$BI$6,$N154&lt;&gt;$BJ$6),AJ154="有"),$AL$2,VLOOKUP(AJ154,'P1'!$B$4:$J$35,9,FALSE)),"")</f>
        <v/>
      </c>
      <c r="AK155" s="256" t="str">
        <f>IFERROR(IF(AND(AND($N154&lt;&gt;$BI$6,$N154&lt;&gt;$BJ$6),AK154="有"),$AL$2,VLOOKUP(AK154,'P1'!$B$4:$J$35,9,FALSE)),"")</f>
        <v/>
      </c>
      <c r="AL155" s="256" t="str">
        <f>IFERROR(IF(AND(AND($N154&lt;&gt;$BI$6,$N154&lt;&gt;$BJ$6),AL154="有"),$AL$2,VLOOKUP(AL154,'P1'!$B$4:$J$35,9,FALSE)),"")</f>
        <v/>
      </c>
      <c r="AM155" s="256" t="str">
        <f>IFERROR(IF(AND(AND($N154&lt;&gt;$BI$6,$N154&lt;&gt;$BJ$6),AM154="有"),$AL$2,VLOOKUP(AM154,'P1'!$B$4:$J$35,9,FALSE)),"")</f>
        <v/>
      </c>
      <c r="AN155" s="256" t="str">
        <f>IFERROR(IF(AND(AND($N154&lt;&gt;$BI$6,$N154&lt;&gt;$BJ$6),AN154="有"),$AL$2,VLOOKUP(AN154,'P1'!$B$4:$J$35,9,FALSE)),"")</f>
        <v/>
      </c>
      <c r="AO155" s="256" t="str">
        <f>IFERROR(IF(AND(AND($N154&lt;&gt;$BI$6,$N154&lt;&gt;$BJ$6),AO154="有"),$AL$2,VLOOKUP(AO154,'P1'!$B$4:$J$35,9,FALSE)),"")</f>
        <v/>
      </c>
      <c r="AP155" s="256" t="str">
        <f>IFERROR(IF(AND(AND($N154&lt;&gt;$BI$6,$N154&lt;&gt;$BJ$6),AP154="有"),$AL$2,VLOOKUP(AP154,'P1'!$B$4:$J$35,9,FALSE)),"")</f>
        <v/>
      </c>
      <c r="AQ155" s="256" t="str">
        <f>IFERROR(IF(AND(AND($N154&lt;&gt;$BI$6,$N154&lt;&gt;$BJ$6),AQ154="有"),$AL$2,VLOOKUP(AQ154,'P1'!$B$4:$J$35,9,FALSE)),"")</f>
        <v/>
      </c>
      <c r="AR155" s="256" t="str">
        <f>IFERROR(IF(AND(AND($N154&lt;&gt;$BI$6,$N154&lt;&gt;$BJ$6),AR154="有"),$AL$2,VLOOKUP(AR154,'P1'!$B$4:$J$35,9,FALSE)),"")</f>
        <v/>
      </c>
      <c r="AS155" s="256" t="str">
        <f>IFERROR(IF(AND(AND($N154&lt;&gt;$BI$6,$N154&lt;&gt;$BJ$6),AS154="有"),$AL$2,VLOOKUP(AS154,'P1'!$B$4:$J$35,9,FALSE)),"")</f>
        <v/>
      </c>
      <c r="AT155" s="256" t="str">
        <f>IFERROR(IF(AND(AND($N154&lt;&gt;$BI$6,$N154&lt;&gt;$BJ$6),AT154="有"),$AL$2,VLOOKUP(AT154,'P1'!$B$4:$J$35,9,FALSE)),"")</f>
        <v/>
      </c>
      <c r="AU155" s="256" t="str">
        <f>IFERROR(IF(AND(AND($N154&lt;&gt;$BI$6,$N154&lt;&gt;$BJ$6),AU154="有"),$AL$2,VLOOKUP(AU154,'P1'!$B$4:$J$35,9,FALSE)),"")</f>
        <v/>
      </c>
      <c r="AV155" s="257">
        <f>SUM(Q155:AU155)</f>
        <v>0</v>
      </c>
      <c r="AW155" s="707"/>
      <c r="AX155" s="709"/>
      <c r="AY155" s="258"/>
      <c r="AZ155" s="258"/>
    </row>
    <row r="156" spans="2:59" ht="17.100000000000001" customHeight="1">
      <c r="B156" s="686">
        <f t="shared" ref="B156:B196" si="11">B154+1</f>
        <v>64</v>
      </c>
      <c r="C156" s="717"/>
      <c r="D156" s="718"/>
      <c r="E156" s="718"/>
      <c r="F156" s="718"/>
      <c r="G156" s="718"/>
      <c r="H156" s="719"/>
      <c r="I156" s="723"/>
      <c r="J156" s="724"/>
      <c r="K156" s="724"/>
      <c r="L156" s="724"/>
      <c r="M156" s="725"/>
      <c r="N156" s="729"/>
      <c r="O156" s="730"/>
      <c r="P156" s="737"/>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3">
        <f>COUNTA(Q156:AU156)</f>
        <v>0</v>
      </c>
      <c r="AW156" s="706">
        <f>AV157</f>
        <v>0</v>
      </c>
      <c r="AX156" s="708" t="str">
        <f>IFERROR(ROUNDDOWN(AV157/$AT$2,1),"")</f>
        <v/>
      </c>
      <c r="AY156" s="254"/>
      <c r="AZ156" s="254"/>
    </row>
    <row r="157" spans="2:59" ht="17.100000000000001" customHeight="1">
      <c r="B157" s="687"/>
      <c r="C157" s="720"/>
      <c r="D157" s="721"/>
      <c r="E157" s="721"/>
      <c r="F157" s="721"/>
      <c r="G157" s="721"/>
      <c r="H157" s="722"/>
      <c r="I157" s="726"/>
      <c r="J157" s="727"/>
      <c r="K157" s="727"/>
      <c r="L157" s="727"/>
      <c r="M157" s="728"/>
      <c r="N157" s="738"/>
      <c r="O157" s="739"/>
      <c r="P157" s="740"/>
      <c r="Q157" s="256" t="str">
        <f>IFERROR(IF(AND(AND($N156&lt;&gt;$BI$6,$N156&lt;&gt;$BJ$6),Q156="有"),$AL$2,VLOOKUP(Q156,'P1'!$B$4:$J$35,9,FALSE)),"")</f>
        <v/>
      </c>
      <c r="R157" s="256" t="str">
        <f>IFERROR(IF(AND(AND($N156&lt;&gt;$BI$6,$N156&lt;&gt;$BJ$6),R156="有"),$AL$2,VLOOKUP(R156,'P1'!$B$4:$J$35,9,FALSE)),"")</f>
        <v/>
      </c>
      <c r="S157" s="256" t="str">
        <f>IFERROR(IF(AND(AND($N156&lt;&gt;$BI$6,$N156&lt;&gt;$BJ$6),S156="有"),$AL$2,VLOOKUP(S156,'P1'!$B$4:$J$35,9,FALSE)),"")</f>
        <v/>
      </c>
      <c r="T157" s="256" t="str">
        <f>IFERROR(IF(AND(AND($N156&lt;&gt;$BI$6,$N156&lt;&gt;$BJ$6),T156="有"),$AL$2,VLOOKUP(T156,'P1'!$B$4:$J$35,9,FALSE)),"")</f>
        <v/>
      </c>
      <c r="U157" s="256" t="str">
        <f>IFERROR(IF(AND(AND($N156&lt;&gt;$BI$6,$N156&lt;&gt;$BJ$6),U156="有"),$AL$2,VLOOKUP(U156,'P1'!$B$4:$J$35,9,FALSE)),"")</f>
        <v/>
      </c>
      <c r="V157" s="256" t="str">
        <f>IFERROR(IF(AND(AND($N156&lt;&gt;$BI$6,$N156&lt;&gt;$BJ$6),V156="有"),$AL$2,VLOOKUP(V156,'P1'!$B$4:$J$35,9,FALSE)),"")</f>
        <v/>
      </c>
      <c r="W157" s="256" t="str">
        <f>IFERROR(IF(AND(AND($N156&lt;&gt;$BI$6,$N156&lt;&gt;$BJ$6),W156="有"),$AL$2,VLOOKUP(W156,'P1'!$B$4:$J$35,9,FALSE)),"")</f>
        <v/>
      </c>
      <c r="X157" s="256" t="str">
        <f>IFERROR(IF(AND(AND($N156&lt;&gt;$BI$6,$N156&lt;&gt;$BJ$6),X156="有"),$AL$2,VLOOKUP(X156,'P1'!$B$4:$J$35,9,FALSE)),"")</f>
        <v/>
      </c>
      <c r="Y157" s="256" t="str">
        <f>IFERROR(IF(AND(AND($N156&lt;&gt;$BI$6,$N156&lt;&gt;$BJ$6),Y156="有"),$AL$2,VLOOKUP(Y156,'P1'!$B$4:$J$35,9,FALSE)),"")</f>
        <v/>
      </c>
      <c r="Z157" s="256" t="str">
        <f>IFERROR(IF(AND(AND($N156&lt;&gt;$BI$6,$N156&lt;&gt;$BJ$6),Z156="有"),$AL$2,VLOOKUP(Z156,'P1'!$B$4:$J$35,9,FALSE)),"")</f>
        <v/>
      </c>
      <c r="AA157" s="256" t="str">
        <f>IFERROR(IF(AND(AND($N156&lt;&gt;$BI$6,$N156&lt;&gt;$BJ$6),AA156="有"),$AL$2,VLOOKUP(AA156,'P1'!$B$4:$J$35,9,FALSE)),"")</f>
        <v/>
      </c>
      <c r="AB157" s="256" t="str">
        <f>IFERROR(IF(AND(AND($N156&lt;&gt;$BI$6,$N156&lt;&gt;$BJ$6),AB156="有"),$AL$2,VLOOKUP(AB156,'P1'!$B$4:$J$35,9,FALSE)),"")</f>
        <v/>
      </c>
      <c r="AC157" s="256" t="str">
        <f>IFERROR(IF(AND(AND($N156&lt;&gt;$BI$6,$N156&lt;&gt;$BJ$6),AC156="有"),$AL$2,VLOOKUP(AC156,'P1'!$B$4:$J$35,9,FALSE)),"")</f>
        <v/>
      </c>
      <c r="AD157" s="256" t="str">
        <f>IFERROR(IF(AND(AND($N156&lt;&gt;$BI$6,$N156&lt;&gt;$BJ$6),AD156="有"),$AL$2,VLOOKUP(AD156,'P1'!$B$4:$J$35,9,FALSE)),"")</f>
        <v/>
      </c>
      <c r="AE157" s="256" t="str">
        <f>IFERROR(IF(AND(AND($N156&lt;&gt;$BI$6,$N156&lt;&gt;$BJ$6),AE156="有"),$AL$2,VLOOKUP(AE156,'P1'!$B$4:$J$35,9,FALSE)),"")</f>
        <v/>
      </c>
      <c r="AF157" s="256" t="str">
        <f>IFERROR(IF(AND(AND($N156&lt;&gt;$BI$6,$N156&lt;&gt;$BJ$6),AF156="有"),$AL$2,VLOOKUP(AF156,'P1'!$B$4:$J$35,9,FALSE)),"")</f>
        <v/>
      </c>
      <c r="AG157" s="256" t="str">
        <f>IFERROR(IF(AND(AND($N156&lt;&gt;$BI$6,$N156&lt;&gt;$BJ$6),AG156="有"),$AL$2,VLOOKUP(AG156,'P1'!$B$4:$J$35,9,FALSE)),"")</f>
        <v/>
      </c>
      <c r="AH157" s="256" t="str">
        <f>IFERROR(IF(AND(AND($N156&lt;&gt;$BI$6,$N156&lt;&gt;$BJ$6),AH156="有"),$AL$2,VLOOKUP(AH156,'P1'!$B$4:$J$35,9,FALSE)),"")</f>
        <v/>
      </c>
      <c r="AI157" s="256" t="str">
        <f>IFERROR(IF(AND(AND($N156&lt;&gt;$BI$6,$N156&lt;&gt;$BJ$6),AI156="有"),$AL$2,VLOOKUP(AI156,'P1'!$B$4:$J$35,9,FALSE)),"")</f>
        <v/>
      </c>
      <c r="AJ157" s="256" t="str">
        <f>IFERROR(IF(AND(AND($N156&lt;&gt;$BI$6,$N156&lt;&gt;$BJ$6),AJ156="有"),$AL$2,VLOOKUP(AJ156,'P1'!$B$4:$J$35,9,FALSE)),"")</f>
        <v/>
      </c>
      <c r="AK157" s="256" t="str">
        <f>IFERROR(IF(AND(AND($N156&lt;&gt;$BI$6,$N156&lt;&gt;$BJ$6),AK156="有"),$AL$2,VLOOKUP(AK156,'P1'!$B$4:$J$35,9,FALSE)),"")</f>
        <v/>
      </c>
      <c r="AL157" s="256" t="str">
        <f>IFERROR(IF(AND(AND($N156&lt;&gt;$BI$6,$N156&lt;&gt;$BJ$6),AL156="有"),$AL$2,VLOOKUP(AL156,'P1'!$B$4:$J$35,9,FALSE)),"")</f>
        <v/>
      </c>
      <c r="AM157" s="256" t="str">
        <f>IFERROR(IF(AND(AND($N156&lt;&gt;$BI$6,$N156&lt;&gt;$BJ$6),AM156="有"),$AL$2,VLOOKUP(AM156,'P1'!$B$4:$J$35,9,FALSE)),"")</f>
        <v/>
      </c>
      <c r="AN157" s="256" t="str">
        <f>IFERROR(IF(AND(AND($N156&lt;&gt;$BI$6,$N156&lt;&gt;$BJ$6),AN156="有"),$AL$2,VLOOKUP(AN156,'P1'!$B$4:$J$35,9,FALSE)),"")</f>
        <v/>
      </c>
      <c r="AO157" s="256" t="str">
        <f>IFERROR(IF(AND(AND($N156&lt;&gt;$BI$6,$N156&lt;&gt;$BJ$6),AO156="有"),$AL$2,VLOOKUP(AO156,'P1'!$B$4:$J$35,9,FALSE)),"")</f>
        <v/>
      </c>
      <c r="AP157" s="256" t="str">
        <f>IFERROR(IF(AND(AND($N156&lt;&gt;$BI$6,$N156&lt;&gt;$BJ$6),AP156="有"),$AL$2,VLOOKUP(AP156,'P1'!$B$4:$J$35,9,FALSE)),"")</f>
        <v/>
      </c>
      <c r="AQ157" s="256" t="str">
        <f>IFERROR(IF(AND(AND($N156&lt;&gt;$BI$6,$N156&lt;&gt;$BJ$6),AQ156="有"),$AL$2,VLOOKUP(AQ156,'P1'!$B$4:$J$35,9,FALSE)),"")</f>
        <v/>
      </c>
      <c r="AR157" s="256" t="str">
        <f>IFERROR(IF(AND(AND($N156&lt;&gt;$BI$6,$N156&lt;&gt;$BJ$6),AR156="有"),$AL$2,VLOOKUP(AR156,'P1'!$B$4:$J$35,9,FALSE)),"")</f>
        <v/>
      </c>
      <c r="AS157" s="256" t="str">
        <f>IFERROR(IF(AND(AND($N156&lt;&gt;$BI$6,$N156&lt;&gt;$BJ$6),AS156="有"),$AL$2,VLOOKUP(AS156,'P1'!$B$4:$J$35,9,FALSE)),"")</f>
        <v/>
      </c>
      <c r="AT157" s="256" t="str">
        <f>IFERROR(IF(AND(AND($N156&lt;&gt;$BI$6,$N156&lt;&gt;$BJ$6),AT156="有"),$AL$2,VLOOKUP(AT156,'P1'!$B$4:$J$35,9,FALSE)),"")</f>
        <v/>
      </c>
      <c r="AU157" s="256" t="str">
        <f>IFERROR(IF(AND(AND($N156&lt;&gt;$BI$6,$N156&lt;&gt;$BJ$6),AU156="有"),$AL$2,VLOOKUP(AU156,'P1'!$B$4:$J$35,9,FALSE)),"")</f>
        <v/>
      </c>
      <c r="AV157" s="257">
        <f>SUM(Q157:AU157)</f>
        <v>0</v>
      </c>
      <c r="AW157" s="707"/>
      <c r="AX157" s="709"/>
      <c r="AY157" s="258"/>
      <c r="AZ157" s="258"/>
    </row>
    <row r="158" spans="2:59" ht="17.100000000000001" customHeight="1">
      <c r="B158" s="686">
        <f t="shared" si="11"/>
        <v>65</v>
      </c>
      <c r="C158" s="717"/>
      <c r="D158" s="718"/>
      <c r="E158" s="718"/>
      <c r="F158" s="718"/>
      <c r="G158" s="718"/>
      <c r="H158" s="719"/>
      <c r="I158" s="723"/>
      <c r="J158" s="724"/>
      <c r="K158" s="724"/>
      <c r="L158" s="724"/>
      <c r="M158" s="725"/>
      <c r="N158" s="729"/>
      <c r="O158" s="730"/>
      <c r="P158" s="737"/>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3">
        <f>COUNTA(Q158:AU158)</f>
        <v>0</v>
      </c>
      <c r="AW158" s="706">
        <f>AV159</f>
        <v>0</v>
      </c>
      <c r="AX158" s="708" t="str">
        <f>IFERROR(ROUNDDOWN(AV159/$AT$2,1),"")</f>
        <v/>
      </c>
      <c r="AY158" s="254"/>
      <c r="AZ158" s="254"/>
    </row>
    <row r="159" spans="2:59" ht="17.100000000000001" customHeight="1">
      <c r="B159" s="687"/>
      <c r="C159" s="720"/>
      <c r="D159" s="721"/>
      <c r="E159" s="721"/>
      <c r="F159" s="721"/>
      <c r="G159" s="721"/>
      <c r="H159" s="722"/>
      <c r="I159" s="726"/>
      <c r="J159" s="727"/>
      <c r="K159" s="727"/>
      <c r="L159" s="727"/>
      <c r="M159" s="728"/>
      <c r="N159" s="738"/>
      <c r="O159" s="739"/>
      <c r="P159" s="740"/>
      <c r="Q159" s="256" t="str">
        <f>IFERROR(IF(AND(AND($N158&lt;&gt;$BI$6,$N158&lt;&gt;$BJ$6),Q158="有"),$AL$2,VLOOKUP(Q158,'P1'!$B$4:$J$35,9,FALSE)),"")</f>
        <v/>
      </c>
      <c r="R159" s="256" t="str">
        <f>IFERROR(IF(AND(AND($N158&lt;&gt;$BI$6,$N158&lt;&gt;$BJ$6),R158="有"),$AL$2,VLOOKUP(R158,'P1'!$B$4:$J$35,9,FALSE)),"")</f>
        <v/>
      </c>
      <c r="S159" s="256" t="str">
        <f>IFERROR(IF(AND(AND($N158&lt;&gt;$BI$6,$N158&lt;&gt;$BJ$6),S158="有"),$AL$2,VLOOKUP(S158,'P1'!$B$4:$J$35,9,FALSE)),"")</f>
        <v/>
      </c>
      <c r="T159" s="256" t="str">
        <f>IFERROR(IF(AND(AND($N158&lt;&gt;$BI$6,$N158&lt;&gt;$BJ$6),T158="有"),$AL$2,VLOOKUP(T158,'P1'!$B$4:$J$35,9,FALSE)),"")</f>
        <v/>
      </c>
      <c r="U159" s="256" t="str">
        <f>IFERROR(IF(AND(AND($N158&lt;&gt;$BI$6,$N158&lt;&gt;$BJ$6),U158="有"),$AL$2,VLOOKUP(U158,'P1'!$B$4:$J$35,9,FALSE)),"")</f>
        <v/>
      </c>
      <c r="V159" s="256" t="str">
        <f>IFERROR(IF(AND(AND($N158&lt;&gt;$BI$6,$N158&lt;&gt;$BJ$6),V158="有"),$AL$2,VLOOKUP(V158,'P1'!$B$4:$J$35,9,FALSE)),"")</f>
        <v/>
      </c>
      <c r="W159" s="256" t="str">
        <f>IFERROR(IF(AND(AND($N158&lt;&gt;$BI$6,$N158&lt;&gt;$BJ$6),W158="有"),$AL$2,VLOOKUP(W158,'P1'!$B$4:$J$35,9,FALSE)),"")</f>
        <v/>
      </c>
      <c r="X159" s="256" t="str">
        <f>IFERROR(IF(AND(AND($N158&lt;&gt;$BI$6,$N158&lt;&gt;$BJ$6),X158="有"),$AL$2,VLOOKUP(X158,'P1'!$B$4:$J$35,9,FALSE)),"")</f>
        <v/>
      </c>
      <c r="Y159" s="256" t="str">
        <f>IFERROR(IF(AND(AND($N158&lt;&gt;$BI$6,$N158&lt;&gt;$BJ$6),Y158="有"),$AL$2,VLOOKUP(Y158,'P1'!$B$4:$J$35,9,FALSE)),"")</f>
        <v/>
      </c>
      <c r="Z159" s="256" t="str">
        <f>IFERROR(IF(AND(AND($N158&lt;&gt;$BI$6,$N158&lt;&gt;$BJ$6),Z158="有"),$AL$2,VLOOKUP(Z158,'P1'!$B$4:$J$35,9,FALSE)),"")</f>
        <v/>
      </c>
      <c r="AA159" s="256" t="str">
        <f>IFERROR(IF(AND(AND($N158&lt;&gt;$BI$6,$N158&lt;&gt;$BJ$6),AA158="有"),$AL$2,VLOOKUP(AA158,'P1'!$B$4:$J$35,9,FALSE)),"")</f>
        <v/>
      </c>
      <c r="AB159" s="256" t="str">
        <f>IFERROR(IF(AND(AND($N158&lt;&gt;$BI$6,$N158&lt;&gt;$BJ$6),AB158="有"),$AL$2,VLOOKUP(AB158,'P1'!$B$4:$J$35,9,FALSE)),"")</f>
        <v/>
      </c>
      <c r="AC159" s="256" t="str">
        <f>IFERROR(IF(AND(AND($N158&lt;&gt;$BI$6,$N158&lt;&gt;$BJ$6),AC158="有"),$AL$2,VLOOKUP(AC158,'P1'!$B$4:$J$35,9,FALSE)),"")</f>
        <v/>
      </c>
      <c r="AD159" s="256" t="str">
        <f>IFERROR(IF(AND(AND($N158&lt;&gt;$BI$6,$N158&lt;&gt;$BJ$6),AD158="有"),$AL$2,VLOOKUP(AD158,'P1'!$B$4:$J$35,9,FALSE)),"")</f>
        <v/>
      </c>
      <c r="AE159" s="256" t="str">
        <f>IFERROR(IF(AND(AND($N158&lt;&gt;$BI$6,$N158&lt;&gt;$BJ$6),AE158="有"),$AL$2,VLOOKUP(AE158,'P1'!$B$4:$J$35,9,FALSE)),"")</f>
        <v/>
      </c>
      <c r="AF159" s="256" t="str">
        <f>IFERROR(IF(AND(AND($N158&lt;&gt;$BI$6,$N158&lt;&gt;$BJ$6),AF158="有"),$AL$2,VLOOKUP(AF158,'P1'!$B$4:$J$35,9,FALSE)),"")</f>
        <v/>
      </c>
      <c r="AG159" s="256" t="str">
        <f>IFERROR(IF(AND(AND($N158&lt;&gt;$BI$6,$N158&lt;&gt;$BJ$6),AG158="有"),$AL$2,VLOOKUP(AG158,'P1'!$B$4:$J$35,9,FALSE)),"")</f>
        <v/>
      </c>
      <c r="AH159" s="256" t="str">
        <f>IFERROR(IF(AND(AND($N158&lt;&gt;$BI$6,$N158&lt;&gt;$BJ$6),AH158="有"),$AL$2,VLOOKUP(AH158,'P1'!$B$4:$J$35,9,FALSE)),"")</f>
        <v/>
      </c>
      <c r="AI159" s="256" t="str">
        <f>IFERROR(IF(AND(AND($N158&lt;&gt;$BI$6,$N158&lt;&gt;$BJ$6),AI158="有"),$AL$2,VLOOKUP(AI158,'P1'!$B$4:$J$35,9,FALSE)),"")</f>
        <v/>
      </c>
      <c r="AJ159" s="256" t="str">
        <f>IFERROR(IF(AND(AND($N158&lt;&gt;$BI$6,$N158&lt;&gt;$BJ$6),AJ158="有"),$AL$2,VLOOKUP(AJ158,'P1'!$B$4:$J$35,9,FALSE)),"")</f>
        <v/>
      </c>
      <c r="AK159" s="256" t="str">
        <f>IFERROR(IF(AND(AND($N158&lt;&gt;$BI$6,$N158&lt;&gt;$BJ$6),AK158="有"),$AL$2,VLOOKUP(AK158,'P1'!$B$4:$J$35,9,FALSE)),"")</f>
        <v/>
      </c>
      <c r="AL159" s="256" t="str">
        <f>IFERROR(IF(AND(AND($N158&lt;&gt;$BI$6,$N158&lt;&gt;$BJ$6),AL158="有"),$AL$2,VLOOKUP(AL158,'P1'!$B$4:$J$35,9,FALSE)),"")</f>
        <v/>
      </c>
      <c r="AM159" s="256" t="str">
        <f>IFERROR(IF(AND(AND($N158&lt;&gt;$BI$6,$N158&lt;&gt;$BJ$6),AM158="有"),$AL$2,VLOOKUP(AM158,'P1'!$B$4:$J$35,9,FALSE)),"")</f>
        <v/>
      </c>
      <c r="AN159" s="256" t="str">
        <f>IFERROR(IF(AND(AND($N158&lt;&gt;$BI$6,$N158&lt;&gt;$BJ$6),AN158="有"),$AL$2,VLOOKUP(AN158,'P1'!$B$4:$J$35,9,FALSE)),"")</f>
        <v/>
      </c>
      <c r="AO159" s="256" t="str">
        <f>IFERROR(IF(AND(AND($N158&lt;&gt;$BI$6,$N158&lt;&gt;$BJ$6),AO158="有"),$AL$2,VLOOKUP(AO158,'P1'!$B$4:$J$35,9,FALSE)),"")</f>
        <v/>
      </c>
      <c r="AP159" s="256" t="str">
        <f>IFERROR(IF(AND(AND($N158&lt;&gt;$BI$6,$N158&lt;&gt;$BJ$6),AP158="有"),$AL$2,VLOOKUP(AP158,'P1'!$B$4:$J$35,9,FALSE)),"")</f>
        <v/>
      </c>
      <c r="AQ159" s="256" t="str">
        <f>IFERROR(IF(AND(AND($N158&lt;&gt;$BI$6,$N158&lt;&gt;$BJ$6),AQ158="有"),$AL$2,VLOOKUP(AQ158,'P1'!$B$4:$J$35,9,FALSE)),"")</f>
        <v/>
      </c>
      <c r="AR159" s="256" t="str">
        <f>IFERROR(IF(AND(AND($N158&lt;&gt;$BI$6,$N158&lt;&gt;$BJ$6),AR158="有"),$AL$2,VLOOKUP(AR158,'P1'!$B$4:$J$35,9,FALSE)),"")</f>
        <v/>
      </c>
      <c r="AS159" s="256" t="str">
        <f>IFERROR(IF(AND(AND($N158&lt;&gt;$BI$6,$N158&lt;&gt;$BJ$6),AS158="有"),$AL$2,VLOOKUP(AS158,'P1'!$B$4:$J$35,9,FALSE)),"")</f>
        <v/>
      </c>
      <c r="AT159" s="256" t="str">
        <f>IFERROR(IF(AND(AND($N158&lt;&gt;$BI$6,$N158&lt;&gt;$BJ$6),AT158="有"),$AL$2,VLOOKUP(AT158,'P1'!$B$4:$J$35,9,FALSE)),"")</f>
        <v/>
      </c>
      <c r="AU159" s="256" t="str">
        <f>IFERROR(IF(AND(AND($N158&lt;&gt;$BI$6,$N158&lt;&gt;$BJ$6),AU158="有"),$AL$2,VLOOKUP(AU158,'P1'!$B$4:$J$35,9,FALSE)),"")</f>
        <v/>
      </c>
      <c r="AV159" s="257">
        <f>SUM(Q159:AU159)</f>
        <v>0</v>
      </c>
      <c r="AW159" s="707"/>
      <c r="AX159" s="709"/>
      <c r="AY159" s="258"/>
      <c r="AZ159" s="258"/>
    </row>
    <row r="160" spans="2:59" ht="17.100000000000001" customHeight="1">
      <c r="B160" s="686">
        <f t="shared" si="11"/>
        <v>66</v>
      </c>
      <c r="C160" s="717"/>
      <c r="D160" s="718"/>
      <c r="E160" s="718"/>
      <c r="F160" s="718"/>
      <c r="G160" s="718"/>
      <c r="H160" s="719"/>
      <c r="I160" s="723"/>
      <c r="J160" s="724"/>
      <c r="K160" s="724"/>
      <c r="L160" s="724"/>
      <c r="M160" s="725"/>
      <c r="N160" s="729"/>
      <c r="O160" s="730"/>
      <c r="P160" s="737"/>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3">
        <f>COUNTA(Q160:AU160)</f>
        <v>0</v>
      </c>
      <c r="AW160" s="706">
        <f>AV161</f>
        <v>0</v>
      </c>
      <c r="AX160" s="708" t="str">
        <f>IFERROR(ROUNDDOWN(AV161/$AT$2,1),"")</f>
        <v/>
      </c>
      <c r="AY160" s="254"/>
      <c r="AZ160" s="254"/>
    </row>
    <row r="161" spans="2:52" ht="17.100000000000001" customHeight="1">
      <c r="B161" s="687"/>
      <c r="C161" s="720"/>
      <c r="D161" s="721"/>
      <c r="E161" s="721"/>
      <c r="F161" s="721"/>
      <c r="G161" s="721"/>
      <c r="H161" s="722"/>
      <c r="I161" s="726"/>
      <c r="J161" s="727"/>
      <c r="K161" s="727"/>
      <c r="L161" s="727"/>
      <c r="M161" s="728"/>
      <c r="N161" s="738"/>
      <c r="O161" s="739"/>
      <c r="P161" s="740"/>
      <c r="Q161" s="256" t="str">
        <f>IFERROR(IF(AND(AND($N160&lt;&gt;$BI$6,$N160&lt;&gt;$BJ$6),Q160="有"),$AL$2,VLOOKUP(Q160,'P1'!$B$4:$J$35,9,FALSE)),"")</f>
        <v/>
      </c>
      <c r="R161" s="256" t="str">
        <f>IFERROR(IF(AND(AND($N160&lt;&gt;$BI$6,$N160&lt;&gt;$BJ$6),R160="有"),$AL$2,VLOOKUP(R160,'P1'!$B$4:$J$35,9,FALSE)),"")</f>
        <v/>
      </c>
      <c r="S161" s="256" t="str">
        <f>IFERROR(IF(AND(AND($N160&lt;&gt;$BI$6,$N160&lt;&gt;$BJ$6),S160="有"),$AL$2,VLOOKUP(S160,'P1'!$B$4:$J$35,9,FALSE)),"")</f>
        <v/>
      </c>
      <c r="T161" s="256" t="str">
        <f>IFERROR(IF(AND(AND($N160&lt;&gt;$BI$6,$N160&lt;&gt;$BJ$6),T160="有"),$AL$2,VLOOKUP(T160,'P1'!$B$4:$J$35,9,FALSE)),"")</f>
        <v/>
      </c>
      <c r="U161" s="256" t="str">
        <f>IFERROR(IF(AND(AND($N160&lt;&gt;$BI$6,$N160&lt;&gt;$BJ$6),U160="有"),$AL$2,VLOOKUP(U160,'P1'!$B$4:$J$35,9,FALSE)),"")</f>
        <v/>
      </c>
      <c r="V161" s="256" t="str">
        <f>IFERROR(IF(AND(AND($N160&lt;&gt;$BI$6,$N160&lt;&gt;$BJ$6),V160="有"),$AL$2,VLOOKUP(V160,'P1'!$B$4:$J$35,9,FALSE)),"")</f>
        <v/>
      </c>
      <c r="W161" s="256" t="str">
        <f>IFERROR(IF(AND(AND($N160&lt;&gt;$BI$6,$N160&lt;&gt;$BJ$6),W160="有"),$AL$2,VLOOKUP(W160,'P1'!$B$4:$J$35,9,FALSE)),"")</f>
        <v/>
      </c>
      <c r="X161" s="256" t="str">
        <f>IFERROR(IF(AND(AND($N160&lt;&gt;$BI$6,$N160&lt;&gt;$BJ$6),X160="有"),$AL$2,VLOOKUP(X160,'P1'!$B$4:$J$35,9,FALSE)),"")</f>
        <v/>
      </c>
      <c r="Y161" s="256" t="str">
        <f>IFERROR(IF(AND(AND($N160&lt;&gt;$BI$6,$N160&lt;&gt;$BJ$6),Y160="有"),$AL$2,VLOOKUP(Y160,'P1'!$B$4:$J$35,9,FALSE)),"")</f>
        <v/>
      </c>
      <c r="Z161" s="256" t="str">
        <f>IFERROR(IF(AND(AND($N160&lt;&gt;$BI$6,$N160&lt;&gt;$BJ$6),Z160="有"),$AL$2,VLOOKUP(Z160,'P1'!$B$4:$J$35,9,FALSE)),"")</f>
        <v/>
      </c>
      <c r="AA161" s="256" t="str">
        <f>IFERROR(IF(AND(AND($N160&lt;&gt;$BI$6,$N160&lt;&gt;$BJ$6),AA160="有"),$AL$2,VLOOKUP(AA160,'P1'!$B$4:$J$35,9,FALSE)),"")</f>
        <v/>
      </c>
      <c r="AB161" s="256" t="str">
        <f>IFERROR(IF(AND(AND($N160&lt;&gt;$BI$6,$N160&lt;&gt;$BJ$6),AB160="有"),$AL$2,VLOOKUP(AB160,'P1'!$B$4:$J$35,9,FALSE)),"")</f>
        <v/>
      </c>
      <c r="AC161" s="256" t="str">
        <f>IFERROR(IF(AND(AND($N160&lt;&gt;$BI$6,$N160&lt;&gt;$BJ$6),AC160="有"),$AL$2,VLOOKUP(AC160,'P1'!$B$4:$J$35,9,FALSE)),"")</f>
        <v/>
      </c>
      <c r="AD161" s="256" t="str">
        <f>IFERROR(IF(AND(AND($N160&lt;&gt;$BI$6,$N160&lt;&gt;$BJ$6),AD160="有"),$AL$2,VLOOKUP(AD160,'P1'!$B$4:$J$35,9,FALSE)),"")</f>
        <v/>
      </c>
      <c r="AE161" s="256" t="str">
        <f>IFERROR(IF(AND(AND($N160&lt;&gt;$BI$6,$N160&lt;&gt;$BJ$6),AE160="有"),$AL$2,VLOOKUP(AE160,'P1'!$B$4:$J$35,9,FALSE)),"")</f>
        <v/>
      </c>
      <c r="AF161" s="256" t="str">
        <f>IFERROR(IF(AND(AND($N160&lt;&gt;$BI$6,$N160&lt;&gt;$BJ$6),AF160="有"),$AL$2,VLOOKUP(AF160,'P1'!$B$4:$J$35,9,FALSE)),"")</f>
        <v/>
      </c>
      <c r="AG161" s="256" t="str">
        <f>IFERROR(IF(AND(AND($N160&lt;&gt;$BI$6,$N160&lt;&gt;$BJ$6),AG160="有"),$AL$2,VLOOKUP(AG160,'P1'!$B$4:$J$35,9,FALSE)),"")</f>
        <v/>
      </c>
      <c r="AH161" s="256" t="str">
        <f>IFERROR(IF(AND(AND($N160&lt;&gt;$BI$6,$N160&lt;&gt;$BJ$6),AH160="有"),$AL$2,VLOOKUP(AH160,'P1'!$B$4:$J$35,9,FALSE)),"")</f>
        <v/>
      </c>
      <c r="AI161" s="256" t="str">
        <f>IFERROR(IF(AND(AND($N160&lt;&gt;$BI$6,$N160&lt;&gt;$BJ$6),AI160="有"),$AL$2,VLOOKUP(AI160,'P1'!$B$4:$J$35,9,FALSE)),"")</f>
        <v/>
      </c>
      <c r="AJ161" s="256" t="str">
        <f>IFERROR(IF(AND(AND($N160&lt;&gt;$BI$6,$N160&lt;&gt;$BJ$6),AJ160="有"),$AL$2,VLOOKUP(AJ160,'P1'!$B$4:$J$35,9,FALSE)),"")</f>
        <v/>
      </c>
      <c r="AK161" s="256" t="str">
        <f>IFERROR(IF(AND(AND($N160&lt;&gt;$BI$6,$N160&lt;&gt;$BJ$6),AK160="有"),$AL$2,VLOOKUP(AK160,'P1'!$B$4:$J$35,9,FALSE)),"")</f>
        <v/>
      </c>
      <c r="AL161" s="256" t="str">
        <f>IFERROR(IF(AND(AND($N160&lt;&gt;$BI$6,$N160&lt;&gt;$BJ$6),AL160="有"),$AL$2,VLOOKUP(AL160,'P1'!$B$4:$J$35,9,FALSE)),"")</f>
        <v/>
      </c>
      <c r="AM161" s="256" t="str">
        <f>IFERROR(IF(AND(AND($N160&lt;&gt;$BI$6,$N160&lt;&gt;$BJ$6),AM160="有"),$AL$2,VLOOKUP(AM160,'P1'!$B$4:$J$35,9,FALSE)),"")</f>
        <v/>
      </c>
      <c r="AN161" s="256" t="str">
        <f>IFERROR(IF(AND(AND($N160&lt;&gt;$BI$6,$N160&lt;&gt;$BJ$6),AN160="有"),$AL$2,VLOOKUP(AN160,'P1'!$B$4:$J$35,9,FALSE)),"")</f>
        <v/>
      </c>
      <c r="AO161" s="256" t="str">
        <f>IFERROR(IF(AND(AND($N160&lt;&gt;$BI$6,$N160&lt;&gt;$BJ$6),AO160="有"),$AL$2,VLOOKUP(AO160,'P1'!$B$4:$J$35,9,FALSE)),"")</f>
        <v/>
      </c>
      <c r="AP161" s="256" t="str">
        <f>IFERROR(IF(AND(AND($N160&lt;&gt;$BI$6,$N160&lt;&gt;$BJ$6),AP160="有"),$AL$2,VLOOKUP(AP160,'P1'!$B$4:$J$35,9,FALSE)),"")</f>
        <v/>
      </c>
      <c r="AQ161" s="256" t="str">
        <f>IFERROR(IF(AND(AND($N160&lt;&gt;$BI$6,$N160&lt;&gt;$BJ$6),AQ160="有"),$AL$2,VLOOKUP(AQ160,'P1'!$B$4:$J$35,9,FALSE)),"")</f>
        <v/>
      </c>
      <c r="AR161" s="256" t="str">
        <f>IFERROR(IF(AND(AND($N160&lt;&gt;$BI$6,$N160&lt;&gt;$BJ$6),AR160="有"),$AL$2,VLOOKUP(AR160,'P1'!$B$4:$J$35,9,FALSE)),"")</f>
        <v/>
      </c>
      <c r="AS161" s="256" t="str">
        <f>IFERROR(IF(AND(AND($N160&lt;&gt;$BI$6,$N160&lt;&gt;$BJ$6),AS160="有"),$AL$2,VLOOKUP(AS160,'P1'!$B$4:$J$35,9,FALSE)),"")</f>
        <v/>
      </c>
      <c r="AT161" s="256" t="str">
        <f>IFERROR(IF(AND(AND($N160&lt;&gt;$BI$6,$N160&lt;&gt;$BJ$6),AT160="有"),$AL$2,VLOOKUP(AT160,'P1'!$B$4:$J$35,9,FALSE)),"")</f>
        <v/>
      </c>
      <c r="AU161" s="256" t="str">
        <f>IFERROR(IF(AND(AND($N160&lt;&gt;$BI$6,$N160&lt;&gt;$BJ$6),AU160="有"),$AL$2,VLOOKUP(AU160,'P1'!$B$4:$J$35,9,FALSE)),"")</f>
        <v/>
      </c>
      <c r="AV161" s="257">
        <f>SUM(Q161:AU161)</f>
        <v>0</v>
      </c>
      <c r="AW161" s="707"/>
      <c r="AX161" s="709"/>
      <c r="AY161" s="258"/>
      <c r="AZ161" s="258"/>
    </row>
    <row r="162" spans="2:52" ht="17.100000000000001" customHeight="1">
      <c r="B162" s="686">
        <f t="shared" si="11"/>
        <v>67</v>
      </c>
      <c r="C162" s="717"/>
      <c r="D162" s="718"/>
      <c r="E162" s="718"/>
      <c r="F162" s="718"/>
      <c r="G162" s="718"/>
      <c r="H162" s="719"/>
      <c r="I162" s="723"/>
      <c r="J162" s="724"/>
      <c r="K162" s="724"/>
      <c r="L162" s="724"/>
      <c r="M162" s="725"/>
      <c r="N162" s="729"/>
      <c r="O162" s="730"/>
      <c r="P162" s="737"/>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3">
        <f>COUNTA(Q162:AU162)</f>
        <v>0</v>
      </c>
      <c r="AW162" s="706">
        <f>AV163</f>
        <v>0</v>
      </c>
      <c r="AX162" s="708" t="str">
        <f>IFERROR(ROUNDDOWN(AV163/$AT$2,1),"")</f>
        <v/>
      </c>
      <c r="AY162" s="254"/>
      <c r="AZ162" s="254"/>
    </row>
    <row r="163" spans="2:52" ht="17.100000000000001" customHeight="1">
      <c r="B163" s="687"/>
      <c r="C163" s="720"/>
      <c r="D163" s="721"/>
      <c r="E163" s="721"/>
      <c r="F163" s="721"/>
      <c r="G163" s="721"/>
      <c r="H163" s="722"/>
      <c r="I163" s="726"/>
      <c r="J163" s="727"/>
      <c r="K163" s="727"/>
      <c r="L163" s="727"/>
      <c r="M163" s="728"/>
      <c r="N163" s="738"/>
      <c r="O163" s="739"/>
      <c r="P163" s="740"/>
      <c r="Q163" s="256" t="str">
        <f>IFERROR(IF(AND(AND($N162&lt;&gt;$BI$6,$N162&lt;&gt;$BJ$6),Q162="有"),$AL$2,VLOOKUP(Q162,'P1'!$B$4:$J$35,9,FALSE)),"")</f>
        <v/>
      </c>
      <c r="R163" s="256" t="str">
        <f>IFERROR(IF(AND(AND($N162&lt;&gt;$BI$6,$N162&lt;&gt;$BJ$6),R162="有"),$AL$2,VLOOKUP(R162,'P1'!$B$4:$J$35,9,FALSE)),"")</f>
        <v/>
      </c>
      <c r="S163" s="256" t="str">
        <f>IFERROR(IF(AND(AND($N162&lt;&gt;$BI$6,$N162&lt;&gt;$BJ$6),S162="有"),$AL$2,VLOOKUP(S162,'P1'!$B$4:$J$35,9,FALSE)),"")</f>
        <v/>
      </c>
      <c r="T163" s="256" t="str">
        <f>IFERROR(IF(AND(AND($N162&lt;&gt;$BI$6,$N162&lt;&gt;$BJ$6),T162="有"),$AL$2,VLOOKUP(T162,'P1'!$B$4:$J$35,9,FALSE)),"")</f>
        <v/>
      </c>
      <c r="U163" s="256" t="str">
        <f>IFERROR(IF(AND(AND($N162&lt;&gt;$BI$6,$N162&lt;&gt;$BJ$6),U162="有"),$AL$2,VLOOKUP(U162,'P1'!$B$4:$J$35,9,FALSE)),"")</f>
        <v/>
      </c>
      <c r="V163" s="256" t="str">
        <f>IFERROR(IF(AND(AND($N162&lt;&gt;$BI$6,$N162&lt;&gt;$BJ$6),V162="有"),$AL$2,VLOOKUP(V162,'P1'!$B$4:$J$35,9,FALSE)),"")</f>
        <v/>
      </c>
      <c r="W163" s="256" t="str">
        <f>IFERROR(IF(AND(AND($N162&lt;&gt;$BI$6,$N162&lt;&gt;$BJ$6),W162="有"),$AL$2,VLOOKUP(W162,'P1'!$B$4:$J$35,9,FALSE)),"")</f>
        <v/>
      </c>
      <c r="X163" s="256" t="str">
        <f>IFERROR(IF(AND(AND($N162&lt;&gt;$BI$6,$N162&lt;&gt;$BJ$6),X162="有"),$AL$2,VLOOKUP(X162,'P1'!$B$4:$J$35,9,FALSE)),"")</f>
        <v/>
      </c>
      <c r="Y163" s="256" t="str">
        <f>IFERROR(IF(AND(AND($N162&lt;&gt;$BI$6,$N162&lt;&gt;$BJ$6),Y162="有"),$AL$2,VLOOKUP(Y162,'P1'!$B$4:$J$35,9,FALSE)),"")</f>
        <v/>
      </c>
      <c r="Z163" s="256" t="str">
        <f>IFERROR(IF(AND(AND($N162&lt;&gt;$BI$6,$N162&lt;&gt;$BJ$6),Z162="有"),$AL$2,VLOOKUP(Z162,'P1'!$B$4:$J$35,9,FALSE)),"")</f>
        <v/>
      </c>
      <c r="AA163" s="256" t="str">
        <f>IFERROR(IF(AND(AND($N162&lt;&gt;$BI$6,$N162&lt;&gt;$BJ$6),AA162="有"),$AL$2,VLOOKUP(AA162,'P1'!$B$4:$J$35,9,FALSE)),"")</f>
        <v/>
      </c>
      <c r="AB163" s="256" t="str">
        <f>IFERROR(IF(AND(AND($N162&lt;&gt;$BI$6,$N162&lt;&gt;$BJ$6),AB162="有"),$AL$2,VLOOKUP(AB162,'P1'!$B$4:$J$35,9,FALSE)),"")</f>
        <v/>
      </c>
      <c r="AC163" s="256" t="str">
        <f>IFERROR(IF(AND(AND($N162&lt;&gt;$BI$6,$N162&lt;&gt;$BJ$6),AC162="有"),$AL$2,VLOOKUP(AC162,'P1'!$B$4:$J$35,9,FALSE)),"")</f>
        <v/>
      </c>
      <c r="AD163" s="256" t="str">
        <f>IFERROR(IF(AND(AND($N162&lt;&gt;$BI$6,$N162&lt;&gt;$BJ$6),AD162="有"),$AL$2,VLOOKUP(AD162,'P1'!$B$4:$J$35,9,FALSE)),"")</f>
        <v/>
      </c>
      <c r="AE163" s="256" t="str">
        <f>IFERROR(IF(AND(AND($N162&lt;&gt;$BI$6,$N162&lt;&gt;$BJ$6),AE162="有"),$AL$2,VLOOKUP(AE162,'P1'!$B$4:$J$35,9,FALSE)),"")</f>
        <v/>
      </c>
      <c r="AF163" s="256" t="str">
        <f>IFERROR(IF(AND(AND($N162&lt;&gt;$BI$6,$N162&lt;&gt;$BJ$6),AF162="有"),$AL$2,VLOOKUP(AF162,'P1'!$B$4:$J$35,9,FALSE)),"")</f>
        <v/>
      </c>
      <c r="AG163" s="256" t="str">
        <f>IFERROR(IF(AND(AND($N162&lt;&gt;$BI$6,$N162&lt;&gt;$BJ$6),AG162="有"),$AL$2,VLOOKUP(AG162,'P1'!$B$4:$J$35,9,FALSE)),"")</f>
        <v/>
      </c>
      <c r="AH163" s="256" t="str">
        <f>IFERROR(IF(AND(AND($N162&lt;&gt;$BI$6,$N162&lt;&gt;$BJ$6),AH162="有"),$AL$2,VLOOKUP(AH162,'P1'!$B$4:$J$35,9,FALSE)),"")</f>
        <v/>
      </c>
      <c r="AI163" s="256" t="str">
        <f>IFERROR(IF(AND(AND($N162&lt;&gt;$BI$6,$N162&lt;&gt;$BJ$6),AI162="有"),$AL$2,VLOOKUP(AI162,'P1'!$B$4:$J$35,9,FALSE)),"")</f>
        <v/>
      </c>
      <c r="AJ163" s="256" t="str">
        <f>IFERROR(IF(AND(AND($N162&lt;&gt;$BI$6,$N162&lt;&gt;$BJ$6),AJ162="有"),$AL$2,VLOOKUP(AJ162,'P1'!$B$4:$J$35,9,FALSE)),"")</f>
        <v/>
      </c>
      <c r="AK163" s="256" t="str">
        <f>IFERROR(IF(AND(AND($N162&lt;&gt;$BI$6,$N162&lt;&gt;$BJ$6),AK162="有"),$AL$2,VLOOKUP(AK162,'P1'!$B$4:$J$35,9,FALSE)),"")</f>
        <v/>
      </c>
      <c r="AL163" s="256" t="str">
        <f>IFERROR(IF(AND(AND($N162&lt;&gt;$BI$6,$N162&lt;&gt;$BJ$6),AL162="有"),$AL$2,VLOOKUP(AL162,'P1'!$B$4:$J$35,9,FALSE)),"")</f>
        <v/>
      </c>
      <c r="AM163" s="256" t="str">
        <f>IFERROR(IF(AND(AND($N162&lt;&gt;$BI$6,$N162&lt;&gt;$BJ$6),AM162="有"),$AL$2,VLOOKUP(AM162,'P1'!$B$4:$J$35,9,FALSE)),"")</f>
        <v/>
      </c>
      <c r="AN163" s="256" t="str">
        <f>IFERROR(IF(AND(AND($N162&lt;&gt;$BI$6,$N162&lt;&gt;$BJ$6),AN162="有"),$AL$2,VLOOKUP(AN162,'P1'!$B$4:$J$35,9,FALSE)),"")</f>
        <v/>
      </c>
      <c r="AO163" s="256" t="str">
        <f>IFERROR(IF(AND(AND($N162&lt;&gt;$BI$6,$N162&lt;&gt;$BJ$6),AO162="有"),$AL$2,VLOOKUP(AO162,'P1'!$B$4:$J$35,9,FALSE)),"")</f>
        <v/>
      </c>
      <c r="AP163" s="256" t="str">
        <f>IFERROR(IF(AND(AND($N162&lt;&gt;$BI$6,$N162&lt;&gt;$BJ$6),AP162="有"),$AL$2,VLOOKUP(AP162,'P1'!$B$4:$J$35,9,FALSE)),"")</f>
        <v/>
      </c>
      <c r="AQ163" s="256" t="str">
        <f>IFERROR(IF(AND(AND($N162&lt;&gt;$BI$6,$N162&lt;&gt;$BJ$6),AQ162="有"),$AL$2,VLOOKUP(AQ162,'P1'!$B$4:$J$35,9,FALSE)),"")</f>
        <v/>
      </c>
      <c r="AR163" s="256" t="str">
        <f>IFERROR(IF(AND(AND($N162&lt;&gt;$BI$6,$N162&lt;&gt;$BJ$6),AR162="有"),$AL$2,VLOOKUP(AR162,'P1'!$B$4:$J$35,9,FALSE)),"")</f>
        <v/>
      </c>
      <c r="AS163" s="256" t="str">
        <f>IFERROR(IF(AND(AND($N162&lt;&gt;$BI$6,$N162&lt;&gt;$BJ$6),AS162="有"),$AL$2,VLOOKUP(AS162,'P1'!$B$4:$J$35,9,FALSE)),"")</f>
        <v/>
      </c>
      <c r="AT163" s="256" t="str">
        <f>IFERROR(IF(AND(AND($N162&lt;&gt;$BI$6,$N162&lt;&gt;$BJ$6),AT162="有"),$AL$2,VLOOKUP(AT162,'P1'!$B$4:$J$35,9,FALSE)),"")</f>
        <v/>
      </c>
      <c r="AU163" s="256" t="str">
        <f>IFERROR(IF(AND(AND($N162&lt;&gt;$BI$6,$N162&lt;&gt;$BJ$6),AU162="有"),$AL$2,VLOOKUP(AU162,'P1'!$B$4:$J$35,9,FALSE)),"")</f>
        <v/>
      </c>
      <c r="AV163" s="257">
        <f>SUM(Q163:AU163)</f>
        <v>0</v>
      </c>
      <c r="AW163" s="707"/>
      <c r="AX163" s="709"/>
      <c r="AY163" s="258"/>
      <c r="AZ163" s="258"/>
    </row>
    <row r="164" spans="2:52" ht="17.100000000000001" customHeight="1">
      <c r="B164" s="686">
        <f t="shared" si="11"/>
        <v>68</v>
      </c>
      <c r="C164" s="717"/>
      <c r="D164" s="718"/>
      <c r="E164" s="718"/>
      <c r="F164" s="718"/>
      <c r="G164" s="718"/>
      <c r="H164" s="719"/>
      <c r="I164" s="723"/>
      <c r="J164" s="724"/>
      <c r="K164" s="724"/>
      <c r="L164" s="724"/>
      <c r="M164" s="725"/>
      <c r="N164" s="729"/>
      <c r="O164" s="730"/>
      <c r="P164" s="737"/>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3">
        <f>COUNTA(Q164:AU164)</f>
        <v>0</v>
      </c>
      <c r="AW164" s="706">
        <f>AV165</f>
        <v>0</v>
      </c>
      <c r="AX164" s="708" t="str">
        <f>IFERROR(ROUNDDOWN(AV165/$AT$2,1),"")</f>
        <v/>
      </c>
      <c r="AY164" s="254"/>
      <c r="AZ164" s="254"/>
    </row>
    <row r="165" spans="2:52" ht="17.100000000000001" customHeight="1">
      <c r="B165" s="687"/>
      <c r="C165" s="720"/>
      <c r="D165" s="721"/>
      <c r="E165" s="721"/>
      <c r="F165" s="721"/>
      <c r="G165" s="721"/>
      <c r="H165" s="722"/>
      <c r="I165" s="726"/>
      <c r="J165" s="727"/>
      <c r="K165" s="727"/>
      <c r="L165" s="727"/>
      <c r="M165" s="728"/>
      <c r="N165" s="738"/>
      <c r="O165" s="739"/>
      <c r="P165" s="740"/>
      <c r="Q165" s="256" t="str">
        <f>IFERROR(IF(AND(AND($N164&lt;&gt;$BI$6,$N164&lt;&gt;$BJ$6),Q164="有"),$AL$2,VLOOKUP(Q164,'P1'!$B$4:$J$35,9,FALSE)),"")</f>
        <v/>
      </c>
      <c r="R165" s="256" t="str">
        <f>IFERROR(IF(AND(AND($N164&lt;&gt;$BI$6,$N164&lt;&gt;$BJ$6),R164="有"),$AL$2,VLOOKUP(R164,'P1'!$B$4:$J$35,9,FALSE)),"")</f>
        <v/>
      </c>
      <c r="S165" s="256" t="str">
        <f>IFERROR(IF(AND(AND($N164&lt;&gt;$BI$6,$N164&lt;&gt;$BJ$6),S164="有"),$AL$2,VLOOKUP(S164,'P1'!$B$4:$J$35,9,FALSE)),"")</f>
        <v/>
      </c>
      <c r="T165" s="256" t="str">
        <f>IFERROR(IF(AND(AND($N164&lt;&gt;$BI$6,$N164&lt;&gt;$BJ$6),T164="有"),$AL$2,VLOOKUP(T164,'P1'!$B$4:$J$35,9,FALSE)),"")</f>
        <v/>
      </c>
      <c r="U165" s="256" t="str">
        <f>IFERROR(IF(AND(AND($N164&lt;&gt;$BI$6,$N164&lt;&gt;$BJ$6),U164="有"),$AL$2,VLOOKUP(U164,'P1'!$B$4:$J$35,9,FALSE)),"")</f>
        <v/>
      </c>
      <c r="V165" s="256" t="str">
        <f>IFERROR(IF(AND(AND($N164&lt;&gt;$BI$6,$N164&lt;&gt;$BJ$6),V164="有"),$AL$2,VLOOKUP(V164,'P1'!$B$4:$J$35,9,FALSE)),"")</f>
        <v/>
      </c>
      <c r="W165" s="256" t="str">
        <f>IFERROR(IF(AND(AND($N164&lt;&gt;$BI$6,$N164&lt;&gt;$BJ$6),W164="有"),$AL$2,VLOOKUP(W164,'P1'!$B$4:$J$35,9,FALSE)),"")</f>
        <v/>
      </c>
      <c r="X165" s="256" t="str">
        <f>IFERROR(IF(AND(AND($N164&lt;&gt;$BI$6,$N164&lt;&gt;$BJ$6),X164="有"),$AL$2,VLOOKUP(X164,'P1'!$B$4:$J$35,9,FALSE)),"")</f>
        <v/>
      </c>
      <c r="Y165" s="256" t="str">
        <f>IFERROR(IF(AND(AND($N164&lt;&gt;$BI$6,$N164&lt;&gt;$BJ$6),Y164="有"),$AL$2,VLOOKUP(Y164,'P1'!$B$4:$J$35,9,FALSE)),"")</f>
        <v/>
      </c>
      <c r="Z165" s="256" t="str">
        <f>IFERROR(IF(AND(AND($N164&lt;&gt;$BI$6,$N164&lt;&gt;$BJ$6),Z164="有"),$AL$2,VLOOKUP(Z164,'P1'!$B$4:$J$35,9,FALSE)),"")</f>
        <v/>
      </c>
      <c r="AA165" s="256" t="str">
        <f>IFERROR(IF(AND(AND($N164&lt;&gt;$BI$6,$N164&lt;&gt;$BJ$6),AA164="有"),$AL$2,VLOOKUP(AA164,'P1'!$B$4:$J$35,9,FALSE)),"")</f>
        <v/>
      </c>
      <c r="AB165" s="256" t="str">
        <f>IFERROR(IF(AND(AND($N164&lt;&gt;$BI$6,$N164&lt;&gt;$BJ$6),AB164="有"),$AL$2,VLOOKUP(AB164,'P1'!$B$4:$J$35,9,FALSE)),"")</f>
        <v/>
      </c>
      <c r="AC165" s="256" t="str">
        <f>IFERROR(IF(AND(AND($N164&lt;&gt;$BI$6,$N164&lt;&gt;$BJ$6),AC164="有"),$AL$2,VLOOKUP(AC164,'P1'!$B$4:$J$35,9,FALSE)),"")</f>
        <v/>
      </c>
      <c r="AD165" s="256" t="str">
        <f>IFERROR(IF(AND(AND($N164&lt;&gt;$BI$6,$N164&lt;&gt;$BJ$6),AD164="有"),$AL$2,VLOOKUP(AD164,'P1'!$B$4:$J$35,9,FALSE)),"")</f>
        <v/>
      </c>
      <c r="AE165" s="256" t="str">
        <f>IFERROR(IF(AND(AND($N164&lt;&gt;$BI$6,$N164&lt;&gt;$BJ$6),AE164="有"),$AL$2,VLOOKUP(AE164,'P1'!$B$4:$J$35,9,FALSE)),"")</f>
        <v/>
      </c>
      <c r="AF165" s="256" t="str">
        <f>IFERROR(IF(AND(AND($N164&lt;&gt;$BI$6,$N164&lt;&gt;$BJ$6),AF164="有"),$AL$2,VLOOKUP(AF164,'P1'!$B$4:$J$35,9,FALSE)),"")</f>
        <v/>
      </c>
      <c r="AG165" s="256" t="str">
        <f>IFERROR(IF(AND(AND($N164&lt;&gt;$BI$6,$N164&lt;&gt;$BJ$6),AG164="有"),$AL$2,VLOOKUP(AG164,'P1'!$B$4:$J$35,9,FALSE)),"")</f>
        <v/>
      </c>
      <c r="AH165" s="256" t="str">
        <f>IFERROR(IF(AND(AND($N164&lt;&gt;$BI$6,$N164&lt;&gt;$BJ$6),AH164="有"),$AL$2,VLOOKUP(AH164,'P1'!$B$4:$J$35,9,FALSE)),"")</f>
        <v/>
      </c>
      <c r="AI165" s="256" t="str">
        <f>IFERROR(IF(AND(AND($N164&lt;&gt;$BI$6,$N164&lt;&gt;$BJ$6),AI164="有"),$AL$2,VLOOKUP(AI164,'P1'!$B$4:$J$35,9,FALSE)),"")</f>
        <v/>
      </c>
      <c r="AJ165" s="256" t="str">
        <f>IFERROR(IF(AND(AND($N164&lt;&gt;$BI$6,$N164&lt;&gt;$BJ$6),AJ164="有"),$AL$2,VLOOKUP(AJ164,'P1'!$B$4:$J$35,9,FALSE)),"")</f>
        <v/>
      </c>
      <c r="AK165" s="256" t="str">
        <f>IFERROR(IF(AND(AND($N164&lt;&gt;$BI$6,$N164&lt;&gt;$BJ$6),AK164="有"),$AL$2,VLOOKUP(AK164,'P1'!$B$4:$J$35,9,FALSE)),"")</f>
        <v/>
      </c>
      <c r="AL165" s="256" t="str">
        <f>IFERROR(IF(AND(AND($N164&lt;&gt;$BI$6,$N164&lt;&gt;$BJ$6),AL164="有"),$AL$2,VLOOKUP(AL164,'P1'!$B$4:$J$35,9,FALSE)),"")</f>
        <v/>
      </c>
      <c r="AM165" s="256" t="str">
        <f>IFERROR(IF(AND(AND($N164&lt;&gt;$BI$6,$N164&lt;&gt;$BJ$6),AM164="有"),$AL$2,VLOOKUP(AM164,'P1'!$B$4:$J$35,9,FALSE)),"")</f>
        <v/>
      </c>
      <c r="AN165" s="256" t="str">
        <f>IFERROR(IF(AND(AND($N164&lt;&gt;$BI$6,$N164&lt;&gt;$BJ$6),AN164="有"),$AL$2,VLOOKUP(AN164,'P1'!$B$4:$J$35,9,FALSE)),"")</f>
        <v/>
      </c>
      <c r="AO165" s="256" t="str">
        <f>IFERROR(IF(AND(AND($N164&lt;&gt;$BI$6,$N164&lt;&gt;$BJ$6),AO164="有"),$AL$2,VLOOKUP(AO164,'P1'!$B$4:$J$35,9,FALSE)),"")</f>
        <v/>
      </c>
      <c r="AP165" s="256" t="str">
        <f>IFERROR(IF(AND(AND($N164&lt;&gt;$BI$6,$N164&lt;&gt;$BJ$6),AP164="有"),$AL$2,VLOOKUP(AP164,'P1'!$B$4:$J$35,9,FALSE)),"")</f>
        <v/>
      </c>
      <c r="AQ165" s="256" t="str">
        <f>IFERROR(IF(AND(AND($N164&lt;&gt;$BI$6,$N164&lt;&gt;$BJ$6),AQ164="有"),$AL$2,VLOOKUP(AQ164,'P1'!$B$4:$J$35,9,FALSE)),"")</f>
        <v/>
      </c>
      <c r="AR165" s="256" t="str">
        <f>IFERROR(IF(AND(AND($N164&lt;&gt;$BI$6,$N164&lt;&gt;$BJ$6),AR164="有"),$AL$2,VLOOKUP(AR164,'P1'!$B$4:$J$35,9,FALSE)),"")</f>
        <v/>
      </c>
      <c r="AS165" s="256" t="str">
        <f>IFERROR(IF(AND(AND($N164&lt;&gt;$BI$6,$N164&lt;&gt;$BJ$6),AS164="有"),$AL$2,VLOOKUP(AS164,'P1'!$B$4:$J$35,9,FALSE)),"")</f>
        <v/>
      </c>
      <c r="AT165" s="256" t="str">
        <f>IFERROR(IF(AND(AND($N164&lt;&gt;$BI$6,$N164&lt;&gt;$BJ$6),AT164="有"),$AL$2,VLOOKUP(AT164,'P1'!$B$4:$J$35,9,FALSE)),"")</f>
        <v/>
      </c>
      <c r="AU165" s="256" t="str">
        <f>IFERROR(IF(AND(AND($N164&lt;&gt;$BI$6,$N164&lt;&gt;$BJ$6),AU164="有"),$AL$2,VLOOKUP(AU164,'P1'!$B$4:$J$35,9,FALSE)),"")</f>
        <v/>
      </c>
      <c r="AV165" s="257">
        <f>SUM(Q165:AU165)</f>
        <v>0</v>
      </c>
      <c r="AW165" s="707"/>
      <c r="AX165" s="709"/>
      <c r="AY165" s="258"/>
      <c r="AZ165" s="258"/>
    </row>
    <row r="166" spans="2:52" ht="17.100000000000001" customHeight="1">
      <c r="B166" s="686">
        <f t="shared" si="11"/>
        <v>69</v>
      </c>
      <c r="C166" s="717"/>
      <c r="D166" s="718"/>
      <c r="E166" s="718"/>
      <c r="F166" s="718"/>
      <c r="G166" s="718"/>
      <c r="H166" s="719"/>
      <c r="I166" s="723"/>
      <c r="J166" s="724"/>
      <c r="K166" s="724"/>
      <c r="L166" s="724"/>
      <c r="M166" s="725"/>
      <c r="N166" s="729"/>
      <c r="O166" s="730"/>
      <c r="P166" s="737"/>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3">
        <f>COUNTA(Q166:AU166)</f>
        <v>0</v>
      </c>
      <c r="AW166" s="706">
        <f>AV167</f>
        <v>0</v>
      </c>
      <c r="AX166" s="708" t="str">
        <f>IFERROR(ROUNDDOWN(AV167/$AT$2,1),"")</f>
        <v/>
      </c>
      <c r="AY166" s="254"/>
      <c r="AZ166" s="254"/>
    </row>
    <row r="167" spans="2:52" ht="17.100000000000001" customHeight="1">
      <c r="B167" s="687"/>
      <c r="C167" s="720"/>
      <c r="D167" s="721"/>
      <c r="E167" s="721"/>
      <c r="F167" s="721"/>
      <c r="G167" s="721"/>
      <c r="H167" s="722"/>
      <c r="I167" s="726"/>
      <c r="J167" s="727"/>
      <c r="K167" s="727"/>
      <c r="L167" s="727"/>
      <c r="M167" s="728"/>
      <c r="N167" s="738"/>
      <c r="O167" s="739"/>
      <c r="P167" s="740"/>
      <c r="Q167" s="256" t="str">
        <f>IFERROR(IF(AND(AND($N166&lt;&gt;$BI$6,$N166&lt;&gt;$BJ$6),Q166="有"),$AL$2,VLOOKUP(Q166,'P1'!$B$4:$J$35,9,FALSE)),"")</f>
        <v/>
      </c>
      <c r="R167" s="256" t="str">
        <f>IFERROR(IF(AND(AND($N166&lt;&gt;$BI$6,$N166&lt;&gt;$BJ$6),R166="有"),$AL$2,VLOOKUP(R166,'P1'!$B$4:$J$35,9,FALSE)),"")</f>
        <v/>
      </c>
      <c r="S167" s="256" t="str">
        <f>IFERROR(IF(AND(AND($N166&lt;&gt;$BI$6,$N166&lt;&gt;$BJ$6),S166="有"),$AL$2,VLOOKUP(S166,'P1'!$B$4:$J$35,9,FALSE)),"")</f>
        <v/>
      </c>
      <c r="T167" s="256" t="str">
        <f>IFERROR(IF(AND(AND($N166&lt;&gt;$BI$6,$N166&lt;&gt;$BJ$6),T166="有"),$AL$2,VLOOKUP(T166,'P1'!$B$4:$J$35,9,FALSE)),"")</f>
        <v/>
      </c>
      <c r="U167" s="256" t="str">
        <f>IFERROR(IF(AND(AND($N166&lt;&gt;$BI$6,$N166&lt;&gt;$BJ$6),U166="有"),$AL$2,VLOOKUP(U166,'P1'!$B$4:$J$35,9,FALSE)),"")</f>
        <v/>
      </c>
      <c r="V167" s="256" t="str">
        <f>IFERROR(IF(AND(AND($N166&lt;&gt;$BI$6,$N166&lt;&gt;$BJ$6),V166="有"),$AL$2,VLOOKUP(V166,'P1'!$B$4:$J$35,9,FALSE)),"")</f>
        <v/>
      </c>
      <c r="W167" s="256" t="str">
        <f>IFERROR(IF(AND(AND($N166&lt;&gt;$BI$6,$N166&lt;&gt;$BJ$6),W166="有"),$AL$2,VLOOKUP(W166,'P1'!$B$4:$J$35,9,FALSE)),"")</f>
        <v/>
      </c>
      <c r="X167" s="256" t="str">
        <f>IFERROR(IF(AND(AND($N166&lt;&gt;$BI$6,$N166&lt;&gt;$BJ$6),X166="有"),$AL$2,VLOOKUP(X166,'P1'!$B$4:$J$35,9,FALSE)),"")</f>
        <v/>
      </c>
      <c r="Y167" s="256" t="str">
        <f>IFERROR(IF(AND(AND($N166&lt;&gt;$BI$6,$N166&lt;&gt;$BJ$6),Y166="有"),$AL$2,VLOOKUP(Y166,'P1'!$B$4:$J$35,9,FALSE)),"")</f>
        <v/>
      </c>
      <c r="Z167" s="256" t="str">
        <f>IFERROR(IF(AND(AND($N166&lt;&gt;$BI$6,$N166&lt;&gt;$BJ$6),Z166="有"),$AL$2,VLOOKUP(Z166,'P1'!$B$4:$J$35,9,FALSE)),"")</f>
        <v/>
      </c>
      <c r="AA167" s="256" t="str">
        <f>IFERROR(IF(AND(AND($N166&lt;&gt;$BI$6,$N166&lt;&gt;$BJ$6),AA166="有"),$AL$2,VLOOKUP(AA166,'P1'!$B$4:$J$35,9,FALSE)),"")</f>
        <v/>
      </c>
      <c r="AB167" s="256" t="str">
        <f>IFERROR(IF(AND(AND($N166&lt;&gt;$BI$6,$N166&lt;&gt;$BJ$6),AB166="有"),$AL$2,VLOOKUP(AB166,'P1'!$B$4:$J$35,9,FALSE)),"")</f>
        <v/>
      </c>
      <c r="AC167" s="256" t="str">
        <f>IFERROR(IF(AND(AND($N166&lt;&gt;$BI$6,$N166&lt;&gt;$BJ$6),AC166="有"),$AL$2,VLOOKUP(AC166,'P1'!$B$4:$J$35,9,FALSE)),"")</f>
        <v/>
      </c>
      <c r="AD167" s="256" t="str">
        <f>IFERROR(IF(AND(AND($N166&lt;&gt;$BI$6,$N166&lt;&gt;$BJ$6),AD166="有"),$AL$2,VLOOKUP(AD166,'P1'!$B$4:$J$35,9,FALSE)),"")</f>
        <v/>
      </c>
      <c r="AE167" s="256" t="str">
        <f>IFERROR(IF(AND(AND($N166&lt;&gt;$BI$6,$N166&lt;&gt;$BJ$6),AE166="有"),$AL$2,VLOOKUP(AE166,'P1'!$B$4:$J$35,9,FALSE)),"")</f>
        <v/>
      </c>
      <c r="AF167" s="256" t="str">
        <f>IFERROR(IF(AND(AND($N166&lt;&gt;$BI$6,$N166&lt;&gt;$BJ$6),AF166="有"),$AL$2,VLOOKUP(AF166,'P1'!$B$4:$J$35,9,FALSE)),"")</f>
        <v/>
      </c>
      <c r="AG167" s="256" t="str">
        <f>IFERROR(IF(AND(AND($N166&lt;&gt;$BI$6,$N166&lt;&gt;$BJ$6),AG166="有"),$AL$2,VLOOKUP(AG166,'P1'!$B$4:$J$35,9,FALSE)),"")</f>
        <v/>
      </c>
      <c r="AH167" s="256" t="str">
        <f>IFERROR(IF(AND(AND($N166&lt;&gt;$BI$6,$N166&lt;&gt;$BJ$6),AH166="有"),$AL$2,VLOOKUP(AH166,'P1'!$B$4:$J$35,9,FALSE)),"")</f>
        <v/>
      </c>
      <c r="AI167" s="256" t="str">
        <f>IFERROR(IF(AND(AND($N166&lt;&gt;$BI$6,$N166&lt;&gt;$BJ$6),AI166="有"),$AL$2,VLOOKUP(AI166,'P1'!$B$4:$J$35,9,FALSE)),"")</f>
        <v/>
      </c>
      <c r="AJ167" s="256" t="str">
        <f>IFERROR(IF(AND(AND($N166&lt;&gt;$BI$6,$N166&lt;&gt;$BJ$6),AJ166="有"),$AL$2,VLOOKUP(AJ166,'P1'!$B$4:$J$35,9,FALSE)),"")</f>
        <v/>
      </c>
      <c r="AK167" s="256" t="str">
        <f>IFERROR(IF(AND(AND($N166&lt;&gt;$BI$6,$N166&lt;&gt;$BJ$6),AK166="有"),$AL$2,VLOOKUP(AK166,'P1'!$B$4:$J$35,9,FALSE)),"")</f>
        <v/>
      </c>
      <c r="AL167" s="256" t="str">
        <f>IFERROR(IF(AND(AND($N166&lt;&gt;$BI$6,$N166&lt;&gt;$BJ$6),AL166="有"),$AL$2,VLOOKUP(AL166,'P1'!$B$4:$J$35,9,FALSE)),"")</f>
        <v/>
      </c>
      <c r="AM167" s="256" t="str">
        <f>IFERROR(IF(AND(AND($N166&lt;&gt;$BI$6,$N166&lt;&gt;$BJ$6),AM166="有"),$AL$2,VLOOKUP(AM166,'P1'!$B$4:$J$35,9,FALSE)),"")</f>
        <v/>
      </c>
      <c r="AN167" s="256" t="str">
        <f>IFERROR(IF(AND(AND($N166&lt;&gt;$BI$6,$N166&lt;&gt;$BJ$6),AN166="有"),$AL$2,VLOOKUP(AN166,'P1'!$B$4:$J$35,9,FALSE)),"")</f>
        <v/>
      </c>
      <c r="AO167" s="256" t="str">
        <f>IFERROR(IF(AND(AND($N166&lt;&gt;$BI$6,$N166&lt;&gt;$BJ$6),AO166="有"),$AL$2,VLOOKUP(AO166,'P1'!$B$4:$J$35,9,FALSE)),"")</f>
        <v/>
      </c>
      <c r="AP167" s="256" t="str">
        <f>IFERROR(IF(AND(AND($N166&lt;&gt;$BI$6,$N166&lt;&gt;$BJ$6),AP166="有"),$AL$2,VLOOKUP(AP166,'P1'!$B$4:$J$35,9,FALSE)),"")</f>
        <v/>
      </c>
      <c r="AQ167" s="256" t="str">
        <f>IFERROR(IF(AND(AND($N166&lt;&gt;$BI$6,$N166&lt;&gt;$BJ$6),AQ166="有"),$AL$2,VLOOKUP(AQ166,'P1'!$B$4:$J$35,9,FALSE)),"")</f>
        <v/>
      </c>
      <c r="AR167" s="256" t="str">
        <f>IFERROR(IF(AND(AND($N166&lt;&gt;$BI$6,$N166&lt;&gt;$BJ$6),AR166="有"),$AL$2,VLOOKUP(AR166,'P1'!$B$4:$J$35,9,FALSE)),"")</f>
        <v/>
      </c>
      <c r="AS167" s="256" t="str">
        <f>IFERROR(IF(AND(AND($N166&lt;&gt;$BI$6,$N166&lt;&gt;$BJ$6),AS166="有"),$AL$2,VLOOKUP(AS166,'P1'!$B$4:$J$35,9,FALSE)),"")</f>
        <v/>
      </c>
      <c r="AT167" s="256" t="str">
        <f>IFERROR(IF(AND(AND($N166&lt;&gt;$BI$6,$N166&lt;&gt;$BJ$6),AT166="有"),$AL$2,VLOOKUP(AT166,'P1'!$B$4:$J$35,9,FALSE)),"")</f>
        <v/>
      </c>
      <c r="AU167" s="256" t="str">
        <f>IFERROR(IF(AND(AND($N166&lt;&gt;$BI$6,$N166&lt;&gt;$BJ$6),AU166="有"),$AL$2,VLOOKUP(AU166,'P1'!$B$4:$J$35,9,FALSE)),"")</f>
        <v/>
      </c>
      <c r="AV167" s="257">
        <f>SUM(Q167:AU167)</f>
        <v>0</v>
      </c>
      <c r="AW167" s="707"/>
      <c r="AX167" s="709"/>
      <c r="AY167" s="258"/>
      <c r="AZ167" s="258"/>
    </row>
    <row r="168" spans="2:52" ht="17.100000000000001" customHeight="1">
      <c r="B168" s="686">
        <f t="shared" si="11"/>
        <v>70</v>
      </c>
      <c r="C168" s="717"/>
      <c r="D168" s="718"/>
      <c r="E168" s="718"/>
      <c r="F168" s="718"/>
      <c r="G168" s="718"/>
      <c r="H168" s="719"/>
      <c r="I168" s="723"/>
      <c r="J168" s="724"/>
      <c r="K168" s="724"/>
      <c r="L168" s="724"/>
      <c r="M168" s="725"/>
      <c r="N168" s="729"/>
      <c r="O168" s="730"/>
      <c r="P168" s="71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253">
        <f>COUNTA(Q168:AU168)</f>
        <v>0</v>
      </c>
      <c r="AW168" s="706">
        <f>AV169</f>
        <v>0</v>
      </c>
      <c r="AX168" s="708" t="str">
        <f>IFERROR(ROUNDDOWN(AV169/$AT$2,1),"")</f>
        <v/>
      </c>
      <c r="AY168" s="254"/>
      <c r="AZ168" s="254"/>
    </row>
    <row r="169" spans="2:52" ht="17.100000000000001" customHeight="1">
      <c r="B169" s="687"/>
      <c r="C169" s="720"/>
      <c r="D169" s="721"/>
      <c r="E169" s="721"/>
      <c r="F169" s="721"/>
      <c r="G169" s="721"/>
      <c r="H169" s="722"/>
      <c r="I169" s="726"/>
      <c r="J169" s="727"/>
      <c r="K169" s="727"/>
      <c r="L169" s="727"/>
      <c r="M169" s="728"/>
      <c r="N169" s="720"/>
      <c r="O169" s="721"/>
      <c r="P169" s="722"/>
      <c r="Q169" s="256" t="str">
        <f>IFERROR(IF(AND(AND($N168&lt;&gt;$BI$6,$N168&lt;&gt;$BJ$6),Q168="有"),$AL$2,VLOOKUP(Q168,'P1'!$B$4:$J$35,9,FALSE)),"")</f>
        <v/>
      </c>
      <c r="R169" s="256" t="str">
        <f>IFERROR(IF(AND(AND($N168&lt;&gt;$BI$6,$N168&lt;&gt;$BJ$6),R168="有"),$AL$2,VLOOKUP(R168,'P1'!$B$4:$J$35,9,FALSE)),"")</f>
        <v/>
      </c>
      <c r="S169" s="256" t="str">
        <f>IFERROR(IF(AND(AND($N168&lt;&gt;$BI$6,$N168&lt;&gt;$BJ$6),S168="有"),$AL$2,VLOOKUP(S168,'P1'!$B$4:$J$35,9,FALSE)),"")</f>
        <v/>
      </c>
      <c r="T169" s="256" t="str">
        <f>IFERROR(IF(AND(AND($N168&lt;&gt;$BI$6,$N168&lt;&gt;$BJ$6),T168="有"),$AL$2,VLOOKUP(T168,'P1'!$B$4:$J$35,9,FALSE)),"")</f>
        <v/>
      </c>
      <c r="U169" s="256" t="str">
        <f>IFERROR(IF(AND(AND($N168&lt;&gt;$BI$6,$N168&lt;&gt;$BJ$6),U168="有"),$AL$2,VLOOKUP(U168,'P1'!$B$4:$J$35,9,FALSE)),"")</f>
        <v/>
      </c>
      <c r="V169" s="256" t="str">
        <f>IFERROR(IF(AND(AND($N168&lt;&gt;$BI$6,$N168&lt;&gt;$BJ$6),V168="有"),$AL$2,VLOOKUP(V168,'P1'!$B$4:$J$35,9,FALSE)),"")</f>
        <v/>
      </c>
      <c r="W169" s="256" t="str">
        <f>IFERROR(IF(AND(AND($N168&lt;&gt;$BI$6,$N168&lt;&gt;$BJ$6),W168="有"),$AL$2,VLOOKUP(W168,'P1'!$B$4:$J$35,9,FALSE)),"")</f>
        <v/>
      </c>
      <c r="X169" s="256" t="str">
        <f>IFERROR(IF(AND(AND($N168&lt;&gt;$BI$6,$N168&lt;&gt;$BJ$6),X168="有"),$AL$2,VLOOKUP(X168,'P1'!$B$4:$J$35,9,FALSE)),"")</f>
        <v/>
      </c>
      <c r="Y169" s="256" t="str">
        <f>IFERROR(IF(AND(AND($N168&lt;&gt;$BI$6,$N168&lt;&gt;$BJ$6),Y168="有"),$AL$2,VLOOKUP(Y168,'P1'!$B$4:$J$35,9,FALSE)),"")</f>
        <v/>
      </c>
      <c r="Z169" s="256" t="str">
        <f>IFERROR(IF(AND(AND($N168&lt;&gt;$BI$6,$N168&lt;&gt;$BJ$6),Z168="有"),$AL$2,VLOOKUP(Z168,'P1'!$B$4:$J$35,9,FALSE)),"")</f>
        <v/>
      </c>
      <c r="AA169" s="256" t="str">
        <f>IFERROR(IF(AND(AND($N168&lt;&gt;$BI$6,$N168&lt;&gt;$BJ$6),AA168="有"),$AL$2,VLOOKUP(AA168,'P1'!$B$4:$J$35,9,FALSE)),"")</f>
        <v/>
      </c>
      <c r="AB169" s="256" t="str">
        <f>IFERROR(IF(AND(AND($N168&lt;&gt;$BI$6,$N168&lt;&gt;$BJ$6),AB168="有"),$AL$2,VLOOKUP(AB168,'P1'!$B$4:$J$35,9,FALSE)),"")</f>
        <v/>
      </c>
      <c r="AC169" s="256" t="str">
        <f>IFERROR(IF(AND(AND($N168&lt;&gt;$BI$6,$N168&lt;&gt;$BJ$6),AC168="有"),$AL$2,VLOOKUP(AC168,'P1'!$B$4:$J$35,9,FALSE)),"")</f>
        <v/>
      </c>
      <c r="AD169" s="256" t="str">
        <f>IFERROR(IF(AND(AND($N168&lt;&gt;$BI$6,$N168&lt;&gt;$BJ$6),AD168="有"),$AL$2,VLOOKUP(AD168,'P1'!$B$4:$J$35,9,FALSE)),"")</f>
        <v/>
      </c>
      <c r="AE169" s="256" t="str">
        <f>IFERROR(IF(AND(AND($N168&lt;&gt;$BI$6,$N168&lt;&gt;$BJ$6),AE168="有"),$AL$2,VLOOKUP(AE168,'P1'!$B$4:$J$35,9,FALSE)),"")</f>
        <v/>
      </c>
      <c r="AF169" s="256" t="str">
        <f>IFERROR(IF(AND(AND($N168&lt;&gt;$BI$6,$N168&lt;&gt;$BJ$6),AF168="有"),$AL$2,VLOOKUP(AF168,'P1'!$B$4:$J$35,9,FALSE)),"")</f>
        <v/>
      </c>
      <c r="AG169" s="256" t="str">
        <f>IFERROR(IF(AND(AND($N168&lt;&gt;$BI$6,$N168&lt;&gt;$BJ$6),AG168="有"),$AL$2,VLOOKUP(AG168,'P1'!$B$4:$J$35,9,FALSE)),"")</f>
        <v/>
      </c>
      <c r="AH169" s="256" t="str">
        <f>IFERROR(IF(AND(AND($N168&lt;&gt;$BI$6,$N168&lt;&gt;$BJ$6),AH168="有"),$AL$2,VLOOKUP(AH168,'P1'!$B$4:$J$35,9,FALSE)),"")</f>
        <v/>
      </c>
      <c r="AI169" s="256" t="str">
        <f>IFERROR(IF(AND(AND($N168&lt;&gt;$BI$6,$N168&lt;&gt;$BJ$6),AI168="有"),$AL$2,VLOOKUP(AI168,'P1'!$B$4:$J$35,9,FALSE)),"")</f>
        <v/>
      </c>
      <c r="AJ169" s="256" t="str">
        <f>IFERROR(IF(AND(AND($N168&lt;&gt;$BI$6,$N168&lt;&gt;$BJ$6),AJ168="有"),$AL$2,VLOOKUP(AJ168,'P1'!$B$4:$J$35,9,FALSE)),"")</f>
        <v/>
      </c>
      <c r="AK169" s="256" t="str">
        <f>IFERROR(IF(AND(AND($N168&lt;&gt;$BI$6,$N168&lt;&gt;$BJ$6),AK168="有"),$AL$2,VLOOKUP(AK168,'P1'!$B$4:$J$35,9,FALSE)),"")</f>
        <v/>
      </c>
      <c r="AL169" s="256" t="str">
        <f>IFERROR(IF(AND(AND($N168&lt;&gt;$BI$6,$N168&lt;&gt;$BJ$6),AL168="有"),$AL$2,VLOOKUP(AL168,'P1'!$B$4:$J$35,9,FALSE)),"")</f>
        <v/>
      </c>
      <c r="AM169" s="256" t="str">
        <f>IFERROR(IF(AND(AND($N168&lt;&gt;$BI$6,$N168&lt;&gt;$BJ$6),AM168="有"),$AL$2,VLOOKUP(AM168,'P1'!$B$4:$J$35,9,FALSE)),"")</f>
        <v/>
      </c>
      <c r="AN169" s="256" t="str">
        <f>IFERROR(IF(AND(AND($N168&lt;&gt;$BI$6,$N168&lt;&gt;$BJ$6),AN168="有"),$AL$2,VLOOKUP(AN168,'P1'!$B$4:$J$35,9,FALSE)),"")</f>
        <v/>
      </c>
      <c r="AO169" s="256" t="str">
        <f>IFERROR(IF(AND(AND($N168&lt;&gt;$BI$6,$N168&lt;&gt;$BJ$6),AO168="有"),$AL$2,VLOOKUP(AO168,'P1'!$B$4:$J$35,9,FALSE)),"")</f>
        <v/>
      </c>
      <c r="AP169" s="256" t="str">
        <f>IFERROR(IF(AND(AND($N168&lt;&gt;$BI$6,$N168&lt;&gt;$BJ$6),AP168="有"),$AL$2,VLOOKUP(AP168,'P1'!$B$4:$J$35,9,FALSE)),"")</f>
        <v/>
      </c>
      <c r="AQ169" s="256" t="str">
        <f>IFERROR(IF(AND(AND($N168&lt;&gt;$BI$6,$N168&lt;&gt;$BJ$6),AQ168="有"),$AL$2,VLOOKUP(AQ168,'P1'!$B$4:$J$35,9,FALSE)),"")</f>
        <v/>
      </c>
      <c r="AR169" s="256" t="str">
        <f>IFERROR(IF(AND(AND($N168&lt;&gt;$BI$6,$N168&lt;&gt;$BJ$6),AR168="有"),$AL$2,VLOOKUP(AR168,'P1'!$B$4:$J$35,9,FALSE)),"")</f>
        <v/>
      </c>
      <c r="AS169" s="256" t="str">
        <f>IFERROR(IF(AND(AND($N168&lt;&gt;$BI$6,$N168&lt;&gt;$BJ$6),AS168="有"),$AL$2,VLOOKUP(AS168,'P1'!$B$4:$J$35,9,FALSE)),"")</f>
        <v/>
      </c>
      <c r="AT169" s="256" t="str">
        <f>IFERROR(IF(AND(AND($N168&lt;&gt;$BI$6,$N168&lt;&gt;$BJ$6),AT168="有"),$AL$2,VLOOKUP(AT168,'P1'!$B$4:$J$35,9,FALSE)),"")</f>
        <v/>
      </c>
      <c r="AU169" s="256" t="str">
        <f>IFERROR(IF(AND(AND($N168&lt;&gt;$BI$6,$N168&lt;&gt;$BJ$6),AU168="有"),$AL$2,VLOOKUP(AU168,'P1'!$B$4:$J$35,9,FALSE)),"")</f>
        <v/>
      </c>
      <c r="AV169" s="257">
        <f>SUM(Q169:AU169)</f>
        <v>0</v>
      </c>
      <c r="AW169" s="707"/>
      <c r="AX169" s="709"/>
      <c r="AY169" s="258"/>
      <c r="AZ169" s="258"/>
    </row>
    <row r="170" spans="2:52" ht="17.100000000000001" customHeight="1">
      <c r="B170" s="686">
        <f t="shared" si="11"/>
        <v>71</v>
      </c>
      <c r="C170" s="717"/>
      <c r="D170" s="718"/>
      <c r="E170" s="718"/>
      <c r="F170" s="718"/>
      <c r="G170" s="718"/>
      <c r="H170" s="719"/>
      <c r="I170" s="723"/>
      <c r="J170" s="724"/>
      <c r="K170" s="724"/>
      <c r="L170" s="724"/>
      <c r="M170" s="725"/>
      <c r="N170" s="729"/>
      <c r="O170" s="730"/>
      <c r="P170" s="71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3">
        <f>COUNTA(Q170:AU170)</f>
        <v>0</v>
      </c>
      <c r="AW170" s="706">
        <f>AV171</f>
        <v>0</v>
      </c>
      <c r="AX170" s="708" t="str">
        <f>IFERROR(ROUNDDOWN(AV171/$AT$2,1),"")</f>
        <v/>
      </c>
      <c r="AY170" s="254"/>
      <c r="AZ170" s="254"/>
    </row>
    <row r="171" spans="2:52" ht="17.100000000000001" customHeight="1">
      <c r="B171" s="687"/>
      <c r="C171" s="720"/>
      <c r="D171" s="721"/>
      <c r="E171" s="721"/>
      <c r="F171" s="721"/>
      <c r="G171" s="721"/>
      <c r="H171" s="722"/>
      <c r="I171" s="726"/>
      <c r="J171" s="727"/>
      <c r="K171" s="727"/>
      <c r="L171" s="727"/>
      <c r="M171" s="728"/>
      <c r="N171" s="720"/>
      <c r="O171" s="721"/>
      <c r="P171" s="722"/>
      <c r="Q171" s="256" t="str">
        <f>IFERROR(IF(AND(AND($N170&lt;&gt;$BI$6,$N170&lt;&gt;$BJ$6),Q170="有"),$AL$2,VLOOKUP(Q170,'P1'!$B$4:$J$35,9,FALSE)),"")</f>
        <v/>
      </c>
      <c r="R171" s="256" t="str">
        <f>IFERROR(IF(AND(AND($N170&lt;&gt;$BI$6,$N170&lt;&gt;$BJ$6),R170="有"),$AL$2,VLOOKUP(R170,'P1'!$B$4:$J$35,9,FALSE)),"")</f>
        <v/>
      </c>
      <c r="S171" s="256" t="str">
        <f>IFERROR(IF(AND(AND($N170&lt;&gt;$BI$6,$N170&lt;&gt;$BJ$6),S170="有"),$AL$2,VLOOKUP(S170,'P1'!$B$4:$J$35,9,FALSE)),"")</f>
        <v/>
      </c>
      <c r="T171" s="256" t="str">
        <f>IFERROR(IF(AND(AND($N170&lt;&gt;$BI$6,$N170&lt;&gt;$BJ$6),T170="有"),$AL$2,VLOOKUP(T170,'P1'!$B$4:$J$35,9,FALSE)),"")</f>
        <v/>
      </c>
      <c r="U171" s="256" t="str">
        <f>IFERROR(IF(AND(AND($N170&lt;&gt;$BI$6,$N170&lt;&gt;$BJ$6),U170="有"),$AL$2,VLOOKUP(U170,'P1'!$B$4:$J$35,9,FALSE)),"")</f>
        <v/>
      </c>
      <c r="V171" s="256" t="str">
        <f>IFERROR(IF(AND(AND($N170&lt;&gt;$BI$6,$N170&lt;&gt;$BJ$6),V170="有"),$AL$2,VLOOKUP(V170,'P1'!$B$4:$J$35,9,FALSE)),"")</f>
        <v/>
      </c>
      <c r="W171" s="256" t="str">
        <f>IFERROR(IF(AND(AND($N170&lt;&gt;$BI$6,$N170&lt;&gt;$BJ$6),W170="有"),$AL$2,VLOOKUP(W170,'P1'!$B$4:$J$35,9,FALSE)),"")</f>
        <v/>
      </c>
      <c r="X171" s="256" t="str">
        <f>IFERROR(IF(AND(AND($N170&lt;&gt;$BI$6,$N170&lt;&gt;$BJ$6),X170="有"),$AL$2,VLOOKUP(X170,'P1'!$B$4:$J$35,9,FALSE)),"")</f>
        <v/>
      </c>
      <c r="Y171" s="256" t="str">
        <f>IFERROR(IF(AND(AND($N170&lt;&gt;$BI$6,$N170&lt;&gt;$BJ$6),Y170="有"),$AL$2,VLOOKUP(Y170,'P1'!$B$4:$J$35,9,FALSE)),"")</f>
        <v/>
      </c>
      <c r="Z171" s="256" t="str">
        <f>IFERROR(IF(AND(AND($N170&lt;&gt;$BI$6,$N170&lt;&gt;$BJ$6),Z170="有"),$AL$2,VLOOKUP(Z170,'P1'!$B$4:$J$35,9,FALSE)),"")</f>
        <v/>
      </c>
      <c r="AA171" s="256" t="str">
        <f>IFERROR(IF(AND(AND($N170&lt;&gt;$BI$6,$N170&lt;&gt;$BJ$6),AA170="有"),$AL$2,VLOOKUP(AA170,'P1'!$B$4:$J$35,9,FALSE)),"")</f>
        <v/>
      </c>
      <c r="AB171" s="256" t="str">
        <f>IFERROR(IF(AND(AND($N170&lt;&gt;$BI$6,$N170&lt;&gt;$BJ$6),AB170="有"),$AL$2,VLOOKUP(AB170,'P1'!$B$4:$J$35,9,FALSE)),"")</f>
        <v/>
      </c>
      <c r="AC171" s="256" t="str">
        <f>IFERROR(IF(AND(AND($N170&lt;&gt;$BI$6,$N170&lt;&gt;$BJ$6),AC170="有"),$AL$2,VLOOKUP(AC170,'P1'!$B$4:$J$35,9,FALSE)),"")</f>
        <v/>
      </c>
      <c r="AD171" s="256" t="str">
        <f>IFERROR(IF(AND(AND($N170&lt;&gt;$BI$6,$N170&lt;&gt;$BJ$6),AD170="有"),$AL$2,VLOOKUP(AD170,'P1'!$B$4:$J$35,9,FALSE)),"")</f>
        <v/>
      </c>
      <c r="AE171" s="256" t="str">
        <f>IFERROR(IF(AND(AND($N170&lt;&gt;$BI$6,$N170&lt;&gt;$BJ$6),AE170="有"),$AL$2,VLOOKUP(AE170,'P1'!$B$4:$J$35,9,FALSE)),"")</f>
        <v/>
      </c>
      <c r="AF171" s="256" t="str">
        <f>IFERROR(IF(AND(AND($N170&lt;&gt;$BI$6,$N170&lt;&gt;$BJ$6),AF170="有"),$AL$2,VLOOKUP(AF170,'P1'!$B$4:$J$35,9,FALSE)),"")</f>
        <v/>
      </c>
      <c r="AG171" s="256" t="str">
        <f>IFERROR(IF(AND(AND($N170&lt;&gt;$BI$6,$N170&lt;&gt;$BJ$6),AG170="有"),$AL$2,VLOOKUP(AG170,'P1'!$B$4:$J$35,9,FALSE)),"")</f>
        <v/>
      </c>
      <c r="AH171" s="256" t="str">
        <f>IFERROR(IF(AND(AND($N170&lt;&gt;$BI$6,$N170&lt;&gt;$BJ$6),AH170="有"),$AL$2,VLOOKUP(AH170,'P1'!$B$4:$J$35,9,FALSE)),"")</f>
        <v/>
      </c>
      <c r="AI171" s="256" t="str">
        <f>IFERROR(IF(AND(AND($N170&lt;&gt;$BI$6,$N170&lt;&gt;$BJ$6),AI170="有"),$AL$2,VLOOKUP(AI170,'P1'!$B$4:$J$35,9,FALSE)),"")</f>
        <v/>
      </c>
      <c r="AJ171" s="256" t="str">
        <f>IFERROR(IF(AND(AND($N170&lt;&gt;$BI$6,$N170&lt;&gt;$BJ$6),AJ170="有"),$AL$2,VLOOKUP(AJ170,'P1'!$B$4:$J$35,9,FALSE)),"")</f>
        <v/>
      </c>
      <c r="AK171" s="256" t="str">
        <f>IFERROR(IF(AND(AND($N170&lt;&gt;$BI$6,$N170&lt;&gt;$BJ$6),AK170="有"),$AL$2,VLOOKUP(AK170,'P1'!$B$4:$J$35,9,FALSE)),"")</f>
        <v/>
      </c>
      <c r="AL171" s="256" t="str">
        <f>IFERROR(IF(AND(AND($N170&lt;&gt;$BI$6,$N170&lt;&gt;$BJ$6),AL170="有"),$AL$2,VLOOKUP(AL170,'P1'!$B$4:$J$35,9,FALSE)),"")</f>
        <v/>
      </c>
      <c r="AM171" s="256" t="str">
        <f>IFERROR(IF(AND(AND($N170&lt;&gt;$BI$6,$N170&lt;&gt;$BJ$6),AM170="有"),$AL$2,VLOOKUP(AM170,'P1'!$B$4:$J$35,9,FALSE)),"")</f>
        <v/>
      </c>
      <c r="AN171" s="256" t="str">
        <f>IFERROR(IF(AND(AND($N170&lt;&gt;$BI$6,$N170&lt;&gt;$BJ$6),AN170="有"),$AL$2,VLOOKUP(AN170,'P1'!$B$4:$J$35,9,FALSE)),"")</f>
        <v/>
      </c>
      <c r="AO171" s="256" t="str">
        <f>IFERROR(IF(AND(AND($N170&lt;&gt;$BI$6,$N170&lt;&gt;$BJ$6),AO170="有"),$AL$2,VLOOKUP(AO170,'P1'!$B$4:$J$35,9,FALSE)),"")</f>
        <v/>
      </c>
      <c r="AP171" s="256" t="str">
        <f>IFERROR(IF(AND(AND($N170&lt;&gt;$BI$6,$N170&lt;&gt;$BJ$6),AP170="有"),$AL$2,VLOOKUP(AP170,'P1'!$B$4:$J$35,9,FALSE)),"")</f>
        <v/>
      </c>
      <c r="AQ171" s="256" t="str">
        <f>IFERROR(IF(AND(AND($N170&lt;&gt;$BI$6,$N170&lt;&gt;$BJ$6),AQ170="有"),$AL$2,VLOOKUP(AQ170,'P1'!$B$4:$J$35,9,FALSE)),"")</f>
        <v/>
      </c>
      <c r="AR171" s="256" t="str">
        <f>IFERROR(IF(AND(AND($N170&lt;&gt;$BI$6,$N170&lt;&gt;$BJ$6),AR170="有"),$AL$2,VLOOKUP(AR170,'P1'!$B$4:$J$35,9,FALSE)),"")</f>
        <v/>
      </c>
      <c r="AS171" s="256" t="str">
        <f>IFERROR(IF(AND(AND($N170&lt;&gt;$BI$6,$N170&lt;&gt;$BJ$6),AS170="有"),$AL$2,VLOOKUP(AS170,'P1'!$B$4:$J$35,9,FALSE)),"")</f>
        <v/>
      </c>
      <c r="AT171" s="256" t="str">
        <f>IFERROR(IF(AND(AND($N170&lt;&gt;$BI$6,$N170&lt;&gt;$BJ$6),AT170="有"),$AL$2,VLOOKUP(AT170,'P1'!$B$4:$J$35,9,FALSE)),"")</f>
        <v/>
      </c>
      <c r="AU171" s="256" t="str">
        <f>IFERROR(IF(AND(AND($N170&lt;&gt;$BI$6,$N170&lt;&gt;$BJ$6),AU170="有"),$AL$2,VLOOKUP(AU170,'P1'!$B$4:$J$35,9,FALSE)),"")</f>
        <v/>
      </c>
      <c r="AV171" s="257">
        <f>SUM(Q171:AU171)</f>
        <v>0</v>
      </c>
      <c r="AW171" s="707"/>
      <c r="AX171" s="709"/>
      <c r="AY171" s="258"/>
      <c r="AZ171" s="258"/>
    </row>
    <row r="172" spans="2:52" ht="17.100000000000001" customHeight="1">
      <c r="B172" s="686">
        <f t="shared" si="11"/>
        <v>72</v>
      </c>
      <c r="C172" s="717"/>
      <c r="D172" s="718"/>
      <c r="E172" s="718"/>
      <c r="F172" s="718"/>
      <c r="G172" s="718"/>
      <c r="H172" s="719"/>
      <c r="I172" s="723"/>
      <c r="J172" s="724"/>
      <c r="K172" s="724"/>
      <c r="L172" s="724"/>
      <c r="M172" s="725"/>
      <c r="N172" s="729"/>
      <c r="O172" s="730"/>
      <c r="P172" s="71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3">
        <f>COUNTA(Q172:AU172)</f>
        <v>0</v>
      </c>
      <c r="AW172" s="706">
        <f>AV173</f>
        <v>0</v>
      </c>
      <c r="AX172" s="708" t="str">
        <f>IFERROR(ROUNDDOWN(AV173/$AT$2,1),"")</f>
        <v/>
      </c>
      <c r="AY172" s="254"/>
      <c r="AZ172" s="254"/>
    </row>
    <row r="173" spans="2:52" ht="17.100000000000001" customHeight="1">
      <c r="B173" s="687"/>
      <c r="C173" s="720"/>
      <c r="D173" s="721"/>
      <c r="E173" s="721"/>
      <c r="F173" s="721"/>
      <c r="G173" s="721"/>
      <c r="H173" s="722"/>
      <c r="I173" s="726"/>
      <c r="J173" s="727"/>
      <c r="K173" s="727"/>
      <c r="L173" s="727"/>
      <c r="M173" s="728"/>
      <c r="N173" s="720"/>
      <c r="O173" s="721"/>
      <c r="P173" s="722"/>
      <c r="Q173" s="256" t="str">
        <f>IFERROR(IF(AND(AND($N172&lt;&gt;$BI$6,$N172&lt;&gt;$BJ$6),Q172="有"),$AL$2,VLOOKUP(Q172,'P1'!$B$4:$J$35,9,FALSE)),"")</f>
        <v/>
      </c>
      <c r="R173" s="256" t="str">
        <f>IFERROR(IF(AND(AND($N172&lt;&gt;$BI$6,$N172&lt;&gt;$BJ$6),R172="有"),$AL$2,VLOOKUP(R172,'P1'!$B$4:$J$35,9,FALSE)),"")</f>
        <v/>
      </c>
      <c r="S173" s="256" t="str">
        <f>IFERROR(IF(AND(AND($N172&lt;&gt;$BI$6,$N172&lt;&gt;$BJ$6),S172="有"),$AL$2,VLOOKUP(S172,'P1'!$B$4:$J$35,9,FALSE)),"")</f>
        <v/>
      </c>
      <c r="T173" s="256" t="str">
        <f>IFERROR(IF(AND(AND($N172&lt;&gt;$BI$6,$N172&lt;&gt;$BJ$6),T172="有"),$AL$2,VLOOKUP(T172,'P1'!$B$4:$J$35,9,FALSE)),"")</f>
        <v/>
      </c>
      <c r="U173" s="256" t="str">
        <f>IFERROR(IF(AND(AND($N172&lt;&gt;$BI$6,$N172&lt;&gt;$BJ$6),U172="有"),$AL$2,VLOOKUP(U172,'P1'!$B$4:$J$35,9,FALSE)),"")</f>
        <v/>
      </c>
      <c r="V173" s="256" t="str">
        <f>IFERROR(IF(AND(AND($N172&lt;&gt;$BI$6,$N172&lt;&gt;$BJ$6),V172="有"),$AL$2,VLOOKUP(V172,'P1'!$B$4:$J$35,9,FALSE)),"")</f>
        <v/>
      </c>
      <c r="W173" s="256" t="str">
        <f>IFERROR(IF(AND(AND($N172&lt;&gt;$BI$6,$N172&lt;&gt;$BJ$6),W172="有"),$AL$2,VLOOKUP(W172,'P1'!$B$4:$J$35,9,FALSE)),"")</f>
        <v/>
      </c>
      <c r="X173" s="256" t="str">
        <f>IFERROR(IF(AND(AND($N172&lt;&gt;$BI$6,$N172&lt;&gt;$BJ$6),X172="有"),$AL$2,VLOOKUP(X172,'P1'!$B$4:$J$35,9,FALSE)),"")</f>
        <v/>
      </c>
      <c r="Y173" s="256" t="str">
        <f>IFERROR(IF(AND(AND($N172&lt;&gt;$BI$6,$N172&lt;&gt;$BJ$6),Y172="有"),$AL$2,VLOOKUP(Y172,'P1'!$B$4:$J$35,9,FALSE)),"")</f>
        <v/>
      </c>
      <c r="Z173" s="256" t="str">
        <f>IFERROR(IF(AND(AND($N172&lt;&gt;$BI$6,$N172&lt;&gt;$BJ$6),Z172="有"),$AL$2,VLOOKUP(Z172,'P1'!$B$4:$J$35,9,FALSE)),"")</f>
        <v/>
      </c>
      <c r="AA173" s="256" t="str">
        <f>IFERROR(IF(AND(AND($N172&lt;&gt;$BI$6,$N172&lt;&gt;$BJ$6),AA172="有"),$AL$2,VLOOKUP(AA172,'P1'!$B$4:$J$35,9,FALSE)),"")</f>
        <v/>
      </c>
      <c r="AB173" s="256" t="str">
        <f>IFERROR(IF(AND(AND($N172&lt;&gt;$BI$6,$N172&lt;&gt;$BJ$6),AB172="有"),$AL$2,VLOOKUP(AB172,'P1'!$B$4:$J$35,9,FALSE)),"")</f>
        <v/>
      </c>
      <c r="AC173" s="256" t="str">
        <f>IFERROR(IF(AND(AND($N172&lt;&gt;$BI$6,$N172&lt;&gt;$BJ$6),AC172="有"),$AL$2,VLOOKUP(AC172,'P1'!$B$4:$J$35,9,FALSE)),"")</f>
        <v/>
      </c>
      <c r="AD173" s="256" t="str">
        <f>IFERROR(IF(AND(AND($N172&lt;&gt;$BI$6,$N172&lt;&gt;$BJ$6),AD172="有"),$AL$2,VLOOKUP(AD172,'P1'!$B$4:$J$35,9,FALSE)),"")</f>
        <v/>
      </c>
      <c r="AE173" s="256" t="str">
        <f>IFERROR(IF(AND(AND($N172&lt;&gt;$BI$6,$N172&lt;&gt;$BJ$6),AE172="有"),$AL$2,VLOOKUP(AE172,'P1'!$B$4:$J$35,9,FALSE)),"")</f>
        <v/>
      </c>
      <c r="AF173" s="256" t="str">
        <f>IFERROR(IF(AND(AND($N172&lt;&gt;$BI$6,$N172&lt;&gt;$BJ$6),AF172="有"),$AL$2,VLOOKUP(AF172,'P1'!$B$4:$J$35,9,FALSE)),"")</f>
        <v/>
      </c>
      <c r="AG173" s="256" t="str">
        <f>IFERROR(IF(AND(AND($N172&lt;&gt;$BI$6,$N172&lt;&gt;$BJ$6),AG172="有"),$AL$2,VLOOKUP(AG172,'P1'!$B$4:$J$35,9,FALSE)),"")</f>
        <v/>
      </c>
      <c r="AH173" s="256" t="str">
        <f>IFERROR(IF(AND(AND($N172&lt;&gt;$BI$6,$N172&lt;&gt;$BJ$6),AH172="有"),$AL$2,VLOOKUP(AH172,'P1'!$B$4:$J$35,9,FALSE)),"")</f>
        <v/>
      </c>
      <c r="AI173" s="256" t="str">
        <f>IFERROR(IF(AND(AND($N172&lt;&gt;$BI$6,$N172&lt;&gt;$BJ$6),AI172="有"),$AL$2,VLOOKUP(AI172,'P1'!$B$4:$J$35,9,FALSE)),"")</f>
        <v/>
      </c>
      <c r="AJ173" s="256" t="str">
        <f>IFERROR(IF(AND(AND($N172&lt;&gt;$BI$6,$N172&lt;&gt;$BJ$6),AJ172="有"),$AL$2,VLOOKUP(AJ172,'P1'!$B$4:$J$35,9,FALSE)),"")</f>
        <v/>
      </c>
      <c r="AK173" s="256" t="str">
        <f>IFERROR(IF(AND(AND($N172&lt;&gt;$BI$6,$N172&lt;&gt;$BJ$6),AK172="有"),$AL$2,VLOOKUP(AK172,'P1'!$B$4:$J$35,9,FALSE)),"")</f>
        <v/>
      </c>
      <c r="AL173" s="256" t="str">
        <f>IFERROR(IF(AND(AND($N172&lt;&gt;$BI$6,$N172&lt;&gt;$BJ$6),AL172="有"),$AL$2,VLOOKUP(AL172,'P1'!$B$4:$J$35,9,FALSE)),"")</f>
        <v/>
      </c>
      <c r="AM173" s="256" t="str">
        <f>IFERROR(IF(AND(AND($N172&lt;&gt;$BI$6,$N172&lt;&gt;$BJ$6),AM172="有"),$AL$2,VLOOKUP(AM172,'P1'!$B$4:$J$35,9,FALSE)),"")</f>
        <v/>
      </c>
      <c r="AN173" s="256" t="str">
        <f>IFERROR(IF(AND(AND($N172&lt;&gt;$BI$6,$N172&lt;&gt;$BJ$6),AN172="有"),$AL$2,VLOOKUP(AN172,'P1'!$B$4:$J$35,9,FALSE)),"")</f>
        <v/>
      </c>
      <c r="AO173" s="256" t="str">
        <f>IFERROR(IF(AND(AND($N172&lt;&gt;$BI$6,$N172&lt;&gt;$BJ$6),AO172="有"),$AL$2,VLOOKUP(AO172,'P1'!$B$4:$J$35,9,FALSE)),"")</f>
        <v/>
      </c>
      <c r="AP173" s="256" t="str">
        <f>IFERROR(IF(AND(AND($N172&lt;&gt;$BI$6,$N172&lt;&gt;$BJ$6),AP172="有"),$AL$2,VLOOKUP(AP172,'P1'!$B$4:$J$35,9,FALSE)),"")</f>
        <v/>
      </c>
      <c r="AQ173" s="256" t="str">
        <f>IFERROR(IF(AND(AND($N172&lt;&gt;$BI$6,$N172&lt;&gt;$BJ$6),AQ172="有"),$AL$2,VLOOKUP(AQ172,'P1'!$B$4:$J$35,9,FALSE)),"")</f>
        <v/>
      </c>
      <c r="AR173" s="256" t="str">
        <f>IFERROR(IF(AND(AND($N172&lt;&gt;$BI$6,$N172&lt;&gt;$BJ$6),AR172="有"),$AL$2,VLOOKUP(AR172,'P1'!$B$4:$J$35,9,FALSE)),"")</f>
        <v/>
      </c>
      <c r="AS173" s="256" t="str">
        <f>IFERROR(IF(AND(AND($N172&lt;&gt;$BI$6,$N172&lt;&gt;$BJ$6),AS172="有"),$AL$2,VLOOKUP(AS172,'P1'!$B$4:$J$35,9,FALSE)),"")</f>
        <v/>
      </c>
      <c r="AT173" s="256" t="str">
        <f>IFERROR(IF(AND(AND($N172&lt;&gt;$BI$6,$N172&lt;&gt;$BJ$6),AT172="有"),$AL$2,VLOOKUP(AT172,'P1'!$B$4:$J$35,9,FALSE)),"")</f>
        <v/>
      </c>
      <c r="AU173" s="256" t="str">
        <f>IFERROR(IF(AND(AND($N172&lt;&gt;$BI$6,$N172&lt;&gt;$BJ$6),AU172="有"),$AL$2,VLOOKUP(AU172,'P1'!$B$4:$J$35,9,FALSE)),"")</f>
        <v/>
      </c>
      <c r="AV173" s="257">
        <f>SUM(Q173:AU173)</f>
        <v>0</v>
      </c>
      <c r="AW173" s="707"/>
      <c r="AX173" s="709"/>
      <c r="AY173" s="258"/>
      <c r="AZ173" s="258"/>
    </row>
    <row r="174" spans="2:52" ht="17.100000000000001" customHeight="1">
      <c r="B174" s="686">
        <f t="shared" si="11"/>
        <v>73</v>
      </c>
      <c r="C174" s="717"/>
      <c r="D174" s="718"/>
      <c r="E174" s="718"/>
      <c r="F174" s="718"/>
      <c r="G174" s="718"/>
      <c r="H174" s="719"/>
      <c r="I174" s="723"/>
      <c r="J174" s="724"/>
      <c r="K174" s="724"/>
      <c r="L174" s="724"/>
      <c r="M174" s="725"/>
      <c r="N174" s="729"/>
      <c r="O174" s="730"/>
      <c r="P174" s="71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3">
        <f>COUNTA(Q174:AU174)</f>
        <v>0</v>
      </c>
      <c r="AW174" s="706">
        <f>AV175</f>
        <v>0</v>
      </c>
      <c r="AX174" s="708" t="str">
        <f>IFERROR(ROUNDDOWN(AV175/$AT$2,1),"")</f>
        <v/>
      </c>
      <c r="AY174" s="254"/>
      <c r="AZ174" s="254"/>
    </row>
    <row r="175" spans="2:52" ht="17.100000000000001" customHeight="1">
      <c r="B175" s="687"/>
      <c r="C175" s="720"/>
      <c r="D175" s="721"/>
      <c r="E175" s="721"/>
      <c r="F175" s="721"/>
      <c r="G175" s="721"/>
      <c r="H175" s="722"/>
      <c r="I175" s="726"/>
      <c r="J175" s="727"/>
      <c r="K175" s="727"/>
      <c r="L175" s="727"/>
      <c r="M175" s="728"/>
      <c r="N175" s="720"/>
      <c r="O175" s="721"/>
      <c r="P175" s="722"/>
      <c r="Q175" s="256" t="str">
        <f>IFERROR(IF(AND(AND($N174&lt;&gt;$BI$6,$N174&lt;&gt;$BJ$6),Q174="有"),$AL$2,VLOOKUP(Q174,'P1'!$B$4:$J$35,9,FALSE)),"")</f>
        <v/>
      </c>
      <c r="R175" s="256" t="str">
        <f>IFERROR(IF(AND(AND($N174&lt;&gt;$BI$6,$N174&lt;&gt;$BJ$6),R174="有"),$AL$2,VLOOKUP(R174,'P1'!$B$4:$J$35,9,FALSE)),"")</f>
        <v/>
      </c>
      <c r="S175" s="256" t="str">
        <f>IFERROR(IF(AND(AND($N174&lt;&gt;$BI$6,$N174&lt;&gt;$BJ$6),S174="有"),$AL$2,VLOOKUP(S174,'P1'!$B$4:$J$35,9,FALSE)),"")</f>
        <v/>
      </c>
      <c r="T175" s="256" t="str">
        <f>IFERROR(IF(AND(AND($N174&lt;&gt;$BI$6,$N174&lt;&gt;$BJ$6),T174="有"),$AL$2,VLOOKUP(T174,'P1'!$B$4:$J$35,9,FALSE)),"")</f>
        <v/>
      </c>
      <c r="U175" s="256" t="str">
        <f>IFERROR(IF(AND(AND($N174&lt;&gt;$BI$6,$N174&lt;&gt;$BJ$6),U174="有"),$AL$2,VLOOKUP(U174,'P1'!$B$4:$J$35,9,FALSE)),"")</f>
        <v/>
      </c>
      <c r="V175" s="256" t="str">
        <f>IFERROR(IF(AND(AND($N174&lt;&gt;$BI$6,$N174&lt;&gt;$BJ$6),V174="有"),$AL$2,VLOOKUP(V174,'P1'!$B$4:$J$35,9,FALSE)),"")</f>
        <v/>
      </c>
      <c r="W175" s="256" t="str">
        <f>IFERROR(IF(AND(AND($N174&lt;&gt;$BI$6,$N174&lt;&gt;$BJ$6),W174="有"),$AL$2,VLOOKUP(W174,'P1'!$B$4:$J$35,9,FALSE)),"")</f>
        <v/>
      </c>
      <c r="X175" s="256" t="str">
        <f>IFERROR(IF(AND(AND($N174&lt;&gt;$BI$6,$N174&lt;&gt;$BJ$6),X174="有"),$AL$2,VLOOKUP(X174,'P1'!$B$4:$J$35,9,FALSE)),"")</f>
        <v/>
      </c>
      <c r="Y175" s="256" t="str">
        <f>IFERROR(IF(AND(AND($N174&lt;&gt;$BI$6,$N174&lt;&gt;$BJ$6),Y174="有"),$AL$2,VLOOKUP(Y174,'P1'!$B$4:$J$35,9,FALSE)),"")</f>
        <v/>
      </c>
      <c r="Z175" s="256" t="str">
        <f>IFERROR(IF(AND(AND($N174&lt;&gt;$BI$6,$N174&lt;&gt;$BJ$6),Z174="有"),$AL$2,VLOOKUP(Z174,'P1'!$B$4:$J$35,9,FALSE)),"")</f>
        <v/>
      </c>
      <c r="AA175" s="256" t="str">
        <f>IFERROR(IF(AND(AND($N174&lt;&gt;$BI$6,$N174&lt;&gt;$BJ$6),AA174="有"),$AL$2,VLOOKUP(AA174,'P1'!$B$4:$J$35,9,FALSE)),"")</f>
        <v/>
      </c>
      <c r="AB175" s="256" t="str">
        <f>IFERROR(IF(AND(AND($N174&lt;&gt;$BI$6,$N174&lt;&gt;$BJ$6),AB174="有"),$AL$2,VLOOKUP(AB174,'P1'!$B$4:$J$35,9,FALSE)),"")</f>
        <v/>
      </c>
      <c r="AC175" s="256" t="str">
        <f>IFERROR(IF(AND(AND($N174&lt;&gt;$BI$6,$N174&lt;&gt;$BJ$6),AC174="有"),$AL$2,VLOOKUP(AC174,'P1'!$B$4:$J$35,9,FALSE)),"")</f>
        <v/>
      </c>
      <c r="AD175" s="256" t="str">
        <f>IFERROR(IF(AND(AND($N174&lt;&gt;$BI$6,$N174&lt;&gt;$BJ$6),AD174="有"),$AL$2,VLOOKUP(AD174,'P1'!$B$4:$J$35,9,FALSE)),"")</f>
        <v/>
      </c>
      <c r="AE175" s="256" t="str">
        <f>IFERROR(IF(AND(AND($N174&lt;&gt;$BI$6,$N174&lt;&gt;$BJ$6),AE174="有"),$AL$2,VLOOKUP(AE174,'P1'!$B$4:$J$35,9,FALSE)),"")</f>
        <v/>
      </c>
      <c r="AF175" s="256" t="str">
        <f>IFERROR(IF(AND(AND($N174&lt;&gt;$BI$6,$N174&lt;&gt;$BJ$6),AF174="有"),$AL$2,VLOOKUP(AF174,'P1'!$B$4:$J$35,9,FALSE)),"")</f>
        <v/>
      </c>
      <c r="AG175" s="256" t="str">
        <f>IFERROR(IF(AND(AND($N174&lt;&gt;$BI$6,$N174&lt;&gt;$BJ$6),AG174="有"),$AL$2,VLOOKUP(AG174,'P1'!$B$4:$J$35,9,FALSE)),"")</f>
        <v/>
      </c>
      <c r="AH175" s="256" t="str">
        <f>IFERROR(IF(AND(AND($N174&lt;&gt;$BI$6,$N174&lt;&gt;$BJ$6),AH174="有"),$AL$2,VLOOKUP(AH174,'P1'!$B$4:$J$35,9,FALSE)),"")</f>
        <v/>
      </c>
      <c r="AI175" s="256" t="str">
        <f>IFERROR(IF(AND(AND($N174&lt;&gt;$BI$6,$N174&lt;&gt;$BJ$6),AI174="有"),$AL$2,VLOOKUP(AI174,'P1'!$B$4:$J$35,9,FALSE)),"")</f>
        <v/>
      </c>
      <c r="AJ175" s="256" t="str">
        <f>IFERROR(IF(AND(AND($N174&lt;&gt;$BI$6,$N174&lt;&gt;$BJ$6),AJ174="有"),$AL$2,VLOOKUP(AJ174,'P1'!$B$4:$J$35,9,FALSE)),"")</f>
        <v/>
      </c>
      <c r="AK175" s="256" t="str">
        <f>IFERROR(IF(AND(AND($N174&lt;&gt;$BI$6,$N174&lt;&gt;$BJ$6),AK174="有"),$AL$2,VLOOKUP(AK174,'P1'!$B$4:$J$35,9,FALSE)),"")</f>
        <v/>
      </c>
      <c r="AL175" s="256" t="str">
        <f>IFERROR(IF(AND(AND($N174&lt;&gt;$BI$6,$N174&lt;&gt;$BJ$6),AL174="有"),$AL$2,VLOOKUP(AL174,'P1'!$B$4:$J$35,9,FALSE)),"")</f>
        <v/>
      </c>
      <c r="AM175" s="256" t="str">
        <f>IFERROR(IF(AND(AND($N174&lt;&gt;$BI$6,$N174&lt;&gt;$BJ$6),AM174="有"),$AL$2,VLOOKUP(AM174,'P1'!$B$4:$J$35,9,FALSE)),"")</f>
        <v/>
      </c>
      <c r="AN175" s="256" t="str">
        <f>IFERROR(IF(AND(AND($N174&lt;&gt;$BI$6,$N174&lt;&gt;$BJ$6),AN174="有"),$AL$2,VLOOKUP(AN174,'P1'!$B$4:$J$35,9,FALSE)),"")</f>
        <v/>
      </c>
      <c r="AO175" s="256" t="str">
        <f>IFERROR(IF(AND(AND($N174&lt;&gt;$BI$6,$N174&lt;&gt;$BJ$6),AO174="有"),$AL$2,VLOOKUP(AO174,'P1'!$B$4:$J$35,9,FALSE)),"")</f>
        <v/>
      </c>
      <c r="AP175" s="256" t="str">
        <f>IFERROR(IF(AND(AND($N174&lt;&gt;$BI$6,$N174&lt;&gt;$BJ$6),AP174="有"),$AL$2,VLOOKUP(AP174,'P1'!$B$4:$J$35,9,FALSE)),"")</f>
        <v/>
      </c>
      <c r="AQ175" s="256" t="str">
        <f>IFERROR(IF(AND(AND($N174&lt;&gt;$BI$6,$N174&lt;&gt;$BJ$6),AQ174="有"),$AL$2,VLOOKUP(AQ174,'P1'!$B$4:$J$35,9,FALSE)),"")</f>
        <v/>
      </c>
      <c r="AR175" s="256" t="str">
        <f>IFERROR(IF(AND(AND($N174&lt;&gt;$BI$6,$N174&lt;&gt;$BJ$6),AR174="有"),$AL$2,VLOOKUP(AR174,'P1'!$B$4:$J$35,9,FALSE)),"")</f>
        <v/>
      </c>
      <c r="AS175" s="256" t="str">
        <f>IFERROR(IF(AND(AND($N174&lt;&gt;$BI$6,$N174&lt;&gt;$BJ$6),AS174="有"),$AL$2,VLOOKUP(AS174,'P1'!$B$4:$J$35,9,FALSE)),"")</f>
        <v/>
      </c>
      <c r="AT175" s="256" t="str">
        <f>IFERROR(IF(AND(AND($N174&lt;&gt;$BI$6,$N174&lt;&gt;$BJ$6),AT174="有"),$AL$2,VLOOKUP(AT174,'P1'!$B$4:$J$35,9,FALSE)),"")</f>
        <v/>
      </c>
      <c r="AU175" s="256" t="str">
        <f>IFERROR(IF(AND(AND($N174&lt;&gt;$BI$6,$N174&lt;&gt;$BJ$6),AU174="有"),$AL$2,VLOOKUP(AU174,'P1'!$B$4:$J$35,9,FALSE)),"")</f>
        <v/>
      </c>
      <c r="AV175" s="257">
        <f>SUM(Q175:AU175)</f>
        <v>0</v>
      </c>
      <c r="AW175" s="707"/>
      <c r="AX175" s="709"/>
      <c r="AY175" s="258"/>
      <c r="AZ175" s="258"/>
    </row>
    <row r="176" spans="2:52" ht="17.100000000000001" customHeight="1">
      <c r="B176" s="686">
        <f t="shared" si="11"/>
        <v>74</v>
      </c>
      <c r="C176" s="717"/>
      <c r="D176" s="718"/>
      <c r="E176" s="718"/>
      <c r="F176" s="718"/>
      <c r="G176" s="718"/>
      <c r="H176" s="719"/>
      <c r="I176" s="723"/>
      <c r="J176" s="724"/>
      <c r="K176" s="724"/>
      <c r="L176" s="724"/>
      <c r="M176" s="725"/>
      <c r="N176" s="729"/>
      <c r="O176" s="730"/>
      <c r="P176" s="71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3">
        <f>COUNTA(Q176:AU176)</f>
        <v>0</v>
      </c>
      <c r="AW176" s="706">
        <f>AV177</f>
        <v>0</v>
      </c>
      <c r="AX176" s="708" t="str">
        <f>IFERROR(ROUNDDOWN(AV177/$AT$2,1),"")</f>
        <v/>
      </c>
      <c r="AY176" s="254"/>
      <c r="AZ176" s="254"/>
    </row>
    <row r="177" spans="2:52" ht="17.100000000000001" customHeight="1">
      <c r="B177" s="687"/>
      <c r="C177" s="720"/>
      <c r="D177" s="721"/>
      <c r="E177" s="721"/>
      <c r="F177" s="721"/>
      <c r="G177" s="721"/>
      <c r="H177" s="722"/>
      <c r="I177" s="726"/>
      <c r="J177" s="727"/>
      <c r="K177" s="727"/>
      <c r="L177" s="727"/>
      <c r="M177" s="728"/>
      <c r="N177" s="720"/>
      <c r="O177" s="721"/>
      <c r="P177" s="722"/>
      <c r="Q177" s="256" t="str">
        <f>IFERROR(IF(AND(AND($N176&lt;&gt;$BI$6,$N176&lt;&gt;$BJ$6),Q176="有"),$AL$2,VLOOKUP(Q176,'P1'!$B$4:$J$35,9,FALSE)),"")</f>
        <v/>
      </c>
      <c r="R177" s="256" t="str">
        <f>IFERROR(IF(AND(AND($N176&lt;&gt;$BI$6,$N176&lt;&gt;$BJ$6),R176="有"),$AL$2,VLOOKUP(R176,'P1'!$B$4:$J$35,9,FALSE)),"")</f>
        <v/>
      </c>
      <c r="S177" s="256" t="str">
        <f>IFERROR(IF(AND(AND($N176&lt;&gt;$BI$6,$N176&lt;&gt;$BJ$6),S176="有"),$AL$2,VLOOKUP(S176,'P1'!$B$4:$J$35,9,FALSE)),"")</f>
        <v/>
      </c>
      <c r="T177" s="256" t="str">
        <f>IFERROR(IF(AND(AND($N176&lt;&gt;$BI$6,$N176&lt;&gt;$BJ$6),T176="有"),$AL$2,VLOOKUP(T176,'P1'!$B$4:$J$35,9,FALSE)),"")</f>
        <v/>
      </c>
      <c r="U177" s="256" t="str">
        <f>IFERROR(IF(AND(AND($N176&lt;&gt;$BI$6,$N176&lt;&gt;$BJ$6),U176="有"),$AL$2,VLOOKUP(U176,'P1'!$B$4:$J$35,9,FALSE)),"")</f>
        <v/>
      </c>
      <c r="V177" s="256" t="str">
        <f>IFERROR(IF(AND(AND($N176&lt;&gt;$BI$6,$N176&lt;&gt;$BJ$6),V176="有"),$AL$2,VLOOKUP(V176,'P1'!$B$4:$J$35,9,FALSE)),"")</f>
        <v/>
      </c>
      <c r="W177" s="256" t="str">
        <f>IFERROR(IF(AND(AND($N176&lt;&gt;$BI$6,$N176&lt;&gt;$BJ$6),W176="有"),$AL$2,VLOOKUP(W176,'P1'!$B$4:$J$35,9,FALSE)),"")</f>
        <v/>
      </c>
      <c r="X177" s="256" t="str">
        <f>IFERROR(IF(AND(AND($N176&lt;&gt;$BI$6,$N176&lt;&gt;$BJ$6),X176="有"),$AL$2,VLOOKUP(X176,'P1'!$B$4:$J$35,9,FALSE)),"")</f>
        <v/>
      </c>
      <c r="Y177" s="256" t="str">
        <f>IFERROR(IF(AND(AND($N176&lt;&gt;$BI$6,$N176&lt;&gt;$BJ$6),Y176="有"),$AL$2,VLOOKUP(Y176,'P1'!$B$4:$J$35,9,FALSE)),"")</f>
        <v/>
      </c>
      <c r="Z177" s="256" t="str">
        <f>IFERROR(IF(AND(AND($N176&lt;&gt;$BI$6,$N176&lt;&gt;$BJ$6),Z176="有"),$AL$2,VLOOKUP(Z176,'P1'!$B$4:$J$35,9,FALSE)),"")</f>
        <v/>
      </c>
      <c r="AA177" s="256" t="str">
        <f>IFERROR(IF(AND(AND($N176&lt;&gt;$BI$6,$N176&lt;&gt;$BJ$6),AA176="有"),$AL$2,VLOOKUP(AA176,'P1'!$B$4:$J$35,9,FALSE)),"")</f>
        <v/>
      </c>
      <c r="AB177" s="256" t="str">
        <f>IFERROR(IF(AND(AND($N176&lt;&gt;$BI$6,$N176&lt;&gt;$BJ$6),AB176="有"),$AL$2,VLOOKUP(AB176,'P1'!$B$4:$J$35,9,FALSE)),"")</f>
        <v/>
      </c>
      <c r="AC177" s="256" t="str">
        <f>IFERROR(IF(AND(AND($N176&lt;&gt;$BI$6,$N176&lt;&gt;$BJ$6),AC176="有"),$AL$2,VLOOKUP(AC176,'P1'!$B$4:$J$35,9,FALSE)),"")</f>
        <v/>
      </c>
      <c r="AD177" s="256" t="str">
        <f>IFERROR(IF(AND(AND($N176&lt;&gt;$BI$6,$N176&lt;&gt;$BJ$6),AD176="有"),$AL$2,VLOOKUP(AD176,'P1'!$B$4:$J$35,9,FALSE)),"")</f>
        <v/>
      </c>
      <c r="AE177" s="256" t="str">
        <f>IFERROR(IF(AND(AND($N176&lt;&gt;$BI$6,$N176&lt;&gt;$BJ$6),AE176="有"),$AL$2,VLOOKUP(AE176,'P1'!$B$4:$J$35,9,FALSE)),"")</f>
        <v/>
      </c>
      <c r="AF177" s="256" t="str">
        <f>IFERROR(IF(AND(AND($N176&lt;&gt;$BI$6,$N176&lt;&gt;$BJ$6),AF176="有"),$AL$2,VLOOKUP(AF176,'P1'!$B$4:$J$35,9,FALSE)),"")</f>
        <v/>
      </c>
      <c r="AG177" s="256" t="str">
        <f>IFERROR(IF(AND(AND($N176&lt;&gt;$BI$6,$N176&lt;&gt;$BJ$6),AG176="有"),$AL$2,VLOOKUP(AG176,'P1'!$B$4:$J$35,9,FALSE)),"")</f>
        <v/>
      </c>
      <c r="AH177" s="256" t="str">
        <f>IFERROR(IF(AND(AND($N176&lt;&gt;$BI$6,$N176&lt;&gt;$BJ$6),AH176="有"),$AL$2,VLOOKUP(AH176,'P1'!$B$4:$J$35,9,FALSE)),"")</f>
        <v/>
      </c>
      <c r="AI177" s="256" t="str">
        <f>IFERROR(IF(AND(AND($N176&lt;&gt;$BI$6,$N176&lt;&gt;$BJ$6),AI176="有"),$AL$2,VLOOKUP(AI176,'P1'!$B$4:$J$35,9,FALSE)),"")</f>
        <v/>
      </c>
      <c r="AJ177" s="256" t="str">
        <f>IFERROR(IF(AND(AND($N176&lt;&gt;$BI$6,$N176&lt;&gt;$BJ$6),AJ176="有"),$AL$2,VLOOKUP(AJ176,'P1'!$B$4:$J$35,9,FALSE)),"")</f>
        <v/>
      </c>
      <c r="AK177" s="256" t="str">
        <f>IFERROR(IF(AND(AND($N176&lt;&gt;$BI$6,$N176&lt;&gt;$BJ$6),AK176="有"),$AL$2,VLOOKUP(AK176,'P1'!$B$4:$J$35,9,FALSE)),"")</f>
        <v/>
      </c>
      <c r="AL177" s="256" t="str">
        <f>IFERROR(IF(AND(AND($N176&lt;&gt;$BI$6,$N176&lt;&gt;$BJ$6),AL176="有"),$AL$2,VLOOKUP(AL176,'P1'!$B$4:$J$35,9,FALSE)),"")</f>
        <v/>
      </c>
      <c r="AM177" s="256" t="str">
        <f>IFERROR(IF(AND(AND($N176&lt;&gt;$BI$6,$N176&lt;&gt;$BJ$6),AM176="有"),$AL$2,VLOOKUP(AM176,'P1'!$B$4:$J$35,9,FALSE)),"")</f>
        <v/>
      </c>
      <c r="AN177" s="256" t="str">
        <f>IFERROR(IF(AND(AND($N176&lt;&gt;$BI$6,$N176&lt;&gt;$BJ$6),AN176="有"),$AL$2,VLOOKUP(AN176,'P1'!$B$4:$J$35,9,FALSE)),"")</f>
        <v/>
      </c>
      <c r="AO177" s="256" t="str">
        <f>IFERROR(IF(AND(AND($N176&lt;&gt;$BI$6,$N176&lt;&gt;$BJ$6),AO176="有"),$AL$2,VLOOKUP(AO176,'P1'!$B$4:$J$35,9,FALSE)),"")</f>
        <v/>
      </c>
      <c r="AP177" s="256" t="str">
        <f>IFERROR(IF(AND(AND($N176&lt;&gt;$BI$6,$N176&lt;&gt;$BJ$6),AP176="有"),$AL$2,VLOOKUP(AP176,'P1'!$B$4:$J$35,9,FALSE)),"")</f>
        <v/>
      </c>
      <c r="AQ177" s="256" t="str">
        <f>IFERROR(IF(AND(AND($N176&lt;&gt;$BI$6,$N176&lt;&gt;$BJ$6),AQ176="有"),$AL$2,VLOOKUP(AQ176,'P1'!$B$4:$J$35,9,FALSE)),"")</f>
        <v/>
      </c>
      <c r="AR177" s="256" t="str">
        <f>IFERROR(IF(AND(AND($N176&lt;&gt;$BI$6,$N176&lt;&gt;$BJ$6),AR176="有"),$AL$2,VLOOKUP(AR176,'P1'!$B$4:$J$35,9,FALSE)),"")</f>
        <v/>
      </c>
      <c r="AS177" s="256" t="str">
        <f>IFERROR(IF(AND(AND($N176&lt;&gt;$BI$6,$N176&lt;&gt;$BJ$6),AS176="有"),$AL$2,VLOOKUP(AS176,'P1'!$B$4:$J$35,9,FALSE)),"")</f>
        <v/>
      </c>
      <c r="AT177" s="256" t="str">
        <f>IFERROR(IF(AND(AND($N176&lt;&gt;$BI$6,$N176&lt;&gt;$BJ$6),AT176="有"),$AL$2,VLOOKUP(AT176,'P1'!$B$4:$J$35,9,FALSE)),"")</f>
        <v/>
      </c>
      <c r="AU177" s="256" t="str">
        <f>IFERROR(IF(AND(AND($N176&lt;&gt;$BI$6,$N176&lt;&gt;$BJ$6),AU176="有"),$AL$2,VLOOKUP(AU176,'P1'!$B$4:$J$35,9,FALSE)),"")</f>
        <v/>
      </c>
      <c r="AV177" s="257">
        <f>SUM(Q177:AU177)</f>
        <v>0</v>
      </c>
      <c r="AW177" s="707"/>
      <c r="AX177" s="709"/>
      <c r="AY177" s="258"/>
      <c r="AZ177" s="258"/>
    </row>
    <row r="178" spans="2:52" ht="17.100000000000001" customHeight="1">
      <c r="B178" s="686">
        <f t="shared" si="11"/>
        <v>75</v>
      </c>
      <c r="C178" s="717"/>
      <c r="D178" s="718"/>
      <c r="E178" s="718"/>
      <c r="F178" s="718"/>
      <c r="G178" s="718"/>
      <c r="H178" s="719"/>
      <c r="I178" s="723"/>
      <c r="J178" s="724"/>
      <c r="K178" s="724"/>
      <c r="L178" s="724"/>
      <c r="M178" s="725"/>
      <c r="N178" s="729"/>
      <c r="O178" s="730"/>
      <c r="P178" s="71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3">
        <f>COUNTA(Q178:AU178)</f>
        <v>0</v>
      </c>
      <c r="AW178" s="706">
        <f>AV179</f>
        <v>0</v>
      </c>
      <c r="AX178" s="708" t="str">
        <f>IFERROR(ROUNDDOWN(AV179/$AT$2,1),"")</f>
        <v/>
      </c>
      <c r="AY178" s="254"/>
      <c r="AZ178" s="254"/>
    </row>
    <row r="179" spans="2:52" ht="17.100000000000001" customHeight="1">
      <c r="B179" s="687"/>
      <c r="C179" s="720"/>
      <c r="D179" s="721"/>
      <c r="E179" s="721"/>
      <c r="F179" s="721"/>
      <c r="G179" s="721"/>
      <c r="H179" s="722"/>
      <c r="I179" s="726"/>
      <c r="J179" s="727"/>
      <c r="K179" s="727"/>
      <c r="L179" s="727"/>
      <c r="M179" s="728"/>
      <c r="N179" s="720"/>
      <c r="O179" s="721"/>
      <c r="P179" s="722"/>
      <c r="Q179" s="256" t="str">
        <f>IFERROR(IF(AND(AND($N178&lt;&gt;$BI$6,$N178&lt;&gt;$BJ$6),Q178="有"),$AL$2,VLOOKUP(Q178,'P1'!$B$4:$J$35,9,FALSE)),"")</f>
        <v/>
      </c>
      <c r="R179" s="256" t="str">
        <f>IFERROR(IF(AND(AND($N178&lt;&gt;$BI$6,$N178&lt;&gt;$BJ$6),R178="有"),$AL$2,VLOOKUP(R178,'P1'!$B$4:$J$35,9,FALSE)),"")</f>
        <v/>
      </c>
      <c r="S179" s="256" t="str">
        <f>IFERROR(IF(AND(AND($N178&lt;&gt;$BI$6,$N178&lt;&gt;$BJ$6),S178="有"),$AL$2,VLOOKUP(S178,'P1'!$B$4:$J$35,9,FALSE)),"")</f>
        <v/>
      </c>
      <c r="T179" s="256" t="str">
        <f>IFERROR(IF(AND(AND($N178&lt;&gt;$BI$6,$N178&lt;&gt;$BJ$6),T178="有"),$AL$2,VLOOKUP(T178,'P1'!$B$4:$J$35,9,FALSE)),"")</f>
        <v/>
      </c>
      <c r="U179" s="256" t="str">
        <f>IFERROR(IF(AND(AND($N178&lt;&gt;$BI$6,$N178&lt;&gt;$BJ$6),U178="有"),$AL$2,VLOOKUP(U178,'P1'!$B$4:$J$35,9,FALSE)),"")</f>
        <v/>
      </c>
      <c r="V179" s="256" t="str">
        <f>IFERROR(IF(AND(AND($N178&lt;&gt;$BI$6,$N178&lt;&gt;$BJ$6),V178="有"),$AL$2,VLOOKUP(V178,'P1'!$B$4:$J$35,9,FALSE)),"")</f>
        <v/>
      </c>
      <c r="W179" s="256" t="str">
        <f>IFERROR(IF(AND(AND($N178&lt;&gt;$BI$6,$N178&lt;&gt;$BJ$6),W178="有"),$AL$2,VLOOKUP(W178,'P1'!$B$4:$J$35,9,FALSE)),"")</f>
        <v/>
      </c>
      <c r="X179" s="256" t="str">
        <f>IFERROR(IF(AND(AND($N178&lt;&gt;$BI$6,$N178&lt;&gt;$BJ$6),X178="有"),$AL$2,VLOOKUP(X178,'P1'!$B$4:$J$35,9,FALSE)),"")</f>
        <v/>
      </c>
      <c r="Y179" s="256" t="str">
        <f>IFERROR(IF(AND(AND($N178&lt;&gt;$BI$6,$N178&lt;&gt;$BJ$6),Y178="有"),$AL$2,VLOOKUP(Y178,'P1'!$B$4:$J$35,9,FALSE)),"")</f>
        <v/>
      </c>
      <c r="Z179" s="256" t="str">
        <f>IFERROR(IF(AND(AND($N178&lt;&gt;$BI$6,$N178&lt;&gt;$BJ$6),Z178="有"),$AL$2,VLOOKUP(Z178,'P1'!$B$4:$J$35,9,FALSE)),"")</f>
        <v/>
      </c>
      <c r="AA179" s="256" t="str">
        <f>IFERROR(IF(AND(AND($N178&lt;&gt;$BI$6,$N178&lt;&gt;$BJ$6),AA178="有"),$AL$2,VLOOKUP(AA178,'P1'!$B$4:$J$35,9,FALSE)),"")</f>
        <v/>
      </c>
      <c r="AB179" s="256" t="str">
        <f>IFERROR(IF(AND(AND($N178&lt;&gt;$BI$6,$N178&lt;&gt;$BJ$6),AB178="有"),$AL$2,VLOOKUP(AB178,'P1'!$B$4:$J$35,9,FALSE)),"")</f>
        <v/>
      </c>
      <c r="AC179" s="256" t="str">
        <f>IFERROR(IF(AND(AND($N178&lt;&gt;$BI$6,$N178&lt;&gt;$BJ$6),AC178="有"),$AL$2,VLOOKUP(AC178,'P1'!$B$4:$J$35,9,FALSE)),"")</f>
        <v/>
      </c>
      <c r="AD179" s="256" t="str">
        <f>IFERROR(IF(AND(AND($N178&lt;&gt;$BI$6,$N178&lt;&gt;$BJ$6),AD178="有"),$AL$2,VLOOKUP(AD178,'P1'!$B$4:$J$35,9,FALSE)),"")</f>
        <v/>
      </c>
      <c r="AE179" s="256" t="str">
        <f>IFERROR(IF(AND(AND($N178&lt;&gt;$BI$6,$N178&lt;&gt;$BJ$6),AE178="有"),$AL$2,VLOOKUP(AE178,'P1'!$B$4:$J$35,9,FALSE)),"")</f>
        <v/>
      </c>
      <c r="AF179" s="256" t="str">
        <f>IFERROR(IF(AND(AND($N178&lt;&gt;$BI$6,$N178&lt;&gt;$BJ$6),AF178="有"),$AL$2,VLOOKUP(AF178,'P1'!$B$4:$J$35,9,FALSE)),"")</f>
        <v/>
      </c>
      <c r="AG179" s="256" t="str">
        <f>IFERROR(IF(AND(AND($N178&lt;&gt;$BI$6,$N178&lt;&gt;$BJ$6),AG178="有"),$AL$2,VLOOKUP(AG178,'P1'!$B$4:$J$35,9,FALSE)),"")</f>
        <v/>
      </c>
      <c r="AH179" s="256" t="str">
        <f>IFERROR(IF(AND(AND($N178&lt;&gt;$BI$6,$N178&lt;&gt;$BJ$6),AH178="有"),$AL$2,VLOOKUP(AH178,'P1'!$B$4:$J$35,9,FALSE)),"")</f>
        <v/>
      </c>
      <c r="AI179" s="256" t="str">
        <f>IFERROR(IF(AND(AND($N178&lt;&gt;$BI$6,$N178&lt;&gt;$BJ$6),AI178="有"),$AL$2,VLOOKUP(AI178,'P1'!$B$4:$J$35,9,FALSE)),"")</f>
        <v/>
      </c>
      <c r="AJ179" s="256" t="str">
        <f>IFERROR(IF(AND(AND($N178&lt;&gt;$BI$6,$N178&lt;&gt;$BJ$6),AJ178="有"),$AL$2,VLOOKUP(AJ178,'P1'!$B$4:$J$35,9,FALSE)),"")</f>
        <v/>
      </c>
      <c r="AK179" s="256" t="str">
        <f>IFERROR(IF(AND(AND($N178&lt;&gt;$BI$6,$N178&lt;&gt;$BJ$6),AK178="有"),$AL$2,VLOOKUP(AK178,'P1'!$B$4:$J$35,9,FALSE)),"")</f>
        <v/>
      </c>
      <c r="AL179" s="256" t="str">
        <f>IFERROR(IF(AND(AND($N178&lt;&gt;$BI$6,$N178&lt;&gt;$BJ$6),AL178="有"),$AL$2,VLOOKUP(AL178,'P1'!$B$4:$J$35,9,FALSE)),"")</f>
        <v/>
      </c>
      <c r="AM179" s="256" t="str">
        <f>IFERROR(IF(AND(AND($N178&lt;&gt;$BI$6,$N178&lt;&gt;$BJ$6),AM178="有"),$AL$2,VLOOKUP(AM178,'P1'!$B$4:$J$35,9,FALSE)),"")</f>
        <v/>
      </c>
      <c r="AN179" s="256" t="str">
        <f>IFERROR(IF(AND(AND($N178&lt;&gt;$BI$6,$N178&lt;&gt;$BJ$6),AN178="有"),$AL$2,VLOOKUP(AN178,'P1'!$B$4:$J$35,9,FALSE)),"")</f>
        <v/>
      </c>
      <c r="AO179" s="256" t="str">
        <f>IFERROR(IF(AND(AND($N178&lt;&gt;$BI$6,$N178&lt;&gt;$BJ$6),AO178="有"),$AL$2,VLOOKUP(AO178,'P1'!$B$4:$J$35,9,FALSE)),"")</f>
        <v/>
      </c>
      <c r="AP179" s="256" t="str">
        <f>IFERROR(IF(AND(AND($N178&lt;&gt;$BI$6,$N178&lt;&gt;$BJ$6),AP178="有"),$AL$2,VLOOKUP(AP178,'P1'!$B$4:$J$35,9,FALSE)),"")</f>
        <v/>
      </c>
      <c r="AQ179" s="256" t="str">
        <f>IFERROR(IF(AND(AND($N178&lt;&gt;$BI$6,$N178&lt;&gt;$BJ$6),AQ178="有"),$AL$2,VLOOKUP(AQ178,'P1'!$B$4:$J$35,9,FALSE)),"")</f>
        <v/>
      </c>
      <c r="AR179" s="256" t="str">
        <f>IFERROR(IF(AND(AND($N178&lt;&gt;$BI$6,$N178&lt;&gt;$BJ$6),AR178="有"),$AL$2,VLOOKUP(AR178,'P1'!$B$4:$J$35,9,FALSE)),"")</f>
        <v/>
      </c>
      <c r="AS179" s="256" t="str">
        <f>IFERROR(IF(AND(AND($N178&lt;&gt;$BI$6,$N178&lt;&gt;$BJ$6),AS178="有"),$AL$2,VLOOKUP(AS178,'P1'!$B$4:$J$35,9,FALSE)),"")</f>
        <v/>
      </c>
      <c r="AT179" s="256" t="str">
        <f>IFERROR(IF(AND(AND($N178&lt;&gt;$BI$6,$N178&lt;&gt;$BJ$6),AT178="有"),$AL$2,VLOOKUP(AT178,'P1'!$B$4:$J$35,9,FALSE)),"")</f>
        <v/>
      </c>
      <c r="AU179" s="256" t="str">
        <f>IFERROR(IF(AND(AND($N178&lt;&gt;$BI$6,$N178&lt;&gt;$BJ$6),AU178="有"),$AL$2,VLOOKUP(AU178,'P1'!$B$4:$J$35,9,FALSE)),"")</f>
        <v/>
      </c>
      <c r="AV179" s="257">
        <f>SUM(Q179:AU179)</f>
        <v>0</v>
      </c>
      <c r="AW179" s="707"/>
      <c r="AX179" s="709"/>
      <c r="AY179" s="258"/>
      <c r="AZ179" s="258"/>
    </row>
    <row r="180" spans="2:52" ht="17.100000000000001" customHeight="1">
      <c r="B180" s="686">
        <f t="shared" si="11"/>
        <v>76</v>
      </c>
      <c r="C180" s="717"/>
      <c r="D180" s="718"/>
      <c r="E180" s="718"/>
      <c r="F180" s="718"/>
      <c r="G180" s="718"/>
      <c r="H180" s="719"/>
      <c r="I180" s="723"/>
      <c r="J180" s="724"/>
      <c r="K180" s="724"/>
      <c r="L180" s="724"/>
      <c r="M180" s="725"/>
      <c r="N180" s="729"/>
      <c r="O180" s="730"/>
      <c r="P180" s="71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c r="AT180" s="259"/>
      <c r="AU180" s="259"/>
      <c r="AV180" s="253">
        <f>COUNTA(Q180:AU180)</f>
        <v>0</v>
      </c>
      <c r="AW180" s="706">
        <f>AV181</f>
        <v>0</v>
      </c>
      <c r="AX180" s="708" t="str">
        <f>IFERROR(ROUNDDOWN(AV181/$AT$2,1),"")</f>
        <v/>
      </c>
      <c r="AY180" s="254"/>
      <c r="AZ180" s="254"/>
    </row>
    <row r="181" spans="2:52" ht="17.100000000000001" customHeight="1">
      <c r="B181" s="687"/>
      <c r="C181" s="720"/>
      <c r="D181" s="721"/>
      <c r="E181" s="721"/>
      <c r="F181" s="721"/>
      <c r="G181" s="721"/>
      <c r="H181" s="722"/>
      <c r="I181" s="726"/>
      <c r="J181" s="727"/>
      <c r="K181" s="727"/>
      <c r="L181" s="727"/>
      <c r="M181" s="728"/>
      <c r="N181" s="720"/>
      <c r="O181" s="721"/>
      <c r="P181" s="722"/>
      <c r="Q181" s="256" t="str">
        <f>IFERROR(IF(AND(AND($N180&lt;&gt;$BI$6,$N180&lt;&gt;$BJ$6),Q180="有"),$AL$2,VLOOKUP(Q180,'P1'!$B$4:$J$35,9,FALSE)),"")</f>
        <v/>
      </c>
      <c r="R181" s="256" t="str">
        <f>IFERROR(IF(AND(AND($N180&lt;&gt;$BI$6,$N180&lt;&gt;$BJ$6),R180="有"),$AL$2,VLOOKUP(R180,'P1'!$B$4:$J$35,9,FALSE)),"")</f>
        <v/>
      </c>
      <c r="S181" s="256" t="str">
        <f>IFERROR(IF(AND(AND($N180&lt;&gt;$BI$6,$N180&lt;&gt;$BJ$6),S180="有"),$AL$2,VLOOKUP(S180,'P1'!$B$4:$J$35,9,FALSE)),"")</f>
        <v/>
      </c>
      <c r="T181" s="256" t="str">
        <f>IFERROR(IF(AND(AND($N180&lt;&gt;$BI$6,$N180&lt;&gt;$BJ$6),T180="有"),$AL$2,VLOOKUP(T180,'P1'!$B$4:$J$35,9,FALSE)),"")</f>
        <v/>
      </c>
      <c r="U181" s="256" t="str">
        <f>IFERROR(IF(AND(AND($N180&lt;&gt;$BI$6,$N180&lt;&gt;$BJ$6),U180="有"),$AL$2,VLOOKUP(U180,'P1'!$B$4:$J$35,9,FALSE)),"")</f>
        <v/>
      </c>
      <c r="V181" s="256" t="str">
        <f>IFERROR(IF(AND(AND($N180&lt;&gt;$BI$6,$N180&lt;&gt;$BJ$6),V180="有"),$AL$2,VLOOKUP(V180,'P1'!$B$4:$J$35,9,FALSE)),"")</f>
        <v/>
      </c>
      <c r="W181" s="256" t="str">
        <f>IFERROR(IF(AND(AND($N180&lt;&gt;$BI$6,$N180&lt;&gt;$BJ$6),W180="有"),$AL$2,VLOOKUP(W180,'P1'!$B$4:$J$35,9,FALSE)),"")</f>
        <v/>
      </c>
      <c r="X181" s="256" t="str">
        <f>IFERROR(IF(AND(AND($N180&lt;&gt;$BI$6,$N180&lt;&gt;$BJ$6),X180="有"),$AL$2,VLOOKUP(X180,'P1'!$B$4:$J$35,9,FALSE)),"")</f>
        <v/>
      </c>
      <c r="Y181" s="256" t="str">
        <f>IFERROR(IF(AND(AND($N180&lt;&gt;$BI$6,$N180&lt;&gt;$BJ$6),Y180="有"),$AL$2,VLOOKUP(Y180,'P1'!$B$4:$J$35,9,FALSE)),"")</f>
        <v/>
      </c>
      <c r="Z181" s="256" t="str">
        <f>IFERROR(IF(AND(AND($N180&lt;&gt;$BI$6,$N180&lt;&gt;$BJ$6),Z180="有"),$AL$2,VLOOKUP(Z180,'P1'!$B$4:$J$35,9,FALSE)),"")</f>
        <v/>
      </c>
      <c r="AA181" s="256" t="str">
        <f>IFERROR(IF(AND(AND($N180&lt;&gt;$BI$6,$N180&lt;&gt;$BJ$6),AA180="有"),$AL$2,VLOOKUP(AA180,'P1'!$B$4:$J$35,9,FALSE)),"")</f>
        <v/>
      </c>
      <c r="AB181" s="256" t="str">
        <f>IFERROR(IF(AND(AND($N180&lt;&gt;$BI$6,$N180&lt;&gt;$BJ$6),AB180="有"),$AL$2,VLOOKUP(AB180,'P1'!$B$4:$J$35,9,FALSE)),"")</f>
        <v/>
      </c>
      <c r="AC181" s="256" t="str">
        <f>IFERROR(IF(AND(AND($N180&lt;&gt;$BI$6,$N180&lt;&gt;$BJ$6),AC180="有"),$AL$2,VLOOKUP(AC180,'P1'!$B$4:$J$35,9,FALSE)),"")</f>
        <v/>
      </c>
      <c r="AD181" s="256" t="str">
        <f>IFERROR(IF(AND(AND($N180&lt;&gt;$BI$6,$N180&lt;&gt;$BJ$6),AD180="有"),$AL$2,VLOOKUP(AD180,'P1'!$B$4:$J$35,9,FALSE)),"")</f>
        <v/>
      </c>
      <c r="AE181" s="256" t="str">
        <f>IFERROR(IF(AND(AND($N180&lt;&gt;$BI$6,$N180&lt;&gt;$BJ$6),AE180="有"),$AL$2,VLOOKUP(AE180,'P1'!$B$4:$J$35,9,FALSE)),"")</f>
        <v/>
      </c>
      <c r="AF181" s="256" t="str">
        <f>IFERROR(IF(AND(AND($N180&lt;&gt;$BI$6,$N180&lt;&gt;$BJ$6),AF180="有"),$AL$2,VLOOKUP(AF180,'P1'!$B$4:$J$35,9,FALSE)),"")</f>
        <v/>
      </c>
      <c r="AG181" s="256" t="str">
        <f>IFERROR(IF(AND(AND($N180&lt;&gt;$BI$6,$N180&lt;&gt;$BJ$6),AG180="有"),$AL$2,VLOOKUP(AG180,'P1'!$B$4:$J$35,9,FALSE)),"")</f>
        <v/>
      </c>
      <c r="AH181" s="256" t="str">
        <f>IFERROR(IF(AND(AND($N180&lt;&gt;$BI$6,$N180&lt;&gt;$BJ$6),AH180="有"),$AL$2,VLOOKUP(AH180,'P1'!$B$4:$J$35,9,FALSE)),"")</f>
        <v/>
      </c>
      <c r="AI181" s="256" t="str">
        <f>IFERROR(IF(AND(AND($N180&lt;&gt;$BI$6,$N180&lt;&gt;$BJ$6),AI180="有"),$AL$2,VLOOKUP(AI180,'P1'!$B$4:$J$35,9,FALSE)),"")</f>
        <v/>
      </c>
      <c r="AJ181" s="256" t="str">
        <f>IFERROR(IF(AND(AND($N180&lt;&gt;$BI$6,$N180&lt;&gt;$BJ$6),AJ180="有"),$AL$2,VLOOKUP(AJ180,'P1'!$B$4:$J$35,9,FALSE)),"")</f>
        <v/>
      </c>
      <c r="AK181" s="256" t="str">
        <f>IFERROR(IF(AND(AND($N180&lt;&gt;$BI$6,$N180&lt;&gt;$BJ$6),AK180="有"),$AL$2,VLOOKUP(AK180,'P1'!$B$4:$J$35,9,FALSE)),"")</f>
        <v/>
      </c>
      <c r="AL181" s="256" t="str">
        <f>IFERROR(IF(AND(AND($N180&lt;&gt;$BI$6,$N180&lt;&gt;$BJ$6),AL180="有"),$AL$2,VLOOKUP(AL180,'P1'!$B$4:$J$35,9,FALSE)),"")</f>
        <v/>
      </c>
      <c r="AM181" s="256" t="str">
        <f>IFERROR(IF(AND(AND($N180&lt;&gt;$BI$6,$N180&lt;&gt;$BJ$6),AM180="有"),$AL$2,VLOOKUP(AM180,'P1'!$B$4:$J$35,9,FALSE)),"")</f>
        <v/>
      </c>
      <c r="AN181" s="256" t="str">
        <f>IFERROR(IF(AND(AND($N180&lt;&gt;$BI$6,$N180&lt;&gt;$BJ$6),AN180="有"),$AL$2,VLOOKUP(AN180,'P1'!$B$4:$J$35,9,FALSE)),"")</f>
        <v/>
      </c>
      <c r="AO181" s="256" t="str">
        <f>IFERROR(IF(AND(AND($N180&lt;&gt;$BI$6,$N180&lt;&gt;$BJ$6),AO180="有"),$AL$2,VLOOKUP(AO180,'P1'!$B$4:$J$35,9,FALSE)),"")</f>
        <v/>
      </c>
      <c r="AP181" s="256" t="str">
        <f>IFERROR(IF(AND(AND($N180&lt;&gt;$BI$6,$N180&lt;&gt;$BJ$6),AP180="有"),$AL$2,VLOOKUP(AP180,'P1'!$B$4:$J$35,9,FALSE)),"")</f>
        <v/>
      </c>
      <c r="AQ181" s="256" t="str">
        <f>IFERROR(IF(AND(AND($N180&lt;&gt;$BI$6,$N180&lt;&gt;$BJ$6),AQ180="有"),$AL$2,VLOOKUP(AQ180,'P1'!$B$4:$J$35,9,FALSE)),"")</f>
        <v/>
      </c>
      <c r="AR181" s="256" t="str">
        <f>IFERROR(IF(AND(AND($N180&lt;&gt;$BI$6,$N180&lt;&gt;$BJ$6),AR180="有"),$AL$2,VLOOKUP(AR180,'P1'!$B$4:$J$35,9,FALSE)),"")</f>
        <v/>
      </c>
      <c r="AS181" s="256" t="str">
        <f>IFERROR(IF(AND(AND($N180&lt;&gt;$BI$6,$N180&lt;&gt;$BJ$6),AS180="有"),$AL$2,VLOOKUP(AS180,'P1'!$B$4:$J$35,9,FALSE)),"")</f>
        <v/>
      </c>
      <c r="AT181" s="256" t="str">
        <f>IFERROR(IF(AND(AND($N180&lt;&gt;$BI$6,$N180&lt;&gt;$BJ$6),AT180="有"),$AL$2,VLOOKUP(AT180,'P1'!$B$4:$J$35,9,FALSE)),"")</f>
        <v/>
      </c>
      <c r="AU181" s="256" t="str">
        <f>IFERROR(IF(AND(AND($N180&lt;&gt;$BI$6,$N180&lt;&gt;$BJ$6),AU180="有"),$AL$2,VLOOKUP(AU180,'P1'!$B$4:$J$35,9,FALSE)),"")</f>
        <v/>
      </c>
      <c r="AV181" s="257">
        <f>SUM(Q181:AU181)</f>
        <v>0</v>
      </c>
      <c r="AW181" s="707"/>
      <c r="AX181" s="709"/>
      <c r="AY181" s="258"/>
      <c r="AZ181" s="258"/>
    </row>
    <row r="182" spans="2:52" ht="17.100000000000001" customHeight="1">
      <c r="B182" s="686">
        <f t="shared" si="11"/>
        <v>77</v>
      </c>
      <c r="C182" s="717"/>
      <c r="D182" s="718"/>
      <c r="E182" s="718"/>
      <c r="F182" s="718"/>
      <c r="G182" s="718"/>
      <c r="H182" s="719"/>
      <c r="I182" s="723"/>
      <c r="J182" s="724"/>
      <c r="K182" s="724"/>
      <c r="L182" s="724"/>
      <c r="M182" s="725"/>
      <c r="N182" s="729"/>
      <c r="O182" s="730"/>
      <c r="P182" s="71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253">
        <f>COUNTA(Q182:AU182)</f>
        <v>0</v>
      </c>
      <c r="AW182" s="706">
        <f>AV183</f>
        <v>0</v>
      </c>
      <c r="AX182" s="708" t="str">
        <f>IFERROR(ROUNDDOWN(AV183/$AT$2,1),"")</f>
        <v/>
      </c>
      <c r="AY182" s="254"/>
      <c r="AZ182" s="254"/>
    </row>
    <row r="183" spans="2:52" ht="17.100000000000001" customHeight="1">
      <c r="B183" s="687"/>
      <c r="C183" s="720"/>
      <c r="D183" s="721"/>
      <c r="E183" s="721"/>
      <c r="F183" s="721"/>
      <c r="G183" s="721"/>
      <c r="H183" s="722"/>
      <c r="I183" s="726"/>
      <c r="J183" s="727"/>
      <c r="K183" s="727"/>
      <c r="L183" s="727"/>
      <c r="M183" s="728"/>
      <c r="N183" s="720"/>
      <c r="O183" s="721"/>
      <c r="P183" s="722"/>
      <c r="Q183" s="256" t="str">
        <f>IFERROR(IF(AND(AND($N182&lt;&gt;$BI$6,$N182&lt;&gt;$BJ$6),Q182="有"),$AL$2,VLOOKUP(Q182,'P1'!$B$4:$J$35,9,FALSE)),"")</f>
        <v/>
      </c>
      <c r="R183" s="256" t="str">
        <f>IFERROR(IF(AND(AND($N182&lt;&gt;$BI$6,$N182&lt;&gt;$BJ$6),R182="有"),$AL$2,VLOOKUP(R182,'P1'!$B$4:$J$35,9,FALSE)),"")</f>
        <v/>
      </c>
      <c r="S183" s="256" t="str">
        <f>IFERROR(IF(AND(AND($N182&lt;&gt;$BI$6,$N182&lt;&gt;$BJ$6),S182="有"),$AL$2,VLOOKUP(S182,'P1'!$B$4:$J$35,9,FALSE)),"")</f>
        <v/>
      </c>
      <c r="T183" s="256" t="str">
        <f>IFERROR(IF(AND(AND($N182&lt;&gt;$BI$6,$N182&lt;&gt;$BJ$6),T182="有"),$AL$2,VLOOKUP(T182,'P1'!$B$4:$J$35,9,FALSE)),"")</f>
        <v/>
      </c>
      <c r="U183" s="256" t="str">
        <f>IFERROR(IF(AND(AND($N182&lt;&gt;$BI$6,$N182&lt;&gt;$BJ$6),U182="有"),$AL$2,VLOOKUP(U182,'P1'!$B$4:$J$35,9,FALSE)),"")</f>
        <v/>
      </c>
      <c r="V183" s="256" t="str">
        <f>IFERROR(IF(AND(AND($N182&lt;&gt;$BI$6,$N182&lt;&gt;$BJ$6),V182="有"),$AL$2,VLOOKUP(V182,'P1'!$B$4:$J$35,9,FALSE)),"")</f>
        <v/>
      </c>
      <c r="W183" s="256" t="str">
        <f>IFERROR(IF(AND(AND($N182&lt;&gt;$BI$6,$N182&lt;&gt;$BJ$6),W182="有"),$AL$2,VLOOKUP(W182,'P1'!$B$4:$J$35,9,FALSE)),"")</f>
        <v/>
      </c>
      <c r="X183" s="256" t="str">
        <f>IFERROR(IF(AND(AND($N182&lt;&gt;$BI$6,$N182&lt;&gt;$BJ$6),X182="有"),$AL$2,VLOOKUP(X182,'P1'!$B$4:$J$35,9,FALSE)),"")</f>
        <v/>
      </c>
      <c r="Y183" s="256" t="str">
        <f>IFERROR(IF(AND(AND($N182&lt;&gt;$BI$6,$N182&lt;&gt;$BJ$6),Y182="有"),$AL$2,VLOOKUP(Y182,'P1'!$B$4:$J$35,9,FALSE)),"")</f>
        <v/>
      </c>
      <c r="Z183" s="256" t="str">
        <f>IFERROR(IF(AND(AND($N182&lt;&gt;$BI$6,$N182&lt;&gt;$BJ$6),Z182="有"),$AL$2,VLOOKUP(Z182,'P1'!$B$4:$J$35,9,FALSE)),"")</f>
        <v/>
      </c>
      <c r="AA183" s="256" t="str">
        <f>IFERROR(IF(AND(AND($N182&lt;&gt;$BI$6,$N182&lt;&gt;$BJ$6),AA182="有"),$AL$2,VLOOKUP(AA182,'P1'!$B$4:$J$35,9,FALSE)),"")</f>
        <v/>
      </c>
      <c r="AB183" s="256" t="str">
        <f>IFERROR(IF(AND(AND($N182&lt;&gt;$BI$6,$N182&lt;&gt;$BJ$6),AB182="有"),$AL$2,VLOOKUP(AB182,'P1'!$B$4:$J$35,9,FALSE)),"")</f>
        <v/>
      </c>
      <c r="AC183" s="256" t="str">
        <f>IFERROR(IF(AND(AND($N182&lt;&gt;$BI$6,$N182&lt;&gt;$BJ$6),AC182="有"),$AL$2,VLOOKUP(AC182,'P1'!$B$4:$J$35,9,FALSE)),"")</f>
        <v/>
      </c>
      <c r="AD183" s="256" t="str">
        <f>IFERROR(IF(AND(AND($N182&lt;&gt;$BI$6,$N182&lt;&gt;$BJ$6),AD182="有"),$AL$2,VLOOKUP(AD182,'P1'!$B$4:$J$35,9,FALSE)),"")</f>
        <v/>
      </c>
      <c r="AE183" s="256" t="str">
        <f>IFERROR(IF(AND(AND($N182&lt;&gt;$BI$6,$N182&lt;&gt;$BJ$6),AE182="有"),$AL$2,VLOOKUP(AE182,'P1'!$B$4:$J$35,9,FALSE)),"")</f>
        <v/>
      </c>
      <c r="AF183" s="256" t="str">
        <f>IFERROR(IF(AND(AND($N182&lt;&gt;$BI$6,$N182&lt;&gt;$BJ$6),AF182="有"),$AL$2,VLOOKUP(AF182,'P1'!$B$4:$J$35,9,FALSE)),"")</f>
        <v/>
      </c>
      <c r="AG183" s="256" t="str">
        <f>IFERROR(IF(AND(AND($N182&lt;&gt;$BI$6,$N182&lt;&gt;$BJ$6),AG182="有"),$AL$2,VLOOKUP(AG182,'P1'!$B$4:$J$35,9,FALSE)),"")</f>
        <v/>
      </c>
      <c r="AH183" s="256" t="str">
        <f>IFERROR(IF(AND(AND($N182&lt;&gt;$BI$6,$N182&lt;&gt;$BJ$6),AH182="有"),$AL$2,VLOOKUP(AH182,'P1'!$B$4:$J$35,9,FALSE)),"")</f>
        <v/>
      </c>
      <c r="AI183" s="256" t="str">
        <f>IFERROR(IF(AND(AND($N182&lt;&gt;$BI$6,$N182&lt;&gt;$BJ$6),AI182="有"),$AL$2,VLOOKUP(AI182,'P1'!$B$4:$J$35,9,FALSE)),"")</f>
        <v/>
      </c>
      <c r="AJ183" s="256" t="str">
        <f>IFERROR(IF(AND(AND($N182&lt;&gt;$BI$6,$N182&lt;&gt;$BJ$6),AJ182="有"),$AL$2,VLOOKUP(AJ182,'P1'!$B$4:$J$35,9,FALSE)),"")</f>
        <v/>
      </c>
      <c r="AK183" s="256" t="str">
        <f>IFERROR(IF(AND(AND($N182&lt;&gt;$BI$6,$N182&lt;&gt;$BJ$6),AK182="有"),$AL$2,VLOOKUP(AK182,'P1'!$B$4:$J$35,9,FALSE)),"")</f>
        <v/>
      </c>
      <c r="AL183" s="256" t="str">
        <f>IFERROR(IF(AND(AND($N182&lt;&gt;$BI$6,$N182&lt;&gt;$BJ$6),AL182="有"),$AL$2,VLOOKUP(AL182,'P1'!$B$4:$J$35,9,FALSE)),"")</f>
        <v/>
      </c>
      <c r="AM183" s="256" t="str">
        <f>IFERROR(IF(AND(AND($N182&lt;&gt;$BI$6,$N182&lt;&gt;$BJ$6),AM182="有"),$AL$2,VLOOKUP(AM182,'P1'!$B$4:$J$35,9,FALSE)),"")</f>
        <v/>
      </c>
      <c r="AN183" s="256" t="str">
        <f>IFERROR(IF(AND(AND($N182&lt;&gt;$BI$6,$N182&lt;&gt;$BJ$6),AN182="有"),$AL$2,VLOOKUP(AN182,'P1'!$B$4:$J$35,9,FALSE)),"")</f>
        <v/>
      </c>
      <c r="AO183" s="256" t="str">
        <f>IFERROR(IF(AND(AND($N182&lt;&gt;$BI$6,$N182&lt;&gt;$BJ$6),AO182="有"),$AL$2,VLOOKUP(AO182,'P1'!$B$4:$J$35,9,FALSE)),"")</f>
        <v/>
      </c>
      <c r="AP183" s="256" t="str">
        <f>IFERROR(IF(AND(AND($N182&lt;&gt;$BI$6,$N182&lt;&gt;$BJ$6),AP182="有"),$AL$2,VLOOKUP(AP182,'P1'!$B$4:$J$35,9,FALSE)),"")</f>
        <v/>
      </c>
      <c r="AQ183" s="256" t="str">
        <f>IFERROR(IF(AND(AND($N182&lt;&gt;$BI$6,$N182&lt;&gt;$BJ$6),AQ182="有"),$AL$2,VLOOKUP(AQ182,'P1'!$B$4:$J$35,9,FALSE)),"")</f>
        <v/>
      </c>
      <c r="AR183" s="256" t="str">
        <f>IFERROR(IF(AND(AND($N182&lt;&gt;$BI$6,$N182&lt;&gt;$BJ$6),AR182="有"),$AL$2,VLOOKUP(AR182,'P1'!$B$4:$J$35,9,FALSE)),"")</f>
        <v/>
      </c>
      <c r="AS183" s="256" t="str">
        <f>IFERROR(IF(AND(AND($N182&lt;&gt;$BI$6,$N182&lt;&gt;$BJ$6),AS182="有"),$AL$2,VLOOKUP(AS182,'P1'!$B$4:$J$35,9,FALSE)),"")</f>
        <v/>
      </c>
      <c r="AT183" s="256" t="str">
        <f>IFERROR(IF(AND(AND($N182&lt;&gt;$BI$6,$N182&lt;&gt;$BJ$6),AT182="有"),$AL$2,VLOOKUP(AT182,'P1'!$B$4:$J$35,9,FALSE)),"")</f>
        <v/>
      </c>
      <c r="AU183" s="256" t="str">
        <f>IFERROR(IF(AND(AND($N182&lt;&gt;$BI$6,$N182&lt;&gt;$BJ$6),AU182="有"),$AL$2,VLOOKUP(AU182,'P1'!$B$4:$J$35,9,FALSE)),"")</f>
        <v/>
      </c>
      <c r="AV183" s="257">
        <f>SUM(Q183:AU183)</f>
        <v>0</v>
      </c>
      <c r="AW183" s="707"/>
      <c r="AX183" s="709"/>
      <c r="AY183" s="258"/>
      <c r="AZ183" s="258"/>
    </row>
    <row r="184" spans="2:52" ht="17.100000000000001" customHeight="1">
      <c r="B184" s="686">
        <f t="shared" si="11"/>
        <v>78</v>
      </c>
      <c r="C184" s="717"/>
      <c r="D184" s="718"/>
      <c r="E184" s="718"/>
      <c r="F184" s="718"/>
      <c r="G184" s="718"/>
      <c r="H184" s="719"/>
      <c r="I184" s="723"/>
      <c r="J184" s="724"/>
      <c r="K184" s="724"/>
      <c r="L184" s="724"/>
      <c r="M184" s="725"/>
      <c r="N184" s="729"/>
      <c r="O184" s="730"/>
      <c r="P184" s="719"/>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253">
        <f>COUNTA(Q184:AU184)</f>
        <v>0</v>
      </c>
      <c r="AW184" s="706">
        <f>AV185</f>
        <v>0</v>
      </c>
      <c r="AX184" s="708" t="str">
        <f>IFERROR(ROUNDDOWN(AV185/$AT$2,1),"")</f>
        <v/>
      </c>
      <c r="AY184" s="254"/>
      <c r="AZ184" s="254"/>
    </row>
    <row r="185" spans="2:52" ht="17.100000000000001" customHeight="1">
      <c r="B185" s="687"/>
      <c r="C185" s="720"/>
      <c r="D185" s="721"/>
      <c r="E185" s="721"/>
      <c r="F185" s="721"/>
      <c r="G185" s="721"/>
      <c r="H185" s="722"/>
      <c r="I185" s="726"/>
      <c r="J185" s="727"/>
      <c r="K185" s="727"/>
      <c r="L185" s="727"/>
      <c r="M185" s="728"/>
      <c r="N185" s="720"/>
      <c r="O185" s="721"/>
      <c r="P185" s="722"/>
      <c r="Q185" s="256" t="str">
        <f>IFERROR(IF(AND(AND($N184&lt;&gt;$BI$6,$N184&lt;&gt;$BJ$6),Q184="有"),$AL$2,VLOOKUP(Q184,'P1'!$B$4:$J$35,9,FALSE)),"")</f>
        <v/>
      </c>
      <c r="R185" s="256" t="str">
        <f>IFERROR(IF(AND(AND($N184&lt;&gt;$BI$6,$N184&lt;&gt;$BJ$6),R184="有"),$AL$2,VLOOKUP(R184,'P1'!$B$4:$J$35,9,FALSE)),"")</f>
        <v/>
      </c>
      <c r="S185" s="256" t="str">
        <f>IFERROR(IF(AND(AND($N184&lt;&gt;$BI$6,$N184&lt;&gt;$BJ$6),S184="有"),$AL$2,VLOOKUP(S184,'P1'!$B$4:$J$35,9,FALSE)),"")</f>
        <v/>
      </c>
      <c r="T185" s="256" t="str">
        <f>IFERROR(IF(AND(AND($N184&lt;&gt;$BI$6,$N184&lt;&gt;$BJ$6),T184="有"),$AL$2,VLOOKUP(T184,'P1'!$B$4:$J$35,9,FALSE)),"")</f>
        <v/>
      </c>
      <c r="U185" s="256" t="str">
        <f>IFERROR(IF(AND(AND($N184&lt;&gt;$BI$6,$N184&lt;&gt;$BJ$6),U184="有"),$AL$2,VLOOKUP(U184,'P1'!$B$4:$J$35,9,FALSE)),"")</f>
        <v/>
      </c>
      <c r="V185" s="256" t="str">
        <f>IFERROR(IF(AND(AND($N184&lt;&gt;$BI$6,$N184&lt;&gt;$BJ$6),V184="有"),$AL$2,VLOOKUP(V184,'P1'!$B$4:$J$35,9,FALSE)),"")</f>
        <v/>
      </c>
      <c r="W185" s="256" t="str">
        <f>IFERROR(IF(AND(AND($N184&lt;&gt;$BI$6,$N184&lt;&gt;$BJ$6),W184="有"),$AL$2,VLOOKUP(W184,'P1'!$B$4:$J$35,9,FALSE)),"")</f>
        <v/>
      </c>
      <c r="X185" s="256" t="str">
        <f>IFERROR(IF(AND(AND($N184&lt;&gt;$BI$6,$N184&lt;&gt;$BJ$6),X184="有"),$AL$2,VLOOKUP(X184,'P1'!$B$4:$J$35,9,FALSE)),"")</f>
        <v/>
      </c>
      <c r="Y185" s="256" t="str">
        <f>IFERROR(IF(AND(AND($N184&lt;&gt;$BI$6,$N184&lt;&gt;$BJ$6),Y184="有"),$AL$2,VLOOKUP(Y184,'P1'!$B$4:$J$35,9,FALSE)),"")</f>
        <v/>
      </c>
      <c r="Z185" s="256" t="str">
        <f>IFERROR(IF(AND(AND($N184&lt;&gt;$BI$6,$N184&lt;&gt;$BJ$6),Z184="有"),$AL$2,VLOOKUP(Z184,'P1'!$B$4:$J$35,9,FALSE)),"")</f>
        <v/>
      </c>
      <c r="AA185" s="256" t="str">
        <f>IFERROR(IF(AND(AND($N184&lt;&gt;$BI$6,$N184&lt;&gt;$BJ$6),AA184="有"),$AL$2,VLOOKUP(AA184,'P1'!$B$4:$J$35,9,FALSE)),"")</f>
        <v/>
      </c>
      <c r="AB185" s="256" t="str">
        <f>IFERROR(IF(AND(AND($N184&lt;&gt;$BI$6,$N184&lt;&gt;$BJ$6),AB184="有"),$AL$2,VLOOKUP(AB184,'P1'!$B$4:$J$35,9,FALSE)),"")</f>
        <v/>
      </c>
      <c r="AC185" s="256" t="str">
        <f>IFERROR(IF(AND(AND($N184&lt;&gt;$BI$6,$N184&lt;&gt;$BJ$6),AC184="有"),$AL$2,VLOOKUP(AC184,'P1'!$B$4:$J$35,9,FALSE)),"")</f>
        <v/>
      </c>
      <c r="AD185" s="256" t="str">
        <f>IFERROR(IF(AND(AND($N184&lt;&gt;$BI$6,$N184&lt;&gt;$BJ$6),AD184="有"),$AL$2,VLOOKUP(AD184,'P1'!$B$4:$J$35,9,FALSE)),"")</f>
        <v/>
      </c>
      <c r="AE185" s="256" t="str">
        <f>IFERROR(IF(AND(AND($N184&lt;&gt;$BI$6,$N184&lt;&gt;$BJ$6),AE184="有"),$AL$2,VLOOKUP(AE184,'P1'!$B$4:$J$35,9,FALSE)),"")</f>
        <v/>
      </c>
      <c r="AF185" s="256" t="str">
        <f>IFERROR(IF(AND(AND($N184&lt;&gt;$BI$6,$N184&lt;&gt;$BJ$6),AF184="有"),$AL$2,VLOOKUP(AF184,'P1'!$B$4:$J$35,9,FALSE)),"")</f>
        <v/>
      </c>
      <c r="AG185" s="256" t="str">
        <f>IFERROR(IF(AND(AND($N184&lt;&gt;$BI$6,$N184&lt;&gt;$BJ$6),AG184="有"),$AL$2,VLOOKUP(AG184,'P1'!$B$4:$J$35,9,FALSE)),"")</f>
        <v/>
      </c>
      <c r="AH185" s="256" t="str">
        <f>IFERROR(IF(AND(AND($N184&lt;&gt;$BI$6,$N184&lt;&gt;$BJ$6),AH184="有"),$AL$2,VLOOKUP(AH184,'P1'!$B$4:$J$35,9,FALSE)),"")</f>
        <v/>
      </c>
      <c r="AI185" s="256" t="str">
        <f>IFERROR(IF(AND(AND($N184&lt;&gt;$BI$6,$N184&lt;&gt;$BJ$6),AI184="有"),$AL$2,VLOOKUP(AI184,'P1'!$B$4:$J$35,9,FALSE)),"")</f>
        <v/>
      </c>
      <c r="AJ185" s="256" t="str">
        <f>IFERROR(IF(AND(AND($N184&lt;&gt;$BI$6,$N184&lt;&gt;$BJ$6),AJ184="有"),$AL$2,VLOOKUP(AJ184,'P1'!$B$4:$J$35,9,FALSE)),"")</f>
        <v/>
      </c>
      <c r="AK185" s="256" t="str">
        <f>IFERROR(IF(AND(AND($N184&lt;&gt;$BI$6,$N184&lt;&gt;$BJ$6),AK184="有"),$AL$2,VLOOKUP(AK184,'P1'!$B$4:$J$35,9,FALSE)),"")</f>
        <v/>
      </c>
      <c r="AL185" s="256" t="str">
        <f>IFERROR(IF(AND(AND($N184&lt;&gt;$BI$6,$N184&lt;&gt;$BJ$6),AL184="有"),$AL$2,VLOOKUP(AL184,'P1'!$B$4:$J$35,9,FALSE)),"")</f>
        <v/>
      </c>
      <c r="AM185" s="256" t="str">
        <f>IFERROR(IF(AND(AND($N184&lt;&gt;$BI$6,$N184&lt;&gt;$BJ$6),AM184="有"),$AL$2,VLOOKUP(AM184,'P1'!$B$4:$J$35,9,FALSE)),"")</f>
        <v/>
      </c>
      <c r="AN185" s="256" t="str">
        <f>IFERROR(IF(AND(AND($N184&lt;&gt;$BI$6,$N184&lt;&gt;$BJ$6),AN184="有"),$AL$2,VLOOKUP(AN184,'P1'!$B$4:$J$35,9,FALSE)),"")</f>
        <v/>
      </c>
      <c r="AO185" s="256" t="str">
        <f>IFERROR(IF(AND(AND($N184&lt;&gt;$BI$6,$N184&lt;&gt;$BJ$6),AO184="有"),$AL$2,VLOOKUP(AO184,'P1'!$B$4:$J$35,9,FALSE)),"")</f>
        <v/>
      </c>
      <c r="AP185" s="256" t="str">
        <f>IFERROR(IF(AND(AND($N184&lt;&gt;$BI$6,$N184&lt;&gt;$BJ$6),AP184="有"),$AL$2,VLOOKUP(AP184,'P1'!$B$4:$J$35,9,FALSE)),"")</f>
        <v/>
      </c>
      <c r="AQ185" s="256" t="str">
        <f>IFERROR(IF(AND(AND($N184&lt;&gt;$BI$6,$N184&lt;&gt;$BJ$6),AQ184="有"),$AL$2,VLOOKUP(AQ184,'P1'!$B$4:$J$35,9,FALSE)),"")</f>
        <v/>
      </c>
      <c r="AR185" s="256" t="str">
        <f>IFERROR(IF(AND(AND($N184&lt;&gt;$BI$6,$N184&lt;&gt;$BJ$6),AR184="有"),$AL$2,VLOOKUP(AR184,'P1'!$B$4:$J$35,9,FALSE)),"")</f>
        <v/>
      </c>
      <c r="AS185" s="256" t="str">
        <f>IFERROR(IF(AND(AND($N184&lt;&gt;$BI$6,$N184&lt;&gt;$BJ$6),AS184="有"),$AL$2,VLOOKUP(AS184,'P1'!$B$4:$J$35,9,FALSE)),"")</f>
        <v/>
      </c>
      <c r="AT185" s="256" t="str">
        <f>IFERROR(IF(AND(AND($N184&lt;&gt;$BI$6,$N184&lt;&gt;$BJ$6),AT184="有"),$AL$2,VLOOKUP(AT184,'P1'!$B$4:$J$35,9,FALSE)),"")</f>
        <v/>
      </c>
      <c r="AU185" s="256" t="str">
        <f>IFERROR(IF(AND(AND($N184&lt;&gt;$BI$6,$N184&lt;&gt;$BJ$6),AU184="有"),$AL$2,VLOOKUP(AU184,'P1'!$B$4:$J$35,9,FALSE)),"")</f>
        <v/>
      </c>
      <c r="AV185" s="257">
        <f>SUM(Q185:AU185)</f>
        <v>0</v>
      </c>
      <c r="AW185" s="707"/>
      <c r="AX185" s="709"/>
      <c r="AY185" s="258"/>
      <c r="AZ185" s="258"/>
    </row>
    <row r="186" spans="2:52" ht="17.100000000000001" customHeight="1">
      <c r="B186" s="686">
        <f t="shared" si="11"/>
        <v>79</v>
      </c>
      <c r="C186" s="717"/>
      <c r="D186" s="718"/>
      <c r="E186" s="718"/>
      <c r="F186" s="718"/>
      <c r="G186" s="718"/>
      <c r="H186" s="719"/>
      <c r="I186" s="723"/>
      <c r="J186" s="724"/>
      <c r="K186" s="724"/>
      <c r="L186" s="724"/>
      <c r="M186" s="725"/>
      <c r="N186" s="729"/>
      <c r="O186" s="730"/>
      <c r="P186" s="71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253">
        <f>COUNTA(Q186:AU186)</f>
        <v>0</v>
      </c>
      <c r="AW186" s="706">
        <f>AV187</f>
        <v>0</v>
      </c>
      <c r="AX186" s="708" t="str">
        <f>IFERROR(ROUNDDOWN(AV187/$AT$2,1),"")</f>
        <v/>
      </c>
      <c r="AY186" s="254"/>
      <c r="AZ186" s="254"/>
    </row>
    <row r="187" spans="2:52" ht="17.100000000000001" customHeight="1">
      <c r="B187" s="687"/>
      <c r="C187" s="720"/>
      <c r="D187" s="721"/>
      <c r="E187" s="721"/>
      <c r="F187" s="721"/>
      <c r="G187" s="721"/>
      <c r="H187" s="722"/>
      <c r="I187" s="726"/>
      <c r="J187" s="727"/>
      <c r="K187" s="727"/>
      <c r="L187" s="727"/>
      <c r="M187" s="728"/>
      <c r="N187" s="720"/>
      <c r="O187" s="721"/>
      <c r="P187" s="722"/>
      <c r="Q187" s="256" t="str">
        <f>IFERROR(IF(AND(AND($N186&lt;&gt;$BI$6,$N186&lt;&gt;$BJ$6),Q186="有"),$AL$2,VLOOKUP(Q186,'P1'!$B$4:$J$35,9,FALSE)),"")</f>
        <v/>
      </c>
      <c r="R187" s="256" t="str">
        <f>IFERROR(IF(AND(AND($N186&lt;&gt;$BI$6,$N186&lt;&gt;$BJ$6),R186="有"),$AL$2,VLOOKUP(R186,'P1'!$B$4:$J$35,9,FALSE)),"")</f>
        <v/>
      </c>
      <c r="S187" s="256" t="str">
        <f>IFERROR(IF(AND(AND($N186&lt;&gt;$BI$6,$N186&lt;&gt;$BJ$6),S186="有"),$AL$2,VLOOKUP(S186,'P1'!$B$4:$J$35,9,FALSE)),"")</f>
        <v/>
      </c>
      <c r="T187" s="256" t="str">
        <f>IFERROR(IF(AND(AND($N186&lt;&gt;$BI$6,$N186&lt;&gt;$BJ$6),T186="有"),$AL$2,VLOOKUP(T186,'P1'!$B$4:$J$35,9,FALSE)),"")</f>
        <v/>
      </c>
      <c r="U187" s="256" t="str">
        <f>IFERROR(IF(AND(AND($N186&lt;&gt;$BI$6,$N186&lt;&gt;$BJ$6),U186="有"),$AL$2,VLOOKUP(U186,'P1'!$B$4:$J$35,9,FALSE)),"")</f>
        <v/>
      </c>
      <c r="V187" s="256" t="str">
        <f>IFERROR(IF(AND(AND($N186&lt;&gt;$BI$6,$N186&lt;&gt;$BJ$6),V186="有"),$AL$2,VLOOKUP(V186,'P1'!$B$4:$J$35,9,FALSE)),"")</f>
        <v/>
      </c>
      <c r="W187" s="256" t="str">
        <f>IFERROR(IF(AND(AND($N186&lt;&gt;$BI$6,$N186&lt;&gt;$BJ$6),W186="有"),$AL$2,VLOOKUP(W186,'P1'!$B$4:$J$35,9,FALSE)),"")</f>
        <v/>
      </c>
      <c r="X187" s="256" t="str">
        <f>IFERROR(IF(AND(AND($N186&lt;&gt;$BI$6,$N186&lt;&gt;$BJ$6),X186="有"),$AL$2,VLOOKUP(X186,'P1'!$B$4:$J$35,9,FALSE)),"")</f>
        <v/>
      </c>
      <c r="Y187" s="256" t="str">
        <f>IFERROR(IF(AND(AND($N186&lt;&gt;$BI$6,$N186&lt;&gt;$BJ$6),Y186="有"),$AL$2,VLOOKUP(Y186,'P1'!$B$4:$J$35,9,FALSE)),"")</f>
        <v/>
      </c>
      <c r="Z187" s="256" t="str">
        <f>IFERROR(IF(AND(AND($N186&lt;&gt;$BI$6,$N186&lt;&gt;$BJ$6),Z186="有"),$AL$2,VLOOKUP(Z186,'P1'!$B$4:$J$35,9,FALSE)),"")</f>
        <v/>
      </c>
      <c r="AA187" s="256" t="str">
        <f>IFERROR(IF(AND(AND($N186&lt;&gt;$BI$6,$N186&lt;&gt;$BJ$6),AA186="有"),$AL$2,VLOOKUP(AA186,'P1'!$B$4:$J$35,9,FALSE)),"")</f>
        <v/>
      </c>
      <c r="AB187" s="256" t="str">
        <f>IFERROR(IF(AND(AND($N186&lt;&gt;$BI$6,$N186&lt;&gt;$BJ$6),AB186="有"),$AL$2,VLOOKUP(AB186,'P1'!$B$4:$J$35,9,FALSE)),"")</f>
        <v/>
      </c>
      <c r="AC187" s="256" t="str">
        <f>IFERROR(IF(AND(AND($N186&lt;&gt;$BI$6,$N186&lt;&gt;$BJ$6),AC186="有"),$AL$2,VLOOKUP(AC186,'P1'!$B$4:$J$35,9,FALSE)),"")</f>
        <v/>
      </c>
      <c r="AD187" s="256" t="str">
        <f>IFERROR(IF(AND(AND($N186&lt;&gt;$BI$6,$N186&lt;&gt;$BJ$6),AD186="有"),$AL$2,VLOOKUP(AD186,'P1'!$B$4:$J$35,9,FALSE)),"")</f>
        <v/>
      </c>
      <c r="AE187" s="256" t="str">
        <f>IFERROR(IF(AND(AND($N186&lt;&gt;$BI$6,$N186&lt;&gt;$BJ$6),AE186="有"),$AL$2,VLOOKUP(AE186,'P1'!$B$4:$J$35,9,FALSE)),"")</f>
        <v/>
      </c>
      <c r="AF187" s="256" t="str">
        <f>IFERROR(IF(AND(AND($N186&lt;&gt;$BI$6,$N186&lt;&gt;$BJ$6),AF186="有"),$AL$2,VLOOKUP(AF186,'P1'!$B$4:$J$35,9,FALSE)),"")</f>
        <v/>
      </c>
      <c r="AG187" s="256" t="str">
        <f>IFERROR(IF(AND(AND($N186&lt;&gt;$BI$6,$N186&lt;&gt;$BJ$6),AG186="有"),$AL$2,VLOOKUP(AG186,'P1'!$B$4:$J$35,9,FALSE)),"")</f>
        <v/>
      </c>
      <c r="AH187" s="256" t="str">
        <f>IFERROR(IF(AND(AND($N186&lt;&gt;$BI$6,$N186&lt;&gt;$BJ$6),AH186="有"),$AL$2,VLOOKUP(AH186,'P1'!$B$4:$J$35,9,FALSE)),"")</f>
        <v/>
      </c>
      <c r="AI187" s="256" t="str">
        <f>IFERROR(IF(AND(AND($N186&lt;&gt;$BI$6,$N186&lt;&gt;$BJ$6),AI186="有"),$AL$2,VLOOKUP(AI186,'P1'!$B$4:$J$35,9,FALSE)),"")</f>
        <v/>
      </c>
      <c r="AJ187" s="256" t="str">
        <f>IFERROR(IF(AND(AND($N186&lt;&gt;$BI$6,$N186&lt;&gt;$BJ$6),AJ186="有"),$AL$2,VLOOKUP(AJ186,'P1'!$B$4:$J$35,9,FALSE)),"")</f>
        <v/>
      </c>
      <c r="AK187" s="256" t="str">
        <f>IFERROR(IF(AND(AND($N186&lt;&gt;$BI$6,$N186&lt;&gt;$BJ$6),AK186="有"),$AL$2,VLOOKUP(AK186,'P1'!$B$4:$J$35,9,FALSE)),"")</f>
        <v/>
      </c>
      <c r="AL187" s="256" t="str">
        <f>IFERROR(IF(AND(AND($N186&lt;&gt;$BI$6,$N186&lt;&gt;$BJ$6),AL186="有"),$AL$2,VLOOKUP(AL186,'P1'!$B$4:$J$35,9,FALSE)),"")</f>
        <v/>
      </c>
      <c r="AM187" s="256" t="str">
        <f>IFERROR(IF(AND(AND($N186&lt;&gt;$BI$6,$N186&lt;&gt;$BJ$6),AM186="有"),$AL$2,VLOOKUP(AM186,'P1'!$B$4:$J$35,9,FALSE)),"")</f>
        <v/>
      </c>
      <c r="AN187" s="256" t="str">
        <f>IFERROR(IF(AND(AND($N186&lt;&gt;$BI$6,$N186&lt;&gt;$BJ$6),AN186="有"),$AL$2,VLOOKUP(AN186,'P1'!$B$4:$J$35,9,FALSE)),"")</f>
        <v/>
      </c>
      <c r="AO187" s="256" t="str">
        <f>IFERROR(IF(AND(AND($N186&lt;&gt;$BI$6,$N186&lt;&gt;$BJ$6),AO186="有"),$AL$2,VLOOKUP(AO186,'P1'!$B$4:$J$35,9,FALSE)),"")</f>
        <v/>
      </c>
      <c r="AP187" s="256" t="str">
        <f>IFERROR(IF(AND(AND($N186&lt;&gt;$BI$6,$N186&lt;&gt;$BJ$6),AP186="有"),$AL$2,VLOOKUP(AP186,'P1'!$B$4:$J$35,9,FALSE)),"")</f>
        <v/>
      </c>
      <c r="AQ187" s="256" t="str">
        <f>IFERROR(IF(AND(AND($N186&lt;&gt;$BI$6,$N186&lt;&gt;$BJ$6),AQ186="有"),$AL$2,VLOOKUP(AQ186,'P1'!$B$4:$J$35,9,FALSE)),"")</f>
        <v/>
      </c>
      <c r="AR187" s="256" t="str">
        <f>IFERROR(IF(AND(AND($N186&lt;&gt;$BI$6,$N186&lt;&gt;$BJ$6),AR186="有"),$AL$2,VLOOKUP(AR186,'P1'!$B$4:$J$35,9,FALSE)),"")</f>
        <v/>
      </c>
      <c r="AS187" s="256" t="str">
        <f>IFERROR(IF(AND(AND($N186&lt;&gt;$BI$6,$N186&lt;&gt;$BJ$6),AS186="有"),$AL$2,VLOOKUP(AS186,'P1'!$B$4:$J$35,9,FALSE)),"")</f>
        <v/>
      </c>
      <c r="AT187" s="256" t="str">
        <f>IFERROR(IF(AND(AND($N186&lt;&gt;$BI$6,$N186&lt;&gt;$BJ$6),AT186="有"),$AL$2,VLOOKUP(AT186,'P1'!$B$4:$J$35,9,FALSE)),"")</f>
        <v/>
      </c>
      <c r="AU187" s="256" t="str">
        <f>IFERROR(IF(AND(AND($N186&lt;&gt;$BI$6,$N186&lt;&gt;$BJ$6),AU186="有"),$AL$2,VLOOKUP(AU186,'P1'!$B$4:$J$35,9,FALSE)),"")</f>
        <v/>
      </c>
      <c r="AV187" s="257">
        <f>SUM(Q187:AU187)</f>
        <v>0</v>
      </c>
      <c r="AW187" s="707"/>
      <c r="AX187" s="709"/>
      <c r="AY187" s="258"/>
      <c r="AZ187" s="258"/>
    </row>
    <row r="188" spans="2:52" ht="17.100000000000001" customHeight="1">
      <c r="B188" s="686">
        <f t="shared" si="11"/>
        <v>80</v>
      </c>
      <c r="C188" s="717"/>
      <c r="D188" s="718"/>
      <c r="E188" s="718"/>
      <c r="F188" s="718"/>
      <c r="G188" s="718"/>
      <c r="H188" s="719"/>
      <c r="I188" s="723"/>
      <c r="J188" s="724"/>
      <c r="K188" s="724"/>
      <c r="L188" s="724"/>
      <c r="M188" s="725"/>
      <c r="N188" s="729"/>
      <c r="O188" s="730"/>
      <c r="P188" s="71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3">
        <f>COUNTA(Q188:AU188)</f>
        <v>0</v>
      </c>
      <c r="AW188" s="706">
        <f>AV189</f>
        <v>0</v>
      </c>
      <c r="AX188" s="708" t="str">
        <f>IFERROR(ROUNDDOWN(AV189/$AT$2,1),"")</f>
        <v/>
      </c>
      <c r="AY188" s="254"/>
      <c r="AZ188" s="254"/>
    </row>
    <row r="189" spans="2:52" ht="17.100000000000001" customHeight="1">
      <c r="B189" s="687"/>
      <c r="C189" s="720"/>
      <c r="D189" s="721"/>
      <c r="E189" s="721"/>
      <c r="F189" s="721"/>
      <c r="G189" s="721"/>
      <c r="H189" s="722"/>
      <c r="I189" s="726"/>
      <c r="J189" s="727"/>
      <c r="K189" s="727"/>
      <c r="L189" s="727"/>
      <c r="M189" s="728"/>
      <c r="N189" s="720"/>
      <c r="O189" s="721"/>
      <c r="P189" s="722"/>
      <c r="Q189" s="256" t="str">
        <f>IFERROR(IF(AND(AND($N188&lt;&gt;$BI$6,$N188&lt;&gt;$BJ$6),Q188="有"),$AL$2,VLOOKUP(Q188,'P1'!$B$4:$J$35,9,FALSE)),"")</f>
        <v/>
      </c>
      <c r="R189" s="256" t="str">
        <f>IFERROR(IF(AND(AND($N188&lt;&gt;$BI$6,$N188&lt;&gt;$BJ$6),R188="有"),$AL$2,VLOOKUP(R188,'P1'!$B$4:$J$35,9,FALSE)),"")</f>
        <v/>
      </c>
      <c r="S189" s="256" t="str">
        <f>IFERROR(IF(AND(AND($N188&lt;&gt;$BI$6,$N188&lt;&gt;$BJ$6),S188="有"),$AL$2,VLOOKUP(S188,'P1'!$B$4:$J$35,9,FALSE)),"")</f>
        <v/>
      </c>
      <c r="T189" s="256" t="str">
        <f>IFERROR(IF(AND(AND($N188&lt;&gt;$BI$6,$N188&lt;&gt;$BJ$6),T188="有"),$AL$2,VLOOKUP(T188,'P1'!$B$4:$J$35,9,FALSE)),"")</f>
        <v/>
      </c>
      <c r="U189" s="256" t="str">
        <f>IFERROR(IF(AND(AND($N188&lt;&gt;$BI$6,$N188&lt;&gt;$BJ$6),U188="有"),$AL$2,VLOOKUP(U188,'P1'!$B$4:$J$35,9,FALSE)),"")</f>
        <v/>
      </c>
      <c r="V189" s="256" t="str">
        <f>IFERROR(IF(AND(AND($N188&lt;&gt;$BI$6,$N188&lt;&gt;$BJ$6),V188="有"),$AL$2,VLOOKUP(V188,'P1'!$B$4:$J$35,9,FALSE)),"")</f>
        <v/>
      </c>
      <c r="W189" s="256" t="str">
        <f>IFERROR(IF(AND(AND($N188&lt;&gt;$BI$6,$N188&lt;&gt;$BJ$6),W188="有"),$AL$2,VLOOKUP(W188,'P1'!$B$4:$J$35,9,FALSE)),"")</f>
        <v/>
      </c>
      <c r="X189" s="256" t="str">
        <f>IFERROR(IF(AND(AND($N188&lt;&gt;$BI$6,$N188&lt;&gt;$BJ$6),X188="有"),$AL$2,VLOOKUP(X188,'P1'!$B$4:$J$35,9,FALSE)),"")</f>
        <v/>
      </c>
      <c r="Y189" s="256" t="str">
        <f>IFERROR(IF(AND(AND($N188&lt;&gt;$BI$6,$N188&lt;&gt;$BJ$6),Y188="有"),$AL$2,VLOOKUP(Y188,'P1'!$B$4:$J$35,9,FALSE)),"")</f>
        <v/>
      </c>
      <c r="Z189" s="256" t="str">
        <f>IFERROR(IF(AND(AND($N188&lt;&gt;$BI$6,$N188&lt;&gt;$BJ$6),Z188="有"),$AL$2,VLOOKUP(Z188,'P1'!$B$4:$J$35,9,FALSE)),"")</f>
        <v/>
      </c>
      <c r="AA189" s="256" t="str">
        <f>IFERROR(IF(AND(AND($N188&lt;&gt;$BI$6,$N188&lt;&gt;$BJ$6),AA188="有"),$AL$2,VLOOKUP(AA188,'P1'!$B$4:$J$35,9,FALSE)),"")</f>
        <v/>
      </c>
      <c r="AB189" s="256" t="str">
        <f>IFERROR(IF(AND(AND($N188&lt;&gt;$BI$6,$N188&lt;&gt;$BJ$6),AB188="有"),$AL$2,VLOOKUP(AB188,'P1'!$B$4:$J$35,9,FALSE)),"")</f>
        <v/>
      </c>
      <c r="AC189" s="256" t="str">
        <f>IFERROR(IF(AND(AND($N188&lt;&gt;$BI$6,$N188&lt;&gt;$BJ$6),AC188="有"),$AL$2,VLOOKUP(AC188,'P1'!$B$4:$J$35,9,FALSE)),"")</f>
        <v/>
      </c>
      <c r="AD189" s="256" t="str">
        <f>IFERROR(IF(AND(AND($N188&lt;&gt;$BI$6,$N188&lt;&gt;$BJ$6),AD188="有"),$AL$2,VLOOKUP(AD188,'P1'!$B$4:$J$35,9,FALSE)),"")</f>
        <v/>
      </c>
      <c r="AE189" s="256" t="str">
        <f>IFERROR(IF(AND(AND($N188&lt;&gt;$BI$6,$N188&lt;&gt;$BJ$6),AE188="有"),$AL$2,VLOOKUP(AE188,'P1'!$B$4:$J$35,9,FALSE)),"")</f>
        <v/>
      </c>
      <c r="AF189" s="256" t="str">
        <f>IFERROR(IF(AND(AND($N188&lt;&gt;$BI$6,$N188&lt;&gt;$BJ$6),AF188="有"),$AL$2,VLOOKUP(AF188,'P1'!$B$4:$J$35,9,FALSE)),"")</f>
        <v/>
      </c>
      <c r="AG189" s="256" t="str">
        <f>IFERROR(IF(AND(AND($N188&lt;&gt;$BI$6,$N188&lt;&gt;$BJ$6),AG188="有"),$AL$2,VLOOKUP(AG188,'P1'!$B$4:$J$35,9,FALSE)),"")</f>
        <v/>
      </c>
      <c r="AH189" s="256" t="str">
        <f>IFERROR(IF(AND(AND($N188&lt;&gt;$BI$6,$N188&lt;&gt;$BJ$6),AH188="有"),$AL$2,VLOOKUP(AH188,'P1'!$B$4:$J$35,9,FALSE)),"")</f>
        <v/>
      </c>
      <c r="AI189" s="256" t="str">
        <f>IFERROR(IF(AND(AND($N188&lt;&gt;$BI$6,$N188&lt;&gt;$BJ$6),AI188="有"),$AL$2,VLOOKUP(AI188,'P1'!$B$4:$J$35,9,FALSE)),"")</f>
        <v/>
      </c>
      <c r="AJ189" s="256" t="str">
        <f>IFERROR(IF(AND(AND($N188&lt;&gt;$BI$6,$N188&lt;&gt;$BJ$6),AJ188="有"),$AL$2,VLOOKUP(AJ188,'P1'!$B$4:$J$35,9,FALSE)),"")</f>
        <v/>
      </c>
      <c r="AK189" s="256" t="str">
        <f>IFERROR(IF(AND(AND($N188&lt;&gt;$BI$6,$N188&lt;&gt;$BJ$6),AK188="有"),$AL$2,VLOOKUP(AK188,'P1'!$B$4:$J$35,9,FALSE)),"")</f>
        <v/>
      </c>
      <c r="AL189" s="256" t="str">
        <f>IFERROR(IF(AND(AND($N188&lt;&gt;$BI$6,$N188&lt;&gt;$BJ$6),AL188="有"),$AL$2,VLOOKUP(AL188,'P1'!$B$4:$J$35,9,FALSE)),"")</f>
        <v/>
      </c>
      <c r="AM189" s="256" t="str">
        <f>IFERROR(IF(AND(AND($N188&lt;&gt;$BI$6,$N188&lt;&gt;$BJ$6),AM188="有"),$AL$2,VLOOKUP(AM188,'P1'!$B$4:$J$35,9,FALSE)),"")</f>
        <v/>
      </c>
      <c r="AN189" s="256" t="str">
        <f>IFERROR(IF(AND(AND($N188&lt;&gt;$BI$6,$N188&lt;&gt;$BJ$6),AN188="有"),$AL$2,VLOOKUP(AN188,'P1'!$B$4:$J$35,9,FALSE)),"")</f>
        <v/>
      </c>
      <c r="AO189" s="256" t="str">
        <f>IFERROR(IF(AND(AND($N188&lt;&gt;$BI$6,$N188&lt;&gt;$BJ$6),AO188="有"),$AL$2,VLOOKUP(AO188,'P1'!$B$4:$J$35,9,FALSE)),"")</f>
        <v/>
      </c>
      <c r="AP189" s="256" t="str">
        <f>IFERROR(IF(AND(AND($N188&lt;&gt;$BI$6,$N188&lt;&gt;$BJ$6),AP188="有"),$AL$2,VLOOKUP(AP188,'P1'!$B$4:$J$35,9,FALSE)),"")</f>
        <v/>
      </c>
      <c r="AQ189" s="256" t="str">
        <f>IFERROR(IF(AND(AND($N188&lt;&gt;$BI$6,$N188&lt;&gt;$BJ$6),AQ188="有"),$AL$2,VLOOKUP(AQ188,'P1'!$B$4:$J$35,9,FALSE)),"")</f>
        <v/>
      </c>
      <c r="AR189" s="256" t="str">
        <f>IFERROR(IF(AND(AND($N188&lt;&gt;$BI$6,$N188&lt;&gt;$BJ$6),AR188="有"),$AL$2,VLOOKUP(AR188,'P1'!$B$4:$J$35,9,FALSE)),"")</f>
        <v/>
      </c>
      <c r="AS189" s="256" t="str">
        <f>IFERROR(IF(AND(AND($N188&lt;&gt;$BI$6,$N188&lt;&gt;$BJ$6),AS188="有"),$AL$2,VLOOKUP(AS188,'P1'!$B$4:$J$35,9,FALSE)),"")</f>
        <v/>
      </c>
      <c r="AT189" s="256" t="str">
        <f>IFERROR(IF(AND(AND($N188&lt;&gt;$BI$6,$N188&lt;&gt;$BJ$6),AT188="有"),$AL$2,VLOOKUP(AT188,'P1'!$B$4:$J$35,9,FALSE)),"")</f>
        <v/>
      </c>
      <c r="AU189" s="256" t="str">
        <f>IFERROR(IF(AND(AND($N188&lt;&gt;$BI$6,$N188&lt;&gt;$BJ$6),AU188="有"),$AL$2,VLOOKUP(AU188,'P1'!$B$4:$J$35,9,FALSE)),"")</f>
        <v/>
      </c>
      <c r="AV189" s="257">
        <f>SUM(Q189:AU189)</f>
        <v>0</v>
      </c>
      <c r="AW189" s="707"/>
      <c r="AX189" s="709"/>
      <c r="AY189" s="258"/>
      <c r="AZ189" s="258"/>
    </row>
    <row r="190" spans="2:52" ht="17.100000000000001" customHeight="1">
      <c r="B190" s="686">
        <f t="shared" si="11"/>
        <v>81</v>
      </c>
      <c r="C190" s="717"/>
      <c r="D190" s="718"/>
      <c r="E190" s="718"/>
      <c r="F190" s="718"/>
      <c r="G190" s="718"/>
      <c r="H190" s="719"/>
      <c r="I190" s="723"/>
      <c r="J190" s="724"/>
      <c r="K190" s="724"/>
      <c r="L190" s="724"/>
      <c r="M190" s="725"/>
      <c r="N190" s="729"/>
      <c r="O190" s="730"/>
      <c r="P190" s="71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3">
        <f>COUNTA(Q190:AU190)</f>
        <v>0</v>
      </c>
      <c r="AW190" s="706">
        <f>AV191</f>
        <v>0</v>
      </c>
      <c r="AX190" s="708" t="str">
        <f>IFERROR(ROUNDDOWN(AV191/$AT$2,1),"")</f>
        <v/>
      </c>
      <c r="AY190" s="254"/>
      <c r="AZ190" s="254"/>
    </row>
    <row r="191" spans="2:52" ht="17.100000000000001" customHeight="1">
      <c r="B191" s="687"/>
      <c r="C191" s="720"/>
      <c r="D191" s="721"/>
      <c r="E191" s="721"/>
      <c r="F191" s="721"/>
      <c r="G191" s="721"/>
      <c r="H191" s="722"/>
      <c r="I191" s="726"/>
      <c r="J191" s="727"/>
      <c r="K191" s="727"/>
      <c r="L191" s="727"/>
      <c r="M191" s="728"/>
      <c r="N191" s="720"/>
      <c r="O191" s="721"/>
      <c r="P191" s="722"/>
      <c r="Q191" s="256" t="str">
        <f>IFERROR(IF(AND(AND($N190&lt;&gt;$BI$6,$N190&lt;&gt;$BJ$6),Q190="有"),$AL$2,VLOOKUP(Q190,'P1'!$B$4:$J$35,9,FALSE)),"")</f>
        <v/>
      </c>
      <c r="R191" s="256" t="str">
        <f>IFERROR(IF(AND(AND($N190&lt;&gt;$BI$6,$N190&lt;&gt;$BJ$6),R190="有"),$AL$2,VLOOKUP(R190,'P1'!$B$4:$J$35,9,FALSE)),"")</f>
        <v/>
      </c>
      <c r="S191" s="256" t="str">
        <f>IFERROR(IF(AND(AND($N190&lt;&gt;$BI$6,$N190&lt;&gt;$BJ$6),S190="有"),$AL$2,VLOOKUP(S190,'P1'!$B$4:$J$35,9,FALSE)),"")</f>
        <v/>
      </c>
      <c r="T191" s="256" t="str">
        <f>IFERROR(IF(AND(AND($N190&lt;&gt;$BI$6,$N190&lt;&gt;$BJ$6),T190="有"),$AL$2,VLOOKUP(T190,'P1'!$B$4:$J$35,9,FALSE)),"")</f>
        <v/>
      </c>
      <c r="U191" s="256" t="str">
        <f>IFERROR(IF(AND(AND($N190&lt;&gt;$BI$6,$N190&lt;&gt;$BJ$6),U190="有"),$AL$2,VLOOKUP(U190,'P1'!$B$4:$J$35,9,FALSE)),"")</f>
        <v/>
      </c>
      <c r="V191" s="256" t="str">
        <f>IFERROR(IF(AND(AND($N190&lt;&gt;$BI$6,$N190&lt;&gt;$BJ$6),V190="有"),$AL$2,VLOOKUP(V190,'P1'!$B$4:$J$35,9,FALSE)),"")</f>
        <v/>
      </c>
      <c r="W191" s="256" t="str">
        <f>IFERROR(IF(AND(AND($N190&lt;&gt;$BI$6,$N190&lt;&gt;$BJ$6),W190="有"),$AL$2,VLOOKUP(W190,'P1'!$B$4:$J$35,9,FALSE)),"")</f>
        <v/>
      </c>
      <c r="X191" s="256" t="str">
        <f>IFERROR(IF(AND(AND($N190&lt;&gt;$BI$6,$N190&lt;&gt;$BJ$6),X190="有"),$AL$2,VLOOKUP(X190,'P1'!$B$4:$J$35,9,FALSE)),"")</f>
        <v/>
      </c>
      <c r="Y191" s="256" t="str">
        <f>IFERROR(IF(AND(AND($N190&lt;&gt;$BI$6,$N190&lt;&gt;$BJ$6),Y190="有"),$AL$2,VLOOKUP(Y190,'P1'!$B$4:$J$35,9,FALSE)),"")</f>
        <v/>
      </c>
      <c r="Z191" s="256" t="str">
        <f>IFERROR(IF(AND(AND($N190&lt;&gt;$BI$6,$N190&lt;&gt;$BJ$6),Z190="有"),$AL$2,VLOOKUP(Z190,'P1'!$B$4:$J$35,9,FALSE)),"")</f>
        <v/>
      </c>
      <c r="AA191" s="256" t="str">
        <f>IFERROR(IF(AND(AND($N190&lt;&gt;$BI$6,$N190&lt;&gt;$BJ$6),AA190="有"),$AL$2,VLOOKUP(AA190,'P1'!$B$4:$J$35,9,FALSE)),"")</f>
        <v/>
      </c>
      <c r="AB191" s="256" t="str">
        <f>IFERROR(IF(AND(AND($N190&lt;&gt;$BI$6,$N190&lt;&gt;$BJ$6),AB190="有"),$AL$2,VLOOKUP(AB190,'P1'!$B$4:$J$35,9,FALSE)),"")</f>
        <v/>
      </c>
      <c r="AC191" s="256" t="str">
        <f>IFERROR(IF(AND(AND($N190&lt;&gt;$BI$6,$N190&lt;&gt;$BJ$6),AC190="有"),$AL$2,VLOOKUP(AC190,'P1'!$B$4:$J$35,9,FALSE)),"")</f>
        <v/>
      </c>
      <c r="AD191" s="256" t="str">
        <f>IFERROR(IF(AND(AND($N190&lt;&gt;$BI$6,$N190&lt;&gt;$BJ$6),AD190="有"),$AL$2,VLOOKUP(AD190,'P1'!$B$4:$J$35,9,FALSE)),"")</f>
        <v/>
      </c>
      <c r="AE191" s="256" t="str">
        <f>IFERROR(IF(AND(AND($N190&lt;&gt;$BI$6,$N190&lt;&gt;$BJ$6),AE190="有"),$AL$2,VLOOKUP(AE190,'P1'!$B$4:$J$35,9,FALSE)),"")</f>
        <v/>
      </c>
      <c r="AF191" s="256" t="str">
        <f>IFERROR(IF(AND(AND($N190&lt;&gt;$BI$6,$N190&lt;&gt;$BJ$6),AF190="有"),$AL$2,VLOOKUP(AF190,'P1'!$B$4:$J$35,9,FALSE)),"")</f>
        <v/>
      </c>
      <c r="AG191" s="256" t="str">
        <f>IFERROR(IF(AND(AND($N190&lt;&gt;$BI$6,$N190&lt;&gt;$BJ$6),AG190="有"),$AL$2,VLOOKUP(AG190,'P1'!$B$4:$J$35,9,FALSE)),"")</f>
        <v/>
      </c>
      <c r="AH191" s="256" t="str">
        <f>IFERROR(IF(AND(AND($N190&lt;&gt;$BI$6,$N190&lt;&gt;$BJ$6),AH190="有"),$AL$2,VLOOKUP(AH190,'P1'!$B$4:$J$35,9,FALSE)),"")</f>
        <v/>
      </c>
      <c r="AI191" s="256" t="str">
        <f>IFERROR(IF(AND(AND($N190&lt;&gt;$BI$6,$N190&lt;&gt;$BJ$6),AI190="有"),$AL$2,VLOOKUP(AI190,'P1'!$B$4:$J$35,9,FALSE)),"")</f>
        <v/>
      </c>
      <c r="AJ191" s="256" t="str">
        <f>IFERROR(IF(AND(AND($N190&lt;&gt;$BI$6,$N190&lt;&gt;$BJ$6),AJ190="有"),$AL$2,VLOOKUP(AJ190,'P1'!$B$4:$J$35,9,FALSE)),"")</f>
        <v/>
      </c>
      <c r="AK191" s="256" t="str">
        <f>IFERROR(IF(AND(AND($N190&lt;&gt;$BI$6,$N190&lt;&gt;$BJ$6),AK190="有"),$AL$2,VLOOKUP(AK190,'P1'!$B$4:$J$35,9,FALSE)),"")</f>
        <v/>
      </c>
      <c r="AL191" s="256" t="str">
        <f>IFERROR(IF(AND(AND($N190&lt;&gt;$BI$6,$N190&lt;&gt;$BJ$6),AL190="有"),$AL$2,VLOOKUP(AL190,'P1'!$B$4:$J$35,9,FALSE)),"")</f>
        <v/>
      </c>
      <c r="AM191" s="256" t="str">
        <f>IFERROR(IF(AND(AND($N190&lt;&gt;$BI$6,$N190&lt;&gt;$BJ$6),AM190="有"),$AL$2,VLOOKUP(AM190,'P1'!$B$4:$J$35,9,FALSE)),"")</f>
        <v/>
      </c>
      <c r="AN191" s="256" t="str">
        <f>IFERROR(IF(AND(AND($N190&lt;&gt;$BI$6,$N190&lt;&gt;$BJ$6),AN190="有"),$AL$2,VLOOKUP(AN190,'P1'!$B$4:$J$35,9,FALSE)),"")</f>
        <v/>
      </c>
      <c r="AO191" s="256" t="str">
        <f>IFERROR(IF(AND(AND($N190&lt;&gt;$BI$6,$N190&lt;&gt;$BJ$6),AO190="有"),$AL$2,VLOOKUP(AO190,'P1'!$B$4:$J$35,9,FALSE)),"")</f>
        <v/>
      </c>
      <c r="AP191" s="256" t="str">
        <f>IFERROR(IF(AND(AND($N190&lt;&gt;$BI$6,$N190&lt;&gt;$BJ$6),AP190="有"),$AL$2,VLOOKUP(AP190,'P1'!$B$4:$J$35,9,FALSE)),"")</f>
        <v/>
      </c>
      <c r="AQ191" s="256" t="str">
        <f>IFERROR(IF(AND(AND($N190&lt;&gt;$BI$6,$N190&lt;&gt;$BJ$6),AQ190="有"),$AL$2,VLOOKUP(AQ190,'P1'!$B$4:$J$35,9,FALSE)),"")</f>
        <v/>
      </c>
      <c r="AR191" s="256" t="str">
        <f>IFERROR(IF(AND(AND($N190&lt;&gt;$BI$6,$N190&lt;&gt;$BJ$6),AR190="有"),$AL$2,VLOOKUP(AR190,'P1'!$B$4:$J$35,9,FALSE)),"")</f>
        <v/>
      </c>
      <c r="AS191" s="256" t="str">
        <f>IFERROR(IF(AND(AND($N190&lt;&gt;$BI$6,$N190&lt;&gt;$BJ$6),AS190="有"),$AL$2,VLOOKUP(AS190,'P1'!$B$4:$J$35,9,FALSE)),"")</f>
        <v/>
      </c>
      <c r="AT191" s="256" t="str">
        <f>IFERROR(IF(AND(AND($N190&lt;&gt;$BI$6,$N190&lt;&gt;$BJ$6),AT190="有"),$AL$2,VLOOKUP(AT190,'P1'!$B$4:$J$35,9,FALSE)),"")</f>
        <v/>
      </c>
      <c r="AU191" s="256" t="str">
        <f>IFERROR(IF(AND(AND($N190&lt;&gt;$BI$6,$N190&lt;&gt;$BJ$6),AU190="有"),$AL$2,VLOOKUP(AU190,'P1'!$B$4:$J$35,9,FALSE)),"")</f>
        <v/>
      </c>
      <c r="AV191" s="257">
        <f>SUM(Q191:AU191)</f>
        <v>0</v>
      </c>
      <c r="AW191" s="707"/>
      <c r="AX191" s="709"/>
      <c r="AY191" s="258"/>
      <c r="AZ191" s="258"/>
    </row>
    <row r="192" spans="2:52" ht="17.100000000000001" customHeight="1">
      <c r="B192" s="686">
        <f t="shared" si="11"/>
        <v>82</v>
      </c>
      <c r="C192" s="717"/>
      <c r="D192" s="718"/>
      <c r="E192" s="718"/>
      <c r="F192" s="718"/>
      <c r="G192" s="718"/>
      <c r="H192" s="719"/>
      <c r="I192" s="723"/>
      <c r="J192" s="724"/>
      <c r="K192" s="724"/>
      <c r="L192" s="724"/>
      <c r="M192" s="725"/>
      <c r="N192" s="729"/>
      <c r="O192" s="730"/>
      <c r="P192" s="71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253">
        <f>COUNTA(Q192:AU192)</f>
        <v>0</v>
      </c>
      <c r="AW192" s="706">
        <f>AV193</f>
        <v>0</v>
      </c>
      <c r="AX192" s="708" t="str">
        <f>IFERROR(ROUNDDOWN(AV193/$AT$2,1),"")</f>
        <v/>
      </c>
      <c r="AY192" s="254"/>
      <c r="AZ192" s="254"/>
    </row>
    <row r="193" spans="2:59" ht="17.100000000000001" customHeight="1">
      <c r="B193" s="687"/>
      <c r="C193" s="720"/>
      <c r="D193" s="721"/>
      <c r="E193" s="721"/>
      <c r="F193" s="721"/>
      <c r="G193" s="721"/>
      <c r="H193" s="722"/>
      <c r="I193" s="726"/>
      <c r="J193" s="727"/>
      <c r="K193" s="727"/>
      <c r="L193" s="727"/>
      <c r="M193" s="728"/>
      <c r="N193" s="720"/>
      <c r="O193" s="721"/>
      <c r="P193" s="722"/>
      <c r="Q193" s="256" t="str">
        <f>IFERROR(IF(AND(AND($N192&lt;&gt;$BI$6,$N192&lt;&gt;$BJ$6),Q192="有"),$AL$2,VLOOKUP(Q192,'P1'!$B$4:$J$35,9,FALSE)),"")</f>
        <v/>
      </c>
      <c r="R193" s="256" t="str">
        <f>IFERROR(IF(AND(AND($N192&lt;&gt;$BI$6,$N192&lt;&gt;$BJ$6),R192="有"),$AL$2,VLOOKUP(R192,'P1'!$B$4:$J$35,9,FALSE)),"")</f>
        <v/>
      </c>
      <c r="S193" s="256" t="str">
        <f>IFERROR(IF(AND(AND($N192&lt;&gt;$BI$6,$N192&lt;&gt;$BJ$6),S192="有"),$AL$2,VLOOKUP(S192,'P1'!$B$4:$J$35,9,FALSE)),"")</f>
        <v/>
      </c>
      <c r="T193" s="256" t="str">
        <f>IFERROR(IF(AND(AND($N192&lt;&gt;$BI$6,$N192&lt;&gt;$BJ$6),T192="有"),$AL$2,VLOOKUP(T192,'P1'!$B$4:$J$35,9,FALSE)),"")</f>
        <v/>
      </c>
      <c r="U193" s="256" t="str">
        <f>IFERROR(IF(AND(AND($N192&lt;&gt;$BI$6,$N192&lt;&gt;$BJ$6),U192="有"),$AL$2,VLOOKUP(U192,'P1'!$B$4:$J$35,9,FALSE)),"")</f>
        <v/>
      </c>
      <c r="V193" s="256" t="str">
        <f>IFERROR(IF(AND(AND($N192&lt;&gt;$BI$6,$N192&lt;&gt;$BJ$6),V192="有"),$AL$2,VLOOKUP(V192,'P1'!$B$4:$J$35,9,FALSE)),"")</f>
        <v/>
      </c>
      <c r="W193" s="256" t="str">
        <f>IFERROR(IF(AND(AND($N192&lt;&gt;$BI$6,$N192&lt;&gt;$BJ$6),W192="有"),$AL$2,VLOOKUP(W192,'P1'!$B$4:$J$35,9,FALSE)),"")</f>
        <v/>
      </c>
      <c r="X193" s="256" t="str">
        <f>IFERROR(IF(AND(AND($N192&lt;&gt;$BI$6,$N192&lt;&gt;$BJ$6),X192="有"),$AL$2,VLOOKUP(X192,'P1'!$B$4:$J$35,9,FALSE)),"")</f>
        <v/>
      </c>
      <c r="Y193" s="256" t="str">
        <f>IFERROR(IF(AND(AND($N192&lt;&gt;$BI$6,$N192&lt;&gt;$BJ$6),Y192="有"),$AL$2,VLOOKUP(Y192,'P1'!$B$4:$J$35,9,FALSE)),"")</f>
        <v/>
      </c>
      <c r="Z193" s="256" t="str">
        <f>IFERROR(IF(AND(AND($N192&lt;&gt;$BI$6,$N192&lt;&gt;$BJ$6),Z192="有"),$AL$2,VLOOKUP(Z192,'P1'!$B$4:$J$35,9,FALSE)),"")</f>
        <v/>
      </c>
      <c r="AA193" s="256" t="str">
        <f>IFERROR(IF(AND(AND($N192&lt;&gt;$BI$6,$N192&lt;&gt;$BJ$6),AA192="有"),$AL$2,VLOOKUP(AA192,'P1'!$B$4:$J$35,9,FALSE)),"")</f>
        <v/>
      </c>
      <c r="AB193" s="256" t="str">
        <f>IFERROR(IF(AND(AND($N192&lt;&gt;$BI$6,$N192&lt;&gt;$BJ$6),AB192="有"),$AL$2,VLOOKUP(AB192,'P1'!$B$4:$J$35,9,FALSE)),"")</f>
        <v/>
      </c>
      <c r="AC193" s="256" t="str">
        <f>IFERROR(IF(AND(AND($N192&lt;&gt;$BI$6,$N192&lt;&gt;$BJ$6),AC192="有"),$AL$2,VLOOKUP(AC192,'P1'!$B$4:$J$35,9,FALSE)),"")</f>
        <v/>
      </c>
      <c r="AD193" s="256" t="str">
        <f>IFERROR(IF(AND(AND($N192&lt;&gt;$BI$6,$N192&lt;&gt;$BJ$6),AD192="有"),$AL$2,VLOOKUP(AD192,'P1'!$B$4:$J$35,9,FALSE)),"")</f>
        <v/>
      </c>
      <c r="AE193" s="256" t="str">
        <f>IFERROR(IF(AND(AND($N192&lt;&gt;$BI$6,$N192&lt;&gt;$BJ$6),AE192="有"),$AL$2,VLOOKUP(AE192,'P1'!$B$4:$J$35,9,FALSE)),"")</f>
        <v/>
      </c>
      <c r="AF193" s="256" t="str">
        <f>IFERROR(IF(AND(AND($N192&lt;&gt;$BI$6,$N192&lt;&gt;$BJ$6),AF192="有"),$AL$2,VLOOKUP(AF192,'P1'!$B$4:$J$35,9,FALSE)),"")</f>
        <v/>
      </c>
      <c r="AG193" s="256" t="str">
        <f>IFERROR(IF(AND(AND($N192&lt;&gt;$BI$6,$N192&lt;&gt;$BJ$6),AG192="有"),$AL$2,VLOOKUP(AG192,'P1'!$B$4:$J$35,9,FALSE)),"")</f>
        <v/>
      </c>
      <c r="AH193" s="256" t="str">
        <f>IFERROR(IF(AND(AND($N192&lt;&gt;$BI$6,$N192&lt;&gt;$BJ$6),AH192="有"),$AL$2,VLOOKUP(AH192,'P1'!$B$4:$J$35,9,FALSE)),"")</f>
        <v/>
      </c>
      <c r="AI193" s="256" t="str">
        <f>IFERROR(IF(AND(AND($N192&lt;&gt;$BI$6,$N192&lt;&gt;$BJ$6),AI192="有"),$AL$2,VLOOKUP(AI192,'P1'!$B$4:$J$35,9,FALSE)),"")</f>
        <v/>
      </c>
      <c r="AJ193" s="256" t="str">
        <f>IFERROR(IF(AND(AND($N192&lt;&gt;$BI$6,$N192&lt;&gt;$BJ$6),AJ192="有"),$AL$2,VLOOKUP(AJ192,'P1'!$B$4:$J$35,9,FALSE)),"")</f>
        <v/>
      </c>
      <c r="AK193" s="256" t="str">
        <f>IFERROR(IF(AND(AND($N192&lt;&gt;$BI$6,$N192&lt;&gt;$BJ$6),AK192="有"),$AL$2,VLOOKUP(AK192,'P1'!$B$4:$J$35,9,FALSE)),"")</f>
        <v/>
      </c>
      <c r="AL193" s="256" t="str">
        <f>IFERROR(IF(AND(AND($N192&lt;&gt;$BI$6,$N192&lt;&gt;$BJ$6),AL192="有"),$AL$2,VLOOKUP(AL192,'P1'!$B$4:$J$35,9,FALSE)),"")</f>
        <v/>
      </c>
      <c r="AM193" s="256" t="str">
        <f>IFERROR(IF(AND(AND($N192&lt;&gt;$BI$6,$N192&lt;&gt;$BJ$6),AM192="有"),$AL$2,VLOOKUP(AM192,'P1'!$B$4:$J$35,9,FALSE)),"")</f>
        <v/>
      </c>
      <c r="AN193" s="256" t="str">
        <f>IFERROR(IF(AND(AND($N192&lt;&gt;$BI$6,$N192&lt;&gt;$BJ$6),AN192="有"),$AL$2,VLOOKUP(AN192,'P1'!$B$4:$J$35,9,FALSE)),"")</f>
        <v/>
      </c>
      <c r="AO193" s="256" t="str">
        <f>IFERROR(IF(AND(AND($N192&lt;&gt;$BI$6,$N192&lt;&gt;$BJ$6),AO192="有"),$AL$2,VLOOKUP(AO192,'P1'!$B$4:$J$35,9,FALSE)),"")</f>
        <v/>
      </c>
      <c r="AP193" s="256" t="str">
        <f>IFERROR(IF(AND(AND($N192&lt;&gt;$BI$6,$N192&lt;&gt;$BJ$6),AP192="有"),$AL$2,VLOOKUP(AP192,'P1'!$B$4:$J$35,9,FALSE)),"")</f>
        <v/>
      </c>
      <c r="AQ193" s="256" t="str">
        <f>IFERROR(IF(AND(AND($N192&lt;&gt;$BI$6,$N192&lt;&gt;$BJ$6),AQ192="有"),$AL$2,VLOOKUP(AQ192,'P1'!$B$4:$J$35,9,FALSE)),"")</f>
        <v/>
      </c>
      <c r="AR193" s="256" t="str">
        <f>IFERROR(IF(AND(AND($N192&lt;&gt;$BI$6,$N192&lt;&gt;$BJ$6),AR192="有"),$AL$2,VLOOKUP(AR192,'P1'!$B$4:$J$35,9,FALSE)),"")</f>
        <v/>
      </c>
      <c r="AS193" s="256" t="str">
        <f>IFERROR(IF(AND(AND($N192&lt;&gt;$BI$6,$N192&lt;&gt;$BJ$6),AS192="有"),$AL$2,VLOOKUP(AS192,'P1'!$B$4:$J$35,9,FALSE)),"")</f>
        <v/>
      </c>
      <c r="AT193" s="256" t="str">
        <f>IFERROR(IF(AND(AND($N192&lt;&gt;$BI$6,$N192&lt;&gt;$BJ$6),AT192="有"),$AL$2,VLOOKUP(AT192,'P1'!$B$4:$J$35,9,FALSE)),"")</f>
        <v/>
      </c>
      <c r="AU193" s="256" t="str">
        <f>IFERROR(IF(AND(AND($N192&lt;&gt;$BI$6,$N192&lt;&gt;$BJ$6),AU192="有"),$AL$2,VLOOKUP(AU192,'P1'!$B$4:$J$35,9,FALSE)),"")</f>
        <v/>
      </c>
      <c r="AV193" s="257">
        <f>SUM(Q193:AU193)</f>
        <v>0</v>
      </c>
      <c r="AW193" s="707"/>
      <c r="AX193" s="709"/>
      <c r="AY193" s="258"/>
      <c r="AZ193" s="258"/>
    </row>
    <row r="194" spans="2:59" ht="17.100000000000001" customHeight="1">
      <c r="B194" s="686">
        <f t="shared" si="11"/>
        <v>83</v>
      </c>
      <c r="C194" s="717"/>
      <c r="D194" s="718"/>
      <c r="E194" s="718"/>
      <c r="F194" s="718"/>
      <c r="G194" s="718"/>
      <c r="H194" s="719"/>
      <c r="I194" s="723"/>
      <c r="J194" s="724"/>
      <c r="K194" s="724"/>
      <c r="L194" s="724"/>
      <c r="M194" s="725"/>
      <c r="N194" s="729"/>
      <c r="O194" s="730"/>
      <c r="P194" s="71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253">
        <f>COUNTA(Q194:AU194)</f>
        <v>0</v>
      </c>
      <c r="AW194" s="706">
        <f>AV195</f>
        <v>0</v>
      </c>
      <c r="AX194" s="708" t="str">
        <f>IFERROR(ROUNDDOWN(AV195/$AT$2,1),"")</f>
        <v/>
      </c>
      <c r="AY194" s="254"/>
      <c r="AZ194" s="254"/>
    </row>
    <row r="195" spans="2:59" ht="17.100000000000001" customHeight="1">
      <c r="B195" s="687"/>
      <c r="C195" s="720"/>
      <c r="D195" s="721"/>
      <c r="E195" s="721"/>
      <c r="F195" s="721"/>
      <c r="G195" s="721"/>
      <c r="H195" s="722"/>
      <c r="I195" s="726"/>
      <c r="J195" s="727"/>
      <c r="K195" s="727"/>
      <c r="L195" s="727"/>
      <c r="M195" s="728"/>
      <c r="N195" s="720"/>
      <c r="O195" s="721"/>
      <c r="P195" s="722"/>
      <c r="Q195" s="256" t="str">
        <f>IFERROR(IF(AND(AND($N194&lt;&gt;$BI$6,$N194&lt;&gt;$BJ$6),Q194="有"),$AL$2,VLOOKUP(Q194,'P1'!$B$4:$J$35,9,FALSE)),"")</f>
        <v/>
      </c>
      <c r="R195" s="256" t="str">
        <f>IFERROR(IF(AND(AND($N194&lt;&gt;$BI$6,$N194&lt;&gt;$BJ$6),R194="有"),$AL$2,VLOOKUP(R194,'P1'!$B$4:$J$35,9,FALSE)),"")</f>
        <v/>
      </c>
      <c r="S195" s="256" t="str">
        <f>IFERROR(IF(AND(AND($N194&lt;&gt;$BI$6,$N194&lt;&gt;$BJ$6),S194="有"),$AL$2,VLOOKUP(S194,'P1'!$B$4:$J$35,9,FALSE)),"")</f>
        <v/>
      </c>
      <c r="T195" s="256" t="str">
        <f>IFERROR(IF(AND(AND($N194&lt;&gt;$BI$6,$N194&lt;&gt;$BJ$6),T194="有"),$AL$2,VLOOKUP(T194,'P1'!$B$4:$J$35,9,FALSE)),"")</f>
        <v/>
      </c>
      <c r="U195" s="256" t="str">
        <f>IFERROR(IF(AND(AND($N194&lt;&gt;$BI$6,$N194&lt;&gt;$BJ$6),U194="有"),$AL$2,VLOOKUP(U194,'P1'!$B$4:$J$35,9,FALSE)),"")</f>
        <v/>
      </c>
      <c r="V195" s="256" t="str">
        <f>IFERROR(IF(AND(AND($N194&lt;&gt;$BI$6,$N194&lt;&gt;$BJ$6),V194="有"),$AL$2,VLOOKUP(V194,'P1'!$B$4:$J$35,9,FALSE)),"")</f>
        <v/>
      </c>
      <c r="W195" s="256" t="str">
        <f>IFERROR(IF(AND(AND($N194&lt;&gt;$BI$6,$N194&lt;&gt;$BJ$6),W194="有"),$AL$2,VLOOKUP(W194,'P1'!$B$4:$J$35,9,FALSE)),"")</f>
        <v/>
      </c>
      <c r="X195" s="256" t="str">
        <f>IFERROR(IF(AND(AND($N194&lt;&gt;$BI$6,$N194&lt;&gt;$BJ$6),X194="有"),$AL$2,VLOOKUP(X194,'P1'!$B$4:$J$35,9,FALSE)),"")</f>
        <v/>
      </c>
      <c r="Y195" s="256" t="str">
        <f>IFERROR(IF(AND(AND($N194&lt;&gt;$BI$6,$N194&lt;&gt;$BJ$6),Y194="有"),$AL$2,VLOOKUP(Y194,'P1'!$B$4:$J$35,9,FALSE)),"")</f>
        <v/>
      </c>
      <c r="Z195" s="256" t="str">
        <f>IFERROR(IF(AND(AND($N194&lt;&gt;$BI$6,$N194&lt;&gt;$BJ$6),Z194="有"),$AL$2,VLOOKUP(Z194,'P1'!$B$4:$J$35,9,FALSE)),"")</f>
        <v/>
      </c>
      <c r="AA195" s="256" t="str">
        <f>IFERROR(IF(AND(AND($N194&lt;&gt;$BI$6,$N194&lt;&gt;$BJ$6),AA194="有"),$AL$2,VLOOKUP(AA194,'P1'!$B$4:$J$35,9,FALSE)),"")</f>
        <v/>
      </c>
      <c r="AB195" s="256" t="str">
        <f>IFERROR(IF(AND(AND($N194&lt;&gt;$BI$6,$N194&lt;&gt;$BJ$6),AB194="有"),$AL$2,VLOOKUP(AB194,'P1'!$B$4:$J$35,9,FALSE)),"")</f>
        <v/>
      </c>
      <c r="AC195" s="256" t="str">
        <f>IFERROR(IF(AND(AND($N194&lt;&gt;$BI$6,$N194&lt;&gt;$BJ$6),AC194="有"),$AL$2,VLOOKUP(AC194,'P1'!$B$4:$J$35,9,FALSE)),"")</f>
        <v/>
      </c>
      <c r="AD195" s="256" t="str">
        <f>IFERROR(IF(AND(AND($N194&lt;&gt;$BI$6,$N194&lt;&gt;$BJ$6),AD194="有"),$AL$2,VLOOKUP(AD194,'P1'!$B$4:$J$35,9,FALSE)),"")</f>
        <v/>
      </c>
      <c r="AE195" s="256" t="str">
        <f>IFERROR(IF(AND(AND($N194&lt;&gt;$BI$6,$N194&lt;&gt;$BJ$6),AE194="有"),$AL$2,VLOOKUP(AE194,'P1'!$B$4:$J$35,9,FALSE)),"")</f>
        <v/>
      </c>
      <c r="AF195" s="256" t="str">
        <f>IFERROR(IF(AND(AND($N194&lt;&gt;$BI$6,$N194&lt;&gt;$BJ$6),AF194="有"),$AL$2,VLOOKUP(AF194,'P1'!$B$4:$J$35,9,FALSE)),"")</f>
        <v/>
      </c>
      <c r="AG195" s="256" t="str">
        <f>IFERROR(IF(AND(AND($N194&lt;&gt;$BI$6,$N194&lt;&gt;$BJ$6),AG194="有"),$AL$2,VLOOKUP(AG194,'P1'!$B$4:$J$35,9,FALSE)),"")</f>
        <v/>
      </c>
      <c r="AH195" s="256" t="str">
        <f>IFERROR(IF(AND(AND($N194&lt;&gt;$BI$6,$N194&lt;&gt;$BJ$6),AH194="有"),$AL$2,VLOOKUP(AH194,'P1'!$B$4:$J$35,9,FALSE)),"")</f>
        <v/>
      </c>
      <c r="AI195" s="256" t="str">
        <f>IFERROR(IF(AND(AND($N194&lt;&gt;$BI$6,$N194&lt;&gt;$BJ$6),AI194="有"),$AL$2,VLOOKUP(AI194,'P1'!$B$4:$J$35,9,FALSE)),"")</f>
        <v/>
      </c>
      <c r="AJ195" s="256" t="str">
        <f>IFERROR(IF(AND(AND($N194&lt;&gt;$BI$6,$N194&lt;&gt;$BJ$6),AJ194="有"),$AL$2,VLOOKUP(AJ194,'P1'!$B$4:$J$35,9,FALSE)),"")</f>
        <v/>
      </c>
      <c r="AK195" s="256" t="str">
        <f>IFERROR(IF(AND(AND($N194&lt;&gt;$BI$6,$N194&lt;&gt;$BJ$6),AK194="有"),$AL$2,VLOOKUP(AK194,'P1'!$B$4:$J$35,9,FALSE)),"")</f>
        <v/>
      </c>
      <c r="AL195" s="256" t="str">
        <f>IFERROR(IF(AND(AND($N194&lt;&gt;$BI$6,$N194&lt;&gt;$BJ$6),AL194="有"),$AL$2,VLOOKUP(AL194,'P1'!$B$4:$J$35,9,FALSE)),"")</f>
        <v/>
      </c>
      <c r="AM195" s="256" t="str">
        <f>IFERROR(IF(AND(AND($N194&lt;&gt;$BI$6,$N194&lt;&gt;$BJ$6),AM194="有"),$AL$2,VLOOKUP(AM194,'P1'!$B$4:$J$35,9,FALSE)),"")</f>
        <v/>
      </c>
      <c r="AN195" s="256" t="str">
        <f>IFERROR(IF(AND(AND($N194&lt;&gt;$BI$6,$N194&lt;&gt;$BJ$6),AN194="有"),$AL$2,VLOOKUP(AN194,'P1'!$B$4:$J$35,9,FALSE)),"")</f>
        <v/>
      </c>
      <c r="AO195" s="256" t="str">
        <f>IFERROR(IF(AND(AND($N194&lt;&gt;$BI$6,$N194&lt;&gt;$BJ$6),AO194="有"),$AL$2,VLOOKUP(AO194,'P1'!$B$4:$J$35,9,FALSE)),"")</f>
        <v/>
      </c>
      <c r="AP195" s="256" t="str">
        <f>IFERROR(IF(AND(AND($N194&lt;&gt;$BI$6,$N194&lt;&gt;$BJ$6),AP194="有"),$AL$2,VLOOKUP(AP194,'P1'!$B$4:$J$35,9,FALSE)),"")</f>
        <v/>
      </c>
      <c r="AQ195" s="256" t="str">
        <f>IFERROR(IF(AND(AND($N194&lt;&gt;$BI$6,$N194&lt;&gt;$BJ$6),AQ194="有"),$AL$2,VLOOKUP(AQ194,'P1'!$B$4:$J$35,9,FALSE)),"")</f>
        <v/>
      </c>
      <c r="AR195" s="256" t="str">
        <f>IFERROR(IF(AND(AND($N194&lt;&gt;$BI$6,$N194&lt;&gt;$BJ$6),AR194="有"),$AL$2,VLOOKUP(AR194,'P1'!$B$4:$J$35,9,FALSE)),"")</f>
        <v/>
      </c>
      <c r="AS195" s="256" t="str">
        <f>IFERROR(IF(AND(AND($N194&lt;&gt;$BI$6,$N194&lt;&gt;$BJ$6),AS194="有"),$AL$2,VLOOKUP(AS194,'P1'!$B$4:$J$35,9,FALSE)),"")</f>
        <v/>
      </c>
      <c r="AT195" s="256" t="str">
        <f>IFERROR(IF(AND(AND($N194&lt;&gt;$BI$6,$N194&lt;&gt;$BJ$6),AT194="有"),$AL$2,VLOOKUP(AT194,'P1'!$B$4:$J$35,9,FALSE)),"")</f>
        <v/>
      </c>
      <c r="AU195" s="256" t="str">
        <f>IFERROR(IF(AND(AND($N194&lt;&gt;$BI$6,$N194&lt;&gt;$BJ$6),AU194="有"),$AL$2,VLOOKUP(AU194,'P1'!$B$4:$J$35,9,FALSE)),"")</f>
        <v/>
      </c>
      <c r="AV195" s="257">
        <f>SUM(Q195:AU195)</f>
        <v>0</v>
      </c>
      <c r="AW195" s="707"/>
      <c r="AX195" s="709"/>
      <c r="AY195" s="258"/>
      <c r="AZ195" s="258"/>
    </row>
    <row r="196" spans="2:59" ht="17.100000000000001" customHeight="1">
      <c r="B196" s="686">
        <f t="shared" si="11"/>
        <v>84</v>
      </c>
      <c r="C196" s="717"/>
      <c r="D196" s="718"/>
      <c r="E196" s="718"/>
      <c r="F196" s="718"/>
      <c r="G196" s="718"/>
      <c r="H196" s="719"/>
      <c r="I196" s="723"/>
      <c r="J196" s="724"/>
      <c r="K196" s="724"/>
      <c r="L196" s="724"/>
      <c r="M196" s="725"/>
      <c r="N196" s="729"/>
      <c r="O196" s="730"/>
      <c r="P196" s="71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c r="AS196" s="259"/>
      <c r="AT196" s="259"/>
      <c r="AU196" s="259"/>
      <c r="AV196" s="253">
        <f>COUNTA(Q196:AU196)</f>
        <v>0</v>
      </c>
      <c r="AW196" s="706">
        <f>AV197</f>
        <v>0</v>
      </c>
      <c r="AX196" s="708" t="str">
        <f>IFERROR(ROUNDDOWN(AV197/$AT$2,1),"")</f>
        <v/>
      </c>
      <c r="AY196" s="254"/>
      <c r="AZ196" s="254"/>
    </row>
    <row r="197" spans="2:59" ht="17.100000000000001" customHeight="1">
      <c r="B197" s="687"/>
      <c r="C197" s="720"/>
      <c r="D197" s="721"/>
      <c r="E197" s="721"/>
      <c r="F197" s="721"/>
      <c r="G197" s="721"/>
      <c r="H197" s="722"/>
      <c r="I197" s="726"/>
      <c r="J197" s="727"/>
      <c r="K197" s="727"/>
      <c r="L197" s="727"/>
      <c r="M197" s="728"/>
      <c r="N197" s="720"/>
      <c r="O197" s="721"/>
      <c r="P197" s="722"/>
      <c r="Q197" s="256" t="str">
        <f>IFERROR(IF(AND(AND($N196&lt;&gt;$BI$6,$N196&lt;&gt;$BJ$6),Q196="有"),$AL$2,VLOOKUP(Q196,'P1'!$B$4:$J$35,9,FALSE)),"")</f>
        <v/>
      </c>
      <c r="R197" s="256" t="str">
        <f>IFERROR(IF(AND(AND($N196&lt;&gt;$BI$6,$N196&lt;&gt;$BJ$6),R196="有"),$AL$2,VLOOKUP(R196,'P1'!$B$4:$J$35,9,FALSE)),"")</f>
        <v/>
      </c>
      <c r="S197" s="256" t="str">
        <f>IFERROR(IF(AND(AND($N196&lt;&gt;$BI$6,$N196&lt;&gt;$BJ$6),S196="有"),$AL$2,VLOOKUP(S196,'P1'!$B$4:$J$35,9,FALSE)),"")</f>
        <v/>
      </c>
      <c r="T197" s="256" t="str">
        <f>IFERROR(IF(AND(AND($N196&lt;&gt;$BI$6,$N196&lt;&gt;$BJ$6),T196="有"),$AL$2,VLOOKUP(T196,'P1'!$B$4:$J$35,9,FALSE)),"")</f>
        <v/>
      </c>
      <c r="U197" s="256" t="str">
        <f>IFERROR(IF(AND(AND($N196&lt;&gt;$BI$6,$N196&lt;&gt;$BJ$6),U196="有"),$AL$2,VLOOKUP(U196,'P1'!$B$4:$J$35,9,FALSE)),"")</f>
        <v/>
      </c>
      <c r="V197" s="256" t="str">
        <f>IFERROR(IF(AND(AND($N196&lt;&gt;$BI$6,$N196&lt;&gt;$BJ$6),V196="有"),$AL$2,VLOOKUP(V196,'P1'!$B$4:$J$35,9,FALSE)),"")</f>
        <v/>
      </c>
      <c r="W197" s="256" t="str">
        <f>IFERROR(IF(AND(AND($N196&lt;&gt;$BI$6,$N196&lt;&gt;$BJ$6),W196="有"),$AL$2,VLOOKUP(W196,'P1'!$B$4:$J$35,9,FALSE)),"")</f>
        <v/>
      </c>
      <c r="X197" s="256" t="str">
        <f>IFERROR(IF(AND(AND($N196&lt;&gt;$BI$6,$N196&lt;&gt;$BJ$6),X196="有"),$AL$2,VLOOKUP(X196,'P1'!$B$4:$J$35,9,FALSE)),"")</f>
        <v/>
      </c>
      <c r="Y197" s="256" t="str">
        <f>IFERROR(IF(AND(AND($N196&lt;&gt;$BI$6,$N196&lt;&gt;$BJ$6),Y196="有"),$AL$2,VLOOKUP(Y196,'P1'!$B$4:$J$35,9,FALSE)),"")</f>
        <v/>
      </c>
      <c r="Z197" s="256" t="str">
        <f>IFERROR(IF(AND(AND($N196&lt;&gt;$BI$6,$N196&lt;&gt;$BJ$6),Z196="有"),$AL$2,VLOOKUP(Z196,'P1'!$B$4:$J$35,9,FALSE)),"")</f>
        <v/>
      </c>
      <c r="AA197" s="256" t="str">
        <f>IFERROR(IF(AND(AND($N196&lt;&gt;$BI$6,$N196&lt;&gt;$BJ$6),AA196="有"),$AL$2,VLOOKUP(AA196,'P1'!$B$4:$J$35,9,FALSE)),"")</f>
        <v/>
      </c>
      <c r="AB197" s="256" t="str">
        <f>IFERROR(IF(AND(AND($N196&lt;&gt;$BI$6,$N196&lt;&gt;$BJ$6),AB196="有"),$AL$2,VLOOKUP(AB196,'P1'!$B$4:$J$35,9,FALSE)),"")</f>
        <v/>
      </c>
      <c r="AC197" s="256" t="str">
        <f>IFERROR(IF(AND(AND($N196&lt;&gt;$BI$6,$N196&lt;&gt;$BJ$6),AC196="有"),$AL$2,VLOOKUP(AC196,'P1'!$B$4:$J$35,9,FALSE)),"")</f>
        <v/>
      </c>
      <c r="AD197" s="256" t="str">
        <f>IFERROR(IF(AND(AND($N196&lt;&gt;$BI$6,$N196&lt;&gt;$BJ$6),AD196="有"),$AL$2,VLOOKUP(AD196,'P1'!$B$4:$J$35,9,FALSE)),"")</f>
        <v/>
      </c>
      <c r="AE197" s="256" t="str">
        <f>IFERROR(IF(AND(AND($N196&lt;&gt;$BI$6,$N196&lt;&gt;$BJ$6),AE196="有"),$AL$2,VLOOKUP(AE196,'P1'!$B$4:$J$35,9,FALSE)),"")</f>
        <v/>
      </c>
      <c r="AF197" s="256" t="str">
        <f>IFERROR(IF(AND(AND($N196&lt;&gt;$BI$6,$N196&lt;&gt;$BJ$6),AF196="有"),$AL$2,VLOOKUP(AF196,'P1'!$B$4:$J$35,9,FALSE)),"")</f>
        <v/>
      </c>
      <c r="AG197" s="256" t="str">
        <f>IFERROR(IF(AND(AND($N196&lt;&gt;$BI$6,$N196&lt;&gt;$BJ$6),AG196="有"),$AL$2,VLOOKUP(AG196,'P1'!$B$4:$J$35,9,FALSE)),"")</f>
        <v/>
      </c>
      <c r="AH197" s="256" t="str">
        <f>IFERROR(IF(AND(AND($N196&lt;&gt;$BI$6,$N196&lt;&gt;$BJ$6),AH196="有"),$AL$2,VLOOKUP(AH196,'P1'!$B$4:$J$35,9,FALSE)),"")</f>
        <v/>
      </c>
      <c r="AI197" s="256" t="str">
        <f>IFERROR(IF(AND(AND($N196&lt;&gt;$BI$6,$N196&lt;&gt;$BJ$6),AI196="有"),$AL$2,VLOOKUP(AI196,'P1'!$B$4:$J$35,9,FALSE)),"")</f>
        <v/>
      </c>
      <c r="AJ197" s="256" t="str">
        <f>IFERROR(IF(AND(AND($N196&lt;&gt;$BI$6,$N196&lt;&gt;$BJ$6),AJ196="有"),$AL$2,VLOOKUP(AJ196,'P1'!$B$4:$J$35,9,FALSE)),"")</f>
        <v/>
      </c>
      <c r="AK197" s="256" t="str">
        <f>IFERROR(IF(AND(AND($N196&lt;&gt;$BI$6,$N196&lt;&gt;$BJ$6),AK196="有"),$AL$2,VLOOKUP(AK196,'P1'!$B$4:$J$35,9,FALSE)),"")</f>
        <v/>
      </c>
      <c r="AL197" s="256" t="str">
        <f>IFERROR(IF(AND(AND($N196&lt;&gt;$BI$6,$N196&lt;&gt;$BJ$6),AL196="有"),$AL$2,VLOOKUP(AL196,'P1'!$B$4:$J$35,9,FALSE)),"")</f>
        <v/>
      </c>
      <c r="AM197" s="256" t="str">
        <f>IFERROR(IF(AND(AND($N196&lt;&gt;$BI$6,$N196&lt;&gt;$BJ$6),AM196="有"),$AL$2,VLOOKUP(AM196,'P1'!$B$4:$J$35,9,FALSE)),"")</f>
        <v/>
      </c>
      <c r="AN197" s="256" t="str">
        <f>IFERROR(IF(AND(AND($N196&lt;&gt;$BI$6,$N196&lt;&gt;$BJ$6),AN196="有"),$AL$2,VLOOKUP(AN196,'P1'!$B$4:$J$35,9,FALSE)),"")</f>
        <v/>
      </c>
      <c r="AO197" s="256" t="str">
        <f>IFERROR(IF(AND(AND($N196&lt;&gt;$BI$6,$N196&lt;&gt;$BJ$6),AO196="有"),$AL$2,VLOOKUP(AO196,'P1'!$B$4:$J$35,9,FALSE)),"")</f>
        <v/>
      </c>
      <c r="AP197" s="256" t="str">
        <f>IFERROR(IF(AND(AND($N196&lt;&gt;$BI$6,$N196&lt;&gt;$BJ$6),AP196="有"),$AL$2,VLOOKUP(AP196,'P1'!$B$4:$J$35,9,FALSE)),"")</f>
        <v/>
      </c>
      <c r="AQ197" s="256" t="str">
        <f>IFERROR(IF(AND(AND($N196&lt;&gt;$BI$6,$N196&lt;&gt;$BJ$6),AQ196="有"),$AL$2,VLOOKUP(AQ196,'P1'!$B$4:$J$35,9,FALSE)),"")</f>
        <v/>
      </c>
      <c r="AR197" s="256" t="str">
        <f>IFERROR(IF(AND(AND($N196&lt;&gt;$BI$6,$N196&lt;&gt;$BJ$6),AR196="有"),$AL$2,VLOOKUP(AR196,'P1'!$B$4:$J$35,9,FALSE)),"")</f>
        <v/>
      </c>
      <c r="AS197" s="256" t="str">
        <f>IFERROR(IF(AND(AND($N196&lt;&gt;$BI$6,$N196&lt;&gt;$BJ$6),AS196="有"),$AL$2,VLOOKUP(AS196,'P1'!$B$4:$J$35,9,FALSE)),"")</f>
        <v/>
      </c>
      <c r="AT197" s="256" t="str">
        <f>IFERROR(IF(AND(AND($N196&lt;&gt;$BI$6,$N196&lt;&gt;$BJ$6),AT196="有"),$AL$2,VLOOKUP(AT196,'P1'!$B$4:$J$35,9,FALSE)),"")</f>
        <v/>
      </c>
      <c r="AU197" s="256" t="str">
        <f>IFERROR(IF(AND(AND($N196&lt;&gt;$BI$6,$N196&lt;&gt;$BJ$6),AU196="有"),$AL$2,VLOOKUP(AU196,'P1'!$B$4:$J$35,9,FALSE)),"")</f>
        <v/>
      </c>
      <c r="AV197" s="257">
        <f>SUM(Q197:AU197)</f>
        <v>0</v>
      </c>
      <c r="AW197" s="707"/>
      <c r="AX197" s="709"/>
      <c r="AY197" s="258"/>
      <c r="AZ197" s="258"/>
    </row>
    <row r="198" spans="2:59" s="235" customFormat="1" ht="5.0999999999999996" customHeight="1">
      <c r="B198" s="260"/>
      <c r="C198" s="261"/>
      <c r="D198" s="262"/>
      <c r="E198" s="262"/>
      <c r="F198" s="262"/>
      <c r="G198" s="262"/>
      <c r="H198" s="262"/>
      <c r="I198" s="261"/>
      <c r="J198" s="261"/>
      <c r="K198" s="261"/>
      <c r="L198" s="261"/>
      <c r="M198" s="261"/>
      <c r="N198" s="261"/>
      <c r="O198" s="261"/>
      <c r="P198" s="261"/>
      <c r="Q198" s="263"/>
      <c r="R198" s="263"/>
      <c r="S198" s="263"/>
      <c r="T198" s="263"/>
      <c r="U198" s="263"/>
      <c r="V198" s="263"/>
      <c r="W198" s="263"/>
      <c r="X198" s="263"/>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263"/>
      <c r="AT198" s="263"/>
      <c r="AU198" s="263"/>
      <c r="AV198" s="263"/>
      <c r="AW198" s="263"/>
      <c r="AX198" s="264"/>
      <c r="BA198" s="241"/>
      <c r="BB198" s="241"/>
      <c r="BC198" s="241"/>
      <c r="BD198" s="241"/>
      <c r="BE198" s="241"/>
      <c r="BF198" s="241"/>
      <c r="BG198" s="241"/>
    </row>
    <row r="199" spans="2:59" s="234" customFormat="1" ht="5.0999999999999996" customHeight="1">
      <c r="B199" s="271"/>
      <c r="AS199" s="248"/>
      <c r="AT199" s="248"/>
      <c r="AU199" s="248"/>
      <c r="AY199" s="241"/>
      <c r="AZ199" s="241"/>
      <c r="BA199" s="241"/>
      <c r="BB199" s="241"/>
      <c r="BC199" s="241"/>
      <c r="BD199" s="241"/>
      <c r="BE199" s="241"/>
      <c r="BF199" s="241"/>
      <c r="BG199" s="241"/>
    </row>
    <row r="200" spans="2:59" ht="21.95" customHeight="1">
      <c r="B200" s="243" t="str">
        <f>B2</f>
        <v>（2）　勤務実績　（指導月の３月前の実績）</v>
      </c>
      <c r="S200" s="277" t="s">
        <v>141</v>
      </c>
      <c r="T200" s="731" t="str">
        <f>$T$2</f>
        <v/>
      </c>
      <c r="U200" s="731"/>
      <c r="V200" s="272" t="s">
        <v>27</v>
      </c>
      <c r="W200" s="272">
        <f>$W$2</f>
        <v>8</v>
      </c>
      <c r="X200" s="278" t="s">
        <v>165</v>
      </c>
      <c r="Y200" s="272"/>
      <c r="Z200" s="279" t="s">
        <v>142</v>
      </c>
      <c r="AA200" s="232"/>
      <c r="AB200" s="245"/>
      <c r="AC200" s="245"/>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8" t="str">
        <f>"5 / "&amp;COUNTA(C$6,C$56,C$105,C$154,C$203)</f>
        <v>5 / 1</v>
      </c>
    </row>
    <row r="201" spans="2:59" s="248" customFormat="1" ht="15" customHeight="1">
      <c r="B201" s="686"/>
      <c r="C201" s="694" t="s">
        <v>171</v>
      </c>
      <c r="D201" s="695"/>
      <c r="E201" s="695"/>
      <c r="F201" s="695"/>
      <c r="G201" s="695"/>
      <c r="H201" s="696"/>
      <c r="I201" s="694" t="s">
        <v>172</v>
      </c>
      <c r="J201" s="695"/>
      <c r="K201" s="695"/>
      <c r="L201" s="695"/>
      <c r="M201" s="696"/>
      <c r="N201" s="710" t="s">
        <v>173</v>
      </c>
      <c r="O201" s="695"/>
      <c r="P201" s="696"/>
      <c r="Q201" s="249">
        <f>Q$4</f>
        <v>42948</v>
      </c>
      <c r="R201" s="249">
        <f t="shared" ref="R201:AU201" si="12">R$4</f>
        <v>42949</v>
      </c>
      <c r="S201" s="249">
        <f t="shared" si="12"/>
        <v>42950</v>
      </c>
      <c r="T201" s="249">
        <f t="shared" si="12"/>
        <v>42951</v>
      </c>
      <c r="U201" s="249">
        <f t="shared" si="12"/>
        <v>42952</v>
      </c>
      <c r="V201" s="249">
        <f t="shared" si="12"/>
        <v>42953</v>
      </c>
      <c r="W201" s="249">
        <f t="shared" si="12"/>
        <v>42954</v>
      </c>
      <c r="X201" s="249">
        <f t="shared" si="12"/>
        <v>42955</v>
      </c>
      <c r="Y201" s="249">
        <f t="shared" si="12"/>
        <v>42956</v>
      </c>
      <c r="Z201" s="249">
        <f t="shared" si="12"/>
        <v>42957</v>
      </c>
      <c r="AA201" s="249">
        <f t="shared" si="12"/>
        <v>42958</v>
      </c>
      <c r="AB201" s="249">
        <f t="shared" si="12"/>
        <v>42959</v>
      </c>
      <c r="AC201" s="249">
        <f t="shared" si="12"/>
        <v>42960</v>
      </c>
      <c r="AD201" s="249">
        <f t="shared" si="12"/>
        <v>42961</v>
      </c>
      <c r="AE201" s="249">
        <f t="shared" si="12"/>
        <v>42962</v>
      </c>
      <c r="AF201" s="249">
        <f t="shared" si="12"/>
        <v>42963</v>
      </c>
      <c r="AG201" s="249">
        <f t="shared" si="12"/>
        <v>42964</v>
      </c>
      <c r="AH201" s="249">
        <f t="shared" si="12"/>
        <v>42965</v>
      </c>
      <c r="AI201" s="249">
        <f t="shared" si="12"/>
        <v>42966</v>
      </c>
      <c r="AJ201" s="249">
        <f t="shared" si="12"/>
        <v>42967</v>
      </c>
      <c r="AK201" s="249">
        <f t="shared" si="12"/>
        <v>42968</v>
      </c>
      <c r="AL201" s="249">
        <f t="shared" si="12"/>
        <v>42969</v>
      </c>
      <c r="AM201" s="249">
        <f t="shared" si="12"/>
        <v>42970</v>
      </c>
      <c r="AN201" s="249">
        <f t="shared" si="12"/>
        <v>42971</v>
      </c>
      <c r="AO201" s="249">
        <f t="shared" si="12"/>
        <v>42972</v>
      </c>
      <c r="AP201" s="249">
        <f t="shared" si="12"/>
        <v>42973</v>
      </c>
      <c r="AQ201" s="249">
        <f t="shared" si="12"/>
        <v>42974</v>
      </c>
      <c r="AR201" s="249">
        <f t="shared" si="12"/>
        <v>42975</v>
      </c>
      <c r="AS201" s="249">
        <f t="shared" si="12"/>
        <v>42976</v>
      </c>
      <c r="AT201" s="249">
        <f t="shared" si="12"/>
        <v>42977</v>
      </c>
      <c r="AU201" s="249">
        <f t="shared" si="12"/>
        <v>42978</v>
      </c>
      <c r="AV201" s="250" t="s">
        <v>174</v>
      </c>
      <c r="AW201" s="682"/>
      <c r="AX201" s="682" t="s">
        <v>175</v>
      </c>
      <c r="AY201" s="251"/>
      <c r="AZ201" s="251"/>
      <c r="BA201" s="241"/>
      <c r="BB201" s="241"/>
      <c r="BC201" s="241"/>
      <c r="BD201" s="241"/>
      <c r="BE201" s="241"/>
      <c r="BF201" s="241"/>
      <c r="BG201" s="241"/>
    </row>
    <row r="202" spans="2:59" s="248" customFormat="1" ht="15" customHeight="1">
      <c r="B202" s="687"/>
      <c r="C202" s="697"/>
      <c r="D202" s="698"/>
      <c r="E202" s="698"/>
      <c r="F202" s="698"/>
      <c r="G202" s="698"/>
      <c r="H202" s="699"/>
      <c r="I202" s="697"/>
      <c r="J202" s="698"/>
      <c r="K202" s="698"/>
      <c r="L202" s="698"/>
      <c r="M202" s="699"/>
      <c r="N202" s="697"/>
      <c r="O202" s="698"/>
      <c r="P202" s="699"/>
      <c r="Q202" s="252" t="str">
        <f>Q$5</f>
        <v>火</v>
      </c>
      <c r="R202" s="252" t="str">
        <f t="shared" ref="R202:AU202" si="13">R$5</f>
        <v>水</v>
      </c>
      <c r="S202" s="252" t="str">
        <f t="shared" si="13"/>
        <v>木</v>
      </c>
      <c r="T202" s="252" t="str">
        <f t="shared" si="13"/>
        <v>金</v>
      </c>
      <c r="U202" s="252" t="str">
        <f t="shared" si="13"/>
        <v>土</v>
      </c>
      <c r="V202" s="252" t="str">
        <f t="shared" si="13"/>
        <v>日</v>
      </c>
      <c r="W202" s="252" t="str">
        <f t="shared" si="13"/>
        <v>月</v>
      </c>
      <c r="X202" s="252" t="str">
        <f t="shared" si="13"/>
        <v>火</v>
      </c>
      <c r="Y202" s="252" t="str">
        <f t="shared" si="13"/>
        <v>水</v>
      </c>
      <c r="Z202" s="252" t="str">
        <f t="shared" si="13"/>
        <v>木</v>
      </c>
      <c r="AA202" s="252" t="str">
        <f t="shared" si="13"/>
        <v>金</v>
      </c>
      <c r="AB202" s="252" t="str">
        <f t="shared" si="13"/>
        <v>土</v>
      </c>
      <c r="AC202" s="252" t="str">
        <f t="shared" si="13"/>
        <v>日</v>
      </c>
      <c r="AD202" s="252" t="str">
        <f t="shared" si="13"/>
        <v>月</v>
      </c>
      <c r="AE202" s="252" t="str">
        <f t="shared" si="13"/>
        <v>火</v>
      </c>
      <c r="AF202" s="252" t="str">
        <f t="shared" si="13"/>
        <v>水</v>
      </c>
      <c r="AG202" s="252" t="str">
        <f t="shared" si="13"/>
        <v>木</v>
      </c>
      <c r="AH202" s="252" t="str">
        <f t="shared" si="13"/>
        <v>金</v>
      </c>
      <c r="AI202" s="252" t="str">
        <f t="shared" si="13"/>
        <v>土</v>
      </c>
      <c r="AJ202" s="252" t="str">
        <f t="shared" si="13"/>
        <v>日</v>
      </c>
      <c r="AK202" s="252" t="str">
        <f t="shared" si="13"/>
        <v>月</v>
      </c>
      <c r="AL202" s="252" t="str">
        <f t="shared" si="13"/>
        <v>火</v>
      </c>
      <c r="AM202" s="252" t="str">
        <f t="shared" si="13"/>
        <v>水</v>
      </c>
      <c r="AN202" s="252" t="str">
        <f t="shared" si="13"/>
        <v>木</v>
      </c>
      <c r="AO202" s="252" t="str">
        <f t="shared" si="13"/>
        <v>金</v>
      </c>
      <c r="AP202" s="252" t="str">
        <f t="shared" si="13"/>
        <v>土</v>
      </c>
      <c r="AQ202" s="252" t="str">
        <f t="shared" si="13"/>
        <v>日</v>
      </c>
      <c r="AR202" s="252" t="str">
        <f t="shared" si="13"/>
        <v>月</v>
      </c>
      <c r="AS202" s="252" t="str">
        <f t="shared" si="13"/>
        <v>火</v>
      </c>
      <c r="AT202" s="252" t="str">
        <f t="shared" si="13"/>
        <v>水</v>
      </c>
      <c r="AU202" s="252" t="str">
        <f t="shared" si="13"/>
        <v>木</v>
      </c>
      <c r="AV202" s="250" t="s">
        <v>176</v>
      </c>
      <c r="AW202" s="683"/>
      <c r="AX202" s="683"/>
      <c r="AY202" s="251"/>
      <c r="AZ202" s="251"/>
      <c r="BA202" s="241"/>
      <c r="BB202" s="241"/>
      <c r="BC202" s="241"/>
      <c r="BD202" s="241"/>
      <c r="BE202" s="241"/>
      <c r="BF202" s="241"/>
      <c r="BG202" s="241"/>
    </row>
    <row r="203" spans="2:59" ht="17.100000000000001" customHeight="1">
      <c r="B203" s="686">
        <f>B196+1</f>
        <v>85</v>
      </c>
      <c r="C203" s="717"/>
      <c r="D203" s="718"/>
      <c r="E203" s="718"/>
      <c r="F203" s="718"/>
      <c r="G203" s="718"/>
      <c r="H203" s="719"/>
      <c r="I203" s="723"/>
      <c r="J203" s="724"/>
      <c r="K203" s="724"/>
      <c r="L203" s="724"/>
      <c r="M203" s="725"/>
      <c r="N203" s="729"/>
      <c r="O203" s="730"/>
      <c r="P203" s="737"/>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253">
        <f>COUNTA(Q203:AU203)</f>
        <v>0</v>
      </c>
      <c r="AW203" s="706">
        <f>AV204</f>
        <v>0</v>
      </c>
      <c r="AX203" s="708" t="str">
        <f>IFERROR(ROUNDDOWN(AV204/$AT$2,1),"")</f>
        <v/>
      </c>
      <c r="AY203" s="254"/>
      <c r="AZ203" s="254"/>
    </row>
    <row r="204" spans="2:59" ht="17.100000000000001" customHeight="1">
      <c r="B204" s="687"/>
      <c r="C204" s="720"/>
      <c r="D204" s="721"/>
      <c r="E204" s="721"/>
      <c r="F204" s="721"/>
      <c r="G204" s="721"/>
      <c r="H204" s="722"/>
      <c r="I204" s="726"/>
      <c r="J204" s="727"/>
      <c r="K204" s="727"/>
      <c r="L204" s="727"/>
      <c r="M204" s="728"/>
      <c r="N204" s="738"/>
      <c r="O204" s="739"/>
      <c r="P204" s="740"/>
      <c r="Q204" s="256" t="str">
        <f>IFERROR(IF(AND(AND($N203&lt;&gt;$BI$6,$N203&lt;&gt;$BJ$6),Q203="有"),$AL$2,VLOOKUP(Q203,'P1'!$B$4:$J$35,9,FALSE)),"")</f>
        <v/>
      </c>
      <c r="R204" s="256" t="str">
        <f>IFERROR(IF(AND(AND($N203&lt;&gt;$BI$6,$N203&lt;&gt;$BJ$6),R203="有"),$AL$2,VLOOKUP(R203,'P1'!$B$4:$J$35,9,FALSE)),"")</f>
        <v/>
      </c>
      <c r="S204" s="256" t="str">
        <f>IFERROR(IF(AND(AND($N203&lt;&gt;$BI$6,$N203&lt;&gt;$BJ$6),S203="有"),$AL$2,VLOOKUP(S203,'P1'!$B$4:$J$35,9,FALSE)),"")</f>
        <v/>
      </c>
      <c r="T204" s="256" t="str">
        <f>IFERROR(IF(AND(AND($N203&lt;&gt;$BI$6,$N203&lt;&gt;$BJ$6),T203="有"),$AL$2,VLOOKUP(T203,'P1'!$B$4:$J$35,9,FALSE)),"")</f>
        <v/>
      </c>
      <c r="U204" s="256" t="str">
        <f>IFERROR(IF(AND(AND($N203&lt;&gt;$BI$6,$N203&lt;&gt;$BJ$6),U203="有"),$AL$2,VLOOKUP(U203,'P1'!$B$4:$J$35,9,FALSE)),"")</f>
        <v/>
      </c>
      <c r="V204" s="256" t="str">
        <f>IFERROR(IF(AND(AND($N203&lt;&gt;$BI$6,$N203&lt;&gt;$BJ$6),V203="有"),$AL$2,VLOOKUP(V203,'P1'!$B$4:$J$35,9,FALSE)),"")</f>
        <v/>
      </c>
      <c r="W204" s="256" t="str">
        <f>IFERROR(IF(AND(AND($N203&lt;&gt;$BI$6,$N203&lt;&gt;$BJ$6),W203="有"),$AL$2,VLOOKUP(W203,'P1'!$B$4:$J$35,9,FALSE)),"")</f>
        <v/>
      </c>
      <c r="X204" s="256" t="str">
        <f>IFERROR(IF(AND(AND($N203&lt;&gt;$BI$6,$N203&lt;&gt;$BJ$6),X203="有"),$AL$2,VLOOKUP(X203,'P1'!$B$4:$J$35,9,FALSE)),"")</f>
        <v/>
      </c>
      <c r="Y204" s="256" t="str">
        <f>IFERROR(IF(AND(AND($N203&lt;&gt;$BI$6,$N203&lt;&gt;$BJ$6),Y203="有"),$AL$2,VLOOKUP(Y203,'P1'!$B$4:$J$35,9,FALSE)),"")</f>
        <v/>
      </c>
      <c r="Z204" s="256" t="str">
        <f>IFERROR(IF(AND(AND($N203&lt;&gt;$BI$6,$N203&lt;&gt;$BJ$6),Z203="有"),$AL$2,VLOOKUP(Z203,'P1'!$B$4:$J$35,9,FALSE)),"")</f>
        <v/>
      </c>
      <c r="AA204" s="256" t="str">
        <f>IFERROR(IF(AND(AND($N203&lt;&gt;$BI$6,$N203&lt;&gt;$BJ$6),AA203="有"),$AL$2,VLOOKUP(AA203,'P1'!$B$4:$J$35,9,FALSE)),"")</f>
        <v/>
      </c>
      <c r="AB204" s="256" t="str">
        <f>IFERROR(IF(AND(AND($N203&lt;&gt;$BI$6,$N203&lt;&gt;$BJ$6),AB203="有"),$AL$2,VLOOKUP(AB203,'P1'!$B$4:$J$35,9,FALSE)),"")</f>
        <v/>
      </c>
      <c r="AC204" s="256" t="str">
        <f>IFERROR(IF(AND(AND($N203&lt;&gt;$BI$6,$N203&lt;&gt;$BJ$6),AC203="有"),$AL$2,VLOOKUP(AC203,'P1'!$B$4:$J$35,9,FALSE)),"")</f>
        <v/>
      </c>
      <c r="AD204" s="256" t="str">
        <f>IFERROR(IF(AND(AND($N203&lt;&gt;$BI$6,$N203&lt;&gt;$BJ$6),AD203="有"),$AL$2,VLOOKUP(AD203,'P1'!$B$4:$J$35,9,FALSE)),"")</f>
        <v/>
      </c>
      <c r="AE204" s="256" t="str">
        <f>IFERROR(IF(AND(AND($N203&lt;&gt;$BI$6,$N203&lt;&gt;$BJ$6),AE203="有"),$AL$2,VLOOKUP(AE203,'P1'!$B$4:$J$35,9,FALSE)),"")</f>
        <v/>
      </c>
      <c r="AF204" s="256" t="str">
        <f>IFERROR(IF(AND(AND($N203&lt;&gt;$BI$6,$N203&lt;&gt;$BJ$6),AF203="有"),$AL$2,VLOOKUP(AF203,'P1'!$B$4:$J$35,9,FALSE)),"")</f>
        <v/>
      </c>
      <c r="AG204" s="256" t="str">
        <f>IFERROR(IF(AND(AND($N203&lt;&gt;$BI$6,$N203&lt;&gt;$BJ$6),AG203="有"),$AL$2,VLOOKUP(AG203,'P1'!$B$4:$J$35,9,FALSE)),"")</f>
        <v/>
      </c>
      <c r="AH204" s="256" t="str">
        <f>IFERROR(IF(AND(AND($N203&lt;&gt;$BI$6,$N203&lt;&gt;$BJ$6),AH203="有"),$AL$2,VLOOKUP(AH203,'P1'!$B$4:$J$35,9,FALSE)),"")</f>
        <v/>
      </c>
      <c r="AI204" s="256" t="str">
        <f>IFERROR(IF(AND(AND($N203&lt;&gt;$BI$6,$N203&lt;&gt;$BJ$6),AI203="有"),$AL$2,VLOOKUP(AI203,'P1'!$B$4:$J$35,9,FALSE)),"")</f>
        <v/>
      </c>
      <c r="AJ204" s="256" t="str">
        <f>IFERROR(IF(AND(AND($N203&lt;&gt;$BI$6,$N203&lt;&gt;$BJ$6),AJ203="有"),$AL$2,VLOOKUP(AJ203,'P1'!$B$4:$J$35,9,FALSE)),"")</f>
        <v/>
      </c>
      <c r="AK204" s="256" t="str">
        <f>IFERROR(IF(AND(AND($N203&lt;&gt;$BI$6,$N203&lt;&gt;$BJ$6),AK203="有"),$AL$2,VLOOKUP(AK203,'P1'!$B$4:$J$35,9,FALSE)),"")</f>
        <v/>
      </c>
      <c r="AL204" s="256" t="str">
        <f>IFERROR(IF(AND(AND($N203&lt;&gt;$BI$6,$N203&lt;&gt;$BJ$6),AL203="有"),$AL$2,VLOOKUP(AL203,'P1'!$B$4:$J$35,9,FALSE)),"")</f>
        <v/>
      </c>
      <c r="AM204" s="256" t="str">
        <f>IFERROR(IF(AND(AND($N203&lt;&gt;$BI$6,$N203&lt;&gt;$BJ$6),AM203="有"),$AL$2,VLOOKUP(AM203,'P1'!$B$4:$J$35,9,FALSE)),"")</f>
        <v/>
      </c>
      <c r="AN204" s="256" t="str">
        <f>IFERROR(IF(AND(AND($N203&lt;&gt;$BI$6,$N203&lt;&gt;$BJ$6),AN203="有"),$AL$2,VLOOKUP(AN203,'P1'!$B$4:$J$35,9,FALSE)),"")</f>
        <v/>
      </c>
      <c r="AO204" s="256" t="str">
        <f>IFERROR(IF(AND(AND($N203&lt;&gt;$BI$6,$N203&lt;&gt;$BJ$6),AO203="有"),$AL$2,VLOOKUP(AO203,'P1'!$B$4:$J$35,9,FALSE)),"")</f>
        <v/>
      </c>
      <c r="AP204" s="256" t="str">
        <f>IFERROR(IF(AND(AND($N203&lt;&gt;$BI$6,$N203&lt;&gt;$BJ$6),AP203="有"),$AL$2,VLOOKUP(AP203,'P1'!$B$4:$J$35,9,FALSE)),"")</f>
        <v/>
      </c>
      <c r="AQ204" s="256" t="str">
        <f>IFERROR(IF(AND(AND($N203&lt;&gt;$BI$6,$N203&lt;&gt;$BJ$6),AQ203="有"),$AL$2,VLOOKUP(AQ203,'P1'!$B$4:$J$35,9,FALSE)),"")</f>
        <v/>
      </c>
      <c r="AR204" s="256" t="str">
        <f>IFERROR(IF(AND(AND($N203&lt;&gt;$BI$6,$N203&lt;&gt;$BJ$6),AR203="有"),$AL$2,VLOOKUP(AR203,'P1'!$B$4:$J$35,9,FALSE)),"")</f>
        <v/>
      </c>
      <c r="AS204" s="256" t="str">
        <f>IFERROR(IF(AND(AND($N203&lt;&gt;$BI$6,$N203&lt;&gt;$BJ$6),AS203="有"),$AL$2,VLOOKUP(AS203,'P1'!$B$4:$J$35,9,FALSE)),"")</f>
        <v/>
      </c>
      <c r="AT204" s="256" t="str">
        <f>IFERROR(IF(AND(AND($N203&lt;&gt;$BI$6,$N203&lt;&gt;$BJ$6),AT203="有"),$AL$2,VLOOKUP(AT203,'P1'!$B$4:$J$35,9,FALSE)),"")</f>
        <v/>
      </c>
      <c r="AU204" s="256" t="str">
        <f>IFERROR(IF(AND(AND($N203&lt;&gt;$BI$6,$N203&lt;&gt;$BJ$6),AU203="有"),$AL$2,VLOOKUP(AU203,'P1'!$B$4:$J$35,9,FALSE)),"")</f>
        <v/>
      </c>
      <c r="AV204" s="257">
        <f>SUM(Q204:AU204)</f>
        <v>0</v>
      </c>
      <c r="AW204" s="707"/>
      <c r="AX204" s="709"/>
      <c r="AY204" s="258"/>
      <c r="AZ204" s="258"/>
    </row>
    <row r="205" spans="2:59" ht="17.100000000000001" customHeight="1">
      <c r="B205" s="686">
        <f t="shared" ref="B205:B245" si="14">B203+1</f>
        <v>86</v>
      </c>
      <c r="C205" s="717"/>
      <c r="D205" s="718"/>
      <c r="E205" s="718"/>
      <c r="F205" s="718"/>
      <c r="G205" s="718"/>
      <c r="H205" s="719"/>
      <c r="I205" s="723"/>
      <c r="J205" s="724"/>
      <c r="K205" s="724"/>
      <c r="L205" s="724"/>
      <c r="M205" s="725"/>
      <c r="N205" s="729"/>
      <c r="O205" s="730"/>
      <c r="P205" s="737"/>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253">
        <f>COUNTA(Q205:AU205)</f>
        <v>0</v>
      </c>
      <c r="AW205" s="706">
        <f>AV206</f>
        <v>0</v>
      </c>
      <c r="AX205" s="708" t="str">
        <f>IFERROR(ROUNDDOWN(AV206/$AT$2,1),"")</f>
        <v/>
      </c>
      <c r="AY205" s="254"/>
      <c r="AZ205" s="254"/>
    </row>
    <row r="206" spans="2:59" ht="17.100000000000001" customHeight="1">
      <c r="B206" s="687"/>
      <c r="C206" s="720"/>
      <c r="D206" s="721"/>
      <c r="E206" s="721"/>
      <c r="F206" s="721"/>
      <c r="G206" s="721"/>
      <c r="H206" s="722"/>
      <c r="I206" s="726"/>
      <c r="J206" s="727"/>
      <c r="K206" s="727"/>
      <c r="L206" s="727"/>
      <c r="M206" s="728"/>
      <c r="N206" s="738"/>
      <c r="O206" s="739"/>
      <c r="P206" s="740"/>
      <c r="Q206" s="256" t="str">
        <f>IFERROR(IF(AND(AND($N205&lt;&gt;$BI$6,$N205&lt;&gt;$BJ$6),Q205="有"),$AL$2,VLOOKUP(Q205,'P1'!$B$4:$J$35,9,FALSE)),"")</f>
        <v/>
      </c>
      <c r="R206" s="256" t="str">
        <f>IFERROR(IF(AND(AND($N205&lt;&gt;$BI$6,$N205&lt;&gt;$BJ$6),R205="有"),$AL$2,VLOOKUP(R205,'P1'!$B$4:$J$35,9,FALSE)),"")</f>
        <v/>
      </c>
      <c r="S206" s="256" t="str">
        <f>IFERROR(IF(AND(AND($N205&lt;&gt;$BI$6,$N205&lt;&gt;$BJ$6),S205="有"),$AL$2,VLOOKUP(S205,'P1'!$B$4:$J$35,9,FALSE)),"")</f>
        <v/>
      </c>
      <c r="T206" s="256" t="str">
        <f>IFERROR(IF(AND(AND($N205&lt;&gt;$BI$6,$N205&lt;&gt;$BJ$6),T205="有"),$AL$2,VLOOKUP(T205,'P1'!$B$4:$J$35,9,FALSE)),"")</f>
        <v/>
      </c>
      <c r="U206" s="256" t="str">
        <f>IFERROR(IF(AND(AND($N205&lt;&gt;$BI$6,$N205&lt;&gt;$BJ$6),U205="有"),$AL$2,VLOOKUP(U205,'P1'!$B$4:$J$35,9,FALSE)),"")</f>
        <v/>
      </c>
      <c r="V206" s="256" t="str">
        <f>IFERROR(IF(AND(AND($N205&lt;&gt;$BI$6,$N205&lt;&gt;$BJ$6),V205="有"),$AL$2,VLOOKUP(V205,'P1'!$B$4:$J$35,9,FALSE)),"")</f>
        <v/>
      </c>
      <c r="W206" s="256" t="str">
        <f>IFERROR(IF(AND(AND($N205&lt;&gt;$BI$6,$N205&lt;&gt;$BJ$6),W205="有"),$AL$2,VLOOKUP(W205,'P1'!$B$4:$J$35,9,FALSE)),"")</f>
        <v/>
      </c>
      <c r="X206" s="256" t="str">
        <f>IFERROR(IF(AND(AND($N205&lt;&gt;$BI$6,$N205&lt;&gt;$BJ$6),X205="有"),$AL$2,VLOOKUP(X205,'P1'!$B$4:$J$35,9,FALSE)),"")</f>
        <v/>
      </c>
      <c r="Y206" s="256" t="str">
        <f>IFERROR(IF(AND(AND($N205&lt;&gt;$BI$6,$N205&lt;&gt;$BJ$6),Y205="有"),$AL$2,VLOOKUP(Y205,'P1'!$B$4:$J$35,9,FALSE)),"")</f>
        <v/>
      </c>
      <c r="Z206" s="256" t="str">
        <f>IFERROR(IF(AND(AND($N205&lt;&gt;$BI$6,$N205&lt;&gt;$BJ$6),Z205="有"),$AL$2,VLOOKUP(Z205,'P1'!$B$4:$J$35,9,FALSE)),"")</f>
        <v/>
      </c>
      <c r="AA206" s="256" t="str">
        <f>IFERROR(IF(AND(AND($N205&lt;&gt;$BI$6,$N205&lt;&gt;$BJ$6),AA205="有"),$AL$2,VLOOKUP(AA205,'P1'!$B$4:$J$35,9,FALSE)),"")</f>
        <v/>
      </c>
      <c r="AB206" s="256" t="str">
        <f>IFERROR(IF(AND(AND($N205&lt;&gt;$BI$6,$N205&lt;&gt;$BJ$6),AB205="有"),$AL$2,VLOOKUP(AB205,'P1'!$B$4:$J$35,9,FALSE)),"")</f>
        <v/>
      </c>
      <c r="AC206" s="256" t="str">
        <f>IFERROR(IF(AND(AND($N205&lt;&gt;$BI$6,$N205&lt;&gt;$BJ$6),AC205="有"),$AL$2,VLOOKUP(AC205,'P1'!$B$4:$J$35,9,FALSE)),"")</f>
        <v/>
      </c>
      <c r="AD206" s="256" t="str">
        <f>IFERROR(IF(AND(AND($N205&lt;&gt;$BI$6,$N205&lt;&gt;$BJ$6),AD205="有"),$AL$2,VLOOKUP(AD205,'P1'!$B$4:$J$35,9,FALSE)),"")</f>
        <v/>
      </c>
      <c r="AE206" s="256" t="str">
        <f>IFERROR(IF(AND(AND($N205&lt;&gt;$BI$6,$N205&lt;&gt;$BJ$6),AE205="有"),$AL$2,VLOOKUP(AE205,'P1'!$B$4:$J$35,9,FALSE)),"")</f>
        <v/>
      </c>
      <c r="AF206" s="256" t="str">
        <f>IFERROR(IF(AND(AND($N205&lt;&gt;$BI$6,$N205&lt;&gt;$BJ$6),AF205="有"),$AL$2,VLOOKUP(AF205,'P1'!$B$4:$J$35,9,FALSE)),"")</f>
        <v/>
      </c>
      <c r="AG206" s="256" t="str">
        <f>IFERROR(IF(AND(AND($N205&lt;&gt;$BI$6,$N205&lt;&gt;$BJ$6),AG205="有"),$AL$2,VLOOKUP(AG205,'P1'!$B$4:$J$35,9,FALSE)),"")</f>
        <v/>
      </c>
      <c r="AH206" s="256" t="str">
        <f>IFERROR(IF(AND(AND($N205&lt;&gt;$BI$6,$N205&lt;&gt;$BJ$6),AH205="有"),$AL$2,VLOOKUP(AH205,'P1'!$B$4:$J$35,9,FALSE)),"")</f>
        <v/>
      </c>
      <c r="AI206" s="256" t="str">
        <f>IFERROR(IF(AND(AND($N205&lt;&gt;$BI$6,$N205&lt;&gt;$BJ$6),AI205="有"),$AL$2,VLOOKUP(AI205,'P1'!$B$4:$J$35,9,FALSE)),"")</f>
        <v/>
      </c>
      <c r="AJ206" s="256" t="str">
        <f>IFERROR(IF(AND(AND($N205&lt;&gt;$BI$6,$N205&lt;&gt;$BJ$6),AJ205="有"),$AL$2,VLOOKUP(AJ205,'P1'!$B$4:$J$35,9,FALSE)),"")</f>
        <v/>
      </c>
      <c r="AK206" s="256" t="str">
        <f>IFERROR(IF(AND(AND($N205&lt;&gt;$BI$6,$N205&lt;&gt;$BJ$6),AK205="有"),$AL$2,VLOOKUP(AK205,'P1'!$B$4:$J$35,9,FALSE)),"")</f>
        <v/>
      </c>
      <c r="AL206" s="256" t="str">
        <f>IFERROR(IF(AND(AND($N205&lt;&gt;$BI$6,$N205&lt;&gt;$BJ$6),AL205="有"),$AL$2,VLOOKUP(AL205,'P1'!$B$4:$J$35,9,FALSE)),"")</f>
        <v/>
      </c>
      <c r="AM206" s="256" t="str">
        <f>IFERROR(IF(AND(AND($N205&lt;&gt;$BI$6,$N205&lt;&gt;$BJ$6),AM205="有"),$AL$2,VLOOKUP(AM205,'P1'!$B$4:$J$35,9,FALSE)),"")</f>
        <v/>
      </c>
      <c r="AN206" s="256" t="str">
        <f>IFERROR(IF(AND(AND($N205&lt;&gt;$BI$6,$N205&lt;&gt;$BJ$6),AN205="有"),$AL$2,VLOOKUP(AN205,'P1'!$B$4:$J$35,9,FALSE)),"")</f>
        <v/>
      </c>
      <c r="AO206" s="256" t="str">
        <f>IFERROR(IF(AND(AND($N205&lt;&gt;$BI$6,$N205&lt;&gt;$BJ$6),AO205="有"),$AL$2,VLOOKUP(AO205,'P1'!$B$4:$J$35,9,FALSE)),"")</f>
        <v/>
      </c>
      <c r="AP206" s="256" t="str">
        <f>IFERROR(IF(AND(AND($N205&lt;&gt;$BI$6,$N205&lt;&gt;$BJ$6),AP205="有"),$AL$2,VLOOKUP(AP205,'P1'!$B$4:$J$35,9,FALSE)),"")</f>
        <v/>
      </c>
      <c r="AQ206" s="256" t="str">
        <f>IFERROR(IF(AND(AND($N205&lt;&gt;$BI$6,$N205&lt;&gt;$BJ$6),AQ205="有"),$AL$2,VLOOKUP(AQ205,'P1'!$B$4:$J$35,9,FALSE)),"")</f>
        <v/>
      </c>
      <c r="AR206" s="256" t="str">
        <f>IFERROR(IF(AND(AND($N205&lt;&gt;$BI$6,$N205&lt;&gt;$BJ$6),AR205="有"),$AL$2,VLOOKUP(AR205,'P1'!$B$4:$J$35,9,FALSE)),"")</f>
        <v/>
      </c>
      <c r="AS206" s="256" t="str">
        <f>IFERROR(IF(AND(AND($N205&lt;&gt;$BI$6,$N205&lt;&gt;$BJ$6),AS205="有"),$AL$2,VLOOKUP(AS205,'P1'!$B$4:$J$35,9,FALSE)),"")</f>
        <v/>
      </c>
      <c r="AT206" s="256" t="str">
        <f>IFERROR(IF(AND(AND($N205&lt;&gt;$BI$6,$N205&lt;&gt;$BJ$6),AT205="有"),$AL$2,VLOOKUP(AT205,'P1'!$B$4:$J$35,9,FALSE)),"")</f>
        <v/>
      </c>
      <c r="AU206" s="256" t="str">
        <f>IFERROR(IF(AND(AND($N205&lt;&gt;$BI$6,$N205&lt;&gt;$BJ$6),AU205="有"),$AL$2,VLOOKUP(AU205,'P1'!$B$4:$J$35,9,FALSE)),"")</f>
        <v/>
      </c>
      <c r="AV206" s="257">
        <f>SUM(Q206:AU206)</f>
        <v>0</v>
      </c>
      <c r="AW206" s="707"/>
      <c r="AX206" s="709"/>
      <c r="AY206" s="258"/>
      <c r="AZ206" s="258"/>
    </row>
    <row r="207" spans="2:59" ht="17.100000000000001" customHeight="1">
      <c r="B207" s="686">
        <f t="shared" si="14"/>
        <v>87</v>
      </c>
      <c r="C207" s="717"/>
      <c r="D207" s="718"/>
      <c r="E207" s="718"/>
      <c r="F207" s="718"/>
      <c r="G207" s="718"/>
      <c r="H207" s="719"/>
      <c r="I207" s="723"/>
      <c r="J207" s="724"/>
      <c r="K207" s="724"/>
      <c r="L207" s="724"/>
      <c r="M207" s="725"/>
      <c r="N207" s="729"/>
      <c r="O207" s="730"/>
      <c r="P207" s="737"/>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59"/>
      <c r="AP207" s="259"/>
      <c r="AQ207" s="259"/>
      <c r="AR207" s="259"/>
      <c r="AS207" s="259"/>
      <c r="AT207" s="259"/>
      <c r="AU207" s="259"/>
      <c r="AV207" s="253">
        <f>COUNTA(Q207:AU207)</f>
        <v>0</v>
      </c>
      <c r="AW207" s="706">
        <f>AV208</f>
        <v>0</v>
      </c>
      <c r="AX207" s="708" t="str">
        <f>IFERROR(ROUNDDOWN(AV208/$AT$2,1),"")</f>
        <v/>
      </c>
      <c r="AY207" s="254"/>
      <c r="AZ207" s="254"/>
    </row>
    <row r="208" spans="2:59" ht="17.100000000000001" customHeight="1">
      <c r="B208" s="687"/>
      <c r="C208" s="720"/>
      <c r="D208" s="721"/>
      <c r="E208" s="721"/>
      <c r="F208" s="721"/>
      <c r="G208" s="721"/>
      <c r="H208" s="722"/>
      <c r="I208" s="726"/>
      <c r="J208" s="727"/>
      <c r="K208" s="727"/>
      <c r="L208" s="727"/>
      <c r="M208" s="728"/>
      <c r="N208" s="738"/>
      <c r="O208" s="739"/>
      <c r="P208" s="740"/>
      <c r="Q208" s="256" t="str">
        <f>IFERROR(IF(AND(AND($N207&lt;&gt;$BI$6,$N207&lt;&gt;$BJ$6),Q207="有"),$AL$2,VLOOKUP(Q207,'P1'!$B$4:$J$35,9,FALSE)),"")</f>
        <v/>
      </c>
      <c r="R208" s="256" t="str">
        <f>IFERROR(IF(AND(AND($N207&lt;&gt;$BI$6,$N207&lt;&gt;$BJ$6),R207="有"),$AL$2,VLOOKUP(R207,'P1'!$B$4:$J$35,9,FALSE)),"")</f>
        <v/>
      </c>
      <c r="S208" s="256" t="str">
        <f>IFERROR(IF(AND(AND($N207&lt;&gt;$BI$6,$N207&lt;&gt;$BJ$6),S207="有"),$AL$2,VLOOKUP(S207,'P1'!$B$4:$J$35,9,FALSE)),"")</f>
        <v/>
      </c>
      <c r="T208" s="256" t="str">
        <f>IFERROR(IF(AND(AND($N207&lt;&gt;$BI$6,$N207&lt;&gt;$BJ$6),T207="有"),$AL$2,VLOOKUP(T207,'P1'!$B$4:$J$35,9,FALSE)),"")</f>
        <v/>
      </c>
      <c r="U208" s="256" t="str">
        <f>IFERROR(IF(AND(AND($N207&lt;&gt;$BI$6,$N207&lt;&gt;$BJ$6),U207="有"),$AL$2,VLOOKUP(U207,'P1'!$B$4:$J$35,9,FALSE)),"")</f>
        <v/>
      </c>
      <c r="V208" s="256" t="str">
        <f>IFERROR(IF(AND(AND($N207&lt;&gt;$BI$6,$N207&lt;&gt;$BJ$6),V207="有"),$AL$2,VLOOKUP(V207,'P1'!$B$4:$J$35,9,FALSE)),"")</f>
        <v/>
      </c>
      <c r="W208" s="256" t="str">
        <f>IFERROR(IF(AND(AND($N207&lt;&gt;$BI$6,$N207&lt;&gt;$BJ$6),W207="有"),$AL$2,VLOOKUP(W207,'P1'!$B$4:$J$35,9,FALSE)),"")</f>
        <v/>
      </c>
      <c r="X208" s="256" t="str">
        <f>IFERROR(IF(AND(AND($N207&lt;&gt;$BI$6,$N207&lt;&gt;$BJ$6),X207="有"),$AL$2,VLOOKUP(X207,'P1'!$B$4:$J$35,9,FALSE)),"")</f>
        <v/>
      </c>
      <c r="Y208" s="256" t="str">
        <f>IFERROR(IF(AND(AND($N207&lt;&gt;$BI$6,$N207&lt;&gt;$BJ$6),Y207="有"),$AL$2,VLOOKUP(Y207,'P1'!$B$4:$J$35,9,FALSE)),"")</f>
        <v/>
      </c>
      <c r="Z208" s="256" t="str">
        <f>IFERROR(IF(AND(AND($N207&lt;&gt;$BI$6,$N207&lt;&gt;$BJ$6),Z207="有"),$AL$2,VLOOKUP(Z207,'P1'!$B$4:$J$35,9,FALSE)),"")</f>
        <v/>
      </c>
      <c r="AA208" s="256" t="str">
        <f>IFERROR(IF(AND(AND($N207&lt;&gt;$BI$6,$N207&lt;&gt;$BJ$6),AA207="有"),$AL$2,VLOOKUP(AA207,'P1'!$B$4:$J$35,9,FALSE)),"")</f>
        <v/>
      </c>
      <c r="AB208" s="256" t="str">
        <f>IFERROR(IF(AND(AND($N207&lt;&gt;$BI$6,$N207&lt;&gt;$BJ$6),AB207="有"),$AL$2,VLOOKUP(AB207,'P1'!$B$4:$J$35,9,FALSE)),"")</f>
        <v/>
      </c>
      <c r="AC208" s="256" t="str">
        <f>IFERROR(IF(AND(AND($N207&lt;&gt;$BI$6,$N207&lt;&gt;$BJ$6),AC207="有"),$AL$2,VLOOKUP(AC207,'P1'!$B$4:$J$35,9,FALSE)),"")</f>
        <v/>
      </c>
      <c r="AD208" s="256" t="str">
        <f>IFERROR(IF(AND(AND($N207&lt;&gt;$BI$6,$N207&lt;&gt;$BJ$6),AD207="有"),$AL$2,VLOOKUP(AD207,'P1'!$B$4:$J$35,9,FALSE)),"")</f>
        <v/>
      </c>
      <c r="AE208" s="256" t="str">
        <f>IFERROR(IF(AND(AND($N207&lt;&gt;$BI$6,$N207&lt;&gt;$BJ$6),AE207="有"),$AL$2,VLOOKUP(AE207,'P1'!$B$4:$J$35,9,FALSE)),"")</f>
        <v/>
      </c>
      <c r="AF208" s="256" t="str">
        <f>IFERROR(IF(AND(AND($N207&lt;&gt;$BI$6,$N207&lt;&gt;$BJ$6),AF207="有"),$AL$2,VLOOKUP(AF207,'P1'!$B$4:$J$35,9,FALSE)),"")</f>
        <v/>
      </c>
      <c r="AG208" s="256" t="str">
        <f>IFERROR(IF(AND(AND($N207&lt;&gt;$BI$6,$N207&lt;&gt;$BJ$6),AG207="有"),$AL$2,VLOOKUP(AG207,'P1'!$B$4:$J$35,9,FALSE)),"")</f>
        <v/>
      </c>
      <c r="AH208" s="256" t="str">
        <f>IFERROR(IF(AND(AND($N207&lt;&gt;$BI$6,$N207&lt;&gt;$BJ$6),AH207="有"),$AL$2,VLOOKUP(AH207,'P1'!$B$4:$J$35,9,FALSE)),"")</f>
        <v/>
      </c>
      <c r="AI208" s="256" t="str">
        <f>IFERROR(IF(AND(AND($N207&lt;&gt;$BI$6,$N207&lt;&gt;$BJ$6),AI207="有"),$AL$2,VLOOKUP(AI207,'P1'!$B$4:$J$35,9,FALSE)),"")</f>
        <v/>
      </c>
      <c r="AJ208" s="256" t="str">
        <f>IFERROR(IF(AND(AND($N207&lt;&gt;$BI$6,$N207&lt;&gt;$BJ$6),AJ207="有"),$AL$2,VLOOKUP(AJ207,'P1'!$B$4:$J$35,9,FALSE)),"")</f>
        <v/>
      </c>
      <c r="AK208" s="256" t="str">
        <f>IFERROR(IF(AND(AND($N207&lt;&gt;$BI$6,$N207&lt;&gt;$BJ$6),AK207="有"),$AL$2,VLOOKUP(AK207,'P1'!$B$4:$J$35,9,FALSE)),"")</f>
        <v/>
      </c>
      <c r="AL208" s="256" t="str">
        <f>IFERROR(IF(AND(AND($N207&lt;&gt;$BI$6,$N207&lt;&gt;$BJ$6),AL207="有"),$AL$2,VLOOKUP(AL207,'P1'!$B$4:$J$35,9,FALSE)),"")</f>
        <v/>
      </c>
      <c r="AM208" s="256" t="str">
        <f>IFERROR(IF(AND(AND($N207&lt;&gt;$BI$6,$N207&lt;&gt;$BJ$6),AM207="有"),$AL$2,VLOOKUP(AM207,'P1'!$B$4:$J$35,9,FALSE)),"")</f>
        <v/>
      </c>
      <c r="AN208" s="256" t="str">
        <f>IFERROR(IF(AND(AND($N207&lt;&gt;$BI$6,$N207&lt;&gt;$BJ$6),AN207="有"),$AL$2,VLOOKUP(AN207,'P1'!$B$4:$J$35,9,FALSE)),"")</f>
        <v/>
      </c>
      <c r="AO208" s="256" t="str">
        <f>IFERROR(IF(AND(AND($N207&lt;&gt;$BI$6,$N207&lt;&gt;$BJ$6),AO207="有"),$AL$2,VLOOKUP(AO207,'P1'!$B$4:$J$35,9,FALSE)),"")</f>
        <v/>
      </c>
      <c r="AP208" s="256" t="str">
        <f>IFERROR(IF(AND(AND($N207&lt;&gt;$BI$6,$N207&lt;&gt;$BJ$6),AP207="有"),$AL$2,VLOOKUP(AP207,'P1'!$B$4:$J$35,9,FALSE)),"")</f>
        <v/>
      </c>
      <c r="AQ208" s="256" t="str">
        <f>IFERROR(IF(AND(AND($N207&lt;&gt;$BI$6,$N207&lt;&gt;$BJ$6),AQ207="有"),$AL$2,VLOOKUP(AQ207,'P1'!$B$4:$J$35,9,FALSE)),"")</f>
        <v/>
      </c>
      <c r="AR208" s="256" t="str">
        <f>IFERROR(IF(AND(AND($N207&lt;&gt;$BI$6,$N207&lt;&gt;$BJ$6),AR207="有"),$AL$2,VLOOKUP(AR207,'P1'!$B$4:$J$35,9,FALSE)),"")</f>
        <v/>
      </c>
      <c r="AS208" s="256" t="str">
        <f>IFERROR(IF(AND(AND($N207&lt;&gt;$BI$6,$N207&lt;&gt;$BJ$6),AS207="有"),$AL$2,VLOOKUP(AS207,'P1'!$B$4:$J$35,9,FALSE)),"")</f>
        <v/>
      </c>
      <c r="AT208" s="256" t="str">
        <f>IFERROR(IF(AND(AND($N207&lt;&gt;$BI$6,$N207&lt;&gt;$BJ$6),AT207="有"),$AL$2,VLOOKUP(AT207,'P1'!$B$4:$J$35,9,FALSE)),"")</f>
        <v/>
      </c>
      <c r="AU208" s="256" t="str">
        <f>IFERROR(IF(AND(AND($N207&lt;&gt;$BI$6,$N207&lt;&gt;$BJ$6),AU207="有"),$AL$2,VLOOKUP(AU207,'P1'!$B$4:$J$35,9,FALSE)),"")</f>
        <v/>
      </c>
      <c r="AV208" s="257">
        <f>SUM(Q208:AU208)</f>
        <v>0</v>
      </c>
      <c r="AW208" s="707"/>
      <c r="AX208" s="709"/>
      <c r="AY208" s="258"/>
      <c r="AZ208" s="258"/>
    </row>
    <row r="209" spans="2:52" ht="17.100000000000001" customHeight="1">
      <c r="B209" s="686">
        <f t="shared" si="14"/>
        <v>88</v>
      </c>
      <c r="C209" s="717"/>
      <c r="D209" s="718"/>
      <c r="E209" s="718"/>
      <c r="F209" s="718"/>
      <c r="G209" s="718"/>
      <c r="H209" s="719"/>
      <c r="I209" s="723"/>
      <c r="J209" s="724"/>
      <c r="K209" s="724"/>
      <c r="L209" s="724"/>
      <c r="M209" s="725"/>
      <c r="N209" s="729"/>
      <c r="O209" s="730"/>
      <c r="P209" s="737"/>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253">
        <f>COUNTA(Q209:AU209)</f>
        <v>0</v>
      </c>
      <c r="AW209" s="706">
        <f>AV210</f>
        <v>0</v>
      </c>
      <c r="AX209" s="708" t="str">
        <f>IFERROR(ROUNDDOWN(AV210/$AT$2,1),"")</f>
        <v/>
      </c>
      <c r="AY209" s="254"/>
      <c r="AZ209" s="254"/>
    </row>
    <row r="210" spans="2:52" ht="17.100000000000001" customHeight="1">
      <c r="B210" s="687"/>
      <c r="C210" s="720"/>
      <c r="D210" s="721"/>
      <c r="E210" s="721"/>
      <c r="F210" s="721"/>
      <c r="G210" s="721"/>
      <c r="H210" s="722"/>
      <c r="I210" s="726"/>
      <c r="J210" s="727"/>
      <c r="K210" s="727"/>
      <c r="L210" s="727"/>
      <c r="M210" s="728"/>
      <c r="N210" s="738"/>
      <c r="O210" s="739"/>
      <c r="P210" s="740"/>
      <c r="Q210" s="256" t="str">
        <f>IFERROR(IF(AND(AND($N209&lt;&gt;$BI$6,$N209&lt;&gt;$BJ$6),Q209="有"),$AL$2,VLOOKUP(Q209,'P1'!$B$4:$J$35,9,FALSE)),"")</f>
        <v/>
      </c>
      <c r="R210" s="256" t="str">
        <f>IFERROR(IF(AND(AND($N209&lt;&gt;$BI$6,$N209&lt;&gt;$BJ$6),R209="有"),$AL$2,VLOOKUP(R209,'P1'!$B$4:$J$35,9,FALSE)),"")</f>
        <v/>
      </c>
      <c r="S210" s="256" t="str">
        <f>IFERROR(IF(AND(AND($N209&lt;&gt;$BI$6,$N209&lt;&gt;$BJ$6),S209="有"),$AL$2,VLOOKUP(S209,'P1'!$B$4:$J$35,9,FALSE)),"")</f>
        <v/>
      </c>
      <c r="T210" s="256" t="str">
        <f>IFERROR(IF(AND(AND($N209&lt;&gt;$BI$6,$N209&lt;&gt;$BJ$6),T209="有"),$AL$2,VLOOKUP(T209,'P1'!$B$4:$J$35,9,FALSE)),"")</f>
        <v/>
      </c>
      <c r="U210" s="256" t="str">
        <f>IFERROR(IF(AND(AND($N209&lt;&gt;$BI$6,$N209&lt;&gt;$BJ$6),U209="有"),$AL$2,VLOOKUP(U209,'P1'!$B$4:$J$35,9,FALSE)),"")</f>
        <v/>
      </c>
      <c r="V210" s="256" t="str">
        <f>IFERROR(IF(AND(AND($N209&lt;&gt;$BI$6,$N209&lt;&gt;$BJ$6),V209="有"),$AL$2,VLOOKUP(V209,'P1'!$B$4:$J$35,9,FALSE)),"")</f>
        <v/>
      </c>
      <c r="W210" s="256" t="str">
        <f>IFERROR(IF(AND(AND($N209&lt;&gt;$BI$6,$N209&lt;&gt;$BJ$6),W209="有"),$AL$2,VLOOKUP(W209,'P1'!$B$4:$J$35,9,FALSE)),"")</f>
        <v/>
      </c>
      <c r="X210" s="256" t="str">
        <f>IFERROR(IF(AND(AND($N209&lt;&gt;$BI$6,$N209&lt;&gt;$BJ$6),X209="有"),$AL$2,VLOOKUP(X209,'P1'!$B$4:$J$35,9,FALSE)),"")</f>
        <v/>
      </c>
      <c r="Y210" s="256" t="str">
        <f>IFERROR(IF(AND(AND($N209&lt;&gt;$BI$6,$N209&lt;&gt;$BJ$6),Y209="有"),$AL$2,VLOOKUP(Y209,'P1'!$B$4:$J$35,9,FALSE)),"")</f>
        <v/>
      </c>
      <c r="Z210" s="256" t="str">
        <f>IFERROR(IF(AND(AND($N209&lt;&gt;$BI$6,$N209&lt;&gt;$BJ$6),Z209="有"),$AL$2,VLOOKUP(Z209,'P1'!$B$4:$J$35,9,FALSE)),"")</f>
        <v/>
      </c>
      <c r="AA210" s="256" t="str">
        <f>IFERROR(IF(AND(AND($N209&lt;&gt;$BI$6,$N209&lt;&gt;$BJ$6),AA209="有"),$AL$2,VLOOKUP(AA209,'P1'!$B$4:$J$35,9,FALSE)),"")</f>
        <v/>
      </c>
      <c r="AB210" s="256" t="str">
        <f>IFERROR(IF(AND(AND($N209&lt;&gt;$BI$6,$N209&lt;&gt;$BJ$6),AB209="有"),$AL$2,VLOOKUP(AB209,'P1'!$B$4:$J$35,9,FALSE)),"")</f>
        <v/>
      </c>
      <c r="AC210" s="256" t="str">
        <f>IFERROR(IF(AND(AND($N209&lt;&gt;$BI$6,$N209&lt;&gt;$BJ$6),AC209="有"),$AL$2,VLOOKUP(AC209,'P1'!$B$4:$J$35,9,FALSE)),"")</f>
        <v/>
      </c>
      <c r="AD210" s="256" t="str">
        <f>IFERROR(IF(AND(AND($N209&lt;&gt;$BI$6,$N209&lt;&gt;$BJ$6),AD209="有"),$AL$2,VLOOKUP(AD209,'P1'!$B$4:$J$35,9,FALSE)),"")</f>
        <v/>
      </c>
      <c r="AE210" s="256" t="str">
        <f>IFERROR(IF(AND(AND($N209&lt;&gt;$BI$6,$N209&lt;&gt;$BJ$6),AE209="有"),$AL$2,VLOOKUP(AE209,'P1'!$B$4:$J$35,9,FALSE)),"")</f>
        <v/>
      </c>
      <c r="AF210" s="256" t="str">
        <f>IFERROR(IF(AND(AND($N209&lt;&gt;$BI$6,$N209&lt;&gt;$BJ$6),AF209="有"),$AL$2,VLOOKUP(AF209,'P1'!$B$4:$J$35,9,FALSE)),"")</f>
        <v/>
      </c>
      <c r="AG210" s="256" t="str">
        <f>IFERROR(IF(AND(AND($N209&lt;&gt;$BI$6,$N209&lt;&gt;$BJ$6),AG209="有"),$AL$2,VLOOKUP(AG209,'P1'!$B$4:$J$35,9,FALSE)),"")</f>
        <v/>
      </c>
      <c r="AH210" s="256" t="str">
        <f>IFERROR(IF(AND(AND($N209&lt;&gt;$BI$6,$N209&lt;&gt;$BJ$6),AH209="有"),$AL$2,VLOOKUP(AH209,'P1'!$B$4:$J$35,9,FALSE)),"")</f>
        <v/>
      </c>
      <c r="AI210" s="256" t="str">
        <f>IFERROR(IF(AND(AND($N209&lt;&gt;$BI$6,$N209&lt;&gt;$BJ$6),AI209="有"),$AL$2,VLOOKUP(AI209,'P1'!$B$4:$J$35,9,FALSE)),"")</f>
        <v/>
      </c>
      <c r="AJ210" s="256" t="str">
        <f>IFERROR(IF(AND(AND($N209&lt;&gt;$BI$6,$N209&lt;&gt;$BJ$6),AJ209="有"),$AL$2,VLOOKUP(AJ209,'P1'!$B$4:$J$35,9,FALSE)),"")</f>
        <v/>
      </c>
      <c r="AK210" s="256" t="str">
        <f>IFERROR(IF(AND(AND($N209&lt;&gt;$BI$6,$N209&lt;&gt;$BJ$6),AK209="有"),$AL$2,VLOOKUP(AK209,'P1'!$B$4:$J$35,9,FALSE)),"")</f>
        <v/>
      </c>
      <c r="AL210" s="256" t="str">
        <f>IFERROR(IF(AND(AND($N209&lt;&gt;$BI$6,$N209&lt;&gt;$BJ$6),AL209="有"),$AL$2,VLOOKUP(AL209,'P1'!$B$4:$J$35,9,FALSE)),"")</f>
        <v/>
      </c>
      <c r="AM210" s="256" t="str">
        <f>IFERROR(IF(AND(AND($N209&lt;&gt;$BI$6,$N209&lt;&gt;$BJ$6),AM209="有"),$AL$2,VLOOKUP(AM209,'P1'!$B$4:$J$35,9,FALSE)),"")</f>
        <v/>
      </c>
      <c r="AN210" s="256" t="str">
        <f>IFERROR(IF(AND(AND($N209&lt;&gt;$BI$6,$N209&lt;&gt;$BJ$6),AN209="有"),$AL$2,VLOOKUP(AN209,'P1'!$B$4:$J$35,9,FALSE)),"")</f>
        <v/>
      </c>
      <c r="AO210" s="256" t="str">
        <f>IFERROR(IF(AND(AND($N209&lt;&gt;$BI$6,$N209&lt;&gt;$BJ$6),AO209="有"),$AL$2,VLOOKUP(AO209,'P1'!$B$4:$J$35,9,FALSE)),"")</f>
        <v/>
      </c>
      <c r="AP210" s="256" t="str">
        <f>IFERROR(IF(AND(AND($N209&lt;&gt;$BI$6,$N209&lt;&gt;$BJ$6),AP209="有"),$AL$2,VLOOKUP(AP209,'P1'!$B$4:$J$35,9,FALSE)),"")</f>
        <v/>
      </c>
      <c r="AQ210" s="256" t="str">
        <f>IFERROR(IF(AND(AND($N209&lt;&gt;$BI$6,$N209&lt;&gt;$BJ$6),AQ209="有"),$AL$2,VLOOKUP(AQ209,'P1'!$B$4:$J$35,9,FALSE)),"")</f>
        <v/>
      </c>
      <c r="AR210" s="256" t="str">
        <f>IFERROR(IF(AND(AND($N209&lt;&gt;$BI$6,$N209&lt;&gt;$BJ$6),AR209="有"),$AL$2,VLOOKUP(AR209,'P1'!$B$4:$J$35,9,FALSE)),"")</f>
        <v/>
      </c>
      <c r="AS210" s="256" t="str">
        <f>IFERROR(IF(AND(AND($N209&lt;&gt;$BI$6,$N209&lt;&gt;$BJ$6),AS209="有"),$AL$2,VLOOKUP(AS209,'P1'!$B$4:$J$35,9,FALSE)),"")</f>
        <v/>
      </c>
      <c r="AT210" s="256" t="str">
        <f>IFERROR(IF(AND(AND($N209&lt;&gt;$BI$6,$N209&lt;&gt;$BJ$6),AT209="有"),$AL$2,VLOOKUP(AT209,'P1'!$B$4:$J$35,9,FALSE)),"")</f>
        <v/>
      </c>
      <c r="AU210" s="256" t="str">
        <f>IFERROR(IF(AND(AND($N209&lt;&gt;$BI$6,$N209&lt;&gt;$BJ$6),AU209="有"),$AL$2,VLOOKUP(AU209,'P1'!$B$4:$J$35,9,FALSE)),"")</f>
        <v/>
      </c>
      <c r="AV210" s="257">
        <f>SUM(Q210:AU210)</f>
        <v>0</v>
      </c>
      <c r="AW210" s="707"/>
      <c r="AX210" s="709"/>
      <c r="AY210" s="258"/>
      <c r="AZ210" s="258"/>
    </row>
    <row r="211" spans="2:52" ht="17.100000000000001" customHeight="1">
      <c r="B211" s="686">
        <f t="shared" si="14"/>
        <v>89</v>
      </c>
      <c r="C211" s="717"/>
      <c r="D211" s="718"/>
      <c r="E211" s="718"/>
      <c r="F211" s="718"/>
      <c r="G211" s="718"/>
      <c r="H211" s="719"/>
      <c r="I211" s="723"/>
      <c r="J211" s="724"/>
      <c r="K211" s="724"/>
      <c r="L211" s="724"/>
      <c r="M211" s="725"/>
      <c r="N211" s="729"/>
      <c r="O211" s="730"/>
      <c r="P211" s="737"/>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253">
        <f>COUNTA(Q211:AU211)</f>
        <v>0</v>
      </c>
      <c r="AW211" s="706">
        <f>AV212</f>
        <v>0</v>
      </c>
      <c r="AX211" s="708" t="str">
        <f>IFERROR(ROUNDDOWN(AV212/$AT$2,1),"")</f>
        <v/>
      </c>
      <c r="AY211" s="254"/>
      <c r="AZ211" s="254"/>
    </row>
    <row r="212" spans="2:52" ht="17.100000000000001" customHeight="1">
      <c r="B212" s="687"/>
      <c r="C212" s="720"/>
      <c r="D212" s="721"/>
      <c r="E212" s="721"/>
      <c r="F212" s="721"/>
      <c r="G212" s="721"/>
      <c r="H212" s="722"/>
      <c r="I212" s="726"/>
      <c r="J212" s="727"/>
      <c r="K212" s="727"/>
      <c r="L212" s="727"/>
      <c r="M212" s="728"/>
      <c r="N212" s="738"/>
      <c r="O212" s="739"/>
      <c r="P212" s="740"/>
      <c r="Q212" s="256" t="str">
        <f>IFERROR(IF(AND(AND($N211&lt;&gt;$BI$6,$N211&lt;&gt;$BJ$6),Q211="有"),$AL$2,VLOOKUP(Q211,'P1'!$B$4:$J$35,9,FALSE)),"")</f>
        <v/>
      </c>
      <c r="R212" s="256" t="str">
        <f>IFERROR(IF(AND(AND($N211&lt;&gt;$BI$6,$N211&lt;&gt;$BJ$6),R211="有"),$AL$2,VLOOKUP(R211,'P1'!$B$4:$J$35,9,FALSE)),"")</f>
        <v/>
      </c>
      <c r="S212" s="256" t="str">
        <f>IFERROR(IF(AND(AND($N211&lt;&gt;$BI$6,$N211&lt;&gt;$BJ$6),S211="有"),$AL$2,VLOOKUP(S211,'P1'!$B$4:$J$35,9,FALSE)),"")</f>
        <v/>
      </c>
      <c r="T212" s="256" t="str">
        <f>IFERROR(IF(AND(AND($N211&lt;&gt;$BI$6,$N211&lt;&gt;$BJ$6),T211="有"),$AL$2,VLOOKUP(T211,'P1'!$B$4:$J$35,9,FALSE)),"")</f>
        <v/>
      </c>
      <c r="U212" s="256" t="str">
        <f>IFERROR(IF(AND(AND($N211&lt;&gt;$BI$6,$N211&lt;&gt;$BJ$6),U211="有"),$AL$2,VLOOKUP(U211,'P1'!$B$4:$J$35,9,FALSE)),"")</f>
        <v/>
      </c>
      <c r="V212" s="256" t="str">
        <f>IFERROR(IF(AND(AND($N211&lt;&gt;$BI$6,$N211&lt;&gt;$BJ$6),V211="有"),$AL$2,VLOOKUP(V211,'P1'!$B$4:$J$35,9,FALSE)),"")</f>
        <v/>
      </c>
      <c r="W212" s="256" t="str">
        <f>IFERROR(IF(AND(AND($N211&lt;&gt;$BI$6,$N211&lt;&gt;$BJ$6),W211="有"),$AL$2,VLOOKUP(W211,'P1'!$B$4:$J$35,9,FALSE)),"")</f>
        <v/>
      </c>
      <c r="X212" s="256" t="str">
        <f>IFERROR(IF(AND(AND($N211&lt;&gt;$BI$6,$N211&lt;&gt;$BJ$6),X211="有"),$AL$2,VLOOKUP(X211,'P1'!$B$4:$J$35,9,FALSE)),"")</f>
        <v/>
      </c>
      <c r="Y212" s="256" t="str">
        <f>IFERROR(IF(AND(AND($N211&lt;&gt;$BI$6,$N211&lt;&gt;$BJ$6),Y211="有"),$AL$2,VLOOKUP(Y211,'P1'!$B$4:$J$35,9,FALSE)),"")</f>
        <v/>
      </c>
      <c r="Z212" s="256" t="str">
        <f>IFERROR(IF(AND(AND($N211&lt;&gt;$BI$6,$N211&lt;&gt;$BJ$6),Z211="有"),$AL$2,VLOOKUP(Z211,'P1'!$B$4:$J$35,9,FALSE)),"")</f>
        <v/>
      </c>
      <c r="AA212" s="256" t="str">
        <f>IFERROR(IF(AND(AND($N211&lt;&gt;$BI$6,$N211&lt;&gt;$BJ$6),AA211="有"),$AL$2,VLOOKUP(AA211,'P1'!$B$4:$J$35,9,FALSE)),"")</f>
        <v/>
      </c>
      <c r="AB212" s="256" t="str">
        <f>IFERROR(IF(AND(AND($N211&lt;&gt;$BI$6,$N211&lt;&gt;$BJ$6),AB211="有"),$AL$2,VLOOKUP(AB211,'P1'!$B$4:$J$35,9,FALSE)),"")</f>
        <v/>
      </c>
      <c r="AC212" s="256" t="str">
        <f>IFERROR(IF(AND(AND($N211&lt;&gt;$BI$6,$N211&lt;&gt;$BJ$6),AC211="有"),$AL$2,VLOOKUP(AC211,'P1'!$B$4:$J$35,9,FALSE)),"")</f>
        <v/>
      </c>
      <c r="AD212" s="256" t="str">
        <f>IFERROR(IF(AND(AND($N211&lt;&gt;$BI$6,$N211&lt;&gt;$BJ$6),AD211="有"),$AL$2,VLOOKUP(AD211,'P1'!$B$4:$J$35,9,FALSE)),"")</f>
        <v/>
      </c>
      <c r="AE212" s="256" t="str">
        <f>IFERROR(IF(AND(AND($N211&lt;&gt;$BI$6,$N211&lt;&gt;$BJ$6),AE211="有"),$AL$2,VLOOKUP(AE211,'P1'!$B$4:$J$35,9,FALSE)),"")</f>
        <v/>
      </c>
      <c r="AF212" s="256" t="str">
        <f>IFERROR(IF(AND(AND($N211&lt;&gt;$BI$6,$N211&lt;&gt;$BJ$6),AF211="有"),$AL$2,VLOOKUP(AF211,'P1'!$B$4:$J$35,9,FALSE)),"")</f>
        <v/>
      </c>
      <c r="AG212" s="256" t="str">
        <f>IFERROR(IF(AND(AND($N211&lt;&gt;$BI$6,$N211&lt;&gt;$BJ$6),AG211="有"),$AL$2,VLOOKUP(AG211,'P1'!$B$4:$J$35,9,FALSE)),"")</f>
        <v/>
      </c>
      <c r="AH212" s="256" t="str">
        <f>IFERROR(IF(AND(AND($N211&lt;&gt;$BI$6,$N211&lt;&gt;$BJ$6),AH211="有"),$AL$2,VLOOKUP(AH211,'P1'!$B$4:$J$35,9,FALSE)),"")</f>
        <v/>
      </c>
      <c r="AI212" s="256" t="str">
        <f>IFERROR(IF(AND(AND($N211&lt;&gt;$BI$6,$N211&lt;&gt;$BJ$6),AI211="有"),$AL$2,VLOOKUP(AI211,'P1'!$B$4:$J$35,9,FALSE)),"")</f>
        <v/>
      </c>
      <c r="AJ212" s="256" t="str">
        <f>IFERROR(IF(AND(AND($N211&lt;&gt;$BI$6,$N211&lt;&gt;$BJ$6),AJ211="有"),$AL$2,VLOOKUP(AJ211,'P1'!$B$4:$J$35,9,FALSE)),"")</f>
        <v/>
      </c>
      <c r="AK212" s="256" t="str">
        <f>IFERROR(IF(AND(AND($N211&lt;&gt;$BI$6,$N211&lt;&gt;$BJ$6),AK211="有"),$AL$2,VLOOKUP(AK211,'P1'!$B$4:$J$35,9,FALSE)),"")</f>
        <v/>
      </c>
      <c r="AL212" s="256" t="str">
        <f>IFERROR(IF(AND(AND($N211&lt;&gt;$BI$6,$N211&lt;&gt;$BJ$6),AL211="有"),$AL$2,VLOOKUP(AL211,'P1'!$B$4:$J$35,9,FALSE)),"")</f>
        <v/>
      </c>
      <c r="AM212" s="256" t="str">
        <f>IFERROR(IF(AND(AND($N211&lt;&gt;$BI$6,$N211&lt;&gt;$BJ$6),AM211="有"),$AL$2,VLOOKUP(AM211,'P1'!$B$4:$J$35,9,FALSE)),"")</f>
        <v/>
      </c>
      <c r="AN212" s="256" t="str">
        <f>IFERROR(IF(AND(AND($N211&lt;&gt;$BI$6,$N211&lt;&gt;$BJ$6),AN211="有"),$AL$2,VLOOKUP(AN211,'P1'!$B$4:$J$35,9,FALSE)),"")</f>
        <v/>
      </c>
      <c r="AO212" s="256" t="str">
        <f>IFERROR(IF(AND(AND($N211&lt;&gt;$BI$6,$N211&lt;&gt;$BJ$6),AO211="有"),$AL$2,VLOOKUP(AO211,'P1'!$B$4:$J$35,9,FALSE)),"")</f>
        <v/>
      </c>
      <c r="AP212" s="256" t="str">
        <f>IFERROR(IF(AND(AND($N211&lt;&gt;$BI$6,$N211&lt;&gt;$BJ$6),AP211="有"),$AL$2,VLOOKUP(AP211,'P1'!$B$4:$J$35,9,FALSE)),"")</f>
        <v/>
      </c>
      <c r="AQ212" s="256" t="str">
        <f>IFERROR(IF(AND(AND($N211&lt;&gt;$BI$6,$N211&lt;&gt;$BJ$6),AQ211="有"),$AL$2,VLOOKUP(AQ211,'P1'!$B$4:$J$35,9,FALSE)),"")</f>
        <v/>
      </c>
      <c r="AR212" s="256" t="str">
        <f>IFERROR(IF(AND(AND($N211&lt;&gt;$BI$6,$N211&lt;&gt;$BJ$6),AR211="有"),$AL$2,VLOOKUP(AR211,'P1'!$B$4:$J$35,9,FALSE)),"")</f>
        <v/>
      </c>
      <c r="AS212" s="256" t="str">
        <f>IFERROR(IF(AND(AND($N211&lt;&gt;$BI$6,$N211&lt;&gt;$BJ$6),AS211="有"),$AL$2,VLOOKUP(AS211,'P1'!$B$4:$J$35,9,FALSE)),"")</f>
        <v/>
      </c>
      <c r="AT212" s="256" t="str">
        <f>IFERROR(IF(AND(AND($N211&lt;&gt;$BI$6,$N211&lt;&gt;$BJ$6),AT211="有"),$AL$2,VLOOKUP(AT211,'P1'!$B$4:$J$35,9,FALSE)),"")</f>
        <v/>
      </c>
      <c r="AU212" s="256" t="str">
        <f>IFERROR(IF(AND(AND($N211&lt;&gt;$BI$6,$N211&lt;&gt;$BJ$6),AU211="有"),$AL$2,VLOOKUP(AU211,'P1'!$B$4:$J$35,9,FALSE)),"")</f>
        <v/>
      </c>
      <c r="AV212" s="257">
        <f>SUM(Q212:AU212)</f>
        <v>0</v>
      </c>
      <c r="AW212" s="707"/>
      <c r="AX212" s="709"/>
      <c r="AY212" s="258"/>
      <c r="AZ212" s="258"/>
    </row>
    <row r="213" spans="2:52" ht="17.100000000000001" customHeight="1">
      <c r="B213" s="686">
        <f t="shared" si="14"/>
        <v>90</v>
      </c>
      <c r="C213" s="717"/>
      <c r="D213" s="718"/>
      <c r="E213" s="718"/>
      <c r="F213" s="718"/>
      <c r="G213" s="718"/>
      <c r="H213" s="719"/>
      <c r="I213" s="723"/>
      <c r="J213" s="724"/>
      <c r="K213" s="724"/>
      <c r="L213" s="724"/>
      <c r="M213" s="725"/>
      <c r="N213" s="729"/>
      <c r="O213" s="730"/>
      <c r="P213" s="737"/>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3">
        <f>COUNTA(Q213:AU213)</f>
        <v>0</v>
      </c>
      <c r="AW213" s="706">
        <f>AV214</f>
        <v>0</v>
      </c>
      <c r="AX213" s="708" t="str">
        <f>IFERROR(ROUNDDOWN(AV214/$AT$2,1),"")</f>
        <v/>
      </c>
      <c r="AY213" s="254"/>
      <c r="AZ213" s="254"/>
    </row>
    <row r="214" spans="2:52" ht="17.100000000000001" customHeight="1">
      <c r="B214" s="687"/>
      <c r="C214" s="720"/>
      <c r="D214" s="721"/>
      <c r="E214" s="721"/>
      <c r="F214" s="721"/>
      <c r="G214" s="721"/>
      <c r="H214" s="722"/>
      <c r="I214" s="726"/>
      <c r="J214" s="727"/>
      <c r="K214" s="727"/>
      <c r="L214" s="727"/>
      <c r="M214" s="728"/>
      <c r="N214" s="738"/>
      <c r="O214" s="739"/>
      <c r="P214" s="740"/>
      <c r="Q214" s="256" t="str">
        <f>IFERROR(IF(AND(AND($N213&lt;&gt;$BI$6,$N213&lt;&gt;$BJ$6),Q213="有"),$AL$2,VLOOKUP(Q213,'P1'!$B$4:$J$35,9,FALSE)),"")</f>
        <v/>
      </c>
      <c r="R214" s="256" t="str">
        <f>IFERROR(IF(AND(AND($N213&lt;&gt;$BI$6,$N213&lt;&gt;$BJ$6),R213="有"),$AL$2,VLOOKUP(R213,'P1'!$B$4:$J$35,9,FALSE)),"")</f>
        <v/>
      </c>
      <c r="S214" s="256" t="str">
        <f>IFERROR(IF(AND(AND($N213&lt;&gt;$BI$6,$N213&lt;&gt;$BJ$6),S213="有"),$AL$2,VLOOKUP(S213,'P1'!$B$4:$J$35,9,FALSE)),"")</f>
        <v/>
      </c>
      <c r="T214" s="256" t="str">
        <f>IFERROR(IF(AND(AND($N213&lt;&gt;$BI$6,$N213&lt;&gt;$BJ$6),T213="有"),$AL$2,VLOOKUP(T213,'P1'!$B$4:$J$35,9,FALSE)),"")</f>
        <v/>
      </c>
      <c r="U214" s="256" t="str">
        <f>IFERROR(IF(AND(AND($N213&lt;&gt;$BI$6,$N213&lt;&gt;$BJ$6),U213="有"),$AL$2,VLOOKUP(U213,'P1'!$B$4:$J$35,9,FALSE)),"")</f>
        <v/>
      </c>
      <c r="V214" s="256" t="str">
        <f>IFERROR(IF(AND(AND($N213&lt;&gt;$BI$6,$N213&lt;&gt;$BJ$6),V213="有"),$AL$2,VLOOKUP(V213,'P1'!$B$4:$J$35,9,FALSE)),"")</f>
        <v/>
      </c>
      <c r="W214" s="256" t="str">
        <f>IFERROR(IF(AND(AND($N213&lt;&gt;$BI$6,$N213&lt;&gt;$BJ$6),W213="有"),$AL$2,VLOOKUP(W213,'P1'!$B$4:$J$35,9,FALSE)),"")</f>
        <v/>
      </c>
      <c r="X214" s="256" t="str">
        <f>IFERROR(IF(AND(AND($N213&lt;&gt;$BI$6,$N213&lt;&gt;$BJ$6),X213="有"),$AL$2,VLOOKUP(X213,'P1'!$B$4:$J$35,9,FALSE)),"")</f>
        <v/>
      </c>
      <c r="Y214" s="256" t="str">
        <f>IFERROR(IF(AND(AND($N213&lt;&gt;$BI$6,$N213&lt;&gt;$BJ$6),Y213="有"),$AL$2,VLOOKUP(Y213,'P1'!$B$4:$J$35,9,FALSE)),"")</f>
        <v/>
      </c>
      <c r="Z214" s="256" t="str">
        <f>IFERROR(IF(AND(AND($N213&lt;&gt;$BI$6,$N213&lt;&gt;$BJ$6),Z213="有"),$AL$2,VLOOKUP(Z213,'P1'!$B$4:$J$35,9,FALSE)),"")</f>
        <v/>
      </c>
      <c r="AA214" s="256" t="str">
        <f>IFERROR(IF(AND(AND($N213&lt;&gt;$BI$6,$N213&lt;&gt;$BJ$6),AA213="有"),$AL$2,VLOOKUP(AA213,'P1'!$B$4:$J$35,9,FALSE)),"")</f>
        <v/>
      </c>
      <c r="AB214" s="256" t="str">
        <f>IFERROR(IF(AND(AND($N213&lt;&gt;$BI$6,$N213&lt;&gt;$BJ$6),AB213="有"),$AL$2,VLOOKUP(AB213,'P1'!$B$4:$J$35,9,FALSE)),"")</f>
        <v/>
      </c>
      <c r="AC214" s="256" t="str">
        <f>IFERROR(IF(AND(AND($N213&lt;&gt;$BI$6,$N213&lt;&gt;$BJ$6),AC213="有"),$AL$2,VLOOKUP(AC213,'P1'!$B$4:$J$35,9,FALSE)),"")</f>
        <v/>
      </c>
      <c r="AD214" s="256" t="str">
        <f>IFERROR(IF(AND(AND($N213&lt;&gt;$BI$6,$N213&lt;&gt;$BJ$6),AD213="有"),$AL$2,VLOOKUP(AD213,'P1'!$B$4:$J$35,9,FALSE)),"")</f>
        <v/>
      </c>
      <c r="AE214" s="256" t="str">
        <f>IFERROR(IF(AND(AND($N213&lt;&gt;$BI$6,$N213&lt;&gt;$BJ$6),AE213="有"),$AL$2,VLOOKUP(AE213,'P1'!$B$4:$J$35,9,FALSE)),"")</f>
        <v/>
      </c>
      <c r="AF214" s="256" t="str">
        <f>IFERROR(IF(AND(AND($N213&lt;&gt;$BI$6,$N213&lt;&gt;$BJ$6),AF213="有"),$AL$2,VLOOKUP(AF213,'P1'!$B$4:$J$35,9,FALSE)),"")</f>
        <v/>
      </c>
      <c r="AG214" s="256" t="str">
        <f>IFERROR(IF(AND(AND($N213&lt;&gt;$BI$6,$N213&lt;&gt;$BJ$6),AG213="有"),$AL$2,VLOOKUP(AG213,'P1'!$B$4:$J$35,9,FALSE)),"")</f>
        <v/>
      </c>
      <c r="AH214" s="256" t="str">
        <f>IFERROR(IF(AND(AND($N213&lt;&gt;$BI$6,$N213&lt;&gt;$BJ$6),AH213="有"),$AL$2,VLOOKUP(AH213,'P1'!$B$4:$J$35,9,FALSE)),"")</f>
        <v/>
      </c>
      <c r="AI214" s="256" t="str">
        <f>IFERROR(IF(AND(AND($N213&lt;&gt;$BI$6,$N213&lt;&gt;$BJ$6),AI213="有"),$AL$2,VLOOKUP(AI213,'P1'!$B$4:$J$35,9,FALSE)),"")</f>
        <v/>
      </c>
      <c r="AJ214" s="256" t="str">
        <f>IFERROR(IF(AND(AND($N213&lt;&gt;$BI$6,$N213&lt;&gt;$BJ$6),AJ213="有"),$AL$2,VLOOKUP(AJ213,'P1'!$B$4:$J$35,9,FALSE)),"")</f>
        <v/>
      </c>
      <c r="AK214" s="256" t="str">
        <f>IFERROR(IF(AND(AND($N213&lt;&gt;$BI$6,$N213&lt;&gt;$BJ$6),AK213="有"),$AL$2,VLOOKUP(AK213,'P1'!$B$4:$J$35,9,FALSE)),"")</f>
        <v/>
      </c>
      <c r="AL214" s="256" t="str">
        <f>IFERROR(IF(AND(AND($N213&lt;&gt;$BI$6,$N213&lt;&gt;$BJ$6),AL213="有"),$AL$2,VLOOKUP(AL213,'P1'!$B$4:$J$35,9,FALSE)),"")</f>
        <v/>
      </c>
      <c r="AM214" s="256" t="str">
        <f>IFERROR(IF(AND(AND($N213&lt;&gt;$BI$6,$N213&lt;&gt;$BJ$6),AM213="有"),$AL$2,VLOOKUP(AM213,'P1'!$B$4:$J$35,9,FALSE)),"")</f>
        <v/>
      </c>
      <c r="AN214" s="256" t="str">
        <f>IFERROR(IF(AND(AND($N213&lt;&gt;$BI$6,$N213&lt;&gt;$BJ$6),AN213="有"),$AL$2,VLOOKUP(AN213,'P1'!$B$4:$J$35,9,FALSE)),"")</f>
        <v/>
      </c>
      <c r="AO214" s="256" t="str">
        <f>IFERROR(IF(AND(AND($N213&lt;&gt;$BI$6,$N213&lt;&gt;$BJ$6),AO213="有"),$AL$2,VLOOKUP(AO213,'P1'!$B$4:$J$35,9,FALSE)),"")</f>
        <v/>
      </c>
      <c r="AP214" s="256" t="str">
        <f>IFERROR(IF(AND(AND($N213&lt;&gt;$BI$6,$N213&lt;&gt;$BJ$6),AP213="有"),$AL$2,VLOOKUP(AP213,'P1'!$B$4:$J$35,9,FALSE)),"")</f>
        <v/>
      </c>
      <c r="AQ214" s="256" t="str">
        <f>IFERROR(IF(AND(AND($N213&lt;&gt;$BI$6,$N213&lt;&gt;$BJ$6),AQ213="有"),$AL$2,VLOOKUP(AQ213,'P1'!$B$4:$J$35,9,FALSE)),"")</f>
        <v/>
      </c>
      <c r="AR214" s="256" t="str">
        <f>IFERROR(IF(AND(AND($N213&lt;&gt;$BI$6,$N213&lt;&gt;$BJ$6),AR213="有"),$AL$2,VLOOKUP(AR213,'P1'!$B$4:$J$35,9,FALSE)),"")</f>
        <v/>
      </c>
      <c r="AS214" s="256" t="str">
        <f>IFERROR(IF(AND(AND($N213&lt;&gt;$BI$6,$N213&lt;&gt;$BJ$6),AS213="有"),$AL$2,VLOOKUP(AS213,'P1'!$B$4:$J$35,9,FALSE)),"")</f>
        <v/>
      </c>
      <c r="AT214" s="256" t="str">
        <f>IFERROR(IF(AND(AND($N213&lt;&gt;$BI$6,$N213&lt;&gt;$BJ$6),AT213="有"),$AL$2,VLOOKUP(AT213,'P1'!$B$4:$J$35,9,FALSE)),"")</f>
        <v/>
      </c>
      <c r="AU214" s="256" t="str">
        <f>IFERROR(IF(AND(AND($N213&lt;&gt;$BI$6,$N213&lt;&gt;$BJ$6),AU213="有"),$AL$2,VLOOKUP(AU213,'P1'!$B$4:$J$35,9,FALSE)),"")</f>
        <v/>
      </c>
      <c r="AV214" s="257">
        <f>SUM(Q214:AU214)</f>
        <v>0</v>
      </c>
      <c r="AW214" s="707"/>
      <c r="AX214" s="709"/>
      <c r="AY214" s="258"/>
      <c r="AZ214" s="258"/>
    </row>
    <row r="215" spans="2:52" ht="17.100000000000001" customHeight="1">
      <c r="B215" s="686">
        <f t="shared" si="14"/>
        <v>91</v>
      </c>
      <c r="C215" s="717"/>
      <c r="D215" s="718"/>
      <c r="E215" s="718"/>
      <c r="F215" s="718"/>
      <c r="G215" s="718"/>
      <c r="H215" s="719"/>
      <c r="I215" s="723"/>
      <c r="J215" s="724"/>
      <c r="K215" s="724"/>
      <c r="L215" s="724"/>
      <c r="M215" s="725"/>
      <c r="N215" s="729"/>
      <c r="O215" s="730"/>
      <c r="P215" s="737"/>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253">
        <f>COUNTA(Q215:AU215)</f>
        <v>0</v>
      </c>
      <c r="AW215" s="706">
        <f>AV216</f>
        <v>0</v>
      </c>
      <c r="AX215" s="708" t="str">
        <f>IFERROR(ROUNDDOWN(AV216/$AT$2,1),"")</f>
        <v/>
      </c>
      <c r="AY215" s="254"/>
      <c r="AZ215" s="254"/>
    </row>
    <row r="216" spans="2:52" ht="17.100000000000001" customHeight="1">
      <c r="B216" s="687"/>
      <c r="C216" s="720"/>
      <c r="D216" s="721"/>
      <c r="E216" s="721"/>
      <c r="F216" s="721"/>
      <c r="G216" s="721"/>
      <c r="H216" s="722"/>
      <c r="I216" s="726"/>
      <c r="J216" s="727"/>
      <c r="K216" s="727"/>
      <c r="L216" s="727"/>
      <c r="M216" s="728"/>
      <c r="N216" s="738"/>
      <c r="O216" s="739"/>
      <c r="P216" s="740"/>
      <c r="Q216" s="256" t="str">
        <f>IFERROR(IF(AND(AND($N215&lt;&gt;$BI$6,$N215&lt;&gt;$BJ$6),Q215="有"),$AL$2,VLOOKUP(Q215,'P1'!$B$4:$J$35,9,FALSE)),"")</f>
        <v/>
      </c>
      <c r="R216" s="256" t="str">
        <f>IFERROR(IF(AND(AND($N215&lt;&gt;$BI$6,$N215&lt;&gt;$BJ$6),R215="有"),$AL$2,VLOOKUP(R215,'P1'!$B$4:$J$35,9,FALSE)),"")</f>
        <v/>
      </c>
      <c r="S216" s="256" t="str">
        <f>IFERROR(IF(AND(AND($N215&lt;&gt;$BI$6,$N215&lt;&gt;$BJ$6),S215="有"),$AL$2,VLOOKUP(S215,'P1'!$B$4:$J$35,9,FALSE)),"")</f>
        <v/>
      </c>
      <c r="T216" s="256" t="str">
        <f>IFERROR(IF(AND(AND($N215&lt;&gt;$BI$6,$N215&lt;&gt;$BJ$6),T215="有"),$AL$2,VLOOKUP(T215,'P1'!$B$4:$J$35,9,FALSE)),"")</f>
        <v/>
      </c>
      <c r="U216" s="256" t="str">
        <f>IFERROR(IF(AND(AND($N215&lt;&gt;$BI$6,$N215&lt;&gt;$BJ$6),U215="有"),$AL$2,VLOOKUP(U215,'P1'!$B$4:$J$35,9,FALSE)),"")</f>
        <v/>
      </c>
      <c r="V216" s="256" t="str">
        <f>IFERROR(IF(AND(AND($N215&lt;&gt;$BI$6,$N215&lt;&gt;$BJ$6),V215="有"),$AL$2,VLOOKUP(V215,'P1'!$B$4:$J$35,9,FALSE)),"")</f>
        <v/>
      </c>
      <c r="W216" s="256" t="str">
        <f>IFERROR(IF(AND(AND($N215&lt;&gt;$BI$6,$N215&lt;&gt;$BJ$6),W215="有"),$AL$2,VLOOKUP(W215,'P1'!$B$4:$J$35,9,FALSE)),"")</f>
        <v/>
      </c>
      <c r="X216" s="256" t="str">
        <f>IFERROR(IF(AND(AND($N215&lt;&gt;$BI$6,$N215&lt;&gt;$BJ$6),X215="有"),$AL$2,VLOOKUP(X215,'P1'!$B$4:$J$35,9,FALSE)),"")</f>
        <v/>
      </c>
      <c r="Y216" s="256" t="str">
        <f>IFERROR(IF(AND(AND($N215&lt;&gt;$BI$6,$N215&lt;&gt;$BJ$6),Y215="有"),$AL$2,VLOOKUP(Y215,'P1'!$B$4:$J$35,9,FALSE)),"")</f>
        <v/>
      </c>
      <c r="Z216" s="256" t="str">
        <f>IFERROR(IF(AND(AND($N215&lt;&gt;$BI$6,$N215&lt;&gt;$BJ$6),Z215="有"),$AL$2,VLOOKUP(Z215,'P1'!$B$4:$J$35,9,FALSE)),"")</f>
        <v/>
      </c>
      <c r="AA216" s="256" t="str">
        <f>IFERROR(IF(AND(AND($N215&lt;&gt;$BI$6,$N215&lt;&gt;$BJ$6),AA215="有"),$AL$2,VLOOKUP(AA215,'P1'!$B$4:$J$35,9,FALSE)),"")</f>
        <v/>
      </c>
      <c r="AB216" s="256" t="str">
        <f>IFERROR(IF(AND(AND($N215&lt;&gt;$BI$6,$N215&lt;&gt;$BJ$6),AB215="有"),$AL$2,VLOOKUP(AB215,'P1'!$B$4:$J$35,9,FALSE)),"")</f>
        <v/>
      </c>
      <c r="AC216" s="256" t="str">
        <f>IFERROR(IF(AND(AND($N215&lt;&gt;$BI$6,$N215&lt;&gt;$BJ$6),AC215="有"),$AL$2,VLOOKUP(AC215,'P1'!$B$4:$J$35,9,FALSE)),"")</f>
        <v/>
      </c>
      <c r="AD216" s="256" t="str">
        <f>IFERROR(IF(AND(AND($N215&lt;&gt;$BI$6,$N215&lt;&gt;$BJ$6),AD215="有"),$AL$2,VLOOKUP(AD215,'P1'!$B$4:$J$35,9,FALSE)),"")</f>
        <v/>
      </c>
      <c r="AE216" s="256" t="str">
        <f>IFERROR(IF(AND(AND($N215&lt;&gt;$BI$6,$N215&lt;&gt;$BJ$6),AE215="有"),$AL$2,VLOOKUP(AE215,'P1'!$B$4:$J$35,9,FALSE)),"")</f>
        <v/>
      </c>
      <c r="AF216" s="256" t="str">
        <f>IFERROR(IF(AND(AND($N215&lt;&gt;$BI$6,$N215&lt;&gt;$BJ$6),AF215="有"),$AL$2,VLOOKUP(AF215,'P1'!$B$4:$J$35,9,FALSE)),"")</f>
        <v/>
      </c>
      <c r="AG216" s="256" t="str">
        <f>IFERROR(IF(AND(AND($N215&lt;&gt;$BI$6,$N215&lt;&gt;$BJ$6),AG215="有"),$AL$2,VLOOKUP(AG215,'P1'!$B$4:$J$35,9,FALSE)),"")</f>
        <v/>
      </c>
      <c r="AH216" s="256" t="str">
        <f>IFERROR(IF(AND(AND($N215&lt;&gt;$BI$6,$N215&lt;&gt;$BJ$6),AH215="有"),$AL$2,VLOOKUP(AH215,'P1'!$B$4:$J$35,9,FALSE)),"")</f>
        <v/>
      </c>
      <c r="AI216" s="256" t="str">
        <f>IFERROR(IF(AND(AND($N215&lt;&gt;$BI$6,$N215&lt;&gt;$BJ$6),AI215="有"),$AL$2,VLOOKUP(AI215,'P1'!$B$4:$J$35,9,FALSE)),"")</f>
        <v/>
      </c>
      <c r="AJ216" s="256" t="str">
        <f>IFERROR(IF(AND(AND($N215&lt;&gt;$BI$6,$N215&lt;&gt;$BJ$6),AJ215="有"),$AL$2,VLOOKUP(AJ215,'P1'!$B$4:$J$35,9,FALSE)),"")</f>
        <v/>
      </c>
      <c r="AK216" s="256" t="str">
        <f>IFERROR(IF(AND(AND($N215&lt;&gt;$BI$6,$N215&lt;&gt;$BJ$6),AK215="有"),$AL$2,VLOOKUP(AK215,'P1'!$B$4:$J$35,9,FALSE)),"")</f>
        <v/>
      </c>
      <c r="AL216" s="256" t="str">
        <f>IFERROR(IF(AND(AND($N215&lt;&gt;$BI$6,$N215&lt;&gt;$BJ$6),AL215="有"),$AL$2,VLOOKUP(AL215,'P1'!$B$4:$J$35,9,FALSE)),"")</f>
        <v/>
      </c>
      <c r="AM216" s="256" t="str">
        <f>IFERROR(IF(AND(AND($N215&lt;&gt;$BI$6,$N215&lt;&gt;$BJ$6),AM215="有"),$AL$2,VLOOKUP(AM215,'P1'!$B$4:$J$35,9,FALSE)),"")</f>
        <v/>
      </c>
      <c r="AN216" s="256" t="str">
        <f>IFERROR(IF(AND(AND($N215&lt;&gt;$BI$6,$N215&lt;&gt;$BJ$6),AN215="有"),$AL$2,VLOOKUP(AN215,'P1'!$B$4:$J$35,9,FALSE)),"")</f>
        <v/>
      </c>
      <c r="AO216" s="256" t="str">
        <f>IFERROR(IF(AND(AND($N215&lt;&gt;$BI$6,$N215&lt;&gt;$BJ$6),AO215="有"),$AL$2,VLOOKUP(AO215,'P1'!$B$4:$J$35,9,FALSE)),"")</f>
        <v/>
      </c>
      <c r="AP216" s="256" t="str">
        <f>IFERROR(IF(AND(AND($N215&lt;&gt;$BI$6,$N215&lt;&gt;$BJ$6),AP215="有"),$AL$2,VLOOKUP(AP215,'P1'!$B$4:$J$35,9,FALSE)),"")</f>
        <v/>
      </c>
      <c r="AQ216" s="256" t="str">
        <f>IFERROR(IF(AND(AND($N215&lt;&gt;$BI$6,$N215&lt;&gt;$BJ$6),AQ215="有"),$AL$2,VLOOKUP(AQ215,'P1'!$B$4:$J$35,9,FALSE)),"")</f>
        <v/>
      </c>
      <c r="AR216" s="256" t="str">
        <f>IFERROR(IF(AND(AND($N215&lt;&gt;$BI$6,$N215&lt;&gt;$BJ$6),AR215="有"),$AL$2,VLOOKUP(AR215,'P1'!$B$4:$J$35,9,FALSE)),"")</f>
        <v/>
      </c>
      <c r="AS216" s="256" t="str">
        <f>IFERROR(IF(AND(AND($N215&lt;&gt;$BI$6,$N215&lt;&gt;$BJ$6),AS215="有"),$AL$2,VLOOKUP(AS215,'P1'!$B$4:$J$35,9,FALSE)),"")</f>
        <v/>
      </c>
      <c r="AT216" s="256" t="str">
        <f>IFERROR(IF(AND(AND($N215&lt;&gt;$BI$6,$N215&lt;&gt;$BJ$6),AT215="有"),$AL$2,VLOOKUP(AT215,'P1'!$B$4:$J$35,9,FALSE)),"")</f>
        <v/>
      </c>
      <c r="AU216" s="256" t="str">
        <f>IFERROR(IF(AND(AND($N215&lt;&gt;$BI$6,$N215&lt;&gt;$BJ$6),AU215="有"),$AL$2,VLOOKUP(AU215,'P1'!$B$4:$J$35,9,FALSE)),"")</f>
        <v/>
      </c>
      <c r="AV216" s="257">
        <f>SUM(Q216:AU216)</f>
        <v>0</v>
      </c>
      <c r="AW216" s="707"/>
      <c r="AX216" s="709"/>
      <c r="AY216" s="258"/>
      <c r="AZ216" s="258"/>
    </row>
    <row r="217" spans="2:52" ht="17.100000000000001" customHeight="1">
      <c r="B217" s="686">
        <f t="shared" si="14"/>
        <v>92</v>
      </c>
      <c r="C217" s="717"/>
      <c r="D217" s="718"/>
      <c r="E217" s="718"/>
      <c r="F217" s="718"/>
      <c r="G217" s="718"/>
      <c r="H217" s="719"/>
      <c r="I217" s="723"/>
      <c r="J217" s="724"/>
      <c r="K217" s="724"/>
      <c r="L217" s="724"/>
      <c r="M217" s="725"/>
      <c r="N217" s="729"/>
      <c r="O217" s="730"/>
      <c r="P217" s="719"/>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c r="AO217" s="259"/>
      <c r="AP217" s="259"/>
      <c r="AQ217" s="259"/>
      <c r="AR217" s="259"/>
      <c r="AS217" s="259"/>
      <c r="AT217" s="259"/>
      <c r="AU217" s="259"/>
      <c r="AV217" s="253">
        <f>COUNTA(Q217:AU217)</f>
        <v>0</v>
      </c>
      <c r="AW217" s="706">
        <f>AV218</f>
        <v>0</v>
      </c>
      <c r="AX217" s="708" t="str">
        <f>IFERROR(ROUNDDOWN(AV218/$AT$2,1),"")</f>
        <v/>
      </c>
      <c r="AY217" s="254"/>
      <c r="AZ217" s="254"/>
    </row>
    <row r="218" spans="2:52" ht="17.100000000000001" customHeight="1">
      <c r="B218" s="687"/>
      <c r="C218" s="720"/>
      <c r="D218" s="721"/>
      <c r="E218" s="721"/>
      <c r="F218" s="721"/>
      <c r="G218" s="721"/>
      <c r="H218" s="722"/>
      <c r="I218" s="726"/>
      <c r="J218" s="727"/>
      <c r="K218" s="727"/>
      <c r="L218" s="727"/>
      <c r="M218" s="728"/>
      <c r="N218" s="720"/>
      <c r="O218" s="721"/>
      <c r="P218" s="722"/>
      <c r="Q218" s="256" t="str">
        <f>IFERROR(IF(AND(AND($N217&lt;&gt;$BI$6,$N217&lt;&gt;$BJ$6),Q217="有"),$AL$2,VLOOKUP(Q217,'P1'!$B$4:$J$35,9,FALSE)),"")</f>
        <v/>
      </c>
      <c r="R218" s="256" t="str">
        <f>IFERROR(IF(AND(AND($N217&lt;&gt;$BI$6,$N217&lt;&gt;$BJ$6),R217="有"),$AL$2,VLOOKUP(R217,'P1'!$B$4:$J$35,9,FALSE)),"")</f>
        <v/>
      </c>
      <c r="S218" s="256" t="str">
        <f>IFERROR(IF(AND(AND($N217&lt;&gt;$BI$6,$N217&lt;&gt;$BJ$6),S217="有"),$AL$2,VLOOKUP(S217,'P1'!$B$4:$J$35,9,FALSE)),"")</f>
        <v/>
      </c>
      <c r="T218" s="256" t="str">
        <f>IFERROR(IF(AND(AND($N217&lt;&gt;$BI$6,$N217&lt;&gt;$BJ$6),T217="有"),$AL$2,VLOOKUP(T217,'P1'!$B$4:$J$35,9,FALSE)),"")</f>
        <v/>
      </c>
      <c r="U218" s="256" t="str">
        <f>IFERROR(IF(AND(AND($N217&lt;&gt;$BI$6,$N217&lt;&gt;$BJ$6),U217="有"),$AL$2,VLOOKUP(U217,'P1'!$B$4:$J$35,9,FALSE)),"")</f>
        <v/>
      </c>
      <c r="V218" s="256" t="str">
        <f>IFERROR(IF(AND(AND($N217&lt;&gt;$BI$6,$N217&lt;&gt;$BJ$6),V217="有"),$AL$2,VLOOKUP(V217,'P1'!$B$4:$J$35,9,FALSE)),"")</f>
        <v/>
      </c>
      <c r="W218" s="256" t="str">
        <f>IFERROR(IF(AND(AND($N217&lt;&gt;$BI$6,$N217&lt;&gt;$BJ$6),W217="有"),$AL$2,VLOOKUP(W217,'P1'!$B$4:$J$35,9,FALSE)),"")</f>
        <v/>
      </c>
      <c r="X218" s="256" t="str">
        <f>IFERROR(IF(AND(AND($N217&lt;&gt;$BI$6,$N217&lt;&gt;$BJ$6),X217="有"),$AL$2,VLOOKUP(X217,'P1'!$B$4:$J$35,9,FALSE)),"")</f>
        <v/>
      </c>
      <c r="Y218" s="256" t="str">
        <f>IFERROR(IF(AND(AND($N217&lt;&gt;$BI$6,$N217&lt;&gt;$BJ$6),Y217="有"),$AL$2,VLOOKUP(Y217,'P1'!$B$4:$J$35,9,FALSE)),"")</f>
        <v/>
      </c>
      <c r="Z218" s="256" t="str">
        <f>IFERROR(IF(AND(AND($N217&lt;&gt;$BI$6,$N217&lt;&gt;$BJ$6),Z217="有"),$AL$2,VLOOKUP(Z217,'P1'!$B$4:$J$35,9,FALSE)),"")</f>
        <v/>
      </c>
      <c r="AA218" s="256" t="str">
        <f>IFERROR(IF(AND(AND($N217&lt;&gt;$BI$6,$N217&lt;&gt;$BJ$6),AA217="有"),$AL$2,VLOOKUP(AA217,'P1'!$B$4:$J$35,9,FALSE)),"")</f>
        <v/>
      </c>
      <c r="AB218" s="256" t="str">
        <f>IFERROR(IF(AND(AND($N217&lt;&gt;$BI$6,$N217&lt;&gt;$BJ$6),AB217="有"),$AL$2,VLOOKUP(AB217,'P1'!$B$4:$J$35,9,FALSE)),"")</f>
        <v/>
      </c>
      <c r="AC218" s="256" t="str">
        <f>IFERROR(IF(AND(AND($N217&lt;&gt;$BI$6,$N217&lt;&gt;$BJ$6),AC217="有"),$AL$2,VLOOKUP(AC217,'P1'!$B$4:$J$35,9,FALSE)),"")</f>
        <v/>
      </c>
      <c r="AD218" s="256" t="str">
        <f>IFERROR(IF(AND(AND($N217&lt;&gt;$BI$6,$N217&lt;&gt;$BJ$6),AD217="有"),$AL$2,VLOOKUP(AD217,'P1'!$B$4:$J$35,9,FALSE)),"")</f>
        <v/>
      </c>
      <c r="AE218" s="256" t="str">
        <f>IFERROR(IF(AND(AND($N217&lt;&gt;$BI$6,$N217&lt;&gt;$BJ$6),AE217="有"),$AL$2,VLOOKUP(AE217,'P1'!$B$4:$J$35,9,FALSE)),"")</f>
        <v/>
      </c>
      <c r="AF218" s="256" t="str">
        <f>IFERROR(IF(AND(AND($N217&lt;&gt;$BI$6,$N217&lt;&gt;$BJ$6),AF217="有"),$AL$2,VLOOKUP(AF217,'P1'!$B$4:$J$35,9,FALSE)),"")</f>
        <v/>
      </c>
      <c r="AG218" s="256" t="str">
        <f>IFERROR(IF(AND(AND($N217&lt;&gt;$BI$6,$N217&lt;&gt;$BJ$6),AG217="有"),$AL$2,VLOOKUP(AG217,'P1'!$B$4:$J$35,9,FALSE)),"")</f>
        <v/>
      </c>
      <c r="AH218" s="256" t="str">
        <f>IFERROR(IF(AND(AND($N217&lt;&gt;$BI$6,$N217&lt;&gt;$BJ$6),AH217="有"),$AL$2,VLOOKUP(AH217,'P1'!$B$4:$J$35,9,FALSE)),"")</f>
        <v/>
      </c>
      <c r="AI218" s="256" t="str">
        <f>IFERROR(IF(AND(AND($N217&lt;&gt;$BI$6,$N217&lt;&gt;$BJ$6),AI217="有"),$AL$2,VLOOKUP(AI217,'P1'!$B$4:$J$35,9,FALSE)),"")</f>
        <v/>
      </c>
      <c r="AJ218" s="256" t="str">
        <f>IFERROR(IF(AND(AND($N217&lt;&gt;$BI$6,$N217&lt;&gt;$BJ$6),AJ217="有"),$AL$2,VLOOKUP(AJ217,'P1'!$B$4:$J$35,9,FALSE)),"")</f>
        <v/>
      </c>
      <c r="AK218" s="256" t="str">
        <f>IFERROR(IF(AND(AND($N217&lt;&gt;$BI$6,$N217&lt;&gt;$BJ$6),AK217="有"),$AL$2,VLOOKUP(AK217,'P1'!$B$4:$J$35,9,FALSE)),"")</f>
        <v/>
      </c>
      <c r="AL218" s="256" t="str">
        <f>IFERROR(IF(AND(AND($N217&lt;&gt;$BI$6,$N217&lt;&gt;$BJ$6),AL217="有"),$AL$2,VLOOKUP(AL217,'P1'!$B$4:$J$35,9,FALSE)),"")</f>
        <v/>
      </c>
      <c r="AM218" s="256" t="str">
        <f>IFERROR(IF(AND(AND($N217&lt;&gt;$BI$6,$N217&lt;&gt;$BJ$6),AM217="有"),$AL$2,VLOOKUP(AM217,'P1'!$B$4:$J$35,9,FALSE)),"")</f>
        <v/>
      </c>
      <c r="AN218" s="256" t="str">
        <f>IFERROR(IF(AND(AND($N217&lt;&gt;$BI$6,$N217&lt;&gt;$BJ$6),AN217="有"),$AL$2,VLOOKUP(AN217,'P1'!$B$4:$J$35,9,FALSE)),"")</f>
        <v/>
      </c>
      <c r="AO218" s="256" t="str">
        <f>IFERROR(IF(AND(AND($N217&lt;&gt;$BI$6,$N217&lt;&gt;$BJ$6),AO217="有"),$AL$2,VLOOKUP(AO217,'P1'!$B$4:$J$35,9,FALSE)),"")</f>
        <v/>
      </c>
      <c r="AP218" s="256" t="str">
        <f>IFERROR(IF(AND(AND($N217&lt;&gt;$BI$6,$N217&lt;&gt;$BJ$6),AP217="有"),$AL$2,VLOOKUP(AP217,'P1'!$B$4:$J$35,9,FALSE)),"")</f>
        <v/>
      </c>
      <c r="AQ218" s="256" t="str">
        <f>IFERROR(IF(AND(AND($N217&lt;&gt;$BI$6,$N217&lt;&gt;$BJ$6),AQ217="有"),$AL$2,VLOOKUP(AQ217,'P1'!$B$4:$J$35,9,FALSE)),"")</f>
        <v/>
      </c>
      <c r="AR218" s="256" t="str">
        <f>IFERROR(IF(AND(AND($N217&lt;&gt;$BI$6,$N217&lt;&gt;$BJ$6),AR217="有"),$AL$2,VLOOKUP(AR217,'P1'!$B$4:$J$35,9,FALSE)),"")</f>
        <v/>
      </c>
      <c r="AS218" s="256" t="str">
        <f>IFERROR(IF(AND(AND($N217&lt;&gt;$BI$6,$N217&lt;&gt;$BJ$6),AS217="有"),$AL$2,VLOOKUP(AS217,'P1'!$B$4:$J$35,9,FALSE)),"")</f>
        <v/>
      </c>
      <c r="AT218" s="256" t="str">
        <f>IFERROR(IF(AND(AND($N217&lt;&gt;$BI$6,$N217&lt;&gt;$BJ$6),AT217="有"),$AL$2,VLOOKUP(AT217,'P1'!$B$4:$J$35,9,FALSE)),"")</f>
        <v/>
      </c>
      <c r="AU218" s="256" t="str">
        <f>IFERROR(IF(AND(AND($N217&lt;&gt;$BI$6,$N217&lt;&gt;$BJ$6),AU217="有"),$AL$2,VLOOKUP(AU217,'P1'!$B$4:$J$35,9,FALSE)),"")</f>
        <v/>
      </c>
      <c r="AV218" s="257">
        <f>SUM(Q218:AU218)</f>
        <v>0</v>
      </c>
      <c r="AW218" s="707"/>
      <c r="AX218" s="709"/>
      <c r="AY218" s="258"/>
      <c r="AZ218" s="258"/>
    </row>
    <row r="219" spans="2:52" ht="17.100000000000001" customHeight="1">
      <c r="B219" s="686">
        <f t="shared" si="14"/>
        <v>93</v>
      </c>
      <c r="C219" s="717"/>
      <c r="D219" s="718"/>
      <c r="E219" s="718"/>
      <c r="F219" s="718"/>
      <c r="G219" s="718"/>
      <c r="H219" s="719"/>
      <c r="I219" s="723"/>
      <c r="J219" s="724"/>
      <c r="K219" s="724"/>
      <c r="L219" s="724"/>
      <c r="M219" s="725"/>
      <c r="N219" s="729"/>
      <c r="O219" s="730"/>
      <c r="P219" s="71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3">
        <f>COUNTA(Q219:AU219)</f>
        <v>0</v>
      </c>
      <c r="AW219" s="706">
        <f>AV220</f>
        <v>0</v>
      </c>
      <c r="AX219" s="708" t="str">
        <f>IFERROR(ROUNDDOWN(AV220/$AT$2,1),"")</f>
        <v/>
      </c>
      <c r="AY219" s="254"/>
      <c r="AZ219" s="254"/>
    </row>
    <row r="220" spans="2:52" ht="17.100000000000001" customHeight="1">
      <c r="B220" s="687"/>
      <c r="C220" s="720"/>
      <c r="D220" s="721"/>
      <c r="E220" s="721"/>
      <c r="F220" s="721"/>
      <c r="G220" s="721"/>
      <c r="H220" s="722"/>
      <c r="I220" s="726"/>
      <c r="J220" s="727"/>
      <c r="K220" s="727"/>
      <c r="L220" s="727"/>
      <c r="M220" s="728"/>
      <c r="N220" s="720"/>
      <c r="O220" s="721"/>
      <c r="P220" s="722"/>
      <c r="Q220" s="256" t="str">
        <f>IFERROR(IF(AND(AND($N219&lt;&gt;$BI$6,$N219&lt;&gt;$BJ$6),Q219="有"),$AL$2,VLOOKUP(Q219,'P1'!$B$4:$J$35,9,FALSE)),"")</f>
        <v/>
      </c>
      <c r="R220" s="256" t="str">
        <f>IFERROR(IF(AND(AND($N219&lt;&gt;$BI$6,$N219&lt;&gt;$BJ$6),R219="有"),$AL$2,VLOOKUP(R219,'P1'!$B$4:$J$35,9,FALSE)),"")</f>
        <v/>
      </c>
      <c r="S220" s="256" t="str">
        <f>IFERROR(IF(AND(AND($N219&lt;&gt;$BI$6,$N219&lt;&gt;$BJ$6),S219="有"),$AL$2,VLOOKUP(S219,'P1'!$B$4:$J$35,9,FALSE)),"")</f>
        <v/>
      </c>
      <c r="T220" s="256" t="str">
        <f>IFERROR(IF(AND(AND($N219&lt;&gt;$BI$6,$N219&lt;&gt;$BJ$6),T219="有"),$AL$2,VLOOKUP(T219,'P1'!$B$4:$J$35,9,FALSE)),"")</f>
        <v/>
      </c>
      <c r="U220" s="256" t="str">
        <f>IFERROR(IF(AND(AND($N219&lt;&gt;$BI$6,$N219&lt;&gt;$BJ$6),U219="有"),$AL$2,VLOOKUP(U219,'P1'!$B$4:$J$35,9,FALSE)),"")</f>
        <v/>
      </c>
      <c r="V220" s="256" t="str">
        <f>IFERROR(IF(AND(AND($N219&lt;&gt;$BI$6,$N219&lt;&gt;$BJ$6),V219="有"),$AL$2,VLOOKUP(V219,'P1'!$B$4:$J$35,9,FALSE)),"")</f>
        <v/>
      </c>
      <c r="W220" s="256" t="str">
        <f>IFERROR(IF(AND(AND($N219&lt;&gt;$BI$6,$N219&lt;&gt;$BJ$6),W219="有"),$AL$2,VLOOKUP(W219,'P1'!$B$4:$J$35,9,FALSE)),"")</f>
        <v/>
      </c>
      <c r="X220" s="256" t="str">
        <f>IFERROR(IF(AND(AND($N219&lt;&gt;$BI$6,$N219&lt;&gt;$BJ$6),X219="有"),$AL$2,VLOOKUP(X219,'P1'!$B$4:$J$35,9,FALSE)),"")</f>
        <v/>
      </c>
      <c r="Y220" s="256" t="str">
        <f>IFERROR(IF(AND(AND($N219&lt;&gt;$BI$6,$N219&lt;&gt;$BJ$6),Y219="有"),$AL$2,VLOOKUP(Y219,'P1'!$B$4:$J$35,9,FALSE)),"")</f>
        <v/>
      </c>
      <c r="Z220" s="256" t="str">
        <f>IFERROR(IF(AND(AND($N219&lt;&gt;$BI$6,$N219&lt;&gt;$BJ$6),Z219="有"),$AL$2,VLOOKUP(Z219,'P1'!$B$4:$J$35,9,FALSE)),"")</f>
        <v/>
      </c>
      <c r="AA220" s="256" t="str">
        <f>IFERROR(IF(AND(AND($N219&lt;&gt;$BI$6,$N219&lt;&gt;$BJ$6),AA219="有"),$AL$2,VLOOKUP(AA219,'P1'!$B$4:$J$35,9,FALSE)),"")</f>
        <v/>
      </c>
      <c r="AB220" s="256" t="str">
        <f>IFERROR(IF(AND(AND($N219&lt;&gt;$BI$6,$N219&lt;&gt;$BJ$6),AB219="有"),$AL$2,VLOOKUP(AB219,'P1'!$B$4:$J$35,9,FALSE)),"")</f>
        <v/>
      </c>
      <c r="AC220" s="256" t="str">
        <f>IFERROR(IF(AND(AND($N219&lt;&gt;$BI$6,$N219&lt;&gt;$BJ$6),AC219="有"),$AL$2,VLOOKUP(AC219,'P1'!$B$4:$J$35,9,FALSE)),"")</f>
        <v/>
      </c>
      <c r="AD220" s="256" t="str">
        <f>IFERROR(IF(AND(AND($N219&lt;&gt;$BI$6,$N219&lt;&gt;$BJ$6),AD219="有"),$AL$2,VLOOKUP(AD219,'P1'!$B$4:$J$35,9,FALSE)),"")</f>
        <v/>
      </c>
      <c r="AE220" s="256" t="str">
        <f>IFERROR(IF(AND(AND($N219&lt;&gt;$BI$6,$N219&lt;&gt;$BJ$6),AE219="有"),$AL$2,VLOOKUP(AE219,'P1'!$B$4:$J$35,9,FALSE)),"")</f>
        <v/>
      </c>
      <c r="AF220" s="256" t="str">
        <f>IFERROR(IF(AND(AND($N219&lt;&gt;$BI$6,$N219&lt;&gt;$BJ$6),AF219="有"),$AL$2,VLOOKUP(AF219,'P1'!$B$4:$J$35,9,FALSE)),"")</f>
        <v/>
      </c>
      <c r="AG220" s="256" t="str">
        <f>IFERROR(IF(AND(AND($N219&lt;&gt;$BI$6,$N219&lt;&gt;$BJ$6),AG219="有"),$AL$2,VLOOKUP(AG219,'P1'!$B$4:$J$35,9,FALSE)),"")</f>
        <v/>
      </c>
      <c r="AH220" s="256" t="str">
        <f>IFERROR(IF(AND(AND($N219&lt;&gt;$BI$6,$N219&lt;&gt;$BJ$6),AH219="有"),$AL$2,VLOOKUP(AH219,'P1'!$B$4:$J$35,9,FALSE)),"")</f>
        <v/>
      </c>
      <c r="AI220" s="256" t="str">
        <f>IFERROR(IF(AND(AND($N219&lt;&gt;$BI$6,$N219&lt;&gt;$BJ$6),AI219="有"),$AL$2,VLOOKUP(AI219,'P1'!$B$4:$J$35,9,FALSE)),"")</f>
        <v/>
      </c>
      <c r="AJ220" s="256" t="str">
        <f>IFERROR(IF(AND(AND($N219&lt;&gt;$BI$6,$N219&lt;&gt;$BJ$6),AJ219="有"),$AL$2,VLOOKUP(AJ219,'P1'!$B$4:$J$35,9,FALSE)),"")</f>
        <v/>
      </c>
      <c r="AK220" s="256" t="str">
        <f>IFERROR(IF(AND(AND($N219&lt;&gt;$BI$6,$N219&lt;&gt;$BJ$6),AK219="有"),$AL$2,VLOOKUP(AK219,'P1'!$B$4:$J$35,9,FALSE)),"")</f>
        <v/>
      </c>
      <c r="AL220" s="256" t="str">
        <f>IFERROR(IF(AND(AND($N219&lt;&gt;$BI$6,$N219&lt;&gt;$BJ$6),AL219="有"),$AL$2,VLOOKUP(AL219,'P1'!$B$4:$J$35,9,FALSE)),"")</f>
        <v/>
      </c>
      <c r="AM220" s="256" t="str">
        <f>IFERROR(IF(AND(AND($N219&lt;&gt;$BI$6,$N219&lt;&gt;$BJ$6),AM219="有"),$AL$2,VLOOKUP(AM219,'P1'!$B$4:$J$35,9,FALSE)),"")</f>
        <v/>
      </c>
      <c r="AN220" s="256" t="str">
        <f>IFERROR(IF(AND(AND($N219&lt;&gt;$BI$6,$N219&lt;&gt;$BJ$6),AN219="有"),$AL$2,VLOOKUP(AN219,'P1'!$B$4:$J$35,9,FALSE)),"")</f>
        <v/>
      </c>
      <c r="AO220" s="256" t="str">
        <f>IFERROR(IF(AND(AND($N219&lt;&gt;$BI$6,$N219&lt;&gt;$BJ$6),AO219="有"),$AL$2,VLOOKUP(AO219,'P1'!$B$4:$J$35,9,FALSE)),"")</f>
        <v/>
      </c>
      <c r="AP220" s="256" t="str">
        <f>IFERROR(IF(AND(AND($N219&lt;&gt;$BI$6,$N219&lt;&gt;$BJ$6),AP219="有"),$AL$2,VLOOKUP(AP219,'P1'!$B$4:$J$35,9,FALSE)),"")</f>
        <v/>
      </c>
      <c r="AQ220" s="256" t="str">
        <f>IFERROR(IF(AND(AND($N219&lt;&gt;$BI$6,$N219&lt;&gt;$BJ$6),AQ219="有"),$AL$2,VLOOKUP(AQ219,'P1'!$B$4:$J$35,9,FALSE)),"")</f>
        <v/>
      </c>
      <c r="AR220" s="256" t="str">
        <f>IFERROR(IF(AND(AND($N219&lt;&gt;$BI$6,$N219&lt;&gt;$BJ$6),AR219="有"),$AL$2,VLOOKUP(AR219,'P1'!$B$4:$J$35,9,FALSE)),"")</f>
        <v/>
      </c>
      <c r="AS220" s="256" t="str">
        <f>IFERROR(IF(AND(AND($N219&lt;&gt;$BI$6,$N219&lt;&gt;$BJ$6),AS219="有"),$AL$2,VLOOKUP(AS219,'P1'!$B$4:$J$35,9,FALSE)),"")</f>
        <v/>
      </c>
      <c r="AT220" s="256" t="str">
        <f>IFERROR(IF(AND(AND($N219&lt;&gt;$BI$6,$N219&lt;&gt;$BJ$6),AT219="有"),$AL$2,VLOOKUP(AT219,'P1'!$B$4:$J$35,9,FALSE)),"")</f>
        <v/>
      </c>
      <c r="AU220" s="256" t="str">
        <f>IFERROR(IF(AND(AND($N219&lt;&gt;$BI$6,$N219&lt;&gt;$BJ$6),AU219="有"),$AL$2,VLOOKUP(AU219,'P1'!$B$4:$J$35,9,FALSE)),"")</f>
        <v/>
      </c>
      <c r="AV220" s="257">
        <f>SUM(Q220:AU220)</f>
        <v>0</v>
      </c>
      <c r="AW220" s="707"/>
      <c r="AX220" s="709"/>
      <c r="AY220" s="258"/>
      <c r="AZ220" s="258"/>
    </row>
    <row r="221" spans="2:52" ht="17.100000000000001" customHeight="1">
      <c r="B221" s="686">
        <f t="shared" si="14"/>
        <v>94</v>
      </c>
      <c r="C221" s="717"/>
      <c r="D221" s="718"/>
      <c r="E221" s="718"/>
      <c r="F221" s="718"/>
      <c r="G221" s="718"/>
      <c r="H221" s="719"/>
      <c r="I221" s="723"/>
      <c r="J221" s="724"/>
      <c r="K221" s="724"/>
      <c r="L221" s="724"/>
      <c r="M221" s="725"/>
      <c r="N221" s="729"/>
      <c r="O221" s="730"/>
      <c r="P221" s="71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3">
        <f>COUNTA(Q221:AU221)</f>
        <v>0</v>
      </c>
      <c r="AW221" s="706">
        <f>AV222</f>
        <v>0</v>
      </c>
      <c r="AX221" s="708" t="str">
        <f>IFERROR(ROUNDDOWN(AV222/$AT$2,1),"")</f>
        <v/>
      </c>
      <c r="AY221" s="254"/>
      <c r="AZ221" s="254"/>
    </row>
    <row r="222" spans="2:52" ht="17.100000000000001" customHeight="1">
      <c r="B222" s="687"/>
      <c r="C222" s="720"/>
      <c r="D222" s="721"/>
      <c r="E222" s="721"/>
      <c r="F222" s="721"/>
      <c r="G222" s="721"/>
      <c r="H222" s="722"/>
      <c r="I222" s="726"/>
      <c r="J222" s="727"/>
      <c r="K222" s="727"/>
      <c r="L222" s="727"/>
      <c r="M222" s="728"/>
      <c r="N222" s="720"/>
      <c r="O222" s="721"/>
      <c r="P222" s="722"/>
      <c r="Q222" s="256" t="str">
        <f>IFERROR(IF(AND(AND($N221&lt;&gt;$BI$6,$N221&lt;&gt;$BJ$6),Q221="有"),$AL$2,VLOOKUP(Q221,'P1'!$B$4:$J$35,9,FALSE)),"")</f>
        <v/>
      </c>
      <c r="R222" s="256" t="str">
        <f>IFERROR(IF(AND(AND($N221&lt;&gt;$BI$6,$N221&lt;&gt;$BJ$6),R221="有"),$AL$2,VLOOKUP(R221,'P1'!$B$4:$J$35,9,FALSE)),"")</f>
        <v/>
      </c>
      <c r="S222" s="256" t="str">
        <f>IFERROR(IF(AND(AND($N221&lt;&gt;$BI$6,$N221&lt;&gt;$BJ$6),S221="有"),$AL$2,VLOOKUP(S221,'P1'!$B$4:$J$35,9,FALSE)),"")</f>
        <v/>
      </c>
      <c r="T222" s="256" t="str">
        <f>IFERROR(IF(AND(AND($N221&lt;&gt;$BI$6,$N221&lt;&gt;$BJ$6),T221="有"),$AL$2,VLOOKUP(T221,'P1'!$B$4:$J$35,9,FALSE)),"")</f>
        <v/>
      </c>
      <c r="U222" s="256" t="str">
        <f>IFERROR(IF(AND(AND($N221&lt;&gt;$BI$6,$N221&lt;&gt;$BJ$6),U221="有"),$AL$2,VLOOKUP(U221,'P1'!$B$4:$J$35,9,FALSE)),"")</f>
        <v/>
      </c>
      <c r="V222" s="256" t="str">
        <f>IFERROR(IF(AND(AND($N221&lt;&gt;$BI$6,$N221&lt;&gt;$BJ$6),V221="有"),$AL$2,VLOOKUP(V221,'P1'!$B$4:$J$35,9,FALSE)),"")</f>
        <v/>
      </c>
      <c r="W222" s="256" t="str">
        <f>IFERROR(IF(AND(AND($N221&lt;&gt;$BI$6,$N221&lt;&gt;$BJ$6),W221="有"),$AL$2,VLOOKUP(W221,'P1'!$B$4:$J$35,9,FALSE)),"")</f>
        <v/>
      </c>
      <c r="X222" s="256" t="str">
        <f>IFERROR(IF(AND(AND($N221&lt;&gt;$BI$6,$N221&lt;&gt;$BJ$6),X221="有"),$AL$2,VLOOKUP(X221,'P1'!$B$4:$J$35,9,FALSE)),"")</f>
        <v/>
      </c>
      <c r="Y222" s="256" t="str">
        <f>IFERROR(IF(AND(AND($N221&lt;&gt;$BI$6,$N221&lt;&gt;$BJ$6),Y221="有"),$AL$2,VLOOKUP(Y221,'P1'!$B$4:$J$35,9,FALSE)),"")</f>
        <v/>
      </c>
      <c r="Z222" s="256" t="str">
        <f>IFERROR(IF(AND(AND($N221&lt;&gt;$BI$6,$N221&lt;&gt;$BJ$6),Z221="有"),$AL$2,VLOOKUP(Z221,'P1'!$B$4:$J$35,9,FALSE)),"")</f>
        <v/>
      </c>
      <c r="AA222" s="256" t="str">
        <f>IFERROR(IF(AND(AND($N221&lt;&gt;$BI$6,$N221&lt;&gt;$BJ$6),AA221="有"),$AL$2,VLOOKUP(AA221,'P1'!$B$4:$J$35,9,FALSE)),"")</f>
        <v/>
      </c>
      <c r="AB222" s="256" t="str">
        <f>IFERROR(IF(AND(AND($N221&lt;&gt;$BI$6,$N221&lt;&gt;$BJ$6),AB221="有"),$AL$2,VLOOKUP(AB221,'P1'!$B$4:$J$35,9,FALSE)),"")</f>
        <v/>
      </c>
      <c r="AC222" s="256" t="str">
        <f>IFERROR(IF(AND(AND($N221&lt;&gt;$BI$6,$N221&lt;&gt;$BJ$6),AC221="有"),$AL$2,VLOOKUP(AC221,'P1'!$B$4:$J$35,9,FALSE)),"")</f>
        <v/>
      </c>
      <c r="AD222" s="256" t="str">
        <f>IFERROR(IF(AND(AND($N221&lt;&gt;$BI$6,$N221&lt;&gt;$BJ$6),AD221="有"),$AL$2,VLOOKUP(AD221,'P1'!$B$4:$J$35,9,FALSE)),"")</f>
        <v/>
      </c>
      <c r="AE222" s="256" t="str">
        <f>IFERROR(IF(AND(AND($N221&lt;&gt;$BI$6,$N221&lt;&gt;$BJ$6),AE221="有"),$AL$2,VLOOKUP(AE221,'P1'!$B$4:$J$35,9,FALSE)),"")</f>
        <v/>
      </c>
      <c r="AF222" s="256" t="str">
        <f>IFERROR(IF(AND(AND($N221&lt;&gt;$BI$6,$N221&lt;&gt;$BJ$6),AF221="有"),$AL$2,VLOOKUP(AF221,'P1'!$B$4:$J$35,9,FALSE)),"")</f>
        <v/>
      </c>
      <c r="AG222" s="256" t="str">
        <f>IFERROR(IF(AND(AND($N221&lt;&gt;$BI$6,$N221&lt;&gt;$BJ$6),AG221="有"),$AL$2,VLOOKUP(AG221,'P1'!$B$4:$J$35,9,FALSE)),"")</f>
        <v/>
      </c>
      <c r="AH222" s="256" t="str">
        <f>IFERROR(IF(AND(AND($N221&lt;&gt;$BI$6,$N221&lt;&gt;$BJ$6),AH221="有"),$AL$2,VLOOKUP(AH221,'P1'!$B$4:$J$35,9,FALSE)),"")</f>
        <v/>
      </c>
      <c r="AI222" s="256" t="str">
        <f>IFERROR(IF(AND(AND($N221&lt;&gt;$BI$6,$N221&lt;&gt;$BJ$6),AI221="有"),$AL$2,VLOOKUP(AI221,'P1'!$B$4:$J$35,9,FALSE)),"")</f>
        <v/>
      </c>
      <c r="AJ222" s="256" t="str">
        <f>IFERROR(IF(AND(AND($N221&lt;&gt;$BI$6,$N221&lt;&gt;$BJ$6),AJ221="有"),$AL$2,VLOOKUP(AJ221,'P1'!$B$4:$J$35,9,FALSE)),"")</f>
        <v/>
      </c>
      <c r="AK222" s="256" t="str">
        <f>IFERROR(IF(AND(AND($N221&lt;&gt;$BI$6,$N221&lt;&gt;$BJ$6),AK221="有"),$AL$2,VLOOKUP(AK221,'P1'!$B$4:$J$35,9,FALSE)),"")</f>
        <v/>
      </c>
      <c r="AL222" s="256" t="str">
        <f>IFERROR(IF(AND(AND($N221&lt;&gt;$BI$6,$N221&lt;&gt;$BJ$6),AL221="有"),$AL$2,VLOOKUP(AL221,'P1'!$B$4:$J$35,9,FALSE)),"")</f>
        <v/>
      </c>
      <c r="AM222" s="256" t="str">
        <f>IFERROR(IF(AND(AND($N221&lt;&gt;$BI$6,$N221&lt;&gt;$BJ$6),AM221="有"),$AL$2,VLOOKUP(AM221,'P1'!$B$4:$J$35,9,FALSE)),"")</f>
        <v/>
      </c>
      <c r="AN222" s="256" t="str">
        <f>IFERROR(IF(AND(AND($N221&lt;&gt;$BI$6,$N221&lt;&gt;$BJ$6),AN221="有"),$AL$2,VLOOKUP(AN221,'P1'!$B$4:$J$35,9,FALSE)),"")</f>
        <v/>
      </c>
      <c r="AO222" s="256" t="str">
        <f>IFERROR(IF(AND(AND($N221&lt;&gt;$BI$6,$N221&lt;&gt;$BJ$6),AO221="有"),$AL$2,VLOOKUP(AO221,'P1'!$B$4:$J$35,9,FALSE)),"")</f>
        <v/>
      </c>
      <c r="AP222" s="256" t="str">
        <f>IFERROR(IF(AND(AND($N221&lt;&gt;$BI$6,$N221&lt;&gt;$BJ$6),AP221="有"),$AL$2,VLOOKUP(AP221,'P1'!$B$4:$J$35,9,FALSE)),"")</f>
        <v/>
      </c>
      <c r="AQ222" s="256" t="str">
        <f>IFERROR(IF(AND(AND($N221&lt;&gt;$BI$6,$N221&lt;&gt;$BJ$6),AQ221="有"),$AL$2,VLOOKUP(AQ221,'P1'!$B$4:$J$35,9,FALSE)),"")</f>
        <v/>
      </c>
      <c r="AR222" s="256" t="str">
        <f>IFERROR(IF(AND(AND($N221&lt;&gt;$BI$6,$N221&lt;&gt;$BJ$6),AR221="有"),$AL$2,VLOOKUP(AR221,'P1'!$B$4:$J$35,9,FALSE)),"")</f>
        <v/>
      </c>
      <c r="AS222" s="256" t="str">
        <f>IFERROR(IF(AND(AND($N221&lt;&gt;$BI$6,$N221&lt;&gt;$BJ$6),AS221="有"),$AL$2,VLOOKUP(AS221,'P1'!$B$4:$J$35,9,FALSE)),"")</f>
        <v/>
      </c>
      <c r="AT222" s="256" t="str">
        <f>IFERROR(IF(AND(AND($N221&lt;&gt;$BI$6,$N221&lt;&gt;$BJ$6),AT221="有"),$AL$2,VLOOKUP(AT221,'P1'!$B$4:$J$35,9,FALSE)),"")</f>
        <v/>
      </c>
      <c r="AU222" s="256" t="str">
        <f>IFERROR(IF(AND(AND($N221&lt;&gt;$BI$6,$N221&lt;&gt;$BJ$6),AU221="有"),$AL$2,VLOOKUP(AU221,'P1'!$B$4:$J$35,9,FALSE)),"")</f>
        <v/>
      </c>
      <c r="AV222" s="257">
        <f>SUM(Q222:AU222)</f>
        <v>0</v>
      </c>
      <c r="AW222" s="707"/>
      <c r="AX222" s="709"/>
      <c r="AY222" s="258"/>
      <c r="AZ222" s="258"/>
    </row>
    <row r="223" spans="2:52" ht="17.100000000000001" customHeight="1">
      <c r="B223" s="686">
        <f t="shared" si="14"/>
        <v>95</v>
      </c>
      <c r="C223" s="717"/>
      <c r="D223" s="718"/>
      <c r="E223" s="718"/>
      <c r="F223" s="718"/>
      <c r="G223" s="718"/>
      <c r="H223" s="719"/>
      <c r="I223" s="723"/>
      <c r="J223" s="724"/>
      <c r="K223" s="724"/>
      <c r="L223" s="724"/>
      <c r="M223" s="725"/>
      <c r="N223" s="729"/>
      <c r="O223" s="730"/>
      <c r="P223" s="71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253">
        <f>COUNTA(Q223:AU223)</f>
        <v>0</v>
      </c>
      <c r="AW223" s="706">
        <f>AV224</f>
        <v>0</v>
      </c>
      <c r="AX223" s="708" t="str">
        <f>IFERROR(ROUNDDOWN(AV224/$AT$2,1),"")</f>
        <v/>
      </c>
      <c r="AY223" s="254"/>
      <c r="AZ223" s="254"/>
    </row>
    <row r="224" spans="2:52" ht="17.100000000000001" customHeight="1">
      <c r="B224" s="687"/>
      <c r="C224" s="720"/>
      <c r="D224" s="721"/>
      <c r="E224" s="721"/>
      <c r="F224" s="721"/>
      <c r="G224" s="721"/>
      <c r="H224" s="722"/>
      <c r="I224" s="726"/>
      <c r="J224" s="727"/>
      <c r="K224" s="727"/>
      <c r="L224" s="727"/>
      <c r="M224" s="728"/>
      <c r="N224" s="720"/>
      <c r="O224" s="721"/>
      <c r="P224" s="722"/>
      <c r="Q224" s="256" t="str">
        <f>IFERROR(IF(AND(AND($N223&lt;&gt;$BI$6,$N223&lt;&gt;$BJ$6),Q223="有"),$AL$2,VLOOKUP(Q223,'P1'!$B$4:$J$35,9,FALSE)),"")</f>
        <v/>
      </c>
      <c r="R224" s="256" t="str">
        <f>IFERROR(IF(AND(AND($N223&lt;&gt;$BI$6,$N223&lt;&gt;$BJ$6),R223="有"),$AL$2,VLOOKUP(R223,'P1'!$B$4:$J$35,9,FALSE)),"")</f>
        <v/>
      </c>
      <c r="S224" s="256" t="str">
        <f>IFERROR(IF(AND(AND($N223&lt;&gt;$BI$6,$N223&lt;&gt;$BJ$6),S223="有"),$AL$2,VLOOKUP(S223,'P1'!$B$4:$J$35,9,FALSE)),"")</f>
        <v/>
      </c>
      <c r="T224" s="256" t="str">
        <f>IFERROR(IF(AND(AND($N223&lt;&gt;$BI$6,$N223&lt;&gt;$BJ$6),T223="有"),$AL$2,VLOOKUP(T223,'P1'!$B$4:$J$35,9,FALSE)),"")</f>
        <v/>
      </c>
      <c r="U224" s="256" t="str">
        <f>IFERROR(IF(AND(AND($N223&lt;&gt;$BI$6,$N223&lt;&gt;$BJ$6),U223="有"),$AL$2,VLOOKUP(U223,'P1'!$B$4:$J$35,9,FALSE)),"")</f>
        <v/>
      </c>
      <c r="V224" s="256" t="str">
        <f>IFERROR(IF(AND(AND($N223&lt;&gt;$BI$6,$N223&lt;&gt;$BJ$6),V223="有"),$AL$2,VLOOKUP(V223,'P1'!$B$4:$J$35,9,FALSE)),"")</f>
        <v/>
      </c>
      <c r="W224" s="256" t="str">
        <f>IFERROR(IF(AND(AND($N223&lt;&gt;$BI$6,$N223&lt;&gt;$BJ$6),W223="有"),$AL$2,VLOOKUP(W223,'P1'!$B$4:$J$35,9,FALSE)),"")</f>
        <v/>
      </c>
      <c r="X224" s="256" t="str">
        <f>IFERROR(IF(AND(AND($N223&lt;&gt;$BI$6,$N223&lt;&gt;$BJ$6),X223="有"),$AL$2,VLOOKUP(X223,'P1'!$B$4:$J$35,9,FALSE)),"")</f>
        <v/>
      </c>
      <c r="Y224" s="256" t="str">
        <f>IFERROR(IF(AND(AND($N223&lt;&gt;$BI$6,$N223&lt;&gt;$BJ$6),Y223="有"),$AL$2,VLOOKUP(Y223,'P1'!$B$4:$J$35,9,FALSE)),"")</f>
        <v/>
      </c>
      <c r="Z224" s="256" t="str">
        <f>IFERROR(IF(AND(AND($N223&lt;&gt;$BI$6,$N223&lt;&gt;$BJ$6),Z223="有"),$AL$2,VLOOKUP(Z223,'P1'!$B$4:$J$35,9,FALSE)),"")</f>
        <v/>
      </c>
      <c r="AA224" s="256" t="str">
        <f>IFERROR(IF(AND(AND($N223&lt;&gt;$BI$6,$N223&lt;&gt;$BJ$6),AA223="有"),$AL$2,VLOOKUP(AA223,'P1'!$B$4:$J$35,9,FALSE)),"")</f>
        <v/>
      </c>
      <c r="AB224" s="256" t="str">
        <f>IFERROR(IF(AND(AND($N223&lt;&gt;$BI$6,$N223&lt;&gt;$BJ$6),AB223="有"),$AL$2,VLOOKUP(AB223,'P1'!$B$4:$J$35,9,FALSE)),"")</f>
        <v/>
      </c>
      <c r="AC224" s="256" t="str">
        <f>IFERROR(IF(AND(AND($N223&lt;&gt;$BI$6,$N223&lt;&gt;$BJ$6),AC223="有"),$AL$2,VLOOKUP(AC223,'P1'!$B$4:$J$35,9,FALSE)),"")</f>
        <v/>
      </c>
      <c r="AD224" s="256" t="str">
        <f>IFERROR(IF(AND(AND($N223&lt;&gt;$BI$6,$N223&lt;&gt;$BJ$6),AD223="有"),$AL$2,VLOOKUP(AD223,'P1'!$B$4:$J$35,9,FALSE)),"")</f>
        <v/>
      </c>
      <c r="AE224" s="256" t="str">
        <f>IFERROR(IF(AND(AND($N223&lt;&gt;$BI$6,$N223&lt;&gt;$BJ$6),AE223="有"),$AL$2,VLOOKUP(AE223,'P1'!$B$4:$J$35,9,FALSE)),"")</f>
        <v/>
      </c>
      <c r="AF224" s="256" t="str">
        <f>IFERROR(IF(AND(AND($N223&lt;&gt;$BI$6,$N223&lt;&gt;$BJ$6),AF223="有"),$AL$2,VLOOKUP(AF223,'P1'!$B$4:$J$35,9,FALSE)),"")</f>
        <v/>
      </c>
      <c r="AG224" s="256" t="str">
        <f>IFERROR(IF(AND(AND($N223&lt;&gt;$BI$6,$N223&lt;&gt;$BJ$6),AG223="有"),$AL$2,VLOOKUP(AG223,'P1'!$B$4:$J$35,9,FALSE)),"")</f>
        <v/>
      </c>
      <c r="AH224" s="256" t="str">
        <f>IFERROR(IF(AND(AND($N223&lt;&gt;$BI$6,$N223&lt;&gt;$BJ$6),AH223="有"),$AL$2,VLOOKUP(AH223,'P1'!$B$4:$J$35,9,FALSE)),"")</f>
        <v/>
      </c>
      <c r="AI224" s="256" t="str">
        <f>IFERROR(IF(AND(AND($N223&lt;&gt;$BI$6,$N223&lt;&gt;$BJ$6),AI223="有"),$AL$2,VLOOKUP(AI223,'P1'!$B$4:$J$35,9,FALSE)),"")</f>
        <v/>
      </c>
      <c r="AJ224" s="256" t="str">
        <f>IFERROR(IF(AND(AND($N223&lt;&gt;$BI$6,$N223&lt;&gt;$BJ$6),AJ223="有"),$AL$2,VLOOKUP(AJ223,'P1'!$B$4:$J$35,9,FALSE)),"")</f>
        <v/>
      </c>
      <c r="AK224" s="256" t="str">
        <f>IFERROR(IF(AND(AND($N223&lt;&gt;$BI$6,$N223&lt;&gt;$BJ$6),AK223="有"),$AL$2,VLOOKUP(AK223,'P1'!$B$4:$J$35,9,FALSE)),"")</f>
        <v/>
      </c>
      <c r="AL224" s="256" t="str">
        <f>IFERROR(IF(AND(AND($N223&lt;&gt;$BI$6,$N223&lt;&gt;$BJ$6),AL223="有"),$AL$2,VLOOKUP(AL223,'P1'!$B$4:$J$35,9,FALSE)),"")</f>
        <v/>
      </c>
      <c r="AM224" s="256" t="str">
        <f>IFERROR(IF(AND(AND($N223&lt;&gt;$BI$6,$N223&lt;&gt;$BJ$6),AM223="有"),$AL$2,VLOOKUP(AM223,'P1'!$B$4:$J$35,9,FALSE)),"")</f>
        <v/>
      </c>
      <c r="AN224" s="256" t="str">
        <f>IFERROR(IF(AND(AND($N223&lt;&gt;$BI$6,$N223&lt;&gt;$BJ$6),AN223="有"),$AL$2,VLOOKUP(AN223,'P1'!$B$4:$J$35,9,FALSE)),"")</f>
        <v/>
      </c>
      <c r="AO224" s="256" t="str">
        <f>IFERROR(IF(AND(AND($N223&lt;&gt;$BI$6,$N223&lt;&gt;$BJ$6),AO223="有"),$AL$2,VLOOKUP(AO223,'P1'!$B$4:$J$35,9,FALSE)),"")</f>
        <v/>
      </c>
      <c r="AP224" s="256" t="str">
        <f>IFERROR(IF(AND(AND($N223&lt;&gt;$BI$6,$N223&lt;&gt;$BJ$6),AP223="有"),$AL$2,VLOOKUP(AP223,'P1'!$B$4:$J$35,9,FALSE)),"")</f>
        <v/>
      </c>
      <c r="AQ224" s="256" t="str">
        <f>IFERROR(IF(AND(AND($N223&lt;&gt;$BI$6,$N223&lt;&gt;$BJ$6),AQ223="有"),$AL$2,VLOOKUP(AQ223,'P1'!$B$4:$J$35,9,FALSE)),"")</f>
        <v/>
      </c>
      <c r="AR224" s="256" t="str">
        <f>IFERROR(IF(AND(AND($N223&lt;&gt;$BI$6,$N223&lt;&gt;$BJ$6),AR223="有"),$AL$2,VLOOKUP(AR223,'P1'!$B$4:$J$35,9,FALSE)),"")</f>
        <v/>
      </c>
      <c r="AS224" s="256" t="str">
        <f>IFERROR(IF(AND(AND($N223&lt;&gt;$BI$6,$N223&lt;&gt;$BJ$6),AS223="有"),$AL$2,VLOOKUP(AS223,'P1'!$B$4:$J$35,9,FALSE)),"")</f>
        <v/>
      </c>
      <c r="AT224" s="256" t="str">
        <f>IFERROR(IF(AND(AND($N223&lt;&gt;$BI$6,$N223&lt;&gt;$BJ$6),AT223="有"),$AL$2,VLOOKUP(AT223,'P1'!$B$4:$J$35,9,FALSE)),"")</f>
        <v/>
      </c>
      <c r="AU224" s="256" t="str">
        <f>IFERROR(IF(AND(AND($N223&lt;&gt;$BI$6,$N223&lt;&gt;$BJ$6),AU223="有"),$AL$2,VLOOKUP(AU223,'P1'!$B$4:$J$35,9,FALSE)),"")</f>
        <v/>
      </c>
      <c r="AV224" s="257">
        <f>SUM(Q224:AU224)</f>
        <v>0</v>
      </c>
      <c r="AW224" s="707"/>
      <c r="AX224" s="709"/>
      <c r="AY224" s="258"/>
      <c r="AZ224" s="258"/>
    </row>
    <row r="225" spans="2:52" ht="17.100000000000001" customHeight="1">
      <c r="B225" s="686">
        <f t="shared" si="14"/>
        <v>96</v>
      </c>
      <c r="C225" s="717"/>
      <c r="D225" s="718"/>
      <c r="E225" s="718"/>
      <c r="F225" s="718"/>
      <c r="G225" s="718"/>
      <c r="H225" s="719"/>
      <c r="I225" s="723"/>
      <c r="J225" s="724"/>
      <c r="K225" s="724"/>
      <c r="L225" s="724"/>
      <c r="M225" s="725"/>
      <c r="N225" s="729"/>
      <c r="O225" s="730"/>
      <c r="P225" s="71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59"/>
      <c r="AV225" s="253">
        <f>COUNTA(Q225:AU225)</f>
        <v>0</v>
      </c>
      <c r="AW225" s="706">
        <f>AV226</f>
        <v>0</v>
      </c>
      <c r="AX225" s="708" t="str">
        <f>IFERROR(ROUNDDOWN(AV226/$AT$2,1),"")</f>
        <v/>
      </c>
      <c r="AY225" s="254"/>
      <c r="AZ225" s="254"/>
    </row>
    <row r="226" spans="2:52" ht="17.100000000000001" customHeight="1">
      <c r="B226" s="687"/>
      <c r="C226" s="720"/>
      <c r="D226" s="721"/>
      <c r="E226" s="721"/>
      <c r="F226" s="721"/>
      <c r="G226" s="721"/>
      <c r="H226" s="722"/>
      <c r="I226" s="726"/>
      <c r="J226" s="727"/>
      <c r="K226" s="727"/>
      <c r="L226" s="727"/>
      <c r="M226" s="728"/>
      <c r="N226" s="720"/>
      <c r="O226" s="721"/>
      <c r="P226" s="722"/>
      <c r="Q226" s="256" t="str">
        <f>IFERROR(IF(AND(AND($N225&lt;&gt;$BI$6,$N225&lt;&gt;$BJ$6),Q225="有"),$AL$2,VLOOKUP(Q225,'P1'!$B$4:$J$35,9,FALSE)),"")</f>
        <v/>
      </c>
      <c r="R226" s="256" t="str">
        <f>IFERROR(IF(AND(AND($N225&lt;&gt;$BI$6,$N225&lt;&gt;$BJ$6),R225="有"),$AL$2,VLOOKUP(R225,'P1'!$B$4:$J$35,9,FALSE)),"")</f>
        <v/>
      </c>
      <c r="S226" s="256" t="str">
        <f>IFERROR(IF(AND(AND($N225&lt;&gt;$BI$6,$N225&lt;&gt;$BJ$6),S225="有"),$AL$2,VLOOKUP(S225,'P1'!$B$4:$J$35,9,FALSE)),"")</f>
        <v/>
      </c>
      <c r="T226" s="256" t="str">
        <f>IFERROR(IF(AND(AND($N225&lt;&gt;$BI$6,$N225&lt;&gt;$BJ$6),T225="有"),$AL$2,VLOOKUP(T225,'P1'!$B$4:$J$35,9,FALSE)),"")</f>
        <v/>
      </c>
      <c r="U226" s="256" t="str">
        <f>IFERROR(IF(AND(AND($N225&lt;&gt;$BI$6,$N225&lt;&gt;$BJ$6),U225="有"),$AL$2,VLOOKUP(U225,'P1'!$B$4:$J$35,9,FALSE)),"")</f>
        <v/>
      </c>
      <c r="V226" s="256" t="str">
        <f>IFERROR(IF(AND(AND($N225&lt;&gt;$BI$6,$N225&lt;&gt;$BJ$6),V225="有"),$AL$2,VLOOKUP(V225,'P1'!$B$4:$J$35,9,FALSE)),"")</f>
        <v/>
      </c>
      <c r="W226" s="256" t="str">
        <f>IFERROR(IF(AND(AND($N225&lt;&gt;$BI$6,$N225&lt;&gt;$BJ$6),W225="有"),$AL$2,VLOOKUP(W225,'P1'!$B$4:$J$35,9,FALSE)),"")</f>
        <v/>
      </c>
      <c r="X226" s="256" t="str">
        <f>IFERROR(IF(AND(AND($N225&lt;&gt;$BI$6,$N225&lt;&gt;$BJ$6),X225="有"),$AL$2,VLOOKUP(X225,'P1'!$B$4:$J$35,9,FALSE)),"")</f>
        <v/>
      </c>
      <c r="Y226" s="256" t="str">
        <f>IFERROR(IF(AND(AND($N225&lt;&gt;$BI$6,$N225&lt;&gt;$BJ$6),Y225="有"),$AL$2,VLOOKUP(Y225,'P1'!$B$4:$J$35,9,FALSE)),"")</f>
        <v/>
      </c>
      <c r="Z226" s="256" t="str">
        <f>IFERROR(IF(AND(AND($N225&lt;&gt;$BI$6,$N225&lt;&gt;$BJ$6),Z225="有"),$AL$2,VLOOKUP(Z225,'P1'!$B$4:$J$35,9,FALSE)),"")</f>
        <v/>
      </c>
      <c r="AA226" s="256" t="str">
        <f>IFERROR(IF(AND(AND($N225&lt;&gt;$BI$6,$N225&lt;&gt;$BJ$6),AA225="有"),$AL$2,VLOOKUP(AA225,'P1'!$B$4:$J$35,9,FALSE)),"")</f>
        <v/>
      </c>
      <c r="AB226" s="256" t="str">
        <f>IFERROR(IF(AND(AND($N225&lt;&gt;$BI$6,$N225&lt;&gt;$BJ$6),AB225="有"),$AL$2,VLOOKUP(AB225,'P1'!$B$4:$J$35,9,FALSE)),"")</f>
        <v/>
      </c>
      <c r="AC226" s="256" t="str">
        <f>IFERROR(IF(AND(AND($N225&lt;&gt;$BI$6,$N225&lt;&gt;$BJ$6),AC225="有"),$AL$2,VLOOKUP(AC225,'P1'!$B$4:$J$35,9,FALSE)),"")</f>
        <v/>
      </c>
      <c r="AD226" s="256" t="str">
        <f>IFERROR(IF(AND(AND($N225&lt;&gt;$BI$6,$N225&lt;&gt;$BJ$6),AD225="有"),$AL$2,VLOOKUP(AD225,'P1'!$B$4:$J$35,9,FALSE)),"")</f>
        <v/>
      </c>
      <c r="AE226" s="256" t="str">
        <f>IFERROR(IF(AND(AND($N225&lt;&gt;$BI$6,$N225&lt;&gt;$BJ$6),AE225="有"),$AL$2,VLOOKUP(AE225,'P1'!$B$4:$J$35,9,FALSE)),"")</f>
        <v/>
      </c>
      <c r="AF226" s="256" t="str">
        <f>IFERROR(IF(AND(AND($N225&lt;&gt;$BI$6,$N225&lt;&gt;$BJ$6),AF225="有"),$AL$2,VLOOKUP(AF225,'P1'!$B$4:$J$35,9,FALSE)),"")</f>
        <v/>
      </c>
      <c r="AG226" s="256" t="str">
        <f>IFERROR(IF(AND(AND($N225&lt;&gt;$BI$6,$N225&lt;&gt;$BJ$6),AG225="有"),$AL$2,VLOOKUP(AG225,'P1'!$B$4:$J$35,9,FALSE)),"")</f>
        <v/>
      </c>
      <c r="AH226" s="256" t="str">
        <f>IFERROR(IF(AND(AND($N225&lt;&gt;$BI$6,$N225&lt;&gt;$BJ$6),AH225="有"),$AL$2,VLOOKUP(AH225,'P1'!$B$4:$J$35,9,FALSE)),"")</f>
        <v/>
      </c>
      <c r="AI226" s="256" t="str">
        <f>IFERROR(IF(AND(AND($N225&lt;&gt;$BI$6,$N225&lt;&gt;$BJ$6),AI225="有"),$AL$2,VLOOKUP(AI225,'P1'!$B$4:$J$35,9,FALSE)),"")</f>
        <v/>
      </c>
      <c r="AJ226" s="256" t="str">
        <f>IFERROR(IF(AND(AND($N225&lt;&gt;$BI$6,$N225&lt;&gt;$BJ$6),AJ225="有"),$AL$2,VLOOKUP(AJ225,'P1'!$B$4:$J$35,9,FALSE)),"")</f>
        <v/>
      </c>
      <c r="AK226" s="256" t="str">
        <f>IFERROR(IF(AND(AND($N225&lt;&gt;$BI$6,$N225&lt;&gt;$BJ$6),AK225="有"),$AL$2,VLOOKUP(AK225,'P1'!$B$4:$J$35,9,FALSE)),"")</f>
        <v/>
      </c>
      <c r="AL226" s="256" t="str">
        <f>IFERROR(IF(AND(AND($N225&lt;&gt;$BI$6,$N225&lt;&gt;$BJ$6),AL225="有"),$AL$2,VLOOKUP(AL225,'P1'!$B$4:$J$35,9,FALSE)),"")</f>
        <v/>
      </c>
      <c r="AM226" s="256" t="str">
        <f>IFERROR(IF(AND(AND($N225&lt;&gt;$BI$6,$N225&lt;&gt;$BJ$6),AM225="有"),$AL$2,VLOOKUP(AM225,'P1'!$B$4:$J$35,9,FALSE)),"")</f>
        <v/>
      </c>
      <c r="AN226" s="256" t="str">
        <f>IFERROR(IF(AND(AND($N225&lt;&gt;$BI$6,$N225&lt;&gt;$BJ$6),AN225="有"),$AL$2,VLOOKUP(AN225,'P1'!$B$4:$J$35,9,FALSE)),"")</f>
        <v/>
      </c>
      <c r="AO226" s="256" t="str">
        <f>IFERROR(IF(AND(AND($N225&lt;&gt;$BI$6,$N225&lt;&gt;$BJ$6),AO225="有"),$AL$2,VLOOKUP(AO225,'P1'!$B$4:$J$35,9,FALSE)),"")</f>
        <v/>
      </c>
      <c r="AP226" s="256" t="str">
        <f>IFERROR(IF(AND(AND($N225&lt;&gt;$BI$6,$N225&lt;&gt;$BJ$6),AP225="有"),$AL$2,VLOOKUP(AP225,'P1'!$B$4:$J$35,9,FALSE)),"")</f>
        <v/>
      </c>
      <c r="AQ226" s="256" t="str">
        <f>IFERROR(IF(AND(AND($N225&lt;&gt;$BI$6,$N225&lt;&gt;$BJ$6),AQ225="有"),$AL$2,VLOOKUP(AQ225,'P1'!$B$4:$J$35,9,FALSE)),"")</f>
        <v/>
      </c>
      <c r="AR226" s="256" t="str">
        <f>IFERROR(IF(AND(AND($N225&lt;&gt;$BI$6,$N225&lt;&gt;$BJ$6),AR225="有"),$AL$2,VLOOKUP(AR225,'P1'!$B$4:$J$35,9,FALSE)),"")</f>
        <v/>
      </c>
      <c r="AS226" s="256" t="str">
        <f>IFERROR(IF(AND(AND($N225&lt;&gt;$BI$6,$N225&lt;&gt;$BJ$6),AS225="有"),$AL$2,VLOOKUP(AS225,'P1'!$B$4:$J$35,9,FALSE)),"")</f>
        <v/>
      </c>
      <c r="AT226" s="256" t="str">
        <f>IFERROR(IF(AND(AND($N225&lt;&gt;$BI$6,$N225&lt;&gt;$BJ$6),AT225="有"),$AL$2,VLOOKUP(AT225,'P1'!$B$4:$J$35,9,FALSE)),"")</f>
        <v/>
      </c>
      <c r="AU226" s="256" t="str">
        <f>IFERROR(IF(AND(AND($N225&lt;&gt;$BI$6,$N225&lt;&gt;$BJ$6),AU225="有"),$AL$2,VLOOKUP(AU225,'P1'!$B$4:$J$35,9,FALSE)),"")</f>
        <v/>
      </c>
      <c r="AV226" s="257">
        <f>SUM(Q226:AU226)</f>
        <v>0</v>
      </c>
      <c r="AW226" s="707"/>
      <c r="AX226" s="709"/>
      <c r="AY226" s="258"/>
      <c r="AZ226" s="258"/>
    </row>
    <row r="227" spans="2:52" ht="17.100000000000001" customHeight="1">
      <c r="B227" s="686">
        <f t="shared" si="14"/>
        <v>97</v>
      </c>
      <c r="C227" s="717"/>
      <c r="D227" s="718"/>
      <c r="E227" s="718"/>
      <c r="F227" s="718"/>
      <c r="G227" s="718"/>
      <c r="H227" s="719"/>
      <c r="I227" s="723"/>
      <c r="J227" s="724"/>
      <c r="K227" s="724"/>
      <c r="L227" s="724"/>
      <c r="M227" s="725"/>
      <c r="N227" s="729"/>
      <c r="O227" s="730"/>
      <c r="P227" s="71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59"/>
      <c r="AV227" s="253">
        <f>COUNTA(Q227:AU227)</f>
        <v>0</v>
      </c>
      <c r="AW227" s="706">
        <f>AV228</f>
        <v>0</v>
      </c>
      <c r="AX227" s="708" t="str">
        <f>IFERROR(ROUNDDOWN(AV228/$AT$2,1),"")</f>
        <v/>
      </c>
      <c r="AY227" s="254"/>
      <c r="AZ227" s="254"/>
    </row>
    <row r="228" spans="2:52" ht="17.100000000000001" customHeight="1">
      <c r="B228" s="687"/>
      <c r="C228" s="720"/>
      <c r="D228" s="721"/>
      <c r="E228" s="721"/>
      <c r="F228" s="721"/>
      <c r="G228" s="721"/>
      <c r="H228" s="722"/>
      <c r="I228" s="726"/>
      <c r="J228" s="727"/>
      <c r="K228" s="727"/>
      <c r="L228" s="727"/>
      <c r="M228" s="728"/>
      <c r="N228" s="720"/>
      <c r="O228" s="721"/>
      <c r="P228" s="722"/>
      <c r="Q228" s="256" t="str">
        <f>IFERROR(IF(AND(AND($N227&lt;&gt;$BI$6,$N227&lt;&gt;$BJ$6),Q227="有"),$AL$2,VLOOKUP(Q227,'P1'!$B$4:$J$35,9,FALSE)),"")</f>
        <v/>
      </c>
      <c r="R228" s="256" t="str">
        <f>IFERROR(IF(AND(AND($N227&lt;&gt;$BI$6,$N227&lt;&gt;$BJ$6),R227="有"),$AL$2,VLOOKUP(R227,'P1'!$B$4:$J$35,9,FALSE)),"")</f>
        <v/>
      </c>
      <c r="S228" s="256" t="str">
        <f>IFERROR(IF(AND(AND($N227&lt;&gt;$BI$6,$N227&lt;&gt;$BJ$6),S227="有"),$AL$2,VLOOKUP(S227,'P1'!$B$4:$J$35,9,FALSE)),"")</f>
        <v/>
      </c>
      <c r="T228" s="256" t="str">
        <f>IFERROR(IF(AND(AND($N227&lt;&gt;$BI$6,$N227&lt;&gt;$BJ$6),T227="有"),$AL$2,VLOOKUP(T227,'P1'!$B$4:$J$35,9,FALSE)),"")</f>
        <v/>
      </c>
      <c r="U228" s="256" t="str">
        <f>IFERROR(IF(AND(AND($N227&lt;&gt;$BI$6,$N227&lt;&gt;$BJ$6),U227="有"),$AL$2,VLOOKUP(U227,'P1'!$B$4:$J$35,9,FALSE)),"")</f>
        <v/>
      </c>
      <c r="V228" s="256" t="str">
        <f>IFERROR(IF(AND(AND($N227&lt;&gt;$BI$6,$N227&lt;&gt;$BJ$6),V227="有"),$AL$2,VLOOKUP(V227,'P1'!$B$4:$J$35,9,FALSE)),"")</f>
        <v/>
      </c>
      <c r="W228" s="256" t="str">
        <f>IFERROR(IF(AND(AND($N227&lt;&gt;$BI$6,$N227&lt;&gt;$BJ$6),W227="有"),$AL$2,VLOOKUP(W227,'P1'!$B$4:$J$35,9,FALSE)),"")</f>
        <v/>
      </c>
      <c r="X228" s="256" t="str">
        <f>IFERROR(IF(AND(AND($N227&lt;&gt;$BI$6,$N227&lt;&gt;$BJ$6),X227="有"),$AL$2,VLOOKUP(X227,'P1'!$B$4:$J$35,9,FALSE)),"")</f>
        <v/>
      </c>
      <c r="Y228" s="256" t="str">
        <f>IFERROR(IF(AND(AND($N227&lt;&gt;$BI$6,$N227&lt;&gt;$BJ$6),Y227="有"),$AL$2,VLOOKUP(Y227,'P1'!$B$4:$J$35,9,FALSE)),"")</f>
        <v/>
      </c>
      <c r="Z228" s="256" t="str">
        <f>IFERROR(IF(AND(AND($N227&lt;&gt;$BI$6,$N227&lt;&gt;$BJ$6),Z227="有"),$AL$2,VLOOKUP(Z227,'P1'!$B$4:$J$35,9,FALSE)),"")</f>
        <v/>
      </c>
      <c r="AA228" s="256" t="str">
        <f>IFERROR(IF(AND(AND($N227&lt;&gt;$BI$6,$N227&lt;&gt;$BJ$6),AA227="有"),$AL$2,VLOOKUP(AA227,'P1'!$B$4:$J$35,9,FALSE)),"")</f>
        <v/>
      </c>
      <c r="AB228" s="256" t="str">
        <f>IFERROR(IF(AND(AND($N227&lt;&gt;$BI$6,$N227&lt;&gt;$BJ$6),AB227="有"),$AL$2,VLOOKUP(AB227,'P1'!$B$4:$J$35,9,FALSE)),"")</f>
        <v/>
      </c>
      <c r="AC228" s="256" t="str">
        <f>IFERROR(IF(AND(AND($N227&lt;&gt;$BI$6,$N227&lt;&gt;$BJ$6),AC227="有"),$AL$2,VLOOKUP(AC227,'P1'!$B$4:$J$35,9,FALSE)),"")</f>
        <v/>
      </c>
      <c r="AD228" s="256" t="str">
        <f>IFERROR(IF(AND(AND($N227&lt;&gt;$BI$6,$N227&lt;&gt;$BJ$6),AD227="有"),$AL$2,VLOOKUP(AD227,'P1'!$B$4:$J$35,9,FALSE)),"")</f>
        <v/>
      </c>
      <c r="AE228" s="256" t="str">
        <f>IFERROR(IF(AND(AND($N227&lt;&gt;$BI$6,$N227&lt;&gt;$BJ$6),AE227="有"),$AL$2,VLOOKUP(AE227,'P1'!$B$4:$J$35,9,FALSE)),"")</f>
        <v/>
      </c>
      <c r="AF228" s="256" t="str">
        <f>IFERROR(IF(AND(AND($N227&lt;&gt;$BI$6,$N227&lt;&gt;$BJ$6),AF227="有"),$AL$2,VLOOKUP(AF227,'P1'!$B$4:$J$35,9,FALSE)),"")</f>
        <v/>
      </c>
      <c r="AG228" s="256" t="str">
        <f>IFERROR(IF(AND(AND($N227&lt;&gt;$BI$6,$N227&lt;&gt;$BJ$6),AG227="有"),$AL$2,VLOOKUP(AG227,'P1'!$B$4:$J$35,9,FALSE)),"")</f>
        <v/>
      </c>
      <c r="AH228" s="256" t="str">
        <f>IFERROR(IF(AND(AND($N227&lt;&gt;$BI$6,$N227&lt;&gt;$BJ$6),AH227="有"),$AL$2,VLOOKUP(AH227,'P1'!$B$4:$J$35,9,FALSE)),"")</f>
        <v/>
      </c>
      <c r="AI228" s="256" t="str">
        <f>IFERROR(IF(AND(AND($N227&lt;&gt;$BI$6,$N227&lt;&gt;$BJ$6),AI227="有"),$AL$2,VLOOKUP(AI227,'P1'!$B$4:$J$35,9,FALSE)),"")</f>
        <v/>
      </c>
      <c r="AJ228" s="256" t="str">
        <f>IFERROR(IF(AND(AND($N227&lt;&gt;$BI$6,$N227&lt;&gt;$BJ$6),AJ227="有"),$AL$2,VLOOKUP(AJ227,'P1'!$B$4:$J$35,9,FALSE)),"")</f>
        <v/>
      </c>
      <c r="AK228" s="256" t="str">
        <f>IFERROR(IF(AND(AND($N227&lt;&gt;$BI$6,$N227&lt;&gt;$BJ$6),AK227="有"),$AL$2,VLOOKUP(AK227,'P1'!$B$4:$J$35,9,FALSE)),"")</f>
        <v/>
      </c>
      <c r="AL228" s="256" t="str">
        <f>IFERROR(IF(AND(AND($N227&lt;&gt;$BI$6,$N227&lt;&gt;$BJ$6),AL227="有"),$AL$2,VLOOKUP(AL227,'P1'!$B$4:$J$35,9,FALSE)),"")</f>
        <v/>
      </c>
      <c r="AM228" s="256" t="str">
        <f>IFERROR(IF(AND(AND($N227&lt;&gt;$BI$6,$N227&lt;&gt;$BJ$6),AM227="有"),$AL$2,VLOOKUP(AM227,'P1'!$B$4:$J$35,9,FALSE)),"")</f>
        <v/>
      </c>
      <c r="AN228" s="256" t="str">
        <f>IFERROR(IF(AND(AND($N227&lt;&gt;$BI$6,$N227&lt;&gt;$BJ$6),AN227="有"),$AL$2,VLOOKUP(AN227,'P1'!$B$4:$J$35,9,FALSE)),"")</f>
        <v/>
      </c>
      <c r="AO228" s="256" t="str">
        <f>IFERROR(IF(AND(AND($N227&lt;&gt;$BI$6,$N227&lt;&gt;$BJ$6),AO227="有"),$AL$2,VLOOKUP(AO227,'P1'!$B$4:$J$35,9,FALSE)),"")</f>
        <v/>
      </c>
      <c r="AP228" s="256" t="str">
        <f>IFERROR(IF(AND(AND($N227&lt;&gt;$BI$6,$N227&lt;&gt;$BJ$6),AP227="有"),$AL$2,VLOOKUP(AP227,'P1'!$B$4:$J$35,9,FALSE)),"")</f>
        <v/>
      </c>
      <c r="AQ228" s="256" t="str">
        <f>IFERROR(IF(AND(AND($N227&lt;&gt;$BI$6,$N227&lt;&gt;$BJ$6),AQ227="有"),$AL$2,VLOOKUP(AQ227,'P1'!$B$4:$J$35,9,FALSE)),"")</f>
        <v/>
      </c>
      <c r="AR228" s="256" t="str">
        <f>IFERROR(IF(AND(AND($N227&lt;&gt;$BI$6,$N227&lt;&gt;$BJ$6),AR227="有"),$AL$2,VLOOKUP(AR227,'P1'!$B$4:$J$35,9,FALSE)),"")</f>
        <v/>
      </c>
      <c r="AS228" s="256" t="str">
        <f>IFERROR(IF(AND(AND($N227&lt;&gt;$BI$6,$N227&lt;&gt;$BJ$6),AS227="有"),$AL$2,VLOOKUP(AS227,'P1'!$B$4:$J$35,9,FALSE)),"")</f>
        <v/>
      </c>
      <c r="AT228" s="256" t="str">
        <f>IFERROR(IF(AND(AND($N227&lt;&gt;$BI$6,$N227&lt;&gt;$BJ$6),AT227="有"),$AL$2,VLOOKUP(AT227,'P1'!$B$4:$J$35,9,FALSE)),"")</f>
        <v/>
      </c>
      <c r="AU228" s="256" t="str">
        <f>IFERROR(IF(AND(AND($N227&lt;&gt;$BI$6,$N227&lt;&gt;$BJ$6),AU227="有"),$AL$2,VLOOKUP(AU227,'P1'!$B$4:$J$35,9,FALSE)),"")</f>
        <v/>
      </c>
      <c r="AV228" s="257">
        <f>SUM(Q228:AU228)</f>
        <v>0</v>
      </c>
      <c r="AW228" s="707"/>
      <c r="AX228" s="709"/>
      <c r="AY228" s="258"/>
      <c r="AZ228" s="258"/>
    </row>
    <row r="229" spans="2:52" ht="17.100000000000001" customHeight="1">
      <c r="B229" s="686">
        <f t="shared" si="14"/>
        <v>98</v>
      </c>
      <c r="C229" s="717"/>
      <c r="D229" s="718"/>
      <c r="E229" s="718"/>
      <c r="F229" s="718"/>
      <c r="G229" s="718"/>
      <c r="H229" s="719"/>
      <c r="I229" s="723"/>
      <c r="J229" s="724"/>
      <c r="K229" s="724"/>
      <c r="L229" s="724"/>
      <c r="M229" s="725"/>
      <c r="N229" s="729"/>
      <c r="O229" s="730"/>
      <c r="P229" s="71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259"/>
      <c r="AT229" s="259"/>
      <c r="AU229" s="259"/>
      <c r="AV229" s="253">
        <f>COUNTA(Q229:AU229)</f>
        <v>0</v>
      </c>
      <c r="AW229" s="706">
        <f>AV230</f>
        <v>0</v>
      </c>
      <c r="AX229" s="708" t="str">
        <f>IFERROR(ROUNDDOWN(AV230/$AT$2,1),"")</f>
        <v/>
      </c>
      <c r="AY229" s="254"/>
      <c r="AZ229" s="254"/>
    </row>
    <row r="230" spans="2:52" ht="17.100000000000001" customHeight="1">
      <c r="B230" s="687"/>
      <c r="C230" s="720"/>
      <c r="D230" s="721"/>
      <c r="E230" s="721"/>
      <c r="F230" s="721"/>
      <c r="G230" s="721"/>
      <c r="H230" s="722"/>
      <c r="I230" s="726"/>
      <c r="J230" s="727"/>
      <c r="K230" s="727"/>
      <c r="L230" s="727"/>
      <c r="M230" s="728"/>
      <c r="N230" s="720"/>
      <c r="O230" s="721"/>
      <c r="P230" s="722"/>
      <c r="Q230" s="256" t="str">
        <f>IFERROR(IF(AND(AND($N229&lt;&gt;$BI$6,$N229&lt;&gt;$BJ$6),Q229="有"),$AL$2,VLOOKUP(Q229,'P1'!$B$4:$J$35,9,FALSE)),"")</f>
        <v/>
      </c>
      <c r="R230" s="256" t="str">
        <f>IFERROR(IF(AND(AND($N229&lt;&gt;$BI$6,$N229&lt;&gt;$BJ$6),R229="有"),$AL$2,VLOOKUP(R229,'P1'!$B$4:$J$35,9,FALSE)),"")</f>
        <v/>
      </c>
      <c r="S230" s="256" t="str">
        <f>IFERROR(IF(AND(AND($N229&lt;&gt;$BI$6,$N229&lt;&gt;$BJ$6),S229="有"),$AL$2,VLOOKUP(S229,'P1'!$B$4:$J$35,9,FALSE)),"")</f>
        <v/>
      </c>
      <c r="T230" s="256" t="str">
        <f>IFERROR(IF(AND(AND($N229&lt;&gt;$BI$6,$N229&lt;&gt;$BJ$6),T229="有"),$AL$2,VLOOKUP(T229,'P1'!$B$4:$J$35,9,FALSE)),"")</f>
        <v/>
      </c>
      <c r="U230" s="256" t="str">
        <f>IFERROR(IF(AND(AND($N229&lt;&gt;$BI$6,$N229&lt;&gt;$BJ$6),U229="有"),$AL$2,VLOOKUP(U229,'P1'!$B$4:$J$35,9,FALSE)),"")</f>
        <v/>
      </c>
      <c r="V230" s="256" t="str">
        <f>IFERROR(IF(AND(AND($N229&lt;&gt;$BI$6,$N229&lt;&gt;$BJ$6),V229="有"),$AL$2,VLOOKUP(V229,'P1'!$B$4:$J$35,9,FALSE)),"")</f>
        <v/>
      </c>
      <c r="W230" s="256" t="str">
        <f>IFERROR(IF(AND(AND($N229&lt;&gt;$BI$6,$N229&lt;&gt;$BJ$6),W229="有"),$AL$2,VLOOKUP(W229,'P1'!$B$4:$J$35,9,FALSE)),"")</f>
        <v/>
      </c>
      <c r="X230" s="256" t="str">
        <f>IFERROR(IF(AND(AND($N229&lt;&gt;$BI$6,$N229&lt;&gt;$BJ$6),X229="有"),$AL$2,VLOOKUP(X229,'P1'!$B$4:$J$35,9,FALSE)),"")</f>
        <v/>
      </c>
      <c r="Y230" s="256" t="str">
        <f>IFERROR(IF(AND(AND($N229&lt;&gt;$BI$6,$N229&lt;&gt;$BJ$6),Y229="有"),$AL$2,VLOOKUP(Y229,'P1'!$B$4:$J$35,9,FALSE)),"")</f>
        <v/>
      </c>
      <c r="Z230" s="256" t="str">
        <f>IFERROR(IF(AND(AND($N229&lt;&gt;$BI$6,$N229&lt;&gt;$BJ$6),Z229="有"),$AL$2,VLOOKUP(Z229,'P1'!$B$4:$J$35,9,FALSE)),"")</f>
        <v/>
      </c>
      <c r="AA230" s="256" t="str">
        <f>IFERROR(IF(AND(AND($N229&lt;&gt;$BI$6,$N229&lt;&gt;$BJ$6),AA229="有"),$AL$2,VLOOKUP(AA229,'P1'!$B$4:$J$35,9,FALSE)),"")</f>
        <v/>
      </c>
      <c r="AB230" s="256" t="str">
        <f>IFERROR(IF(AND(AND($N229&lt;&gt;$BI$6,$N229&lt;&gt;$BJ$6),AB229="有"),$AL$2,VLOOKUP(AB229,'P1'!$B$4:$J$35,9,FALSE)),"")</f>
        <v/>
      </c>
      <c r="AC230" s="256" t="str">
        <f>IFERROR(IF(AND(AND($N229&lt;&gt;$BI$6,$N229&lt;&gt;$BJ$6),AC229="有"),$AL$2,VLOOKUP(AC229,'P1'!$B$4:$J$35,9,FALSE)),"")</f>
        <v/>
      </c>
      <c r="AD230" s="256" t="str">
        <f>IFERROR(IF(AND(AND($N229&lt;&gt;$BI$6,$N229&lt;&gt;$BJ$6),AD229="有"),$AL$2,VLOOKUP(AD229,'P1'!$B$4:$J$35,9,FALSE)),"")</f>
        <v/>
      </c>
      <c r="AE230" s="256" t="str">
        <f>IFERROR(IF(AND(AND($N229&lt;&gt;$BI$6,$N229&lt;&gt;$BJ$6),AE229="有"),$AL$2,VLOOKUP(AE229,'P1'!$B$4:$J$35,9,FALSE)),"")</f>
        <v/>
      </c>
      <c r="AF230" s="256" t="str">
        <f>IFERROR(IF(AND(AND($N229&lt;&gt;$BI$6,$N229&lt;&gt;$BJ$6),AF229="有"),$AL$2,VLOOKUP(AF229,'P1'!$B$4:$J$35,9,FALSE)),"")</f>
        <v/>
      </c>
      <c r="AG230" s="256" t="str">
        <f>IFERROR(IF(AND(AND($N229&lt;&gt;$BI$6,$N229&lt;&gt;$BJ$6),AG229="有"),$AL$2,VLOOKUP(AG229,'P1'!$B$4:$J$35,9,FALSE)),"")</f>
        <v/>
      </c>
      <c r="AH230" s="256" t="str">
        <f>IFERROR(IF(AND(AND($N229&lt;&gt;$BI$6,$N229&lt;&gt;$BJ$6),AH229="有"),$AL$2,VLOOKUP(AH229,'P1'!$B$4:$J$35,9,FALSE)),"")</f>
        <v/>
      </c>
      <c r="AI230" s="256" t="str">
        <f>IFERROR(IF(AND(AND($N229&lt;&gt;$BI$6,$N229&lt;&gt;$BJ$6),AI229="有"),$AL$2,VLOOKUP(AI229,'P1'!$B$4:$J$35,9,FALSE)),"")</f>
        <v/>
      </c>
      <c r="AJ230" s="256" t="str">
        <f>IFERROR(IF(AND(AND($N229&lt;&gt;$BI$6,$N229&lt;&gt;$BJ$6),AJ229="有"),$AL$2,VLOOKUP(AJ229,'P1'!$B$4:$J$35,9,FALSE)),"")</f>
        <v/>
      </c>
      <c r="AK230" s="256" t="str">
        <f>IFERROR(IF(AND(AND($N229&lt;&gt;$BI$6,$N229&lt;&gt;$BJ$6),AK229="有"),$AL$2,VLOOKUP(AK229,'P1'!$B$4:$J$35,9,FALSE)),"")</f>
        <v/>
      </c>
      <c r="AL230" s="256" t="str">
        <f>IFERROR(IF(AND(AND($N229&lt;&gt;$BI$6,$N229&lt;&gt;$BJ$6),AL229="有"),$AL$2,VLOOKUP(AL229,'P1'!$B$4:$J$35,9,FALSE)),"")</f>
        <v/>
      </c>
      <c r="AM230" s="256" t="str">
        <f>IFERROR(IF(AND(AND($N229&lt;&gt;$BI$6,$N229&lt;&gt;$BJ$6),AM229="有"),$AL$2,VLOOKUP(AM229,'P1'!$B$4:$J$35,9,FALSE)),"")</f>
        <v/>
      </c>
      <c r="AN230" s="256" t="str">
        <f>IFERROR(IF(AND(AND($N229&lt;&gt;$BI$6,$N229&lt;&gt;$BJ$6),AN229="有"),$AL$2,VLOOKUP(AN229,'P1'!$B$4:$J$35,9,FALSE)),"")</f>
        <v/>
      </c>
      <c r="AO230" s="256" t="str">
        <f>IFERROR(IF(AND(AND($N229&lt;&gt;$BI$6,$N229&lt;&gt;$BJ$6),AO229="有"),$AL$2,VLOOKUP(AO229,'P1'!$B$4:$J$35,9,FALSE)),"")</f>
        <v/>
      </c>
      <c r="AP230" s="256" t="str">
        <f>IFERROR(IF(AND(AND($N229&lt;&gt;$BI$6,$N229&lt;&gt;$BJ$6),AP229="有"),$AL$2,VLOOKUP(AP229,'P1'!$B$4:$J$35,9,FALSE)),"")</f>
        <v/>
      </c>
      <c r="AQ230" s="256" t="str">
        <f>IFERROR(IF(AND(AND($N229&lt;&gt;$BI$6,$N229&lt;&gt;$BJ$6),AQ229="有"),$AL$2,VLOOKUP(AQ229,'P1'!$B$4:$J$35,9,FALSE)),"")</f>
        <v/>
      </c>
      <c r="AR230" s="256" t="str">
        <f>IFERROR(IF(AND(AND($N229&lt;&gt;$BI$6,$N229&lt;&gt;$BJ$6),AR229="有"),$AL$2,VLOOKUP(AR229,'P1'!$B$4:$J$35,9,FALSE)),"")</f>
        <v/>
      </c>
      <c r="AS230" s="256" t="str">
        <f>IFERROR(IF(AND(AND($N229&lt;&gt;$BI$6,$N229&lt;&gt;$BJ$6),AS229="有"),$AL$2,VLOOKUP(AS229,'P1'!$B$4:$J$35,9,FALSE)),"")</f>
        <v/>
      </c>
      <c r="AT230" s="256" t="str">
        <f>IFERROR(IF(AND(AND($N229&lt;&gt;$BI$6,$N229&lt;&gt;$BJ$6),AT229="有"),$AL$2,VLOOKUP(AT229,'P1'!$B$4:$J$35,9,FALSE)),"")</f>
        <v/>
      </c>
      <c r="AU230" s="256" t="str">
        <f>IFERROR(IF(AND(AND($N229&lt;&gt;$BI$6,$N229&lt;&gt;$BJ$6),AU229="有"),$AL$2,VLOOKUP(AU229,'P1'!$B$4:$J$35,9,FALSE)),"")</f>
        <v/>
      </c>
      <c r="AV230" s="257">
        <f>SUM(Q230:AU230)</f>
        <v>0</v>
      </c>
      <c r="AW230" s="707"/>
      <c r="AX230" s="709"/>
      <c r="AY230" s="258"/>
      <c r="AZ230" s="258"/>
    </row>
    <row r="231" spans="2:52" ht="17.100000000000001" customHeight="1">
      <c r="B231" s="686">
        <f t="shared" si="14"/>
        <v>99</v>
      </c>
      <c r="C231" s="717"/>
      <c r="D231" s="718"/>
      <c r="E231" s="718"/>
      <c r="F231" s="718"/>
      <c r="G231" s="718"/>
      <c r="H231" s="719"/>
      <c r="I231" s="723"/>
      <c r="J231" s="724"/>
      <c r="K231" s="724"/>
      <c r="L231" s="724"/>
      <c r="M231" s="725"/>
      <c r="N231" s="729"/>
      <c r="O231" s="730"/>
      <c r="P231" s="71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253">
        <f>COUNTA(Q231:AU231)</f>
        <v>0</v>
      </c>
      <c r="AW231" s="706">
        <f>AV232</f>
        <v>0</v>
      </c>
      <c r="AX231" s="708" t="str">
        <f>IFERROR(ROUNDDOWN(AV232/$AT$2,1),"")</f>
        <v/>
      </c>
      <c r="AY231" s="254"/>
      <c r="AZ231" s="254"/>
    </row>
    <row r="232" spans="2:52" ht="17.100000000000001" customHeight="1">
      <c r="B232" s="687"/>
      <c r="C232" s="720"/>
      <c r="D232" s="721"/>
      <c r="E232" s="721"/>
      <c r="F232" s="721"/>
      <c r="G232" s="721"/>
      <c r="H232" s="722"/>
      <c r="I232" s="726"/>
      <c r="J232" s="727"/>
      <c r="K232" s="727"/>
      <c r="L232" s="727"/>
      <c r="M232" s="728"/>
      <c r="N232" s="720"/>
      <c r="O232" s="721"/>
      <c r="P232" s="722"/>
      <c r="Q232" s="256" t="str">
        <f>IFERROR(IF(AND(AND($N231&lt;&gt;$BI$6,$N231&lt;&gt;$BJ$6),Q231="有"),$AL$2,VLOOKUP(Q231,'P1'!$B$4:$J$35,9,FALSE)),"")</f>
        <v/>
      </c>
      <c r="R232" s="256" t="str">
        <f>IFERROR(IF(AND(AND($N231&lt;&gt;$BI$6,$N231&lt;&gt;$BJ$6),R231="有"),$AL$2,VLOOKUP(R231,'P1'!$B$4:$J$35,9,FALSE)),"")</f>
        <v/>
      </c>
      <c r="S232" s="256" t="str">
        <f>IFERROR(IF(AND(AND($N231&lt;&gt;$BI$6,$N231&lt;&gt;$BJ$6),S231="有"),$AL$2,VLOOKUP(S231,'P1'!$B$4:$J$35,9,FALSE)),"")</f>
        <v/>
      </c>
      <c r="T232" s="256" t="str">
        <f>IFERROR(IF(AND(AND($N231&lt;&gt;$BI$6,$N231&lt;&gt;$BJ$6),T231="有"),$AL$2,VLOOKUP(T231,'P1'!$B$4:$J$35,9,FALSE)),"")</f>
        <v/>
      </c>
      <c r="U232" s="256" t="str">
        <f>IFERROR(IF(AND(AND($N231&lt;&gt;$BI$6,$N231&lt;&gt;$BJ$6),U231="有"),$AL$2,VLOOKUP(U231,'P1'!$B$4:$J$35,9,FALSE)),"")</f>
        <v/>
      </c>
      <c r="V232" s="256" t="str">
        <f>IFERROR(IF(AND(AND($N231&lt;&gt;$BI$6,$N231&lt;&gt;$BJ$6),V231="有"),$AL$2,VLOOKUP(V231,'P1'!$B$4:$J$35,9,FALSE)),"")</f>
        <v/>
      </c>
      <c r="W232" s="256" t="str">
        <f>IFERROR(IF(AND(AND($N231&lt;&gt;$BI$6,$N231&lt;&gt;$BJ$6),W231="有"),$AL$2,VLOOKUP(W231,'P1'!$B$4:$J$35,9,FALSE)),"")</f>
        <v/>
      </c>
      <c r="X232" s="256" t="str">
        <f>IFERROR(IF(AND(AND($N231&lt;&gt;$BI$6,$N231&lt;&gt;$BJ$6),X231="有"),$AL$2,VLOOKUP(X231,'P1'!$B$4:$J$35,9,FALSE)),"")</f>
        <v/>
      </c>
      <c r="Y232" s="256" t="str">
        <f>IFERROR(IF(AND(AND($N231&lt;&gt;$BI$6,$N231&lt;&gt;$BJ$6),Y231="有"),$AL$2,VLOOKUP(Y231,'P1'!$B$4:$J$35,9,FALSE)),"")</f>
        <v/>
      </c>
      <c r="Z232" s="256" t="str">
        <f>IFERROR(IF(AND(AND($N231&lt;&gt;$BI$6,$N231&lt;&gt;$BJ$6),Z231="有"),$AL$2,VLOOKUP(Z231,'P1'!$B$4:$J$35,9,FALSE)),"")</f>
        <v/>
      </c>
      <c r="AA232" s="256" t="str">
        <f>IFERROR(IF(AND(AND($N231&lt;&gt;$BI$6,$N231&lt;&gt;$BJ$6),AA231="有"),$AL$2,VLOOKUP(AA231,'P1'!$B$4:$J$35,9,FALSE)),"")</f>
        <v/>
      </c>
      <c r="AB232" s="256" t="str">
        <f>IFERROR(IF(AND(AND($N231&lt;&gt;$BI$6,$N231&lt;&gt;$BJ$6),AB231="有"),$AL$2,VLOOKUP(AB231,'P1'!$B$4:$J$35,9,FALSE)),"")</f>
        <v/>
      </c>
      <c r="AC232" s="256" t="str">
        <f>IFERROR(IF(AND(AND($N231&lt;&gt;$BI$6,$N231&lt;&gt;$BJ$6),AC231="有"),$AL$2,VLOOKUP(AC231,'P1'!$B$4:$J$35,9,FALSE)),"")</f>
        <v/>
      </c>
      <c r="AD232" s="256" t="str">
        <f>IFERROR(IF(AND(AND($N231&lt;&gt;$BI$6,$N231&lt;&gt;$BJ$6),AD231="有"),$AL$2,VLOOKUP(AD231,'P1'!$B$4:$J$35,9,FALSE)),"")</f>
        <v/>
      </c>
      <c r="AE232" s="256" t="str">
        <f>IFERROR(IF(AND(AND($N231&lt;&gt;$BI$6,$N231&lt;&gt;$BJ$6),AE231="有"),$AL$2,VLOOKUP(AE231,'P1'!$B$4:$J$35,9,FALSE)),"")</f>
        <v/>
      </c>
      <c r="AF232" s="256" t="str">
        <f>IFERROR(IF(AND(AND($N231&lt;&gt;$BI$6,$N231&lt;&gt;$BJ$6),AF231="有"),$AL$2,VLOOKUP(AF231,'P1'!$B$4:$J$35,9,FALSE)),"")</f>
        <v/>
      </c>
      <c r="AG232" s="256" t="str">
        <f>IFERROR(IF(AND(AND($N231&lt;&gt;$BI$6,$N231&lt;&gt;$BJ$6),AG231="有"),$AL$2,VLOOKUP(AG231,'P1'!$B$4:$J$35,9,FALSE)),"")</f>
        <v/>
      </c>
      <c r="AH232" s="256" t="str">
        <f>IFERROR(IF(AND(AND($N231&lt;&gt;$BI$6,$N231&lt;&gt;$BJ$6),AH231="有"),$AL$2,VLOOKUP(AH231,'P1'!$B$4:$J$35,9,FALSE)),"")</f>
        <v/>
      </c>
      <c r="AI232" s="256" t="str">
        <f>IFERROR(IF(AND(AND($N231&lt;&gt;$BI$6,$N231&lt;&gt;$BJ$6),AI231="有"),$AL$2,VLOOKUP(AI231,'P1'!$B$4:$J$35,9,FALSE)),"")</f>
        <v/>
      </c>
      <c r="AJ232" s="256" t="str">
        <f>IFERROR(IF(AND(AND($N231&lt;&gt;$BI$6,$N231&lt;&gt;$BJ$6),AJ231="有"),$AL$2,VLOOKUP(AJ231,'P1'!$B$4:$J$35,9,FALSE)),"")</f>
        <v/>
      </c>
      <c r="AK232" s="256" t="str">
        <f>IFERROR(IF(AND(AND($N231&lt;&gt;$BI$6,$N231&lt;&gt;$BJ$6),AK231="有"),$AL$2,VLOOKUP(AK231,'P1'!$B$4:$J$35,9,FALSE)),"")</f>
        <v/>
      </c>
      <c r="AL232" s="256" t="str">
        <f>IFERROR(IF(AND(AND($N231&lt;&gt;$BI$6,$N231&lt;&gt;$BJ$6),AL231="有"),$AL$2,VLOOKUP(AL231,'P1'!$B$4:$J$35,9,FALSE)),"")</f>
        <v/>
      </c>
      <c r="AM232" s="256" t="str">
        <f>IFERROR(IF(AND(AND($N231&lt;&gt;$BI$6,$N231&lt;&gt;$BJ$6),AM231="有"),$AL$2,VLOOKUP(AM231,'P1'!$B$4:$J$35,9,FALSE)),"")</f>
        <v/>
      </c>
      <c r="AN232" s="256" t="str">
        <f>IFERROR(IF(AND(AND($N231&lt;&gt;$BI$6,$N231&lt;&gt;$BJ$6),AN231="有"),$AL$2,VLOOKUP(AN231,'P1'!$B$4:$J$35,9,FALSE)),"")</f>
        <v/>
      </c>
      <c r="AO232" s="256" t="str">
        <f>IFERROR(IF(AND(AND($N231&lt;&gt;$BI$6,$N231&lt;&gt;$BJ$6),AO231="有"),$AL$2,VLOOKUP(AO231,'P1'!$B$4:$J$35,9,FALSE)),"")</f>
        <v/>
      </c>
      <c r="AP232" s="256" t="str">
        <f>IFERROR(IF(AND(AND($N231&lt;&gt;$BI$6,$N231&lt;&gt;$BJ$6),AP231="有"),$AL$2,VLOOKUP(AP231,'P1'!$B$4:$J$35,9,FALSE)),"")</f>
        <v/>
      </c>
      <c r="AQ232" s="256" t="str">
        <f>IFERROR(IF(AND(AND($N231&lt;&gt;$BI$6,$N231&lt;&gt;$BJ$6),AQ231="有"),$AL$2,VLOOKUP(AQ231,'P1'!$B$4:$J$35,9,FALSE)),"")</f>
        <v/>
      </c>
      <c r="AR232" s="256" t="str">
        <f>IFERROR(IF(AND(AND($N231&lt;&gt;$BI$6,$N231&lt;&gt;$BJ$6),AR231="有"),$AL$2,VLOOKUP(AR231,'P1'!$B$4:$J$35,9,FALSE)),"")</f>
        <v/>
      </c>
      <c r="AS232" s="256" t="str">
        <f>IFERROR(IF(AND(AND($N231&lt;&gt;$BI$6,$N231&lt;&gt;$BJ$6),AS231="有"),$AL$2,VLOOKUP(AS231,'P1'!$B$4:$J$35,9,FALSE)),"")</f>
        <v/>
      </c>
      <c r="AT232" s="256" t="str">
        <f>IFERROR(IF(AND(AND($N231&lt;&gt;$BI$6,$N231&lt;&gt;$BJ$6),AT231="有"),$AL$2,VLOOKUP(AT231,'P1'!$B$4:$J$35,9,FALSE)),"")</f>
        <v/>
      </c>
      <c r="AU232" s="256" t="str">
        <f>IFERROR(IF(AND(AND($N231&lt;&gt;$BI$6,$N231&lt;&gt;$BJ$6),AU231="有"),$AL$2,VLOOKUP(AU231,'P1'!$B$4:$J$35,9,FALSE)),"")</f>
        <v/>
      </c>
      <c r="AV232" s="257">
        <f>SUM(Q232:AU232)</f>
        <v>0</v>
      </c>
      <c r="AW232" s="707"/>
      <c r="AX232" s="709"/>
      <c r="AY232" s="258"/>
      <c r="AZ232" s="258"/>
    </row>
    <row r="233" spans="2:52" ht="17.100000000000001" customHeight="1">
      <c r="B233" s="686">
        <f t="shared" si="14"/>
        <v>100</v>
      </c>
      <c r="C233" s="717"/>
      <c r="D233" s="718"/>
      <c r="E233" s="718"/>
      <c r="F233" s="718"/>
      <c r="G233" s="718"/>
      <c r="H233" s="719"/>
      <c r="I233" s="723"/>
      <c r="J233" s="724"/>
      <c r="K233" s="724"/>
      <c r="L233" s="724"/>
      <c r="M233" s="725"/>
      <c r="N233" s="729"/>
      <c r="O233" s="730"/>
      <c r="P233" s="719"/>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c r="AO233" s="259"/>
      <c r="AP233" s="259"/>
      <c r="AQ233" s="259"/>
      <c r="AR233" s="259"/>
      <c r="AS233" s="259"/>
      <c r="AT233" s="259"/>
      <c r="AU233" s="259"/>
      <c r="AV233" s="253">
        <f>COUNTA(Q233:AU233)</f>
        <v>0</v>
      </c>
      <c r="AW233" s="706">
        <f>AV234</f>
        <v>0</v>
      </c>
      <c r="AX233" s="708" t="str">
        <f>IFERROR(ROUNDDOWN(AV234/$AT$2,1),"")</f>
        <v/>
      </c>
      <c r="AY233" s="254"/>
      <c r="AZ233" s="254"/>
    </row>
    <row r="234" spans="2:52" ht="17.100000000000001" customHeight="1">
      <c r="B234" s="687"/>
      <c r="C234" s="720"/>
      <c r="D234" s="721"/>
      <c r="E234" s="721"/>
      <c r="F234" s="721"/>
      <c r="G234" s="721"/>
      <c r="H234" s="722"/>
      <c r="I234" s="726"/>
      <c r="J234" s="727"/>
      <c r="K234" s="727"/>
      <c r="L234" s="727"/>
      <c r="M234" s="728"/>
      <c r="N234" s="720"/>
      <c r="O234" s="721"/>
      <c r="P234" s="722"/>
      <c r="Q234" s="256" t="str">
        <f>IFERROR(IF(AND(AND($N233&lt;&gt;$BI$6,$N233&lt;&gt;$BJ$6),Q233="有"),$AL$2,VLOOKUP(Q233,'P1'!$B$4:$J$35,9,FALSE)),"")</f>
        <v/>
      </c>
      <c r="R234" s="256" t="str">
        <f>IFERROR(IF(AND(AND($N233&lt;&gt;$BI$6,$N233&lt;&gt;$BJ$6),R233="有"),$AL$2,VLOOKUP(R233,'P1'!$B$4:$J$35,9,FALSE)),"")</f>
        <v/>
      </c>
      <c r="S234" s="256" t="str">
        <f>IFERROR(IF(AND(AND($N233&lt;&gt;$BI$6,$N233&lt;&gt;$BJ$6),S233="有"),$AL$2,VLOOKUP(S233,'P1'!$B$4:$J$35,9,FALSE)),"")</f>
        <v/>
      </c>
      <c r="T234" s="256" t="str">
        <f>IFERROR(IF(AND(AND($N233&lt;&gt;$BI$6,$N233&lt;&gt;$BJ$6),T233="有"),$AL$2,VLOOKUP(T233,'P1'!$B$4:$J$35,9,FALSE)),"")</f>
        <v/>
      </c>
      <c r="U234" s="256" t="str">
        <f>IFERROR(IF(AND(AND($N233&lt;&gt;$BI$6,$N233&lt;&gt;$BJ$6),U233="有"),$AL$2,VLOOKUP(U233,'P1'!$B$4:$J$35,9,FALSE)),"")</f>
        <v/>
      </c>
      <c r="V234" s="256" t="str">
        <f>IFERROR(IF(AND(AND($N233&lt;&gt;$BI$6,$N233&lt;&gt;$BJ$6),V233="有"),$AL$2,VLOOKUP(V233,'P1'!$B$4:$J$35,9,FALSE)),"")</f>
        <v/>
      </c>
      <c r="W234" s="256" t="str">
        <f>IFERROR(IF(AND(AND($N233&lt;&gt;$BI$6,$N233&lt;&gt;$BJ$6),W233="有"),$AL$2,VLOOKUP(W233,'P1'!$B$4:$J$35,9,FALSE)),"")</f>
        <v/>
      </c>
      <c r="X234" s="256" t="str">
        <f>IFERROR(IF(AND(AND($N233&lt;&gt;$BI$6,$N233&lt;&gt;$BJ$6),X233="有"),$AL$2,VLOOKUP(X233,'P1'!$B$4:$J$35,9,FALSE)),"")</f>
        <v/>
      </c>
      <c r="Y234" s="256" t="str">
        <f>IFERROR(IF(AND(AND($N233&lt;&gt;$BI$6,$N233&lt;&gt;$BJ$6),Y233="有"),$AL$2,VLOOKUP(Y233,'P1'!$B$4:$J$35,9,FALSE)),"")</f>
        <v/>
      </c>
      <c r="Z234" s="256" t="str">
        <f>IFERROR(IF(AND(AND($N233&lt;&gt;$BI$6,$N233&lt;&gt;$BJ$6),Z233="有"),$AL$2,VLOOKUP(Z233,'P1'!$B$4:$J$35,9,FALSE)),"")</f>
        <v/>
      </c>
      <c r="AA234" s="256" t="str">
        <f>IFERROR(IF(AND(AND($N233&lt;&gt;$BI$6,$N233&lt;&gt;$BJ$6),AA233="有"),$AL$2,VLOOKUP(AA233,'P1'!$B$4:$J$35,9,FALSE)),"")</f>
        <v/>
      </c>
      <c r="AB234" s="256" t="str">
        <f>IFERROR(IF(AND(AND($N233&lt;&gt;$BI$6,$N233&lt;&gt;$BJ$6),AB233="有"),$AL$2,VLOOKUP(AB233,'P1'!$B$4:$J$35,9,FALSE)),"")</f>
        <v/>
      </c>
      <c r="AC234" s="256" t="str">
        <f>IFERROR(IF(AND(AND($N233&lt;&gt;$BI$6,$N233&lt;&gt;$BJ$6),AC233="有"),$AL$2,VLOOKUP(AC233,'P1'!$B$4:$J$35,9,FALSE)),"")</f>
        <v/>
      </c>
      <c r="AD234" s="256" t="str">
        <f>IFERROR(IF(AND(AND($N233&lt;&gt;$BI$6,$N233&lt;&gt;$BJ$6),AD233="有"),$AL$2,VLOOKUP(AD233,'P1'!$B$4:$J$35,9,FALSE)),"")</f>
        <v/>
      </c>
      <c r="AE234" s="256" t="str">
        <f>IFERROR(IF(AND(AND($N233&lt;&gt;$BI$6,$N233&lt;&gt;$BJ$6),AE233="有"),$AL$2,VLOOKUP(AE233,'P1'!$B$4:$J$35,9,FALSE)),"")</f>
        <v/>
      </c>
      <c r="AF234" s="256" t="str">
        <f>IFERROR(IF(AND(AND($N233&lt;&gt;$BI$6,$N233&lt;&gt;$BJ$6),AF233="有"),$AL$2,VLOOKUP(AF233,'P1'!$B$4:$J$35,9,FALSE)),"")</f>
        <v/>
      </c>
      <c r="AG234" s="256" t="str">
        <f>IFERROR(IF(AND(AND($N233&lt;&gt;$BI$6,$N233&lt;&gt;$BJ$6),AG233="有"),$AL$2,VLOOKUP(AG233,'P1'!$B$4:$J$35,9,FALSE)),"")</f>
        <v/>
      </c>
      <c r="AH234" s="256" t="str">
        <f>IFERROR(IF(AND(AND($N233&lt;&gt;$BI$6,$N233&lt;&gt;$BJ$6),AH233="有"),$AL$2,VLOOKUP(AH233,'P1'!$B$4:$J$35,9,FALSE)),"")</f>
        <v/>
      </c>
      <c r="AI234" s="256" t="str">
        <f>IFERROR(IF(AND(AND($N233&lt;&gt;$BI$6,$N233&lt;&gt;$BJ$6),AI233="有"),$AL$2,VLOOKUP(AI233,'P1'!$B$4:$J$35,9,FALSE)),"")</f>
        <v/>
      </c>
      <c r="AJ234" s="256" t="str">
        <f>IFERROR(IF(AND(AND($N233&lt;&gt;$BI$6,$N233&lt;&gt;$BJ$6),AJ233="有"),$AL$2,VLOOKUP(AJ233,'P1'!$B$4:$J$35,9,FALSE)),"")</f>
        <v/>
      </c>
      <c r="AK234" s="256" t="str">
        <f>IFERROR(IF(AND(AND($N233&lt;&gt;$BI$6,$N233&lt;&gt;$BJ$6),AK233="有"),$AL$2,VLOOKUP(AK233,'P1'!$B$4:$J$35,9,FALSE)),"")</f>
        <v/>
      </c>
      <c r="AL234" s="256" t="str">
        <f>IFERROR(IF(AND(AND($N233&lt;&gt;$BI$6,$N233&lt;&gt;$BJ$6),AL233="有"),$AL$2,VLOOKUP(AL233,'P1'!$B$4:$J$35,9,FALSE)),"")</f>
        <v/>
      </c>
      <c r="AM234" s="256" t="str">
        <f>IFERROR(IF(AND(AND($N233&lt;&gt;$BI$6,$N233&lt;&gt;$BJ$6),AM233="有"),$AL$2,VLOOKUP(AM233,'P1'!$B$4:$J$35,9,FALSE)),"")</f>
        <v/>
      </c>
      <c r="AN234" s="256" t="str">
        <f>IFERROR(IF(AND(AND($N233&lt;&gt;$BI$6,$N233&lt;&gt;$BJ$6),AN233="有"),$AL$2,VLOOKUP(AN233,'P1'!$B$4:$J$35,9,FALSE)),"")</f>
        <v/>
      </c>
      <c r="AO234" s="256" t="str">
        <f>IFERROR(IF(AND(AND($N233&lt;&gt;$BI$6,$N233&lt;&gt;$BJ$6),AO233="有"),$AL$2,VLOOKUP(AO233,'P1'!$B$4:$J$35,9,FALSE)),"")</f>
        <v/>
      </c>
      <c r="AP234" s="256" t="str">
        <f>IFERROR(IF(AND(AND($N233&lt;&gt;$BI$6,$N233&lt;&gt;$BJ$6),AP233="有"),$AL$2,VLOOKUP(AP233,'P1'!$B$4:$J$35,9,FALSE)),"")</f>
        <v/>
      </c>
      <c r="AQ234" s="256" t="str">
        <f>IFERROR(IF(AND(AND($N233&lt;&gt;$BI$6,$N233&lt;&gt;$BJ$6),AQ233="有"),$AL$2,VLOOKUP(AQ233,'P1'!$B$4:$J$35,9,FALSE)),"")</f>
        <v/>
      </c>
      <c r="AR234" s="256" t="str">
        <f>IFERROR(IF(AND(AND($N233&lt;&gt;$BI$6,$N233&lt;&gt;$BJ$6),AR233="有"),$AL$2,VLOOKUP(AR233,'P1'!$B$4:$J$35,9,FALSE)),"")</f>
        <v/>
      </c>
      <c r="AS234" s="256" t="str">
        <f>IFERROR(IF(AND(AND($N233&lt;&gt;$BI$6,$N233&lt;&gt;$BJ$6),AS233="有"),$AL$2,VLOOKUP(AS233,'P1'!$B$4:$J$35,9,FALSE)),"")</f>
        <v/>
      </c>
      <c r="AT234" s="256" t="str">
        <f>IFERROR(IF(AND(AND($N233&lt;&gt;$BI$6,$N233&lt;&gt;$BJ$6),AT233="有"),$AL$2,VLOOKUP(AT233,'P1'!$B$4:$J$35,9,FALSE)),"")</f>
        <v/>
      </c>
      <c r="AU234" s="256" t="str">
        <f>IFERROR(IF(AND(AND($N233&lt;&gt;$BI$6,$N233&lt;&gt;$BJ$6),AU233="有"),$AL$2,VLOOKUP(AU233,'P1'!$B$4:$J$35,9,FALSE)),"")</f>
        <v/>
      </c>
      <c r="AV234" s="257">
        <f>SUM(Q234:AU234)</f>
        <v>0</v>
      </c>
      <c r="AW234" s="707"/>
      <c r="AX234" s="709"/>
      <c r="AY234" s="258"/>
      <c r="AZ234" s="258"/>
    </row>
    <row r="235" spans="2:52" ht="17.100000000000001" customHeight="1">
      <c r="B235" s="686">
        <f t="shared" si="14"/>
        <v>101</v>
      </c>
      <c r="C235" s="717"/>
      <c r="D235" s="718"/>
      <c r="E235" s="718"/>
      <c r="F235" s="718"/>
      <c r="G235" s="718"/>
      <c r="H235" s="719"/>
      <c r="I235" s="723"/>
      <c r="J235" s="724"/>
      <c r="K235" s="724"/>
      <c r="L235" s="724"/>
      <c r="M235" s="725"/>
      <c r="N235" s="729"/>
      <c r="O235" s="730"/>
      <c r="P235" s="71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59"/>
      <c r="AV235" s="253">
        <f>COUNTA(Q235:AU235)</f>
        <v>0</v>
      </c>
      <c r="AW235" s="706">
        <f>AV236</f>
        <v>0</v>
      </c>
      <c r="AX235" s="708" t="str">
        <f>IFERROR(ROUNDDOWN(AV236/$AT$2,1),"")</f>
        <v/>
      </c>
      <c r="AY235" s="254"/>
      <c r="AZ235" s="254"/>
    </row>
    <row r="236" spans="2:52" ht="17.100000000000001" customHeight="1">
      <c r="B236" s="687"/>
      <c r="C236" s="720"/>
      <c r="D236" s="721"/>
      <c r="E236" s="721"/>
      <c r="F236" s="721"/>
      <c r="G236" s="721"/>
      <c r="H236" s="722"/>
      <c r="I236" s="726"/>
      <c r="J236" s="727"/>
      <c r="K236" s="727"/>
      <c r="L236" s="727"/>
      <c r="M236" s="728"/>
      <c r="N236" s="720"/>
      <c r="O236" s="721"/>
      <c r="P236" s="722"/>
      <c r="Q236" s="256" t="str">
        <f>IFERROR(IF(AND(AND($N235&lt;&gt;$BI$6,$N235&lt;&gt;$BJ$6),Q235="有"),$AL$2,VLOOKUP(Q235,'P1'!$B$4:$J$35,9,FALSE)),"")</f>
        <v/>
      </c>
      <c r="R236" s="256" t="str">
        <f>IFERROR(IF(AND(AND($N235&lt;&gt;$BI$6,$N235&lt;&gt;$BJ$6),R235="有"),$AL$2,VLOOKUP(R235,'P1'!$B$4:$J$35,9,FALSE)),"")</f>
        <v/>
      </c>
      <c r="S236" s="256" t="str">
        <f>IFERROR(IF(AND(AND($N235&lt;&gt;$BI$6,$N235&lt;&gt;$BJ$6),S235="有"),$AL$2,VLOOKUP(S235,'P1'!$B$4:$J$35,9,FALSE)),"")</f>
        <v/>
      </c>
      <c r="T236" s="256" t="str">
        <f>IFERROR(IF(AND(AND($N235&lt;&gt;$BI$6,$N235&lt;&gt;$BJ$6),T235="有"),$AL$2,VLOOKUP(T235,'P1'!$B$4:$J$35,9,FALSE)),"")</f>
        <v/>
      </c>
      <c r="U236" s="256" t="str">
        <f>IFERROR(IF(AND(AND($N235&lt;&gt;$BI$6,$N235&lt;&gt;$BJ$6),U235="有"),$AL$2,VLOOKUP(U235,'P1'!$B$4:$J$35,9,FALSE)),"")</f>
        <v/>
      </c>
      <c r="V236" s="256" t="str">
        <f>IFERROR(IF(AND(AND($N235&lt;&gt;$BI$6,$N235&lt;&gt;$BJ$6),V235="有"),$AL$2,VLOOKUP(V235,'P1'!$B$4:$J$35,9,FALSE)),"")</f>
        <v/>
      </c>
      <c r="W236" s="256" t="str">
        <f>IFERROR(IF(AND(AND($N235&lt;&gt;$BI$6,$N235&lt;&gt;$BJ$6),W235="有"),$AL$2,VLOOKUP(W235,'P1'!$B$4:$J$35,9,FALSE)),"")</f>
        <v/>
      </c>
      <c r="X236" s="256" t="str">
        <f>IFERROR(IF(AND(AND($N235&lt;&gt;$BI$6,$N235&lt;&gt;$BJ$6),X235="有"),$AL$2,VLOOKUP(X235,'P1'!$B$4:$J$35,9,FALSE)),"")</f>
        <v/>
      </c>
      <c r="Y236" s="256" t="str">
        <f>IFERROR(IF(AND(AND($N235&lt;&gt;$BI$6,$N235&lt;&gt;$BJ$6),Y235="有"),$AL$2,VLOOKUP(Y235,'P1'!$B$4:$J$35,9,FALSE)),"")</f>
        <v/>
      </c>
      <c r="Z236" s="256" t="str">
        <f>IFERROR(IF(AND(AND($N235&lt;&gt;$BI$6,$N235&lt;&gt;$BJ$6),Z235="有"),$AL$2,VLOOKUP(Z235,'P1'!$B$4:$J$35,9,FALSE)),"")</f>
        <v/>
      </c>
      <c r="AA236" s="256" t="str">
        <f>IFERROR(IF(AND(AND($N235&lt;&gt;$BI$6,$N235&lt;&gt;$BJ$6),AA235="有"),$AL$2,VLOOKUP(AA235,'P1'!$B$4:$J$35,9,FALSE)),"")</f>
        <v/>
      </c>
      <c r="AB236" s="256" t="str">
        <f>IFERROR(IF(AND(AND($N235&lt;&gt;$BI$6,$N235&lt;&gt;$BJ$6),AB235="有"),$AL$2,VLOOKUP(AB235,'P1'!$B$4:$J$35,9,FALSE)),"")</f>
        <v/>
      </c>
      <c r="AC236" s="256" t="str">
        <f>IFERROR(IF(AND(AND($N235&lt;&gt;$BI$6,$N235&lt;&gt;$BJ$6),AC235="有"),$AL$2,VLOOKUP(AC235,'P1'!$B$4:$J$35,9,FALSE)),"")</f>
        <v/>
      </c>
      <c r="AD236" s="256" t="str">
        <f>IFERROR(IF(AND(AND($N235&lt;&gt;$BI$6,$N235&lt;&gt;$BJ$6),AD235="有"),$AL$2,VLOOKUP(AD235,'P1'!$B$4:$J$35,9,FALSE)),"")</f>
        <v/>
      </c>
      <c r="AE236" s="256" t="str">
        <f>IFERROR(IF(AND(AND($N235&lt;&gt;$BI$6,$N235&lt;&gt;$BJ$6),AE235="有"),$AL$2,VLOOKUP(AE235,'P1'!$B$4:$J$35,9,FALSE)),"")</f>
        <v/>
      </c>
      <c r="AF236" s="256" t="str">
        <f>IFERROR(IF(AND(AND($N235&lt;&gt;$BI$6,$N235&lt;&gt;$BJ$6),AF235="有"),$AL$2,VLOOKUP(AF235,'P1'!$B$4:$J$35,9,FALSE)),"")</f>
        <v/>
      </c>
      <c r="AG236" s="256" t="str">
        <f>IFERROR(IF(AND(AND($N235&lt;&gt;$BI$6,$N235&lt;&gt;$BJ$6),AG235="有"),$AL$2,VLOOKUP(AG235,'P1'!$B$4:$J$35,9,FALSE)),"")</f>
        <v/>
      </c>
      <c r="AH236" s="256" t="str">
        <f>IFERROR(IF(AND(AND($N235&lt;&gt;$BI$6,$N235&lt;&gt;$BJ$6),AH235="有"),$AL$2,VLOOKUP(AH235,'P1'!$B$4:$J$35,9,FALSE)),"")</f>
        <v/>
      </c>
      <c r="AI236" s="256" t="str">
        <f>IFERROR(IF(AND(AND($N235&lt;&gt;$BI$6,$N235&lt;&gt;$BJ$6),AI235="有"),$AL$2,VLOOKUP(AI235,'P1'!$B$4:$J$35,9,FALSE)),"")</f>
        <v/>
      </c>
      <c r="AJ236" s="256" t="str">
        <f>IFERROR(IF(AND(AND($N235&lt;&gt;$BI$6,$N235&lt;&gt;$BJ$6),AJ235="有"),$AL$2,VLOOKUP(AJ235,'P1'!$B$4:$J$35,9,FALSE)),"")</f>
        <v/>
      </c>
      <c r="AK236" s="256" t="str">
        <f>IFERROR(IF(AND(AND($N235&lt;&gt;$BI$6,$N235&lt;&gt;$BJ$6),AK235="有"),$AL$2,VLOOKUP(AK235,'P1'!$B$4:$J$35,9,FALSE)),"")</f>
        <v/>
      </c>
      <c r="AL236" s="256" t="str">
        <f>IFERROR(IF(AND(AND($N235&lt;&gt;$BI$6,$N235&lt;&gt;$BJ$6),AL235="有"),$AL$2,VLOOKUP(AL235,'P1'!$B$4:$J$35,9,FALSE)),"")</f>
        <v/>
      </c>
      <c r="AM236" s="256" t="str">
        <f>IFERROR(IF(AND(AND($N235&lt;&gt;$BI$6,$N235&lt;&gt;$BJ$6),AM235="有"),$AL$2,VLOOKUP(AM235,'P1'!$B$4:$J$35,9,FALSE)),"")</f>
        <v/>
      </c>
      <c r="AN236" s="256" t="str">
        <f>IFERROR(IF(AND(AND($N235&lt;&gt;$BI$6,$N235&lt;&gt;$BJ$6),AN235="有"),$AL$2,VLOOKUP(AN235,'P1'!$B$4:$J$35,9,FALSE)),"")</f>
        <v/>
      </c>
      <c r="AO236" s="256" t="str">
        <f>IFERROR(IF(AND(AND($N235&lt;&gt;$BI$6,$N235&lt;&gt;$BJ$6),AO235="有"),$AL$2,VLOOKUP(AO235,'P1'!$B$4:$J$35,9,FALSE)),"")</f>
        <v/>
      </c>
      <c r="AP236" s="256" t="str">
        <f>IFERROR(IF(AND(AND($N235&lt;&gt;$BI$6,$N235&lt;&gt;$BJ$6),AP235="有"),$AL$2,VLOOKUP(AP235,'P1'!$B$4:$J$35,9,FALSE)),"")</f>
        <v/>
      </c>
      <c r="AQ236" s="256" t="str">
        <f>IFERROR(IF(AND(AND($N235&lt;&gt;$BI$6,$N235&lt;&gt;$BJ$6),AQ235="有"),$AL$2,VLOOKUP(AQ235,'P1'!$B$4:$J$35,9,FALSE)),"")</f>
        <v/>
      </c>
      <c r="AR236" s="256" t="str">
        <f>IFERROR(IF(AND(AND($N235&lt;&gt;$BI$6,$N235&lt;&gt;$BJ$6),AR235="有"),$AL$2,VLOOKUP(AR235,'P1'!$B$4:$J$35,9,FALSE)),"")</f>
        <v/>
      </c>
      <c r="AS236" s="256" t="str">
        <f>IFERROR(IF(AND(AND($N235&lt;&gt;$BI$6,$N235&lt;&gt;$BJ$6),AS235="有"),$AL$2,VLOOKUP(AS235,'P1'!$B$4:$J$35,9,FALSE)),"")</f>
        <v/>
      </c>
      <c r="AT236" s="256" t="str">
        <f>IFERROR(IF(AND(AND($N235&lt;&gt;$BI$6,$N235&lt;&gt;$BJ$6),AT235="有"),$AL$2,VLOOKUP(AT235,'P1'!$B$4:$J$35,9,FALSE)),"")</f>
        <v/>
      </c>
      <c r="AU236" s="256" t="str">
        <f>IFERROR(IF(AND(AND($N235&lt;&gt;$BI$6,$N235&lt;&gt;$BJ$6),AU235="有"),$AL$2,VLOOKUP(AU235,'P1'!$B$4:$J$35,9,FALSE)),"")</f>
        <v/>
      </c>
      <c r="AV236" s="257">
        <f>SUM(Q236:AU236)</f>
        <v>0</v>
      </c>
      <c r="AW236" s="707"/>
      <c r="AX236" s="709"/>
      <c r="AY236" s="258"/>
      <c r="AZ236" s="258"/>
    </row>
    <row r="237" spans="2:52" ht="17.100000000000001" customHeight="1">
      <c r="B237" s="686">
        <f t="shared" si="14"/>
        <v>102</v>
      </c>
      <c r="C237" s="717"/>
      <c r="D237" s="718"/>
      <c r="E237" s="718"/>
      <c r="F237" s="718"/>
      <c r="G237" s="718"/>
      <c r="H237" s="719"/>
      <c r="I237" s="723"/>
      <c r="J237" s="724"/>
      <c r="K237" s="724"/>
      <c r="L237" s="724"/>
      <c r="M237" s="725"/>
      <c r="N237" s="729"/>
      <c r="O237" s="730"/>
      <c r="P237" s="71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59"/>
      <c r="AV237" s="253">
        <f>COUNTA(Q237:AU237)</f>
        <v>0</v>
      </c>
      <c r="AW237" s="706">
        <f>AV238</f>
        <v>0</v>
      </c>
      <c r="AX237" s="708" t="str">
        <f>IFERROR(ROUNDDOWN(AV238/$AT$2,1),"")</f>
        <v/>
      </c>
      <c r="AY237" s="254"/>
      <c r="AZ237" s="254"/>
    </row>
    <row r="238" spans="2:52" ht="17.100000000000001" customHeight="1">
      <c r="B238" s="687"/>
      <c r="C238" s="720"/>
      <c r="D238" s="721"/>
      <c r="E238" s="721"/>
      <c r="F238" s="721"/>
      <c r="G238" s="721"/>
      <c r="H238" s="722"/>
      <c r="I238" s="726"/>
      <c r="J238" s="727"/>
      <c r="K238" s="727"/>
      <c r="L238" s="727"/>
      <c r="M238" s="728"/>
      <c r="N238" s="720"/>
      <c r="O238" s="721"/>
      <c r="P238" s="722"/>
      <c r="Q238" s="256" t="str">
        <f>IFERROR(IF(AND(AND($N237&lt;&gt;$BI$6,$N237&lt;&gt;$BJ$6),Q237="有"),$AL$2,VLOOKUP(Q237,'P1'!$B$4:$J$35,9,FALSE)),"")</f>
        <v/>
      </c>
      <c r="R238" s="256" t="str">
        <f>IFERROR(IF(AND(AND($N237&lt;&gt;$BI$6,$N237&lt;&gt;$BJ$6),R237="有"),$AL$2,VLOOKUP(R237,'P1'!$B$4:$J$35,9,FALSE)),"")</f>
        <v/>
      </c>
      <c r="S238" s="256" t="str">
        <f>IFERROR(IF(AND(AND($N237&lt;&gt;$BI$6,$N237&lt;&gt;$BJ$6),S237="有"),$AL$2,VLOOKUP(S237,'P1'!$B$4:$J$35,9,FALSE)),"")</f>
        <v/>
      </c>
      <c r="T238" s="256" t="str">
        <f>IFERROR(IF(AND(AND($N237&lt;&gt;$BI$6,$N237&lt;&gt;$BJ$6),T237="有"),$AL$2,VLOOKUP(T237,'P1'!$B$4:$J$35,9,FALSE)),"")</f>
        <v/>
      </c>
      <c r="U238" s="256" t="str">
        <f>IFERROR(IF(AND(AND($N237&lt;&gt;$BI$6,$N237&lt;&gt;$BJ$6),U237="有"),$AL$2,VLOOKUP(U237,'P1'!$B$4:$J$35,9,FALSE)),"")</f>
        <v/>
      </c>
      <c r="V238" s="256" t="str">
        <f>IFERROR(IF(AND(AND($N237&lt;&gt;$BI$6,$N237&lt;&gt;$BJ$6),V237="有"),$AL$2,VLOOKUP(V237,'P1'!$B$4:$J$35,9,FALSE)),"")</f>
        <v/>
      </c>
      <c r="W238" s="256" t="str">
        <f>IFERROR(IF(AND(AND($N237&lt;&gt;$BI$6,$N237&lt;&gt;$BJ$6),W237="有"),$AL$2,VLOOKUP(W237,'P1'!$B$4:$J$35,9,FALSE)),"")</f>
        <v/>
      </c>
      <c r="X238" s="256" t="str">
        <f>IFERROR(IF(AND(AND($N237&lt;&gt;$BI$6,$N237&lt;&gt;$BJ$6),X237="有"),$AL$2,VLOOKUP(X237,'P1'!$B$4:$J$35,9,FALSE)),"")</f>
        <v/>
      </c>
      <c r="Y238" s="256" t="str">
        <f>IFERROR(IF(AND(AND($N237&lt;&gt;$BI$6,$N237&lt;&gt;$BJ$6),Y237="有"),$AL$2,VLOOKUP(Y237,'P1'!$B$4:$J$35,9,FALSE)),"")</f>
        <v/>
      </c>
      <c r="Z238" s="256" t="str">
        <f>IFERROR(IF(AND(AND($N237&lt;&gt;$BI$6,$N237&lt;&gt;$BJ$6),Z237="有"),$AL$2,VLOOKUP(Z237,'P1'!$B$4:$J$35,9,FALSE)),"")</f>
        <v/>
      </c>
      <c r="AA238" s="256" t="str">
        <f>IFERROR(IF(AND(AND($N237&lt;&gt;$BI$6,$N237&lt;&gt;$BJ$6),AA237="有"),$AL$2,VLOOKUP(AA237,'P1'!$B$4:$J$35,9,FALSE)),"")</f>
        <v/>
      </c>
      <c r="AB238" s="256" t="str">
        <f>IFERROR(IF(AND(AND($N237&lt;&gt;$BI$6,$N237&lt;&gt;$BJ$6),AB237="有"),$AL$2,VLOOKUP(AB237,'P1'!$B$4:$J$35,9,FALSE)),"")</f>
        <v/>
      </c>
      <c r="AC238" s="256" t="str">
        <f>IFERROR(IF(AND(AND($N237&lt;&gt;$BI$6,$N237&lt;&gt;$BJ$6),AC237="有"),$AL$2,VLOOKUP(AC237,'P1'!$B$4:$J$35,9,FALSE)),"")</f>
        <v/>
      </c>
      <c r="AD238" s="256" t="str">
        <f>IFERROR(IF(AND(AND($N237&lt;&gt;$BI$6,$N237&lt;&gt;$BJ$6),AD237="有"),$AL$2,VLOOKUP(AD237,'P1'!$B$4:$J$35,9,FALSE)),"")</f>
        <v/>
      </c>
      <c r="AE238" s="256" t="str">
        <f>IFERROR(IF(AND(AND($N237&lt;&gt;$BI$6,$N237&lt;&gt;$BJ$6),AE237="有"),$AL$2,VLOOKUP(AE237,'P1'!$B$4:$J$35,9,FALSE)),"")</f>
        <v/>
      </c>
      <c r="AF238" s="256" t="str">
        <f>IFERROR(IF(AND(AND($N237&lt;&gt;$BI$6,$N237&lt;&gt;$BJ$6),AF237="有"),$AL$2,VLOOKUP(AF237,'P1'!$B$4:$J$35,9,FALSE)),"")</f>
        <v/>
      </c>
      <c r="AG238" s="256" t="str">
        <f>IFERROR(IF(AND(AND($N237&lt;&gt;$BI$6,$N237&lt;&gt;$BJ$6),AG237="有"),$AL$2,VLOOKUP(AG237,'P1'!$B$4:$J$35,9,FALSE)),"")</f>
        <v/>
      </c>
      <c r="AH238" s="256" t="str">
        <f>IFERROR(IF(AND(AND($N237&lt;&gt;$BI$6,$N237&lt;&gt;$BJ$6),AH237="有"),$AL$2,VLOOKUP(AH237,'P1'!$B$4:$J$35,9,FALSE)),"")</f>
        <v/>
      </c>
      <c r="AI238" s="256" t="str">
        <f>IFERROR(IF(AND(AND($N237&lt;&gt;$BI$6,$N237&lt;&gt;$BJ$6),AI237="有"),$AL$2,VLOOKUP(AI237,'P1'!$B$4:$J$35,9,FALSE)),"")</f>
        <v/>
      </c>
      <c r="AJ238" s="256" t="str">
        <f>IFERROR(IF(AND(AND($N237&lt;&gt;$BI$6,$N237&lt;&gt;$BJ$6),AJ237="有"),$AL$2,VLOOKUP(AJ237,'P1'!$B$4:$J$35,9,FALSE)),"")</f>
        <v/>
      </c>
      <c r="AK238" s="256" t="str">
        <f>IFERROR(IF(AND(AND($N237&lt;&gt;$BI$6,$N237&lt;&gt;$BJ$6),AK237="有"),$AL$2,VLOOKUP(AK237,'P1'!$B$4:$J$35,9,FALSE)),"")</f>
        <v/>
      </c>
      <c r="AL238" s="256" t="str">
        <f>IFERROR(IF(AND(AND($N237&lt;&gt;$BI$6,$N237&lt;&gt;$BJ$6),AL237="有"),$AL$2,VLOOKUP(AL237,'P1'!$B$4:$J$35,9,FALSE)),"")</f>
        <v/>
      </c>
      <c r="AM238" s="256" t="str">
        <f>IFERROR(IF(AND(AND($N237&lt;&gt;$BI$6,$N237&lt;&gt;$BJ$6),AM237="有"),$AL$2,VLOOKUP(AM237,'P1'!$B$4:$J$35,9,FALSE)),"")</f>
        <v/>
      </c>
      <c r="AN238" s="256" t="str">
        <f>IFERROR(IF(AND(AND($N237&lt;&gt;$BI$6,$N237&lt;&gt;$BJ$6),AN237="有"),$AL$2,VLOOKUP(AN237,'P1'!$B$4:$J$35,9,FALSE)),"")</f>
        <v/>
      </c>
      <c r="AO238" s="256" t="str">
        <f>IFERROR(IF(AND(AND($N237&lt;&gt;$BI$6,$N237&lt;&gt;$BJ$6),AO237="有"),$AL$2,VLOOKUP(AO237,'P1'!$B$4:$J$35,9,FALSE)),"")</f>
        <v/>
      </c>
      <c r="AP238" s="256" t="str">
        <f>IFERROR(IF(AND(AND($N237&lt;&gt;$BI$6,$N237&lt;&gt;$BJ$6),AP237="有"),$AL$2,VLOOKUP(AP237,'P1'!$B$4:$J$35,9,FALSE)),"")</f>
        <v/>
      </c>
      <c r="AQ238" s="256" t="str">
        <f>IFERROR(IF(AND(AND($N237&lt;&gt;$BI$6,$N237&lt;&gt;$BJ$6),AQ237="有"),$AL$2,VLOOKUP(AQ237,'P1'!$B$4:$J$35,9,FALSE)),"")</f>
        <v/>
      </c>
      <c r="AR238" s="256" t="str">
        <f>IFERROR(IF(AND(AND($N237&lt;&gt;$BI$6,$N237&lt;&gt;$BJ$6),AR237="有"),$AL$2,VLOOKUP(AR237,'P1'!$B$4:$J$35,9,FALSE)),"")</f>
        <v/>
      </c>
      <c r="AS238" s="256" t="str">
        <f>IFERROR(IF(AND(AND($N237&lt;&gt;$BI$6,$N237&lt;&gt;$BJ$6),AS237="有"),$AL$2,VLOOKUP(AS237,'P1'!$B$4:$J$35,9,FALSE)),"")</f>
        <v/>
      </c>
      <c r="AT238" s="256" t="str">
        <f>IFERROR(IF(AND(AND($N237&lt;&gt;$BI$6,$N237&lt;&gt;$BJ$6),AT237="有"),$AL$2,VLOOKUP(AT237,'P1'!$B$4:$J$35,9,FALSE)),"")</f>
        <v/>
      </c>
      <c r="AU238" s="256" t="str">
        <f>IFERROR(IF(AND(AND($N237&lt;&gt;$BI$6,$N237&lt;&gt;$BJ$6),AU237="有"),$AL$2,VLOOKUP(AU237,'P1'!$B$4:$J$35,9,FALSE)),"")</f>
        <v/>
      </c>
      <c r="AV238" s="257">
        <f>SUM(Q238:AU238)</f>
        <v>0</v>
      </c>
      <c r="AW238" s="707"/>
      <c r="AX238" s="709"/>
      <c r="AY238" s="258"/>
      <c r="AZ238" s="258"/>
    </row>
    <row r="239" spans="2:52" ht="17.100000000000001" customHeight="1">
      <c r="B239" s="686">
        <f t="shared" si="14"/>
        <v>103</v>
      </c>
      <c r="C239" s="717"/>
      <c r="D239" s="718"/>
      <c r="E239" s="718"/>
      <c r="F239" s="718"/>
      <c r="G239" s="718"/>
      <c r="H239" s="719"/>
      <c r="I239" s="723"/>
      <c r="J239" s="724"/>
      <c r="K239" s="724"/>
      <c r="L239" s="724"/>
      <c r="M239" s="725"/>
      <c r="N239" s="729"/>
      <c r="O239" s="730"/>
      <c r="P239" s="71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253">
        <f>COUNTA(Q239:AU239)</f>
        <v>0</v>
      </c>
      <c r="AW239" s="706">
        <f>AV240</f>
        <v>0</v>
      </c>
      <c r="AX239" s="708" t="str">
        <f>IFERROR(ROUNDDOWN(AV240/$AT$2,1),"")</f>
        <v/>
      </c>
      <c r="AY239" s="254"/>
      <c r="AZ239" s="254"/>
    </row>
    <row r="240" spans="2:52" ht="17.100000000000001" customHeight="1">
      <c r="B240" s="687"/>
      <c r="C240" s="720"/>
      <c r="D240" s="721"/>
      <c r="E240" s="721"/>
      <c r="F240" s="721"/>
      <c r="G240" s="721"/>
      <c r="H240" s="722"/>
      <c r="I240" s="726"/>
      <c r="J240" s="727"/>
      <c r="K240" s="727"/>
      <c r="L240" s="727"/>
      <c r="M240" s="728"/>
      <c r="N240" s="720"/>
      <c r="O240" s="721"/>
      <c r="P240" s="722"/>
      <c r="Q240" s="256" t="str">
        <f>IFERROR(IF(AND(AND($N239&lt;&gt;$BI$6,$N239&lt;&gt;$BJ$6),Q239="有"),$AL$2,VLOOKUP(Q239,'P1'!$B$4:$J$35,9,FALSE)),"")</f>
        <v/>
      </c>
      <c r="R240" s="256" t="str">
        <f>IFERROR(IF(AND(AND($N239&lt;&gt;$BI$6,$N239&lt;&gt;$BJ$6),R239="有"),$AL$2,VLOOKUP(R239,'P1'!$B$4:$J$35,9,FALSE)),"")</f>
        <v/>
      </c>
      <c r="S240" s="256" t="str">
        <f>IFERROR(IF(AND(AND($N239&lt;&gt;$BI$6,$N239&lt;&gt;$BJ$6),S239="有"),$AL$2,VLOOKUP(S239,'P1'!$B$4:$J$35,9,FALSE)),"")</f>
        <v/>
      </c>
      <c r="T240" s="256" t="str">
        <f>IFERROR(IF(AND(AND($N239&lt;&gt;$BI$6,$N239&lt;&gt;$BJ$6),T239="有"),$AL$2,VLOOKUP(T239,'P1'!$B$4:$J$35,9,FALSE)),"")</f>
        <v/>
      </c>
      <c r="U240" s="256" t="str">
        <f>IFERROR(IF(AND(AND($N239&lt;&gt;$BI$6,$N239&lt;&gt;$BJ$6),U239="有"),$AL$2,VLOOKUP(U239,'P1'!$B$4:$J$35,9,FALSE)),"")</f>
        <v/>
      </c>
      <c r="V240" s="256" t="str">
        <f>IFERROR(IF(AND(AND($N239&lt;&gt;$BI$6,$N239&lt;&gt;$BJ$6),V239="有"),$AL$2,VLOOKUP(V239,'P1'!$B$4:$J$35,9,FALSE)),"")</f>
        <v/>
      </c>
      <c r="W240" s="256" t="str">
        <f>IFERROR(IF(AND(AND($N239&lt;&gt;$BI$6,$N239&lt;&gt;$BJ$6),W239="有"),$AL$2,VLOOKUP(W239,'P1'!$B$4:$J$35,9,FALSE)),"")</f>
        <v/>
      </c>
      <c r="X240" s="256" t="str">
        <f>IFERROR(IF(AND(AND($N239&lt;&gt;$BI$6,$N239&lt;&gt;$BJ$6),X239="有"),$AL$2,VLOOKUP(X239,'P1'!$B$4:$J$35,9,FALSE)),"")</f>
        <v/>
      </c>
      <c r="Y240" s="256" t="str">
        <f>IFERROR(IF(AND(AND($N239&lt;&gt;$BI$6,$N239&lt;&gt;$BJ$6),Y239="有"),$AL$2,VLOOKUP(Y239,'P1'!$B$4:$J$35,9,FALSE)),"")</f>
        <v/>
      </c>
      <c r="Z240" s="256" t="str">
        <f>IFERROR(IF(AND(AND($N239&lt;&gt;$BI$6,$N239&lt;&gt;$BJ$6),Z239="有"),$AL$2,VLOOKUP(Z239,'P1'!$B$4:$J$35,9,FALSE)),"")</f>
        <v/>
      </c>
      <c r="AA240" s="256" t="str">
        <f>IFERROR(IF(AND(AND($N239&lt;&gt;$BI$6,$N239&lt;&gt;$BJ$6),AA239="有"),$AL$2,VLOOKUP(AA239,'P1'!$B$4:$J$35,9,FALSE)),"")</f>
        <v/>
      </c>
      <c r="AB240" s="256" t="str">
        <f>IFERROR(IF(AND(AND($N239&lt;&gt;$BI$6,$N239&lt;&gt;$BJ$6),AB239="有"),$AL$2,VLOOKUP(AB239,'P1'!$B$4:$J$35,9,FALSE)),"")</f>
        <v/>
      </c>
      <c r="AC240" s="256" t="str">
        <f>IFERROR(IF(AND(AND($N239&lt;&gt;$BI$6,$N239&lt;&gt;$BJ$6),AC239="有"),$AL$2,VLOOKUP(AC239,'P1'!$B$4:$J$35,9,FALSE)),"")</f>
        <v/>
      </c>
      <c r="AD240" s="256" t="str">
        <f>IFERROR(IF(AND(AND($N239&lt;&gt;$BI$6,$N239&lt;&gt;$BJ$6),AD239="有"),$AL$2,VLOOKUP(AD239,'P1'!$B$4:$J$35,9,FALSE)),"")</f>
        <v/>
      </c>
      <c r="AE240" s="256" t="str">
        <f>IFERROR(IF(AND(AND($N239&lt;&gt;$BI$6,$N239&lt;&gt;$BJ$6),AE239="有"),$AL$2,VLOOKUP(AE239,'P1'!$B$4:$J$35,9,FALSE)),"")</f>
        <v/>
      </c>
      <c r="AF240" s="256" t="str">
        <f>IFERROR(IF(AND(AND($N239&lt;&gt;$BI$6,$N239&lt;&gt;$BJ$6),AF239="有"),$AL$2,VLOOKUP(AF239,'P1'!$B$4:$J$35,9,FALSE)),"")</f>
        <v/>
      </c>
      <c r="AG240" s="256" t="str">
        <f>IFERROR(IF(AND(AND($N239&lt;&gt;$BI$6,$N239&lt;&gt;$BJ$6),AG239="有"),$AL$2,VLOOKUP(AG239,'P1'!$B$4:$J$35,9,FALSE)),"")</f>
        <v/>
      </c>
      <c r="AH240" s="256" t="str">
        <f>IFERROR(IF(AND(AND($N239&lt;&gt;$BI$6,$N239&lt;&gt;$BJ$6),AH239="有"),$AL$2,VLOOKUP(AH239,'P1'!$B$4:$J$35,9,FALSE)),"")</f>
        <v/>
      </c>
      <c r="AI240" s="256" t="str">
        <f>IFERROR(IF(AND(AND($N239&lt;&gt;$BI$6,$N239&lt;&gt;$BJ$6),AI239="有"),$AL$2,VLOOKUP(AI239,'P1'!$B$4:$J$35,9,FALSE)),"")</f>
        <v/>
      </c>
      <c r="AJ240" s="256" t="str">
        <f>IFERROR(IF(AND(AND($N239&lt;&gt;$BI$6,$N239&lt;&gt;$BJ$6),AJ239="有"),$AL$2,VLOOKUP(AJ239,'P1'!$B$4:$J$35,9,FALSE)),"")</f>
        <v/>
      </c>
      <c r="AK240" s="256" t="str">
        <f>IFERROR(IF(AND(AND($N239&lt;&gt;$BI$6,$N239&lt;&gt;$BJ$6),AK239="有"),$AL$2,VLOOKUP(AK239,'P1'!$B$4:$J$35,9,FALSE)),"")</f>
        <v/>
      </c>
      <c r="AL240" s="256" t="str">
        <f>IFERROR(IF(AND(AND($N239&lt;&gt;$BI$6,$N239&lt;&gt;$BJ$6),AL239="有"),$AL$2,VLOOKUP(AL239,'P1'!$B$4:$J$35,9,FALSE)),"")</f>
        <v/>
      </c>
      <c r="AM240" s="256" t="str">
        <f>IFERROR(IF(AND(AND($N239&lt;&gt;$BI$6,$N239&lt;&gt;$BJ$6),AM239="有"),$AL$2,VLOOKUP(AM239,'P1'!$B$4:$J$35,9,FALSE)),"")</f>
        <v/>
      </c>
      <c r="AN240" s="256" t="str">
        <f>IFERROR(IF(AND(AND($N239&lt;&gt;$BI$6,$N239&lt;&gt;$BJ$6),AN239="有"),$AL$2,VLOOKUP(AN239,'P1'!$B$4:$J$35,9,FALSE)),"")</f>
        <v/>
      </c>
      <c r="AO240" s="256" t="str">
        <f>IFERROR(IF(AND(AND($N239&lt;&gt;$BI$6,$N239&lt;&gt;$BJ$6),AO239="有"),$AL$2,VLOOKUP(AO239,'P1'!$B$4:$J$35,9,FALSE)),"")</f>
        <v/>
      </c>
      <c r="AP240" s="256" t="str">
        <f>IFERROR(IF(AND(AND($N239&lt;&gt;$BI$6,$N239&lt;&gt;$BJ$6),AP239="有"),$AL$2,VLOOKUP(AP239,'P1'!$B$4:$J$35,9,FALSE)),"")</f>
        <v/>
      </c>
      <c r="AQ240" s="256" t="str">
        <f>IFERROR(IF(AND(AND($N239&lt;&gt;$BI$6,$N239&lt;&gt;$BJ$6),AQ239="有"),$AL$2,VLOOKUP(AQ239,'P1'!$B$4:$J$35,9,FALSE)),"")</f>
        <v/>
      </c>
      <c r="AR240" s="256" t="str">
        <f>IFERROR(IF(AND(AND($N239&lt;&gt;$BI$6,$N239&lt;&gt;$BJ$6),AR239="有"),$AL$2,VLOOKUP(AR239,'P1'!$B$4:$J$35,9,FALSE)),"")</f>
        <v/>
      </c>
      <c r="AS240" s="256" t="str">
        <f>IFERROR(IF(AND(AND($N239&lt;&gt;$BI$6,$N239&lt;&gt;$BJ$6),AS239="有"),$AL$2,VLOOKUP(AS239,'P1'!$B$4:$J$35,9,FALSE)),"")</f>
        <v/>
      </c>
      <c r="AT240" s="256" t="str">
        <f>IFERROR(IF(AND(AND($N239&lt;&gt;$BI$6,$N239&lt;&gt;$BJ$6),AT239="有"),$AL$2,VLOOKUP(AT239,'P1'!$B$4:$J$35,9,FALSE)),"")</f>
        <v/>
      </c>
      <c r="AU240" s="256" t="str">
        <f>IFERROR(IF(AND(AND($N239&lt;&gt;$BI$6,$N239&lt;&gt;$BJ$6),AU239="有"),$AL$2,VLOOKUP(AU239,'P1'!$B$4:$J$35,9,FALSE)),"")</f>
        <v/>
      </c>
      <c r="AV240" s="257">
        <f>SUM(Q240:AU240)</f>
        <v>0</v>
      </c>
      <c r="AW240" s="707"/>
      <c r="AX240" s="709"/>
      <c r="AY240" s="258"/>
      <c r="AZ240" s="258"/>
    </row>
    <row r="241" spans="2:59" ht="17.100000000000001" customHeight="1">
      <c r="B241" s="686">
        <f t="shared" si="14"/>
        <v>104</v>
      </c>
      <c r="C241" s="717"/>
      <c r="D241" s="718"/>
      <c r="E241" s="718"/>
      <c r="F241" s="718"/>
      <c r="G241" s="718"/>
      <c r="H241" s="719"/>
      <c r="I241" s="723"/>
      <c r="J241" s="724"/>
      <c r="K241" s="724"/>
      <c r="L241" s="724"/>
      <c r="M241" s="725"/>
      <c r="N241" s="729"/>
      <c r="O241" s="730"/>
      <c r="P241" s="719"/>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59"/>
      <c r="AV241" s="253">
        <f>COUNTA(Q241:AU241)</f>
        <v>0</v>
      </c>
      <c r="AW241" s="706">
        <f>AV242</f>
        <v>0</v>
      </c>
      <c r="AX241" s="708" t="str">
        <f>IFERROR(ROUNDDOWN(AV242/$AT$2,1),"")</f>
        <v/>
      </c>
      <c r="AY241" s="254"/>
      <c r="AZ241" s="254"/>
    </row>
    <row r="242" spans="2:59" ht="17.100000000000001" customHeight="1">
      <c r="B242" s="687"/>
      <c r="C242" s="720"/>
      <c r="D242" s="721"/>
      <c r="E242" s="721"/>
      <c r="F242" s="721"/>
      <c r="G242" s="721"/>
      <c r="H242" s="722"/>
      <c r="I242" s="726"/>
      <c r="J242" s="727"/>
      <c r="K242" s="727"/>
      <c r="L242" s="727"/>
      <c r="M242" s="728"/>
      <c r="N242" s="720"/>
      <c r="O242" s="721"/>
      <c r="P242" s="722"/>
      <c r="Q242" s="256" t="str">
        <f>IFERROR(IF(AND(AND($N241&lt;&gt;$BI$6,$N241&lt;&gt;$BJ$6),Q241="有"),$AL$2,VLOOKUP(Q241,'P1'!$B$4:$J$35,9,FALSE)),"")</f>
        <v/>
      </c>
      <c r="R242" s="256" t="str">
        <f>IFERROR(IF(AND(AND($N241&lt;&gt;$BI$6,$N241&lt;&gt;$BJ$6),R241="有"),$AL$2,VLOOKUP(R241,'P1'!$B$4:$J$35,9,FALSE)),"")</f>
        <v/>
      </c>
      <c r="S242" s="256" t="str">
        <f>IFERROR(IF(AND(AND($N241&lt;&gt;$BI$6,$N241&lt;&gt;$BJ$6),S241="有"),$AL$2,VLOOKUP(S241,'P1'!$B$4:$J$35,9,FALSE)),"")</f>
        <v/>
      </c>
      <c r="T242" s="256" t="str">
        <f>IFERROR(IF(AND(AND($N241&lt;&gt;$BI$6,$N241&lt;&gt;$BJ$6),T241="有"),$AL$2,VLOOKUP(T241,'P1'!$B$4:$J$35,9,FALSE)),"")</f>
        <v/>
      </c>
      <c r="U242" s="256" t="str">
        <f>IFERROR(IF(AND(AND($N241&lt;&gt;$BI$6,$N241&lt;&gt;$BJ$6),U241="有"),$AL$2,VLOOKUP(U241,'P1'!$B$4:$J$35,9,FALSE)),"")</f>
        <v/>
      </c>
      <c r="V242" s="256" t="str">
        <f>IFERROR(IF(AND(AND($N241&lt;&gt;$BI$6,$N241&lt;&gt;$BJ$6),V241="有"),$AL$2,VLOOKUP(V241,'P1'!$B$4:$J$35,9,FALSE)),"")</f>
        <v/>
      </c>
      <c r="W242" s="256" t="str">
        <f>IFERROR(IF(AND(AND($N241&lt;&gt;$BI$6,$N241&lt;&gt;$BJ$6),W241="有"),$AL$2,VLOOKUP(W241,'P1'!$B$4:$J$35,9,FALSE)),"")</f>
        <v/>
      </c>
      <c r="X242" s="256" t="str">
        <f>IFERROR(IF(AND(AND($N241&lt;&gt;$BI$6,$N241&lt;&gt;$BJ$6),X241="有"),$AL$2,VLOOKUP(X241,'P1'!$B$4:$J$35,9,FALSE)),"")</f>
        <v/>
      </c>
      <c r="Y242" s="256" t="str">
        <f>IFERROR(IF(AND(AND($N241&lt;&gt;$BI$6,$N241&lt;&gt;$BJ$6),Y241="有"),$AL$2,VLOOKUP(Y241,'P1'!$B$4:$J$35,9,FALSE)),"")</f>
        <v/>
      </c>
      <c r="Z242" s="256" t="str">
        <f>IFERROR(IF(AND(AND($N241&lt;&gt;$BI$6,$N241&lt;&gt;$BJ$6),Z241="有"),$AL$2,VLOOKUP(Z241,'P1'!$B$4:$J$35,9,FALSE)),"")</f>
        <v/>
      </c>
      <c r="AA242" s="256" t="str">
        <f>IFERROR(IF(AND(AND($N241&lt;&gt;$BI$6,$N241&lt;&gt;$BJ$6),AA241="有"),$AL$2,VLOOKUP(AA241,'P1'!$B$4:$J$35,9,FALSE)),"")</f>
        <v/>
      </c>
      <c r="AB242" s="256" t="str">
        <f>IFERROR(IF(AND(AND($N241&lt;&gt;$BI$6,$N241&lt;&gt;$BJ$6),AB241="有"),$AL$2,VLOOKUP(AB241,'P1'!$B$4:$J$35,9,FALSE)),"")</f>
        <v/>
      </c>
      <c r="AC242" s="256" t="str">
        <f>IFERROR(IF(AND(AND($N241&lt;&gt;$BI$6,$N241&lt;&gt;$BJ$6),AC241="有"),$AL$2,VLOOKUP(AC241,'P1'!$B$4:$J$35,9,FALSE)),"")</f>
        <v/>
      </c>
      <c r="AD242" s="256" t="str">
        <f>IFERROR(IF(AND(AND($N241&lt;&gt;$BI$6,$N241&lt;&gt;$BJ$6),AD241="有"),$AL$2,VLOOKUP(AD241,'P1'!$B$4:$J$35,9,FALSE)),"")</f>
        <v/>
      </c>
      <c r="AE242" s="256" t="str">
        <f>IFERROR(IF(AND(AND($N241&lt;&gt;$BI$6,$N241&lt;&gt;$BJ$6),AE241="有"),$AL$2,VLOOKUP(AE241,'P1'!$B$4:$J$35,9,FALSE)),"")</f>
        <v/>
      </c>
      <c r="AF242" s="256" t="str">
        <f>IFERROR(IF(AND(AND($N241&lt;&gt;$BI$6,$N241&lt;&gt;$BJ$6),AF241="有"),$AL$2,VLOOKUP(AF241,'P1'!$B$4:$J$35,9,FALSE)),"")</f>
        <v/>
      </c>
      <c r="AG242" s="256" t="str">
        <f>IFERROR(IF(AND(AND($N241&lt;&gt;$BI$6,$N241&lt;&gt;$BJ$6),AG241="有"),$AL$2,VLOOKUP(AG241,'P1'!$B$4:$J$35,9,FALSE)),"")</f>
        <v/>
      </c>
      <c r="AH242" s="256" t="str">
        <f>IFERROR(IF(AND(AND($N241&lt;&gt;$BI$6,$N241&lt;&gt;$BJ$6),AH241="有"),$AL$2,VLOOKUP(AH241,'P1'!$B$4:$J$35,9,FALSE)),"")</f>
        <v/>
      </c>
      <c r="AI242" s="256" t="str">
        <f>IFERROR(IF(AND(AND($N241&lt;&gt;$BI$6,$N241&lt;&gt;$BJ$6),AI241="有"),$AL$2,VLOOKUP(AI241,'P1'!$B$4:$J$35,9,FALSE)),"")</f>
        <v/>
      </c>
      <c r="AJ242" s="256" t="str">
        <f>IFERROR(IF(AND(AND($N241&lt;&gt;$BI$6,$N241&lt;&gt;$BJ$6),AJ241="有"),$AL$2,VLOOKUP(AJ241,'P1'!$B$4:$J$35,9,FALSE)),"")</f>
        <v/>
      </c>
      <c r="AK242" s="256" t="str">
        <f>IFERROR(IF(AND(AND($N241&lt;&gt;$BI$6,$N241&lt;&gt;$BJ$6),AK241="有"),$AL$2,VLOOKUP(AK241,'P1'!$B$4:$J$35,9,FALSE)),"")</f>
        <v/>
      </c>
      <c r="AL242" s="256" t="str">
        <f>IFERROR(IF(AND(AND($N241&lt;&gt;$BI$6,$N241&lt;&gt;$BJ$6),AL241="有"),$AL$2,VLOOKUP(AL241,'P1'!$B$4:$J$35,9,FALSE)),"")</f>
        <v/>
      </c>
      <c r="AM242" s="256" t="str">
        <f>IFERROR(IF(AND(AND($N241&lt;&gt;$BI$6,$N241&lt;&gt;$BJ$6),AM241="有"),$AL$2,VLOOKUP(AM241,'P1'!$B$4:$J$35,9,FALSE)),"")</f>
        <v/>
      </c>
      <c r="AN242" s="256" t="str">
        <f>IFERROR(IF(AND(AND($N241&lt;&gt;$BI$6,$N241&lt;&gt;$BJ$6),AN241="有"),$AL$2,VLOOKUP(AN241,'P1'!$B$4:$J$35,9,FALSE)),"")</f>
        <v/>
      </c>
      <c r="AO242" s="256" t="str">
        <f>IFERROR(IF(AND(AND($N241&lt;&gt;$BI$6,$N241&lt;&gt;$BJ$6),AO241="有"),$AL$2,VLOOKUP(AO241,'P1'!$B$4:$J$35,9,FALSE)),"")</f>
        <v/>
      </c>
      <c r="AP242" s="256" t="str">
        <f>IFERROR(IF(AND(AND($N241&lt;&gt;$BI$6,$N241&lt;&gt;$BJ$6),AP241="有"),$AL$2,VLOOKUP(AP241,'P1'!$B$4:$J$35,9,FALSE)),"")</f>
        <v/>
      </c>
      <c r="AQ242" s="256" t="str">
        <f>IFERROR(IF(AND(AND($N241&lt;&gt;$BI$6,$N241&lt;&gt;$BJ$6),AQ241="有"),$AL$2,VLOOKUP(AQ241,'P1'!$B$4:$J$35,9,FALSE)),"")</f>
        <v/>
      </c>
      <c r="AR242" s="256" t="str">
        <f>IFERROR(IF(AND(AND($N241&lt;&gt;$BI$6,$N241&lt;&gt;$BJ$6),AR241="有"),$AL$2,VLOOKUP(AR241,'P1'!$B$4:$J$35,9,FALSE)),"")</f>
        <v/>
      </c>
      <c r="AS242" s="256" t="str">
        <f>IFERROR(IF(AND(AND($N241&lt;&gt;$BI$6,$N241&lt;&gt;$BJ$6),AS241="有"),$AL$2,VLOOKUP(AS241,'P1'!$B$4:$J$35,9,FALSE)),"")</f>
        <v/>
      </c>
      <c r="AT242" s="256" t="str">
        <f>IFERROR(IF(AND(AND($N241&lt;&gt;$BI$6,$N241&lt;&gt;$BJ$6),AT241="有"),$AL$2,VLOOKUP(AT241,'P1'!$B$4:$J$35,9,FALSE)),"")</f>
        <v/>
      </c>
      <c r="AU242" s="256" t="str">
        <f>IFERROR(IF(AND(AND($N241&lt;&gt;$BI$6,$N241&lt;&gt;$BJ$6),AU241="有"),$AL$2,VLOOKUP(AU241,'P1'!$B$4:$J$35,9,FALSE)),"")</f>
        <v/>
      </c>
      <c r="AV242" s="257">
        <f>SUM(Q242:AU242)</f>
        <v>0</v>
      </c>
      <c r="AW242" s="707"/>
      <c r="AX242" s="709"/>
      <c r="AY242" s="258"/>
      <c r="AZ242" s="258"/>
    </row>
    <row r="243" spans="2:59" ht="17.100000000000001" customHeight="1">
      <c r="B243" s="686">
        <f t="shared" si="14"/>
        <v>105</v>
      </c>
      <c r="C243" s="717"/>
      <c r="D243" s="718"/>
      <c r="E243" s="718"/>
      <c r="F243" s="718"/>
      <c r="G243" s="718"/>
      <c r="H243" s="719"/>
      <c r="I243" s="723"/>
      <c r="J243" s="724"/>
      <c r="K243" s="724"/>
      <c r="L243" s="724"/>
      <c r="M243" s="725"/>
      <c r="N243" s="729"/>
      <c r="O243" s="730"/>
      <c r="P243" s="719"/>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253">
        <f>COUNTA(Q243:AU243)</f>
        <v>0</v>
      </c>
      <c r="AW243" s="706">
        <f>AV244</f>
        <v>0</v>
      </c>
      <c r="AX243" s="708" t="str">
        <f>IFERROR(ROUNDDOWN(AV244/$AT$2,1),"")</f>
        <v/>
      </c>
      <c r="AY243" s="254"/>
      <c r="AZ243" s="254"/>
    </row>
    <row r="244" spans="2:59" ht="17.100000000000001" customHeight="1">
      <c r="B244" s="687"/>
      <c r="C244" s="720"/>
      <c r="D244" s="721"/>
      <c r="E244" s="721"/>
      <c r="F244" s="721"/>
      <c r="G244" s="721"/>
      <c r="H244" s="722"/>
      <c r="I244" s="726"/>
      <c r="J244" s="727"/>
      <c r="K244" s="727"/>
      <c r="L244" s="727"/>
      <c r="M244" s="728"/>
      <c r="N244" s="720"/>
      <c r="O244" s="721"/>
      <c r="P244" s="722"/>
      <c r="Q244" s="256" t="str">
        <f>IFERROR(IF(AND(AND($N243&lt;&gt;$BI$6,$N243&lt;&gt;$BJ$6),Q243="有"),$AL$2,VLOOKUP(Q243,'P1'!$B$4:$J$35,9,FALSE)),"")</f>
        <v/>
      </c>
      <c r="R244" s="256" t="str">
        <f>IFERROR(IF(AND(AND($N243&lt;&gt;$BI$6,$N243&lt;&gt;$BJ$6),R243="有"),$AL$2,VLOOKUP(R243,'P1'!$B$4:$J$35,9,FALSE)),"")</f>
        <v/>
      </c>
      <c r="S244" s="256" t="str">
        <f>IFERROR(IF(AND(AND($N243&lt;&gt;$BI$6,$N243&lt;&gt;$BJ$6),S243="有"),$AL$2,VLOOKUP(S243,'P1'!$B$4:$J$35,9,FALSE)),"")</f>
        <v/>
      </c>
      <c r="T244" s="256" t="str">
        <f>IFERROR(IF(AND(AND($N243&lt;&gt;$BI$6,$N243&lt;&gt;$BJ$6),T243="有"),$AL$2,VLOOKUP(T243,'P1'!$B$4:$J$35,9,FALSE)),"")</f>
        <v/>
      </c>
      <c r="U244" s="256" t="str">
        <f>IFERROR(IF(AND(AND($N243&lt;&gt;$BI$6,$N243&lt;&gt;$BJ$6),U243="有"),$AL$2,VLOOKUP(U243,'P1'!$B$4:$J$35,9,FALSE)),"")</f>
        <v/>
      </c>
      <c r="V244" s="256" t="str">
        <f>IFERROR(IF(AND(AND($N243&lt;&gt;$BI$6,$N243&lt;&gt;$BJ$6),V243="有"),$AL$2,VLOOKUP(V243,'P1'!$B$4:$J$35,9,FALSE)),"")</f>
        <v/>
      </c>
      <c r="W244" s="256" t="str">
        <f>IFERROR(IF(AND(AND($N243&lt;&gt;$BI$6,$N243&lt;&gt;$BJ$6),W243="有"),$AL$2,VLOOKUP(W243,'P1'!$B$4:$J$35,9,FALSE)),"")</f>
        <v/>
      </c>
      <c r="X244" s="256" t="str">
        <f>IFERROR(IF(AND(AND($N243&lt;&gt;$BI$6,$N243&lt;&gt;$BJ$6),X243="有"),$AL$2,VLOOKUP(X243,'P1'!$B$4:$J$35,9,FALSE)),"")</f>
        <v/>
      </c>
      <c r="Y244" s="256" t="str">
        <f>IFERROR(IF(AND(AND($N243&lt;&gt;$BI$6,$N243&lt;&gt;$BJ$6),Y243="有"),$AL$2,VLOOKUP(Y243,'P1'!$B$4:$J$35,9,FALSE)),"")</f>
        <v/>
      </c>
      <c r="Z244" s="256" t="str">
        <f>IFERROR(IF(AND(AND($N243&lt;&gt;$BI$6,$N243&lt;&gt;$BJ$6),Z243="有"),$AL$2,VLOOKUP(Z243,'P1'!$B$4:$J$35,9,FALSE)),"")</f>
        <v/>
      </c>
      <c r="AA244" s="256" t="str">
        <f>IFERROR(IF(AND(AND($N243&lt;&gt;$BI$6,$N243&lt;&gt;$BJ$6),AA243="有"),$AL$2,VLOOKUP(AA243,'P1'!$B$4:$J$35,9,FALSE)),"")</f>
        <v/>
      </c>
      <c r="AB244" s="256" t="str">
        <f>IFERROR(IF(AND(AND($N243&lt;&gt;$BI$6,$N243&lt;&gt;$BJ$6),AB243="有"),$AL$2,VLOOKUP(AB243,'P1'!$B$4:$J$35,9,FALSE)),"")</f>
        <v/>
      </c>
      <c r="AC244" s="256" t="str">
        <f>IFERROR(IF(AND(AND($N243&lt;&gt;$BI$6,$N243&lt;&gt;$BJ$6),AC243="有"),$AL$2,VLOOKUP(AC243,'P1'!$B$4:$J$35,9,FALSE)),"")</f>
        <v/>
      </c>
      <c r="AD244" s="256" t="str">
        <f>IFERROR(IF(AND(AND($N243&lt;&gt;$BI$6,$N243&lt;&gt;$BJ$6),AD243="有"),$AL$2,VLOOKUP(AD243,'P1'!$B$4:$J$35,9,FALSE)),"")</f>
        <v/>
      </c>
      <c r="AE244" s="256" t="str">
        <f>IFERROR(IF(AND(AND($N243&lt;&gt;$BI$6,$N243&lt;&gt;$BJ$6),AE243="有"),$AL$2,VLOOKUP(AE243,'P1'!$B$4:$J$35,9,FALSE)),"")</f>
        <v/>
      </c>
      <c r="AF244" s="256" t="str">
        <f>IFERROR(IF(AND(AND($N243&lt;&gt;$BI$6,$N243&lt;&gt;$BJ$6),AF243="有"),$AL$2,VLOOKUP(AF243,'P1'!$B$4:$J$35,9,FALSE)),"")</f>
        <v/>
      </c>
      <c r="AG244" s="256" t="str">
        <f>IFERROR(IF(AND(AND($N243&lt;&gt;$BI$6,$N243&lt;&gt;$BJ$6),AG243="有"),$AL$2,VLOOKUP(AG243,'P1'!$B$4:$J$35,9,FALSE)),"")</f>
        <v/>
      </c>
      <c r="AH244" s="256" t="str">
        <f>IFERROR(IF(AND(AND($N243&lt;&gt;$BI$6,$N243&lt;&gt;$BJ$6),AH243="有"),$AL$2,VLOOKUP(AH243,'P1'!$B$4:$J$35,9,FALSE)),"")</f>
        <v/>
      </c>
      <c r="AI244" s="256" t="str">
        <f>IFERROR(IF(AND(AND($N243&lt;&gt;$BI$6,$N243&lt;&gt;$BJ$6),AI243="有"),$AL$2,VLOOKUP(AI243,'P1'!$B$4:$J$35,9,FALSE)),"")</f>
        <v/>
      </c>
      <c r="AJ244" s="256" t="str">
        <f>IFERROR(IF(AND(AND($N243&lt;&gt;$BI$6,$N243&lt;&gt;$BJ$6),AJ243="有"),$AL$2,VLOOKUP(AJ243,'P1'!$B$4:$J$35,9,FALSE)),"")</f>
        <v/>
      </c>
      <c r="AK244" s="256" t="str">
        <f>IFERROR(IF(AND(AND($N243&lt;&gt;$BI$6,$N243&lt;&gt;$BJ$6),AK243="有"),$AL$2,VLOOKUP(AK243,'P1'!$B$4:$J$35,9,FALSE)),"")</f>
        <v/>
      </c>
      <c r="AL244" s="256" t="str">
        <f>IFERROR(IF(AND(AND($N243&lt;&gt;$BI$6,$N243&lt;&gt;$BJ$6),AL243="有"),$AL$2,VLOOKUP(AL243,'P1'!$B$4:$J$35,9,FALSE)),"")</f>
        <v/>
      </c>
      <c r="AM244" s="256" t="str">
        <f>IFERROR(IF(AND(AND($N243&lt;&gt;$BI$6,$N243&lt;&gt;$BJ$6),AM243="有"),$AL$2,VLOOKUP(AM243,'P1'!$B$4:$J$35,9,FALSE)),"")</f>
        <v/>
      </c>
      <c r="AN244" s="256" t="str">
        <f>IFERROR(IF(AND(AND($N243&lt;&gt;$BI$6,$N243&lt;&gt;$BJ$6),AN243="有"),$AL$2,VLOOKUP(AN243,'P1'!$B$4:$J$35,9,FALSE)),"")</f>
        <v/>
      </c>
      <c r="AO244" s="256" t="str">
        <f>IFERROR(IF(AND(AND($N243&lt;&gt;$BI$6,$N243&lt;&gt;$BJ$6),AO243="有"),$AL$2,VLOOKUP(AO243,'P1'!$B$4:$J$35,9,FALSE)),"")</f>
        <v/>
      </c>
      <c r="AP244" s="256" t="str">
        <f>IFERROR(IF(AND(AND($N243&lt;&gt;$BI$6,$N243&lt;&gt;$BJ$6),AP243="有"),$AL$2,VLOOKUP(AP243,'P1'!$B$4:$J$35,9,FALSE)),"")</f>
        <v/>
      </c>
      <c r="AQ244" s="256" t="str">
        <f>IFERROR(IF(AND(AND($N243&lt;&gt;$BI$6,$N243&lt;&gt;$BJ$6),AQ243="有"),$AL$2,VLOOKUP(AQ243,'P1'!$B$4:$J$35,9,FALSE)),"")</f>
        <v/>
      </c>
      <c r="AR244" s="256" t="str">
        <f>IFERROR(IF(AND(AND($N243&lt;&gt;$BI$6,$N243&lt;&gt;$BJ$6),AR243="有"),$AL$2,VLOOKUP(AR243,'P1'!$B$4:$J$35,9,FALSE)),"")</f>
        <v/>
      </c>
      <c r="AS244" s="256" t="str">
        <f>IFERROR(IF(AND(AND($N243&lt;&gt;$BI$6,$N243&lt;&gt;$BJ$6),AS243="有"),$AL$2,VLOOKUP(AS243,'P1'!$B$4:$J$35,9,FALSE)),"")</f>
        <v/>
      </c>
      <c r="AT244" s="256" t="str">
        <f>IFERROR(IF(AND(AND($N243&lt;&gt;$BI$6,$N243&lt;&gt;$BJ$6),AT243="有"),$AL$2,VLOOKUP(AT243,'P1'!$B$4:$J$35,9,FALSE)),"")</f>
        <v/>
      </c>
      <c r="AU244" s="256" t="str">
        <f>IFERROR(IF(AND(AND($N243&lt;&gt;$BI$6,$N243&lt;&gt;$BJ$6),AU243="有"),$AL$2,VLOOKUP(AU243,'P1'!$B$4:$J$35,9,FALSE)),"")</f>
        <v/>
      </c>
      <c r="AV244" s="257">
        <f>SUM(Q244:AU244)</f>
        <v>0</v>
      </c>
      <c r="AW244" s="707"/>
      <c r="AX244" s="709"/>
      <c r="AY244" s="258"/>
      <c r="AZ244" s="258"/>
    </row>
    <row r="245" spans="2:59" ht="17.100000000000001" customHeight="1">
      <c r="B245" s="686">
        <f t="shared" si="14"/>
        <v>106</v>
      </c>
      <c r="C245" s="717"/>
      <c r="D245" s="718"/>
      <c r="E245" s="718"/>
      <c r="F245" s="718"/>
      <c r="G245" s="718"/>
      <c r="H245" s="719"/>
      <c r="I245" s="723"/>
      <c r="J245" s="724"/>
      <c r="K245" s="724"/>
      <c r="L245" s="724"/>
      <c r="M245" s="725"/>
      <c r="N245" s="729"/>
      <c r="O245" s="730"/>
      <c r="P245" s="719"/>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253">
        <f>COUNTA(Q245:AU245)</f>
        <v>0</v>
      </c>
      <c r="AW245" s="706">
        <f>AV246</f>
        <v>0</v>
      </c>
      <c r="AX245" s="708" t="str">
        <f>IFERROR(ROUNDDOWN(AV246/$AT$2,1),"")</f>
        <v/>
      </c>
      <c r="AY245" s="254"/>
      <c r="AZ245" s="254"/>
    </row>
    <row r="246" spans="2:59" ht="17.100000000000001" customHeight="1">
      <c r="B246" s="687"/>
      <c r="C246" s="720"/>
      <c r="D246" s="721"/>
      <c r="E246" s="721"/>
      <c r="F246" s="721"/>
      <c r="G246" s="721"/>
      <c r="H246" s="722"/>
      <c r="I246" s="726"/>
      <c r="J246" s="727"/>
      <c r="K246" s="727"/>
      <c r="L246" s="727"/>
      <c r="M246" s="728"/>
      <c r="N246" s="720"/>
      <c r="O246" s="721"/>
      <c r="P246" s="722"/>
      <c r="Q246" s="256" t="str">
        <f>IFERROR(IF(AND(AND($N245&lt;&gt;$BI$6,$N245&lt;&gt;$BJ$6),Q245="有"),$AL$2,VLOOKUP(Q245,'P1'!$B$4:$J$35,9,FALSE)),"")</f>
        <v/>
      </c>
      <c r="R246" s="256" t="str">
        <f>IFERROR(IF(AND(AND($N245&lt;&gt;$BI$6,$N245&lt;&gt;$BJ$6),R245="有"),$AL$2,VLOOKUP(R245,'P1'!$B$4:$J$35,9,FALSE)),"")</f>
        <v/>
      </c>
      <c r="S246" s="256" t="str">
        <f>IFERROR(IF(AND(AND($N245&lt;&gt;$BI$6,$N245&lt;&gt;$BJ$6),S245="有"),$AL$2,VLOOKUP(S245,'P1'!$B$4:$J$35,9,FALSE)),"")</f>
        <v/>
      </c>
      <c r="T246" s="256" t="str">
        <f>IFERROR(IF(AND(AND($N245&lt;&gt;$BI$6,$N245&lt;&gt;$BJ$6),T245="有"),$AL$2,VLOOKUP(T245,'P1'!$B$4:$J$35,9,FALSE)),"")</f>
        <v/>
      </c>
      <c r="U246" s="256" t="str">
        <f>IFERROR(IF(AND(AND($N245&lt;&gt;$BI$6,$N245&lt;&gt;$BJ$6),U245="有"),$AL$2,VLOOKUP(U245,'P1'!$B$4:$J$35,9,FALSE)),"")</f>
        <v/>
      </c>
      <c r="V246" s="256" t="str">
        <f>IFERROR(IF(AND(AND($N245&lt;&gt;$BI$6,$N245&lt;&gt;$BJ$6),V245="有"),$AL$2,VLOOKUP(V245,'P1'!$B$4:$J$35,9,FALSE)),"")</f>
        <v/>
      </c>
      <c r="W246" s="256" t="str">
        <f>IFERROR(IF(AND(AND($N245&lt;&gt;$BI$6,$N245&lt;&gt;$BJ$6),W245="有"),$AL$2,VLOOKUP(W245,'P1'!$B$4:$J$35,9,FALSE)),"")</f>
        <v/>
      </c>
      <c r="X246" s="256" t="str">
        <f>IFERROR(IF(AND(AND($N245&lt;&gt;$BI$6,$N245&lt;&gt;$BJ$6),X245="有"),$AL$2,VLOOKUP(X245,'P1'!$B$4:$J$35,9,FALSE)),"")</f>
        <v/>
      </c>
      <c r="Y246" s="256" t="str">
        <f>IFERROR(IF(AND(AND($N245&lt;&gt;$BI$6,$N245&lt;&gt;$BJ$6),Y245="有"),$AL$2,VLOOKUP(Y245,'P1'!$B$4:$J$35,9,FALSE)),"")</f>
        <v/>
      </c>
      <c r="Z246" s="256" t="str">
        <f>IFERROR(IF(AND(AND($N245&lt;&gt;$BI$6,$N245&lt;&gt;$BJ$6),Z245="有"),$AL$2,VLOOKUP(Z245,'P1'!$B$4:$J$35,9,FALSE)),"")</f>
        <v/>
      </c>
      <c r="AA246" s="256" t="str">
        <f>IFERROR(IF(AND(AND($N245&lt;&gt;$BI$6,$N245&lt;&gt;$BJ$6),AA245="有"),$AL$2,VLOOKUP(AA245,'P1'!$B$4:$J$35,9,FALSE)),"")</f>
        <v/>
      </c>
      <c r="AB246" s="256" t="str">
        <f>IFERROR(IF(AND(AND($N245&lt;&gt;$BI$6,$N245&lt;&gt;$BJ$6),AB245="有"),$AL$2,VLOOKUP(AB245,'P1'!$B$4:$J$35,9,FALSE)),"")</f>
        <v/>
      </c>
      <c r="AC246" s="256" t="str">
        <f>IFERROR(IF(AND(AND($N245&lt;&gt;$BI$6,$N245&lt;&gt;$BJ$6),AC245="有"),$AL$2,VLOOKUP(AC245,'P1'!$B$4:$J$35,9,FALSE)),"")</f>
        <v/>
      </c>
      <c r="AD246" s="256" t="str">
        <f>IFERROR(IF(AND(AND($N245&lt;&gt;$BI$6,$N245&lt;&gt;$BJ$6),AD245="有"),$AL$2,VLOOKUP(AD245,'P1'!$B$4:$J$35,9,FALSE)),"")</f>
        <v/>
      </c>
      <c r="AE246" s="256" t="str">
        <f>IFERROR(IF(AND(AND($N245&lt;&gt;$BI$6,$N245&lt;&gt;$BJ$6),AE245="有"),$AL$2,VLOOKUP(AE245,'P1'!$B$4:$J$35,9,FALSE)),"")</f>
        <v/>
      </c>
      <c r="AF246" s="256" t="str">
        <f>IFERROR(IF(AND(AND($N245&lt;&gt;$BI$6,$N245&lt;&gt;$BJ$6),AF245="有"),$AL$2,VLOOKUP(AF245,'P1'!$B$4:$J$35,9,FALSE)),"")</f>
        <v/>
      </c>
      <c r="AG246" s="256" t="str">
        <f>IFERROR(IF(AND(AND($N245&lt;&gt;$BI$6,$N245&lt;&gt;$BJ$6),AG245="有"),$AL$2,VLOOKUP(AG245,'P1'!$B$4:$J$35,9,FALSE)),"")</f>
        <v/>
      </c>
      <c r="AH246" s="256" t="str">
        <f>IFERROR(IF(AND(AND($N245&lt;&gt;$BI$6,$N245&lt;&gt;$BJ$6),AH245="有"),$AL$2,VLOOKUP(AH245,'P1'!$B$4:$J$35,9,FALSE)),"")</f>
        <v/>
      </c>
      <c r="AI246" s="256" t="str">
        <f>IFERROR(IF(AND(AND($N245&lt;&gt;$BI$6,$N245&lt;&gt;$BJ$6),AI245="有"),$AL$2,VLOOKUP(AI245,'P1'!$B$4:$J$35,9,FALSE)),"")</f>
        <v/>
      </c>
      <c r="AJ246" s="256" t="str">
        <f>IFERROR(IF(AND(AND($N245&lt;&gt;$BI$6,$N245&lt;&gt;$BJ$6),AJ245="有"),$AL$2,VLOOKUP(AJ245,'P1'!$B$4:$J$35,9,FALSE)),"")</f>
        <v/>
      </c>
      <c r="AK246" s="256" t="str">
        <f>IFERROR(IF(AND(AND($N245&lt;&gt;$BI$6,$N245&lt;&gt;$BJ$6),AK245="有"),$AL$2,VLOOKUP(AK245,'P1'!$B$4:$J$35,9,FALSE)),"")</f>
        <v/>
      </c>
      <c r="AL246" s="256" t="str">
        <f>IFERROR(IF(AND(AND($N245&lt;&gt;$BI$6,$N245&lt;&gt;$BJ$6),AL245="有"),$AL$2,VLOOKUP(AL245,'P1'!$B$4:$J$35,9,FALSE)),"")</f>
        <v/>
      </c>
      <c r="AM246" s="256" t="str">
        <f>IFERROR(IF(AND(AND($N245&lt;&gt;$BI$6,$N245&lt;&gt;$BJ$6),AM245="有"),$AL$2,VLOOKUP(AM245,'P1'!$B$4:$J$35,9,FALSE)),"")</f>
        <v/>
      </c>
      <c r="AN246" s="256" t="str">
        <f>IFERROR(IF(AND(AND($N245&lt;&gt;$BI$6,$N245&lt;&gt;$BJ$6),AN245="有"),$AL$2,VLOOKUP(AN245,'P1'!$B$4:$J$35,9,FALSE)),"")</f>
        <v/>
      </c>
      <c r="AO246" s="256" t="str">
        <f>IFERROR(IF(AND(AND($N245&lt;&gt;$BI$6,$N245&lt;&gt;$BJ$6),AO245="有"),$AL$2,VLOOKUP(AO245,'P1'!$B$4:$J$35,9,FALSE)),"")</f>
        <v/>
      </c>
      <c r="AP246" s="256" t="str">
        <f>IFERROR(IF(AND(AND($N245&lt;&gt;$BI$6,$N245&lt;&gt;$BJ$6),AP245="有"),$AL$2,VLOOKUP(AP245,'P1'!$B$4:$J$35,9,FALSE)),"")</f>
        <v/>
      </c>
      <c r="AQ246" s="256" t="str">
        <f>IFERROR(IF(AND(AND($N245&lt;&gt;$BI$6,$N245&lt;&gt;$BJ$6),AQ245="有"),$AL$2,VLOOKUP(AQ245,'P1'!$B$4:$J$35,9,FALSE)),"")</f>
        <v/>
      </c>
      <c r="AR246" s="256" t="str">
        <f>IFERROR(IF(AND(AND($N245&lt;&gt;$BI$6,$N245&lt;&gt;$BJ$6),AR245="有"),$AL$2,VLOOKUP(AR245,'P1'!$B$4:$J$35,9,FALSE)),"")</f>
        <v/>
      </c>
      <c r="AS246" s="256" t="str">
        <f>IFERROR(IF(AND(AND($N245&lt;&gt;$BI$6,$N245&lt;&gt;$BJ$6),AS245="有"),$AL$2,VLOOKUP(AS245,'P1'!$B$4:$J$35,9,FALSE)),"")</f>
        <v/>
      </c>
      <c r="AT246" s="256" t="str">
        <f>IFERROR(IF(AND(AND($N245&lt;&gt;$BI$6,$N245&lt;&gt;$BJ$6),AT245="有"),$AL$2,VLOOKUP(AT245,'P1'!$B$4:$J$35,9,FALSE)),"")</f>
        <v/>
      </c>
      <c r="AU246" s="256" t="str">
        <f>IFERROR(IF(AND(AND($N245&lt;&gt;$BI$6,$N245&lt;&gt;$BJ$6),AU245="有"),$AL$2,VLOOKUP(AU245,'P1'!$B$4:$J$35,9,FALSE)),"")</f>
        <v/>
      </c>
      <c r="AV246" s="257">
        <f>SUM(Q246:AU246)</f>
        <v>0</v>
      </c>
      <c r="AW246" s="707"/>
      <c r="AX246" s="709"/>
      <c r="AY246" s="258"/>
      <c r="AZ246" s="258"/>
    </row>
    <row r="247" spans="2:59" s="235" customFormat="1" ht="5.0999999999999996" customHeight="1">
      <c r="B247" s="260"/>
      <c r="C247" s="261"/>
      <c r="D247" s="262"/>
      <c r="E247" s="262"/>
      <c r="F247" s="262"/>
      <c r="G247" s="262"/>
      <c r="H247" s="262"/>
      <c r="I247" s="261"/>
      <c r="J247" s="261"/>
      <c r="K247" s="261"/>
      <c r="L247" s="261"/>
      <c r="M247" s="261"/>
      <c r="N247" s="261"/>
      <c r="O247" s="261"/>
      <c r="P247" s="261"/>
      <c r="Q247" s="263"/>
      <c r="R247" s="263"/>
      <c r="S247" s="263"/>
      <c r="T247" s="263"/>
      <c r="U247" s="263"/>
      <c r="V247" s="263"/>
      <c r="W247" s="263"/>
      <c r="X247" s="263"/>
      <c r="Y247" s="263"/>
      <c r="Z247" s="263"/>
      <c r="AA247" s="263"/>
      <c r="AB247" s="263"/>
      <c r="AC247" s="263"/>
      <c r="AD247" s="263"/>
      <c r="AE247" s="263"/>
      <c r="AF247" s="263"/>
      <c r="AG247" s="263"/>
      <c r="AH247" s="263"/>
      <c r="AI247" s="263"/>
      <c r="AJ247" s="263"/>
      <c r="AK247" s="263"/>
      <c r="AL247" s="263"/>
      <c r="AM247" s="263"/>
      <c r="AN247" s="263"/>
      <c r="AO247" s="263"/>
      <c r="AP247" s="263"/>
      <c r="AQ247" s="263"/>
      <c r="AR247" s="263"/>
      <c r="AS247" s="263"/>
      <c r="AT247" s="263"/>
      <c r="AU247" s="263"/>
      <c r="AV247" s="263"/>
      <c r="AW247" s="263"/>
      <c r="AX247" s="264"/>
      <c r="BA247" s="241"/>
      <c r="BB247" s="241"/>
      <c r="BC247" s="241"/>
      <c r="BD247" s="241"/>
      <c r="BE247" s="241"/>
      <c r="BF247" s="241"/>
      <c r="BG247" s="241"/>
    </row>
    <row r="248" spans="2:59" s="234" customFormat="1" ht="5.0999999999999996" customHeight="1">
      <c r="B248" s="271"/>
      <c r="AS248" s="248"/>
      <c r="AT248" s="248"/>
      <c r="AU248" s="248"/>
      <c r="AY248" s="241"/>
      <c r="AZ248" s="241"/>
      <c r="BA248" s="241"/>
      <c r="BB248" s="241"/>
      <c r="BC248" s="241"/>
      <c r="BD248" s="241"/>
      <c r="BE248" s="241"/>
      <c r="BF248" s="241"/>
      <c r="BG248" s="241"/>
    </row>
    <row r="249" spans="2:59" s="234" customFormat="1" ht="18" customHeight="1">
      <c r="B249" s="271"/>
      <c r="C249" s="273"/>
      <c r="D249" s="273"/>
      <c r="E249" s="273"/>
      <c r="F249" s="273"/>
      <c r="G249" s="273"/>
      <c r="H249" s="273"/>
      <c r="I249" s="274"/>
      <c r="J249" s="274"/>
      <c r="K249" s="274"/>
      <c r="L249" s="274"/>
      <c r="M249" s="274"/>
      <c r="N249" s="274"/>
      <c r="O249" s="274"/>
      <c r="P249" s="274"/>
      <c r="R249" s="275"/>
      <c r="S249" s="275"/>
      <c r="T249" s="275"/>
      <c r="U249" s="275"/>
      <c r="V249" s="275"/>
      <c r="W249" s="275"/>
      <c r="X249" s="275"/>
      <c r="Y249" s="275"/>
      <c r="Z249" s="275"/>
      <c r="AA249" s="275"/>
      <c r="AD249" s="275"/>
      <c r="AE249" s="275"/>
      <c r="AQ249" s="275"/>
      <c r="AR249" s="275"/>
      <c r="AS249" s="275"/>
      <c r="AT249" s="275"/>
      <c r="AU249" s="275"/>
      <c r="AX249" s="275"/>
      <c r="AY249" s="241"/>
      <c r="AZ249" s="241"/>
      <c r="BA249" s="241"/>
      <c r="BB249" s="241"/>
      <c r="BC249" s="241"/>
      <c r="BD249" s="241"/>
      <c r="BE249" s="241"/>
      <c r="BF249" s="241"/>
      <c r="BG249" s="241"/>
    </row>
    <row r="250" spans="2:59" s="234" customFormat="1" ht="18" customHeight="1">
      <c r="B250" s="271"/>
      <c r="I250" s="269"/>
      <c r="J250" s="269"/>
      <c r="K250" s="269"/>
      <c r="L250" s="269"/>
      <c r="M250" s="269"/>
      <c r="N250" s="269"/>
      <c r="O250" s="269"/>
      <c r="P250" s="269"/>
      <c r="R250" s="248"/>
      <c r="S250" s="248"/>
      <c r="T250" s="248"/>
      <c r="U250" s="248"/>
      <c r="V250" s="248"/>
      <c r="W250" s="248"/>
      <c r="X250" s="248"/>
      <c r="Y250" s="248"/>
      <c r="Z250" s="248"/>
      <c r="AA250" s="248"/>
      <c r="AD250" s="248"/>
      <c r="AE250" s="248"/>
      <c r="AF250" s="248"/>
      <c r="AG250" s="248"/>
      <c r="AH250" s="248"/>
      <c r="AI250" s="248"/>
      <c r="AJ250" s="248"/>
      <c r="AK250" s="248"/>
      <c r="AL250" s="248"/>
      <c r="AM250" s="248"/>
      <c r="AN250" s="248"/>
      <c r="AO250" s="248"/>
      <c r="AP250" s="248"/>
      <c r="AQ250" s="248"/>
      <c r="AR250" s="248"/>
      <c r="AS250" s="248"/>
      <c r="AT250" s="248"/>
      <c r="AU250" s="248"/>
      <c r="AY250" s="241"/>
      <c r="AZ250" s="241"/>
      <c r="BA250" s="241"/>
      <c r="BB250" s="241"/>
      <c r="BC250" s="241"/>
      <c r="BD250" s="241"/>
      <c r="BE250" s="241"/>
      <c r="BF250" s="241"/>
      <c r="BG250" s="241"/>
    </row>
    <row r="251" spans="2:59" ht="18" customHeight="1">
      <c r="Q251" s="241"/>
      <c r="U251" s="241"/>
      <c r="V251" s="241"/>
      <c r="W251" s="241"/>
      <c r="X251" s="241"/>
      <c r="Y251" s="241"/>
      <c r="Z251" s="241"/>
      <c r="AA251" s="241"/>
      <c r="AD251" s="241"/>
      <c r="AE251" s="241"/>
      <c r="AF251" s="241"/>
      <c r="AG251" s="241"/>
      <c r="AH251" s="241"/>
      <c r="AI251" s="241"/>
      <c r="AJ251" s="241"/>
      <c r="AK251" s="241"/>
      <c r="AL251" s="241"/>
    </row>
    <row r="252" spans="2:59" ht="18" customHeight="1"/>
    <row r="253" spans="2:59" ht="18" customHeight="1"/>
    <row r="254" spans="2:59" ht="18" customHeight="1"/>
    <row r="255" spans="2:59" ht="18" customHeight="1"/>
    <row r="256" spans="2:59"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sheetData>
  <sheetProtection selectLockedCells="1"/>
  <mergeCells count="697">
    <mergeCell ref="B245:B246"/>
    <mergeCell ref="C245:H246"/>
    <mergeCell ref="I245:M246"/>
    <mergeCell ref="N245:P246"/>
    <mergeCell ref="AW245:AW246"/>
    <mergeCell ref="AX245:AX246"/>
    <mergeCell ref="B241:B242"/>
    <mergeCell ref="C241:H242"/>
    <mergeCell ref="I241:M242"/>
    <mergeCell ref="N241:P242"/>
    <mergeCell ref="AW241:AW242"/>
    <mergeCell ref="AX241:AX242"/>
    <mergeCell ref="B243:B244"/>
    <mergeCell ref="C243:H244"/>
    <mergeCell ref="I243:M244"/>
    <mergeCell ref="N243:P244"/>
    <mergeCell ref="AW243:AW244"/>
    <mergeCell ref="AX243:AX244"/>
    <mergeCell ref="B237:B238"/>
    <mergeCell ref="C237:H238"/>
    <mergeCell ref="I237:M238"/>
    <mergeCell ref="N237:P238"/>
    <mergeCell ref="AW237:AW238"/>
    <mergeCell ref="AX237:AX238"/>
    <mergeCell ref="B239:B240"/>
    <mergeCell ref="C239:H240"/>
    <mergeCell ref="I239:M240"/>
    <mergeCell ref="N239:P240"/>
    <mergeCell ref="AW239:AW240"/>
    <mergeCell ref="AX239:AX240"/>
    <mergeCell ref="B233:B234"/>
    <mergeCell ref="C233:H234"/>
    <mergeCell ref="I233:M234"/>
    <mergeCell ref="N233:P234"/>
    <mergeCell ref="AW233:AW234"/>
    <mergeCell ref="AX233:AX234"/>
    <mergeCell ref="B235:B236"/>
    <mergeCell ref="C235:H236"/>
    <mergeCell ref="I235:M236"/>
    <mergeCell ref="N235:P236"/>
    <mergeCell ref="AW235:AW236"/>
    <mergeCell ref="AX235:AX236"/>
    <mergeCell ref="B229:B230"/>
    <mergeCell ref="C229:H230"/>
    <mergeCell ref="I229:M230"/>
    <mergeCell ref="N229:P230"/>
    <mergeCell ref="AW229:AW230"/>
    <mergeCell ref="AX229:AX230"/>
    <mergeCell ref="B231:B232"/>
    <mergeCell ref="C231:H232"/>
    <mergeCell ref="I231:M232"/>
    <mergeCell ref="N231:P232"/>
    <mergeCell ref="AW231:AW232"/>
    <mergeCell ref="AX231:AX232"/>
    <mergeCell ref="B225:B226"/>
    <mergeCell ref="C225:H226"/>
    <mergeCell ref="I225:M226"/>
    <mergeCell ref="N225:P226"/>
    <mergeCell ref="AW225:AW226"/>
    <mergeCell ref="AX225:AX226"/>
    <mergeCell ref="B227:B228"/>
    <mergeCell ref="C227:H228"/>
    <mergeCell ref="I227:M228"/>
    <mergeCell ref="N227:P228"/>
    <mergeCell ref="AW227:AW228"/>
    <mergeCell ref="AX227:AX228"/>
    <mergeCell ref="B221:B222"/>
    <mergeCell ref="C221:H222"/>
    <mergeCell ref="I221:M222"/>
    <mergeCell ref="N221:P222"/>
    <mergeCell ref="AW221:AW222"/>
    <mergeCell ref="AX221:AX222"/>
    <mergeCell ref="B223:B224"/>
    <mergeCell ref="C223:H224"/>
    <mergeCell ref="I223:M224"/>
    <mergeCell ref="N223:P224"/>
    <mergeCell ref="AW223:AW224"/>
    <mergeCell ref="AX223:AX224"/>
    <mergeCell ref="B217:B218"/>
    <mergeCell ref="C217:H218"/>
    <mergeCell ref="I217:M218"/>
    <mergeCell ref="N217:P218"/>
    <mergeCell ref="AW217:AW218"/>
    <mergeCell ref="AX217:AX218"/>
    <mergeCell ref="B219:B220"/>
    <mergeCell ref="C219:H220"/>
    <mergeCell ref="I219:M220"/>
    <mergeCell ref="N219:P220"/>
    <mergeCell ref="AW219:AW220"/>
    <mergeCell ref="AX219:AX220"/>
    <mergeCell ref="B213:B214"/>
    <mergeCell ref="C213:H214"/>
    <mergeCell ref="I213:M214"/>
    <mergeCell ref="N213:P214"/>
    <mergeCell ref="AW213:AW214"/>
    <mergeCell ref="AX213:AX214"/>
    <mergeCell ref="B215:B216"/>
    <mergeCell ref="C215:H216"/>
    <mergeCell ref="I215:M216"/>
    <mergeCell ref="N215:P216"/>
    <mergeCell ref="AW215:AW216"/>
    <mergeCell ref="AX215:AX216"/>
    <mergeCell ref="B209:B210"/>
    <mergeCell ref="C209:H210"/>
    <mergeCell ref="I209:M210"/>
    <mergeCell ref="N209:P210"/>
    <mergeCell ref="AW209:AW210"/>
    <mergeCell ref="AX209:AX210"/>
    <mergeCell ref="B211:B212"/>
    <mergeCell ref="C211:H212"/>
    <mergeCell ref="I211:M212"/>
    <mergeCell ref="N211:P212"/>
    <mergeCell ref="AW211:AW212"/>
    <mergeCell ref="AX211:AX212"/>
    <mergeCell ref="B205:B206"/>
    <mergeCell ref="C205:H206"/>
    <mergeCell ref="I205:M206"/>
    <mergeCell ref="N205:P206"/>
    <mergeCell ref="AW205:AW206"/>
    <mergeCell ref="AX205:AX206"/>
    <mergeCell ref="B207:B208"/>
    <mergeCell ref="C207:H208"/>
    <mergeCell ref="I207:M208"/>
    <mergeCell ref="N207:P208"/>
    <mergeCell ref="AW207:AW208"/>
    <mergeCell ref="AX207:AX208"/>
    <mergeCell ref="T200:U200"/>
    <mergeCell ref="B201:B202"/>
    <mergeCell ref="C201:H202"/>
    <mergeCell ref="I201:M202"/>
    <mergeCell ref="N201:P202"/>
    <mergeCell ref="AW201:AW202"/>
    <mergeCell ref="AX201:AX202"/>
    <mergeCell ref="B203:B204"/>
    <mergeCell ref="C203:H204"/>
    <mergeCell ref="I203:M204"/>
    <mergeCell ref="N203:P204"/>
    <mergeCell ref="AW203:AW204"/>
    <mergeCell ref="AX203:AX204"/>
    <mergeCell ref="B194:B195"/>
    <mergeCell ref="C194:H195"/>
    <mergeCell ref="I194:M195"/>
    <mergeCell ref="N194:P195"/>
    <mergeCell ref="AW194:AW195"/>
    <mergeCell ref="AX194:AX195"/>
    <mergeCell ref="B196:B197"/>
    <mergeCell ref="C196:H197"/>
    <mergeCell ref="I196:M197"/>
    <mergeCell ref="N196:P197"/>
    <mergeCell ref="AW196:AW197"/>
    <mergeCell ref="AX196:AX197"/>
    <mergeCell ref="B190:B191"/>
    <mergeCell ref="C190:H191"/>
    <mergeCell ref="I190:M191"/>
    <mergeCell ref="N190:P191"/>
    <mergeCell ref="AW190:AW191"/>
    <mergeCell ref="AX190:AX191"/>
    <mergeCell ref="B192:B193"/>
    <mergeCell ref="C192:H193"/>
    <mergeCell ref="I192:M193"/>
    <mergeCell ref="N192:P193"/>
    <mergeCell ref="AW192:AW193"/>
    <mergeCell ref="AX192:AX193"/>
    <mergeCell ref="B186:B187"/>
    <mergeCell ref="C186:H187"/>
    <mergeCell ref="I186:M187"/>
    <mergeCell ref="N186:P187"/>
    <mergeCell ref="AW186:AW187"/>
    <mergeCell ref="AX186:AX187"/>
    <mergeCell ref="B188:B189"/>
    <mergeCell ref="C188:H189"/>
    <mergeCell ref="I188:M189"/>
    <mergeCell ref="N188:P189"/>
    <mergeCell ref="AW188:AW189"/>
    <mergeCell ref="AX188:AX189"/>
    <mergeCell ref="B182:B183"/>
    <mergeCell ref="C182:H183"/>
    <mergeCell ref="I182:M183"/>
    <mergeCell ref="N182:P183"/>
    <mergeCell ref="AW182:AW183"/>
    <mergeCell ref="AX182:AX183"/>
    <mergeCell ref="B184:B185"/>
    <mergeCell ref="C184:H185"/>
    <mergeCell ref="I184:M185"/>
    <mergeCell ref="N184:P185"/>
    <mergeCell ref="AW184:AW185"/>
    <mergeCell ref="AX184:AX185"/>
    <mergeCell ref="B178:B179"/>
    <mergeCell ref="C178:H179"/>
    <mergeCell ref="I178:M179"/>
    <mergeCell ref="N178:P179"/>
    <mergeCell ref="AW178:AW179"/>
    <mergeCell ref="AX178:AX179"/>
    <mergeCell ref="B180:B181"/>
    <mergeCell ref="C180:H181"/>
    <mergeCell ref="I180:M181"/>
    <mergeCell ref="N180:P181"/>
    <mergeCell ref="AW180:AW181"/>
    <mergeCell ref="AX180:AX181"/>
    <mergeCell ref="B174:B175"/>
    <mergeCell ref="C174:H175"/>
    <mergeCell ref="I174:M175"/>
    <mergeCell ref="N174:P175"/>
    <mergeCell ref="AW174:AW175"/>
    <mergeCell ref="AX174:AX175"/>
    <mergeCell ref="B176:B177"/>
    <mergeCell ref="C176:H177"/>
    <mergeCell ref="I176:M177"/>
    <mergeCell ref="N176:P177"/>
    <mergeCell ref="AW176:AW177"/>
    <mergeCell ref="AX176:AX177"/>
    <mergeCell ref="B170:B171"/>
    <mergeCell ref="C170:H171"/>
    <mergeCell ref="I170:M171"/>
    <mergeCell ref="N170:P171"/>
    <mergeCell ref="AW170:AW171"/>
    <mergeCell ref="AX170:AX171"/>
    <mergeCell ref="B172:B173"/>
    <mergeCell ref="C172:H173"/>
    <mergeCell ref="I172:M173"/>
    <mergeCell ref="N172:P173"/>
    <mergeCell ref="AW172:AW173"/>
    <mergeCell ref="AX172:AX173"/>
    <mergeCell ref="B166:B167"/>
    <mergeCell ref="C166:H167"/>
    <mergeCell ref="I166:M167"/>
    <mergeCell ref="N166:P167"/>
    <mergeCell ref="AW166:AW167"/>
    <mergeCell ref="AX166:AX167"/>
    <mergeCell ref="B168:B169"/>
    <mergeCell ref="C168:H169"/>
    <mergeCell ref="I168:M169"/>
    <mergeCell ref="N168:P169"/>
    <mergeCell ref="AW168:AW169"/>
    <mergeCell ref="AX168:AX169"/>
    <mergeCell ref="B162:B163"/>
    <mergeCell ref="C162:H163"/>
    <mergeCell ref="I162:M163"/>
    <mergeCell ref="N162:P163"/>
    <mergeCell ref="AW162:AW163"/>
    <mergeCell ref="AX162:AX163"/>
    <mergeCell ref="B164:B165"/>
    <mergeCell ref="C164:H165"/>
    <mergeCell ref="I164:M165"/>
    <mergeCell ref="N164:P165"/>
    <mergeCell ref="AW164:AW165"/>
    <mergeCell ref="AX164:AX165"/>
    <mergeCell ref="B158:B159"/>
    <mergeCell ref="C158:H159"/>
    <mergeCell ref="I158:M159"/>
    <mergeCell ref="N158:P159"/>
    <mergeCell ref="AW158:AW159"/>
    <mergeCell ref="AX158:AX159"/>
    <mergeCell ref="B160:B161"/>
    <mergeCell ref="C160:H161"/>
    <mergeCell ref="I160:M161"/>
    <mergeCell ref="N160:P161"/>
    <mergeCell ref="AW160:AW161"/>
    <mergeCell ref="AX160:AX161"/>
    <mergeCell ref="B154:B155"/>
    <mergeCell ref="C154:H155"/>
    <mergeCell ref="I154:M155"/>
    <mergeCell ref="N154:P155"/>
    <mergeCell ref="AW154:AW155"/>
    <mergeCell ref="AX154:AX155"/>
    <mergeCell ref="B156:B157"/>
    <mergeCell ref="C156:H157"/>
    <mergeCell ref="I156:M157"/>
    <mergeCell ref="N156:P157"/>
    <mergeCell ref="AW156:AW157"/>
    <mergeCell ref="AX156:AX157"/>
    <mergeCell ref="B147:B148"/>
    <mergeCell ref="C147:H148"/>
    <mergeCell ref="I147:M148"/>
    <mergeCell ref="N147:P148"/>
    <mergeCell ref="AW147:AW148"/>
    <mergeCell ref="AX147:AX148"/>
    <mergeCell ref="T151:U151"/>
    <mergeCell ref="B152:B153"/>
    <mergeCell ref="C152:H153"/>
    <mergeCell ref="I152:M153"/>
    <mergeCell ref="N152:P153"/>
    <mergeCell ref="AW152:AW153"/>
    <mergeCell ref="AX152:AX153"/>
    <mergeCell ref="B143:B144"/>
    <mergeCell ref="C143:H144"/>
    <mergeCell ref="I143:M144"/>
    <mergeCell ref="N143:P144"/>
    <mergeCell ref="AW143:AW144"/>
    <mergeCell ref="AX143:AX144"/>
    <mergeCell ref="B145:B146"/>
    <mergeCell ref="C145:H146"/>
    <mergeCell ref="I145:M146"/>
    <mergeCell ref="N145:P146"/>
    <mergeCell ref="AW145:AW146"/>
    <mergeCell ref="AX145:AX146"/>
    <mergeCell ref="B139:B140"/>
    <mergeCell ref="C139:H140"/>
    <mergeCell ref="I139:M140"/>
    <mergeCell ref="N139:P140"/>
    <mergeCell ref="AW139:AW140"/>
    <mergeCell ref="AX139:AX140"/>
    <mergeCell ref="B141:B142"/>
    <mergeCell ref="C141:H142"/>
    <mergeCell ref="I141:M142"/>
    <mergeCell ref="N141:P142"/>
    <mergeCell ref="AW141:AW142"/>
    <mergeCell ref="AX141:AX142"/>
    <mergeCell ref="B135:B136"/>
    <mergeCell ref="C135:H136"/>
    <mergeCell ref="I135:M136"/>
    <mergeCell ref="N135:P136"/>
    <mergeCell ref="AW135:AW136"/>
    <mergeCell ref="AX135:AX136"/>
    <mergeCell ref="B137:B138"/>
    <mergeCell ref="C137:H138"/>
    <mergeCell ref="I137:M138"/>
    <mergeCell ref="N137:P138"/>
    <mergeCell ref="AW137:AW138"/>
    <mergeCell ref="AX137:AX138"/>
    <mergeCell ref="B131:B132"/>
    <mergeCell ref="C131:H132"/>
    <mergeCell ref="I131:M132"/>
    <mergeCell ref="N131:P132"/>
    <mergeCell ref="AW131:AW132"/>
    <mergeCell ref="AX131:AX132"/>
    <mergeCell ref="B133:B134"/>
    <mergeCell ref="C133:H134"/>
    <mergeCell ref="I133:M134"/>
    <mergeCell ref="N133:P134"/>
    <mergeCell ref="AW133:AW134"/>
    <mergeCell ref="AX133:AX134"/>
    <mergeCell ref="B127:B128"/>
    <mergeCell ref="C127:H128"/>
    <mergeCell ref="I127:M128"/>
    <mergeCell ref="N127:P128"/>
    <mergeCell ref="AW127:AW128"/>
    <mergeCell ref="AX127:AX128"/>
    <mergeCell ref="B129:B130"/>
    <mergeCell ref="C129:H130"/>
    <mergeCell ref="I129:M130"/>
    <mergeCell ref="N129:P130"/>
    <mergeCell ref="AW129:AW130"/>
    <mergeCell ref="AX129:AX130"/>
    <mergeCell ref="B123:B124"/>
    <mergeCell ref="C123:H124"/>
    <mergeCell ref="I123:M124"/>
    <mergeCell ref="N123:P124"/>
    <mergeCell ref="AW123:AW124"/>
    <mergeCell ref="AX123:AX124"/>
    <mergeCell ref="B125:B126"/>
    <mergeCell ref="C125:H126"/>
    <mergeCell ref="I125:M126"/>
    <mergeCell ref="N125:P126"/>
    <mergeCell ref="AW125:AW126"/>
    <mergeCell ref="AX125:AX126"/>
    <mergeCell ref="B119:B120"/>
    <mergeCell ref="C119:H120"/>
    <mergeCell ref="I119:M120"/>
    <mergeCell ref="N119:P120"/>
    <mergeCell ref="AW119:AW120"/>
    <mergeCell ref="AX119:AX120"/>
    <mergeCell ref="B121:B122"/>
    <mergeCell ref="C121:H122"/>
    <mergeCell ref="I121:M122"/>
    <mergeCell ref="N121:P122"/>
    <mergeCell ref="AW121:AW122"/>
    <mergeCell ref="AX121:AX122"/>
    <mergeCell ref="B115:B116"/>
    <mergeCell ref="C115:H116"/>
    <mergeCell ref="I115:M116"/>
    <mergeCell ref="N115:P116"/>
    <mergeCell ref="AW115:AW116"/>
    <mergeCell ref="AX115:AX116"/>
    <mergeCell ref="B117:B118"/>
    <mergeCell ref="C117:H118"/>
    <mergeCell ref="I117:M118"/>
    <mergeCell ref="N117:P118"/>
    <mergeCell ref="AW117:AW118"/>
    <mergeCell ref="AX117:AX118"/>
    <mergeCell ref="B111:B112"/>
    <mergeCell ref="C111:H112"/>
    <mergeCell ref="I111:M112"/>
    <mergeCell ref="N111:P112"/>
    <mergeCell ref="AW111:AW112"/>
    <mergeCell ref="AX111:AX112"/>
    <mergeCell ref="B113:B114"/>
    <mergeCell ref="C113:H114"/>
    <mergeCell ref="I113:M114"/>
    <mergeCell ref="N113:P114"/>
    <mergeCell ref="AW113:AW114"/>
    <mergeCell ref="AX113:AX114"/>
    <mergeCell ref="B107:B108"/>
    <mergeCell ref="C107:H108"/>
    <mergeCell ref="I107:M108"/>
    <mergeCell ref="N107:P108"/>
    <mergeCell ref="AW107:AW108"/>
    <mergeCell ref="AX107:AX108"/>
    <mergeCell ref="B109:B110"/>
    <mergeCell ref="C109:H110"/>
    <mergeCell ref="I109:M110"/>
    <mergeCell ref="N109:P110"/>
    <mergeCell ref="AW109:AW110"/>
    <mergeCell ref="AX109:AX110"/>
    <mergeCell ref="T102:U102"/>
    <mergeCell ref="B103:B104"/>
    <mergeCell ref="C103:H104"/>
    <mergeCell ref="I103:M104"/>
    <mergeCell ref="N103:P104"/>
    <mergeCell ref="AW103:AW104"/>
    <mergeCell ref="AX103:AX104"/>
    <mergeCell ref="B105:B106"/>
    <mergeCell ref="C105:H106"/>
    <mergeCell ref="I105:M106"/>
    <mergeCell ref="N105:P106"/>
    <mergeCell ref="AW105:AW106"/>
    <mergeCell ref="AX105:AX106"/>
    <mergeCell ref="B96:B97"/>
    <mergeCell ref="C96:H97"/>
    <mergeCell ref="I96:M97"/>
    <mergeCell ref="N96:P97"/>
    <mergeCell ref="AW96:AW97"/>
    <mergeCell ref="AX96:AX97"/>
    <mergeCell ref="B98:B99"/>
    <mergeCell ref="C98:H99"/>
    <mergeCell ref="I98:M99"/>
    <mergeCell ref="N98:P99"/>
    <mergeCell ref="AW98:AW99"/>
    <mergeCell ref="AX98:AX99"/>
    <mergeCell ref="B92:B93"/>
    <mergeCell ref="C92:H93"/>
    <mergeCell ref="I92:M93"/>
    <mergeCell ref="N92:P93"/>
    <mergeCell ref="AW92:AW93"/>
    <mergeCell ref="AX92:AX93"/>
    <mergeCell ref="B94:B95"/>
    <mergeCell ref="C94:H95"/>
    <mergeCell ref="I94:M95"/>
    <mergeCell ref="N94:P95"/>
    <mergeCell ref="AW94:AW95"/>
    <mergeCell ref="AX94:AX95"/>
    <mergeCell ref="B88:B89"/>
    <mergeCell ref="C88:H89"/>
    <mergeCell ref="I88:M89"/>
    <mergeCell ref="N88:P89"/>
    <mergeCell ref="AW88:AW89"/>
    <mergeCell ref="AX88:AX89"/>
    <mergeCell ref="B90:B91"/>
    <mergeCell ref="C90:H91"/>
    <mergeCell ref="I90:M91"/>
    <mergeCell ref="N90:P91"/>
    <mergeCell ref="AW90:AW91"/>
    <mergeCell ref="AX90:AX91"/>
    <mergeCell ref="B84:B85"/>
    <mergeCell ref="C84:H85"/>
    <mergeCell ref="I84:M85"/>
    <mergeCell ref="N84:P85"/>
    <mergeCell ref="AW84:AW85"/>
    <mergeCell ref="AX84:AX85"/>
    <mergeCell ref="B86:B87"/>
    <mergeCell ref="C86:H87"/>
    <mergeCell ref="I86:M87"/>
    <mergeCell ref="N86:P87"/>
    <mergeCell ref="AW86:AW87"/>
    <mergeCell ref="AX86:AX87"/>
    <mergeCell ref="B80:B81"/>
    <mergeCell ref="C80:H81"/>
    <mergeCell ref="I80:M81"/>
    <mergeCell ref="N80:P81"/>
    <mergeCell ref="AW80:AW81"/>
    <mergeCell ref="AX80:AX81"/>
    <mergeCell ref="B82:B83"/>
    <mergeCell ref="C82:H83"/>
    <mergeCell ref="I82:M83"/>
    <mergeCell ref="N82:P83"/>
    <mergeCell ref="AW82:AW83"/>
    <mergeCell ref="AX82:AX83"/>
    <mergeCell ref="B76:B77"/>
    <mergeCell ref="C76:H77"/>
    <mergeCell ref="I76:M77"/>
    <mergeCell ref="N76:P77"/>
    <mergeCell ref="AW76:AW77"/>
    <mergeCell ref="AX76:AX77"/>
    <mergeCell ref="B78:B79"/>
    <mergeCell ref="C78:H79"/>
    <mergeCell ref="I78:M79"/>
    <mergeCell ref="N78:P79"/>
    <mergeCell ref="AW78:AW79"/>
    <mergeCell ref="AX78:AX79"/>
    <mergeCell ref="B72:B73"/>
    <mergeCell ref="C72:H73"/>
    <mergeCell ref="I72:M73"/>
    <mergeCell ref="N72:P73"/>
    <mergeCell ref="AW72:AW73"/>
    <mergeCell ref="AX72:AX73"/>
    <mergeCell ref="B74:B75"/>
    <mergeCell ref="C74:H75"/>
    <mergeCell ref="I74:M75"/>
    <mergeCell ref="N74:P75"/>
    <mergeCell ref="AW74:AW75"/>
    <mergeCell ref="AX74:AX75"/>
    <mergeCell ref="B68:B69"/>
    <mergeCell ref="C68:H69"/>
    <mergeCell ref="I68:M69"/>
    <mergeCell ref="N68:P69"/>
    <mergeCell ref="AW68:AW69"/>
    <mergeCell ref="AX68:AX69"/>
    <mergeCell ref="B70:B71"/>
    <mergeCell ref="C70:H71"/>
    <mergeCell ref="I70:M71"/>
    <mergeCell ref="N70:P71"/>
    <mergeCell ref="AW70:AW71"/>
    <mergeCell ref="AX70:AX71"/>
    <mergeCell ref="B64:B65"/>
    <mergeCell ref="C64:H65"/>
    <mergeCell ref="I64:M65"/>
    <mergeCell ref="N64:P65"/>
    <mergeCell ref="AW64:AW65"/>
    <mergeCell ref="AX64:AX65"/>
    <mergeCell ref="B66:B67"/>
    <mergeCell ref="C66:H67"/>
    <mergeCell ref="I66:M67"/>
    <mergeCell ref="N66:P67"/>
    <mergeCell ref="AW66:AW67"/>
    <mergeCell ref="AX66:AX67"/>
    <mergeCell ref="B60:B61"/>
    <mergeCell ref="C60:H61"/>
    <mergeCell ref="I60:M61"/>
    <mergeCell ref="N60:P61"/>
    <mergeCell ref="AW60:AW61"/>
    <mergeCell ref="AX60:AX61"/>
    <mergeCell ref="B62:B63"/>
    <mergeCell ref="C62:H63"/>
    <mergeCell ref="I62:M63"/>
    <mergeCell ref="N62:P63"/>
    <mergeCell ref="AW62:AW63"/>
    <mergeCell ref="AX62:AX63"/>
    <mergeCell ref="B56:B57"/>
    <mergeCell ref="C56:H57"/>
    <mergeCell ref="I56:M57"/>
    <mergeCell ref="N56:P57"/>
    <mergeCell ref="AW56:AW57"/>
    <mergeCell ref="AX56:AX57"/>
    <mergeCell ref="B58:B59"/>
    <mergeCell ref="C58:H59"/>
    <mergeCell ref="I58:M59"/>
    <mergeCell ref="N58:P59"/>
    <mergeCell ref="AW58:AW59"/>
    <mergeCell ref="AX58:AX59"/>
    <mergeCell ref="B46:B47"/>
    <mergeCell ref="C46:H47"/>
    <mergeCell ref="I46:M47"/>
    <mergeCell ref="N46:P47"/>
    <mergeCell ref="AW46:AW47"/>
    <mergeCell ref="AX46:AX47"/>
    <mergeCell ref="T53:U53"/>
    <mergeCell ref="B54:B55"/>
    <mergeCell ref="C54:H55"/>
    <mergeCell ref="I54:M55"/>
    <mergeCell ref="N54:P55"/>
    <mergeCell ref="AW54:AW55"/>
    <mergeCell ref="AX54:AX55"/>
    <mergeCell ref="AN50:AP50"/>
    <mergeCell ref="AQ50:AU50"/>
    <mergeCell ref="B42:B43"/>
    <mergeCell ref="C42:H43"/>
    <mergeCell ref="I42:M43"/>
    <mergeCell ref="N42:P43"/>
    <mergeCell ref="AW42:AW43"/>
    <mergeCell ref="AX42:AX43"/>
    <mergeCell ref="B44:B45"/>
    <mergeCell ref="C44:H45"/>
    <mergeCell ref="I44:M45"/>
    <mergeCell ref="N44:P45"/>
    <mergeCell ref="AW44:AW45"/>
    <mergeCell ref="AX44:AX45"/>
    <mergeCell ref="B38:B39"/>
    <mergeCell ref="C38:H39"/>
    <mergeCell ref="I38:M39"/>
    <mergeCell ref="N38:P39"/>
    <mergeCell ref="AW38:AW39"/>
    <mergeCell ref="AX38:AX39"/>
    <mergeCell ref="B40:B41"/>
    <mergeCell ref="C40:H41"/>
    <mergeCell ref="I40:M41"/>
    <mergeCell ref="N40:P41"/>
    <mergeCell ref="AW40:AW41"/>
    <mergeCell ref="AX40:AX41"/>
    <mergeCell ref="B34:B35"/>
    <mergeCell ref="C34:H35"/>
    <mergeCell ref="I34:M35"/>
    <mergeCell ref="N34:P35"/>
    <mergeCell ref="AW34:AW35"/>
    <mergeCell ref="AX34:AX35"/>
    <mergeCell ref="B36:B37"/>
    <mergeCell ref="C36:H37"/>
    <mergeCell ref="I36:M37"/>
    <mergeCell ref="N36:P37"/>
    <mergeCell ref="AW36:AW37"/>
    <mergeCell ref="AX36:AX37"/>
    <mergeCell ref="B30:B31"/>
    <mergeCell ref="C30:H31"/>
    <mergeCell ref="I30:M31"/>
    <mergeCell ref="N30:P31"/>
    <mergeCell ref="AW30:AW31"/>
    <mergeCell ref="AX30:AX31"/>
    <mergeCell ref="B32:B33"/>
    <mergeCell ref="C32:H33"/>
    <mergeCell ref="I32:M33"/>
    <mergeCell ref="N32:P33"/>
    <mergeCell ref="AW32:AW33"/>
    <mergeCell ref="AX32:AX33"/>
    <mergeCell ref="B26:B27"/>
    <mergeCell ref="C26:H27"/>
    <mergeCell ref="I26:M27"/>
    <mergeCell ref="N26:P27"/>
    <mergeCell ref="AW26:AW27"/>
    <mergeCell ref="AX26:AX27"/>
    <mergeCell ref="B28:B29"/>
    <mergeCell ref="C28:H29"/>
    <mergeCell ref="I28:M29"/>
    <mergeCell ref="N28:P29"/>
    <mergeCell ref="AW28:AW29"/>
    <mergeCell ref="AX28:AX29"/>
    <mergeCell ref="B22:B23"/>
    <mergeCell ref="C22:H23"/>
    <mergeCell ref="I22:M23"/>
    <mergeCell ref="N22:P23"/>
    <mergeCell ref="AW22:AW23"/>
    <mergeCell ref="AX22:AX23"/>
    <mergeCell ref="B24:B25"/>
    <mergeCell ref="C24:H25"/>
    <mergeCell ref="I24:M25"/>
    <mergeCell ref="N24:P25"/>
    <mergeCell ref="AW24:AW25"/>
    <mergeCell ref="AX24:AX25"/>
    <mergeCell ref="B18:B19"/>
    <mergeCell ref="C18:H19"/>
    <mergeCell ref="I18:M19"/>
    <mergeCell ref="N18:P19"/>
    <mergeCell ref="AW18:AW19"/>
    <mergeCell ref="AX18:AX19"/>
    <mergeCell ref="B20:B21"/>
    <mergeCell ref="C20:H21"/>
    <mergeCell ref="I20:M21"/>
    <mergeCell ref="N20:P21"/>
    <mergeCell ref="AW20:AW21"/>
    <mergeCell ref="AX20:AX21"/>
    <mergeCell ref="B14:B15"/>
    <mergeCell ref="C14:H15"/>
    <mergeCell ref="I14:M15"/>
    <mergeCell ref="N14:P15"/>
    <mergeCell ref="AW14:AW15"/>
    <mergeCell ref="AX14:AX15"/>
    <mergeCell ref="B16:B17"/>
    <mergeCell ref="C16:H17"/>
    <mergeCell ref="I16:M17"/>
    <mergeCell ref="N16:P17"/>
    <mergeCell ref="AW16:AW17"/>
    <mergeCell ref="AX16:AX17"/>
    <mergeCell ref="B10:B11"/>
    <mergeCell ref="C10:H11"/>
    <mergeCell ref="I10:M11"/>
    <mergeCell ref="N10:P11"/>
    <mergeCell ref="AW10:AW11"/>
    <mergeCell ref="AX10:AX11"/>
    <mergeCell ref="B12:B13"/>
    <mergeCell ref="C12:H13"/>
    <mergeCell ref="I12:M13"/>
    <mergeCell ref="N12:P13"/>
    <mergeCell ref="AW12:AW13"/>
    <mergeCell ref="AX12:AX13"/>
    <mergeCell ref="AW4:AW5"/>
    <mergeCell ref="AX4:AX5"/>
    <mergeCell ref="B6:B7"/>
    <mergeCell ref="C6:H7"/>
    <mergeCell ref="I6:M7"/>
    <mergeCell ref="N6:P7"/>
    <mergeCell ref="AW6:AW7"/>
    <mergeCell ref="AX6:AX7"/>
    <mergeCell ref="B8:B9"/>
    <mergeCell ref="C8:H9"/>
    <mergeCell ref="I8:M9"/>
    <mergeCell ref="N8:P9"/>
    <mergeCell ref="AW8:AW9"/>
    <mergeCell ref="AX8:AX9"/>
    <mergeCell ref="AN2:AO2"/>
    <mergeCell ref="AP2:AQ2"/>
    <mergeCell ref="AR2:AS2"/>
    <mergeCell ref="AT2:AU2"/>
    <mergeCell ref="B4:B5"/>
    <mergeCell ref="C4:H5"/>
    <mergeCell ref="I4:M5"/>
    <mergeCell ref="N4:P5"/>
    <mergeCell ref="T2:U2"/>
    <mergeCell ref="AA2:AK2"/>
    <mergeCell ref="AL2:AM2"/>
  </mergeCells>
  <phoneticPr fontId="2"/>
  <conditionalFormatting sqref="AV6:AW6 AY6:AZ25 AV7:AV25 AW8 AW10 AW12 AW14 AW16 AW18 AW20 AW22 AW24 AW28 AW30 AW32 AW34 AW36 AW46 AV28:AV33 AY28:AZ33 AY56:AZ69 AV56:AV69">
    <cfRule type="cellIs" dxfId="363" priority="181" stopIfTrue="1" operator="equal">
      <formula>0</formula>
    </cfRule>
  </conditionalFormatting>
  <conditionalFormatting sqref="AV34:AV35 AY34:AZ35">
    <cfRule type="cellIs" dxfId="362" priority="180" stopIfTrue="1" operator="equal">
      <formula>0</formula>
    </cfRule>
  </conditionalFormatting>
  <conditionalFormatting sqref="AV46:AV47 AY46:AZ47">
    <cfRule type="cellIs" dxfId="361" priority="179" stopIfTrue="1" operator="equal">
      <formula>0</formula>
    </cfRule>
  </conditionalFormatting>
  <conditionalFormatting sqref="AV36:AV37 AY36:AZ37">
    <cfRule type="cellIs" dxfId="360" priority="178" stopIfTrue="1" operator="equal">
      <formula>0</formula>
    </cfRule>
  </conditionalFormatting>
  <conditionalFormatting sqref="AX6">
    <cfRule type="cellIs" dxfId="359" priority="177" stopIfTrue="1" operator="equal">
      <formula>0</formula>
    </cfRule>
  </conditionalFormatting>
  <conditionalFormatting sqref="AX8">
    <cfRule type="cellIs" dxfId="358" priority="176" stopIfTrue="1" operator="equal">
      <formula>0</formula>
    </cfRule>
  </conditionalFormatting>
  <conditionalFormatting sqref="AX10">
    <cfRule type="cellIs" dxfId="357" priority="175" stopIfTrue="1" operator="equal">
      <formula>0</formula>
    </cfRule>
  </conditionalFormatting>
  <conditionalFormatting sqref="AX46">
    <cfRule type="cellIs" dxfId="356" priority="162" stopIfTrue="1" operator="equal">
      <formula>0</formula>
    </cfRule>
  </conditionalFormatting>
  <conditionalFormatting sqref="AX12">
    <cfRule type="cellIs" dxfId="355" priority="174" stopIfTrue="1" operator="equal">
      <formula>0</formula>
    </cfRule>
  </conditionalFormatting>
  <conditionalFormatting sqref="AX14">
    <cfRule type="cellIs" dxfId="354" priority="173" stopIfTrue="1" operator="equal">
      <formula>0</formula>
    </cfRule>
  </conditionalFormatting>
  <conditionalFormatting sqref="AX16">
    <cfRule type="cellIs" dxfId="353" priority="172" stopIfTrue="1" operator="equal">
      <formula>0</formula>
    </cfRule>
  </conditionalFormatting>
  <conditionalFormatting sqref="AX18">
    <cfRule type="cellIs" dxfId="352" priority="171" stopIfTrue="1" operator="equal">
      <formula>0</formula>
    </cfRule>
  </conditionalFormatting>
  <conditionalFormatting sqref="AX20">
    <cfRule type="cellIs" dxfId="351" priority="170" stopIfTrue="1" operator="equal">
      <formula>0</formula>
    </cfRule>
  </conditionalFormatting>
  <conditionalFormatting sqref="AX22">
    <cfRule type="cellIs" dxfId="350" priority="169" stopIfTrue="1" operator="equal">
      <formula>0</formula>
    </cfRule>
  </conditionalFormatting>
  <conditionalFormatting sqref="AX24">
    <cfRule type="cellIs" dxfId="349" priority="168" stopIfTrue="1" operator="equal">
      <formula>0</formula>
    </cfRule>
  </conditionalFormatting>
  <conditionalFormatting sqref="AX28">
    <cfRule type="cellIs" dxfId="348" priority="167" stopIfTrue="1" operator="equal">
      <formula>0</formula>
    </cfRule>
  </conditionalFormatting>
  <conditionalFormatting sqref="AX30">
    <cfRule type="cellIs" dxfId="347" priority="166" stopIfTrue="1" operator="equal">
      <formula>0</formula>
    </cfRule>
  </conditionalFormatting>
  <conditionalFormatting sqref="AX32">
    <cfRule type="cellIs" dxfId="346" priority="165" stopIfTrue="1" operator="equal">
      <formula>0</formula>
    </cfRule>
  </conditionalFormatting>
  <conditionalFormatting sqref="AX34">
    <cfRule type="cellIs" dxfId="345" priority="164" stopIfTrue="1" operator="equal">
      <formula>0</formula>
    </cfRule>
  </conditionalFormatting>
  <conditionalFormatting sqref="AV38:AV39 AY38:AZ39">
    <cfRule type="cellIs" dxfId="344" priority="157" stopIfTrue="1" operator="equal">
      <formula>0</formula>
    </cfRule>
  </conditionalFormatting>
  <conditionalFormatting sqref="AX36">
    <cfRule type="cellIs" dxfId="343" priority="163" stopIfTrue="1" operator="equal">
      <formula>0</formula>
    </cfRule>
  </conditionalFormatting>
  <conditionalFormatting sqref="AW42">
    <cfRule type="cellIs" dxfId="342" priority="161" stopIfTrue="1" operator="equal">
      <formula>0</formula>
    </cfRule>
  </conditionalFormatting>
  <conditionalFormatting sqref="AV42:AV43 AY42:AZ43">
    <cfRule type="cellIs" dxfId="341" priority="160" stopIfTrue="1" operator="equal">
      <formula>0</formula>
    </cfRule>
  </conditionalFormatting>
  <conditionalFormatting sqref="AX42">
    <cfRule type="cellIs" dxfId="340" priority="159" stopIfTrue="1" operator="equal">
      <formula>0</formula>
    </cfRule>
  </conditionalFormatting>
  <conditionalFormatting sqref="AW38 AW40">
    <cfRule type="cellIs" dxfId="339" priority="158" stopIfTrue="1" operator="equal">
      <formula>0</formula>
    </cfRule>
  </conditionalFormatting>
  <conditionalFormatting sqref="AX76">
    <cfRule type="cellIs" dxfId="338" priority="135" stopIfTrue="1" operator="equal">
      <formula>0</formula>
    </cfRule>
  </conditionalFormatting>
  <conditionalFormatting sqref="AV40:AV41 AY40:AZ41">
    <cfRule type="cellIs" dxfId="337" priority="156" stopIfTrue="1" operator="equal">
      <formula>0</formula>
    </cfRule>
  </conditionalFormatting>
  <conditionalFormatting sqref="AX38">
    <cfRule type="cellIs" dxfId="336" priority="155" stopIfTrue="1" operator="equal">
      <formula>0</formula>
    </cfRule>
  </conditionalFormatting>
  <conditionalFormatting sqref="AX40">
    <cfRule type="cellIs" dxfId="335" priority="154" stopIfTrue="1" operator="equal">
      <formula>0</formula>
    </cfRule>
  </conditionalFormatting>
  <conditionalFormatting sqref="AW44">
    <cfRule type="cellIs" dxfId="334" priority="153" stopIfTrue="1" operator="equal">
      <formula>0</formula>
    </cfRule>
  </conditionalFormatting>
  <conditionalFormatting sqref="AV44:AV45 AY44:AZ45">
    <cfRule type="cellIs" dxfId="333" priority="152" stopIfTrue="1" operator="equal">
      <formula>0</formula>
    </cfRule>
  </conditionalFormatting>
  <conditionalFormatting sqref="AX44">
    <cfRule type="cellIs" dxfId="332" priority="151" stopIfTrue="1" operator="equal">
      <formula>0</formula>
    </cfRule>
  </conditionalFormatting>
  <conditionalFormatting sqref="AX94">
    <cfRule type="cellIs" dxfId="331" priority="124" stopIfTrue="1" operator="equal">
      <formula>0</formula>
    </cfRule>
  </conditionalFormatting>
  <conditionalFormatting sqref="AV143:AV144 AY143:AZ144">
    <cfRule type="cellIs" dxfId="330" priority="90" stopIfTrue="1" operator="equal">
      <formula>0</formula>
    </cfRule>
  </conditionalFormatting>
  <conditionalFormatting sqref="AX143">
    <cfRule type="cellIs" dxfId="329" priority="88" stopIfTrue="1" operator="equal">
      <formula>0</formula>
    </cfRule>
  </conditionalFormatting>
  <conditionalFormatting sqref="AY26:AZ27 AV26:AV27 AW26">
    <cfRule type="cellIs" dxfId="328" priority="150" stopIfTrue="1" operator="equal">
      <formula>0</formula>
    </cfRule>
  </conditionalFormatting>
  <conditionalFormatting sqref="AX26">
    <cfRule type="cellIs" dxfId="327" priority="149" stopIfTrue="1" operator="equal">
      <formula>0</formula>
    </cfRule>
  </conditionalFormatting>
  <conditionalFormatting sqref="AY70:AZ71 AV70:AV71 AW70">
    <cfRule type="cellIs" dxfId="326" priority="123" stopIfTrue="1" operator="equal">
      <formula>0</formula>
    </cfRule>
  </conditionalFormatting>
  <conditionalFormatting sqref="AX70">
    <cfRule type="cellIs" dxfId="325" priority="122" stopIfTrue="1" operator="equal">
      <formula>0</formula>
    </cfRule>
  </conditionalFormatting>
  <conditionalFormatting sqref="AW56 AW58 AW60 AW62 AW64 AW66 AW68 AW72 AW74 AW76 AW88 AW90 AW98 AV72:AV77 AY72:AZ77">
    <cfRule type="cellIs" dxfId="324" priority="148" stopIfTrue="1" operator="equal">
      <formula>0</formula>
    </cfRule>
  </conditionalFormatting>
  <conditionalFormatting sqref="AV88:AV89 AY88:AZ89">
    <cfRule type="cellIs" dxfId="323" priority="147" stopIfTrue="1" operator="equal">
      <formula>0</formula>
    </cfRule>
  </conditionalFormatting>
  <conditionalFormatting sqref="AV98:AV99 AY98:AZ99">
    <cfRule type="cellIs" dxfId="322" priority="146" stopIfTrue="1" operator="equal">
      <formula>0</formula>
    </cfRule>
  </conditionalFormatting>
  <conditionalFormatting sqref="AV90:AV91 AY90:AZ91">
    <cfRule type="cellIs" dxfId="321" priority="145" stopIfTrue="1" operator="equal">
      <formula>0</formula>
    </cfRule>
  </conditionalFormatting>
  <conditionalFormatting sqref="AX98">
    <cfRule type="cellIs" dxfId="320" priority="132" stopIfTrue="1" operator="equal">
      <formula>0</formula>
    </cfRule>
  </conditionalFormatting>
  <conditionalFormatting sqref="AX56">
    <cfRule type="cellIs" dxfId="319" priority="144" stopIfTrue="1" operator="equal">
      <formula>0</formula>
    </cfRule>
  </conditionalFormatting>
  <conditionalFormatting sqref="AX58">
    <cfRule type="cellIs" dxfId="318" priority="143" stopIfTrue="1" operator="equal">
      <formula>0</formula>
    </cfRule>
  </conditionalFormatting>
  <conditionalFormatting sqref="AX60">
    <cfRule type="cellIs" dxfId="317" priority="142" stopIfTrue="1" operator="equal">
      <formula>0</formula>
    </cfRule>
  </conditionalFormatting>
  <conditionalFormatting sqref="AX62">
    <cfRule type="cellIs" dxfId="316" priority="141" stopIfTrue="1" operator="equal">
      <formula>0</formula>
    </cfRule>
  </conditionalFormatting>
  <conditionalFormatting sqref="AX64">
    <cfRule type="cellIs" dxfId="315" priority="140" stopIfTrue="1" operator="equal">
      <formula>0</formula>
    </cfRule>
  </conditionalFormatting>
  <conditionalFormatting sqref="AX66">
    <cfRule type="cellIs" dxfId="314" priority="139" stopIfTrue="1" operator="equal">
      <formula>0</formula>
    </cfRule>
  </conditionalFormatting>
  <conditionalFormatting sqref="AX68">
    <cfRule type="cellIs" dxfId="313" priority="138" stopIfTrue="1" operator="equal">
      <formula>0</formula>
    </cfRule>
  </conditionalFormatting>
  <conditionalFormatting sqref="AX72">
    <cfRule type="cellIs" dxfId="312" priority="137" stopIfTrue="1" operator="equal">
      <formula>0</formula>
    </cfRule>
  </conditionalFormatting>
  <conditionalFormatting sqref="AX74">
    <cfRule type="cellIs" dxfId="311" priority="136" stopIfTrue="1" operator="equal">
      <formula>0</formula>
    </cfRule>
  </conditionalFormatting>
  <conditionalFormatting sqref="AX88">
    <cfRule type="cellIs" dxfId="310" priority="134" stopIfTrue="1" operator="equal">
      <formula>0</formula>
    </cfRule>
  </conditionalFormatting>
  <conditionalFormatting sqref="AV92:AV93 AY92:AZ93">
    <cfRule type="cellIs" dxfId="309" priority="127" stopIfTrue="1" operator="equal">
      <formula>0</formula>
    </cfRule>
  </conditionalFormatting>
  <conditionalFormatting sqref="AX90">
    <cfRule type="cellIs" dxfId="308" priority="133" stopIfTrue="1" operator="equal">
      <formula>0</formula>
    </cfRule>
  </conditionalFormatting>
  <conditionalFormatting sqref="AW96">
    <cfRule type="cellIs" dxfId="307" priority="131" stopIfTrue="1" operator="equal">
      <formula>0</formula>
    </cfRule>
  </conditionalFormatting>
  <conditionalFormatting sqref="AV96:AV97 AY96:AZ97">
    <cfRule type="cellIs" dxfId="306" priority="130" stopIfTrue="1" operator="equal">
      <formula>0</formula>
    </cfRule>
  </conditionalFormatting>
  <conditionalFormatting sqref="AX96">
    <cfRule type="cellIs" dxfId="305" priority="129" stopIfTrue="1" operator="equal">
      <formula>0</formula>
    </cfRule>
  </conditionalFormatting>
  <conditionalFormatting sqref="AW92 AW94">
    <cfRule type="cellIs" dxfId="304" priority="128" stopIfTrue="1" operator="equal">
      <formula>0</formula>
    </cfRule>
  </conditionalFormatting>
  <conditionalFormatting sqref="AV94:AV95 AY94:AZ95">
    <cfRule type="cellIs" dxfId="303" priority="126" stopIfTrue="1" operator="equal">
      <formula>0</formula>
    </cfRule>
  </conditionalFormatting>
  <conditionalFormatting sqref="AX92">
    <cfRule type="cellIs" dxfId="302" priority="125" stopIfTrue="1" operator="equal">
      <formula>0</formula>
    </cfRule>
  </conditionalFormatting>
  <conditionalFormatting sqref="AY78:AZ79 AV78:AV79">
    <cfRule type="cellIs" dxfId="301" priority="121" stopIfTrue="1" operator="equal">
      <formula>0</formula>
    </cfRule>
  </conditionalFormatting>
  <conditionalFormatting sqref="AX86">
    <cfRule type="cellIs" dxfId="300" priority="116" stopIfTrue="1" operator="equal">
      <formula>0</formula>
    </cfRule>
  </conditionalFormatting>
  <conditionalFormatting sqref="AY80:AZ81 AV80:AV81 AW80">
    <cfRule type="cellIs" dxfId="299" priority="115" stopIfTrue="1" operator="equal">
      <formula>0</formula>
    </cfRule>
  </conditionalFormatting>
  <conditionalFormatting sqref="AX80">
    <cfRule type="cellIs" dxfId="298" priority="114" stopIfTrue="1" operator="equal">
      <formula>0</formula>
    </cfRule>
  </conditionalFormatting>
  <conditionalFormatting sqref="AW78 AW82 AW84 AW86 AV82:AV87 AY82:AZ87">
    <cfRule type="cellIs" dxfId="297" priority="120" stopIfTrue="1" operator="equal">
      <formula>0</formula>
    </cfRule>
  </conditionalFormatting>
  <conditionalFormatting sqref="AX78">
    <cfRule type="cellIs" dxfId="296" priority="119" stopIfTrue="1" operator="equal">
      <formula>0</formula>
    </cfRule>
  </conditionalFormatting>
  <conditionalFormatting sqref="AX82">
    <cfRule type="cellIs" dxfId="295" priority="118" stopIfTrue="1" operator="equal">
      <formula>0</formula>
    </cfRule>
  </conditionalFormatting>
  <conditionalFormatting sqref="AX84">
    <cfRule type="cellIs" dxfId="294" priority="117" stopIfTrue="1" operator="equal">
      <formula>0</formula>
    </cfRule>
  </conditionalFormatting>
  <conditionalFormatting sqref="AY105:AZ118 AV105:AV118">
    <cfRule type="cellIs" dxfId="293" priority="113" stopIfTrue="1" operator="equal">
      <formula>0</formula>
    </cfRule>
  </conditionalFormatting>
  <conditionalFormatting sqref="AX125">
    <cfRule type="cellIs" dxfId="292" priority="99" stopIfTrue="1" operator="equal">
      <formula>0</formula>
    </cfRule>
  </conditionalFormatting>
  <conditionalFormatting sqref="AX192">
    <cfRule type="cellIs" dxfId="291" priority="52" stopIfTrue="1" operator="equal">
      <formula>0</formula>
    </cfRule>
  </conditionalFormatting>
  <conditionalFormatting sqref="AY119:AZ120 AV119:AV120 AW119">
    <cfRule type="cellIs" dxfId="290" priority="87" stopIfTrue="1" operator="equal">
      <formula>0</formula>
    </cfRule>
  </conditionalFormatting>
  <conditionalFormatting sqref="AX119">
    <cfRule type="cellIs" dxfId="289" priority="86" stopIfTrue="1" operator="equal">
      <formula>0</formula>
    </cfRule>
  </conditionalFormatting>
  <conditionalFormatting sqref="AW105 AW107 AW109 AW111 AW113 AW115 AW117 AW121 AW123 AW125 AW137 AW139 AW147 AV121:AV126 AY121:AZ126">
    <cfRule type="cellIs" dxfId="288" priority="112" stopIfTrue="1" operator="equal">
      <formula>0</formula>
    </cfRule>
  </conditionalFormatting>
  <conditionalFormatting sqref="AV137:AV138 AY137:AZ138">
    <cfRule type="cellIs" dxfId="287" priority="111" stopIfTrue="1" operator="equal">
      <formula>0</formula>
    </cfRule>
  </conditionalFormatting>
  <conditionalFormatting sqref="AV147:AV148 AY147:AZ148">
    <cfRule type="cellIs" dxfId="286" priority="110" stopIfTrue="1" operator="equal">
      <formula>0</formula>
    </cfRule>
  </conditionalFormatting>
  <conditionalFormatting sqref="AV139:AV140 AY139:AZ140">
    <cfRule type="cellIs" dxfId="285" priority="109" stopIfTrue="1" operator="equal">
      <formula>0</formula>
    </cfRule>
  </conditionalFormatting>
  <conditionalFormatting sqref="AX147">
    <cfRule type="cellIs" dxfId="284" priority="96" stopIfTrue="1" operator="equal">
      <formula>0</formula>
    </cfRule>
  </conditionalFormatting>
  <conditionalFormatting sqref="AX105">
    <cfRule type="cellIs" dxfId="283" priority="108" stopIfTrue="1" operator="equal">
      <formula>0</formula>
    </cfRule>
  </conditionalFormatting>
  <conditionalFormatting sqref="AX107">
    <cfRule type="cellIs" dxfId="282" priority="107" stopIfTrue="1" operator="equal">
      <formula>0</formula>
    </cfRule>
  </conditionalFormatting>
  <conditionalFormatting sqref="AX109">
    <cfRule type="cellIs" dxfId="281" priority="106" stopIfTrue="1" operator="equal">
      <formula>0</formula>
    </cfRule>
  </conditionalFormatting>
  <conditionalFormatting sqref="AX111">
    <cfRule type="cellIs" dxfId="280" priority="105" stopIfTrue="1" operator="equal">
      <formula>0</formula>
    </cfRule>
  </conditionalFormatting>
  <conditionalFormatting sqref="AX113">
    <cfRule type="cellIs" dxfId="279" priority="104" stopIfTrue="1" operator="equal">
      <formula>0</formula>
    </cfRule>
  </conditionalFormatting>
  <conditionalFormatting sqref="AX115">
    <cfRule type="cellIs" dxfId="278" priority="103" stopIfTrue="1" operator="equal">
      <formula>0</formula>
    </cfRule>
  </conditionalFormatting>
  <conditionalFormatting sqref="AX117">
    <cfRule type="cellIs" dxfId="277" priority="102" stopIfTrue="1" operator="equal">
      <formula>0</formula>
    </cfRule>
  </conditionalFormatting>
  <conditionalFormatting sqref="AX121">
    <cfRule type="cellIs" dxfId="276" priority="101" stopIfTrue="1" operator="equal">
      <formula>0</formula>
    </cfRule>
  </conditionalFormatting>
  <conditionalFormatting sqref="AX123">
    <cfRule type="cellIs" dxfId="275" priority="100" stopIfTrue="1" operator="equal">
      <formula>0</formula>
    </cfRule>
  </conditionalFormatting>
  <conditionalFormatting sqref="AX137">
    <cfRule type="cellIs" dxfId="274" priority="98" stopIfTrue="1" operator="equal">
      <formula>0</formula>
    </cfRule>
  </conditionalFormatting>
  <conditionalFormatting sqref="AV141:AV142 AY141:AZ142">
    <cfRule type="cellIs" dxfId="273" priority="91" stopIfTrue="1" operator="equal">
      <formula>0</formula>
    </cfRule>
  </conditionalFormatting>
  <conditionalFormatting sqref="AX139">
    <cfRule type="cellIs" dxfId="272" priority="97" stopIfTrue="1" operator="equal">
      <formula>0</formula>
    </cfRule>
  </conditionalFormatting>
  <conditionalFormatting sqref="AW145">
    <cfRule type="cellIs" dxfId="271" priority="95" stopIfTrue="1" operator="equal">
      <formula>0</formula>
    </cfRule>
  </conditionalFormatting>
  <conditionalFormatting sqref="AV145:AV146 AY145:AZ146">
    <cfRule type="cellIs" dxfId="270" priority="94" stopIfTrue="1" operator="equal">
      <formula>0</formula>
    </cfRule>
  </conditionalFormatting>
  <conditionalFormatting sqref="AX145">
    <cfRule type="cellIs" dxfId="269" priority="93" stopIfTrue="1" operator="equal">
      <formula>0</formula>
    </cfRule>
  </conditionalFormatting>
  <conditionalFormatting sqref="AW141 AW143">
    <cfRule type="cellIs" dxfId="268" priority="92" stopIfTrue="1" operator="equal">
      <formula>0</formula>
    </cfRule>
  </conditionalFormatting>
  <conditionalFormatting sqref="AV192:AV193 AY192:AZ193">
    <cfRule type="cellIs" dxfId="267" priority="54" stopIfTrue="1" operator="equal">
      <formula>0</formula>
    </cfRule>
  </conditionalFormatting>
  <conditionalFormatting sqref="AX141">
    <cfRule type="cellIs" dxfId="266" priority="89" stopIfTrue="1" operator="equal">
      <formula>0</formula>
    </cfRule>
  </conditionalFormatting>
  <conditionalFormatting sqref="AY127:AZ128 AV127:AV128">
    <cfRule type="cellIs" dxfId="265" priority="85" stopIfTrue="1" operator="equal">
      <formula>0</formula>
    </cfRule>
  </conditionalFormatting>
  <conditionalFormatting sqref="AX135">
    <cfRule type="cellIs" dxfId="264" priority="80" stopIfTrue="1" operator="equal">
      <formula>0</formula>
    </cfRule>
  </conditionalFormatting>
  <conditionalFormatting sqref="AY129:AZ130 AV129:AV130 AW129">
    <cfRule type="cellIs" dxfId="263" priority="79" stopIfTrue="1" operator="equal">
      <formula>0</formula>
    </cfRule>
  </conditionalFormatting>
  <conditionalFormatting sqref="AX129">
    <cfRule type="cellIs" dxfId="262" priority="78" stopIfTrue="1" operator="equal">
      <formula>0</formula>
    </cfRule>
  </conditionalFormatting>
  <conditionalFormatting sqref="AW127 AW131 AW133 AW135 AV131:AV136 AY131:AZ136">
    <cfRule type="cellIs" dxfId="261" priority="84" stopIfTrue="1" operator="equal">
      <formula>0</formula>
    </cfRule>
  </conditionalFormatting>
  <conditionalFormatting sqref="AX127">
    <cfRule type="cellIs" dxfId="260" priority="83" stopIfTrue="1" operator="equal">
      <formula>0</formula>
    </cfRule>
  </conditionalFormatting>
  <conditionalFormatting sqref="AX131">
    <cfRule type="cellIs" dxfId="259" priority="82" stopIfTrue="1" operator="equal">
      <formula>0</formula>
    </cfRule>
  </conditionalFormatting>
  <conditionalFormatting sqref="AX133">
    <cfRule type="cellIs" dxfId="258" priority="81" stopIfTrue="1" operator="equal">
      <formula>0</formula>
    </cfRule>
  </conditionalFormatting>
  <conditionalFormatting sqref="AV241:AV242 AY241:AZ242">
    <cfRule type="cellIs" dxfId="257" priority="18" stopIfTrue="1" operator="equal">
      <formula>0</formula>
    </cfRule>
  </conditionalFormatting>
  <conditionalFormatting sqref="AX241">
    <cfRule type="cellIs" dxfId="256" priority="16" stopIfTrue="1" operator="equal">
      <formula>0</formula>
    </cfRule>
  </conditionalFormatting>
  <conditionalFormatting sqref="AY154:AZ167 AV154:AV167">
    <cfRule type="cellIs" dxfId="255" priority="77" stopIfTrue="1" operator="equal">
      <formula>0</formula>
    </cfRule>
  </conditionalFormatting>
  <conditionalFormatting sqref="AX174">
    <cfRule type="cellIs" dxfId="254" priority="63" stopIfTrue="1" operator="equal">
      <formula>0</formula>
    </cfRule>
  </conditionalFormatting>
  <conditionalFormatting sqref="AY168:AZ169 AV168:AV169 AW168">
    <cfRule type="cellIs" dxfId="253" priority="51" stopIfTrue="1" operator="equal">
      <formula>0</formula>
    </cfRule>
  </conditionalFormatting>
  <conditionalFormatting sqref="AX168">
    <cfRule type="cellIs" dxfId="252" priority="50" stopIfTrue="1" operator="equal">
      <formula>0</formula>
    </cfRule>
  </conditionalFormatting>
  <conditionalFormatting sqref="AW154 AW156 AW158 AW160 AW162 AW164 AW166 AW170 AW172 AW174 AW186 AW188 AW196 AV170:AV175 AY170:AZ175">
    <cfRule type="cellIs" dxfId="251" priority="76" stopIfTrue="1" operator="equal">
      <formula>0</formula>
    </cfRule>
  </conditionalFormatting>
  <conditionalFormatting sqref="AV186:AV187 AY186:AZ187">
    <cfRule type="cellIs" dxfId="250" priority="75" stopIfTrue="1" operator="equal">
      <formula>0</formula>
    </cfRule>
  </conditionalFormatting>
  <conditionalFormatting sqref="AV196:AV197 AY196:AZ197">
    <cfRule type="cellIs" dxfId="249" priority="74" stopIfTrue="1" operator="equal">
      <formula>0</formula>
    </cfRule>
  </conditionalFormatting>
  <conditionalFormatting sqref="AV188:AV189 AY188:AZ189">
    <cfRule type="cellIs" dxfId="248" priority="73" stopIfTrue="1" operator="equal">
      <formula>0</formula>
    </cfRule>
  </conditionalFormatting>
  <conditionalFormatting sqref="AX196">
    <cfRule type="cellIs" dxfId="247" priority="60" stopIfTrue="1" operator="equal">
      <formula>0</formula>
    </cfRule>
  </conditionalFormatting>
  <conditionalFormatting sqref="AX154">
    <cfRule type="cellIs" dxfId="246" priority="72" stopIfTrue="1" operator="equal">
      <formula>0</formula>
    </cfRule>
  </conditionalFormatting>
  <conditionalFormatting sqref="AX156">
    <cfRule type="cellIs" dxfId="245" priority="71" stopIfTrue="1" operator="equal">
      <formula>0</formula>
    </cfRule>
  </conditionalFormatting>
  <conditionalFormatting sqref="AX158">
    <cfRule type="cellIs" dxfId="244" priority="70" stopIfTrue="1" operator="equal">
      <formula>0</formula>
    </cfRule>
  </conditionalFormatting>
  <conditionalFormatting sqref="AX160">
    <cfRule type="cellIs" dxfId="243" priority="69" stopIfTrue="1" operator="equal">
      <formula>0</formula>
    </cfRule>
  </conditionalFormatting>
  <conditionalFormatting sqref="AX162">
    <cfRule type="cellIs" dxfId="242" priority="68" stopIfTrue="1" operator="equal">
      <formula>0</formula>
    </cfRule>
  </conditionalFormatting>
  <conditionalFormatting sqref="AX164">
    <cfRule type="cellIs" dxfId="241" priority="67" stopIfTrue="1" operator="equal">
      <formula>0</formula>
    </cfRule>
  </conditionalFormatting>
  <conditionalFormatting sqref="AX166">
    <cfRule type="cellIs" dxfId="240" priority="66" stopIfTrue="1" operator="equal">
      <formula>0</formula>
    </cfRule>
  </conditionalFormatting>
  <conditionalFormatting sqref="AX170">
    <cfRule type="cellIs" dxfId="239" priority="65" stopIfTrue="1" operator="equal">
      <formula>0</formula>
    </cfRule>
  </conditionalFormatting>
  <conditionalFormatting sqref="AX172">
    <cfRule type="cellIs" dxfId="238" priority="64" stopIfTrue="1" operator="equal">
      <formula>0</formula>
    </cfRule>
  </conditionalFormatting>
  <conditionalFormatting sqref="AX186">
    <cfRule type="cellIs" dxfId="237" priority="62" stopIfTrue="1" operator="equal">
      <formula>0</formula>
    </cfRule>
  </conditionalFormatting>
  <conditionalFormatting sqref="AV190:AV191 AY190:AZ191">
    <cfRule type="cellIs" dxfId="236" priority="55" stopIfTrue="1" operator="equal">
      <formula>0</formula>
    </cfRule>
  </conditionalFormatting>
  <conditionalFormatting sqref="AX188">
    <cfRule type="cellIs" dxfId="235" priority="61" stopIfTrue="1" operator="equal">
      <formula>0</formula>
    </cfRule>
  </conditionalFormatting>
  <conditionalFormatting sqref="AW194">
    <cfRule type="cellIs" dxfId="234" priority="59" stopIfTrue="1" operator="equal">
      <formula>0</formula>
    </cfRule>
  </conditionalFormatting>
  <conditionalFormatting sqref="AV194:AV195 AY194:AZ195">
    <cfRule type="cellIs" dxfId="233" priority="58" stopIfTrue="1" operator="equal">
      <formula>0</formula>
    </cfRule>
  </conditionalFormatting>
  <conditionalFormatting sqref="AX194">
    <cfRule type="cellIs" dxfId="232" priority="57" stopIfTrue="1" operator="equal">
      <formula>0</formula>
    </cfRule>
  </conditionalFormatting>
  <conditionalFormatting sqref="AW190 AW192">
    <cfRule type="cellIs" dxfId="231" priority="56" stopIfTrue="1" operator="equal">
      <formula>0</formula>
    </cfRule>
  </conditionalFormatting>
  <conditionalFormatting sqref="AX190">
    <cfRule type="cellIs" dxfId="230" priority="53" stopIfTrue="1" operator="equal">
      <formula>0</formula>
    </cfRule>
  </conditionalFormatting>
  <conditionalFormatting sqref="AY176:AZ177 AV176:AV177">
    <cfRule type="cellIs" dxfId="229" priority="49" stopIfTrue="1" operator="equal">
      <formula>0</formula>
    </cfRule>
  </conditionalFormatting>
  <conditionalFormatting sqref="AX184">
    <cfRule type="cellIs" dxfId="228" priority="44" stopIfTrue="1" operator="equal">
      <formula>0</formula>
    </cfRule>
  </conditionalFormatting>
  <conditionalFormatting sqref="AY178:AZ179 AV178:AV179 AW178">
    <cfRule type="cellIs" dxfId="227" priority="43" stopIfTrue="1" operator="equal">
      <formula>0</formula>
    </cfRule>
  </conditionalFormatting>
  <conditionalFormatting sqref="AX178">
    <cfRule type="cellIs" dxfId="226" priority="42" stopIfTrue="1" operator="equal">
      <formula>0</formula>
    </cfRule>
  </conditionalFormatting>
  <conditionalFormatting sqref="AW176 AW180 AW182 AW184 AV180:AV185 AY180:AZ185">
    <cfRule type="cellIs" dxfId="225" priority="48" stopIfTrue="1" operator="equal">
      <formula>0</formula>
    </cfRule>
  </conditionalFormatting>
  <conditionalFormatting sqref="AX176">
    <cfRule type="cellIs" dxfId="224" priority="47" stopIfTrue="1" operator="equal">
      <formula>0</formula>
    </cfRule>
  </conditionalFormatting>
  <conditionalFormatting sqref="AX180">
    <cfRule type="cellIs" dxfId="223" priority="46" stopIfTrue="1" operator="equal">
      <formula>0</formula>
    </cfRule>
  </conditionalFormatting>
  <conditionalFormatting sqref="AX182">
    <cfRule type="cellIs" dxfId="222" priority="45" stopIfTrue="1" operator="equal">
      <formula>0</formula>
    </cfRule>
  </conditionalFormatting>
  <conditionalFormatting sqref="AY203:AZ216 AV203:AV216">
    <cfRule type="cellIs" dxfId="221" priority="41" stopIfTrue="1" operator="equal">
      <formula>0</formula>
    </cfRule>
  </conditionalFormatting>
  <conditionalFormatting sqref="AX223">
    <cfRule type="cellIs" dxfId="220" priority="27" stopIfTrue="1" operator="equal">
      <formula>0</formula>
    </cfRule>
  </conditionalFormatting>
  <conditionalFormatting sqref="AY217:AZ218 AV217:AV218 AW217">
    <cfRule type="cellIs" dxfId="219" priority="15" stopIfTrue="1" operator="equal">
      <formula>0</formula>
    </cfRule>
  </conditionalFormatting>
  <conditionalFormatting sqref="AX217">
    <cfRule type="cellIs" dxfId="218" priority="14" stopIfTrue="1" operator="equal">
      <formula>0</formula>
    </cfRule>
  </conditionalFormatting>
  <conditionalFormatting sqref="AW203 AW205 AW207 AW209 AW211 AW213 AW215 AW219 AW221 AW223 AW235 AW237 AW245 AV219:AV224 AY219:AZ224">
    <cfRule type="cellIs" dxfId="217" priority="40" stopIfTrue="1" operator="equal">
      <formula>0</formula>
    </cfRule>
  </conditionalFormatting>
  <conditionalFormatting sqref="AV235:AV236 AY235:AZ236">
    <cfRule type="cellIs" dxfId="216" priority="39" stopIfTrue="1" operator="equal">
      <formula>0</formula>
    </cfRule>
  </conditionalFormatting>
  <conditionalFormatting sqref="AV245:AV246 AY245:AZ246">
    <cfRule type="cellIs" dxfId="215" priority="38" stopIfTrue="1" operator="equal">
      <formula>0</formula>
    </cfRule>
  </conditionalFormatting>
  <conditionalFormatting sqref="AV237:AV238 AY237:AZ238">
    <cfRule type="cellIs" dxfId="214" priority="37" stopIfTrue="1" operator="equal">
      <formula>0</formula>
    </cfRule>
  </conditionalFormatting>
  <conditionalFormatting sqref="AX245">
    <cfRule type="cellIs" dxfId="213" priority="24" stopIfTrue="1" operator="equal">
      <formula>0</formula>
    </cfRule>
  </conditionalFormatting>
  <conditionalFormatting sqref="AX203">
    <cfRule type="cellIs" dxfId="212" priority="36" stopIfTrue="1" operator="equal">
      <formula>0</formula>
    </cfRule>
  </conditionalFormatting>
  <conditionalFormatting sqref="AX205">
    <cfRule type="cellIs" dxfId="211" priority="35" stopIfTrue="1" operator="equal">
      <formula>0</formula>
    </cfRule>
  </conditionalFormatting>
  <conditionalFormatting sqref="AX207">
    <cfRule type="cellIs" dxfId="210" priority="34" stopIfTrue="1" operator="equal">
      <formula>0</formula>
    </cfRule>
  </conditionalFormatting>
  <conditionalFormatting sqref="AX209">
    <cfRule type="cellIs" dxfId="209" priority="33" stopIfTrue="1" operator="equal">
      <formula>0</formula>
    </cfRule>
  </conditionalFormatting>
  <conditionalFormatting sqref="AX211">
    <cfRule type="cellIs" dxfId="208" priority="32" stopIfTrue="1" operator="equal">
      <formula>0</formula>
    </cfRule>
  </conditionalFormatting>
  <conditionalFormatting sqref="AX213">
    <cfRule type="cellIs" dxfId="207" priority="31" stopIfTrue="1" operator="equal">
      <formula>0</formula>
    </cfRule>
  </conditionalFormatting>
  <conditionalFormatting sqref="AX215">
    <cfRule type="cellIs" dxfId="206" priority="30" stopIfTrue="1" operator="equal">
      <formula>0</formula>
    </cfRule>
  </conditionalFormatting>
  <conditionalFormatting sqref="AX219">
    <cfRule type="cellIs" dxfId="205" priority="29" stopIfTrue="1" operator="equal">
      <formula>0</formula>
    </cfRule>
  </conditionalFormatting>
  <conditionalFormatting sqref="AX221">
    <cfRule type="cellIs" dxfId="204" priority="28" stopIfTrue="1" operator="equal">
      <formula>0</formula>
    </cfRule>
  </conditionalFormatting>
  <conditionalFormatting sqref="AX235">
    <cfRule type="cellIs" dxfId="203" priority="26" stopIfTrue="1" operator="equal">
      <formula>0</formula>
    </cfRule>
  </conditionalFormatting>
  <conditionalFormatting sqref="AV239:AV240 AY239:AZ240">
    <cfRule type="cellIs" dxfId="202" priority="19" stopIfTrue="1" operator="equal">
      <formula>0</formula>
    </cfRule>
  </conditionalFormatting>
  <conditionalFormatting sqref="AX237">
    <cfRule type="cellIs" dxfId="201" priority="25" stopIfTrue="1" operator="equal">
      <formula>0</formula>
    </cfRule>
  </conditionalFormatting>
  <conditionalFormatting sqref="AW243">
    <cfRule type="cellIs" dxfId="200" priority="23" stopIfTrue="1" operator="equal">
      <formula>0</formula>
    </cfRule>
  </conditionalFormatting>
  <conditionalFormatting sqref="AV243:AV244 AY243:AZ244">
    <cfRule type="cellIs" dxfId="199" priority="22" stopIfTrue="1" operator="equal">
      <formula>0</formula>
    </cfRule>
  </conditionalFormatting>
  <conditionalFormatting sqref="AX243">
    <cfRule type="cellIs" dxfId="198" priority="21" stopIfTrue="1" operator="equal">
      <formula>0</formula>
    </cfRule>
  </conditionalFormatting>
  <conditionalFormatting sqref="AW239 AW241">
    <cfRule type="cellIs" dxfId="197" priority="20" stopIfTrue="1" operator="equal">
      <formula>0</formula>
    </cfRule>
  </conditionalFormatting>
  <conditionalFormatting sqref="AX239">
    <cfRule type="cellIs" dxfId="196" priority="17" stopIfTrue="1" operator="equal">
      <formula>0</formula>
    </cfRule>
  </conditionalFormatting>
  <conditionalFormatting sqref="AY225:AZ226 AV225:AV226">
    <cfRule type="cellIs" dxfId="195" priority="13" stopIfTrue="1" operator="equal">
      <formula>0</formula>
    </cfRule>
  </conditionalFormatting>
  <conditionalFormatting sqref="AX233">
    <cfRule type="cellIs" dxfId="194" priority="8" stopIfTrue="1" operator="equal">
      <formula>0</formula>
    </cfRule>
  </conditionalFormatting>
  <conditionalFormatting sqref="AY227:AZ228 AV227:AV228 AW227">
    <cfRule type="cellIs" dxfId="193" priority="7" stopIfTrue="1" operator="equal">
      <formula>0</formula>
    </cfRule>
  </conditionalFormatting>
  <conditionalFormatting sqref="AX227">
    <cfRule type="cellIs" dxfId="192" priority="6" stopIfTrue="1" operator="equal">
      <formula>0</formula>
    </cfRule>
  </conditionalFormatting>
  <conditionalFormatting sqref="AW225 AW229 AW231 AW233 AV229:AV234 AY229:AZ234">
    <cfRule type="cellIs" dxfId="191" priority="12" stopIfTrue="1" operator="equal">
      <formula>0</formula>
    </cfRule>
  </conditionalFormatting>
  <conditionalFormatting sqref="AX225">
    <cfRule type="cellIs" dxfId="190" priority="11" stopIfTrue="1" operator="equal">
      <formula>0</formula>
    </cfRule>
  </conditionalFormatting>
  <conditionalFormatting sqref="AX229">
    <cfRule type="cellIs" dxfId="189" priority="10" stopIfTrue="1" operator="equal">
      <formula>0</formula>
    </cfRule>
  </conditionalFormatting>
  <conditionalFormatting sqref="AX231">
    <cfRule type="cellIs" dxfId="188" priority="9" stopIfTrue="1" operator="equal">
      <formula>0</formula>
    </cfRule>
  </conditionalFormatting>
  <conditionalFormatting sqref="AT4:AT47 AT54:AT99 AT103:AT148 AT152:AT197 AT201:AT246">
    <cfRule type="expression" dxfId="187" priority="3" stopIfTrue="1">
      <formula>$AT$4=""</formula>
    </cfRule>
  </conditionalFormatting>
  <conditionalFormatting sqref="AS4:AS47 AS54:AS99 AS103:AS148 AS152:AS197 AS201:AS246">
    <cfRule type="expression" dxfId="186" priority="2" stopIfTrue="1">
      <formula>$AS$4=""</formula>
    </cfRule>
  </conditionalFormatting>
  <conditionalFormatting sqref="Q4:AU5 Q54:AU55 Q103:AU104 Q152:AU153 Q201:AU202">
    <cfRule type="expression" dxfId="185" priority="4" stopIfTrue="1">
      <formula>WEEKDAY(Q$4,2)=7</formula>
    </cfRule>
    <cfRule type="expression" dxfId="184" priority="5" stopIfTrue="1">
      <formula>WEEKDAY(Q$4,2)=6</formula>
    </cfRule>
  </conditionalFormatting>
  <conditionalFormatting sqref="AU4:AU47 AU54:AU99 AU103:AU148 AU152:AU197 AU201:AU246">
    <cfRule type="expression" dxfId="183" priority="1" stopIfTrue="1">
      <formula>$AU$4=""</formula>
    </cfRule>
  </conditionalFormatting>
  <dataValidations count="4">
    <dataValidation type="list" allowBlank="1" showInputMessage="1" showErrorMessage="1" sqref="C154:H197 C203:H246 C105:H148 C56:H99 C6:H47">
      <formula1>$BC$6:$BC$14</formula1>
    </dataValidation>
    <dataValidation type="decimal" operator="greaterThanOrEqual" allowBlank="1" showInputMessage="1" showErrorMessage="1" error="３２時間を下回ることはできません_x000a_" sqref="AT2:AU2 AP2:AQ2">
      <formula1>32</formula1>
    </dataValidation>
    <dataValidation imeMode="off" allowBlank="1" showInputMessage="1" showErrorMessage="1" sqref="T200:U200 W2 T53:U53 W53 T102:U102 W151 W200 W102 T151:U151"/>
    <dataValidation type="list" allowBlank="1" showInputMessage="1" showErrorMessage="1" sqref="N56:P99 N203:P246 N105:P148 N6:P47 N154:P197">
      <formula1>$BG$6:$BL$6</formula1>
    </dataValidation>
  </dataValidations>
  <printOptions horizontalCentered="1"/>
  <pageMargins left="0.39370078740157483" right="0.39370078740157483" top="0.59055118110236227" bottom="0.19685039370078741" header="0.31496062992125984" footer="0.31496062992125984"/>
  <pageSetup paperSize="9" scale="71" fitToHeight="0" orientation="landscape" r:id="rId1"/>
  <headerFooter>
    <oddFooter>&amp;A</oddFooter>
  </headerFooter>
  <rowBreaks count="1" manualBreakCount="1">
    <brk id="248" max="50" man="1"/>
  </rowBreaks>
  <ignoredErrors>
    <ignoredError sqref="S2 U2:V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13"/>
  <sheetViews>
    <sheetView view="pageBreakPreview" zoomScale="80" zoomScaleNormal="100" zoomScaleSheetLayoutView="80" workbookViewId="0">
      <pane ySplit="11" topLeftCell="A12" activePane="bottomLeft" state="frozen"/>
      <selection activeCell="C7" sqref="C7"/>
      <selection pane="bottomLeft" activeCell="U7" sqref="U7"/>
    </sheetView>
  </sheetViews>
  <sheetFormatPr defaultRowHeight="13.5"/>
  <cols>
    <col min="1" max="1" width="1.625" style="241" customWidth="1"/>
    <col min="2" max="2" width="3.125" style="243" customWidth="1"/>
    <col min="3" max="13" width="3.125" style="241" customWidth="1"/>
    <col min="14" max="16" width="3.125" style="234" customWidth="1"/>
    <col min="17" max="47" width="4.125" style="244" customWidth="1"/>
    <col min="48" max="48" width="10.625" style="244" customWidth="1"/>
    <col min="49" max="49" width="10.625" style="244" hidden="1" customWidth="1"/>
    <col min="50" max="50" width="10.625" style="244" customWidth="1"/>
    <col min="51" max="51" width="1.625" style="241" customWidth="1"/>
    <col min="52" max="52" width="3.25" style="241" customWidth="1"/>
    <col min="53" max="67" width="4.625" style="241" hidden="1" customWidth="1"/>
    <col min="68" max="76" width="4.625" style="241" customWidth="1"/>
    <col min="77" max="16384" width="9" style="241"/>
  </cols>
  <sheetData>
    <row r="1" spans="2:67" ht="17.25" customHeight="1">
      <c r="S1" s="247"/>
      <c r="T1" s="247" t="s">
        <v>630</v>
      </c>
    </row>
    <row r="2" spans="2:67" ht="18.95" customHeight="1">
      <c r="B2" s="243" t="s">
        <v>702</v>
      </c>
      <c r="M2" s="495"/>
      <c r="N2" s="496">
        <f>YEAR(EOMONTH(DATE(SUM(2018+【共通】!N9),【共通】!P9,【共通】!R9),-4))</f>
        <v>2017</v>
      </c>
      <c r="O2" s="495"/>
      <c r="P2" s="495"/>
      <c r="Q2" s="495"/>
      <c r="R2" s="495"/>
      <c r="S2" s="246" t="s">
        <v>141</v>
      </c>
      <c r="T2" s="716" t="str">
        <f>IFERROR("令和　"&amp;VLOOKUP(N2,BN4:BO11,2,FALSE),"")</f>
        <v/>
      </c>
      <c r="U2" s="716"/>
      <c r="V2" s="244" t="s">
        <v>27</v>
      </c>
      <c r="W2" s="181">
        <f>MONTH(EOMONTH(DATE(2024,【共通】!P9,【共通】!R9),-4))</f>
        <v>7</v>
      </c>
      <c r="X2" s="245" t="s">
        <v>165</v>
      </c>
      <c r="Z2" s="247" t="s">
        <v>142</v>
      </c>
      <c r="AA2" s="711" t="s">
        <v>167</v>
      </c>
      <c r="AB2" s="712"/>
      <c r="AC2" s="712"/>
      <c r="AD2" s="712"/>
      <c r="AE2" s="712"/>
      <c r="AF2" s="712"/>
      <c r="AG2" s="712"/>
      <c r="AH2" s="712"/>
      <c r="AI2" s="712"/>
      <c r="AJ2" s="712"/>
      <c r="AK2" s="713"/>
      <c r="AL2" s="714"/>
      <c r="AM2" s="715"/>
      <c r="AN2" s="685" t="s">
        <v>168</v>
      </c>
      <c r="AO2" s="685"/>
      <c r="AP2" s="684"/>
      <c r="AQ2" s="684"/>
      <c r="AR2" s="685" t="s">
        <v>169</v>
      </c>
      <c r="AS2" s="685"/>
      <c r="AT2" s="684"/>
      <c r="AU2" s="684"/>
      <c r="AV2" s="239" t="s">
        <v>170</v>
      </c>
      <c r="AW2" s="232"/>
      <c r="AX2" s="248" t="str">
        <f>"1 / "&amp;COUNTA(C$6,C$55,C$104,C$153,C$202)</f>
        <v>1 / 1</v>
      </c>
      <c r="AY2" s="245"/>
      <c r="AZ2" s="245"/>
    </row>
    <row r="3" spans="2:67" ht="5.0999999999999996" customHeight="1">
      <c r="AY3" s="245"/>
      <c r="AZ3" s="245"/>
    </row>
    <row r="4" spans="2:67" s="248" customFormat="1" ht="15" customHeight="1">
      <c r="B4" s="686"/>
      <c r="C4" s="694" t="s">
        <v>171</v>
      </c>
      <c r="D4" s="695"/>
      <c r="E4" s="695"/>
      <c r="F4" s="695"/>
      <c r="G4" s="695"/>
      <c r="H4" s="696"/>
      <c r="I4" s="694" t="s">
        <v>172</v>
      </c>
      <c r="J4" s="695"/>
      <c r="K4" s="695"/>
      <c r="L4" s="695"/>
      <c r="M4" s="696"/>
      <c r="N4" s="710" t="s">
        <v>173</v>
      </c>
      <c r="O4" s="695"/>
      <c r="P4" s="696"/>
      <c r="Q4" s="249">
        <f>DATE($N$2,$W$2,1)</f>
        <v>42917</v>
      </c>
      <c r="R4" s="249">
        <f>Q4+1</f>
        <v>42918</v>
      </c>
      <c r="S4" s="249">
        <f>R4+1</f>
        <v>42919</v>
      </c>
      <c r="T4" s="249">
        <f t="shared" ref="T4:AQ4" si="0">S4+1</f>
        <v>42920</v>
      </c>
      <c r="U4" s="249">
        <f t="shared" si="0"/>
        <v>42921</v>
      </c>
      <c r="V4" s="249">
        <f t="shared" si="0"/>
        <v>42922</v>
      </c>
      <c r="W4" s="249">
        <f t="shared" si="0"/>
        <v>42923</v>
      </c>
      <c r="X4" s="249">
        <f t="shared" si="0"/>
        <v>42924</v>
      </c>
      <c r="Y4" s="249">
        <f t="shared" si="0"/>
        <v>42925</v>
      </c>
      <c r="Z4" s="249">
        <f t="shared" si="0"/>
        <v>42926</v>
      </c>
      <c r="AA4" s="249">
        <f t="shared" si="0"/>
        <v>42927</v>
      </c>
      <c r="AB4" s="249">
        <f t="shared" si="0"/>
        <v>42928</v>
      </c>
      <c r="AC4" s="249">
        <f t="shared" si="0"/>
        <v>42929</v>
      </c>
      <c r="AD4" s="249">
        <f t="shared" si="0"/>
        <v>42930</v>
      </c>
      <c r="AE4" s="249">
        <f t="shared" si="0"/>
        <v>42931</v>
      </c>
      <c r="AF4" s="249">
        <f t="shared" si="0"/>
        <v>42932</v>
      </c>
      <c r="AG4" s="249">
        <f t="shared" si="0"/>
        <v>42933</v>
      </c>
      <c r="AH4" s="249">
        <f t="shared" si="0"/>
        <v>42934</v>
      </c>
      <c r="AI4" s="249">
        <f t="shared" si="0"/>
        <v>42935</v>
      </c>
      <c r="AJ4" s="249">
        <f t="shared" si="0"/>
        <v>42936</v>
      </c>
      <c r="AK4" s="249">
        <f t="shared" si="0"/>
        <v>42937</v>
      </c>
      <c r="AL4" s="249">
        <f t="shared" si="0"/>
        <v>42938</v>
      </c>
      <c r="AM4" s="249">
        <f t="shared" si="0"/>
        <v>42939</v>
      </c>
      <c r="AN4" s="249">
        <f t="shared" si="0"/>
        <v>42940</v>
      </c>
      <c r="AO4" s="249">
        <f t="shared" si="0"/>
        <v>42941</v>
      </c>
      <c r="AP4" s="249">
        <f t="shared" si="0"/>
        <v>42942</v>
      </c>
      <c r="AQ4" s="249">
        <f t="shared" si="0"/>
        <v>42943</v>
      </c>
      <c r="AR4" s="249">
        <f>AQ4+1</f>
        <v>42944</v>
      </c>
      <c r="AS4" s="249">
        <f>IF(DAY(DATE($N$2,$W$2,29))=29,AR4+1,"")</f>
        <v>42945</v>
      </c>
      <c r="AT4" s="249">
        <f>IF(DAY(DATE($N$2,$W$2,30))=30,AS4+1,"")</f>
        <v>42946</v>
      </c>
      <c r="AU4" s="249">
        <f>IF(DAY(DATE($N$2,$W$2,31))=31,AT4+1,"")</f>
        <v>42947</v>
      </c>
      <c r="AV4" s="250" t="s">
        <v>174</v>
      </c>
      <c r="AW4" s="682"/>
      <c r="AX4" s="682" t="s">
        <v>175</v>
      </c>
      <c r="AY4" s="251"/>
      <c r="AZ4" s="251"/>
      <c r="BN4" s="250">
        <v>2023</v>
      </c>
      <c r="BO4" s="250">
        <v>5</v>
      </c>
    </row>
    <row r="5" spans="2:67" s="248" customFormat="1" ht="15" customHeight="1">
      <c r="B5" s="687"/>
      <c r="C5" s="697"/>
      <c r="D5" s="698"/>
      <c r="E5" s="698"/>
      <c r="F5" s="698"/>
      <c r="G5" s="698"/>
      <c r="H5" s="699"/>
      <c r="I5" s="697"/>
      <c r="J5" s="698"/>
      <c r="K5" s="698"/>
      <c r="L5" s="698"/>
      <c r="M5" s="699"/>
      <c r="N5" s="697"/>
      <c r="O5" s="698"/>
      <c r="P5" s="699"/>
      <c r="Q5" s="252" t="str">
        <f t="shared" ref="Q5:AR5" si="1">VLOOKUP(WEEKDAY(Q4,2),$BA$6:$BB$13,2,FALSE)</f>
        <v>土</v>
      </c>
      <c r="R5" s="252" t="str">
        <f t="shared" si="1"/>
        <v>日</v>
      </c>
      <c r="S5" s="252" t="str">
        <f t="shared" si="1"/>
        <v>月</v>
      </c>
      <c r="T5" s="252" t="str">
        <f t="shared" si="1"/>
        <v>火</v>
      </c>
      <c r="U5" s="252" t="str">
        <f t="shared" si="1"/>
        <v>水</v>
      </c>
      <c r="V5" s="252" t="str">
        <f t="shared" si="1"/>
        <v>木</v>
      </c>
      <c r="W5" s="252" t="str">
        <f t="shared" si="1"/>
        <v>金</v>
      </c>
      <c r="X5" s="252" t="str">
        <f t="shared" si="1"/>
        <v>土</v>
      </c>
      <c r="Y5" s="252" t="str">
        <f t="shared" si="1"/>
        <v>日</v>
      </c>
      <c r="Z5" s="252" t="str">
        <f t="shared" si="1"/>
        <v>月</v>
      </c>
      <c r="AA5" s="252" t="str">
        <f t="shared" si="1"/>
        <v>火</v>
      </c>
      <c r="AB5" s="252" t="str">
        <f t="shared" si="1"/>
        <v>水</v>
      </c>
      <c r="AC5" s="252" t="str">
        <f t="shared" si="1"/>
        <v>木</v>
      </c>
      <c r="AD5" s="252" t="str">
        <f t="shared" si="1"/>
        <v>金</v>
      </c>
      <c r="AE5" s="252" t="str">
        <f t="shared" si="1"/>
        <v>土</v>
      </c>
      <c r="AF5" s="252" t="str">
        <f t="shared" si="1"/>
        <v>日</v>
      </c>
      <c r="AG5" s="252" t="str">
        <f t="shared" si="1"/>
        <v>月</v>
      </c>
      <c r="AH5" s="252" t="str">
        <f t="shared" si="1"/>
        <v>火</v>
      </c>
      <c r="AI5" s="252" t="str">
        <f t="shared" si="1"/>
        <v>水</v>
      </c>
      <c r="AJ5" s="252" t="str">
        <f t="shared" si="1"/>
        <v>木</v>
      </c>
      <c r="AK5" s="252" t="str">
        <f t="shared" si="1"/>
        <v>金</v>
      </c>
      <c r="AL5" s="252" t="str">
        <f t="shared" si="1"/>
        <v>土</v>
      </c>
      <c r="AM5" s="252" t="str">
        <f t="shared" si="1"/>
        <v>日</v>
      </c>
      <c r="AN5" s="252" t="str">
        <f t="shared" si="1"/>
        <v>月</v>
      </c>
      <c r="AO5" s="252" t="str">
        <f t="shared" si="1"/>
        <v>火</v>
      </c>
      <c r="AP5" s="252" t="str">
        <f t="shared" si="1"/>
        <v>水</v>
      </c>
      <c r="AQ5" s="252" t="str">
        <f t="shared" si="1"/>
        <v>木</v>
      </c>
      <c r="AR5" s="252" t="str">
        <f t="shared" si="1"/>
        <v>金</v>
      </c>
      <c r="AS5" s="252" t="str">
        <f>IF(AS4="","",VLOOKUP(WEEKDAY(AS4,2),$BA$6:$BB$13,2,FALSE))</f>
        <v>土</v>
      </c>
      <c r="AT5" s="252" t="str">
        <f>IF(AT4="","",VLOOKUP(WEEKDAY(AT4,2),$BA$6:$BB$13,2,FALSE))</f>
        <v>日</v>
      </c>
      <c r="AU5" s="252" t="str">
        <f>IF(AU4="","",VLOOKUP(WEEKDAY(AU4,2),$BA$6:$BB$13,2,FALSE))</f>
        <v>月</v>
      </c>
      <c r="AV5" s="250" t="s">
        <v>176</v>
      </c>
      <c r="AW5" s="683"/>
      <c r="AX5" s="683"/>
      <c r="AY5" s="251"/>
      <c r="AZ5" s="251"/>
      <c r="BN5" s="250">
        <f>BN4+1</f>
        <v>2024</v>
      </c>
      <c r="BO5" s="250">
        <f>BO4+1</f>
        <v>6</v>
      </c>
    </row>
    <row r="6" spans="2:67" ht="15" customHeight="1">
      <c r="B6" s="686" t="s">
        <v>8</v>
      </c>
      <c r="C6" s="688" t="s">
        <v>0</v>
      </c>
      <c r="D6" s="689"/>
      <c r="E6" s="689"/>
      <c r="F6" s="689"/>
      <c r="G6" s="689"/>
      <c r="H6" s="690"/>
      <c r="I6" s="694" t="s">
        <v>9</v>
      </c>
      <c r="J6" s="695"/>
      <c r="K6" s="695"/>
      <c r="L6" s="695"/>
      <c r="M6" s="696"/>
      <c r="N6" s="700" t="s">
        <v>178</v>
      </c>
      <c r="O6" s="701"/>
      <c r="P6" s="702"/>
      <c r="Q6" s="276" t="s">
        <v>138</v>
      </c>
      <c r="R6" s="276" t="s">
        <v>138</v>
      </c>
      <c r="S6" s="276"/>
      <c r="T6" s="276"/>
      <c r="U6" s="276" t="s">
        <v>138</v>
      </c>
      <c r="V6" s="276" t="s">
        <v>138</v>
      </c>
      <c r="W6" s="276" t="s">
        <v>138</v>
      </c>
      <c r="X6" s="276" t="s">
        <v>138</v>
      </c>
      <c r="Y6" s="276" t="s">
        <v>138</v>
      </c>
      <c r="Z6" s="276"/>
      <c r="AA6" s="276"/>
      <c r="AB6" s="276" t="s">
        <v>138</v>
      </c>
      <c r="AC6" s="276" t="s">
        <v>138</v>
      </c>
      <c r="AD6" s="276" t="s">
        <v>138</v>
      </c>
      <c r="AE6" s="276" t="s">
        <v>138</v>
      </c>
      <c r="AF6" s="276" t="s">
        <v>138</v>
      </c>
      <c r="AG6" s="276"/>
      <c r="AH6" s="276"/>
      <c r="AI6" s="276" t="s">
        <v>138</v>
      </c>
      <c r="AJ6" s="276" t="s">
        <v>138</v>
      </c>
      <c r="AK6" s="276" t="s">
        <v>138</v>
      </c>
      <c r="AL6" s="276" t="s">
        <v>138</v>
      </c>
      <c r="AM6" s="276" t="s">
        <v>138</v>
      </c>
      <c r="AN6" s="276"/>
      <c r="AO6" s="276"/>
      <c r="AP6" s="276" t="s">
        <v>138</v>
      </c>
      <c r="AQ6" s="276" t="s">
        <v>138</v>
      </c>
      <c r="AR6" s="276" t="s">
        <v>138</v>
      </c>
      <c r="AS6" s="276" t="s">
        <v>138</v>
      </c>
      <c r="AT6" s="276" t="s">
        <v>138</v>
      </c>
      <c r="AU6" s="276"/>
      <c r="AV6" s="253">
        <f>COUNTA(Q6:AU6)</f>
        <v>22</v>
      </c>
      <c r="AW6" s="706">
        <f>AV7</f>
        <v>170.49999999999997</v>
      </c>
      <c r="AX6" s="708" t="str">
        <f>IFERROR(ROUNDDOWN(AV7/$AT$2,1),"")</f>
        <v/>
      </c>
      <c r="AY6" s="254"/>
      <c r="AZ6" s="254"/>
      <c r="BA6" s="255">
        <v>1</v>
      </c>
      <c r="BB6" s="255" t="s">
        <v>180</v>
      </c>
      <c r="BC6" s="373" t="s">
        <v>0</v>
      </c>
      <c r="BG6" s="233" t="s">
        <v>181</v>
      </c>
      <c r="BH6" s="233" t="s">
        <v>178</v>
      </c>
      <c r="BI6" s="233" t="s">
        <v>182</v>
      </c>
      <c r="BJ6" s="233" t="s">
        <v>183</v>
      </c>
      <c r="BK6" s="233" t="s">
        <v>289</v>
      </c>
      <c r="BL6" s="233" t="s">
        <v>290</v>
      </c>
      <c r="BN6" s="250">
        <f t="shared" ref="BN6:BO11" si="2">BN5+1</f>
        <v>2025</v>
      </c>
      <c r="BO6" s="250">
        <f t="shared" si="2"/>
        <v>7</v>
      </c>
    </row>
    <row r="7" spans="2:67" ht="15" customHeight="1">
      <c r="B7" s="687"/>
      <c r="C7" s="691"/>
      <c r="D7" s="692"/>
      <c r="E7" s="692"/>
      <c r="F7" s="692"/>
      <c r="G7" s="692"/>
      <c r="H7" s="693"/>
      <c r="I7" s="697"/>
      <c r="J7" s="698"/>
      <c r="K7" s="698"/>
      <c r="L7" s="698"/>
      <c r="M7" s="699"/>
      <c r="N7" s="703"/>
      <c r="O7" s="704"/>
      <c r="P7" s="705"/>
      <c r="Q7" s="256">
        <f>IFERROR(VLOOKUP(Q6,'P1'!$B$43:$J$46,9,FALSE),"")</f>
        <v>7.7499999999999991</v>
      </c>
      <c r="R7" s="256">
        <f>IFERROR(VLOOKUP(R6,'P1'!$B$43:$J$46,9,FALSE),"")</f>
        <v>7.7499999999999991</v>
      </c>
      <c r="S7" s="256" t="str">
        <f>IFERROR(VLOOKUP(S6,'P1'!$B$43:$J$46,9,FALSE),"")</f>
        <v/>
      </c>
      <c r="T7" s="256" t="str">
        <f>IFERROR(VLOOKUP(T6,'P1'!$B$43:$J$46,9,FALSE),"")</f>
        <v/>
      </c>
      <c r="U7" s="256">
        <f>IFERROR(VLOOKUP(U6,'P1'!$B$43:$J$46,9,FALSE),"")</f>
        <v>7.7499999999999991</v>
      </c>
      <c r="V7" s="256">
        <f>IFERROR(VLOOKUP(V6,'P1'!$B$43:$J$46,9,FALSE),"")</f>
        <v>7.7499999999999991</v>
      </c>
      <c r="W7" s="256">
        <f>IFERROR(VLOOKUP(W6,'P1'!$B$43:$J$46,9,FALSE),"")</f>
        <v>7.7499999999999991</v>
      </c>
      <c r="X7" s="256">
        <f>IFERROR(VLOOKUP(X6,'P1'!$B$43:$J$46,9,FALSE),"")</f>
        <v>7.7499999999999991</v>
      </c>
      <c r="Y7" s="256">
        <f>IFERROR(VLOOKUP(Y6,'P1'!$B$43:$J$46,9,FALSE),"")</f>
        <v>7.7499999999999991</v>
      </c>
      <c r="Z7" s="256" t="str">
        <f>IFERROR(VLOOKUP(Z6,'P1'!$B$43:$J$46,9,FALSE),"")</f>
        <v/>
      </c>
      <c r="AA7" s="256" t="str">
        <f>IFERROR(VLOOKUP(AA6,'P1'!$B$43:$J$46,9,FALSE),"")</f>
        <v/>
      </c>
      <c r="AB7" s="256">
        <f>IFERROR(VLOOKUP(AB6,'P1'!$B$43:$J$46,9,FALSE),"")</f>
        <v>7.7499999999999991</v>
      </c>
      <c r="AC7" s="256">
        <f>IFERROR(VLOOKUP(AC6,'P1'!$B$43:$J$46,9,FALSE),"")</f>
        <v>7.7499999999999991</v>
      </c>
      <c r="AD7" s="256">
        <f>IFERROR(VLOOKUP(AD6,'P1'!$B$43:$J$46,9,FALSE),"")</f>
        <v>7.7499999999999991</v>
      </c>
      <c r="AE7" s="256">
        <f>IFERROR(VLOOKUP(AE6,'P1'!$B$43:$J$46,9,FALSE),"")</f>
        <v>7.7499999999999991</v>
      </c>
      <c r="AF7" s="256">
        <f>IFERROR(VLOOKUP(AF6,'P1'!$B$43:$J$46,9,FALSE),"")</f>
        <v>7.7499999999999991</v>
      </c>
      <c r="AG7" s="256" t="str">
        <f>IFERROR(VLOOKUP(AG6,'P1'!$B$43:$J$46,9,FALSE),"")</f>
        <v/>
      </c>
      <c r="AH7" s="256" t="str">
        <f>IFERROR(VLOOKUP(AH6,'P1'!$B$43:$J$46,9,FALSE),"")</f>
        <v/>
      </c>
      <c r="AI7" s="256">
        <f>IFERROR(VLOOKUP(AI6,'P1'!$B$43:$J$46,9,FALSE),"")</f>
        <v>7.7499999999999991</v>
      </c>
      <c r="AJ7" s="256">
        <f>IFERROR(VLOOKUP(AJ6,'P1'!$B$43:$J$46,9,FALSE),"")</f>
        <v>7.7499999999999991</v>
      </c>
      <c r="AK7" s="256">
        <f>IFERROR(VLOOKUP(AK6,'P1'!$B$43:$J$46,9,FALSE),"")</f>
        <v>7.7499999999999991</v>
      </c>
      <c r="AL7" s="256">
        <f>IFERROR(VLOOKUP(AL6,'P1'!$B$43:$J$46,9,FALSE),"")</f>
        <v>7.7499999999999991</v>
      </c>
      <c r="AM7" s="256">
        <f>IFERROR(VLOOKUP(AM6,'P1'!$B$43:$J$46,9,FALSE),"")</f>
        <v>7.7499999999999991</v>
      </c>
      <c r="AN7" s="256" t="str">
        <f>IFERROR(VLOOKUP(AN6,'P1'!$B$43:$J$46,9,FALSE),"")</f>
        <v/>
      </c>
      <c r="AO7" s="256" t="str">
        <f>IFERROR(VLOOKUP(AO6,'P1'!$B$43:$J$46,9,FALSE),"")</f>
        <v/>
      </c>
      <c r="AP7" s="256">
        <f>IFERROR(VLOOKUP(AP6,'P1'!$B$43:$J$46,9,FALSE),"")</f>
        <v>7.7499999999999991</v>
      </c>
      <c r="AQ7" s="256">
        <f>IFERROR(VLOOKUP(AQ6,'P1'!$B$43:$J$46,9,FALSE),"")</f>
        <v>7.7499999999999991</v>
      </c>
      <c r="AR7" s="256">
        <f>IFERROR(VLOOKUP(AR6,'P1'!$B$43:$J$46,9,FALSE),"")</f>
        <v>7.7499999999999991</v>
      </c>
      <c r="AS7" s="256">
        <f>IFERROR(VLOOKUP(AS6,'P1'!$B$43:$J$46,9,FALSE),"")</f>
        <v>7.7499999999999991</v>
      </c>
      <c r="AT7" s="256">
        <f>IFERROR(VLOOKUP(AT6,'P1'!$B$43:$J$46,9,FALSE),"")</f>
        <v>7.7499999999999991</v>
      </c>
      <c r="AU7" s="256" t="str">
        <f>IFERROR(VLOOKUP(AU6,'P1'!$B$43:$J$46,9,FALSE),"")</f>
        <v/>
      </c>
      <c r="AV7" s="257">
        <f>SUM(Q7:AU7)</f>
        <v>170.49999999999997</v>
      </c>
      <c r="AW7" s="707"/>
      <c r="AX7" s="709"/>
      <c r="AY7" s="258"/>
      <c r="AZ7" s="258"/>
      <c r="BA7" s="255">
        <v>2</v>
      </c>
      <c r="BB7" s="255" t="s">
        <v>28</v>
      </c>
      <c r="BC7" s="373" t="s">
        <v>271</v>
      </c>
      <c r="BN7" s="250">
        <f t="shared" si="2"/>
        <v>2026</v>
      </c>
      <c r="BO7" s="250">
        <f t="shared" si="2"/>
        <v>8</v>
      </c>
    </row>
    <row r="8" spans="2:67" ht="15" customHeight="1">
      <c r="B8" s="686" t="s">
        <v>8</v>
      </c>
      <c r="C8" s="688" t="s">
        <v>271</v>
      </c>
      <c r="D8" s="689"/>
      <c r="E8" s="689"/>
      <c r="F8" s="689"/>
      <c r="G8" s="689"/>
      <c r="H8" s="690"/>
      <c r="I8" s="694" t="s">
        <v>184</v>
      </c>
      <c r="J8" s="695"/>
      <c r="K8" s="695"/>
      <c r="L8" s="695"/>
      <c r="M8" s="696"/>
      <c r="N8" s="700" t="s">
        <v>181</v>
      </c>
      <c r="O8" s="701"/>
      <c r="P8" s="702"/>
      <c r="Q8" s="276" t="s">
        <v>292</v>
      </c>
      <c r="R8" s="276" t="s">
        <v>292</v>
      </c>
      <c r="S8" s="276"/>
      <c r="T8" s="276"/>
      <c r="U8" s="276" t="s">
        <v>292</v>
      </c>
      <c r="V8" s="276" t="s">
        <v>292</v>
      </c>
      <c r="W8" s="276" t="s">
        <v>292</v>
      </c>
      <c r="X8" s="276" t="s">
        <v>292</v>
      </c>
      <c r="Y8" s="276" t="s">
        <v>293</v>
      </c>
      <c r="Z8" s="276"/>
      <c r="AA8" s="276"/>
      <c r="AB8" s="276" t="s">
        <v>292</v>
      </c>
      <c r="AC8" s="276" t="s">
        <v>292</v>
      </c>
      <c r="AD8" s="276" t="s">
        <v>292</v>
      </c>
      <c r="AE8" s="276" t="s">
        <v>292</v>
      </c>
      <c r="AF8" s="276" t="s">
        <v>292</v>
      </c>
      <c r="AG8" s="276"/>
      <c r="AH8" s="276"/>
      <c r="AI8" s="276" t="s">
        <v>292</v>
      </c>
      <c r="AJ8" s="276" t="s">
        <v>292</v>
      </c>
      <c r="AK8" s="276" t="s">
        <v>292</v>
      </c>
      <c r="AL8" s="276" t="s">
        <v>293</v>
      </c>
      <c r="AM8" s="276" t="s">
        <v>292</v>
      </c>
      <c r="AN8" s="276"/>
      <c r="AO8" s="276"/>
      <c r="AP8" s="276" t="s">
        <v>292</v>
      </c>
      <c r="AQ8" s="276" t="s">
        <v>292</v>
      </c>
      <c r="AR8" s="276" t="s">
        <v>292</v>
      </c>
      <c r="AS8" s="276" t="s">
        <v>292</v>
      </c>
      <c r="AT8" s="276" t="s">
        <v>292</v>
      </c>
      <c r="AU8" s="276"/>
      <c r="AV8" s="253">
        <f>COUNTA(Q8:AU8)</f>
        <v>22</v>
      </c>
      <c r="AW8" s="706">
        <f>AV9</f>
        <v>170.49999999999997</v>
      </c>
      <c r="AX8" s="708" t="str">
        <f>IFERROR(ROUNDDOWN(AV9/$AT$2,1),"")</f>
        <v/>
      </c>
      <c r="AY8" s="254"/>
      <c r="AZ8" s="254"/>
      <c r="BA8" s="255">
        <v>3</v>
      </c>
      <c r="BB8" s="255" t="s">
        <v>29</v>
      </c>
      <c r="BC8" s="373" t="s">
        <v>274</v>
      </c>
      <c r="BN8" s="250">
        <f t="shared" si="2"/>
        <v>2027</v>
      </c>
      <c r="BO8" s="250">
        <f t="shared" si="2"/>
        <v>9</v>
      </c>
    </row>
    <row r="9" spans="2:67" ht="15" customHeight="1">
      <c r="B9" s="687"/>
      <c r="C9" s="691"/>
      <c r="D9" s="692"/>
      <c r="E9" s="692"/>
      <c r="F9" s="692"/>
      <c r="G9" s="692"/>
      <c r="H9" s="693"/>
      <c r="I9" s="697"/>
      <c r="J9" s="698"/>
      <c r="K9" s="698"/>
      <c r="L9" s="698"/>
      <c r="M9" s="699"/>
      <c r="N9" s="703"/>
      <c r="O9" s="704"/>
      <c r="P9" s="705"/>
      <c r="Q9" s="256">
        <f>IFERROR(VLOOKUP(Q8,'P1'!$B$43:$J$46,9,FALSE),"")</f>
        <v>7.7499999999999991</v>
      </c>
      <c r="R9" s="256">
        <f>IFERROR(VLOOKUP(R8,'P1'!$B$43:$J$46,9,FALSE),"")</f>
        <v>7.7499999999999991</v>
      </c>
      <c r="S9" s="256" t="str">
        <f>IFERROR(VLOOKUP(S8,'P1'!$B$43:$J$46,9,FALSE),"")</f>
        <v/>
      </c>
      <c r="T9" s="256" t="str">
        <f>IFERROR(VLOOKUP(T8,'P1'!$B$43:$J$46,9,FALSE),"")</f>
        <v/>
      </c>
      <c r="U9" s="256">
        <f>IFERROR(VLOOKUP(U8,'P1'!$B$43:$J$46,9,FALSE),"")</f>
        <v>7.7499999999999991</v>
      </c>
      <c r="V9" s="256">
        <f>IFERROR(VLOOKUP(V8,'P1'!$B$43:$J$46,9,FALSE),"")</f>
        <v>7.7499999999999991</v>
      </c>
      <c r="W9" s="256">
        <f>IFERROR(VLOOKUP(W8,'P1'!$B$43:$J$46,9,FALSE),"")</f>
        <v>7.7499999999999991</v>
      </c>
      <c r="X9" s="256">
        <f>IFERROR(VLOOKUP(X8,'P1'!$B$43:$J$46,9,FALSE),"")</f>
        <v>7.7499999999999991</v>
      </c>
      <c r="Y9" s="256">
        <f>IFERROR(VLOOKUP(Y8,'P1'!$B$43:$J$46,9,FALSE),"")</f>
        <v>7.7499999999999991</v>
      </c>
      <c r="Z9" s="256" t="str">
        <f>IFERROR(VLOOKUP(Z8,'P1'!$B$43:$J$46,9,FALSE),"")</f>
        <v/>
      </c>
      <c r="AA9" s="256" t="str">
        <f>IFERROR(VLOOKUP(AA8,'P1'!$B$43:$J$46,9,FALSE),"")</f>
        <v/>
      </c>
      <c r="AB9" s="256">
        <f>IFERROR(VLOOKUP(AB8,'P1'!$B$43:$J$46,9,FALSE),"")</f>
        <v>7.7499999999999991</v>
      </c>
      <c r="AC9" s="256">
        <f>IFERROR(VLOOKUP(AC8,'P1'!$B$43:$J$46,9,FALSE),"")</f>
        <v>7.7499999999999991</v>
      </c>
      <c r="AD9" s="256">
        <f>IFERROR(VLOOKUP(AD8,'P1'!$B$43:$J$46,9,FALSE),"")</f>
        <v>7.7499999999999991</v>
      </c>
      <c r="AE9" s="256">
        <f>IFERROR(VLOOKUP(AE8,'P1'!$B$43:$J$46,9,FALSE),"")</f>
        <v>7.7499999999999991</v>
      </c>
      <c r="AF9" s="256">
        <f>IFERROR(VLOOKUP(AF8,'P1'!$B$43:$J$46,9,FALSE),"")</f>
        <v>7.7499999999999991</v>
      </c>
      <c r="AG9" s="256" t="str">
        <f>IFERROR(VLOOKUP(AG8,'P1'!$B$43:$J$46,9,FALSE),"")</f>
        <v/>
      </c>
      <c r="AH9" s="256" t="str">
        <f>IFERROR(VLOOKUP(AH8,'P1'!$B$43:$J$46,9,FALSE),"")</f>
        <v/>
      </c>
      <c r="AI9" s="256">
        <f>IFERROR(VLOOKUP(AI8,'P1'!$B$43:$J$46,9,FALSE),"")</f>
        <v>7.7499999999999991</v>
      </c>
      <c r="AJ9" s="256">
        <f>IFERROR(VLOOKUP(AJ8,'P1'!$B$43:$J$46,9,FALSE),"")</f>
        <v>7.7499999999999991</v>
      </c>
      <c r="AK9" s="256">
        <f>IFERROR(VLOOKUP(AK8,'P1'!$B$43:$J$46,9,FALSE),"")</f>
        <v>7.7499999999999991</v>
      </c>
      <c r="AL9" s="256">
        <f>IFERROR(VLOOKUP(AL8,'P1'!$B$43:$J$46,9,FALSE),"")</f>
        <v>7.7499999999999991</v>
      </c>
      <c r="AM9" s="256">
        <f>IFERROR(VLOOKUP(AM8,'P1'!$B$43:$J$46,9,FALSE),"")</f>
        <v>7.7499999999999991</v>
      </c>
      <c r="AN9" s="256" t="str">
        <f>IFERROR(VLOOKUP(AN8,'P1'!$B$43:$J$46,9,FALSE),"")</f>
        <v/>
      </c>
      <c r="AO9" s="256" t="str">
        <f>IFERROR(VLOOKUP(AO8,'P1'!$B$43:$J$46,9,FALSE),"")</f>
        <v/>
      </c>
      <c r="AP9" s="256">
        <f>IFERROR(VLOOKUP(AP8,'P1'!$B$43:$J$46,9,FALSE),"")</f>
        <v>7.7499999999999991</v>
      </c>
      <c r="AQ9" s="256">
        <f>IFERROR(VLOOKUP(AQ8,'P1'!$B$43:$J$46,9,FALSE),"")</f>
        <v>7.7499999999999991</v>
      </c>
      <c r="AR9" s="256">
        <f>IFERROR(VLOOKUP(AR8,'P1'!$B$43:$J$46,9,FALSE),"")</f>
        <v>7.7499999999999991</v>
      </c>
      <c r="AS9" s="256">
        <f>IFERROR(VLOOKUP(AS8,'P1'!$B$43:$J$46,9,FALSE),"")</f>
        <v>7.7499999999999991</v>
      </c>
      <c r="AT9" s="256">
        <f>IFERROR(VLOOKUP(AT8,'P1'!$B$43:$J$46,9,FALSE),"")</f>
        <v>7.7499999999999991</v>
      </c>
      <c r="AU9" s="256" t="str">
        <f>IFERROR(VLOOKUP(AU8,'P1'!$B$43:$J$46,9,FALSE),"")</f>
        <v/>
      </c>
      <c r="AV9" s="257">
        <f>SUM(Q9:AU9)</f>
        <v>170.49999999999997</v>
      </c>
      <c r="AW9" s="707"/>
      <c r="AX9" s="709"/>
      <c r="AY9" s="258"/>
      <c r="AZ9" s="258"/>
      <c r="BA9" s="255">
        <v>4</v>
      </c>
      <c r="BB9" s="255" t="s">
        <v>30</v>
      </c>
      <c r="BC9" s="11" t="s">
        <v>424</v>
      </c>
      <c r="BN9" s="250">
        <f t="shared" si="2"/>
        <v>2028</v>
      </c>
      <c r="BO9" s="250">
        <f t="shared" si="2"/>
        <v>10</v>
      </c>
    </row>
    <row r="10" spans="2:67" ht="15" customHeight="1">
      <c r="B10" s="686" t="s">
        <v>8</v>
      </c>
      <c r="C10" s="688" t="s">
        <v>272</v>
      </c>
      <c r="D10" s="689"/>
      <c r="E10" s="689"/>
      <c r="F10" s="689"/>
      <c r="G10" s="689"/>
      <c r="H10" s="690"/>
      <c r="I10" s="694" t="s">
        <v>10</v>
      </c>
      <c r="J10" s="695"/>
      <c r="K10" s="695"/>
      <c r="L10" s="695"/>
      <c r="M10" s="696"/>
      <c r="N10" s="700" t="s">
        <v>182</v>
      </c>
      <c r="O10" s="701"/>
      <c r="P10" s="702"/>
      <c r="Q10" s="276" t="s">
        <v>294</v>
      </c>
      <c r="R10" s="276" t="s">
        <v>294</v>
      </c>
      <c r="S10" s="276"/>
      <c r="T10" s="276"/>
      <c r="U10" s="276" t="s">
        <v>294</v>
      </c>
      <c r="V10" s="276" t="s">
        <v>294</v>
      </c>
      <c r="W10" s="276"/>
      <c r="X10" s="276" t="s">
        <v>294</v>
      </c>
      <c r="Y10" s="276" t="s">
        <v>294</v>
      </c>
      <c r="Z10" s="276"/>
      <c r="AA10" s="276"/>
      <c r="AB10" s="276" t="s">
        <v>294</v>
      </c>
      <c r="AC10" s="276" t="s">
        <v>294</v>
      </c>
      <c r="AD10" s="276"/>
      <c r="AE10" s="276" t="s">
        <v>294</v>
      </c>
      <c r="AF10" s="276" t="s">
        <v>294</v>
      </c>
      <c r="AG10" s="276"/>
      <c r="AH10" s="276"/>
      <c r="AI10" s="276" t="s">
        <v>294</v>
      </c>
      <c r="AJ10" s="276" t="s">
        <v>294</v>
      </c>
      <c r="AK10" s="276"/>
      <c r="AL10" s="276" t="s">
        <v>294</v>
      </c>
      <c r="AM10" s="276" t="s">
        <v>294</v>
      </c>
      <c r="AN10" s="276"/>
      <c r="AO10" s="276"/>
      <c r="AP10" s="276" t="s">
        <v>294</v>
      </c>
      <c r="AQ10" s="276" t="s">
        <v>294</v>
      </c>
      <c r="AR10" s="276"/>
      <c r="AS10" s="276" t="s">
        <v>294</v>
      </c>
      <c r="AT10" s="276" t="s">
        <v>294</v>
      </c>
      <c r="AU10" s="276"/>
      <c r="AV10" s="253">
        <f>COUNTA(Q10:AU10)</f>
        <v>18</v>
      </c>
      <c r="AW10" s="706">
        <f>AV11</f>
        <v>98.999999999999986</v>
      </c>
      <c r="AX10" s="708" t="str">
        <f>IFERROR(ROUNDDOWN(AV11/$AT$2,1),"")</f>
        <v/>
      </c>
      <c r="AY10" s="254"/>
      <c r="AZ10" s="254"/>
      <c r="BA10" s="255">
        <v>5</v>
      </c>
      <c r="BB10" s="255" t="s">
        <v>31</v>
      </c>
      <c r="BC10" s="373" t="s">
        <v>425</v>
      </c>
      <c r="BN10" s="250">
        <f t="shared" si="2"/>
        <v>2029</v>
      </c>
      <c r="BO10" s="250">
        <f t="shared" si="2"/>
        <v>11</v>
      </c>
    </row>
    <row r="11" spans="2:67" ht="15" customHeight="1">
      <c r="B11" s="687"/>
      <c r="C11" s="691"/>
      <c r="D11" s="692"/>
      <c r="E11" s="692"/>
      <c r="F11" s="692"/>
      <c r="G11" s="692"/>
      <c r="H11" s="693"/>
      <c r="I11" s="697"/>
      <c r="J11" s="698"/>
      <c r="K11" s="698"/>
      <c r="L11" s="698"/>
      <c r="M11" s="699"/>
      <c r="N11" s="703"/>
      <c r="O11" s="704"/>
      <c r="P11" s="705"/>
      <c r="Q11" s="256">
        <f>IFERROR(VLOOKUP(Q10,'P1'!$B$43:$J$46,9,FALSE),"")</f>
        <v>5.4999999999999991</v>
      </c>
      <c r="R11" s="256">
        <f>IFERROR(VLOOKUP(R10,'P1'!$B$43:$J$46,9,FALSE),"")</f>
        <v>5.4999999999999991</v>
      </c>
      <c r="S11" s="256" t="str">
        <f>IFERROR(VLOOKUP(S10,'P1'!$B$43:$J$46,9,FALSE),"")</f>
        <v/>
      </c>
      <c r="T11" s="256" t="str">
        <f>IFERROR(VLOOKUP(T10,'P1'!$B$43:$J$46,9,FALSE),"")</f>
        <v/>
      </c>
      <c r="U11" s="256">
        <f>IFERROR(VLOOKUP(U10,'P1'!$B$43:$J$46,9,FALSE),"")</f>
        <v>5.4999999999999991</v>
      </c>
      <c r="V11" s="256">
        <f>IFERROR(VLOOKUP(V10,'P1'!$B$43:$J$46,9,FALSE),"")</f>
        <v>5.4999999999999991</v>
      </c>
      <c r="W11" s="256" t="str">
        <f>IFERROR(VLOOKUP(W10,'P1'!$B$43:$J$46,9,FALSE),"")</f>
        <v/>
      </c>
      <c r="X11" s="256">
        <f>IFERROR(VLOOKUP(X10,'P1'!$B$43:$J$46,9,FALSE),"")</f>
        <v>5.4999999999999991</v>
      </c>
      <c r="Y11" s="256">
        <f>IFERROR(VLOOKUP(Y10,'P1'!$B$43:$J$46,9,FALSE),"")</f>
        <v>5.4999999999999991</v>
      </c>
      <c r="Z11" s="256" t="str">
        <f>IFERROR(VLOOKUP(Z10,'P1'!$B$43:$J$46,9,FALSE),"")</f>
        <v/>
      </c>
      <c r="AA11" s="256" t="str">
        <f>IFERROR(VLOOKUP(AA10,'P1'!$B$43:$J$46,9,FALSE),"")</f>
        <v/>
      </c>
      <c r="AB11" s="256">
        <f>IFERROR(VLOOKUP(AB10,'P1'!$B$43:$J$46,9,FALSE),"")</f>
        <v>5.4999999999999991</v>
      </c>
      <c r="AC11" s="256">
        <f>IFERROR(VLOOKUP(AC10,'P1'!$B$43:$J$46,9,FALSE),"")</f>
        <v>5.4999999999999991</v>
      </c>
      <c r="AD11" s="256" t="str">
        <f>IFERROR(VLOOKUP(AD10,'P1'!$B$43:$J$46,9,FALSE),"")</f>
        <v/>
      </c>
      <c r="AE11" s="256">
        <f>IFERROR(VLOOKUP(AE10,'P1'!$B$43:$J$46,9,FALSE),"")</f>
        <v>5.4999999999999991</v>
      </c>
      <c r="AF11" s="256">
        <f>IFERROR(VLOOKUP(AF10,'P1'!$B$43:$J$46,9,FALSE),"")</f>
        <v>5.4999999999999991</v>
      </c>
      <c r="AG11" s="256" t="str">
        <f>IFERROR(VLOOKUP(AG10,'P1'!$B$43:$J$46,9,FALSE),"")</f>
        <v/>
      </c>
      <c r="AH11" s="256" t="str">
        <f>IFERROR(VLOOKUP(AH10,'P1'!$B$43:$J$46,9,FALSE),"")</f>
        <v/>
      </c>
      <c r="AI11" s="256">
        <f>IFERROR(VLOOKUP(AI10,'P1'!$B$43:$J$46,9,FALSE),"")</f>
        <v>5.4999999999999991</v>
      </c>
      <c r="AJ11" s="256">
        <f>IFERROR(VLOOKUP(AJ10,'P1'!$B$43:$J$46,9,FALSE),"")</f>
        <v>5.4999999999999991</v>
      </c>
      <c r="AK11" s="256" t="str">
        <f>IFERROR(VLOOKUP(AK10,'P1'!$B$43:$J$46,9,FALSE),"")</f>
        <v/>
      </c>
      <c r="AL11" s="256">
        <f>IFERROR(VLOOKUP(AL10,'P1'!$B$43:$J$46,9,FALSE),"")</f>
        <v>5.4999999999999991</v>
      </c>
      <c r="AM11" s="256">
        <f>IFERROR(VLOOKUP(AM10,'P1'!$B$43:$J$46,9,FALSE),"")</f>
        <v>5.4999999999999991</v>
      </c>
      <c r="AN11" s="256" t="str">
        <f>IFERROR(VLOOKUP(AN10,'P1'!$B$43:$J$46,9,FALSE),"")</f>
        <v/>
      </c>
      <c r="AO11" s="256" t="str">
        <f>IFERROR(VLOOKUP(AO10,'P1'!$B$43:$J$46,9,FALSE),"")</f>
        <v/>
      </c>
      <c r="AP11" s="256">
        <f>IFERROR(VLOOKUP(AP10,'P1'!$B$43:$J$46,9,FALSE),"")</f>
        <v>5.4999999999999991</v>
      </c>
      <c r="AQ11" s="256">
        <f>IFERROR(VLOOKUP(AQ10,'P1'!$B$43:$J$46,9,FALSE),"")</f>
        <v>5.4999999999999991</v>
      </c>
      <c r="AR11" s="256" t="str">
        <f>IFERROR(VLOOKUP(AR10,'P1'!$B$43:$J$46,9,FALSE),"")</f>
        <v/>
      </c>
      <c r="AS11" s="256">
        <f>IFERROR(VLOOKUP(AS10,'P1'!$B$43:$J$46,9,FALSE),"")</f>
        <v>5.4999999999999991</v>
      </c>
      <c r="AT11" s="256">
        <f>IFERROR(VLOOKUP(AT10,'P1'!$B$43:$J$46,9,FALSE),"")</f>
        <v>5.4999999999999991</v>
      </c>
      <c r="AU11" s="256" t="str">
        <f>IFERROR(VLOOKUP(AU10,'P1'!$B$43:$J$46,9,FALSE),"")</f>
        <v/>
      </c>
      <c r="AV11" s="257">
        <f>SUM(Q11:AU11)</f>
        <v>98.999999999999986</v>
      </c>
      <c r="AW11" s="707"/>
      <c r="AX11" s="709"/>
      <c r="AY11" s="258"/>
      <c r="AZ11" s="258"/>
      <c r="BA11" s="255">
        <v>6</v>
      </c>
      <c r="BB11" s="255" t="s">
        <v>32</v>
      </c>
      <c r="BC11" s="373" t="s">
        <v>426</v>
      </c>
      <c r="BN11" s="250">
        <f t="shared" si="2"/>
        <v>2030</v>
      </c>
      <c r="BO11" s="250">
        <f t="shared" si="2"/>
        <v>12</v>
      </c>
    </row>
    <row r="12" spans="2:67" ht="17.100000000000001" customHeight="1">
      <c r="B12" s="686">
        <f>ROW(B1)</f>
        <v>1</v>
      </c>
      <c r="C12" s="717"/>
      <c r="D12" s="718"/>
      <c r="E12" s="718"/>
      <c r="F12" s="718"/>
      <c r="G12" s="718"/>
      <c r="H12" s="719"/>
      <c r="I12" s="723"/>
      <c r="J12" s="724"/>
      <c r="K12" s="724"/>
      <c r="L12" s="724"/>
      <c r="M12" s="725"/>
      <c r="N12" s="729"/>
      <c r="O12" s="730"/>
      <c r="P12" s="71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3">
        <f>COUNTA(Q12:AU12)</f>
        <v>0</v>
      </c>
      <c r="AW12" s="706">
        <f>AV13</f>
        <v>0</v>
      </c>
      <c r="AX12" s="708" t="str">
        <f>IFERROR(ROUNDDOWN(AV13/$AT$2,1),"")</f>
        <v/>
      </c>
      <c r="AY12" s="254"/>
      <c r="AZ12" s="254"/>
      <c r="BA12" s="255">
        <v>7</v>
      </c>
      <c r="BB12" s="255" t="s">
        <v>33</v>
      </c>
      <c r="BC12" s="373" t="s">
        <v>427</v>
      </c>
    </row>
    <row r="13" spans="2:67" ht="17.100000000000001" customHeight="1">
      <c r="B13" s="687"/>
      <c r="C13" s="720"/>
      <c r="D13" s="721"/>
      <c r="E13" s="721"/>
      <c r="F13" s="721"/>
      <c r="G13" s="721"/>
      <c r="H13" s="722"/>
      <c r="I13" s="726"/>
      <c r="J13" s="727"/>
      <c r="K13" s="727"/>
      <c r="L13" s="727"/>
      <c r="M13" s="728"/>
      <c r="N13" s="720"/>
      <c r="O13" s="721"/>
      <c r="P13" s="722"/>
      <c r="Q13" s="256" t="str">
        <f>IFERROR(IF(AND(AND($N12&lt;&gt;$BI$6,$N12&lt;&gt;$BJ$6),Q12="有"),$AL$2,VLOOKUP(Q12,'P1'!$B$4:$J$35,9,FALSE)),"")</f>
        <v/>
      </c>
      <c r="R13" s="256" t="str">
        <f>IFERROR(IF(AND(AND($N12&lt;&gt;$BI$6,$N12&lt;&gt;$BJ$6),R12="有"),$AL$2,VLOOKUP(R12,'P1'!$B$4:$J$35,9,FALSE)),"")</f>
        <v/>
      </c>
      <c r="S13" s="256" t="str">
        <f>IFERROR(IF(AND(AND($N12&lt;&gt;$BI$6,$N12&lt;&gt;$BJ$6),S12="有"),$AL$2,VLOOKUP(S12,'P1'!$B$4:$J$35,9,FALSE)),"")</f>
        <v/>
      </c>
      <c r="T13" s="256" t="str">
        <f>IFERROR(IF(AND(AND($N12&lt;&gt;$BI$6,$N12&lt;&gt;$BJ$6),T12="有"),$AL$2,VLOOKUP(T12,'P1'!$B$4:$J$35,9,FALSE)),"")</f>
        <v/>
      </c>
      <c r="U13" s="256" t="str">
        <f>IFERROR(IF(AND(AND($N12&lt;&gt;$BI$6,$N12&lt;&gt;$BJ$6),U12="有"),$AL$2,VLOOKUP(U12,'P1'!$B$4:$J$35,9,FALSE)),"")</f>
        <v/>
      </c>
      <c r="V13" s="256" t="str">
        <f>IFERROR(IF(AND(AND($N12&lt;&gt;$BI$6,$N12&lt;&gt;$BJ$6),V12="有"),$AL$2,VLOOKUP(V12,'P1'!$B$4:$J$35,9,FALSE)),"")</f>
        <v/>
      </c>
      <c r="W13" s="256" t="str">
        <f>IFERROR(IF(AND(AND($N12&lt;&gt;$BI$6,$N12&lt;&gt;$BJ$6),W12="有"),$AL$2,VLOOKUP(W12,'P1'!$B$4:$J$35,9,FALSE)),"")</f>
        <v/>
      </c>
      <c r="X13" s="256" t="str">
        <f>IFERROR(IF(AND(AND($N12&lt;&gt;$BI$6,$N12&lt;&gt;$BJ$6),X12="有"),$AL$2,VLOOKUP(X12,'P1'!$B$4:$J$35,9,FALSE)),"")</f>
        <v/>
      </c>
      <c r="Y13" s="256" t="str">
        <f>IFERROR(IF(AND(AND($N12&lt;&gt;$BI$6,$N12&lt;&gt;$BJ$6),Y12="有"),$AL$2,VLOOKUP(Y12,'P1'!$B$4:$J$35,9,FALSE)),"")</f>
        <v/>
      </c>
      <c r="Z13" s="256" t="str">
        <f>IFERROR(IF(AND(AND($N12&lt;&gt;$BI$6,$N12&lt;&gt;$BJ$6),Z12="有"),$AL$2,VLOOKUP(Z12,'P1'!$B$4:$J$35,9,FALSE)),"")</f>
        <v/>
      </c>
      <c r="AA13" s="256" t="str">
        <f>IFERROR(IF(AND(AND($N12&lt;&gt;$BI$6,$N12&lt;&gt;$BJ$6),AA12="有"),$AL$2,VLOOKUP(AA12,'P1'!$B$4:$J$35,9,FALSE)),"")</f>
        <v/>
      </c>
      <c r="AB13" s="256" t="str">
        <f>IFERROR(IF(AND(AND($N12&lt;&gt;$BI$6,$N12&lt;&gt;$BJ$6),AB12="有"),$AL$2,VLOOKUP(AB12,'P1'!$B$4:$J$35,9,FALSE)),"")</f>
        <v/>
      </c>
      <c r="AC13" s="256" t="str">
        <f>IFERROR(IF(AND(AND($N12&lt;&gt;$BI$6,$N12&lt;&gt;$BJ$6),AC12="有"),$AL$2,VLOOKUP(AC12,'P1'!$B$4:$J$35,9,FALSE)),"")</f>
        <v/>
      </c>
      <c r="AD13" s="256" t="str">
        <f>IFERROR(IF(AND(AND($N12&lt;&gt;$BI$6,$N12&lt;&gt;$BJ$6),AD12="有"),$AL$2,VLOOKUP(AD12,'P1'!$B$4:$J$35,9,FALSE)),"")</f>
        <v/>
      </c>
      <c r="AE13" s="256" t="str">
        <f>IFERROR(IF(AND(AND($N12&lt;&gt;$BI$6,$N12&lt;&gt;$BJ$6),AE12="有"),$AL$2,VLOOKUP(AE12,'P1'!$B$4:$J$35,9,FALSE)),"")</f>
        <v/>
      </c>
      <c r="AF13" s="256" t="str">
        <f>IFERROR(IF(AND(AND($N12&lt;&gt;$BI$6,$N12&lt;&gt;$BJ$6),AF12="有"),$AL$2,VLOOKUP(AF12,'P1'!$B$4:$J$35,9,FALSE)),"")</f>
        <v/>
      </c>
      <c r="AG13" s="256" t="str">
        <f>IFERROR(IF(AND(AND($N12&lt;&gt;$BI$6,$N12&lt;&gt;$BJ$6),AG12="有"),$AL$2,VLOOKUP(AG12,'P1'!$B$4:$J$35,9,FALSE)),"")</f>
        <v/>
      </c>
      <c r="AH13" s="256" t="str">
        <f>IFERROR(IF(AND(AND($N12&lt;&gt;$BI$6,$N12&lt;&gt;$BJ$6),AH12="有"),$AL$2,VLOOKUP(AH12,'P1'!$B$4:$J$35,9,FALSE)),"")</f>
        <v/>
      </c>
      <c r="AI13" s="256" t="str">
        <f>IFERROR(IF(AND(AND($N12&lt;&gt;$BI$6,$N12&lt;&gt;$BJ$6),AI12="有"),$AL$2,VLOOKUP(AI12,'P1'!$B$4:$J$35,9,FALSE)),"")</f>
        <v/>
      </c>
      <c r="AJ13" s="256" t="str">
        <f>IFERROR(IF(AND(AND($N12&lt;&gt;$BI$6,$N12&lt;&gt;$BJ$6),AJ12="有"),$AL$2,VLOOKUP(AJ12,'P1'!$B$4:$J$35,9,FALSE)),"")</f>
        <v/>
      </c>
      <c r="AK13" s="256" t="str">
        <f>IFERROR(IF(AND(AND($N12&lt;&gt;$BI$6,$N12&lt;&gt;$BJ$6),AK12="有"),$AL$2,VLOOKUP(AK12,'P1'!$B$4:$J$35,9,FALSE)),"")</f>
        <v/>
      </c>
      <c r="AL13" s="256" t="str">
        <f>IFERROR(IF(AND(AND($N12&lt;&gt;$BI$6,$N12&lt;&gt;$BJ$6),AL12="有"),$AL$2,VLOOKUP(AL12,'P1'!$B$4:$J$35,9,FALSE)),"")</f>
        <v/>
      </c>
      <c r="AM13" s="256" t="str">
        <f>IFERROR(IF(AND(AND($N12&lt;&gt;$BI$6,$N12&lt;&gt;$BJ$6),AM12="有"),$AL$2,VLOOKUP(AM12,'P1'!$B$4:$J$35,9,FALSE)),"")</f>
        <v/>
      </c>
      <c r="AN13" s="256" t="str">
        <f>IFERROR(IF(AND(AND($N12&lt;&gt;$BI$6,$N12&lt;&gt;$BJ$6),AN12="有"),$AL$2,VLOOKUP(AN12,'P1'!$B$4:$J$35,9,FALSE)),"")</f>
        <v/>
      </c>
      <c r="AO13" s="256" t="str">
        <f>IFERROR(IF(AND(AND($N12&lt;&gt;$BI$6,$N12&lt;&gt;$BJ$6),AO12="有"),$AL$2,VLOOKUP(AO12,'P1'!$B$4:$J$35,9,FALSE)),"")</f>
        <v/>
      </c>
      <c r="AP13" s="256" t="str">
        <f>IFERROR(IF(AND(AND($N12&lt;&gt;$BI$6,$N12&lt;&gt;$BJ$6),AP12="有"),$AL$2,VLOOKUP(AP12,'P1'!$B$4:$J$35,9,FALSE)),"")</f>
        <v/>
      </c>
      <c r="AQ13" s="256" t="str">
        <f>IFERROR(IF(AND(AND($N12&lt;&gt;$BI$6,$N12&lt;&gt;$BJ$6),AQ12="有"),$AL$2,VLOOKUP(AQ12,'P1'!$B$4:$J$35,9,FALSE)),"")</f>
        <v/>
      </c>
      <c r="AR13" s="256" t="str">
        <f>IFERROR(IF(AND(AND($N12&lt;&gt;$BI$6,$N12&lt;&gt;$BJ$6),AR12="有"),$AL$2,VLOOKUP(AR12,'P1'!$B$4:$J$35,9,FALSE)),"")</f>
        <v/>
      </c>
      <c r="AS13" s="256" t="str">
        <f>IFERROR(IF(AND(AND($N12&lt;&gt;$BI$6,$N12&lt;&gt;$BJ$6),AS12="有"),$AL$2,VLOOKUP(AS12,'P1'!$B$4:$J$35,9,FALSE)),"")</f>
        <v/>
      </c>
      <c r="AT13" s="256" t="str">
        <f>IFERROR(IF(AND(AND($N12&lt;&gt;$BI$6,$N12&lt;&gt;$BJ$6),AT12="有"),$AL$2,VLOOKUP(AT12,'P1'!$B$4:$J$35,9,FALSE)),"")</f>
        <v/>
      </c>
      <c r="AU13" s="256" t="str">
        <f>IFERROR(IF(AND(AND($N12&lt;&gt;$BI$6,$N12&lt;&gt;$BJ$6),AU12="有"),$AL$2,VLOOKUP(AU12,'P1'!$B$4:$J$35,9,FALSE)),"")</f>
        <v/>
      </c>
      <c r="AV13" s="257">
        <f>SUM(Q13:AU13)</f>
        <v>0</v>
      </c>
      <c r="AW13" s="707"/>
      <c r="AX13" s="709"/>
      <c r="AY13" s="258"/>
      <c r="AZ13" s="258"/>
      <c r="BA13" s="255"/>
      <c r="BB13" s="255"/>
      <c r="BC13" s="373" t="s">
        <v>273</v>
      </c>
    </row>
    <row r="14" spans="2:67" ht="17.100000000000001" customHeight="1">
      <c r="B14" s="686">
        <f>B12+1</f>
        <v>2</v>
      </c>
      <c r="C14" s="717"/>
      <c r="D14" s="718"/>
      <c r="E14" s="718"/>
      <c r="F14" s="718"/>
      <c r="G14" s="718"/>
      <c r="H14" s="719"/>
      <c r="I14" s="723"/>
      <c r="J14" s="724"/>
      <c r="K14" s="724"/>
      <c r="L14" s="724"/>
      <c r="M14" s="725"/>
      <c r="N14" s="729"/>
      <c r="O14" s="730"/>
      <c r="P14" s="71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3">
        <f>COUNTA(Q14:AU14)</f>
        <v>0</v>
      </c>
      <c r="AW14" s="706">
        <f>AV15</f>
        <v>0</v>
      </c>
      <c r="AX14" s="708" t="str">
        <f>IFERROR(ROUNDDOWN(AV15/$AT$2,1),"")</f>
        <v/>
      </c>
      <c r="AY14" s="254"/>
      <c r="AZ14" s="254"/>
      <c r="BC14" s="373" t="s">
        <v>428</v>
      </c>
    </row>
    <row r="15" spans="2:67" ht="17.100000000000001" customHeight="1">
      <c r="B15" s="687"/>
      <c r="C15" s="720"/>
      <c r="D15" s="721"/>
      <c r="E15" s="721"/>
      <c r="F15" s="721"/>
      <c r="G15" s="721"/>
      <c r="H15" s="722"/>
      <c r="I15" s="726"/>
      <c r="J15" s="727"/>
      <c r="K15" s="727"/>
      <c r="L15" s="727"/>
      <c r="M15" s="728"/>
      <c r="N15" s="720"/>
      <c r="O15" s="721"/>
      <c r="P15" s="722"/>
      <c r="Q15" s="256" t="str">
        <f>IFERROR(IF(AND(AND($N14&lt;&gt;$BI$6,$N14&lt;&gt;$BJ$6),Q14="有"),$AL$2,VLOOKUP(Q14,'P1'!$B$4:$J$35,9,FALSE)),"")</f>
        <v/>
      </c>
      <c r="R15" s="256" t="str">
        <f>IFERROR(IF(AND(AND($N14&lt;&gt;$BI$6,$N14&lt;&gt;$BJ$6),R14="有"),$AL$2,VLOOKUP(R14,'P1'!$B$4:$J$35,9,FALSE)),"")</f>
        <v/>
      </c>
      <c r="S15" s="256" t="str">
        <f>IFERROR(IF(AND(AND($N14&lt;&gt;$BI$6,$N14&lt;&gt;$BJ$6),S14="有"),$AL$2,VLOOKUP(S14,'P1'!$B$4:$J$35,9,FALSE)),"")</f>
        <v/>
      </c>
      <c r="T15" s="256" t="str">
        <f>IFERROR(IF(AND(AND($N14&lt;&gt;$BI$6,$N14&lt;&gt;$BJ$6),T14="有"),$AL$2,VLOOKUP(T14,'P1'!$B$4:$J$35,9,FALSE)),"")</f>
        <v/>
      </c>
      <c r="U15" s="256" t="str">
        <f>IFERROR(IF(AND(AND($N14&lt;&gt;$BI$6,$N14&lt;&gt;$BJ$6),U14="有"),$AL$2,VLOOKUP(U14,'P1'!$B$4:$J$35,9,FALSE)),"")</f>
        <v/>
      </c>
      <c r="V15" s="256" t="str">
        <f>IFERROR(IF(AND(AND($N14&lt;&gt;$BI$6,$N14&lt;&gt;$BJ$6),V14="有"),$AL$2,VLOOKUP(V14,'P1'!$B$4:$J$35,9,FALSE)),"")</f>
        <v/>
      </c>
      <c r="W15" s="256" t="str">
        <f>IFERROR(IF(AND(AND($N14&lt;&gt;$BI$6,$N14&lt;&gt;$BJ$6),W14="有"),$AL$2,VLOOKUP(W14,'P1'!$B$4:$J$35,9,FALSE)),"")</f>
        <v/>
      </c>
      <c r="X15" s="256" t="str">
        <f>IFERROR(IF(AND(AND($N14&lt;&gt;$BI$6,$N14&lt;&gt;$BJ$6),X14="有"),$AL$2,VLOOKUP(X14,'P1'!$B$4:$J$35,9,FALSE)),"")</f>
        <v/>
      </c>
      <c r="Y15" s="256" t="str">
        <f>IFERROR(IF(AND(AND($N14&lt;&gt;$BI$6,$N14&lt;&gt;$BJ$6),Y14="有"),$AL$2,VLOOKUP(Y14,'P1'!$B$4:$J$35,9,FALSE)),"")</f>
        <v/>
      </c>
      <c r="Z15" s="256" t="str">
        <f>IFERROR(IF(AND(AND($N14&lt;&gt;$BI$6,$N14&lt;&gt;$BJ$6),Z14="有"),$AL$2,VLOOKUP(Z14,'P1'!$B$4:$J$35,9,FALSE)),"")</f>
        <v/>
      </c>
      <c r="AA15" s="256" t="str">
        <f>IFERROR(IF(AND(AND($N14&lt;&gt;$BI$6,$N14&lt;&gt;$BJ$6),AA14="有"),$AL$2,VLOOKUP(AA14,'P1'!$B$4:$J$35,9,FALSE)),"")</f>
        <v/>
      </c>
      <c r="AB15" s="256" t="str">
        <f>IFERROR(IF(AND(AND($N14&lt;&gt;$BI$6,$N14&lt;&gt;$BJ$6),AB14="有"),$AL$2,VLOOKUP(AB14,'P1'!$B$4:$J$35,9,FALSE)),"")</f>
        <v/>
      </c>
      <c r="AC15" s="256" t="str">
        <f>IFERROR(IF(AND(AND($N14&lt;&gt;$BI$6,$N14&lt;&gt;$BJ$6),AC14="有"),$AL$2,VLOOKUP(AC14,'P1'!$B$4:$J$35,9,FALSE)),"")</f>
        <v/>
      </c>
      <c r="AD15" s="256" t="str">
        <f>IFERROR(IF(AND(AND($N14&lt;&gt;$BI$6,$N14&lt;&gt;$BJ$6),AD14="有"),$AL$2,VLOOKUP(AD14,'P1'!$B$4:$J$35,9,FALSE)),"")</f>
        <v/>
      </c>
      <c r="AE15" s="256" t="str">
        <f>IFERROR(IF(AND(AND($N14&lt;&gt;$BI$6,$N14&lt;&gt;$BJ$6),AE14="有"),$AL$2,VLOOKUP(AE14,'P1'!$B$4:$J$35,9,FALSE)),"")</f>
        <v/>
      </c>
      <c r="AF15" s="256" t="str">
        <f>IFERROR(IF(AND(AND($N14&lt;&gt;$BI$6,$N14&lt;&gt;$BJ$6),AF14="有"),$AL$2,VLOOKUP(AF14,'P1'!$B$4:$J$35,9,FALSE)),"")</f>
        <v/>
      </c>
      <c r="AG15" s="256" t="str">
        <f>IFERROR(IF(AND(AND($N14&lt;&gt;$BI$6,$N14&lt;&gt;$BJ$6),AG14="有"),$AL$2,VLOOKUP(AG14,'P1'!$B$4:$J$35,9,FALSE)),"")</f>
        <v/>
      </c>
      <c r="AH15" s="256" t="str">
        <f>IFERROR(IF(AND(AND($N14&lt;&gt;$BI$6,$N14&lt;&gt;$BJ$6),AH14="有"),$AL$2,VLOOKUP(AH14,'P1'!$B$4:$J$35,9,FALSE)),"")</f>
        <v/>
      </c>
      <c r="AI15" s="256" t="str">
        <f>IFERROR(IF(AND(AND($N14&lt;&gt;$BI$6,$N14&lt;&gt;$BJ$6),AI14="有"),$AL$2,VLOOKUP(AI14,'P1'!$B$4:$J$35,9,FALSE)),"")</f>
        <v/>
      </c>
      <c r="AJ15" s="256" t="str">
        <f>IFERROR(IF(AND(AND($N14&lt;&gt;$BI$6,$N14&lt;&gt;$BJ$6),AJ14="有"),$AL$2,VLOOKUP(AJ14,'P1'!$B$4:$J$35,9,FALSE)),"")</f>
        <v/>
      </c>
      <c r="AK15" s="256" t="str">
        <f>IFERROR(IF(AND(AND($N14&lt;&gt;$BI$6,$N14&lt;&gt;$BJ$6),AK14="有"),$AL$2,VLOOKUP(AK14,'P1'!$B$4:$J$35,9,FALSE)),"")</f>
        <v/>
      </c>
      <c r="AL15" s="256" t="str">
        <f>IFERROR(IF(AND(AND($N14&lt;&gt;$BI$6,$N14&lt;&gt;$BJ$6),AL14="有"),$AL$2,VLOOKUP(AL14,'P1'!$B$4:$J$35,9,FALSE)),"")</f>
        <v/>
      </c>
      <c r="AM15" s="256" t="str">
        <f>IFERROR(IF(AND(AND($N14&lt;&gt;$BI$6,$N14&lt;&gt;$BJ$6),AM14="有"),$AL$2,VLOOKUP(AM14,'P1'!$B$4:$J$35,9,FALSE)),"")</f>
        <v/>
      </c>
      <c r="AN15" s="256" t="str">
        <f>IFERROR(IF(AND(AND($N14&lt;&gt;$BI$6,$N14&lt;&gt;$BJ$6),AN14="有"),$AL$2,VLOOKUP(AN14,'P1'!$B$4:$J$35,9,FALSE)),"")</f>
        <v/>
      </c>
      <c r="AO15" s="256" t="str">
        <f>IFERROR(IF(AND(AND($N14&lt;&gt;$BI$6,$N14&lt;&gt;$BJ$6),AO14="有"),$AL$2,VLOOKUP(AO14,'P1'!$B$4:$J$35,9,FALSE)),"")</f>
        <v/>
      </c>
      <c r="AP15" s="256" t="str">
        <f>IFERROR(IF(AND(AND($N14&lt;&gt;$BI$6,$N14&lt;&gt;$BJ$6),AP14="有"),$AL$2,VLOOKUP(AP14,'P1'!$B$4:$J$35,9,FALSE)),"")</f>
        <v/>
      </c>
      <c r="AQ15" s="256" t="str">
        <f>IFERROR(IF(AND(AND($N14&lt;&gt;$BI$6,$N14&lt;&gt;$BJ$6),AQ14="有"),$AL$2,VLOOKUP(AQ14,'P1'!$B$4:$J$35,9,FALSE)),"")</f>
        <v/>
      </c>
      <c r="AR15" s="256" t="str">
        <f>IFERROR(IF(AND(AND($N14&lt;&gt;$BI$6,$N14&lt;&gt;$BJ$6),AR14="有"),$AL$2,VLOOKUP(AR14,'P1'!$B$4:$J$35,9,FALSE)),"")</f>
        <v/>
      </c>
      <c r="AS15" s="256" t="str">
        <f>IFERROR(IF(AND(AND($N14&lt;&gt;$BI$6,$N14&lt;&gt;$BJ$6),AS14="有"),$AL$2,VLOOKUP(AS14,'P1'!$B$4:$J$35,9,FALSE)),"")</f>
        <v/>
      </c>
      <c r="AT15" s="256" t="str">
        <f>IFERROR(IF(AND(AND($N14&lt;&gt;$BI$6,$N14&lt;&gt;$BJ$6),AT14="有"),$AL$2,VLOOKUP(AT14,'P1'!$B$4:$J$35,9,FALSE)),"")</f>
        <v/>
      </c>
      <c r="AU15" s="256" t="str">
        <f>IFERROR(IF(AND(AND($N14&lt;&gt;$BI$6,$N14&lt;&gt;$BJ$6),AU14="有"),$AL$2,VLOOKUP(AU14,'P1'!$B$4:$J$35,9,FALSE)),"")</f>
        <v/>
      </c>
      <c r="AV15" s="257">
        <f>SUM(Q15:AU15)</f>
        <v>0</v>
      </c>
      <c r="AW15" s="707"/>
      <c r="AX15" s="709"/>
      <c r="AY15" s="258"/>
      <c r="AZ15" s="258"/>
      <c r="BC15" s="240"/>
    </row>
    <row r="16" spans="2:67" ht="17.100000000000001" customHeight="1">
      <c r="B16" s="686">
        <f>B14+1</f>
        <v>3</v>
      </c>
      <c r="C16" s="717"/>
      <c r="D16" s="718"/>
      <c r="E16" s="718"/>
      <c r="F16" s="718"/>
      <c r="G16" s="718"/>
      <c r="H16" s="719"/>
      <c r="I16" s="723"/>
      <c r="J16" s="724"/>
      <c r="K16" s="724"/>
      <c r="L16" s="724"/>
      <c r="M16" s="725"/>
      <c r="N16" s="729"/>
      <c r="O16" s="730"/>
      <c r="P16" s="71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3">
        <f>COUNTA(Q16:AU16)</f>
        <v>0</v>
      </c>
      <c r="AW16" s="706">
        <f>AV17</f>
        <v>0</v>
      </c>
      <c r="AX16" s="708" t="str">
        <f>IFERROR(ROUNDDOWN(AV17/$AT$2,1),"")</f>
        <v/>
      </c>
      <c r="AY16" s="254"/>
      <c r="AZ16" s="254"/>
      <c r="BC16" s="240"/>
    </row>
    <row r="17" spans="2:52" ht="17.100000000000001" customHeight="1">
      <c r="B17" s="687"/>
      <c r="C17" s="720"/>
      <c r="D17" s="721"/>
      <c r="E17" s="721"/>
      <c r="F17" s="721"/>
      <c r="G17" s="721"/>
      <c r="H17" s="722"/>
      <c r="I17" s="726"/>
      <c r="J17" s="727"/>
      <c r="K17" s="727"/>
      <c r="L17" s="727"/>
      <c r="M17" s="728"/>
      <c r="N17" s="720"/>
      <c r="O17" s="721"/>
      <c r="P17" s="722"/>
      <c r="Q17" s="256" t="str">
        <f>IFERROR(IF(AND(AND($N16&lt;&gt;$BI$6,$N16&lt;&gt;$BJ$6),Q16="有"),$AL$2,VLOOKUP(Q16,'P1'!$B$4:$J$35,9,FALSE)),"")</f>
        <v/>
      </c>
      <c r="R17" s="256" t="str">
        <f>IFERROR(IF(AND(AND($N16&lt;&gt;$BI$6,$N16&lt;&gt;$BJ$6),R16="有"),$AL$2,VLOOKUP(R16,'P1'!$B$4:$J$35,9,FALSE)),"")</f>
        <v/>
      </c>
      <c r="S17" s="256" t="str">
        <f>IFERROR(IF(AND(AND($N16&lt;&gt;$BI$6,$N16&lt;&gt;$BJ$6),S16="有"),$AL$2,VLOOKUP(S16,'P1'!$B$4:$J$35,9,FALSE)),"")</f>
        <v/>
      </c>
      <c r="T17" s="256" t="str">
        <f>IFERROR(IF(AND(AND($N16&lt;&gt;$BI$6,$N16&lt;&gt;$BJ$6),T16="有"),$AL$2,VLOOKUP(T16,'P1'!$B$4:$J$35,9,FALSE)),"")</f>
        <v/>
      </c>
      <c r="U17" s="256" t="str">
        <f>IFERROR(IF(AND(AND($N16&lt;&gt;$BI$6,$N16&lt;&gt;$BJ$6),U16="有"),$AL$2,VLOOKUP(U16,'P1'!$B$4:$J$35,9,FALSE)),"")</f>
        <v/>
      </c>
      <c r="V17" s="256" t="str">
        <f>IFERROR(IF(AND(AND($N16&lt;&gt;$BI$6,$N16&lt;&gt;$BJ$6),V16="有"),$AL$2,VLOOKUP(V16,'P1'!$B$4:$J$35,9,FALSE)),"")</f>
        <v/>
      </c>
      <c r="W17" s="256" t="str">
        <f>IFERROR(IF(AND(AND($N16&lt;&gt;$BI$6,$N16&lt;&gt;$BJ$6),W16="有"),$AL$2,VLOOKUP(W16,'P1'!$B$4:$J$35,9,FALSE)),"")</f>
        <v/>
      </c>
      <c r="X17" s="256" t="str">
        <f>IFERROR(IF(AND(AND($N16&lt;&gt;$BI$6,$N16&lt;&gt;$BJ$6),X16="有"),$AL$2,VLOOKUP(X16,'P1'!$B$4:$J$35,9,FALSE)),"")</f>
        <v/>
      </c>
      <c r="Y17" s="256" t="str">
        <f>IFERROR(IF(AND(AND($N16&lt;&gt;$BI$6,$N16&lt;&gt;$BJ$6),Y16="有"),$AL$2,VLOOKUP(Y16,'P1'!$B$4:$J$35,9,FALSE)),"")</f>
        <v/>
      </c>
      <c r="Z17" s="256" t="str">
        <f>IFERROR(IF(AND(AND($N16&lt;&gt;$BI$6,$N16&lt;&gt;$BJ$6),Z16="有"),$AL$2,VLOOKUP(Z16,'P1'!$B$4:$J$35,9,FALSE)),"")</f>
        <v/>
      </c>
      <c r="AA17" s="256" t="str">
        <f>IFERROR(IF(AND(AND($N16&lt;&gt;$BI$6,$N16&lt;&gt;$BJ$6),AA16="有"),$AL$2,VLOOKUP(AA16,'P1'!$B$4:$J$35,9,FALSE)),"")</f>
        <v/>
      </c>
      <c r="AB17" s="256" t="str">
        <f>IFERROR(IF(AND(AND($N16&lt;&gt;$BI$6,$N16&lt;&gt;$BJ$6),AB16="有"),$AL$2,VLOOKUP(AB16,'P1'!$B$4:$J$35,9,FALSE)),"")</f>
        <v/>
      </c>
      <c r="AC17" s="256" t="str">
        <f>IFERROR(IF(AND(AND($N16&lt;&gt;$BI$6,$N16&lt;&gt;$BJ$6),AC16="有"),$AL$2,VLOOKUP(AC16,'P1'!$B$4:$J$35,9,FALSE)),"")</f>
        <v/>
      </c>
      <c r="AD17" s="256" t="str">
        <f>IFERROR(IF(AND(AND($N16&lt;&gt;$BI$6,$N16&lt;&gt;$BJ$6),AD16="有"),$AL$2,VLOOKUP(AD16,'P1'!$B$4:$J$35,9,FALSE)),"")</f>
        <v/>
      </c>
      <c r="AE17" s="256" t="str">
        <f>IFERROR(IF(AND(AND($N16&lt;&gt;$BI$6,$N16&lt;&gt;$BJ$6),AE16="有"),$AL$2,VLOOKUP(AE16,'P1'!$B$4:$J$35,9,FALSE)),"")</f>
        <v/>
      </c>
      <c r="AF17" s="256" t="str">
        <f>IFERROR(IF(AND(AND($N16&lt;&gt;$BI$6,$N16&lt;&gt;$BJ$6),AF16="有"),$AL$2,VLOOKUP(AF16,'P1'!$B$4:$J$35,9,FALSE)),"")</f>
        <v/>
      </c>
      <c r="AG17" s="256" t="str">
        <f>IFERROR(IF(AND(AND($N16&lt;&gt;$BI$6,$N16&lt;&gt;$BJ$6),AG16="有"),$AL$2,VLOOKUP(AG16,'P1'!$B$4:$J$35,9,FALSE)),"")</f>
        <v/>
      </c>
      <c r="AH17" s="256" t="str">
        <f>IFERROR(IF(AND(AND($N16&lt;&gt;$BI$6,$N16&lt;&gt;$BJ$6),AH16="有"),$AL$2,VLOOKUP(AH16,'P1'!$B$4:$J$35,9,FALSE)),"")</f>
        <v/>
      </c>
      <c r="AI17" s="256" t="str">
        <f>IFERROR(IF(AND(AND($N16&lt;&gt;$BI$6,$N16&lt;&gt;$BJ$6),AI16="有"),$AL$2,VLOOKUP(AI16,'P1'!$B$4:$J$35,9,FALSE)),"")</f>
        <v/>
      </c>
      <c r="AJ17" s="256" t="str">
        <f>IFERROR(IF(AND(AND($N16&lt;&gt;$BI$6,$N16&lt;&gt;$BJ$6),AJ16="有"),$AL$2,VLOOKUP(AJ16,'P1'!$B$4:$J$35,9,FALSE)),"")</f>
        <v/>
      </c>
      <c r="AK17" s="256" t="str">
        <f>IFERROR(IF(AND(AND($N16&lt;&gt;$BI$6,$N16&lt;&gt;$BJ$6),AK16="有"),$AL$2,VLOOKUP(AK16,'P1'!$B$4:$J$35,9,FALSE)),"")</f>
        <v/>
      </c>
      <c r="AL17" s="256" t="str">
        <f>IFERROR(IF(AND(AND($N16&lt;&gt;$BI$6,$N16&lt;&gt;$BJ$6),AL16="有"),$AL$2,VLOOKUP(AL16,'P1'!$B$4:$J$35,9,FALSE)),"")</f>
        <v/>
      </c>
      <c r="AM17" s="256" t="str">
        <f>IFERROR(IF(AND(AND($N16&lt;&gt;$BI$6,$N16&lt;&gt;$BJ$6),AM16="有"),$AL$2,VLOOKUP(AM16,'P1'!$B$4:$J$35,9,FALSE)),"")</f>
        <v/>
      </c>
      <c r="AN17" s="256" t="str">
        <f>IFERROR(IF(AND(AND($N16&lt;&gt;$BI$6,$N16&lt;&gt;$BJ$6),AN16="有"),$AL$2,VLOOKUP(AN16,'P1'!$B$4:$J$35,9,FALSE)),"")</f>
        <v/>
      </c>
      <c r="AO17" s="256" t="str">
        <f>IFERROR(IF(AND(AND($N16&lt;&gt;$BI$6,$N16&lt;&gt;$BJ$6),AO16="有"),$AL$2,VLOOKUP(AO16,'P1'!$B$4:$J$35,9,FALSE)),"")</f>
        <v/>
      </c>
      <c r="AP17" s="256" t="str">
        <f>IFERROR(IF(AND(AND($N16&lt;&gt;$BI$6,$N16&lt;&gt;$BJ$6),AP16="有"),$AL$2,VLOOKUP(AP16,'P1'!$B$4:$J$35,9,FALSE)),"")</f>
        <v/>
      </c>
      <c r="AQ17" s="256" t="str">
        <f>IFERROR(IF(AND(AND($N16&lt;&gt;$BI$6,$N16&lt;&gt;$BJ$6),AQ16="有"),$AL$2,VLOOKUP(AQ16,'P1'!$B$4:$J$35,9,FALSE)),"")</f>
        <v/>
      </c>
      <c r="AR17" s="256" t="str">
        <f>IFERROR(IF(AND(AND($N16&lt;&gt;$BI$6,$N16&lt;&gt;$BJ$6),AR16="有"),$AL$2,VLOOKUP(AR16,'P1'!$B$4:$J$35,9,FALSE)),"")</f>
        <v/>
      </c>
      <c r="AS17" s="256" t="str">
        <f>IFERROR(IF(AND(AND($N16&lt;&gt;$BI$6,$N16&lt;&gt;$BJ$6),AS16="有"),$AL$2,VLOOKUP(AS16,'P1'!$B$4:$J$35,9,FALSE)),"")</f>
        <v/>
      </c>
      <c r="AT17" s="256" t="str">
        <f>IFERROR(IF(AND(AND($N16&lt;&gt;$BI$6,$N16&lt;&gt;$BJ$6),AT16="有"),$AL$2,VLOOKUP(AT16,'P1'!$B$4:$J$35,9,FALSE)),"")</f>
        <v/>
      </c>
      <c r="AU17" s="256" t="str">
        <f>IFERROR(IF(AND(AND($N16&lt;&gt;$BI$6,$N16&lt;&gt;$BJ$6),AU16="有"),$AL$2,VLOOKUP(AU16,'P1'!$B$4:$J$35,9,FALSE)),"")</f>
        <v/>
      </c>
      <c r="AV17" s="257">
        <f>SUM(Q17:AU17)</f>
        <v>0</v>
      </c>
      <c r="AW17" s="707"/>
      <c r="AX17" s="709"/>
      <c r="AY17" s="258"/>
      <c r="AZ17" s="258"/>
    </row>
    <row r="18" spans="2:52" ht="17.100000000000001" customHeight="1">
      <c r="B18" s="686">
        <f>B16+1</f>
        <v>4</v>
      </c>
      <c r="C18" s="717"/>
      <c r="D18" s="718"/>
      <c r="E18" s="718"/>
      <c r="F18" s="718"/>
      <c r="G18" s="718"/>
      <c r="H18" s="719"/>
      <c r="I18" s="723"/>
      <c r="J18" s="724"/>
      <c r="K18" s="724"/>
      <c r="L18" s="724"/>
      <c r="M18" s="725"/>
      <c r="N18" s="729"/>
      <c r="O18" s="730"/>
      <c r="P18" s="71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3">
        <f>COUNTA(Q18:AU18)</f>
        <v>0</v>
      </c>
      <c r="AW18" s="706">
        <f>AV19</f>
        <v>0</v>
      </c>
      <c r="AX18" s="708" t="str">
        <f>IFERROR(ROUNDDOWN(AV19/$AT$2,1),"")</f>
        <v/>
      </c>
      <c r="AY18" s="254"/>
      <c r="AZ18" s="254"/>
    </row>
    <row r="19" spans="2:52" ht="17.100000000000001" customHeight="1">
      <c r="B19" s="687"/>
      <c r="C19" s="720"/>
      <c r="D19" s="721"/>
      <c r="E19" s="721"/>
      <c r="F19" s="721"/>
      <c r="G19" s="721"/>
      <c r="H19" s="722"/>
      <c r="I19" s="726"/>
      <c r="J19" s="727"/>
      <c r="K19" s="727"/>
      <c r="L19" s="727"/>
      <c r="M19" s="728"/>
      <c r="N19" s="720"/>
      <c r="O19" s="721"/>
      <c r="P19" s="722"/>
      <c r="Q19" s="256" t="str">
        <f>IFERROR(IF(AND(AND($N18&lt;&gt;$BI$6,$N18&lt;&gt;$BJ$6),Q18="有"),$AL$2,VLOOKUP(Q18,'P1'!$B$4:$J$35,9,FALSE)),"")</f>
        <v/>
      </c>
      <c r="R19" s="256" t="str">
        <f>IFERROR(IF(AND(AND($N18&lt;&gt;$BI$6,$N18&lt;&gt;$BJ$6),R18="有"),$AL$2,VLOOKUP(R18,'P1'!$B$4:$J$35,9,FALSE)),"")</f>
        <v/>
      </c>
      <c r="S19" s="256" t="str">
        <f>IFERROR(IF(AND(AND($N18&lt;&gt;$BI$6,$N18&lt;&gt;$BJ$6),S18="有"),$AL$2,VLOOKUP(S18,'P1'!$B$4:$J$35,9,FALSE)),"")</f>
        <v/>
      </c>
      <c r="T19" s="256" t="str">
        <f>IFERROR(IF(AND(AND($N18&lt;&gt;$BI$6,$N18&lt;&gt;$BJ$6),T18="有"),$AL$2,VLOOKUP(T18,'P1'!$B$4:$J$35,9,FALSE)),"")</f>
        <v/>
      </c>
      <c r="U19" s="256" t="str">
        <f>IFERROR(IF(AND(AND($N18&lt;&gt;$BI$6,$N18&lt;&gt;$BJ$6),U18="有"),$AL$2,VLOOKUP(U18,'P1'!$B$4:$J$35,9,FALSE)),"")</f>
        <v/>
      </c>
      <c r="V19" s="256" t="str">
        <f>IFERROR(IF(AND(AND($N18&lt;&gt;$BI$6,$N18&lt;&gt;$BJ$6),V18="有"),$AL$2,VLOOKUP(V18,'P1'!$B$4:$J$35,9,FALSE)),"")</f>
        <v/>
      </c>
      <c r="W19" s="256" t="str">
        <f>IFERROR(IF(AND(AND($N18&lt;&gt;$BI$6,$N18&lt;&gt;$BJ$6),W18="有"),$AL$2,VLOOKUP(W18,'P1'!$B$4:$J$35,9,FALSE)),"")</f>
        <v/>
      </c>
      <c r="X19" s="256" t="str">
        <f>IFERROR(IF(AND(AND($N18&lt;&gt;$BI$6,$N18&lt;&gt;$BJ$6),X18="有"),$AL$2,VLOOKUP(X18,'P1'!$B$4:$J$35,9,FALSE)),"")</f>
        <v/>
      </c>
      <c r="Y19" s="256" t="str">
        <f>IFERROR(IF(AND(AND($N18&lt;&gt;$BI$6,$N18&lt;&gt;$BJ$6),Y18="有"),$AL$2,VLOOKUP(Y18,'P1'!$B$4:$J$35,9,FALSE)),"")</f>
        <v/>
      </c>
      <c r="Z19" s="256" t="str">
        <f>IFERROR(IF(AND(AND($N18&lt;&gt;$BI$6,$N18&lt;&gt;$BJ$6),Z18="有"),$AL$2,VLOOKUP(Z18,'P1'!$B$4:$J$35,9,FALSE)),"")</f>
        <v/>
      </c>
      <c r="AA19" s="256" t="str">
        <f>IFERROR(IF(AND(AND($N18&lt;&gt;$BI$6,$N18&lt;&gt;$BJ$6),AA18="有"),$AL$2,VLOOKUP(AA18,'P1'!$B$4:$J$35,9,FALSE)),"")</f>
        <v/>
      </c>
      <c r="AB19" s="256" t="str">
        <f>IFERROR(IF(AND(AND($N18&lt;&gt;$BI$6,$N18&lt;&gt;$BJ$6),AB18="有"),$AL$2,VLOOKUP(AB18,'P1'!$B$4:$J$35,9,FALSE)),"")</f>
        <v/>
      </c>
      <c r="AC19" s="256" t="str">
        <f>IFERROR(IF(AND(AND($N18&lt;&gt;$BI$6,$N18&lt;&gt;$BJ$6),AC18="有"),$AL$2,VLOOKUP(AC18,'P1'!$B$4:$J$35,9,FALSE)),"")</f>
        <v/>
      </c>
      <c r="AD19" s="256" t="str">
        <f>IFERROR(IF(AND(AND($N18&lt;&gt;$BI$6,$N18&lt;&gt;$BJ$6),AD18="有"),$AL$2,VLOOKUP(AD18,'P1'!$B$4:$J$35,9,FALSE)),"")</f>
        <v/>
      </c>
      <c r="AE19" s="256" t="str">
        <f>IFERROR(IF(AND(AND($N18&lt;&gt;$BI$6,$N18&lt;&gt;$BJ$6),AE18="有"),$AL$2,VLOOKUP(AE18,'P1'!$B$4:$J$35,9,FALSE)),"")</f>
        <v/>
      </c>
      <c r="AF19" s="256" t="str">
        <f>IFERROR(IF(AND(AND($N18&lt;&gt;$BI$6,$N18&lt;&gt;$BJ$6),AF18="有"),$AL$2,VLOOKUP(AF18,'P1'!$B$4:$J$35,9,FALSE)),"")</f>
        <v/>
      </c>
      <c r="AG19" s="256" t="str">
        <f>IFERROR(IF(AND(AND($N18&lt;&gt;$BI$6,$N18&lt;&gt;$BJ$6),AG18="有"),$AL$2,VLOOKUP(AG18,'P1'!$B$4:$J$35,9,FALSE)),"")</f>
        <v/>
      </c>
      <c r="AH19" s="256" t="str">
        <f>IFERROR(IF(AND(AND($N18&lt;&gt;$BI$6,$N18&lt;&gt;$BJ$6),AH18="有"),$AL$2,VLOOKUP(AH18,'P1'!$B$4:$J$35,9,FALSE)),"")</f>
        <v/>
      </c>
      <c r="AI19" s="256" t="str">
        <f>IFERROR(IF(AND(AND($N18&lt;&gt;$BI$6,$N18&lt;&gt;$BJ$6),AI18="有"),$AL$2,VLOOKUP(AI18,'P1'!$B$4:$J$35,9,FALSE)),"")</f>
        <v/>
      </c>
      <c r="AJ19" s="256" t="str">
        <f>IFERROR(IF(AND(AND($N18&lt;&gt;$BI$6,$N18&lt;&gt;$BJ$6),AJ18="有"),$AL$2,VLOOKUP(AJ18,'P1'!$B$4:$J$35,9,FALSE)),"")</f>
        <v/>
      </c>
      <c r="AK19" s="256" t="str">
        <f>IFERROR(IF(AND(AND($N18&lt;&gt;$BI$6,$N18&lt;&gt;$BJ$6),AK18="有"),$AL$2,VLOOKUP(AK18,'P1'!$B$4:$J$35,9,FALSE)),"")</f>
        <v/>
      </c>
      <c r="AL19" s="256" t="str">
        <f>IFERROR(IF(AND(AND($N18&lt;&gt;$BI$6,$N18&lt;&gt;$BJ$6),AL18="有"),$AL$2,VLOOKUP(AL18,'P1'!$B$4:$J$35,9,FALSE)),"")</f>
        <v/>
      </c>
      <c r="AM19" s="256" t="str">
        <f>IFERROR(IF(AND(AND($N18&lt;&gt;$BI$6,$N18&lt;&gt;$BJ$6),AM18="有"),$AL$2,VLOOKUP(AM18,'P1'!$B$4:$J$35,9,FALSE)),"")</f>
        <v/>
      </c>
      <c r="AN19" s="256" t="str">
        <f>IFERROR(IF(AND(AND($N18&lt;&gt;$BI$6,$N18&lt;&gt;$BJ$6),AN18="有"),$AL$2,VLOOKUP(AN18,'P1'!$B$4:$J$35,9,FALSE)),"")</f>
        <v/>
      </c>
      <c r="AO19" s="256" t="str">
        <f>IFERROR(IF(AND(AND($N18&lt;&gt;$BI$6,$N18&lt;&gt;$BJ$6),AO18="有"),$AL$2,VLOOKUP(AO18,'P1'!$B$4:$J$35,9,FALSE)),"")</f>
        <v/>
      </c>
      <c r="AP19" s="256" t="str">
        <f>IFERROR(IF(AND(AND($N18&lt;&gt;$BI$6,$N18&lt;&gt;$BJ$6),AP18="有"),$AL$2,VLOOKUP(AP18,'P1'!$B$4:$J$35,9,FALSE)),"")</f>
        <v/>
      </c>
      <c r="AQ19" s="256" t="str">
        <f>IFERROR(IF(AND(AND($N18&lt;&gt;$BI$6,$N18&lt;&gt;$BJ$6),AQ18="有"),$AL$2,VLOOKUP(AQ18,'P1'!$B$4:$J$35,9,FALSE)),"")</f>
        <v/>
      </c>
      <c r="AR19" s="256" t="str">
        <f>IFERROR(IF(AND(AND($N18&lt;&gt;$BI$6,$N18&lt;&gt;$BJ$6),AR18="有"),$AL$2,VLOOKUP(AR18,'P1'!$B$4:$J$35,9,FALSE)),"")</f>
        <v/>
      </c>
      <c r="AS19" s="256" t="str">
        <f>IFERROR(IF(AND(AND($N18&lt;&gt;$BI$6,$N18&lt;&gt;$BJ$6),AS18="有"),$AL$2,VLOOKUP(AS18,'P1'!$B$4:$J$35,9,FALSE)),"")</f>
        <v/>
      </c>
      <c r="AT19" s="256" t="str">
        <f>IFERROR(IF(AND(AND($N18&lt;&gt;$BI$6,$N18&lt;&gt;$BJ$6),AT18="有"),$AL$2,VLOOKUP(AT18,'P1'!$B$4:$J$35,9,FALSE)),"")</f>
        <v/>
      </c>
      <c r="AU19" s="256" t="str">
        <f>IFERROR(IF(AND(AND($N18&lt;&gt;$BI$6,$N18&lt;&gt;$BJ$6),AU18="有"),$AL$2,VLOOKUP(AU18,'P1'!$B$4:$J$35,9,FALSE)),"")</f>
        <v/>
      </c>
      <c r="AV19" s="257">
        <f>SUM(Q19:AU19)</f>
        <v>0</v>
      </c>
      <c r="AW19" s="707"/>
      <c r="AX19" s="709"/>
      <c r="AY19" s="258"/>
      <c r="AZ19" s="258"/>
    </row>
    <row r="20" spans="2:52" ht="17.100000000000001" customHeight="1">
      <c r="B20" s="686">
        <f>B18+1</f>
        <v>5</v>
      </c>
      <c r="C20" s="717"/>
      <c r="D20" s="718"/>
      <c r="E20" s="718"/>
      <c r="F20" s="718"/>
      <c r="G20" s="718"/>
      <c r="H20" s="719"/>
      <c r="I20" s="723"/>
      <c r="J20" s="724"/>
      <c r="K20" s="724"/>
      <c r="L20" s="724"/>
      <c r="M20" s="725"/>
      <c r="N20" s="729"/>
      <c r="O20" s="730"/>
      <c r="P20" s="71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3">
        <f>COUNTA(Q20:AU20)</f>
        <v>0</v>
      </c>
      <c r="AW20" s="706">
        <f>AV21</f>
        <v>0</v>
      </c>
      <c r="AX20" s="708" t="str">
        <f>IFERROR(ROUNDDOWN(AV21/$AT$2,1),"")</f>
        <v/>
      </c>
      <c r="AY20" s="254"/>
      <c r="AZ20" s="254"/>
    </row>
    <row r="21" spans="2:52" ht="17.100000000000001" customHeight="1">
      <c r="B21" s="687"/>
      <c r="C21" s="720"/>
      <c r="D21" s="721"/>
      <c r="E21" s="721"/>
      <c r="F21" s="721"/>
      <c r="G21" s="721"/>
      <c r="H21" s="722"/>
      <c r="I21" s="726"/>
      <c r="J21" s="727"/>
      <c r="K21" s="727"/>
      <c r="L21" s="727"/>
      <c r="M21" s="728"/>
      <c r="N21" s="720"/>
      <c r="O21" s="721"/>
      <c r="P21" s="722"/>
      <c r="Q21" s="256" t="str">
        <f>IFERROR(IF(AND(AND($N20&lt;&gt;$BI$6,$N20&lt;&gt;$BJ$6),Q20="有"),$AL$2,VLOOKUP(Q20,'P1'!$B$4:$J$35,9,FALSE)),"")</f>
        <v/>
      </c>
      <c r="R21" s="256" t="str">
        <f>IFERROR(IF(AND(AND($N20&lt;&gt;$BI$6,$N20&lt;&gt;$BJ$6),R20="有"),$AL$2,VLOOKUP(R20,'P1'!$B$4:$J$35,9,FALSE)),"")</f>
        <v/>
      </c>
      <c r="S21" s="256" t="str">
        <f>IFERROR(IF(AND(AND($N20&lt;&gt;$BI$6,$N20&lt;&gt;$BJ$6),S20="有"),$AL$2,VLOOKUP(S20,'P1'!$B$4:$J$35,9,FALSE)),"")</f>
        <v/>
      </c>
      <c r="T21" s="256" t="str">
        <f>IFERROR(IF(AND(AND($N20&lt;&gt;$BI$6,$N20&lt;&gt;$BJ$6),T20="有"),$AL$2,VLOOKUP(T20,'P1'!$B$4:$J$35,9,FALSE)),"")</f>
        <v/>
      </c>
      <c r="U21" s="256" t="str">
        <f>IFERROR(IF(AND(AND($N20&lt;&gt;$BI$6,$N20&lt;&gt;$BJ$6),U20="有"),$AL$2,VLOOKUP(U20,'P1'!$B$4:$J$35,9,FALSE)),"")</f>
        <v/>
      </c>
      <c r="V21" s="256" t="str">
        <f>IFERROR(IF(AND(AND($N20&lt;&gt;$BI$6,$N20&lt;&gt;$BJ$6),V20="有"),$AL$2,VLOOKUP(V20,'P1'!$B$4:$J$35,9,FALSE)),"")</f>
        <v/>
      </c>
      <c r="W21" s="256" t="str">
        <f>IFERROR(IF(AND(AND($N20&lt;&gt;$BI$6,$N20&lt;&gt;$BJ$6),W20="有"),$AL$2,VLOOKUP(W20,'P1'!$B$4:$J$35,9,FALSE)),"")</f>
        <v/>
      </c>
      <c r="X21" s="256" t="str">
        <f>IFERROR(IF(AND(AND($N20&lt;&gt;$BI$6,$N20&lt;&gt;$BJ$6),X20="有"),$AL$2,VLOOKUP(X20,'P1'!$B$4:$J$35,9,FALSE)),"")</f>
        <v/>
      </c>
      <c r="Y21" s="256" t="str">
        <f>IFERROR(IF(AND(AND($N20&lt;&gt;$BI$6,$N20&lt;&gt;$BJ$6),Y20="有"),$AL$2,VLOOKUP(Y20,'P1'!$B$4:$J$35,9,FALSE)),"")</f>
        <v/>
      </c>
      <c r="Z21" s="256" t="str">
        <f>IFERROR(IF(AND(AND($N20&lt;&gt;$BI$6,$N20&lt;&gt;$BJ$6),Z20="有"),$AL$2,VLOOKUP(Z20,'P1'!$B$4:$J$35,9,FALSE)),"")</f>
        <v/>
      </c>
      <c r="AA21" s="256" t="str">
        <f>IFERROR(IF(AND(AND($N20&lt;&gt;$BI$6,$N20&lt;&gt;$BJ$6),AA20="有"),$AL$2,VLOOKUP(AA20,'P1'!$B$4:$J$35,9,FALSE)),"")</f>
        <v/>
      </c>
      <c r="AB21" s="256" t="str">
        <f>IFERROR(IF(AND(AND($N20&lt;&gt;$BI$6,$N20&lt;&gt;$BJ$6),AB20="有"),$AL$2,VLOOKUP(AB20,'P1'!$B$4:$J$35,9,FALSE)),"")</f>
        <v/>
      </c>
      <c r="AC21" s="256" t="str">
        <f>IFERROR(IF(AND(AND($N20&lt;&gt;$BI$6,$N20&lt;&gt;$BJ$6),AC20="有"),$AL$2,VLOOKUP(AC20,'P1'!$B$4:$J$35,9,FALSE)),"")</f>
        <v/>
      </c>
      <c r="AD21" s="256" t="str">
        <f>IFERROR(IF(AND(AND($N20&lt;&gt;$BI$6,$N20&lt;&gt;$BJ$6),AD20="有"),$AL$2,VLOOKUP(AD20,'P1'!$B$4:$J$35,9,FALSE)),"")</f>
        <v/>
      </c>
      <c r="AE21" s="256" t="str">
        <f>IFERROR(IF(AND(AND($N20&lt;&gt;$BI$6,$N20&lt;&gt;$BJ$6),AE20="有"),$AL$2,VLOOKUP(AE20,'P1'!$B$4:$J$35,9,FALSE)),"")</f>
        <v/>
      </c>
      <c r="AF21" s="256" t="str">
        <f>IFERROR(IF(AND(AND($N20&lt;&gt;$BI$6,$N20&lt;&gt;$BJ$6),AF20="有"),$AL$2,VLOOKUP(AF20,'P1'!$B$4:$J$35,9,FALSE)),"")</f>
        <v/>
      </c>
      <c r="AG21" s="256" t="str">
        <f>IFERROR(IF(AND(AND($N20&lt;&gt;$BI$6,$N20&lt;&gt;$BJ$6),AG20="有"),$AL$2,VLOOKUP(AG20,'P1'!$B$4:$J$35,9,FALSE)),"")</f>
        <v/>
      </c>
      <c r="AH21" s="256" t="str">
        <f>IFERROR(IF(AND(AND($N20&lt;&gt;$BI$6,$N20&lt;&gt;$BJ$6),AH20="有"),$AL$2,VLOOKUP(AH20,'P1'!$B$4:$J$35,9,FALSE)),"")</f>
        <v/>
      </c>
      <c r="AI21" s="256" t="str">
        <f>IFERROR(IF(AND(AND($N20&lt;&gt;$BI$6,$N20&lt;&gt;$BJ$6),AI20="有"),$AL$2,VLOOKUP(AI20,'P1'!$B$4:$J$35,9,FALSE)),"")</f>
        <v/>
      </c>
      <c r="AJ21" s="256" t="str">
        <f>IFERROR(IF(AND(AND($N20&lt;&gt;$BI$6,$N20&lt;&gt;$BJ$6),AJ20="有"),$AL$2,VLOOKUP(AJ20,'P1'!$B$4:$J$35,9,FALSE)),"")</f>
        <v/>
      </c>
      <c r="AK21" s="256" t="str">
        <f>IFERROR(IF(AND(AND($N20&lt;&gt;$BI$6,$N20&lt;&gt;$BJ$6),AK20="有"),$AL$2,VLOOKUP(AK20,'P1'!$B$4:$J$35,9,FALSE)),"")</f>
        <v/>
      </c>
      <c r="AL21" s="256" t="str">
        <f>IFERROR(IF(AND(AND($N20&lt;&gt;$BI$6,$N20&lt;&gt;$BJ$6),AL20="有"),$AL$2,VLOOKUP(AL20,'P1'!$B$4:$J$35,9,FALSE)),"")</f>
        <v/>
      </c>
      <c r="AM21" s="256" t="str">
        <f>IFERROR(IF(AND(AND($N20&lt;&gt;$BI$6,$N20&lt;&gt;$BJ$6),AM20="有"),$AL$2,VLOOKUP(AM20,'P1'!$B$4:$J$35,9,FALSE)),"")</f>
        <v/>
      </c>
      <c r="AN21" s="256" t="str">
        <f>IFERROR(IF(AND(AND($N20&lt;&gt;$BI$6,$N20&lt;&gt;$BJ$6),AN20="有"),$AL$2,VLOOKUP(AN20,'P1'!$B$4:$J$35,9,FALSE)),"")</f>
        <v/>
      </c>
      <c r="AO21" s="256" t="str">
        <f>IFERROR(IF(AND(AND($N20&lt;&gt;$BI$6,$N20&lt;&gt;$BJ$6),AO20="有"),$AL$2,VLOOKUP(AO20,'P1'!$B$4:$J$35,9,FALSE)),"")</f>
        <v/>
      </c>
      <c r="AP21" s="256" t="str">
        <f>IFERROR(IF(AND(AND($N20&lt;&gt;$BI$6,$N20&lt;&gt;$BJ$6),AP20="有"),$AL$2,VLOOKUP(AP20,'P1'!$B$4:$J$35,9,FALSE)),"")</f>
        <v/>
      </c>
      <c r="AQ21" s="256" t="str">
        <f>IFERROR(IF(AND(AND($N20&lt;&gt;$BI$6,$N20&lt;&gt;$BJ$6),AQ20="有"),$AL$2,VLOOKUP(AQ20,'P1'!$B$4:$J$35,9,FALSE)),"")</f>
        <v/>
      </c>
      <c r="AR21" s="256" t="str">
        <f>IFERROR(IF(AND(AND($N20&lt;&gt;$BI$6,$N20&lt;&gt;$BJ$6),AR20="有"),$AL$2,VLOOKUP(AR20,'P1'!$B$4:$J$35,9,FALSE)),"")</f>
        <v/>
      </c>
      <c r="AS21" s="256" t="str">
        <f>IFERROR(IF(AND(AND($N20&lt;&gt;$BI$6,$N20&lt;&gt;$BJ$6),AS20="有"),$AL$2,VLOOKUP(AS20,'P1'!$B$4:$J$35,9,FALSE)),"")</f>
        <v/>
      </c>
      <c r="AT21" s="256" t="str">
        <f>IFERROR(IF(AND(AND($N20&lt;&gt;$BI$6,$N20&lt;&gt;$BJ$6),AT20="有"),$AL$2,VLOOKUP(AT20,'P1'!$B$4:$J$35,9,FALSE)),"")</f>
        <v/>
      </c>
      <c r="AU21" s="256" t="str">
        <f>IFERROR(IF(AND(AND($N20&lt;&gt;$BI$6,$N20&lt;&gt;$BJ$6),AU20="有"),$AL$2,VLOOKUP(AU20,'P1'!$B$4:$J$35,9,FALSE)),"")</f>
        <v/>
      </c>
      <c r="AV21" s="257">
        <f>SUM(Q21:AU21)</f>
        <v>0</v>
      </c>
      <c r="AW21" s="707"/>
      <c r="AX21" s="709"/>
      <c r="AY21" s="258"/>
      <c r="AZ21" s="258"/>
    </row>
    <row r="22" spans="2:52" ht="17.100000000000001" customHeight="1">
      <c r="B22" s="686">
        <f>B20+1</f>
        <v>6</v>
      </c>
      <c r="C22" s="717"/>
      <c r="D22" s="718"/>
      <c r="E22" s="718"/>
      <c r="F22" s="718"/>
      <c r="G22" s="718"/>
      <c r="H22" s="719"/>
      <c r="I22" s="723"/>
      <c r="J22" s="724"/>
      <c r="K22" s="724"/>
      <c r="L22" s="724"/>
      <c r="M22" s="725"/>
      <c r="N22" s="729"/>
      <c r="O22" s="730"/>
      <c r="P22" s="71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3">
        <f>COUNTA(Q22:AU22)</f>
        <v>0</v>
      </c>
      <c r="AW22" s="706">
        <f>AV23</f>
        <v>0</v>
      </c>
      <c r="AX22" s="708" t="str">
        <f>IFERROR(ROUNDDOWN(AV23/$AT$2,1),"")</f>
        <v/>
      </c>
      <c r="AY22" s="254"/>
      <c r="AZ22" s="254"/>
    </row>
    <row r="23" spans="2:52" ht="17.100000000000001" customHeight="1">
      <c r="B23" s="687"/>
      <c r="C23" s="720"/>
      <c r="D23" s="721"/>
      <c r="E23" s="721"/>
      <c r="F23" s="721"/>
      <c r="G23" s="721"/>
      <c r="H23" s="722"/>
      <c r="I23" s="726"/>
      <c r="J23" s="727"/>
      <c r="K23" s="727"/>
      <c r="L23" s="727"/>
      <c r="M23" s="728"/>
      <c r="N23" s="720"/>
      <c r="O23" s="721"/>
      <c r="P23" s="722"/>
      <c r="Q23" s="256" t="str">
        <f>IFERROR(IF(AND(AND($N22&lt;&gt;$BI$6,$N22&lt;&gt;$BJ$6),Q22="有"),$AL$2,VLOOKUP(Q22,'P1'!$B$4:$J$35,9,FALSE)),"")</f>
        <v/>
      </c>
      <c r="R23" s="256" t="str">
        <f>IFERROR(IF(AND(AND($N22&lt;&gt;$BI$6,$N22&lt;&gt;$BJ$6),R22="有"),$AL$2,VLOOKUP(R22,'P1'!$B$4:$J$35,9,FALSE)),"")</f>
        <v/>
      </c>
      <c r="S23" s="256" t="str">
        <f>IFERROR(IF(AND(AND($N22&lt;&gt;$BI$6,$N22&lt;&gt;$BJ$6),S22="有"),$AL$2,VLOOKUP(S22,'P1'!$B$4:$J$35,9,FALSE)),"")</f>
        <v/>
      </c>
      <c r="T23" s="256" t="str">
        <f>IFERROR(IF(AND(AND($N22&lt;&gt;$BI$6,$N22&lt;&gt;$BJ$6),T22="有"),$AL$2,VLOOKUP(T22,'P1'!$B$4:$J$35,9,FALSE)),"")</f>
        <v/>
      </c>
      <c r="U23" s="256" t="str">
        <f>IFERROR(IF(AND(AND($N22&lt;&gt;$BI$6,$N22&lt;&gt;$BJ$6),U22="有"),$AL$2,VLOOKUP(U22,'P1'!$B$4:$J$35,9,FALSE)),"")</f>
        <v/>
      </c>
      <c r="V23" s="256" t="str">
        <f>IFERROR(IF(AND(AND($N22&lt;&gt;$BI$6,$N22&lt;&gt;$BJ$6),V22="有"),$AL$2,VLOOKUP(V22,'P1'!$B$4:$J$35,9,FALSE)),"")</f>
        <v/>
      </c>
      <c r="W23" s="256" t="str">
        <f>IFERROR(IF(AND(AND($N22&lt;&gt;$BI$6,$N22&lt;&gt;$BJ$6),W22="有"),$AL$2,VLOOKUP(W22,'P1'!$B$4:$J$35,9,FALSE)),"")</f>
        <v/>
      </c>
      <c r="X23" s="256" t="str">
        <f>IFERROR(IF(AND(AND($N22&lt;&gt;$BI$6,$N22&lt;&gt;$BJ$6),X22="有"),$AL$2,VLOOKUP(X22,'P1'!$B$4:$J$35,9,FALSE)),"")</f>
        <v/>
      </c>
      <c r="Y23" s="256" t="str">
        <f>IFERROR(IF(AND(AND($N22&lt;&gt;$BI$6,$N22&lt;&gt;$BJ$6),Y22="有"),$AL$2,VLOOKUP(Y22,'P1'!$B$4:$J$35,9,FALSE)),"")</f>
        <v/>
      </c>
      <c r="Z23" s="256" t="str">
        <f>IFERROR(IF(AND(AND($N22&lt;&gt;$BI$6,$N22&lt;&gt;$BJ$6),Z22="有"),$AL$2,VLOOKUP(Z22,'P1'!$B$4:$J$35,9,FALSE)),"")</f>
        <v/>
      </c>
      <c r="AA23" s="256" t="str">
        <f>IFERROR(IF(AND(AND($N22&lt;&gt;$BI$6,$N22&lt;&gt;$BJ$6),AA22="有"),$AL$2,VLOOKUP(AA22,'P1'!$B$4:$J$35,9,FALSE)),"")</f>
        <v/>
      </c>
      <c r="AB23" s="256" t="str">
        <f>IFERROR(IF(AND(AND($N22&lt;&gt;$BI$6,$N22&lt;&gt;$BJ$6),AB22="有"),$AL$2,VLOOKUP(AB22,'P1'!$B$4:$J$35,9,FALSE)),"")</f>
        <v/>
      </c>
      <c r="AC23" s="256" t="str">
        <f>IFERROR(IF(AND(AND($N22&lt;&gt;$BI$6,$N22&lt;&gt;$BJ$6),AC22="有"),$AL$2,VLOOKUP(AC22,'P1'!$B$4:$J$35,9,FALSE)),"")</f>
        <v/>
      </c>
      <c r="AD23" s="256" t="str">
        <f>IFERROR(IF(AND(AND($N22&lt;&gt;$BI$6,$N22&lt;&gt;$BJ$6),AD22="有"),$AL$2,VLOOKUP(AD22,'P1'!$B$4:$J$35,9,FALSE)),"")</f>
        <v/>
      </c>
      <c r="AE23" s="256" t="str">
        <f>IFERROR(IF(AND(AND($N22&lt;&gt;$BI$6,$N22&lt;&gt;$BJ$6),AE22="有"),$AL$2,VLOOKUP(AE22,'P1'!$B$4:$J$35,9,FALSE)),"")</f>
        <v/>
      </c>
      <c r="AF23" s="256" t="str">
        <f>IFERROR(IF(AND(AND($N22&lt;&gt;$BI$6,$N22&lt;&gt;$BJ$6),AF22="有"),$AL$2,VLOOKUP(AF22,'P1'!$B$4:$J$35,9,FALSE)),"")</f>
        <v/>
      </c>
      <c r="AG23" s="256" t="str">
        <f>IFERROR(IF(AND(AND($N22&lt;&gt;$BI$6,$N22&lt;&gt;$BJ$6),AG22="有"),$AL$2,VLOOKUP(AG22,'P1'!$B$4:$J$35,9,FALSE)),"")</f>
        <v/>
      </c>
      <c r="AH23" s="256" t="str">
        <f>IFERROR(IF(AND(AND($N22&lt;&gt;$BI$6,$N22&lt;&gt;$BJ$6),AH22="有"),$AL$2,VLOOKUP(AH22,'P1'!$B$4:$J$35,9,FALSE)),"")</f>
        <v/>
      </c>
      <c r="AI23" s="256" t="str">
        <f>IFERROR(IF(AND(AND($N22&lt;&gt;$BI$6,$N22&lt;&gt;$BJ$6),AI22="有"),$AL$2,VLOOKUP(AI22,'P1'!$B$4:$J$35,9,FALSE)),"")</f>
        <v/>
      </c>
      <c r="AJ23" s="256" t="str">
        <f>IFERROR(IF(AND(AND($N22&lt;&gt;$BI$6,$N22&lt;&gt;$BJ$6),AJ22="有"),$AL$2,VLOOKUP(AJ22,'P1'!$B$4:$J$35,9,FALSE)),"")</f>
        <v/>
      </c>
      <c r="AK23" s="256" t="str">
        <f>IFERROR(IF(AND(AND($N22&lt;&gt;$BI$6,$N22&lt;&gt;$BJ$6),AK22="有"),$AL$2,VLOOKUP(AK22,'P1'!$B$4:$J$35,9,FALSE)),"")</f>
        <v/>
      </c>
      <c r="AL23" s="256" t="str">
        <f>IFERROR(IF(AND(AND($N22&lt;&gt;$BI$6,$N22&lt;&gt;$BJ$6),AL22="有"),$AL$2,VLOOKUP(AL22,'P1'!$B$4:$J$35,9,FALSE)),"")</f>
        <v/>
      </c>
      <c r="AM23" s="256" t="str">
        <f>IFERROR(IF(AND(AND($N22&lt;&gt;$BI$6,$N22&lt;&gt;$BJ$6),AM22="有"),$AL$2,VLOOKUP(AM22,'P1'!$B$4:$J$35,9,FALSE)),"")</f>
        <v/>
      </c>
      <c r="AN23" s="256" t="str">
        <f>IFERROR(IF(AND(AND($N22&lt;&gt;$BI$6,$N22&lt;&gt;$BJ$6),AN22="有"),$AL$2,VLOOKUP(AN22,'P1'!$B$4:$J$35,9,FALSE)),"")</f>
        <v/>
      </c>
      <c r="AO23" s="256" t="str">
        <f>IFERROR(IF(AND(AND($N22&lt;&gt;$BI$6,$N22&lt;&gt;$BJ$6),AO22="有"),$AL$2,VLOOKUP(AO22,'P1'!$B$4:$J$35,9,FALSE)),"")</f>
        <v/>
      </c>
      <c r="AP23" s="256" t="str">
        <f>IFERROR(IF(AND(AND($N22&lt;&gt;$BI$6,$N22&lt;&gt;$BJ$6),AP22="有"),$AL$2,VLOOKUP(AP22,'P1'!$B$4:$J$35,9,FALSE)),"")</f>
        <v/>
      </c>
      <c r="AQ23" s="256" t="str">
        <f>IFERROR(IF(AND(AND($N22&lt;&gt;$BI$6,$N22&lt;&gt;$BJ$6),AQ22="有"),$AL$2,VLOOKUP(AQ22,'P1'!$B$4:$J$35,9,FALSE)),"")</f>
        <v/>
      </c>
      <c r="AR23" s="256" t="str">
        <f>IFERROR(IF(AND(AND($N22&lt;&gt;$BI$6,$N22&lt;&gt;$BJ$6),AR22="有"),$AL$2,VLOOKUP(AR22,'P1'!$B$4:$J$35,9,FALSE)),"")</f>
        <v/>
      </c>
      <c r="AS23" s="256" t="str">
        <f>IFERROR(IF(AND(AND($N22&lt;&gt;$BI$6,$N22&lt;&gt;$BJ$6),AS22="有"),$AL$2,VLOOKUP(AS22,'P1'!$B$4:$J$35,9,FALSE)),"")</f>
        <v/>
      </c>
      <c r="AT23" s="256" t="str">
        <f>IFERROR(IF(AND(AND($N22&lt;&gt;$BI$6,$N22&lt;&gt;$BJ$6),AT22="有"),$AL$2,VLOOKUP(AT22,'P1'!$B$4:$J$35,9,FALSE)),"")</f>
        <v/>
      </c>
      <c r="AU23" s="256" t="str">
        <f>IFERROR(IF(AND(AND($N22&lt;&gt;$BI$6,$N22&lt;&gt;$BJ$6),AU22="有"),$AL$2,VLOOKUP(AU22,'P1'!$B$4:$J$35,9,FALSE)),"")</f>
        <v/>
      </c>
      <c r="AV23" s="257">
        <f>SUM(Q23:AU23)</f>
        <v>0</v>
      </c>
      <c r="AW23" s="707"/>
      <c r="AX23" s="709"/>
      <c r="AY23" s="258"/>
      <c r="AZ23" s="258"/>
    </row>
    <row r="24" spans="2:52" ht="17.100000000000001" customHeight="1">
      <c r="B24" s="686">
        <f>B22+1</f>
        <v>7</v>
      </c>
      <c r="C24" s="717"/>
      <c r="D24" s="718"/>
      <c r="E24" s="718"/>
      <c r="F24" s="718"/>
      <c r="G24" s="718"/>
      <c r="H24" s="719"/>
      <c r="I24" s="723"/>
      <c r="J24" s="724"/>
      <c r="K24" s="724"/>
      <c r="L24" s="724"/>
      <c r="M24" s="725"/>
      <c r="N24" s="729"/>
      <c r="O24" s="730"/>
      <c r="P24" s="71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3">
        <f>COUNTA(Q24:AU24)</f>
        <v>0</v>
      </c>
      <c r="AW24" s="706">
        <f>AV25</f>
        <v>0</v>
      </c>
      <c r="AX24" s="708" t="str">
        <f>IFERROR(ROUNDDOWN(AV25/$AT$2,1),"")</f>
        <v/>
      </c>
      <c r="AY24" s="254"/>
      <c r="AZ24" s="254"/>
    </row>
    <row r="25" spans="2:52" ht="17.100000000000001" customHeight="1">
      <c r="B25" s="687"/>
      <c r="C25" s="720"/>
      <c r="D25" s="721"/>
      <c r="E25" s="721"/>
      <c r="F25" s="721"/>
      <c r="G25" s="721"/>
      <c r="H25" s="722"/>
      <c r="I25" s="726"/>
      <c r="J25" s="727"/>
      <c r="K25" s="727"/>
      <c r="L25" s="727"/>
      <c r="M25" s="728"/>
      <c r="N25" s="720"/>
      <c r="O25" s="721"/>
      <c r="P25" s="722"/>
      <c r="Q25" s="256" t="str">
        <f>IFERROR(IF(AND(AND($N24&lt;&gt;$BI$6,$N24&lt;&gt;$BJ$6),Q24="有"),$AL$2,VLOOKUP(Q24,'P1'!$B$4:$J$35,9,FALSE)),"")</f>
        <v/>
      </c>
      <c r="R25" s="256" t="str">
        <f>IFERROR(IF(AND(AND($N24&lt;&gt;$BI$6,$N24&lt;&gt;$BJ$6),R24="有"),$AL$2,VLOOKUP(R24,'P1'!$B$4:$J$35,9,FALSE)),"")</f>
        <v/>
      </c>
      <c r="S25" s="256" t="str">
        <f>IFERROR(IF(AND(AND($N24&lt;&gt;$BI$6,$N24&lt;&gt;$BJ$6),S24="有"),$AL$2,VLOOKUP(S24,'P1'!$B$4:$J$35,9,FALSE)),"")</f>
        <v/>
      </c>
      <c r="T25" s="256" t="str">
        <f>IFERROR(IF(AND(AND($N24&lt;&gt;$BI$6,$N24&lt;&gt;$BJ$6),T24="有"),$AL$2,VLOOKUP(T24,'P1'!$B$4:$J$35,9,FALSE)),"")</f>
        <v/>
      </c>
      <c r="U25" s="256" t="str">
        <f>IFERROR(IF(AND(AND($N24&lt;&gt;$BI$6,$N24&lt;&gt;$BJ$6),U24="有"),$AL$2,VLOOKUP(U24,'P1'!$B$4:$J$35,9,FALSE)),"")</f>
        <v/>
      </c>
      <c r="V25" s="256" t="str">
        <f>IFERROR(IF(AND(AND($N24&lt;&gt;$BI$6,$N24&lt;&gt;$BJ$6),V24="有"),$AL$2,VLOOKUP(V24,'P1'!$B$4:$J$35,9,FALSE)),"")</f>
        <v/>
      </c>
      <c r="W25" s="256" t="str">
        <f>IFERROR(IF(AND(AND($N24&lt;&gt;$BI$6,$N24&lt;&gt;$BJ$6),W24="有"),$AL$2,VLOOKUP(W24,'P1'!$B$4:$J$35,9,FALSE)),"")</f>
        <v/>
      </c>
      <c r="X25" s="256" t="str">
        <f>IFERROR(IF(AND(AND($N24&lt;&gt;$BI$6,$N24&lt;&gt;$BJ$6),X24="有"),$AL$2,VLOOKUP(X24,'P1'!$B$4:$J$35,9,FALSE)),"")</f>
        <v/>
      </c>
      <c r="Y25" s="256" t="str">
        <f>IFERROR(IF(AND(AND($N24&lt;&gt;$BI$6,$N24&lt;&gt;$BJ$6),Y24="有"),$AL$2,VLOOKUP(Y24,'P1'!$B$4:$J$35,9,FALSE)),"")</f>
        <v/>
      </c>
      <c r="Z25" s="256" t="str">
        <f>IFERROR(IF(AND(AND($N24&lt;&gt;$BI$6,$N24&lt;&gt;$BJ$6),Z24="有"),$AL$2,VLOOKUP(Z24,'P1'!$B$4:$J$35,9,FALSE)),"")</f>
        <v/>
      </c>
      <c r="AA25" s="256" t="str">
        <f>IFERROR(IF(AND(AND($N24&lt;&gt;$BI$6,$N24&lt;&gt;$BJ$6),AA24="有"),$AL$2,VLOOKUP(AA24,'P1'!$B$4:$J$35,9,FALSE)),"")</f>
        <v/>
      </c>
      <c r="AB25" s="256" t="str">
        <f>IFERROR(IF(AND(AND($N24&lt;&gt;$BI$6,$N24&lt;&gt;$BJ$6),AB24="有"),$AL$2,VLOOKUP(AB24,'P1'!$B$4:$J$35,9,FALSE)),"")</f>
        <v/>
      </c>
      <c r="AC25" s="256" t="str">
        <f>IFERROR(IF(AND(AND($N24&lt;&gt;$BI$6,$N24&lt;&gt;$BJ$6),AC24="有"),$AL$2,VLOOKUP(AC24,'P1'!$B$4:$J$35,9,FALSE)),"")</f>
        <v/>
      </c>
      <c r="AD25" s="256" t="str">
        <f>IFERROR(IF(AND(AND($N24&lt;&gt;$BI$6,$N24&lt;&gt;$BJ$6),AD24="有"),$AL$2,VLOOKUP(AD24,'P1'!$B$4:$J$35,9,FALSE)),"")</f>
        <v/>
      </c>
      <c r="AE25" s="256" t="str">
        <f>IFERROR(IF(AND(AND($N24&lt;&gt;$BI$6,$N24&lt;&gt;$BJ$6),AE24="有"),$AL$2,VLOOKUP(AE24,'P1'!$B$4:$J$35,9,FALSE)),"")</f>
        <v/>
      </c>
      <c r="AF25" s="256" t="str">
        <f>IFERROR(IF(AND(AND($N24&lt;&gt;$BI$6,$N24&lt;&gt;$BJ$6),AF24="有"),$AL$2,VLOOKUP(AF24,'P1'!$B$4:$J$35,9,FALSE)),"")</f>
        <v/>
      </c>
      <c r="AG25" s="256" t="str">
        <f>IFERROR(IF(AND(AND($N24&lt;&gt;$BI$6,$N24&lt;&gt;$BJ$6),AG24="有"),$AL$2,VLOOKUP(AG24,'P1'!$B$4:$J$35,9,FALSE)),"")</f>
        <v/>
      </c>
      <c r="AH25" s="256" t="str">
        <f>IFERROR(IF(AND(AND($N24&lt;&gt;$BI$6,$N24&lt;&gt;$BJ$6),AH24="有"),$AL$2,VLOOKUP(AH24,'P1'!$B$4:$J$35,9,FALSE)),"")</f>
        <v/>
      </c>
      <c r="AI25" s="256" t="str">
        <f>IFERROR(IF(AND(AND($N24&lt;&gt;$BI$6,$N24&lt;&gt;$BJ$6),AI24="有"),$AL$2,VLOOKUP(AI24,'P1'!$B$4:$J$35,9,FALSE)),"")</f>
        <v/>
      </c>
      <c r="AJ25" s="256" t="str">
        <f>IFERROR(IF(AND(AND($N24&lt;&gt;$BI$6,$N24&lt;&gt;$BJ$6),AJ24="有"),$AL$2,VLOOKUP(AJ24,'P1'!$B$4:$J$35,9,FALSE)),"")</f>
        <v/>
      </c>
      <c r="AK25" s="256" t="str">
        <f>IFERROR(IF(AND(AND($N24&lt;&gt;$BI$6,$N24&lt;&gt;$BJ$6),AK24="有"),$AL$2,VLOOKUP(AK24,'P1'!$B$4:$J$35,9,FALSE)),"")</f>
        <v/>
      </c>
      <c r="AL25" s="256" t="str">
        <f>IFERROR(IF(AND(AND($N24&lt;&gt;$BI$6,$N24&lt;&gt;$BJ$6),AL24="有"),$AL$2,VLOOKUP(AL24,'P1'!$B$4:$J$35,9,FALSE)),"")</f>
        <v/>
      </c>
      <c r="AM25" s="256" t="str">
        <f>IFERROR(IF(AND(AND($N24&lt;&gt;$BI$6,$N24&lt;&gt;$BJ$6),AM24="有"),$AL$2,VLOOKUP(AM24,'P1'!$B$4:$J$35,9,FALSE)),"")</f>
        <v/>
      </c>
      <c r="AN25" s="256" t="str">
        <f>IFERROR(IF(AND(AND($N24&lt;&gt;$BI$6,$N24&lt;&gt;$BJ$6),AN24="有"),$AL$2,VLOOKUP(AN24,'P1'!$B$4:$J$35,9,FALSE)),"")</f>
        <v/>
      </c>
      <c r="AO25" s="256" t="str">
        <f>IFERROR(IF(AND(AND($N24&lt;&gt;$BI$6,$N24&lt;&gt;$BJ$6),AO24="有"),$AL$2,VLOOKUP(AO24,'P1'!$B$4:$J$35,9,FALSE)),"")</f>
        <v/>
      </c>
      <c r="AP25" s="256" t="str">
        <f>IFERROR(IF(AND(AND($N24&lt;&gt;$BI$6,$N24&lt;&gt;$BJ$6),AP24="有"),$AL$2,VLOOKUP(AP24,'P1'!$B$4:$J$35,9,FALSE)),"")</f>
        <v/>
      </c>
      <c r="AQ25" s="256" t="str">
        <f>IFERROR(IF(AND(AND($N24&lt;&gt;$BI$6,$N24&lt;&gt;$BJ$6),AQ24="有"),$AL$2,VLOOKUP(AQ24,'P1'!$B$4:$J$35,9,FALSE)),"")</f>
        <v/>
      </c>
      <c r="AR25" s="256" t="str">
        <f>IFERROR(IF(AND(AND($N24&lt;&gt;$BI$6,$N24&lt;&gt;$BJ$6),AR24="有"),$AL$2,VLOOKUP(AR24,'P1'!$B$4:$J$35,9,FALSE)),"")</f>
        <v/>
      </c>
      <c r="AS25" s="256" t="str">
        <f>IFERROR(IF(AND(AND($N24&lt;&gt;$BI$6,$N24&lt;&gt;$BJ$6),AS24="有"),$AL$2,VLOOKUP(AS24,'P1'!$B$4:$J$35,9,FALSE)),"")</f>
        <v/>
      </c>
      <c r="AT25" s="256" t="str">
        <f>IFERROR(IF(AND(AND($N24&lt;&gt;$BI$6,$N24&lt;&gt;$BJ$6),AT24="有"),$AL$2,VLOOKUP(AT24,'P1'!$B$4:$J$35,9,FALSE)),"")</f>
        <v/>
      </c>
      <c r="AU25" s="256" t="str">
        <f>IFERROR(IF(AND(AND($N24&lt;&gt;$BI$6,$N24&lt;&gt;$BJ$6),AU24="有"),$AL$2,VLOOKUP(AU24,'P1'!$B$4:$J$35,9,FALSE)),"")</f>
        <v/>
      </c>
      <c r="AV25" s="257">
        <f>SUM(Q25:AU25)</f>
        <v>0</v>
      </c>
      <c r="AW25" s="707"/>
      <c r="AX25" s="709"/>
      <c r="AY25" s="258"/>
      <c r="AZ25" s="258"/>
    </row>
    <row r="26" spans="2:52" ht="17.100000000000001" customHeight="1">
      <c r="B26" s="686">
        <f>B24+1</f>
        <v>8</v>
      </c>
      <c r="C26" s="717"/>
      <c r="D26" s="718"/>
      <c r="E26" s="718"/>
      <c r="F26" s="718"/>
      <c r="G26" s="718"/>
      <c r="H26" s="719"/>
      <c r="I26" s="723"/>
      <c r="J26" s="724"/>
      <c r="K26" s="724"/>
      <c r="L26" s="724"/>
      <c r="M26" s="725"/>
      <c r="N26" s="729"/>
      <c r="O26" s="730"/>
      <c r="P26" s="71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3">
        <f>COUNTA(Q26:AU26)</f>
        <v>0</v>
      </c>
      <c r="AW26" s="706">
        <f>AV27</f>
        <v>0</v>
      </c>
      <c r="AX26" s="708" t="str">
        <f>IFERROR(ROUNDDOWN(AV27/$AT$2,1),"")</f>
        <v/>
      </c>
      <c r="AY26" s="254"/>
      <c r="AZ26" s="254"/>
    </row>
    <row r="27" spans="2:52" ht="17.100000000000001" customHeight="1">
      <c r="B27" s="687"/>
      <c r="C27" s="720"/>
      <c r="D27" s="721"/>
      <c r="E27" s="721"/>
      <c r="F27" s="721"/>
      <c r="G27" s="721"/>
      <c r="H27" s="722"/>
      <c r="I27" s="726"/>
      <c r="J27" s="727"/>
      <c r="K27" s="727"/>
      <c r="L27" s="727"/>
      <c r="M27" s="728"/>
      <c r="N27" s="720"/>
      <c r="O27" s="721"/>
      <c r="P27" s="722"/>
      <c r="Q27" s="256" t="str">
        <f>IFERROR(IF(AND(AND($N26&lt;&gt;$BI$6,$N26&lt;&gt;$BJ$6),Q26="有"),$AL$2,VLOOKUP(Q26,'P1'!$B$4:$J$35,9,FALSE)),"")</f>
        <v/>
      </c>
      <c r="R27" s="256" t="str">
        <f>IFERROR(IF(AND(AND($N26&lt;&gt;$BI$6,$N26&lt;&gt;$BJ$6),R26="有"),$AL$2,VLOOKUP(R26,'P1'!$B$4:$J$35,9,FALSE)),"")</f>
        <v/>
      </c>
      <c r="S27" s="256" t="str">
        <f>IFERROR(IF(AND(AND($N26&lt;&gt;$BI$6,$N26&lt;&gt;$BJ$6),S26="有"),$AL$2,VLOOKUP(S26,'P1'!$B$4:$J$35,9,FALSE)),"")</f>
        <v/>
      </c>
      <c r="T27" s="256" t="str">
        <f>IFERROR(IF(AND(AND($N26&lt;&gt;$BI$6,$N26&lt;&gt;$BJ$6),T26="有"),$AL$2,VLOOKUP(T26,'P1'!$B$4:$J$35,9,FALSE)),"")</f>
        <v/>
      </c>
      <c r="U27" s="256" t="str">
        <f>IFERROR(IF(AND(AND($N26&lt;&gt;$BI$6,$N26&lt;&gt;$BJ$6),U26="有"),$AL$2,VLOOKUP(U26,'P1'!$B$4:$J$35,9,FALSE)),"")</f>
        <v/>
      </c>
      <c r="V27" s="256" t="str">
        <f>IFERROR(IF(AND(AND($N26&lt;&gt;$BI$6,$N26&lt;&gt;$BJ$6),V26="有"),$AL$2,VLOOKUP(V26,'P1'!$B$4:$J$35,9,FALSE)),"")</f>
        <v/>
      </c>
      <c r="W27" s="256" t="str">
        <f>IFERROR(IF(AND(AND($N26&lt;&gt;$BI$6,$N26&lt;&gt;$BJ$6),W26="有"),$AL$2,VLOOKUP(W26,'P1'!$B$4:$J$35,9,FALSE)),"")</f>
        <v/>
      </c>
      <c r="X27" s="256" t="str">
        <f>IFERROR(IF(AND(AND($N26&lt;&gt;$BI$6,$N26&lt;&gt;$BJ$6),X26="有"),$AL$2,VLOOKUP(X26,'P1'!$B$4:$J$35,9,FALSE)),"")</f>
        <v/>
      </c>
      <c r="Y27" s="256" t="str">
        <f>IFERROR(IF(AND(AND($N26&lt;&gt;$BI$6,$N26&lt;&gt;$BJ$6),Y26="有"),$AL$2,VLOOKUP(Y26,'P1'!$B$4:$J$35,9,FALSE)),"")</f>
        <v/>
      </c>
      <c r="Z27" s="256" t="str">
        <f>IFERROR(IF(AND(AND($N26&lt;&gt;$BI$6,$N26&lt;&gt;$BJ$6),Z26="有"),$AL$2,VLOOKUP(Z26,'P1'!$B$4:$J$35,9,FALSE)),"")</f>
        <v/>
      </c>
      <c r="AA27" s="256" t="str">
        <f>IFERROR(IF(AND(AND($N26&lt;&gt;$BI$6,$N26&lt;&gt;$BJ$6),AA26="有"),$AL$2,VLOOKUP(AA26,'P1'!$B$4:$J$35,9,FALSE)),"")</f>
        <v/>
      </c>
      <c r="AB27" s="256" t="str">
        <f>IFERROR(IF(AND(AND($N26&lt;&gt;$BI$6,$N26&lt;&gt;$BJ$6),AB26="有"),$AL$2,VLOOKUP(AB26,'P1'!$B$4:$J$35,9,FALSE)),"")</f>
        <v/>
      </c>
      <c r="AC27" s="256" t="str">
        <f>IFERROR(IF(AND(AND($N26&lt;&gt;$BI$6,$N26&lt;&gt;$BJ$6),AC26="有"),$AL$2,VLOOKUP(AC26,'P1'!$B$4:$J$35,9,FALSE)),"")</f>
        <v/>
      </c>
      <c r="AD27" s="256" t="str">
        <f>IFERROR(IF(AND(AND($N26&lt;&gt;$BI$6,$N26&lt;&gt;$BJ$6),AD26="有"),$AL$2,VLOOKUP(AD26,'P1'!$B$4:$J$35,9,FALSE)),"")</f>
        <v/>
      </c>
      <c r="AE27" s="256" t="str">
        <f>IFERROR(IF(AND(AND($N26&lt;&gt;$BI$6,$N26&lt;&gt;$BJ$6),AE26="有"),$AL$2,VLOOKUP(AE26,'P1'!$B$4:$J$35,9,FALSE)),"")</f>
        <v/>
      </c>
      <c r="AF27" s="256" t="str">
        <f>IFERROR(IF(AND(AND($N26&lt;&gt;$BI$6,$N26&lt;&gt;$BJ$6),AF26="有"),$AL$2,VLOOKUP(AF26,'P1'!$B$4:$J$35,9,FALSE)),"")</f>
        <v/>
      </c>
      <c r="AG27" s="256" t="str">
        <f>IFERROR(IF(AND(AND($N26&lt;&gt;$BI$6,$N26&lt;&gt;$BJ$6),AG26="有"),$AL$2,VLOOKUP(AG26,'P1'!$B$4:$J$35,9,FALSE)),"")</f>
        <v/>
      </c>
      <c r="AH27" s="256" t="str">
        <f>IFERROR(IF(AND(AND($N26&lt;&gt;$BI$6,$N26&lt;&gt;$BJ$6),AH26="有"),$AL$2,VLOOKUP(AH26,'P1'!$B$4:$J$35,9,FALSE)),"")</f>
        <v/>
      </c>
      <c r="AI27" s="256" t="str">
        <f>IFERROR(IF(AND(AND($N26&lt;&gt;$BI$6,$N26&lt;&gt;$BJ$6),AI26="有"),$AL$2,VLOOKUP(AI26,'P1'!$B$4:$J$35,9,FALSE)),"")</f>
        <v/>
      </c>
      <c r="AJ27" s="256" t="str">
        <f>IFERROR(IF(AND(AND($N26&lt;&gt;$BI$6,$N26&lt;&gt;$BJ$6),AJ26="有"),$AL$2,VLOOKUP(AJ26,'P1'!$B$4:$J$35,9,FALSE)),"")</f>
        <v/>
      </c>
      <c r="AK27" s="256" t="str">
        <f>IFERROR(IF(AND(AND($N26&lt;&gt;$BI$6,$N26&lt;&gt;$BJ$6),AK26="有"),$AL$2,VLOOKUP(AK26,'P1'!$B$4:$J$35,9,FALSE)),"")</f>
        <v/>
      </c>
      <c r="AL27" s="256" t="str">
        <f>IFERROR(IF(AND(AND($N26&lt;&gt;$BI$6,$N26&lt;&gt;$BJ$6),AL26="有"),$AL$2,VLOOKUP(AL26,'P1'!$B$4:$J$35,9,FALSE)),"")</f>
        <v/>
      </c>
      <c r="AM27" s="256" t="str">
        <f>IFERROR(IF(AND(AND($N26&lt;&gt;$BI$6,$N26&lt;&gt;$BJ$6),AM26="有"),$AL$2,VLOOKUP(AM26,'P1'!$B$4:$J$35,9,FALSE)),"")</f>
        <v/>
      </c>
      <c r="AN27" s="256" t="str">
        <f>IFERROR(IF(AND(AND($N26&lt;&gt;$BI$6,$N26&lt;&gt;$BJ$6),AN26="有"),$AL$2,VLOOKUP(AN26,'P1'!$B$4:$J$35,9,FALSE)),"")</f>
        <v/>
      </c>
      <c r="AO27" s="256" t="str">
        <f>IFERROR(IF(AND(AND($N26&lt;&gt;$BI$6,$N26&lt;&gt;$BJ$6),AO26="有"),$AL$2,VLOOKUP(AO26,'P1'!$B$4:$J$35,9,FALSE)),"")</f>
        <v/>
      </c>
      <c r="AP27" s="256" t="str">
        <f>IFERROR(IF(AND(AND($N26&lt;&gt;$BI$6,$N26&lt;&gt;$BJ$6),AP26="有"),$AL$2,VLOOKUP(AP26,'P1'!$B$4:$J$35,9,FALSE)),"")</f>
        <v/>
      </c>
      <c r="AQ27" s="256" t="str">
        <f>IFERROR(IF(AND(AND($N26&lt;&gt;$BI$6,$N26&lt;&gt;$BJ$6),AQ26="有"),$AL$2,VLOOKUP(AQ26,'P1'!$B$4:$J$35,9,FALSE)),"")</f>
        <v/>
      </c>
      <c r="AR27" s="256" t="str">
        <f>IFERROR(IF(AND(AND($N26&lt;&gt;$BI$6,$N26&lt;&gt;$BJ$6),AR26="有"),$AL$2,VLOOKUP(AR26,'P1'!$B$4:$J$35,9,FALSE)),"")</f>
        <v/>
      </c>
      <c r="AS27" s="256" t="str">
        <f>IFERROR(IF(AND(AND($N26&lt;&gt;$BI$6,$N26&lt;&gt;$BJ$6),AS26="有"),$AL$2,VLOOKUP(AS26,'P1'!$B$4:$J$35,9,FALSE)),"")</f>
        <v/>
      </c>
      <c r="AT27" s="256" t="str">
        <f>IFERROR(IF(AND(AND($N26&lt;&gt;$BI$6,$N26&lt;&gt;$BJ$6),AT26="有"),$AL$2,VLOOKUP(AT26,'P1'!$B$4:$J$35,9,FALSE)),"")</f>
        <v/>
      </c>
      <c r="AU27" s="256" t="str">
        <f>IFERROR(IF(AND(AND($N26&lt;&gt;$BI$6,$N26&lt;&gt;$BJ$6),AU26="有"),$AL$2,VLOOKUP(AU26,'P1'!$B$4:$J$35,9,FALSE)),"")</f>
        <v/>
      </c>
      <c r="AV27" s="257">
        <f>SUM(Q27:AU27)</f>
        <v>0</v>
      </c>
      <c r="AW27" s="707"/>
      <c r="AX27" s="709"/>
      <c r="AY27" s="258"/>
      <c r="AZ27" s="258"/>
    </row>
    <row r="28" spans="2:52" ht="17.100000000000001" customHeight="1">
      <c r="B28" s="686">
        <f>B26+1</f>
        <v>9</v>
      </c>
      <c r="C28" s="717"/>
      <c r="D28" s="718"/>
      <c r="E28" s="718"/>
      <c r="F28" s="718"/>
      <c r="G28" s="718"/>
      <c r="H28" s="719"/>
      <c r="I28" s="723"/>
      <c r="J28" s="724"/>
      <c r="K28" s="724"/>
      <c r="L28" s="724"/>
      <c r="M28" s="725"/>
      <c r="N28" s="729"/>
      <c r="O28" s="730"/>
      <c r="P28" s="71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3">
        <f>COUNTA(Q28:AU28)</f>
        <v>0</v>
      </c>
      <c r="AW28" s="706">
        <f>AV29</f>
        <v>0</v>
      </c>
      <c r="AX28" s="708" t="str">
        <f>IFERROR(ROUNDDOWN(AV29/$AT$2,1),"")</f>
        <v/>
      </c>
      <c r="AY28" s="254"/>
      <c r="AZ28" s="254"/>
    </row>
    <row r="29" spans="2:52" ht="17.100000000000001" customHeight="1">
      <c r="B29" s="687"/>
      <c r="C29" s="720"/>
      <c r="D29" s="721"/>
      <c r="E29" s="721"/>
      <c r="F29" s="721"/>
      <c r="G29" s="721"/>
      <c r="H29" s="722"/>
      <c r="I29" s="726"/>
      <c r="J29" s="727"/>
      <c r="K29" s="727"/>
      <c r="L29" s="727"/>
      <c r="M29" s="728"/>
      <c r="N29" s="720"/>
      <c r="O29" s="721"/>
      <c r="P29" s="722"/>
      <c r="Q29" s="256" t="str">
        <f>IFERROR(IF(AND(AND($N28&lt;&gt;$BI$6,$N28&lt;&gt;$BJ$6),Q28="有"),$AL$2,VLOOKUP(Q28,'P1'!$B$4:$J$35,9,FALSE)),"")</f>
        <v/>
      </c>
      <c r="R29" s="256" t="str">
        <f>IFERROR(IF(AND(AND($N28&lt;&gt;$BI$6,$N28&lt;&gt;$BJ$6),R28="有"),$AL$2,VLOOKUP(R28,'P1'!$B$4:$J$35,9,FALSE)),"")</f>
        <v/>
      </c>
      <c r="S29" s="256" t="str">
        <f>IFERROR(IF(AND(AND($N28&lt;&gt;$BI$6,$N28&lt;&gt;$BJ$6),S28="有"),$AL$2,VLOOKUP(S28,'P1'!$B$4:$J$35,9,FALSE)),"")</f>
        <v/>
      </c>
      <c r="T29" s="256" t="str">
        <f>IFERROR(IF(AND(AND($N28&lt;&gt;$BI$6,$N28&lt;&gt;$BJ$6),T28="有"),$AL$2,VLOOKUP(T28,'P1'!$B$4:$J$35,9,FALSE)),"")</f>
        <v/>
      </c>
      <c r="U29" s="256" t="str">
        <f>IFERROR(IF(AND(AND($N28&lt;&gt;$BI$6,$N28&lt;&gt;$BJ$6),U28="有"),$AL$2,VLOOKUP(U28,'P1'!$B$4:$J$35,9,FALSE)),"")</f>
        <v/>
      </c>
      <c r="V29" s="256" t="str">
        <f>IFERROR(IF(AND(AND($N28&lt;&gt;$BI$6,$N28&lt;&gt;$BJ$6),V28="有"),$AL$2,VLOOKUP(V28,'P1'!$B$4:$J$35,9,FALSE)),"")</f>
        <v/>
      </c>
      <c r="W29" s="256" t="str">
        <f>IFERROR(IF(AND(AND($N28&lt;&gt;$BI$6,$N28&lt;&gt;$BJ$6),W28="有"),$AL$2,VLOOKUP(W28,'P1'!$B$4:$J$35,9,FALSE)),"")</f>
        <v/>
      </c>
      <c r="X29" s="256" t="str">
        <f>IFERROR(IF(AND(AND($N28&lt;&gt;$BI$6,$N28&lt;&gt;$BJ$6),X28="有"),$AL$2,VLOOKUP(X28,'P1'!$B$4:$J$35,9,FALSE)),"")</f>
        <v/>
      </c>
      <c r="Y29" s="256" t="str">
        <f>IFERROR(IF(AND(AND($N28&lt;&gt;$BI$6,$N28&lt;&gt;$BJ$6),Y28="有"),$AL$2,VLOOKUP(Y28,'P1'!$B$4:$J$35,9,FALSE)),"")</f>
        <v/>
      </c>
      <c r="Z29" s="256" t="str">
        <f>IFERROR(IF(AND(AND($N28&lt;&gt;$BI$6,$N28&lt;&gt;$BJ$6),Z28="有"),$AL$2,VLOOKUP(Z28,'P1'!$B$4:$J$35,9,FALSE)),"")</f>
        <v/>
      </c>
      <c r="AA29" s="256" t="str">
        <f>IFERROR(IF(AND(AND($N28&lt;&gt;$BI$6,$N28&lt;&gt;$BJ$6),AA28="有"),$AL$2,VLOOKUP(AA28,'P1'!$B$4:$J$35,9,FALSE)),"")</f>
        <v/>
      </c>
      <c r="AB29" s="256" t="str">
        <f>IFERROR(IF(AND(AND($N28&lt;&gt;$BI$6,$N28&lt;&gt;$BJ$6),AB28="有"),$AL$2,VLOOKUP(AB28,'P1'!$B$4:$J$35,9,FALSE)),"")</f>
        <v/>
      </c>
      <c r="AC29" s="256" t="str">
        <f>IFERROR(IF(AND(AND($N28&lt;&gt;$BI$6,$N28&lt;&gt;$BJ$6),AC28="有"),$AL$2,VLOOKUP(AC28,'P1'!$B$4:$J$35,9,FALSE)),"")</f>
        <v/>
      </c>
      <c r="AD29" s="256" t="str">
        <f>IFERROR(IF(AND(AND($N28&lt;&gt;$BI$6,$N28&lt;&gt;$BJ$6),AD28="有"),$AL$2,VLOOKUP(AD28,'P1'!$B$4:$J$35,9,FALSE)),"")</f>
        <v/>
      </c>
      <c r="AE29" s="256" t="str">
        <f>IFERROR(IF(AND(AND($N28&lt;&gt;$BI$6,$N28&lt;&gt;$BJ$6),AE28="有"),$AL$2,VLOOKUP(AE28,'P1'!$B$4:$J$35,9,FALSE)),"")</f>
        <v/>
      </c>
      <c r="AF29" s="256" t="str">
        <f>IFERROR(IF(AND(AND($N28&lt;&gt;$BI$6,$N28&lt;&gt;$BJ$6),AF28="有"),$AL$2,VLOOKUP(AF28,'P1'!$B$4:$J$35,9,FALSE)),"")</f>
        <v/>
      </c>
      <c r="AG29" s="256" t="str">
        <f>IFERROR(IF(AND(AND($N28&lt;&gt;$BI$6,$N28&lt;&gt;$BJ$6),AG28="有"),$AL$2,VLOOKUP(AG28,'P1'!$B$4:$J$35,9,FALSE)),"")</f>
        <v/>
      </c>
      <c r="AH29" s="256" t="str">
        <f>IFERROR(IF(AND(AND($N28&lt;&gt;$BI$6,$N28&lt;&gt;$BJ$6),AH28="有"),$AL$2,VLOOKUP(AH28,'P1'!$B$4:$J$35,9,FALSE)),"")</f>
        <v/>
      </c>
      <c r="AI29" s="256" t="str">
        <f>IFERROR(IF(AND(AND($N28&lt;&gt;$BI$6,$N28&lt;&gt;$BJ$6),AI28="有"),$AL$2,VLOOKUP(AI28,'P1'!$B$4:$J$35,9,FALSE)),"")</f>
        <v/>
      </c>
      <c r="AJ29" s="256" t="str">
        <f>IFERROR(IF(AND(AND($N28&lt;&gt;$BI$6,$N28&lt;&gt;$BJ$6),AJ28="有"),$AL$2,VLOOKUP(AJ28,'P1'!$B$4:$J$35,9,FALSE)),"")</f>
        <v/>
      </c>
      <c r="AK29" s="256" t="str">
        <f>IFERROR(IF(AND(AND($N28&lt;&gt;$BI$6,$N28&lt;&gt;$BJ$6),AK28="有"),$AL$2,VLOOKUP(AK28,'P1'!$B$4:$J$35,9,FALSE)),"")</f>
        <v/>
      </c>
      <c r="AL29" s="256" t="str">
        <f>IFERROR(IF(AND(AND($N28&lt;&gt;$BI$6,$N28&lt;&gt;$BJ$6),AL28="有"),$AL$2,VLOOKUP(AL28,'P1'!$B$4:$J$35,9,FALSE)),"")</f>
        <v/>
      </c>
      <c r="AM29" s="256" t="str">
        <f>IFERROR(IF(AND(AND($N28&lt;&gt;$BI$6,$N28&lt;&gt;$BJ$6),AM28="有"),$AL$2,VLOOKUP(AM28,'P1'!$B$4:$J$35,9,FALSE)),"")</f>
        <v/>
      </c>
      <c r="AN29" s="256" t="str">
        <f>IFERROR(IF(AND(AND($N28&lt;&gt;$BI$6,$N28&lt;&gt;$BJ$6),AN28="有"),$AL$2,VLOOKUP(AN28,'P1'!$B$4:$J$35,9,FALSE)),"")</f>
        <v/>
      </c>
      <c r="AO29" s="256" t="str">
        <f>IFERROR(IF(AND(AND($N28&lt;&gt;$BI$6,$N28&lt;&gt;$BJ$6),AO28="有"),$AL$2,VLOOKUP(AO28,'P1'!$B$4:$J$35,9,FALSE)),"")</f>
        <v/>
      </c>
      <c r="AP29" s="256" t="str">
        <f>IFERROR(IF(AND(AND($N28&lt;&gt;$BI$6,$N28&lt;&gt;$BJ$6),AP28="有"),$AL$2,VLOOKUP(AP28,'P1'!$B$4:$J$35,9,FALSE)),"")</f>
        <v/>
      </c>
      <c r="AQ29" s="256" t="str">
        <f>IFERROR(IF(AND(AND($N28&lt;&gt;$BI$6,$N28&lt;&gt;$BJ$6),AQ28="有"),$AL$2,VLOOKUP(AQ28,'P1'!$B$4:$J$35,9,FALSE)),"")</f>
        <v/>
      </c>
      <c r="AR29" s="256" t="str">
        <f>IFERROR(IF(AND(AND($N28&lt;&gt;$BI$6,$N28&lt;&gt;$BJ$6),AR28="有"),$AL$2,VLOOKUP(AR28,'P1'!$B$4:$J$35,9,FALSE)),"")</f>
        <v/>
      </c>
      <c r="AS29" s="256" t="str">
        <f>IFERROR(IF(AND(AND($N28&lt;&gt;$BI$6,$N28&lt;&gt;$BJ$6),AS28="有"),$AL$2,VLOOKUP(AS28,'P1'!$B$4:$J$35,9,FALSE)),"")</f>
        <v/>
      </c>
      <c r="AT29" s="256" t="str">
        <f>IFERROR(IF(AND(AND($N28&lt;&gt;$BI$6,$N28&lt;&gt;$BJ$6),AT28="有"),$AL$2,VLOOKUP(AT28,'P1'!$B$4:$J$35,9,FALSE)),"")</f>
        <v/>
      </c>
      <c r="AU29" s="256" t="str">
        <f>IFERROR(IF(AND(AND($N28&lt;&gt;$BI$6,$N28&lt;&gt;$BJ$6),AU28="有"),$AL$2,VLOOKUP(AU28,'P1'!$B$4:$J$35,9,FALSE)),"")</f>
        <v/>
      </c>
      <c r="AV29" s="257">
        <f>SUM(Q29:AU29)</f>
        <v>0</v>
      </c>
      <c r="AW29" s="707"/>
      <c r="AX29" s="709"/>
      <c r="AY29" s="258"/>
      <c r="AZ29" s="258"/>
    </row>
    <row r="30" spans="2:52" ht="17.100000000000001" customHeight="1">
      <c r="B30" s="686">
        <f>B28+1</f>
        <v>10</v>
      </c>
      <c r="C30" s="717"/>
      <c r="D30" s="718"/>
      <c r="E30" s="718"/>
      <c r="F30" s="718"/>
      <c r="G30" s="718"/>
      <c r="H30" s="719"/>
      <c r="I30" s="723"/>
      <c r="J30" s="724"/>
      <c r="K30" s="724"/>
      <c r="L30" s="724"/>
      <c r="M30" s="725"/>
      <c r="N30" s="729"/>
      <c r="O30" s="730"/>
      <c r="P30" s="71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3">
        <f>COUNTA(Q30:AU30)</f>
        <v>0</v>
      </c>
      <c r="AW30" s="706">
        <f>AV31</f>
        <v>0</v>
      </c>
      <c r="AX30" s="708" t="str">
        <f>IFERROR(ROUNDDOWN(AV31/$AT$2,1),"")</f>
        <v/>
      </c>
      <c r="AY30" s="254"/>
      <c r="AZ30" s="254"/>
    </row>
    <row r="31" spans="2:52" ht="17.100000000000001" customHeight="1">
      <c r="B31" s="687"/>
      <c r="C31" s="720"/>
      <c r="D31" s="721"/>
      <c r="E31" s="721"/>
      <c r="F31" s="721"/>
      <c r="G31" s="721"/>
      <c r="H31" s="722"/>
      <c r="I31" s="726"/>
      <c r="J31" s="727"/>
      <c r="K31" s="727"/>
      <c r="L31" s="727"/>
      <c r="M31" s="728"/>
      <c r="N31" s="720"/>
      <c r="O31" s="721"/>
      <c r="P31" s="722"/>
      <c r="Q31" s="256" t="str">
        <f>IFERROR(IF(AND(AND($N30&lt;&gt;$BI$6,$N30&lt;&gt;$BJ$6),Q30="有"),$AL$2,VLOOKUP(Q30,'P1'!$B$4:$J$35,9,FALSE)),"")</f>
        <v/>
      </c>
      <c r="R31" s="256" t="str">
        <f>IFERROR(IF(AND(AND($N30&lt;&gt;$BI$6,$N30&lt;&gt;$BJ$6),R30="有"),$AL$2,VLOOKUP(R30,'P1'!$B$4:$J$35,9,FALSE)),"")</f>
        <v/>
      </c>
      <c r="S31" s="256" t="str">
        <f>IFERROR(IF(AND(AND($N30&lt;&gt;$BI$6,$N30&lt;&gt;$BJ$6),S30="有"),$AL$2,VLOOKUP(S30,'P1'!$B$4:$J$35,9,FALSE)),"")</f>
        <v/>
      </c>
      <c r="T31" s="256" t="str">
        <f>IFERROR(IF(AND(AND($N30&lt;&gt;$BI$6,$N30&lt;&gt;$BJ$6),T30="有"),$AL$2,VLOOKUP(T30,'P1'!$B$4:$J$35,9,FALSE)),"")</f>
        <v/>
      </c>
      <c r="U31" s="256" t="str">
        <f>IFERROR(IF(AND(AND($N30&lt;&gt;$BI$6,$N30&lt;&gt;$BJ$6),U30="有"),$AL$2,VLOOKUP(U30,'P1'!$B$4:$J$35,9,FALSE)),"")</f>
        <v/>
      </c>
      <c r="V31" s="256" t="str">
        <f>IFERROR(IF(AND(AND($N30&lt;&gt;$BI$6,$N30&lt;&gt;$BJ$6),V30="有"),$AL$2,VLOOKUP(V30,'P1'!$B$4:$J$35,9,FALSE)),"")</f>
        <v/>
      </c>
      <c r="W31" s="256" t="str">
        <f>IFERROR(IF(AND(AND($N30&lt;&gt;$BI$6,$N30&lt;&gt;$BJ$6),W30="有"),$AL$2,VLOOKUP(W30,'P1'!$B$4:$J$35,9,FALSE)),"")</f>
        <v/>
      </c>
      <c r="X31" s="256" t="str">
        <f>IFERROR(IF(AND(AND($N30&lt;&gt;$BI$6,$N30&lt;&gt;$BJ$6),X30="有"),$AL$2,VLOOKUP(X30,'P1'!$B$4:$J$35,9,FALSE)),"")</f>
        <v/>
      </c>
      <c r="Y31" s="256" t="str">
        <f>IFERROR(IF(AND(AND($N30&lt;&gt;$BI$6,$N30&lt;&gt;$BJ$6),Y30="有"),$AL$2,VLOOKUP(Y30,'P1'!$B$4:$J$35,9,FALSE)),"")</f>
        <v/>
      </c>
      <c r="Z31" s="256" t="str">
        <f>IFERROR(IF(AND(AND($N30&lt;&gt;$BI$6,$N30&lt;&gt;$BJ$6),Z30="有"),$AL$2,VLOOKUP(Z30,'P1'!$B$4:$J$35,9,FALSE)),"")</f>
        <v/>
      </c>
      <c r="AA31" s="256" t="str">
        <f>IFERROR(IF(AND(AND($N30&lt;&gt;$BI$6,$N30&lt;&gt;$BJ$6),AA30="有"),$AL$2,VLOOKUP(AA30,'P1'!$B$4:$J$35,9,FALSE)),"")</f>
        <v/>
      </c>
      <c r="AB31" s="256" t="str">
        <f>IFERROR(IF(AND(AND($N30&lt;&gt;$BI$6,$N30&lt;&gt;$BJ$6),AB30="有"),$AL$2,VLOOKUP(AB30,'P1'!$B$4:$J$35,9,FALSE)),"")</f>
        <v/>
      </c>
      <c r="AC31" s="256" t="str">
        <f>IFERROR(IF(AND(AND($N30&lt;&gt;$BI$6,$N30&lt;&gt;$BJ$6),AC30="有"),$AL$2,VLOOKUP(AC30,'P1'!$B$4:$J$35,9,FALSE)),"")</f>
        <v/>
      </c>
      <c r="AD31" s="256" t="str">
        <f>IFERROR(IF(AND(AND($N30&lt;&gt;$BI$6,$N30&lt;&gt;$BJ$6),AD30="有"),$AL$2,VLOOKUP(AD30,'P1'!$B$4:$J$35,9,FALSE)),"")</f>
        <v/>
      </c>
      <c r="AE31" s="256" t="str">
        <f>IFERROR(IF(AND(AND($N30&lt;&gt;$BI$6,$N30&lt;&gt;$BJ$6),AE30="有"),$AL$2,VLOOKUP(AE30,'P1'!$B$4:$J$35,9,FALSE)),"")</f>
        <v/>
      </c>
      <c r="AF31" s="256" t="str">
        <f>IFERROR(IF(AND(AND($N30&lt;&gt;$BI$6,$N30&lt;&gt;$BJ$6),AF30="有"),$AL$2,VLOOKUP(AF30,'P1'!$B$4:$J$35,9,FALSE)),"")</f>
        <v/>
      </c>
      <c r="AG31" s="256" t="str">
        <f>IFERROR(IF(AND(AND($N30&lt;&gt;$BI$6,$N30&lt;&gt;$BJ$6),AG30="有"),$AL$2,VLOOKUP(AG30,'P1'!$B$4:$J$35,9,FALSE)),"")</f>
        <v/>
      </c>
      <c r="AH31" s="256" t="str">
        <f>IFERROR(IF(AND(AND($N30&lt;&gt;$BI$6,$N30&lt;&gt;$BJ$6),AH30="有"),$AL$2,VLOOKUP(AH30,'P1'!$B$4:$J$35,9,FALSE)),"")</f>
        <v/>
      </c>
      <c r="AI31" s="256" t="str">
        <f>IFERROR(IF(AND(AND($N30&lt;&gt;$BI$6,$N30&lt;&gt;$BJ$6),AI30="有"),$AL$2,VLOOKUP(AI30,'P1'!$B$4:$J$35,9,FALSE)),"")</f>
        <v/>
      </c>
      <c r="AJ31" s="256" t="str">
        <f>IFERROR(IF(AND(AND($N30&lt;&gt;$BI$6,$N30&lt;&gt;$BJ$6),AJ30="有"),$AL$2,VLOOKUP(AJ30,'P1'!$B$4:$J$35,9,FALSE)),"")</f>
        <v/>
      </c>
      <c r="AK31" s="256" t="str">
        <f>IFERROR(IF(AND(AND($N30&lt;&gt;$BI$6,$N30&lt;&gt;$BJ$6),AK30="有"),$AL$2,VLOOKUP(AK30,'P1'!$B$4:$J$35,9,FALSE)),"")</f>
        <v/>
      </c>
      <c r="AL31" s="256" t="str">
        <f>IFERROR(IF(AND(AND($N30&lt;&gt;$BI$6,$N30&lt;&gt;$BJ$6),AL30="有"),$AL$2,VLOOKUP(AL30,'P1'!$B$4:$J$35,9,FALSE)),"")</f>
        <v/>
      </c>
      <c r="AM31" s="256" t="str">
        <f>IFERROR(IF(AND(AND($N30&lt;&gt;$BI$6,$N30&lt;&gt;$BJ$6),AM30="有"),$AL$2,VLOOKUP(AM30,'P1'!$B$4:$J$35,9,FALSE)),"")</f>
        <v/>
      </c>
      <c r="AN31" s="256" t="str">
        <f>IFERROR(IF(AND(AND($N30&lt;&gt;$BI$6,$N30&lt;&gt;$BJ$6),AN30="有"),$AL$2,VLOOKUP(AN30,'P1'!$B$4:$J$35,9,FALSE)),"")</f>
        <v/>
      </c>
      <c r="AO31" s="256" t="str">
        <f>IFERROR(IF(AND(AND($N30&lt;&gt;$BI$6,$N30&lt;&gt;$BJ$6),AO30="有"),$AL$2,VLOOKUP(AO30,'P1'!$B$4:$J$35,9,FALSE)),"")</f>
        <v/>
      </c>
      <c r="AP31" s="256" t="str">
        <f>IFERROR(IF(AND(AND($N30&lt;&gt;$BI$6,$N30&lt;&gt;$BJ$6),AP30="有"),$AL$2,VLOOKUP(AP30,'P1'!$B$4:$J$35,9,FALSE)),"")</f>
        <v/>
      </c>
      <c r="AQ31" s="256" t="str">
        <f>IFERROR(IF(AND(AND($N30&lt;&gt;$BI$6,$N30&lt;&gt;$BJ$6),AQ30="有"),$AL$2,VLOOKUP(AQ30,'P1'!$B$4:$J$35,9,FALSE)),"")</f>
        <v/>
      </c>
      <c r="AR31" s="256" t="str">
        <f>IFERROR(IF(AND(AND($N30&lt;&gt;$BI$6,$N30&lt;&gt;$BJ$6),AR30="有"),$AL$2,VLOOKUP(AR30,'P1'!$B$4:$J$35,9,FALSE)),"")</f>
        <v/>
      </c>
      <c r="AS31" s="256" t="str">
        <f>IFERROR(IF(AND(AND($N30&lt;&gt;$BI$6,$N30&lt;&gt;$BJ$6),AS30="有"),$AL$2,VLOOKUP(AS30,'P1'!$B$4:$J$35,9,FALSE)),"")</f>
        <v/>
      </c>
      <c r="AT31" s="256" t="str">
        <f>IFERROR(IF(AND(AND($N30&lt;&gt;$BI$6,$N30&lt;&gt;$BJ$6),AT30="有"),$AL$2,VLOOKUP(AT30,'P1'!$B$4:$J$35,9,FALSE)),"")</f>
        <v/>
      </c>
      <c r="AU31" s="256" t="str">
        <f>IFERROR(IF(AND(AND($N30&lt;&gt;$BI$6,$N30&lt;&gt;$BJ$6),AU30="有"),$AL$2,VLOOKUP(AU30,'P1'!$B$4:$J$35,9,FALSE)),"")</f>
        <v/>
      </c>
      <c r="AV31" s="257">
        <f>SUM(Q31:AU31)</f>
        <v>0</v>
      </c>
      <c r="AW31" s="707"/>
      <c r="AX31" s="709"/>
      <c r="AY31" s="258"/>
      <c r="AZ31" s="258"/>
    </row>
    <row r="32" spans="2:52" ht="17.100000000000001" customHeight="1">
      <c r="B32" s="686">
        <f>B30+1</f>
        <v>11</v>
      </c>
      <c r="C32" s="717"/>
      <c r="D32" s="718"/>
      <c r="E32" s="718"/>
      <c r="F32" s="718"/>
      <c r="G32" s="718"/>
      <c r="H32" s="719"/>
      <c r="I32" s="723"/>
      <c r="J32" s="724"/>
      <c r="K32" s="724"/>
      <c r="L32" s="724"/>
      <c r="M32" s="725"/>
      <c r="N32" s="729"/>
      <c r="O32" s="730"/>
      <c r="P32" s="71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3">
        <f>COUNTA(Q32:AU32)</f>
        <v>0</v>
      </c>
      <c r="AW32" s="706">
        <f>AV33</f>
        <v>0</v>
      </c>
      <c r="AX32" s="708" t="str">
        <f>IFERROR(ROUNDDOWN(AV33/$AT$2,1),"")</f>
        <v/>
      </c>
      <c r="AY32" s="254"/>
      <c r="AZ32" s="254"/>
    </row>
    <row r="33" spans="2:59" ht="17.100000000000001" customHeight="1">
      <c r="B33" s="687"/>
      <c r="C33" s="720"/>
      <c r="D33" s="721"/>
      <c r="E33" s="721"/>
      <c r="F33" s="721"/>
      <c r="G33" s="721"/>
      <c r="H33" s="722"/>
      <c r="I33" s="726"/>
      <c r="J33" s="727"/>
      <c r="K33" s="727"/>
      <c r="L33" s="727"/>
      <c r="M33" s="728"/>
      <c r="N33" s="720"/>
      <c r="O33" s="721"/>
      <c r="P33" s="722"/>
      <c r="Q33" s="256" t="str">
        <f>IFERROR(IF(AND(AND($N32&lt;&gt;$BI$6,$N32&lt;&gt;$BJ$6),Q32="有"),$AL$2,VLOOKUP(Q32,'P1'!$B$4:$J$35,9,FALSE)),"")</f>
        <v/>
      </c>
      <c r="R33" s="256" t="str">
        <f>IFERROR(IF(AND(AND($N32&lt;&gt;$BI$6,$N32&lt;&gt;$BJ$6),R32="有"),$AL$2,VLOOKUP(R32,'P1'!$B$4:$J$35,9,FALSE)),"")</f>
        <v/>
      </c>
      <c r="S33" s="256" t="str">
        <f>IFERROR(IF(AND(AND($N32&lt;&gt;$BI$6,$N32&lt;&gt;$BJ$6),S32="有"),$AL$2,VLOOKUP(S32,'P1'!$B$4:$J$35,9,FALSE)),"")</f>
        <v/>
      </c>
      <c r="T33" s="256" t="str">
        <f>IFERROR(IF(AND(AND($N32&lt;&gt;$BI$6,$N32&lt;&gt;$BJ$6),T32="有"),$AL$2,VLOOKUP(T32,'P1'!$B$4:$J$35,9,FALSE)),"")</f>
        <v/>
      </c>
      <c r="U33" s="256" t="str">
        <f>IFERROR(IF(AND(AND($N32&lt;&gt;$BI$6,$N32&lt;&gt;$BJ$6),U32="有"),$AL$2,VLOOKUP(U32,'P1'!$B$4:$J$35,9,FALSE)),"")</f>
        <v/>
      </c>
      <c r="V33" s="256" t="str">
        <f>IFERROR(IF(AND(AND($N32&lt;&gt;$BI$6,$N32&lt;&gt;$BJ$6),V32="有"),$AL$2,VLOOKUP(V32,'P1'!$B$4:$J$35,9,FALSE)),"")</f>
        <v/>
      </c>
      <c r="W33" s="256" t="str">
        <f>IFERROR(IF(AND(AND($N32&lt;&gt;$BI$6,$N32&lt;&gt;$BJ$6),W32="有"),$AL$2,VLOOKUP(W32,'P1'!$B$4:$J$35,9,FALSE)),"")</f>
        <v/>
      </c>
      <c r="X33" s="256" t="str">
        <f>IFERROR(IF(AND(AND($N32&lt;&gt;$BI$6,$N32&lt;&gt;$BJ$6),X32="有"),$AL$2,VLOOKUP(X32,'P1'!$B$4:$J$35,9,FALSE)),"")</f>
        <v/>
      </c>
      <c r="Y33" s="256" t="str">
        <f>IFERROR(IF(AND(AND($N32&lt;&gt;$BI$6,$N32&lt;&gt;$BJ$6),Y32="有"),$AL$2,VLOOKUP(Y32,'P1'!$B$4:$J$35,9,FALSE)),"")</f>
        <v/>
      </c>
      <c r="Z33" s="256" t="str">
        <f>IFERROR(IF(AND(AND($N32&lt;&gt;$BI$6,$N32&lt;&gt;$BJ$6),Z32="有"),$AL$2,VLOOKUP(Z32,'P1'!$B$4:$J$35,9,FALSE)),"")</f>
        <v/>
      </c>
      <c r="AA33" s="256" t="str">
        <f>IFERROR(IF(AND(AND($N32&lt;&gt;$BI$6,$N32&lt;&gt;$BJ$6),AA32="有"),$AL$2,VLOOKUP(AA32,'P1'!$B$4:$J$35,9,FALSE)),"")</f>
        <v/>
      </c>
      <c r="AB33" s="256" t="str">
        <f>IFERROR(IF(AND(AND($N32&lt;&gt;$BI$6,$N32&lt;&gt;$BJ$6),AB32="有"),$AL$2,VLOOKUP(AB32,'P1'!$B$4:$J$35,9,FALSE)),"")</f>
        <v/>
      </c>
      <c r="AC33" s="256" t="str">
        <f>IFERROR(IF(AND(AND($N32&lt;&gt;$BI$6,$N32&lt;&gt;$BJ$6),AC32="有"),$AL$2,VLOOKUP(AC32,'P1'!$B$4:$J$35,9,FALSE)),"")</f>
        <v/>
      </c>
      <c r="AD33" s="256" t="str">
        <f>IFERROR(IF(AND(AND($N32&lt;&gt;$BI$6,$N32&lt;&gt;$BJ$6),AD32="有"),$AL$2,VLOOKUP(AD32,'P1'!$B$4:$J$35,9,FALSE)),"")</f>
        <v/>
      </c>
      <c r="AE33" s="256" t="str">
        <f>IFERROR(IF(AND(AND($N32&lt;&gt;$BI$6,$N32&lt;&gt;$BJ$6),AE32="有"),$AL$2,VLOOKUP(AE32,'P1'!$B$4:$J$35,9,FALSE)),"")</f>
        <v/>
      </c>
      <c r="AF33" s="256" t="str">
        <f>IFERROR(IF(AND(AND($N32&lt;&gt;$BI$6,$N32&lt;&gt;$BJ$6),AF32="有"),$AL$2,VLOOKUP(AF32,'P1'!$B$4:$J$35,9,FALSE)),"")</f>
        <v/>
      </c>
      <c r="AG33" s="256" t="str">
        <f>IFERROR(IF(AND(AND($N32&lt;&gt;$BI$6,$N32&lt;&gt;$BJ$6),AG32="有"),$AL$2,VLOOKUP(AG32,'P1'!$B$4:$J$35,9,FALSE)),"")</f>
        <v/>
      </c>
      <c r="AH33" s="256" t="str">
        <f>IFERROR(IF(AND(AND($N32&lt;&gt;$BI$6,$N32&lt;&gt;$BJ$6),AH32="有"),$AL$2,VLOOKUP(AH32,'P1'!$B$4:$J$35,9,FALSE)),"")</f>
        <v/>
      </c>
      <c r="AI33" s="256" t="str">
        <f>IFERROR(IF(AND(AND($N32&lt;&gt;$BI$6,$N32&lt;&gt;$BJ$6),AI32="有"),$AL$2,VLOOKUP(AI32,'P1'!$B$4:$J$35,9,FALSE)),"")</f>
        <v/>
      </c>
      <c r="AJ33" s="256" t="str">
        <f>IFERROR(IF(AND(AND($N32&lt;&gt;$BI$6,$N32&lt;&gt;$BJ$6),AJ32="有"),$AL$2,VLOOKUP(AJ32,'P1'!$B$4:$J$35,9,FALSE)),"")</f>
        <v/>
      </c>
      <c r="AK33" s="256" t="str">
        <f>IFERROR(IF(AND(AND($N32&lt;&gt;$BI$6,$N32&lt;&gt;$BJ$6),AK32="有"),$AL$2,VLOOKUP(AK32,'P1'!$B$4:$J$35,9,FALSE)),"")</f>
        <v/>
      </c>
      <c r="AL33" s="256" t="str">
        <f>IFERROR(IF(AND(AND($N32&lt;&gt;$BI$6,$N32&lt;&gt;$BJ$6),AL32="有"),$AL$2,VLOOKUP(AL32,'P1'!$B$4:$J$35,9,FALSE)),"")</f>
        <v/>
      </c>
      <c r="AM33" s="256" t="str">
        <f>IFERROR(IF(AND(AND($N32&lt;&gt;$BI$6,$N32&lt;&gt;$BJ$6),AM32="有"),$AL$2,VLOOKUP(AM32,'P1'!$B$4:$J$35,9,FALSE)),"")</f>
        <v/>
      </c>
      <c r="AN33" s="256" t="str">
        <f>IFERROR(IF(AND(AND($N32&lt;&gt;$BI$6,$N32&lt;&gt;$BJ$6),AN32="有"),$AL$2,VLOOKUP(AN32,'P1'!$B$4:$J$35,9,FALSE)),"")</f>
        <v/>
      </c>
      <c r="AO33" s="256" t="str">
        <f>IFERROR(IF(AND(AND($N32&lt;&gt;$BI$6,$N32&lt;&gt;$BJ$6),AO32="有"),$AL$2,VLOOKUP(AO32,'P1'!$B$4:$J$35,9,FALSE)),"")</f>
        <v/>
      </c>
      <c r="AP33" s="256" t="str">
        <f>IFERROR(IF(AND(AND($N32&lt;&gt;$BI$6,$N32&lt;&gt;$BJ$6),AP32="有"),$AL$2,VLOOKUP(AP32,'P1'!$B$4:$J$35,9,FALSE)),"")</f>
        <v/>
      </c>
      <c r="AQ33" s="256" t="str">
        <f>IFERROR(IF(AND(AND($N32&lt;&gt;$BI$6,$N32&lt;&gt;$BJ$6),AQ32="有"),$AL$2,VLOOKUP(AQ32,'P1'!$B$4:$J$35,9,FALSE)),"")</f>
        <v/>
      </c>
      <c r="AR33" s="256" t="str">
        <f>IFERROR(IF(AND(AND($N32&lt;&gt;$BI$6,$N32&lt;&gt;$BJ$6),AR32="有"),$AL$2,VLOOKUP(AR32,'P1'!$B$4:$J$35,9,FALSE)),"")</f>
        <v/>
      </c>
      <c r="AS33" s="256" t="str">
        <f>IFERROR(IF(AND(AND($N32&lt;&gt;$BI$6,$N32&lt;&gt;$BJ$6),AS32="有"),$AL$2,VLOOKUP(AS32,'P1'!$B$4:$J$35,9,FALSE)),"")</f>
        <v/>
      </c>
      <c r="AT33" s="256" t="str">
        <f>IFERROR(IF(AND(AND($N32&lt;&gt;$BI$6,$N32&lt;&gt;$BJ$6),AT32="有"),$AL$2,VLOOKUP(AT32,'P1'!$B$4:$J$35,9,FALSE)),"")</f>
        <v/>
      </c>
      <c r="AU33" s="256" t="str">
        <f>IFERROR(IF(AND(AND($N32&lt;&gt;$BI$6,$N32&lt;&gt;$BJ$6),AU32="有"),$AL$2,VLOOKUP(AU32,'P1'!$B$4:$J$35,9,FALSE)),"")</f>
        <v/>
      </c>
      <c r="AV33" s="257">
        <f>SUM(Q33:AU33)</f>
        <v>0</v>
      </c>
      <c r="AW33" s="707"/>
      <c r="AX33" s="709"/>
      <c r="AY33" s="258"/>
      <c r="AZ33" s="258"/>
    </row>
    <row r="34" spans="2:59" ht="17.100000000000001" customHeight="1">
      <c r="B34" s="686">
        <f>B32+1</f>
        <v>12</v>
      </c>
      <c r="C34" s="717"/>
      <c r="D34" s="718"/>
      <c r="E34" s="718"/>
      <c r="F34" s="718"/>
      <c r="G34" s="718"/>
      <c r="H34" s="719"/>
      <c r="I34" s="723"/>
      <c r="J34" s="724"/>
      <c r="K34" s="724"/>
      <c r="L34" s="724"/>
      <c r="M34" s="725"/>
      <c r="N34" s="729"/>
      <c r="O34" s="730"/>
      <c r="P34" s="71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3">
        <f>COUNTA(Q34:AU34)</f>
        <v>0</v>
      </c>
      <c r="AW34" s="706">
        <f>AV35</f>
        <v>0</v>
      </c>
      <c r="AX34" s="708" t="str">
        <f>IFERROR(ROUNDDOWN(AV35/$AT$2,1),"")</f>
        <v/>
      </c>
      <c r="AY34" s="254"/>
      <c r="AZ34" s="254"/>
    </row>
    <row r="35" spans="2:59" ht="17.100000000000001" customHeight="1">
      <c r="B35" s="687"/>
      <c r="C35" s="720"/>
      <c r="D35" s="721"/>
      <c r="E35" s="721"/>
      <c r="F35" s="721"/>
      <c r="G35" s="721"/>
      <c r="H35" s="722"/>
      <c r="I35" s="726"/>
      <c r="J35" s="727"/>
      <c r="K35" s="727"/>
      <c r="L35" s="727"/>
      <c r="M35" s="728"/>
      <c r="N35" s="720"/>
      <c r="O35" s="721"/>
      <c r="P35" s="722"/>
      <c r="Q35" s="256" t="str">
        <f>IFERROR(IF(AND(AND($N34&lt;&gt;$BI$6,$N34&lt;&gt;$BJ$6),Q34="有"),$AL$2,VLOOKUP(Q34,'P1'!$B$4:$J$35,9,FALSE)),"")</f>
        <v/>
      </c>
      <c r="R35" s="256" t="str">
        <f>IFERROR(IF(AND(AND($N34&lt;&gt;$BI$6,$N34&lt;&gt;$BJ$6),R34="有"),$AL$2,VLOOKUP(R34,'P1'!$B$4:$J$35,9,FALSE)),"")</f>
        <v/>
      </c>
      <c r="S35" s="256" t="str">
        <f>IFERROR(IF(AND(AND($N34&lt;&gt;$BI$6,$N34&lt;&gt;$BJ$6),S34="有"),$AL$2,VLOOKUP(S34,'P1'!$B$4:$J$35,9,FALSE)),"")</f>
        <v/>
      </c>
      <c r="T35" s="256" t="str">
        <f>IFERROR(IF(AND(AND($N34&lt;&gt;$BI$6,$N34&lt;&gt;$BJ$6),T34="有"),$AL$2,VLOOKUP(T34,'P1'!$B$4:$J$35,9,FALSE)),"")</f>
        <v/>
      </c>
      <c r="U35" s="256" t="str">
        <f>IFERROR(IF(AND(AND($N34&lt;&gt;$BI$6,$N34&lt;&gt;$BJ$6),U34="有"),$AL$2,VLOOKUP(U34,'P1'!$B$4:$J$35,9,FALSE)),"")</f>
        <v/>
      </c>
      <c r="V35" s="256" t="str">
        <f>IFERROR(IF(AND(AND($N34&lt;&gt;$BI$6,$N34&lt;&gt;$BJ$6),V34="有"),$AL$2,VLOOKUP(V34,'P1'!$B$4:$J$35,9,FALSE)),"")</f>
        <v/>
      </c>
      <c r="W35" s="256" t="str">
        <f>IFERROR(IF(AND(AND($N34&lt;&gt;$BI$6,$N34&lt;&gt;$BJ$6),W34="有"),$AL$2,VLOOKUP(W34,'P1'!$B$4:$J$35,9,FALSE)),"")</f>
        <v/>
      </c>
      <c r="X35" s="256" t="str">
        <f>IFERROR(IF(AND(AND($N34&lt;&gt;$BI$6,$N34&lt;&gt;$BJ$6),X34="有"),$AL$2,VLOOKUP(X34,'P1'!$B$4:$J$35,9,FALSE)),"")</f>
        <v/>
      </c>
      <c r="Y35" s="256" t="str">
        <f>IFERROR(IF(AND(AND($N34&lt;&gt;$BI$6,$N34&lt;&gt;$BJ$6),Y34="有"),$AL$2,VLOOKUP(Y34,'P1'!$B$4:$J$35,9,FALSE)),"")</f>
        <v/>
      </c>
      <c r="Z35" s="256" t="str">
        <f>IFERROR(IF(AND(AND($N34&lt;&gt;$BI$6,$N34&lt;&gt;$BJ$6),Z34="有"),$AL$2,VLOOKUP(Z34,'P1'!$B$4:$J$35,9,FALSE)),"")</f>
        <v/>
      </c>
      <c r="AA35" s="256" t="str">
        <f>IFERROR(IF(AND(AND($N34&lt;&gt;$BI$6,$N34&lt;&gt;$BJ$6),AA34="有"),$AL$2,VLOOKUP(AA34,'P1'!$B$4:$J$35,9,FALSE)),"")</f>
        <v/>
      </c>
      <c r="AB35" s="256" t="str">
        <f>IFERROR(IF(AND(AND($N34&lt;&gt;$BI$6,$N34&lt;&gt;$BJ$6),AB34="有"),$AL$2,VLOOKUP(AB34,'P1'!$B$4:$J$35,9,FALSE)),"")</f>
        <v/>
      </c>
      <c r="AC35" s="256" t="str">
        <f>IFERROR(IF(AND(AND($N34&lt;&gt;$BI$6,$N34&lt;&gt;$BJ$6),AC34="有"),$AL$2,VLOOKUP(AC34,'P1'!$B$4:$J$35,9,FALSE)),"")</f>
        <v/>
      </c>
      <c r="AD35" s="256" t="str">
        <f>IFERROR(IF(AND(AND($N34&lt;&gt;$BI$6,$N34&lt;&gt;$BJ$6),AD34="有"),$AL$2,VLOOKUP(AD34,'P1'!$B$4:$J$35,9,FALSE)),"")</f>
        <v/>
      </c>
      <c r="AE35" s="256" t="str">
        <f>IFERROR(IF(AND(AND($N34&lt;&gt;$BI$6,$N34&lt;&gt;$BJ$6),AE34="有"),$AL$2,VLOOKUP(AE34,'P1'!$B$4:$J$35,9,FALSE)),"")</f>
        <v/>
      </c>
      <c r="AF35" s="256" t="str">
        <f>IFERROR(IF(AND(AND($N34&lt;&gt;$BI$6,$N34&lt;&gt;$BJ$6),AF34="有"),$AL$2,VLOOKUP(AF34,'P1'!$B$4:$J$35,9,FALSE)),"")</f>
        <v/>
      </c>
      <c r="AG35" s="256" t="str">
        <f>IFERROR(IF(AND(AND($N34&lt;&gt;$BI$6,$N34&lt;&gt;$BJ$6),AG34="有"),$AL$2,VLOOKUP(AG34,'P1'!$B$4:$J$35,9,FALSE)),"")</f>
        <v/>
      </c>
      <c r="AH35" s="256" t="str">
        <f>IFERROR(IF(AND(AND($N34&lt;&gt;$BI$6,$N34&lt;&gt;$BJ$6),AH34="有"),$AL$2,VLOOKUP(AH34,'P1'!$B$4:$J$35,9,FALSE)),"")</f>
        <v/>
      </c>
      <c r="AI35" s="256" t="str">
        <f>IFERROR(IF(AND(AND($N34&lt;&gt;$BI$6,$N34&lt;&gt;$BJ$6),AI34="有"),$AL$2,VLOOKUP(AI34,'P1'!$B$4:$J$35,9,FALSE)),"")</f>
        <v/>
      </c>
      <c r="AJ35" s="256" t="str">
        <f>IFERROR(IF(AND(AND($N34&lt;&gt;$BI$6,$N34&lt;&gt;$BJ$6),AJ34="有"),$AL$2,VLOOKUP(AJ34,'P1'!$B$4:$J$35,9,FALSE)),"")</f>
        <v/>
      </c>
      <c r="AK35" s="256" t="str">
        <f>IFERROR(IF(AND(AND($N34&lt;&gt;$BI$6,$N34&lt;&gt;$BJ$6),AK34="有"),$AL$2,VLOOKUP(AK34,'P1'!$B$4:$J$35,9,FALSE)),"")</f>
        <v/>
      </c>
      <c r="AL35" s="256" t="str">
        <f>IFERROR(IF(AND(AND($N34&lt;&gt;$BI$6,$N34&lt;&gt;$BJ$6),AL34="有"),$AL$2,VLOOKUP(AL34,'P1'!$B$4:$J$35,9,FALSE)),"")</f>
        <v/>
      </c>
      <c r="AM35" s="256" t="str">
        <f>IFERROR(IF(AND(AND($N34&lt;&gt;$BI$6,$N34&lt;&gt;$BJ$6),AM34="有"),$AL$2,VLOOKUP(AM34,'P1'!$B$4:$J$35,9,FALSE)),"")</f>
        <v/>
      </c>
      <c r="AN35" s="256" t="str">
        <f>IFERROR(IF(AND(AND($N34&lt;&gt;$BI$6,$N34&lt;&gt;$BJ$6),AN34="有"),$AL$2,VLOOKUP(AN34,'P1'!$B$4:$J$35,9,FALSE)),"")</f>
        <v/>
      </c>
      <c r="AO35" s="256" t="str">
        <f>IFERROR(IF(AND(AND($N34&lt;&gt;$BI$6,$N34&lt;&gt;$BJ$6),AO34="有"),$AL$2,VLOOKUP(AO34,'P1'!$B$4:$J$35,9,FALSE)),"")</f>
        <v/>
      </c>
      <c r="AP35" s="256" t="str">
        <f>IFERROR(IF(AND(AND($N34&lt;&gt;$BI$6,$N34&lt;&gt;$BJ$6),AP34="有"),$AL$2,VLOOKUP(AP34,'P1'!$B$4:$J$35,9,FALSE)),"")</f>
        <v/>
      </c>
      <c r="AQ35" s="256" t="str">
        <f>IFERROR(IF(AND(AND($N34&lt;&gt;$BI$6,$N34&lt;&gt;$BJ$6),AQ34="有"),$AL$2,VLOOKUP(AQ34,'P1'!$B$4:$J$35,9,FALSE)),"")</f>
        <v/>
      </c>
      <c r="AR35" s="256" t="str">
        <f>IFERROR(IF(AND(AND($N34&lt;&gt;$BI$6,$N34&lt;&gt;$BJ$6),AR34="有"),$AL$2,VLOOKUP(AR34,'P1'!$B$4:$J$35,9,FALSE)),"")</f>
        <v/>
      </c>
      <c r="AS35" s="256" t="str">
        <f>IFERROR(IF(AND(AND($N34&lt;&gt;$BI$6,$N34&lt;&gt;$BJ$6),AS34="有"),$AL$2,VLOOKUP(AS34,'P1'!$B$4:$J$35,9,FALSE)),"")</f>
        <v/>
      </c>
      <c r="AT35" s="256" t="str">
        <f>IFERROR(IF(AND(AND($N34&lt;&gt;$BI$6,$N34&lt;&gt;$BJ$6),AT34="有"),$AL$2,VLOOKUP(AT34,'P1'!$B$4:$J$35,9,FALSE)),"")</f>
        <v/>
      </c>
      <c r="AU35" s="256" t="str">
        <f>IFERROR(IF(AND(AND($N34&lt;&gt;$BI$6,$N34&lt;&gt;$BJ$6),AU34="有"),$AL$2,VLOOKUP(AU34,'P1'!$B$4:$J$35,9,FALSE)),"")</f>
        <v/>
      </c>
      <c r="AV35" s="257">
        <f>SUM(Q35:AU35)</f>
        <v>0</v>
      </c>
      <c r="AW35" s="707"/>
      <c r="AX35" s="709"/>
      <c r="AY35" s="258"/>
      <c r="AZ35" s="258"/>
    </row>
    <row r="36" spans="2:59" ht="17.100000000000001" customHeight="1">
      <c r="B36" s="686">
        <f>B34+1</f>
        <v>13</v>
      </c>
      <c r="C36" s="717"/>
      <c r="D36" s="718"/>
      <c r="E36" s="718"/>
      <c r="F36" s="718"/>
      <c r="G36" s="718"/>
      <c r="H36" s="719"/>
      <c r="I36" s="723"/>
      <c r="J36" s="724"/>
      <c r="K36" s="724"/>
      <c r="L36" s="724"/>
      <c r="M36" s="725"/>
      <c r="N36" s="729"/>
      <c r="O36" s="730"/>
      <c r="P36" s="71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3">
        <f>COUNTA(Q36:AU36)</f>
        <v>0</v>
      </c>
      <c r="AW36" s="706">
        <f>AV37</f>
        <v>0</v>
      </c>
      <c r="AX36" s="708" t="str">
        <f>IFERROR(ROUNDDOWN(AV37/$AT$2,1),"")</f>
        <v/>
      </c>
      <c r="AY36" s="254"/>
      <c r="AZ36" s="254"/>
      <c r="BA36" s="234"/>
      <c r="BB36" s="234"/>
    </row>
    <row r="37" spans="2:59" ht="17.100000000000001" customHeight="1">
      <c r="B37" s="687"/>
      <c r="C37" s="720"/>
      <c r="D37" s="721"/>
      <c r="E37" s="721"/>
      <c r="F37" s="721"/>
      <c r="G37" s="721"/>
      <c r="H37" s="722"/>
      <c r="I37" s="726"/>
      <c r="J37" s="727"/>
      <c r="K37" s="727"/>
      <c r="L37" s="727"/>
      <c r="M37" s="728"/>
      <c r="N37" s="720"/>
      <c r="O37" s="721"/>
      <c r="P37" s="722"/>
      <c r="Q37" s="256" t="str">
        <f>IFERROR(IF(AND(AND($N36&lt;&gt;$BI$6,$N36&lt;&gt;$BJ$6),Q36="有"),$AL$2,VLOOKUP(Q36,'P1'!$B$4:$J$35,9,FALSE)),"")</f>
        <v/>
      </c>
      <c r="R37" s="256" t="str">
        <f>IFERROR(IF(AND(AND($N36&lt;&gt;$BI$6,$N36&lt;&gt;$BJ$6),R36="有"),$AL$2,VLOOKUP(R36,'P1'!$B$4:$J$35,9,FALSE)),"")</f>
        <v/>
      </c>
      <c r="S37" s="256" t="str">
        <f>IFERROR(IF(AND(AND($N36&lt;&gt;$BI$6,$N36&lt;&gt;$BJ$6),S36="有"),$AL$2,VLOOKUP(S36,'P1'!$B$4:$J$35,9,FALSE)),"")</f>
        <v/>
      </c>
      <c r="T37" s="256" t="str">
        <f>IFERROR(IF(AND(AND($N36&lt;&gt;$BI$6,$N36&lt;&gt;$BJ$6),T36="有"),$AL$2,VLOOKUP(T36,'P1'!$B$4:$J$35,9,FALSE)),"")</f>
        <v/>
      </c>
      <c r="U37" s="256" t="str">
        <f>IFERROR(IF(AND(AND($N36&lt;&gt;$BI$6,$N36&lt;&gt;$BJ$6),U36="有"),$AL$2,VLOOKUP(U36,'P1'!$B$4:$J$35,9,FALSE)),"")</f>
        <v/>
      </c>
      <c r="V37" s="256" t="str">
        <f>IFERROR(IF(AND(AND($N36&lt;&gt;$BI$6,$N36&lt;&gt;$BJ$6),V36="有"),$AL$2,VLOOKUP(V36,'P1'!$B$4:$J$35,9,FALSE)),"")</f>
        <v/>
      </c>
      <c r="W37" s="256" t="str">
        <f>IFERROR(IF(AND(AND($N36&lt;&gt;$BI$6,$N36&lt;&gt;$BJ$6),W36="有"),$AL$2,VLOOKUP(W36,'P1'!$B$4:$J$35,9,FALSE)),"")</f>
        <v/>
      </c>
      <c r="X37" s="256" t="str">
        <f>IFERROR(IF(AND(AND($N36&lt;&gt;$BI$6,$N36&lt;&gt;$BJ$6),X36="有"),$AL$2,VLOOKUP(X36,'P1'!$B$4:$J$35,9,FALSE)),"")</f>
        <v/>
      </c>
      <c r="Y37" s="256" t="str">
        <f>IFERROR(IF(AND(AND($N36&lt;&gt;$BI$6,$N36&lt;&gt;$BJ$6),Y36="有"),$AL$2,VLOOKUP(Y36,'P1'!$B$4:$J$35,9,FALSE)),"")</f>
        <v/>
      </c>
      <c r="Z37" s="256" t="str">
        <f>IFERROR(IF(AND(AND($N36&lt;&gt;$BI$6,$N36&lt;&gt;$BJ$6),Z36="有"),$AL$2,VLOOKUP(Z36,'P1'!$B$4:$J$35,9,FALSE)),"")</f>
        <v/>
      </c>
      <c r="AA37" s="256" t="str">
        <f>IFERROR(IF(AND(AND($N36&lt;&gt;$BI$6,$N36&lt;&gt;$BJ$6),AA36="有"),$AL$2,VLOOKUP(AA36,'P1'!$B$4:$J$35,9,FALSE)),"")</f>
        <v/>
      </c>
      <c r="AB37" s="256" t="str">
        <f>IFERROR(IF(AND(AND($N36&lt;&gt;$BI$6,$N36&lt;&gt;$BJ$6),AB36="有"),$AL$2,VLOOKUP(AB36,'P1'!$B$4:$J$35,9,FALSE)),"")</f>
        <v/>
      </c>
      <c r="AC37" s="256" t="str">
        <f>IFERROR(IF(AND(AND($N36&lt;&gt;$BI$6,$N36&lt;&gt;$BJ$6),AC36="有"),$AL$2,VLOOKUP(AC36,'P1'!$B$4:$J$35,9,FALSE)),"")</f>
        <v/>
      </c>
      <c r="AD37" s="256" t="str">
        <f>IFERROR(IF(AND(AND($N36&lt;&gt;$BI$6,$N36&lt;&gt;$BJ$6),AD36="有"),$AL$2,VLOOKUP(AD36,'P1'!$B$4:$J$35,9,FALSE)),"")</f>
        <v/>
      </c>
      <c r="AE37" s="256" t="str">
        <f>IFERROR(IF(AND(AND($N36&lt;&gt;$BI$6,$N36&lt;&gt;$BJ$6),AE36="有"),$AL$2,VLOOKUP(AE36,'P1'!$B$4:$J$35,9,FALSE)),"")</f>
        <v/>
      </c>
      <c r="AF37" s="256" t="str">
        <f>IFERROR(IF(AND(AND($N36&lt;&gt;$BI$6,$N36&lt;&gt;$BJ$6),AF36="有"),$AL$2,VLOOKUP(AF36,'P1'!$B$4:$J$35,9,FALSE)),"")</f>
        <v/>
      </c>
      <c r="AG37" s="256" t="str">
        <f>IFERROR(IF(AND(AND($N36&lt;&gt;$BI$6,$N36&lt;&gt;$BJ$6),AG36="有"),$AL$2,VLOOKUP(AG36,'P1'!$B$4:$J$35,9,FALSE)),"")</f>
        <v/>
      </c>
      <c r="AH37" s="256" t="str">
        <f>IFERROR(IF(AND(AND($N36&lt;&gt;$BI$6,$N36&lt;&gt;$BJ$6),AH36="有"),$AL$2,VLOOKUP(AH36,'P1'!$B$4:$J$35,9,FALSE)),"")</f>
        <v/>
      </c>
      <c r="AI37" s="256" t="str">
        <f>IFERROR(IF(AND(AND($N36&lt;&gt;$BI$6,$N36&lt;&gt;$BJ$6),AI36="有"),$AL$2,VLOOKUP(AI36,'P1'!$B$4:$J$35,9,FALSE)),"")</f>
        <v/>
      </c>
      <c r="AJ37" s="256" t="str">
        <f>IFERROR(IF(AND(AND($N36&lt;&gt;$BI$6,$N36&lt;&gt;$BJ$6),AJ36="有"),$AL$2,VLOOKUP(AJ36,'P1'!$B$4:$J$35,9,FALSE)),"")</f>
        <v/>
      </c>
      <c r="AK37" s="256" t="str">
        <f>IFERROR(IF(AND(AND($N36&lt;&gt;$BI$6,$N36&lt;&gt;$BJ$6),AK36="有"),$AL$2,VLOOKUP(AK36,'P1'!$B$4:$J$35,9,FALSE)),"")</f>
        <v/>
      </c>
      <c r="AL37" s="256" t="str">
        <f>IFERROR(IF(AND(AND($N36&lt;&gt;$BI$6,$N36&lt;&gt;$BJ$6),AL36="有"),$AL$2,VLOOKUP(AL36,'P1'!$B$4:$J$35,9,FALSE)),"")</f>
        <v/>
      </c>
      <c r="AM37" s="256" t="str">
        <f>IFERROR(IF(AND(AND($N36&lt;&gt;$BI$6,$N36&lt;&gt;$BJ$6),AM36="有"),$AL$2,VLOOKUP(AM36,'P1'!$B$4:$J$35,9,FALSE)),"")</f>
        <v/>
      </c>
      <c r="AN37" s="256" t="str">
        <f>IFERROR(IF(AND(AND($N36&lt;&gt;$BI$6,$N36&lt;&gt;$BJ$6),AN36="有"),$AL$2,VLOOKUP(AN36,'P1'!$B$4:$J$35,9,FALSE)),"")</f>
        <v/>
      </c>
      <c r="AO37" s="256" t="str">
        <f>IFERROR(IF(AND(AND($N36&lt;&gt;$BI$6,$N36&lt;&gt;$BJ$6),AO36="有"),$AL$2,VLOOKUP(AO36,'P1'!$B$4:$J$35,9,FALSE)),"")</f>
        <v/>
      </c>
      <c r="AP37" s="256" t="str">
        <f>IFERROR(IF(AND(AND($N36&lt;&gt;$BI$6,$N36&lt;&gt;$BJ$6),AP36="有"),$AL$2,VLOOKUP(AP36,'P1'!$B$4:$J$35,9,FALSE)),"")</f>
        <v/>
      </c>
      <c r="AQ37" s="256" t="str">
        <f>IFERROR(IF(AND(AND($N36&lt;&gt;$BI$6,$N36&lt;&gt;$BJ$6),AQ36="有"),$AL$2,VLOOKUP(AQ36,'P1'!$B$4:$J$35,9,FALSE)),"")</f>
        <v/>
      </c>
      <c r="AR37" s="256" t="str">
        <f>IFERROR(IF(AND(AND($N36&lt;&gt;$BI$6,$N36&lt;&gt;$BJ$6),AR36="有"),$AL$2,VLOOKUP(AR36,'P1'!$B$4:$J$35,9,FALSE)),"")</f>
        <v/>
      </c>
      <c r="AS37" s="256" t="str">
        <f>IFERROR(IF(AND(AND($N36&lt;&gt;$BI$6,$N36&lt;&gt;$BJ$6),AS36="有"),$AL$2,VLOOKUP(AS36,'P1'!$B$4:$J$35,9,FALSE)),"")</f>
        <v/>
      </c>
      <c r="AT37" s="256" t="str">
        <f>IFERROR(IF(AND(AND($N36&lt;&gt;$BI$6,$N36&lt;&gt;$BJ$6),AT36="有"),$AL$2,VLOOKUP(AT36,'P1'!$B$4:$J$35,9,FALSE)),"")</f>
        <v/>
      </c>
      <c r="AU37" s="256" t="str">
        <f>IFERROR(IF(AND(AND($N36&lt;&gt;$BI$6,$N36&lt;&gt;$BJ$6),AU36="有"),$AL$2,VLOOKUP(AU36,'P1'!$B$4:$J$35,9,FALSE)),"")</f>
        <v/>
      </c>
      <c r="AV37" s="257">
        <f>SUM(Q37:AU37)</f>
        <v>0</v>
      </c>
      <c r="AW37" s="707"/>
      <c r="AX37" s="709"/>
      <c r="AY37" s="258"/>
      <c r="AZ37" s="258"/>
      <c r="BA37" s="234"/>
      <c r="BB37" s="234"/>
    </row>
    <row r="38" spans="2:59" ht="17.100000000000001" customHeight="1">
      <c r="B38" s="686">
        <f>B36+1</f>
        <v>14</v>
      </c>
      <c r="C38" s="717"/>
      <c r="D38" s="718"/>
      <c r="E38" s="718"/>
      <c r="F38" s="718"/>
      <c r="G38" s="718"/>
      <c r="H38" s="719"/>
      <c r="I38" s="723"/>
      <c r="J38" s="724"/>
      <c r="K38" s="724"/>
      <c r="L38" s="724"/>
      <c r="M38" s="725"/>
      <c r="N38" s="729"/>
      <c r="O38" s="730"/>
      <c r="P38" s="71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3">
        <f>COUNTA(Q38:AU38)</f>
        <v>0</v>
      </c>
      <c r="AW38" s="706">
        <f>AV39</f>
        <v>0</v>
      </c>
      <c r="AX38" s="708" t="str">
        <f>IFERROR(ROUNDDOWN(AV39/$AT$2,1),"")</f>
        <v/>
      </c>
      <c r="AY38" s="254"/>
      <c r="AZ38" s="254"/>
      <c r="BA38" s="235"/>
      <c r="BB38" s="235"/>
    </row>
    <row r="39" spans="2:59" ht="17.100000000000001" customHeight="1">
      <c r="B39" s="687"/>
      <c r="C39" s="720"/>
      <c r="D39" s="721"/>
      <c r="E39" s="721"/>
      <c r="F39" s="721"/>
      <c r="G39" s="721"/>
      <c r="H39" s="722"/>
      <c r="I39" s="726"/>
      <c r="J39" s="727"/>
      <c r="K39" s="727"/>
      <c r="L39" s="727"/>
      <c r="M39" s="728"/>
      <c r="N39" s="720"/>
      <c r="O39" s="721"/>
      <c r="P39" s="722"/>
      <c r="Q39" s="256" t="str">
        <f>IFERROR(IF(AND(AND($N38&lt;&gt;$BI$6,$N38&lt;&gt;$BJ$6),Q38="有"),$AL$2,VLOOKUP(Q38,'P1'!$B$4:$J$35,9,FALSE)),"")</f>
        <v/>
      </c>
      <c r="R39" s="256" t="str">
        <f>IFERROR(IF(AND(AND($N38&lt;&gt;$BI$6,$N38&lt;&gt;$BJ$6),R38="有"),$AL$2,VLOOKUP(R38,'P1'!$B$4:$J$35,9,FALSE)),"")</f>
        <v/>
      </c>
      <c r="S39" s="256" t="str">
        <f>IFERROR(IF(AND(AND($N38&lt;&gt;$BI$6,$N38&lt;&gt;$BJ$6),S38="有"),$AL$2,VLOOKUP(S38,'P1'!$B$4:$J$35,9,FALSE)),"")</f>
        <v/>
      </c>
      <c r="T39" s="256" t="str">
        <f>IFERROR(IF(AND(AND($N38&lt;&gt;$BI$6,$N38&lt;&gt;$BJ$6),T38="有"),$AL$2,VLOOKUP(T38,'P1'!$B$4:$J$35,9,FALSE)),"")</f>
        <v/>
      </c>
      <c r="U39" s="256" t="str">
        <f>IFERROR(IF(AND(AND($N38&lt;&gt;$BI$6,$N38&lt;&gt;$BJ$6),U38="有"),$AL$2,VLOOKUP(U38,'P1'!$B$4:$J$35,9,FALSE)),"")</f>
        <v/>
      </c>
      <c r="V39" s="256" t="str">
        <f>IFERROR(IF(AND(AND($N38&lt;&gt;$BI$6,$N38&lt;&gt;$BJ$6),V38="有"),$AL$2,VLOOKUP(V38,'P1'!$B$4:$J$35,9,FALSE)),"")</f>
        <v/>
      </c>
      <c r="W39" s="256" t="str">
        <f>IFERROR(IF(AND(AND($N38&lt;&gt;$BI$6,$N38&lt;&gt;$BJ$6),W38="有"),$AL$2,VLOOKUP(W38,'P1'!$B$4:$J$35,9,FALSE)),"")</f>
        <v/>
      </c>
      <c r="X39" s="256" t="str">
        <f>IFERROR(IF(AND(AND($N38&lt;&gt;$BI$6,$N38&lt;&gt;$BJ$6),X38="有"),$AL$2,VLOOKUP(X38,'P1'!$B$4:$J$35,9,FALSE)),"")</f>
        <v/>
      </c>
      <c r="Y39" s="256" t="str">
        <f>IFERROR(IF(AND(AND($N38&lt;&gt;$BI$6,$N38&lt;&gt;$BJ$6),Y38="有"),$AL$2,VLOOKUP(Y38,'P1'!$B$4:$J$35,9,FALSE)),"")</f>
        <v/>
      </c>
      <c r="Z39" s="256" t="str">
        <f>IFERROR(IF(AND(AND($N38&lt;&gt;$BI$6,$N38&lt;&gt;$BJ$6),Z38="有"),$AL$2,VLOOKUP(Z38,'P1'!$B$4:$J$35,9,FALSE)),"")</f>
        <v/>
      </c>
      <c r="AA39" s="256" t="str">
        <f>IFERROR(IF(AND(AND($N38&lt;&gt;$BI$6,$N38&lt;&gt;$BJ$6),AA38="有"),$AL$2,VLOOKUP(AA38,'P1'!$B$4:$J$35,9,FALSE)),"")</f>
        <v/>
      </c>
      <c r="AB39" s="256" t="str">
        <f>IFERROR(IF(AND(AND($N38&lt;&gt;$BI$6,$N38&lt;&gt;$BJ$6),AB38="有"),$AL$2,VLOOKUP(AB38,'P1'!$B$4:$J$35,9,FALSE)),"")</f>
        <v/>
      </c>
      <c r="AC39" s="256" t="str">
        <f>IFERROR(IF(AND(AND($N38&lt;&gt;$BI$6,$N38&lt;&gt;$BJ$6),AC38="有"),$AL$2,VLOOKUP(AC38,'P1'!$B$4:$J$35,9,FALSE)),"")</f>
        <v/>
      </c>
      <c r="AD39" s="256" t="str">
        <f>IFERROR(IF(AND(AND($N38&lt;&gt;$BI$6,$N38&lt;&gt;$BJ$6),AD38="有"),$AL$2,VLOOKUP(AD38,'P1'!$B$4:$J$35,9,FALSE)),"")</f>
        <v/>
      </c>
      <c r="AE39" s="256" t="str">
        <f>IFERROR(IF(AND(AND($N38&lt;&gt;$BI$6,$N38&lt;&gt;$BJ$6),AE38="有"),$AL$2,VLOOKUP(AE38,'P1'!$B$4:$J$35,9,FALSE)),"")</f>
        <v/>
      </c>
      <c r="AF39" s="256" t="str">
        <f>IFERROR(IF(AND(AND($N38&lt;&gt;$BI$6,$N38&lt;&gt;$BJ$6),AF38="有"),$AL$2,VLOOKUP(AF38,'P1'!$B$4:$J$35,9,FALSE)),"")</f>
        <v/>
      </c>
      <c r="AG39" s="256" t="str">
        <f>IFERROR(IF(AND(AND($N38&lt;&gt;$BI$6,$N38&lt;&gt;$BJ$6),AG38="有"),$AL$2,VLOOKUP(AG38,'P1'!$B$4:$J$35,9,FALSE)),"")</f>
        <v/>
      </c>
      <c r="AH39" s="256" t="str">
        <f>IFERROR(IF(AND(AND($N38&lt;&gt;$BI$6,$N38&lt;&gt;$BJ$6),AH38="有"),$AL$2,VLOOKUP(AH38,'P1'!$B$4:$J$35,9,FALSE)),"")</f>
        <v/>
      </c>
      <c r="AI39" s="256" t="str">
        <f>IFERROR(IF(AND(AND($N38&lt;&gt;$BI$6,$N38&lt;&gt;$BJ$6),AI38="有"),$AL$2,VLOOKUP(AI38,'P1'!$B$4:$J$35,9,FALSE)),"")</f>
        <v/>
      </c>
      <c r="AJ39" s="256" t="str">
        <f>IFERROR(IF(AND(AND($N38&lt;&gt;$BI$6,$N38&lt;&gt;$BJ$6),AJ38="有"),$AL$2,VLOOKUP(AJ38,'P1'!$B$4:$J$35,9,FALSE)),"")</f>
        <v/>
      </c>
      <c r="AK39" s="256" t="str">
        <f>IFERROR(IF(AND(AND($N38&lt;&gt;$BI$6,$N38&lt;&gt;$BJ$6),AK38="有"),$AL$2,VLOOKUP(AK38,'P1'!$B$4:$J$35,9,FALSE)),"")</f>
        <v/>
      </c>
      <c r="AL39" s="256" t="str">
        <f>IFERROR(IF(AND(AND($N38&lt;&gt;$BI$6,$N38&lt;&gt;$BJ$6),AL38="有"),$AL$2,VLOOKUP(AL38,'P1'!$B$4:$J$35,9,FALSE)),"")</f>
        <v/>
      </c>
      <c r="AM39" s="256" t="str">
        <f>IFERROR(IF(AND(AND($N38&lt;&gt;$BI$6,$N38&lt;&gt;$BJ$6),AM38="有"),$AL$2,VLOOKUP(AM38,'P1'!$B$4:$J$35,9,FALSE)),"")</f>
        <v/>
      </c>
      <c r="AN39" s="256" t="str">
        <f>IFERROR(IF(AND(AND($N38&lt;&gt;$BI$6,$N38&lt;&gt;$BJ$6),AN38="有"),$AL$2,VLOOKUP(AN38,'P1'!$B$4:$J$35,9,FALSE)),"")</f>
        <v/>
      </c>
      <c r="AO39" s="256" t="str">
        <f>IFERROR(IF(AND(AND($N38&lt;&gt;$BI$6,$N38&lt;&gt;$BJ$6),AO38="有"),$AL$2,VLOOKUP(AO38,'P1'!$B$4:$J$35,9,FALSE)),"")</f>
        <v/>
      </c>
      <c r="AP39" s="256" t="str">
        <f>IFERROR(IF(AND(AND($N38&lt;&gt;$BI$6,$N38&lt;&gt;$BJ$6),AP38="有"),$AL$2,VLOOKUP(AP38,'P1'!$B$4:$J$35,9,FALSE)),"")</f>
        <v/>
      </c>
      <c r="AQ39" s="256" t="str">
        <f>IFERROR(IF(AND(AND($N38&lt;&gt;$BI$6,$N38&lt;&gt;$BJ$6),AQ38="有"),$AL$2,VLOOKUP(AQ38,'P1'!$B$4:$J$35,9,FALSE)),"")</f>
        <v/>
      </c>
      <c r="AR39" s="256" t="str">
        <f>IFERROR(IF(AND(AND($N38&lt;&gt;$BI$6,$N38&lt;&gt;$BJ$6),AR38="有"),$AL$2,VLOOKUP(AR38,'P1'!$B$4:$J$35,9,FALSE)),"")</f>
        <v/>
      </c>
      <c r="AS39" s="256" t="str">
        <f>IFERROR(IF(AND(AND($N38&lt;&gt;$BI$6,$N38&lt;&gt;$BJ$6),AS38="有"),$AL$2,VLOOKUP(AS38,'P1'!$B$4:$J$35,9,FALSE)),"")</f>
        <v/>
      </c>
      <c r="AT39" s="256" t="str">
        <f>IFERROR(IF(AND(AND($N38&lt;&gt;$BI$6,$N38&lt;&gt;$BJ$6),AT38="有"),$AL$2,VLOOKUP(AT38,'P1'!$B$4:$J$35,9,FALSE)),"")</f>
        <v/>
      </c>
      <c r="AU39" s="256" t="str">
        <f>IFERROR(IF(AND(AND($N38&lt;&gt;$BI$6,$N38&lt;&gt;$BJ$6),AU38="有"),$AL$2,VLOOKUP(AU38,'P1'!$B$4:$J$35,9,FALSE)),"")</f>
        <v/>
      </c>
      <c r="AV39" s="257">
        <f>SUM(Q39:AU39)</f>
        <v>0</v>
      </c>
      <c r="AW39" s="707"/>
      <c r="AX39" s="709"/>
      <c r="AY39" s="258"/>
      <c r="AZ39" s="258"/>
      <c r="BA39" s="234"/>
      <c r="BB39" s="234"/>
    </row>
    <row r="40" spans="2:59" ht="17.100000000000001" customHeight="1">
      <c r="B40" s="686">
        <f>B38+1</f>
        <v>15</v>
      </c>
      <c r="C40" s="717"/>
      <c r="D40" s="718"/>
      <c r="E40" s="718"/>
      <c r="F40" s="718"/>
      <c r="G40" s="718"/>
      <c r="H40" s="719"/>
      <c r="I40" s="723"/>
      <c r="J40" s="724"/>
      <c r="K40" s="724"/>
      <c r="L40" s="724"/>
      <c r="M40" s="725"/>
      <c r="N40" s="729"/>
      <c r="O40" s="730"/>
      <c r="P40" s="71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3">
        <f>COUNTA(Q40:AU40)</f>
        <v>0</v>
      </c>
      <c r="AW40" s="706">
        <f>AV41</f>
        <v>0</v>
      </c>
      <c r="AX40" s="708" t="str">
        <f>IFERROR(ROUNDDOWN(AV41/$AT$2,1),"")</f>
        <v/>
      </c>
      <c r="AY40" s="254"/>
      <c r="AZ40" s="254"/>
      <c r="BA40" s="234"/>
      <c r="BB40" s="234"/>
    </row>
    <row r="41" spans="2:59" ht="17.100000000000001" customHeight="1">
      <c r="B41" s="687"/>
      <c r="C41" s="720"/>
      <c r="D41" s="721"/>
      <c r="E41" s="721"/>
      <c r="F41" s="721"/>
      <c r="G41" s="721"/>
      <c r="H41" s="722"/>
      <c r="I41" s="726"/>
      <c r="J41" s="727"/>
      <c r="K41" s="727"/>
      <c r="L41" s="727"/>
      <c r="M41" s="728"/>
      <c r="N41" s="720"/>
      <c r="O41" s="721"/>
      <c r="P41" s="722"/>
      <c r="Q41" s="256" t="str">
        <f>IFERROR(IF(AND(AND($N40&lt;&gt;$BI$6,$N40&lt;&gt;$BJ$6),Q40="有"),$AL$2,VLOOKUP(Q40,'P1'!$B$4:$J$35,9,FALSE)),"")</f>
        <v/>
      </c>
      <c r="R41" s="256" t="str">
        <f>IFERROR(IF(AND(AND($N40&lt;&gt;$BI$6,$N40&lt;&gt;$BJ$6),R40="有"),$AL$2,VLOOKUP(R40,'P1'!$B$4:$J$35,9,FALSE)),"")</f>
        <v/>
      </c>
      <c r="S41" s="256" t="str">
        <f>IFERROR(IF(AND(AND($N40&lt;&gt;$BI$6,$N40&lt;&gt;$BJ$6),S40="有"),$AL$2,VLOOKUP(S40,'P1'!$B$4:$J$35,9,FALSE)),"")</f>
        <v/>
      </c>
      <c r="T41" s="256" t="str">
        <f>IFERROR(IF(AND(AND($N40&lt;&gt;$BI$6,$N40&lt;&gt;$BJ$6),T40="有"),$AL$2,VLOOKUP(T40,'P1'!$B$4:$J$35,9,FALSE)),"")</f>
        <v/>
      </c>
      <c r="U41" s="256" t="str">
        <f>IFERROR(IF(AND(AND($N40&lt;&gt;$BI$6,$N40&lt;&gt;$BJ$6),U40="有"),$AL$2,VLOOKUP(U40,'P1'!$B$4:$J$35,9,FALSE)),"")</f>
        <v/>
      </c>
      <c r="V41" s="256" t="str">
        <f>IFERROR(IF(AND(AND($N40&lt;&gt;$BI$6,$N40&lt;&gt;$BJ$6),V40="有"),$AL$2,VLOOKUP(V40,'P1'!$B$4:$J$35,9,FALSE)),"")</f>
        <v/>
      </c>
      <c r="W41" s="256" t="str">
        <f>IFERROR(IF(AND(AND($N40&lt;&gt;$BI$6,$N40&lt;&gt;$BJ$6),W40="有"),$AL$2,VLOOKUP(W40,'P1'!$B$4:$J$35,9,FALSE)),"")</f>
        <v/>
      </c>
      <c r="X41" s="256" t="str">
        <f>IFERROR(IF(AND(AND($N40&lt;&gt;$BI$6,$N40&lt;&gt;$BJ$6),X40="有"),$AL$2,VLOOKUP(X40,'P1'!$B$4:$J$35,9,FALSE)),"")</f>
        <v/>
      </c>
      <c r="Y41" s="256" t="str">
        <f>IFERROR(IF(AND(AND($N40&lt;&gt;$BI$6,$N40&lt;&gt;$BJ$6),Y40="有"),$AL$2,VLOOKUP(Y40,'P1'!$B$4:$J$35,9,FALSE)),"")</f>
        <v/>
      </c>
      <c r="Z41" s="256" t="str">
        <f>IFERROR(IF(AND(AND($N40&lt;&gt;$BI$6,$N40&lt;&gt;$BJ$6),Z40="有"),$AL$2,VLOOKUP(Z40,'P1'!$B$4:$J$35,9,FALSE)),"")</f>
        <v/>
      </c>
      <c r="AA41" s="256" t="str">
        <f>IFERROR(IF(AND(AND($N40&lt;&gt;$BI$6,$N40&lt;&gt;$BJ$6),AA40="有"),$AL$2,VLOOKUP(AA40,'P1'!$B$4:$J$35,9,FALSE)),"")</f>
        <v/>
      </c>
      <c r="AB41" s="256" t="str">
        <f>IFERROR(IF(AND(AND($N40&lt;&gt;$BI$6,$N40&lt;&gt;$BJ$6),AB40="有"),$AL$2,VLOOKUP(AB40,'P1'!$B$4:$J$35,9,FALSE)),"")</f>
        <v/>
      </c>
      <c r="AC41" s="256" t="str">
        <f>IFERROR(IF(AND(AND($N40&lt;&gt;$BI$6,$N40&lt;&gt;$BJ$6),AC40="有"),$AL$2,VLOOKUP(AC40,'P1'!$B$4:$J$35,9,FALSE)),"")</f>
        <v/>
      </c>
      <c r="AD41" s="256" t="str">
        <f>IFERROR(IF(AND(AND($N40&lt;&gt;$BI$6,$N40&lt;&gt;$BJ$6),AD40="有"),$AL$2,VLOOKUP(AD40,'P1'!$B$4:$J$35,9,FALSE)),"")</f>
        <v/>
      </c>
      <c r="AE41" s="256" t="str">
        <f>IFERROR(IF(AND(AND($N40&lt;&gt;$BI$6,$N40&lt;&gt;$BJ$6),AE40="有"),$AL$2,VLOOKUP(AE40,'P1'!$B$4:$J$35,9,FALSE)),"")</f>
        <v/>
      </c>
      <c r="AF41" s="256" t="str">
        <f>IFERROR(IF(AND(AND($N40&lt;&gt;$BI$6,$N40&lt;&gt;$BJ$6),AF40="有"),$AL$2,VLOOKUP(AF40,'P1'!$B$4:$J$35,9,FALSE)),"")</f>
        <v/>
      </c>
      <c r="AG41" s="256" t="str">
        <f>IFERROR(IF(AND(AND($N40&lt;&gt;$BI$6,$N40&lt;&gt;$BJ$6),AG40="有"),$AL$2,VLOOKUP(AG40,'P1'!$B$4:$J$35,9,FALSE)),"")</f>
        <v/>
      </c>
      <c r="AH41" s="256" t="str">
        <f>IFERROR(IF(AND(AND($N40&lt;&gt;$BI$6,$N40&lt;&gt;$BJ$6),AH40="有"),$AL$2,VLOOKUP(AH40,'P1'!$B$4:$J$35,9,FALSE)),"")</f>
        <v/>
      </c>
      <c r="AI41" s="256" t="str">
        <f>IFERROR(IF(AND(AND($N40&lt;&gt;$BI$6,$N40&lt;&gt;$BJ$6),AI40="有"),$AL$2,VLOOKUP(AI40,'P1'!$B$4:$J$35,9,FALSE)),"")</f>
        <v/>
      </c>
      <c r="AJ41" s="256" t="str">
        <f>IFERROR(IF(AND(AND($N40&lt;&gt;$BI$6,$N40&lt;&gt;$BJ$6),AJ40="有"),$AL$2,VLOOKUP(AJ40,'P1'!$B$4:$J$35,9,FALSE)),"")</f>
        <v/>
      </c>
      <c r="AK41" s="256" t="str">
        <f>IFERROR(IF(AND(AND($N40&lt;&gt;$BI$6,$N40&lt;&gt;$BJ$6),AK40="有"),$AL$2,VLOOKUP(AK40,'P1'!$B$4:$J$35,9,FALSE)),"")</f>
        <v/>
      </c>
      <c r="AL41" s="256" t="str">
        <f>IFERROR(IF(AND(AND($N40&lt;&gt;$BI$6,$N40&lt;&gt;$BJ$6),AL40="有"),$AL$2,VLOOKUP(AL40,'P1'!$B$4:$J$35,9,FALSE)),"")</f>
        <v/>
      </c>
      <c r="AM41" s="256" t="str">
        <f>IFERROR(IF(AND(AND($N40&lt;&gt;$BI$6,$N40&lt;&gt;$BJ$6),AM40="有"),$AL$2,VLOOKUP(AM40,'P1'!$B$4:$J$35,9,FALSE)),"")</f>
        <v/>
      </c>
      <c r="AN41" s="256" t="str">
        <f>IFERROR(IF(AND(AND($N40&lt;&gt;$BI$6,$N40&lt;&gt;$BJ$6),AN40="有"),$AL$2,VLOOKUP(AN40,'P1'!$B$4:$J$35,9,FALSE)),"")</f>
        <v/>
      </c>
      <c r="AO41" s="256" t="str">
        <f>IFERROR(IF(AND(AND($N40&lt;&gt;$BI$6,$N40&lt;&gt;$BJ$6),AO40="有"),$AL$2,VLOOKUP(AO40,'P1'!$B$4:$J$35,9,FALSE)),"")</f>
        <v/>
      </c>
      <c r="AP41" s="256" t="str">
        <f>IFERROR(IF(AND(AND($N40&lt;&gt;$BI$6,$N40&lt;&gt;$BJ$6),AP40="有"),$AL$2,VLOOKUP(AP40,'P1'!$B$4:$J$35,9,FALSE)),"")</f>
        <v/>
      </c>
      <c r="AQ41" s="256" t="str">
        <f>IFERROR(IF(AND(AND($N40&lt;&gt;$BI$6,$N40&lt;&gt;$BJ$6),AQ40="有"),$AL$2,VLOOKUP(AQ40,'P1'!$B$4:$J$35,9,FALSE)),"")</f>
        <v/>
      </c>
      <c r="AR41" s="256" t="str">
        <f>IFERROR(IF(AND(AND($N40&lt;&gt;$BI$6,$N40&lt;&gt;$BJ$6),AR40="有"),$AL$2,VLOOKUP(AR40,'P1'!$B$4:$J$35,9,FALSE)),"")</f>
        <v/>
      </c>
      <c r="AS41" s="256" t="str">
        <f>IFERROR(IF(AND(AND($N40&lt;&gt;$BI$6,$N40&lt;&gt;$BJ$6),AS40="有"),$AL$2,VLOOKUP(AS40,'P1'!$B$4:$J$35,9,FALSE)),"")</f>
        <v/>
      </c>
      <c r="AT41" s="256" t="str">
        <f>IFERROR(IF(AND(AND($N40&lt;&gt;$BI$6,$N40&lt;&gt;$BJ$6),AT40="有"),$AL$2,VLOOKUP(AT40,'P1'!$B$4:$J$35,9,FALSE)),"")</f>
        <v/>
      </c>
      <c r="AU41" s="256" t="str">
        <f>IFERROR(IF(AND(AND($N40&lt;&gt;$BI$6,$N40&lt;&gt;$BJ$6),AU40="有"),$AL$2,VLOOKUP(AU40,'P1'!$B$4:$J$35,9,FALSE)),"")</f>
        <v/>
      </c>
      <c r="AV41" s="257">
        <f>SUM(Q41:AU41)</f>
        <v>0</v>
      </c>
      <c r="AW41" s="707"/>
      <c r="AX41" s="709"/>
      <c r="AY41" s="258"/>
      <c r="AZ41" s="258"/>
      <c r="BA41" s="234"/>
      <c r="BB41" s="234"/>
    </row>
    <row r="42" spans="2:59" ht="17.100000000000001" customHeight="1">
      <c r="B42" s="686">
        <f>B40+1</f>
        <v>16</v>
      </c>
      <c r="C42" s="717"/>
      <c r="D42" s="718"/>
      <c r="E42" s="718"/>
      <c r="F42" s="718"/>
      <c r="G42" s="718"/>
      <c r="H42" s="719"/>
      <c r="I42" s="723"/>
      <c r="J42" s="724"/>
      <c r="K42" s="724"/>
      <c r="L42" s="724"/>
      <c r="M42" s="725"/>
      <c r="N42" s="729"/>
      <c r="O42" s="730"/>
      <c r="P42" s="71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3">
        <f>COUNTA(Q42:AU42)</f>
        <v>0</v>
      </c>
      <c r="AW42" s="706">
        <f>AV43</f>
        <v>0</v>
      </c>
      <c r="AX42" s="708" t="str">
        <f>IFERROR(ROUNDDOWN(AV43/$AT$2,1),"")</f>
        <v/>
      </c>
      <c r="AY42" s="254"/>
      <c r="AZ42" s="254"/>
      <c r="BA42" s="234"/>
      <c r="BB42" s="234"/>
    </row>
    <row r="43" spans="2:59" ht="17.100000000000001" customHeight="1">
      <c r="B43" s="687"/>
      <c r="C43" s="720"/>
      <c r="D43" s="721"/>
      <c r="E43" s="721"/>
      <c r="F43" s="721"/>
      <c r="G43" s="721"/>
      <c r="H43" s="722"/>
      <c r="I43" s="726"/>
      <c r="J43" s="727"/>
      <c r="K43" s="727"/>
      <c r="L43" s="727"/>
      <c r="M43" s="728"/>
      <c r="N43" s="720"/>
      <c r="O43" s="721"/>
      <c r="P43" s="722"/>
      <c r="Q43" s="256" t="str">
        <f>IFERROR(IF(AND(AND($N42&lt;&gt;$BI$6,$N42&lt;&gt;$BJ$6),Q42="有"),$AL$2,VLOOKUP(Q42,'P1'!$B$4:$J$35,9,FALSE)),"")</f>
        <v/>
      </c>
      <c r="R43" s="256" t="str">
        <f>IFERROR(IF(AND(AND($N42&lt;&gt;$BI$6,$N42&lt;&gt;$BJ$6),R42="有"),$AL$2,VLOOKUP(R42,'P1'!$B$4:$J$35,9,FALSE)),"")</f>
        <v/>
      </c>
      <c r="S43" s="256" t="str">
        <f>IFERROR(IF(AND(AND($N42&lt;&gt;$BI$6,$N42&lt;&gt;$BJ$6),S42="有"),$AL$2,VLOOKUP(S42,'P1'!$B$4:$J$35,9,FALSE)),"")</f>
        <v/>
      </c>
      <c r="T43" s="256" t="str">
        <f>IFERROR(IF(AND(AND($N42&lt;&gt;$BI$6,$N42&lt;&gt;$BJ$6),T42="有"),$AL$2,VLOOKUP(T42,'P1'!$B$4:$J$35,9,FALSE)),"")</f>
        <v/>
      </c>
      <c r="U43" s="256" t="str">
        <f>IFERROR(IF(AND(AND($N42&lt;&gt;$BI$6,$N42&lt;&gt;$BJ$6),U42="有"),$AL$2,VLOOKUP(U42,'P1'!$B$4:$J$35,9,FALSE)),"")</f>
        <v/>
      </c>
      <c r="V43" s="256" t="str">
        <f>IFERROR(IF(AND(AND($N42&lt;&gt;$BI$6,$N42&lt;&gt;$BJ$6),V42="有"),$AL$2,VLOOKUP(V42,'P1'!$B$4:$J$35,9,FALSE)),"")</f>
        <v/>
      </c>
      <c r="W43" s="256" t="str">
        <f>IFERROR(IF(AND(AND($N42&lt;&gt;$BI$6,$N42&lt;&gt;$BJ$6),W42="有"),$AL$2,VLOOKUP(W42,'P1'!$B$4:$J$35,9,FALSE)),"")</f>
        <v/>
      </c>
      <c r="X43" s="256" t="str">
        <f>IFERROR(IF(AND(AND($N42&lt;&gt;$BI$6,$N42&lt;&gt;$BJ$6),X42="有"),$AL$2,VLOOKUP(X42,'P1'!$B$4:$J$35,9,FALSE)),"")</f>
        <v/>
      </c>
      <c r="Y43" s="256" t="str">
        <f>IFERROR(IF(AND(AND($N42&lt;&gt;$BI$6,$N42&lt;&gt;$BJ$6),Y42="有"),$AL$2,VLOOKUP(Y42,'P1'!$B$4:$J$35,9,FALSE)),"")</f>
        <v/>
      </c>
      <c r="Z43" s="256" t="str">
        <f>IFERROR(IF(AND(AND($N42&lt;&gt;$BI$6,$N42&lt;&gt;$BJ$6),Z42="有"),$AL$2,VLOOKUP(Z42,'P1'!$B$4:$J$35,9,FALSE)),"")</f>
        <v/>
      </c>
      <c r="AA43" s="256" t="str">
        <f>IFERROR(IF(AND(AND($N42&lt;&gt;$BI$6,$N42&lt;&gt;$BJ$6),AA42="有"),$AL$2,VLOOKUP(AA42,'P1'!$B$4:$J$35,9,FALSE)),"")</f>
        <v/>
      </c>
      <c r="AB43" s="256" t="str">
        <f>IFERROR(IF(AND(AND($N42&lt;&gt;$BI$6,$N42&lt;&gt;$BJ$6),AB42="有"),$AL$2,VLOOKUP(AB42,'P1'!$B$4:$J$35,9,FALSE)),"")</f>
        <v/>
      </c>
      <c r="AC43" s="256" t="str">
        <f>IFERROR(IF(AND(AND($N42&lt;&gt;$BI$6,$N42&lt;&gt;$BJ$6),AC42="有"),$AL$2,VLOOKUP(AC42,'P1'!$B$4:$J$35,9,FALSE)),"")</f>
        <v/>
      </c>
      <c r="AD43" s="256" t="str">
        <f>IFERROR(IF(AND(AND($N42&lt;&gt;$BI$6,$N42&lt;&gt;$BJ$6),AD42="有"),$AL$2,VLOOKUP(AD42,'P1'!$B$4:$J$35,9,FALSE)),"")</f>
        <v/>
      </c>
      <c r="AE43" s="256" t="str">
        <f>IFERROR(IF(AND(AND($N42&lt;&gt;$BI$6,$N42&lt;&gt;$BJ$6),AE42="有"),$AL$2,VLOOKUP(AE42,'P1'!$B$4:$J$35,9,FALSE)),"")</f>
        <v/>
      </c>
      <c r="AF43" s="256" t="str">
        <f>IFERROR(IF(AND(AND($N42&lt;&gt;$BI$6,$N42&lt;&gt;$BJ$6),AF42="有"),$AL$2,VLOOKUP(AF42,'P1'!$B$4:$J$35,9,FALSE)),"")</f>
        <v/>
      </c>
      <c r="AG43" s="256" t="str">
        <f>IFERROR(IF(AND(AND($N42&lt;&gt;$BI$6,$N42&lt;&gt;$BJ$6),AG42="有"),$AL$2,VLOOKUP(AG42,'P1'!$B$4:$J$35,9,FALSE)),"")</f>
        <v/>
      </c>
      <c r="AH43" s="256" t="str">
        <f>IFERROR(IF(AND(AND($N42&lt;&gt;$BI$6,$N42&lt;&gt;$BJ$6),AH42="有"),$AL$2,VLOOKUP(AH42,'P1'!$B$4:$J$35,9,FALSE)),"")</f>
        <v/>
      </c>
      <c r="AI43" s="256" t="str">
        <f>IFERROR(IF(AND(AND($N42&lt;&gt;$BI$6,$N42&lt;&gt;$BJ$6),AI42="有"),$AL$2,VLOOKUP(AI42,'P1'!$B$4:$J$35,9,FALSE)),"")</f>
        <v/>
      </c>
      <c r="AJ43" s="256" t="str">
        <f>IFERROR(IF(AND(AND($N42&lt;&gt;$BI$6,$N42&lt;&gt;$BJ$6),AJ42="有"),$AL$2,VLOOKUP(AJ42,'P1'!$B$4:$J$35,9,FALSE)),"")</f>
        <v/>
      </c>
      <c r="AK43" s="256" t="str">
        <f>IFERROR(IF(AND(AND($N42&lt;&gt;$BI$6,$N42&lt;&gt;$BJ$6),AK42="有"),$AL$2,VLOOKUP(AK42,'P1'!$B$4:$J$35,9,FALSE)),"")</f>
        <v/>
      </c>
      <c r="AL43" s="256" t="str">
        <f>IFERROR(IF(AND(AND($N42&lt;&gt;$BI$6,$N42&lt;&gt;$BJ$6),AL42="有"),$AL$2,VLOOKUP(AL42,'P1'!$B$4:$J$35,9,FALSE)),"")</f>
        <v/>
      </c>
      <c r="AM43" s="256" t="str">
        <f>IFERROR(IF(AND(AND($N42&lt;&gt;$BI$6,$N42&lt;&gt;$BJ$6),AM42="有"),$AL$2,VLOOKUP(AM42,'P1'!$B$4:$J$35,9,FALSE)),"")</f>
        <v/>
      </c>
      <c r="AN43" s="256" t="str">
        <f>IFERROR(IF(AND(AND($N42&lt;&gt;$BI$6,$N42&lt;&gt;$BJ$6),AN42="有"),$AL$2,VLOOKUP(AN42,'P1'!$B$4:$J$35,9,FALSE)),"")</f>
        <v/>
      </c>
      <c r="AO43" s="256" t="str">
        <f>IFERROR(IF(AND(AND($N42&lt;&gt;$BI$6,$N42&lt;&gt;$BJ$6),AO42="有"),$AL$2,VLOOKUP(AO42,'P1'!$B$4:$J$35,9,FALSE)),"")</f>
        <v/>
      </c>
      <c r="AP43" s="256" t="str">
        <f>IFERROR(IF(AND(AND($N42&lt;&gt;$BI$6,$N42&lt;&gt;$BJ$6),AP42="有"),$AL$2,VLOOKUP(AP42,'P1'!$B$4:$J$35,9,FALSE)),"")</f>
        <v/>
      </c>
      <c r="AQ43" s="256" t="str">
        <f>IFERROR(IF(AND(AND($N42&lt;&gt;$BI$6,$N42&lt;&gt;$BJ$6),AQ42="有"),$AL$2,VLOOKUP(AQ42,'P1'!$B$4:$J$35,9,FALSE)),"")</f>
        <v/>
      </c>
      <c r="AR43" s="256" t="str">
        <f>IFERROR(IF(AND(AND($N42&lt;&gt;$BI$6,$N42&lt;&gt;$BJ$6),AR42="有"),$AL$2,VLOOKUP(AR42,'P1'!$B$4:$J$35,9,FALSE)),"")</f>
        <v/>
      </c>
      <c r="AS43" s="256" t="str">
        <f>IFERROR(IF(AND(AND($N42&lt;&gt;$BI$6,$N42&lt;&gt;$BJ$6),AS42="有"),$AL$2,VLOOKUP(AS42,'P1'!$B$4:$J$35,9,FALSE)),"")</f>
        <v/>
      </c>
      <c r="AT43" s="256" t="str">
        <f>IFERROR(IF(AND(AND($N42&lt;&gt;$BI$6,$N42&lt;&gt;$BJ$6),AT42="有"),$AL$2,VLOOKUP(AT42,'P1'!$B$4:$J$35,9,FALSE)),"")</f>
        <v/>
      </c>
      <c r="AU43" s="256" t="str">
        <f>IFERROR(IF(AND(AND($N42&lt;&gt;$BI$6,$N42&lt;&gt;$BJ$6),AU42="有"),$AL$2,VLOOKUP(AU42,'P1'!$B$4:$J$35,9,FALSE)),"")</f>
        <v/>
      </c>
      <c r="AV43" s="257">
        <f>SUM(Q43:AU43)</f>
        <v>0</v>
      </c>
      <c r="AW43" s="707"/>
      <c r="AX43" s="709"/>
      <c r="AY43" s="258"/>
      <c r="AZ43" s="258"/>
      <c r="BA43" s="234"/>
      <c r="BB43" s="234"/>
    </row>
    <row r="44" spans="2:59" ht="17.100000000000001" customHeight="1">
      <c r="B44" s="686">
        <f>B42+1</f>
        <v>17</v>
      </c>
      <c r="C44" s="717"/>
      <c r="D44" s="718"/>
      <c r="E44" s="718"/>
      <c r="F44" s="718"/>
      <c r="G44" s="718"/>
      <c r="H44" s="719"/>
      <c r="I44" s="723"/>
      <c r="J44" s="724"/>
      <c r="K44" s="724"/>
      <c r="L44" s="724"/>
      <c r="M44" s="725"/>
      <c r="N44" s="729"/>
      <c r="O44" s="730"/>
      <c r="P44" s="71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3">
        <f>COUNTA(Q44:AU44)</f>
        <v>0</v>
      </c>
      <c r="AW44" s="706">
        <f>AV45</f>
        <v>0</v>
      </c>
      <c r="AX44" s="708" t="str">
        <f>IFERROR(ROUNDDOWN(AV45/$AT$2,1),"")</f>
        <v/>
      </c>
      <c r="AY44" s="254"/>
      <c r="AZ44" s="254"/>
      <c r="BB44" s="234"/>
      <c r="BC44" s="234"/>
      <c r="BD44" s="234"/>
      <c r="BE44" s="234"/>
      <c r="BF44" s="234"/>
      <c r="BG44" s="234"/>
    </row>
    <row r="45" spans="2:59" ht="17.100000000000001" customHeight="1">
      <c r="B45" s="687"/>
      <c r="C45" s="720"/>
      <c r="D45" s="721"/>
      <c r="E45" s="721"/>
      <c r="F45" s="721"/>
      <c r="G45" s="721"/>
      <c r="H45" s="722"/>
      <c r="I45" s="726"/>
      <c r="J45" s="727"/>
      <c r="K45" s="727"/>
      <c r="L45" s="727"/>
      <c r="M45" s="728"/>
      <c r="N45" s="720"/>
      <c r="O45" s="721"/>
      <c r="P45" s="722"/>
      <c r="Q45" s="256" t="str">
        <f>IFERROR(IF(AND(AND($N44&lt;&gt;$BI$6,$N44&lt;&gt;$BJ$6),Q44="有"),$AL$2,VLOOKUP(Q44,'P1'!$B$4:$J$35,9,FALSE)),"")</f>
        <v/>
      </c>
      <c r="R45" s="256" t="str">
        <f>IFERROR(IF(AND(AND($N44&lt;&gt;$BI$6,$N44&lt;&gt;$BJ$6),R44="有"),$AL$2,VLOOKUP(R44,'P1'!$B$4:$J$35,9,FALSE)),"")</f>
        <v/>
      </c>
      <c r="S45" s="256" t="str">
        <f>IFERROR(IF(AND(AND($N44&lt;&gt;$BI$6,$N44&lt;&gt;$BJ$6),S44="有"),$AL$2,VLOOKUP(S44,'P1'!$B$4:$J$35,9,FALSE)),"")</f>
        <v/>
      </c>
      <c r="T45" s="256" t="str">
        <f>IFERROR(IF(AND(AND($N44&lt;&gt;$BI$6,$N44&lt;&gt;$BJ$6),T44="有"),$AL$2,VLOOKUP(T44,'P1'!$B$4:$J$35,9,FALSE)),"")</f>
        <v/>
      </c>
      <c r="U45" s="256" t="str">
        <f>IFERROR(IF(AND(AND($N44&lt;&gt;$BI$6,$N44&lt;&gt;$BJ$6),U44="有"),$AL$2,VLOOKUP(U44,'P1'!$B$4:$J$35,9,FALSE)),"")</f>
        <v/>
      </c>
      <c r="V45" s="256" t="str">
        <f>IFERROR(IF(AND(AND($N44&lt;&gt;$BI$6,$N44&lt;&gt;$BJ$6),V44="有"),$AL$2,VLOOKUP(V44,'P1'!$B$4:$J$35,9,FALSE)),"")</f>
        <v/>
      </c>
      <c r="W45" s="256" t="str">
        <f>IFERROR(IF(AND(AND($N44&lt;&gt;$BI$6,$N44&lt;&gt;$BJ$6),W44="有"),$AL$2,VLOOKUP(W44,'P1'!$B$4:$J$35,9,FALSE)),"")</f>
        <v/>
      </c>
      <c r="X45" s="256" t="str">
        <f>IFERROR(IF(AND(AND($N44&lt;&gt;$BI$6,$N44&lt;&gt;$BJ$6),X44="有"),$AL$2,VLOOKUP(X44,'P1'!$B$4:$J$35,9,FALSE)),"")</f>
        <v/>
      </c>
      <c r="Y45" s="256" t="str">
        <f>IFERROR(IF(AND(AND($N44&lt;&gt;$BI$6,$N44&lt;&gt;$BJ$6),Y44="有"),$AL$2,VLOOKUP(Y44,'P1'!$B$4:$J$35,9,FALSE)),"")</f>
        <v/>
      </c>
      <c r="Z45" s="256" t="str">
        <f>IFERROR(IF(AND(AND($N44&lt;&gt;$BI$6,$N44&lt;&gt;$BJ$6),Z44="有"),$AL$2,VLOOKUP(Z44,'P1'!$B$4:$J$35,9,FALSE)),"")</f>
        <v/>
      </c>
      <c r="AA45" s="256" t="str">
        <f>IFERROR(IF(AND(AND($N44&lt;&gt;$BI$6,$N44&lt;&gt;$BJ$6),AA44="有"),$AL$2,VLOOKUP(AA44,'P1'!$B$4:$J$35,9,FALSE)),"")</f>
        <v/>
      </c>
      <c r="AB45" s="256" t="str">
        <f>IFERROR(IF(AND(AND($N44&lt;&gt;$BI$6,$N44&lt;&gt;$BJ$6),AB44="有"),$AL$2,VLOOKUP(AB44,'P1'!$B$4:$J$35,9,FALSE)),"")</f>
        <v/>
      </c>
      <c r="AC45" s="256" t="str">
        <f>IFERROR(IF(AND(AND($N44&lt;&gt;$BI$6,$N44&lt;&gt;$BJ$6),AC44="有"),$AL$2,VLOOKUP(AC44,'P1'!$B$4:$J$35,9,FALSE)),"")</f>
        <v/>
      </c>
      <c r="AD45" s="256" t="str">
        <f>IFERROR(IF(AND(AND($N44&lt;&gt;$BI$6,$N44&lt;&gt;$BJ$6),AD44="有"),$AL$2,VLOOKUP(AD44,'P1'!$B$4:$J$35,9,FALSE)),"")</f>
        <v/>
      </c>
      <c r="AE45" s="256" t="str">
        <f>IFERROR(IF(AND(AND($N44&lt;&gt;$BI$6,$N44&lt;&gt;$BJ$6),AE44="有"),$AL$2,VLOOKUP(AE44,'P1'!$B$4:$J$35,9,FALSE)),"")</f>
        <v/>
      </c>
      <c r="AF45" s="256" t="str">
        <f>IFERROR(IF(AND(AND($N44&lt;&gt;$BI$6,$N44&lt;&gt;$BJ$6),AF44="有"),$AL$2,VLOOKUP(AF44,'P1'!$B$4:$J$35,9,FALSE)),"")</f>
        <v/>
      </c>
      <c r="AG45" s="256" t="str">
        <f>IFERROR(IF(AND(AND($N44&lt;&gt;$BI$6,$N44&lt;&gt;$BJ$6),AG44="有"),$AL$2,VLOOKUP(AG44,'P1'!$B$4:$J$35,9,FALSE)),"")</f>
        <v/>
      </c>
      <c r="AH45" s="256" t="str">
        <f>IFERROR(IF(AND(AND($N44&lt;&gt;$BI$6,$N44&lt;&gt;$BJ$6),AH44="有"),$AL$2,VLOOKUP(AH44,'P1'!$B$4:$J$35,9,FALSE)),"")</f>
        <v/>
      </c>
      <c r="AI45" s="256" t="str">
        <f>IFERROR(IF(AND(AND($N44&lt;&gt;$BI$6,$N44&lt;&gt;$BJ$6),AI44="有"),$AL$2,VLOOKUP(AI44,'P1'!$B$4:$J$35,9,FALSE)),"")</f>
        <v/>
      </c>
      <c r="AJ45" s="256" t="str">
        <f>IFERROR(IF(AND(AND($N44&lt;&gt;$BI$6,$N44&lt;&gt;$BJ$6),AJ44="有"),$AL$2,VLOOKUP(AJ44,'P1'!$B$4:$J$35,9,FALSE)),"")</f>
        <v/>
      </c>
      <c r="AK45" s="256" t="str">
        <f>IFERROR(IF(AND(AND($N44&lt;&gt;$BI$6,$N44&lt;&gt;$BJ$6),AK44="有"),$AL$2,VLOOKUP(AK44,'P1'!$B$4:$J$35,9,FALSE)),"")</f>
        <v/>
      </c>
      <c r="AL45" s="256" t="str">
        <f>IFERROR(IF(AND(AND($N44&lt;&gt;$BI$6,$N44&lt;&gt;$BJ$6),AL44="有"),$AL$2,VLOOKUP(AL44,'P1'!$B$4:$J$35,9,FALSE)),"")</f>
        <v/>
      </c>
      <c r="AM45" s="256" t="str">
        <f>IFERROR(IF(AND(AND($N44&lt;&gt;$BI$6,$N44&lt;&gt;$BJ$6),AM44="有"),$AL$2,VLOOKUP(AM44,'P1'!$B$4:$J$35,9,FALSE)),"")</f>
        <v/>
      </c>
      <c r="AN45" s="256" t="str">
        <f>IFERROR(IF(AND(AND($N44&lt;&gt;$BI$6,$N44&lt;&gt;$BJ$6),AN44="有"),$AL$2,VLOOKUP(AN44,'P1'!$B$4:$J$35,9,FALSE)),"")</f>
        <v/>
      </c>
      <c r="AO45" s="256" t="str">
        <f>IFERROR(IF(AND(AND($N44&lt;&gt;$BI$6,$N44&lt;&gt;$BJ$6),AO44="有"),$AL$2,VLOOKUP(AO44,'P1'!$B$4:$J$35,9,FALSE)),"")</f>
        <v/>
      </c>
      <c r="AP45" s="256" t="str">
        <f>IFERROR(IF(AND(AND($N44&lt;&gt;$BI$6,$N44&lt;&gt;$BJ$6),AP44="有"),$AL$2,VLOOKUP(AP44,'P1'!$B$4:$J$35,9,FALSE)),"")</f>
        <v/>
      </c>
      <c r="AQ45" s="256" t="str">
        <f>IFERROR(IF(AND(AND($N44&lt;&gt;$BI$6,$N44&lt;&gt;$BJ$6),AQ44="有"),$AL$2,VLOOKUP(AQ44,'P1'!$B$4:$J$35,9,FALSE)),"")</f>
        <v/>
      </c>
      <c r="AR45" s="256" t="str">
        <f>IFERROR(IF(AND(AND($N44&lt;&gt;$BI$6,$N44&lt;&gt;$BJ$6),AR44="有"),$AL$2,VLOOKUP(AR44,'P1'!$B$4:$J$35,9,FALSE)),"")</f>
        <v/>
      </c>
      <c r="AS45" s="256" t="str">
        <f>IFERROR(IF(AND(AND($N44&lt;&gt;$BI$6,$N44&lt;&gt;$BJ$6),AS44="有"),$AL$2,VLOOKUP(AS44,'P1'!$B$4:$J$35,9,FALSE)),"")</f>
        <v/>
      </c>
      <c r="AT45" s="256" t="str">
        <f>IFERROR(IF(AND(AND($N44&lt;&gt;$BI$6,$N44&lt;&gt;$BJ$6),AT44="有"),$AL$2,VLOOKUP(AT44,'P1'!$B$4:$J$35,9,FALSE)),"")</f>
        <v/>
      </c>
      <c r="AU45" s="256" t="str">
        <f>IFERROR(IF(AND(AND($N44&lt;&gt;$BI$6,$N44&lt;&gt;$BJ$6),AU44="有"),$AL$2,VLOOKUP(AU44,'P1'!$B$4:$J$35,9,FALSE)),"")</f>
        <v/>
      </c>
      <c r="AV45" s="257">
        <f>SUM(Q45:AU45)</f>
        <v>0</v>
      </c>
      <c r="AW45" s="707"/>
      <c r="AX45" s="709"/>
      <c r="AY45" s="258"/>
      <c r="AZ45" s="258"/>
    </row>
    <row r="46" spans="2:59" ht="17.100000000000001" customHeight="1">
      <c r="B46" s="686">
        <f>B44+1</f>
        <v>18</v>
      </c>
      <c r="C46" s="717"/>
      <c r="D46" s="718"/>
      <c r="E46" s="718"/>
      <c r="F46" s="718"/>
      <c r="G46" s="718"/>
      <c r="H46" s="719"/>
      <c r="I46" s="723"/>
      <c r="J46" s="724"/>
      <c r="K46" s="724"/>
      <c r="L46" s="724"/>
      <c r="M46" s="725"/>
      <c r="N46" s="729"/>
      <c r="O46" s="730"/>
      <c r="P46" s="71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3">
        <f>COUNTA(Q46:AU46)</f>
        <v>0</v>
      </c>
      <c r="AW46" s="706">
        <f>AV47</f>
        <v>0</v>
      </c>
      <c r="AX46" s="708" t="str">
        <f>IFERROR(ROUNDDOWN(AV47/$AT$2,1),"")</f>
        <v/>
      </c>
      <c r="AY46" s="254"/>
      <c r="AZ46" s="254"/>
    </row>
    <row r="47" spans="2:59" ht="17.100000000000001" customHeight="1">
      <c r="B47" s="687"/>
      <c r="C47" s="720"/>
      <c r="D47" s="721"/>
      <c r="E47" s="721"/>
      <c r="F47" s="721"/>
      <c r="G47" s="721"/>
      <c r="H47" s="722"/>
      <c r="I47" s="726"/>
      <c r="J47" s="727"/>
      <c r="K47" s="727"/>
      <c r="L47" s="727"/>
      <c r="M47" s="728"/>
      <c r="N47" s="720"/>
      <c r="O47" s="721"/>
      <c r="P47" s="722"/>
      <c r="Q47" s="256" t="str">
        <f>IFERROR(IF(AND(AND($N46&lt;&gt;$BI$6,$N46&lt;&gt;$BJ$6),Q46="有"),$AL$2,VLOOKUP(Q46,'P1'!$B$4:$J$35,9,FALSE)),"")</f>
        <v/>
      </c>
      <c r="R47" s="256" t="str">
        <f>IFERROR(IF(AND(AND($N46&lt;&gt;$BI$6,$N46&lt;&gt;$BJ$6),R46="有"),$AL$2,VLOOKUP(R46,'P1'!$B$4:$J$35,9,FALSE)),"")</f>
        <v/>
      </c>
      <c r="S47" s="256" t="str">
        <f>IFERROR(IF(AND(AND($N46&lt;&gt;$BI$6,$N46&lt;&gt;$BJ$6),S46="有"),$AL$2,VLOOKUP(S46,'P1'!$B$4:$J$35,9,FALSE)),"")</f>
        <v/>
      </c>
      <c r="T47" s="256" t="str">
        <f>IFERROR(IF(AND(AND($N46&lt;&gt;$BI$6,$N46&lt;&gt;$BJ$6),T46="有"),$AL$2,VLOOKUP(T46,'P1'!$B$4:$J$35,9,FALSE)),"")</f>
        <v/>
      </c>
      <c r="U47" s="256" t="str">
        <f>IFERROR(IF(AND(AND($N46&lt;&gt;$BI$6,$N46&lt;&gt;$BJ$6),U46="有"),$AL$2,VLOOKUP(U46,'P1'!$B$4:$J$35,9,FALSE)),"")</f>
        <v/>
      </c>
      <c r="V47" s="256" t="str">
        <f>IFERROR(IF(AND(AND($N46&lt;&gt;$BI$6,$N46&lt;&gt;$BJ$6),V46="有"),$AL$2,VLOOKUP(V46,'P1'!$B$4:$J$35,9,FALSE)),"")</f>
        <v/>
      </c>
      <c r="W47" s="256" t="str">
        <f>IFERROR(IF(AND(AND($N46&lt;&gt;$BI$6,$N46&lt;&gt;$BJ$6),W46="有"),$AL$2,VLOOKUP(W46,'P1'!$B$4:$J$35,9,FALSE)),"")</f>
        <v/>
      </c>
      <c r="X47" s="256" t="str">
        <f>IFERROR(IF(AND(AND($N46&lt;&gt;$BI$6,$N46&lt;&gt;$BJ$6),X46="有"),$AL$2,VLOOKUP(X46,'P1'!$B$4:$J$35,9,FALSE)),"")</f>
        <v/>
      </c>
      <c r="Y47" s="256" t="str">
        <f>IFERROR(IF(AND(AND($N46&lt;&gt;$BI$6,$N46&lt;&gt;$BJ$6),Y46="有"),$AL$2,VLOOKUP(Y46,'P1'!$B$4:$J$35,9,FALSE)),"")</f>
        <v/>
      </c>
      <c r="Z47" s="256" t="str">
        <f>IFERROR(IF(AND(AND($N46&lt;&gt;$BI$6,$N46&lt;&gt;$BJ$6),Z46="有"),$AL$2,VLOOKUP(Z46,'P1'!$B$4:$J$35,9,FALSE)),"")</f>
        <v/>
      </c>
      <c r="AA47" s="256" t="str">
        <f>IFERROR(IF(AND(AND($N46&lt;&gt;$BI$6,$N46&lt;&gt;$BJ$6),AA46="有"),$AL$2,VLOOKUP(AA46,'P1'!$B$4:$J$35,9,FALSE)),"")</f>
        <v/>
      </c>
      <c r="AB47" s="256" t="str">
        <f>IFERROR(IF(AND(AND($N46&lt;&gt;$BI$6,$N46&lt;&gt;$BJ$6),AB46="有"),$AL$2,VLOOKUP(AB46,'P1'!$B$4:$J$35,9,FALSE)),"")</f>
        <v/>
      </c>
      <c r="AC47" s="256" t="str">
        <f>IFERROR(IF(AND(AND($N46&lt;&gt;$BI$6,$N46&lt;&gt;$BJ$6),AC46="有"),$AL$2,VLOOKUP(AC46,'P1'!$B$4:$J$35,9,FALSE)),"")</f>
        <v/>
      </c>
      <c r="AD47" s="256" t="str">
        <f>IFERROR(IF(AND(AND($N46&lt;&gt;$BI$6,$N46&lt;&gt;$BJ$6),AD46="有"),$AL$2,VLOOKUP(AD46,'P1'!$B$4:$J$35,9,FALSE)),"")</f>
        <v/>
      </c>
      <c r="AE47" s="256" t="str">
        <f>IFERROR(IF(AND(AND($N46&lt;&gt;$BI$6,$N46&lt;&gt;$BJ$6),AE46="有"),$AL$2,VLOOKUP(AE46,'P1'!$B$4:$J$35,9,FALSE)),"")</f>
        <v/>
      </c>
      <c r="AF47" s="256" t="str">
        <f>IFERROR(IF(AND(AND($N46&lt;&gt;$BI$6,$N46&lt;&gt;$BJ$6),AF46="有"),$AL$2,VLOOKUP(AF46,'P1'!$B$4:$J$35,9,FALSE)),"")</f>
        <v/>
      </c>
      <c r="AG47" s="256" t="str">
        <f>IFERROR(IF(AND(AND($N46&lt;&gt;$BI$6,$N46&lt;&gt;$BJ$6),AG46="有"),$AL$2,VLOOKUP(AG46,'P1'!$B$4:$J$35,9,FALSE)),"")</f>
        <v/>
      </c>
      <c r="AH47" s="256" t="str">
        <f>IFERROR(IF(AND(AND($N46&lt;&gt;$BI$6,$N46&lt;&gt;$BJ$6),AH46="有"),$AL$2,VLOOKUP(AH46,'P1'!$B$4:$J$35,9,FALSE)),"")</f>
        <v/>
      </c>
      <c r="AI47" s="256" t="str">
        <f>IFERROR(IF(AND(AND($N46&lt;&gt;$BI$6,$N46&lt;&gt;$BJ$6),AI46="有"),$AL$2,VLOOKUP(AI46,'P1'!$B$4:$J$35,9,FALSE)),"")</f>
        <v/>
      </c>
      <c r="AJ47" s="256" t="str">
        <f>IFERROR(IF(AND(AND($N46&lt;&gt;$BI$6,$N46&lt;&gt;$BJ$6),AJ46="有"),$AL$2,VLOOKUP(AJ46,'P1'!$B$4:$J$35,9,FALSE)),"")</f>
        <v/>
      </c>
      <c r="AK47" s="256" t="str">
        <f>IFERROR(IF(AND(AND($N46&lt;&gt;$BI$6,$N46&lt;&gt;$BJ$6),AK46="有"),$AL$2,VLOOKUP(AK46,'P1'!$B$4:$J$35,9,FALSE)),"")</f>
        <v/>
      </c>
      <c r="AL47" s="256" t="str">
        <f>IFERROR(IF(AND(AND($N46&lt;&gt;$BI$6,$N46&lt;&gt;$BJ$6),AL46="有"),$AL$2,VLOOKUP(AL46,'P1'!$B$4:$J$35,9,FALSE)),"")</f>
        <v/>
      </c>
      <c r="AM47" s="256" t="str">
        <f>IFERROR(IF(AND(AND($N46&lt;&gt;$BI$6,$N46&lt;&gt;$BJ$6),AM46="有"),$AL$2,VLOOKUP(AM46,'P1'!$B$4:$J$35,9,FALSE)),"")</f>
        <v/>
      </c>
      <c r="AN47" s="256" t="str">
        <f>IFERROR(IF(AND(AND($N46&lt;&gt;$BI$6,$N46&lt;&gt;$BJ$6),AN46="有"),$AL$2,VLOOKUP(AN46,'P1'!$B$4:$J$35,9,FALSE)),"")</f>
        <v/>
      </c>
      <c r="AO47" s="256" t="str">
        <f>IFERROR(IF(AND(AND($N46&lt;&gt;$BI$6,$N46&lt;&gt;$BJ$6),AO46="有"),$AL$2,VLOOKUP(AO46,'P1'!$B$4:$J$35,9,FALSE)),"")</f>
        <v/>
      </c>
      <c r="AP47" s="256" t="str">
        <f>IFERROR(IF(AND(AND($N46&lt;&gt;$BI$6,$N46&lt;&gt;$BJ$6),AP46="有"),$AL$2,VLOOKUP(AP46,'P1'!$B$4:$J$35,9,FALSE)),"")</f>
        <v/>
      </c>
      <c r="AQ47" s="256" t="str">
        <f>IFERROR(IF(AND(AND($N46&lt;&gt;$BI$6,$N46&lt;&gt;$BJ$6),AQ46="有"),$AL$2,VLOOKUP(AQ46,'P1'!$B$4:$J$35,9,FALSE)),"")</f>
        <v/>
      </c>
      <c r="AR47" s="256" t="str">
        <f>IFERROR(IF(AND(AND($N46&lt;&gt;$BI$6,$N46&lt;&gt;$BJ$6),AR46="有"),$AL$2,VLOOKUP(AR46,'P1'!$B$4:$J$35,9,FALSE)),"")</f>
        <v/>
      </c>
      <c r="AS47" s="256" t="str">
        <f>IFERROR(IF(AND(AND($N46&lt;&gt;$BI$6,$N46&lt;&gt;$BJ$6),AS46="有"),$AL$2,VLOOKUP(AS46,'P1'!$B$4:$J$35,9,FALSE)),"")</f>
        <v/>
      </c>
      <c r="AT47" s="256" t="str">
        <f>IFERROR(IF(AND(AND($N46&lt;&gt;$BI$6,$N46&lt;&gt;$BJ$6),AT46="有"),$AL$2,VLOOKUP(AT46,'P1'!$B$4:$J$35,9,FALSE)),"")</f>
        <v/>
      </c>
      <c r="AU47" s="256" t="str">
        <f>IFERROR(IF(AND(AND($N46&lt;&gt;$BI$6,$N46&lt;&gt;$BJ$6),AU46="有"),$AL$2,VLOOKUP(AU46,'P1'!$B$4:$J$35,9,FALSE)),"")</f>
        <v/>
      </c>
      <c r="AV47" s="257">
        <f>SUM(Q47:AU47)</f>
        <v>0</v>
      </c>
      <c r="AW47" s="707"/>
      <c r="AX47" s="709"/>
      <c r="AY47" s="258"/>
      <c r="AZ47" s="258"/>
    </row>
    <row r="48" spans="2:59" s="235" customFormat="1" ht="5.0999999999999996" customHeight="1">
      <c r="B48" s="260"/>
      <c r="C48" s="261"/>
      <c r="D48" s="262"/>
      <c r="E48" s="262"/>
      <c r="F48" s="262"/>
      <c r="G48" s="262"/>
      <c r="H48" s="262"/>
      <c r="I48" s="261"/>
      <c r="J48" s="261"/>
      <c r="K48" s="261"/>
      <c r="L48" s="261"/>
      <c r="M48" s="261"/>
      <c r="N48" s="261"/>
      <c r="O48" s="261"/>
      <c r="P48" s="261"/>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4"/>
      <c r="BA48" s="241"/>
      <c r="BB48" s="241"/>
      <c r="BC48" s="241"/>
      <c r="BD48" s="241"/>
      <c r="BE48" s="241"/>
      <c r="BF48" s="241"/>
      <c r="BG48" s="241"/>
    </row>
    <row r="49" spans="2:59" s="235" customFormat="1" ht="9.9499999999999993" customHeight="1" thickBot="1">
      <c r="D49" s="265"/>
      <c r="E49" s="265"/>
      <c r="F49" s="265"/>
      <c r="G49" s="265"/>
      <c r="H49" s="265"/>
      <c r="I49" s="266"/>
      <c r="J49" s="266"/>
      <c r="K49" s="266"/>
      <c r="L49" s="266"/>
      <c r="M49" s="266"/>
      <c r="N49" s="266"/>
      <c r="O49" s="266"/>
      <c r="P49" s="266"/>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BA49" s="241"/>
      <c r="BB49" s="241"/>
      <c r="BC49" s="241"/>
      <c r="BD49" s="241"/>
      <c r="BE49" s="241"/>
      <c r="BF49" s="241"/>
      <c r="BG49" s="241"/>
    </row>
    <row r="50" spans="2:59" s="234" customFormat="1" ht="18" customHeight="1" thickBot="1">
      <c r="B50" s="270" t="s">
        <v>295</v>
      </c>
      <c r="I50" s="269"/>
      <c r="J50" s="269"/>
      <c r="K50" s="269"/>
      <c r="L50" s="269"/>
      <c r="M50" s="269"/>
      <c r="N50" s="269"/>
      <c r="O50" s="269"/>
      <c r="P50" s="269"/>
      <c r="Q50" s="248"/>
      <c r="R50" s="248"/>
      <c r="S50" s="248"/>
      <c r="T50" s="248"/>
      <c r="U50" s="248"/>
      <c r="X50" s="241"/>
      <c r="Y50" s="241"/>
      <c r="Z50" s="241"/>
      <c r="AA50" s="241"/>
      <c r="AB50" s="241"/>
      <c r="AC50" s="241"/>
      <c r="AD50" s="241"/>
      <c r="AE50" s="241"/>
      <c r="AN50" s="732" t="s">
        <v>526</v>
      </c>
      <c r="AO50" s="732"/>
      <c r="AP50" s="733"/>
      <c r="AQ50" s="734" t="s">
        <v>527</v>
      </c>
      <c r="AR50" s="735"/>
      <c r="AS50" s="735"/>
      <c r="AT50" s="735"/>
      <c r="AU50" s="736"/>
    </row>
    <row r="51" spans="2:59" s="234" customFormat="1" ht="20.100000000000001" customHeight="1">
      <c r="B51" s="270" t="s">
        <v>220</v>
      </c>
      <c r="C51" s="268"/>
      <c r="D51" s="268"/>
      <c r="E51" s="268"/>
      <c r="F51" s="268"/>
      <c r="G51" s="268"/>
      <c r="H51" s="268"/>
      <c r="I51" s="269"/>
      <c r="J51" s="269"/>
      <c r="K51" s="269"/>
      <c r="L51" s="269"/>
      <c r="M51" s="269"/>
      <c r="N51" s="269"/>
      <c r="O51" s="269"/>
      <c r="P51" s="269"/>
      <c r="Q51" s="248"/>
      <c r="R51" s="248"/>
      <c r="S51" s="248"/>
      <c r="T51" s="248"/>
      <c r="U51" s="248"/>
      <c r="X51" s="241"/>
      <c r="Y51" s="241"/>
      <c r="Z51" s="241"/>
      <c r="AA51" s="241"/>
      <c r="AB51" s="241"/>
      <c r="AC51" s="241"/>
      <c r="AD51" s="241"/>
      <c r="AE51" s="241"/>
    </row>
    <row r="52" spans="2:59" ht="21.95" customHeight="1">
      <c r="B52" s="243" t="str">
        <f>B2</f>
        <v>（2）　勤務実績　（指導月の４月前の実績）</v>
      </c>
      <c r="S52" s="277" t="s">
        <v>141</v>
      </c>
      <c r="T52" s="731" t="str">
        <f>$T$2</f>
        <v/>
      </c>
      <c r="U52" s="731"/>
      <c r="V52" s="272" t="s">
        <v>27</v>
      </c>
      <c r="W52" s="272">
        <f>$W$2</f>
        <v>7</v>
      </c>
      <c r="X52" s="278" t="s">
        <v>165</v>
      </c>
      <c r="Y52" s="272"/>
      <c r="Z52" s="279" t="s">
        <v>142</v>
      </c>
      <c r="AA52" s="232"/>
      <c r="AB52" s="245"/>
      <c r="AC52" s="245"/>
      <c r="AD52" s="241"/>
      <c r="AE52" s="241"/>
      <c r="AF52" s="241"/>
      <c r="AG52" s="241"/>
      <c r="AH52" s="241"/>
      <c r="AI52" s="241"/>
      <c r="AJ52" s="241"/>
      <c r="AK52" s="241"/>
      <c r="AL52" s="241"/>
      <c r="AM52" s="241"/>
      <c r="AN52" s="241"/>
      <c r="AO52" s="241"/>
      <c r="AP52" s="241"/>
      <c r="AQ52" s="241"/>
      <c r="AR52" s="241"/>
      <c r="AS52" s="241"/>
      <c r="AT52" s="241"/>
      <c r="AU52" s="241"/>
      <c r="AV52" s="241"/>
      <c r="AW52" s="241"/>
      <c r="AX52" s="248" t="str">
        <f>"2 / "&amp;COUNTA(C$6,C$55,C$104,C$153,C$202)</f>
        <v>2 / 1</v>
      </c>
    </row>
    <row r="53" spans="2:59" s="248" customFormat="1" ht="15" customHeight="1">
      <c r="B53" s="686"/>
      <c r="C53" s="694" t="s">
        <v>171</v>
      </c>
      <c r="D53" s="695"/>
      <c r="E53" s="695"/>
      <c r="F53" s="695"/>
      <c r="G53" s="695"/>
      <c r="H53" s="696"/>
      <c r="I53" s="694" t="s">
        <v>172</v>
      </c>
      <c r="J53" s="695"/>
      <c r="K53" s="695"/>
      <c r="L53" s="695"/>
      <c r="M53" s="696"/>
      <c r="N53" s="710" t="s">
        <v>173</v>
      </c>
      <c r="O53" s="695"/>
      <c r="P53" s="696"/>
      <c r="Q53" s="249">
        <f>Q$4</f>
        <v>42917</v>
      </c>
      <c r="R53" s="249">
        <f t="shared" ref="R53:AU53" si="3">R$4</f>
        <v>42918</v>
      </c>
      <c r="S53" s="249">
        <f t="shared" si="3"/>
        <v>42919</v>
      </c>
      <c r="T53" s="249">
        <f t="shared" si="3"/>
        <v>42920</v>
      </c>
      <c r="U53" s="249">
        <f t="shared" si="3"/>
        <v>42921</v>
      </c>
      <c r="V53" s="249">
        <f t="shared" si="3"/>
        <v>42922</v>
      </c>
      <c r="W53" s="249">
        <f t="shared" si="3"/>
        <v>42923</v>
      </c>
      <c r="X53" s="249">
        <f t="shared" si="3"/>
        <v>42924</v>
      </c>
      <c r="Y53" s="249">
        <f t="shared" si="3"/>
        <v>42925</v>
      </c>
      <c r="Z53" s="249">
        <f t="shared" si="3"/>
        <v>42926</v>
      </c>
      <c r="AA53" s="249">
        <f t="shared" si="3"/>
        <v>42927</v>
      </c>
      <c r="AB53" s="249">
        <f t="shared" si="3"/>
        <v>42928</v>
      </c>
      <c r="AC53" s="249">
        <f t="shared" si="3"/>
        <v>42929</v>
      </c>
      <c r="AD53" s="249">
        <f t="shared" si="3"/>
        <v>42930</v>
      </c>
      <c r="AE53" s="249">
        <f t="shared" si="3"/>
        <v>42931</v>
      </c>
      <c r="AF53" s="249">
        <f t="shared" si="3"/>
        <v>42932</v>
      </c>
      <c r="AG53" s="249">
        <f t="shared" si="3"/>
        <v>42933</v>
      </c>
      <c r="AH53" s="249">
        <f t="shared" si="3"/>
        <v>42934</v>
      </c>
      <c r="AI53" s="249">
        <f t="shared" si="3"/>
        <v>42935</v>
      </c>
      <c r="AJ53" s="249">
        <f t="shared" si="3"/>
        <v>42936</v>
      </c>
      <c r="AK53" s="249">
        <f t="shared" si="3"/>
        <v>42937</v>
      </c>
      <c r="AL53" s="249">
        <f t="shared" si="3"/>
        <v>42938</v>
      </c>
      <c r="AM53" s="249">
        <f t="shared" si="3"/>
        <v>42939</v>
      </c>
      <c r="AN53" s="249">
        <f t="shared" si="3"/>
        <v>42940</v>
      </c>
      <c r="AO53" s="249">
        <f t="shared" si="3"/>
        <v>42941</v>
      </c>
      <c r="AP53" s="249">
        <f t="shared" si="3"/>
        <v>42942</v>
      </c>
      <c r="AQ53" s="249">
        <f t="shared" si="3"/>
        <v>42943</v>
      </c>
      <c r="AR53" s="249">
        <f t="shared" si="3"/>
        <v>42944</v>
      </c>
      <c r="AS53" s="249">
        <f t="shared" si="3"/>
        <v>42945</v>
      </c>
      <c r="AT53" s="249">
        <f t="shared" si="3"/>
        <v>42946</v>
      </c>
      <c r="AU53" s="249">
        <f t="shared" si="3"/>
        <v>42947</v>
      </c>
      <c r="AV53" s="250" t="s">
        <v>174</v>
      </c>
      <c r="AW53" s="682"/>
      <c r="AX53" s="682" t="s">
        <v>175</v>
      </c>
      <c r="AY53" s="251"/>
      <c r="AZ53" s="251"/>
      <c r="BA53" s="241"/>
      <c r="BB53" s="241"/>
      <c r="BC53" s="241"/>
      <c r="BD53" s="241"/>
      <c r="BE53" s="241"/>
      <c r="BF53" s="241"/>
      <c r="BG53" s="241"/>
    </row>
    <row r="54" spans="2:59" s="248" customFormat="1" ht="15" customHeight="1">
      <c r="B54" s="687"/>
      <c r="C54" s="697"/>
      <c r="D54" s="698"/>
      <c r="E54" s="698"/>
      <c r="F54" s="698"/>
      <c r="G54" s="698"/>
      <c r="H54" s="699"/>
      <c r="I54" s="697"/>
      <c r="J54" s="698"/>
      <c r="K54" s="698"/>
      <c r="L54" s="698"/>
      <c r="M54" s="699"/>
      <c r="N54" s="697"/>
      <c r="O54" s="698"/>
      <c r="P54" s="699"/>
      <c r="Q54" s="252" t="str">
        <f>Q$5</f>
        <v>土</v>
      </c>
      <c r="R54" s="252" t="str">
        <f t="shared" ref="R54:AU54" si="4">R$5</f>
        <v>日</v>
      </c>
      <c r="S54" s="252" t="str">
        <f t="shared" si="4"/>
        <v>月</v>
      </c>
      <c r="T54" s="252" t="str">
        <f t="shared" si="4"/>
        <v>火</v>
      </c>
      <c r="U54" s="252" t="str">
        <f t="shared" si="4"/>
        <v>水</v>
      </c>
      <c r="V54" s="252" t="str">
        <f t="shared" si="4"/>
        <v>木</v>
      </c>
      <c r="W54" s="252" t="str">
        <f t="shared" si="4"/>
        <v>金</v>
      </c>
      <c r="X54" s="252" t="str">
        <f t="shared" si="4"/>
        <v>土</v>
      </c>
      <c r="Y54" s="252" t="str">
        <f t="shared" si="4"/>
        <v>日</v>
      </c>
      <c r="Z54" s="252" t="str">
        <f t="shared" si="4"/>
        <v>月</v>
      </c>
      <c r="AA54" s="252" t="str">
        <f t="shared" si="4"/>
        <v>火</v>
      </c>
      <c r="AB54" s="252" t="str">
        <f t="shared" si="4"/>
        <v>水</v>
      </c>
      <c r="AC54" s="252" t="str">
        <f t="shared" si="4"/>
        <v>木</v>
      </c>
      <c r="AD54" s="252" t="str">
        <f t="shared" si="4"/>
        <v>金</v>
      </c>
      <c r="AE54" s="252" t="str">
        <f t="shared" si="4"/>
        <v>土</v>
      </c>
      <c r="AF54" s="252" t="str">
        <f t="shared" si="4"/>
        <v>日</v>
      </c>
      <c r="AG54" s="252" t="str">
        <f t="shared" si="4"/>
        <v>月</v>
      </c>
      <c r="AH54" s="252" t="str">
        <f t="shared" si="4"/>
        <v>火</v>
      </c>
      <c r="AI54" s="252" t="str">
        <f t="shared" si="4"/>
        <v>水</v>
      </c>
      <c r="AJ54" s="252" t="str">
        <f t="shared" si="4"/>
        <v>木</v>
      </c>
      <c r="AK54" s="252" t="str">
        <f t="shared" si="4"/>
        <v>金</v>
      </c>
      <c r="AL54" s="252" t="str">
        <f t="shared" si="4"/>
        <v>土</v>
      </c>
      <c r="AM54" s="252" t="str">
        <f t="shared" si="4"/>
        <v>日</v>
      </c>
      <c r="AN54" s="252" t="str">
        <f t="shared" si="4"/>
        <v>月</v>
      </c>
      <c r="AO54" s="252" t="str">
        <f t="shared" si="4"/>
        <v>火</v>
      </c>
      <c r="AP54" s="252" t="str">
        <f t="shared" si="4"/>
        <v>水</v>
      </c>
      <c r="AQ54" s="252" t="str">
        <f t="shared" si="4"/>
        <v>木</v>
      </c>
      <c r="AR54" s="252" t="str">
        <f t="shared" si="4"/>
        <v>金</v>
      </c>
      <c r="AS54" s="252" t="str">
        <f t="shared" si="4"/>
        <v>土</v>
      </c>
      <c r="AT54" s="252" t="str">
        <f t="shared" si="4"/>
        <v>日</v>
      </c>
      <c r="AU54" s="252" t="str">
        <f t="shared" si="4"/>
        <v>月</v>
      </c>
      <c r="AV54" s="250" t="s">
        <v>176</v>
      </c>
      <c r="AW54" s="683"/>
      <c r="AX54" s="683"/>
      <c r="AY54" s="251"/>
      <c r="AZ54" s="251"/>
      <c r="BA54" s="241"/>
      <c r="BB54" s="241"/>
      <c r="BC54" s="241"/>
      <c r="BD54" s="241"/>
      <c r="BE54" s="241"/>
      <c r="BF54" s="241"/>
      <c r="BG54" s="241"/>
    </row>
    <row r="55" spans="2:59" ht="17.100000000000001" customHeight="1">
      <c r="B55" s="686">
        <f>B46+1</f>
        <v>19</v>
      </c>
      <c r="C55" s="717"/>
      <c r="D55" s="718"/>
      <c r="E55" s="718"/>
      <c r="F55" s="718"/>
      <c r="G55" s="718"/>
      <c r="H55" s="719"/>
      <c r="I55" s="723"/>
      <c r="J55" s="724"/>
      <c r="K55" s="724"/>
      <c r="L55" s="724"/>
      <c r="M55" s="725"/>
      <c r="N55" s="729"/>
      <c r="O55" s="730"/>
      <c r="P55" s="737"/>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3">
        <f>COUNTA(Q55:AU55)</f>
        <v>0</v>
      </c>
      <c r="AW55" s="706">
        <f>AV56</f>
        <v>0</v>
      </c>
      <c r="AX55" s="708" t="str">
        <f>IFERROR(ROUNDDOWN(AV56/$AT$2,1),"")</f>
        <v/>
      </c>
      <c r="AY55" s="254"/>
      <c r="AZ55" s="254"/>
    </row>
    <row r="56" spans="2:59" ht="17.100000000000001" customHeight="1">
      <c r="B56" s="687"/>
      <c r="C56" s="720"/>
      <c r="D56" s="721"/>
      <c r="E56" s="721"/>
      <c r="F56" s="721"/>
      <c r="G56" s="721"/>
      <c r="H56" s="722"/>
      <c r="I56" s="726"/>
      <c r="J56" s="727"/>
      <c r="K56" s="727"/>
      <c r="L56" s="727"/>
      <c r="M56" s="728"/>
      <c r="N56" s="738"/>
      <c r="O56" s="739"/>
      <c r="P56" s="740"/>
      <c r="Q56" s="256" t="str">
        <f>IFERROR(IF(AND(AND($N55&lt;&gt;$BI$6,$N55&lt;&gt;$BJ$6),Q55="有"),$AL$2,VLOOKUP(Q55,'P1'!$B$4:$J$35,9,FALSE)),"")</f>
        <v/>
      </c>
      <c r="R56" s="256" t="str">
        <f>IFERROR(IF(AND(AND($N55&lt;&gt;$BI$6,$N55&lt;&gt;$BJ$6),R55="有"),$AL$2,VLOOKUP(R55,'P1'!$B$4:$J$35,9,FALSE)),"")</f>
        <v/>
      </c>
      <c r="S56" s="256" t="str">
        <f>IFERROR(IF(AND(AND($N55&lt;&gt;$BI$6,$N55&lt;&gt;$BJ$6),S55="有"),$AL$2,VLOOKUP(S55,'P1'!$B$4:$J$35,9,FALSE)),"")</f>
        <v/>
      </c>
      <c r="T56" s="256" t="str">
        <f>IFERROR(IF(AND(AND($N55&lt;&gt;$BI$6,$N55&lt;&gt;$BJ$6),T55="有"),$AL$2,VLOOKUP(T55,'P1'!$B$4:$J$35,9,FALSE)),"")</f>
        <v/>
      </c>
      <c r="U56" s="256" t="str">
        <f>IFERROR(IF(AND(AND($N55&lt;&gt;$BI$6,$N55&lt;&gt;$BJ$6),U55="有"),$AL$2,VLOOKUP(U55,'P1'!$B$4:$J$35,9,FALSE)),"")</f>
        <v/>
      </c>
      <c r="V56" s="256" t="str">
        <f>IFERROR(IF(AND(AND($N55&lt;&gt;$BI$6,$N55&lt;&gt;$BJ$6),V55="有"),$AL$2,VLOOKUP(V55,'P1'!$B$4:$J$35,9,FALSE)),"")</f>
        <v/>
      </c>
      <c r="W56" s="256" t="str">
        <f>IFERROR(IF(AND(AND($N55&lt;&gt;$BI$6,$N55&lt;&gt;$BJ$6),W55="有"),$AL$2,VLOOKUP(W55,'P1'!$B$4:$J$35,9,FALSE)),"")</f>
        <v/>
      </c>
      <c r="X56" s="256" t="str">
        <f>IFERROR(IF(AND(AND($N55&lt;&gt;$BI$6,$N55&lt;&gt;$BJ$6),X55="有"),$AL$2,VLOOKUP(X55,'P1'!$B$4:$J$35,9,FALSE)),"")</f>
        <v/>
      </c>
      <c r="Y56" s="256" t="str">
        <f>IFERROR(IF(AND(AND($N55&lt;&gt;$BI$6,$N55&lt;&gt;$BJ$6),Y55="有"),$AL$2,VLOOKUP(Y55,'P1'!$B$4:$J$35,9,FALSE)),"")</f>
        <v/>
      </c>
      <c r="Z56" s="256" t="str">
        <f>IFERROR(IF(AND(AND($N55&lt;&gt;$BI$6,$N55&lt;&gt;$BJ$6),Z55="有"),$AL$2,VLOOKUP(Z55,'P1'!$B$4:$J$35,9,FALSE)),"")</f>
        <v/>
      </c>
      <c r="AA56" s="256" t="str">
        <f>IFERROR(IF(AND(AND($N55&lt;&gt;$BI$6,$N55&lt;&gt;$BJ$6),AA55="有"),$AL$2,VLOOKUP(AA55,'P1'!$B$4:$J$35,9,FALSE)),"")</f>
        <v/>
      </c>
      <c r="AB56" s="256" t="str">
        <f>IFERROR(IF(AND(AND($N55&lt;&gt;$BI$6,$N55&lt;&gt;$BJ$6),AB55="有"),$AL$2,VLOOKUP(AB55,'P1'!$B$4:$J$35,9,FALSE)),"")</f>
        <v/>
      </c>
      <c r="AC56" s="256" t="str">
        <f>IFERROR(IF(AND(AND($N55&lt;&gt;$BI$6,$N55&lt;&gt;$BJ$6),AC55="有"),$AL$2,VLOOKUP(AC55,'P1'!$B$4:$J$35,9,FALSE)),"")</f>
        <v/>
      </c>
      <c r="AD56" s="256" t="str">
        <f>IFERROR(IF(AND(AND($N55&lt;&gt;$BI$6,$N55&lt;&gt;$BJ$6),AD55="有"),$AL$2,VLOOKUP(AD55,'P1'!$B$4:$J$35,9,FALSE)),"")</f>
        <v/>
      </c>
      <c r="AE56" s="256" t="str">
        <f>IFERROR(IF(AND(AND($N55&lt;&gt;$BI$6,$N55&lt;&gt;$BJ$6),AE55="有"),$AL$2,VLOOKUP(AE55,'P1'!$B$4:$J$35,9,FALSE)),"")</f>
        <v/>
      </c>
      <c r="AF56" s="256" t="str">
        <f>IFERROR(IF(AND(AND($N55&lt;&gt;$BI$6,$N55&lt;&gt;$BJ$6),AF55="有"),$AL$2,VLOOKUP(AF55,'P1'!$B$4:$J$35,9,FALSE)),"")</f>
        <v/>
      </c>
      <c r="AG56" s="256" t="str">
        <f>IFERROR(IF(AND(AND($N55&lt;&gt;$BI$6,$N55&lt;&gt;$BJ$6),AG55="有"),$AL$2,VLOOKUP(AG55,'P1'!$B$4:$J$35,9,FALSE)),"")</f>
        <v/>
      </c>
      <c r="AH56" s="256" t="str">
        <f>IFERROR(IF(AND(AND($N55&lt;&gt;$BI$6,$N55&lt;&gt;$BJ$6),AH55="有"),$AL$2,VLOOKUP(AH55,'P1'!$B$4:$J$35,9,FALSE)),"")</f>
        <v/>
      </c>
      <c r="AI56" s="256" t="str">
        <f>IFERROR(IF(AND(AND($N55&lt;&gt;$BI$6,$N55&lt;&gt;$BJ$6),AI55="有"),$AL$2,VLOOKUP(AI55,'P1'!$B$4:$J$35,9,FALSE)),"")</f>
        <v/>
      </c>
      <c r="AJ56" s="256" t="str">
        <f>IFERROR(IF(AND(AND($N55&lt;&gt;$BI$6,$N55&lt;&gt;$BJ$6),AJ55="有"),$AL$2,VLOOKUP(AJ55,'P1'!$B$4:$J$35,9,FALSE)),"")</f>
        <v/>
      </c>
      <c r="AK56" s="256" t="str">
        <f>IFERROR(IF(AND(AND($N55&lt;&gt;$BI$6,$N55&lt;&gt;$BJ$6),AK55="有"),$AL$2,VLOOKUP(AK55,'P1'!$B$4:$J$35,9,FALSE)),"")</f>
        <v/>
      </c>
      <c r="AL56" s="256" t="str">
        <f>IFERROR(IF(AND(AND($N55&lt;&gt;$BI$6,$N55&lt;&gt;$BJ$6),AL55="有"),$AL$2,VLOOKUP(AL55,'P1'!$B$4:$J$35,9,FALSE)),"")</f>
        <v/>
      </c>
      <c r="AM56" s="256" t="str">
        <f>IFERROR(IF(AND(AND($N55&lt;&gt;$BI$6,$N55&lt;&gt;$BJ$6),AM55="有"),$AL$2,VLOOKUP(AM55,'P1'!$B$4:$J$35,9,FALSE)),"")</f>
        <v/>
      </c>
      <c r="AN56" s="256" t="str">
        <f>IFERROR(IF(AND(AND($N55&lt;&gt;$BI$6,$N55&lt;&gt;$BJ$6),AN55="有"),$AL$2,VLOOKUP(AN55,'P1'!$B$4:$J$35,9,FALSE)),"")</f>
        <v/>
      </c>
      <c r="AO56" s="256" t="str">
        <f>IFERROR(IF(AND(AND($N55&lt;&gt;$BI$6,$N55&lt;&gt;$BJ$6),AO55="有"),$AL$2,VLOOKUP(AO55,'P1'!$B$4:$J$35,9,FALSE)),"")</f>
        <v/>
      </c>
      <c r="AP56" s="256" t="str">
        <f>IFERROR(IF(AND(AND($N55&lt;&gt;$BI$6,$N55&lt;&gt;$BJ$6),AP55="有"),$AL$2,VLOOKUP(AP55,'P1'!$B$4:$J$35,9,FALSE)),"")</f>
        <v/>
      </c>
      <c r="AQ56" s="256" t="str">
        <f>IFERROR(IF(AND(AND($N55&lt;&gt;$BI$6,$N55&lt;&gt;$BJ$6),AQ55="有"),$AL$2,VLOOKUP(AQ55,'P1'!$B$4:$J$35,9,FALSE)),"")</f>
        <v/>
      </c>
      <c r="AR56" s="256" t="str">
        <f>IFERROR(IF(AND(AND($N55&lt;&gt;$BI$6,$N55&lt;&gt;$BJ$6),AR55="有"),$AL$2,VLOOKUP(AR55,'P1'!$B$4:$J$35,9,FALSE)),"")</f>
        <v/>
      </c>
      <c r="AS56" s="256" t="str">
        <f>IFERROR(IF(AND(AND($N55&lt;&gt;$BI$6,$N55&lt;&gt;$BJ$6),AS55="有"),$AL$2,VLOOKUP(AS55,'P1'!$B$4:$J$35,9,FALSE)),"")</f>
        <v/>
      </c>
      <c r="AT56" s="256" t="str">
        <f>IFERROR(IF(AND(AND($N55&lt;&gt;$BI$6,$N55&lt;&gt;$BJ$6),AT55="有"),$AL$2,VLOOKUP(AT55,'P1'!$B$4:$J$35,9,FALSE)),"")</f>
        <v/>
      </c>
      <c r="AU56" s="256" t="str">
        <f>IFERROR(IF(AND(AND($N55&lt;&gt;$BI$6,$N55&lt;&gt;$BJ$6),AU55="有"),$AL$2,VLOOKUP(AU55,'P1'!$B$4:$J$35,9,FALSE)),"")</f>
        <v/>
      </c>
      <c r="AV56" s="257">
        <f>SUM(Q56:AU56)</f>
        <v>0</v>
      </c>
      <c r="AW56" s="707"/>
      <c r="AX56" s="709"/>
      <c r="AY56" s="258"/>
      <c r="AZ56" s="258"/>
    </row>
    <row r="57" spans="2:59" ht="17.100000000000001" customHeight="1">
      <c r="B57" s="686">
        <f t="shared" ref="B57:B97" si="5">B55+1</f>
        <v>20</v>
      </c>
      <c r="C57" s="717"/>
      <c r="D57" s="718"/>
      <c r="E57" s="718"/>
      <c r="F57" s="718"/>
      <c r="G57" s="718"/>
      <c r="H57" s="719"/>
      <c r="I57" s="723"/>
      <c r="J57" s="724"/>
      <c r="K57" s="724"/>
      <c r="L57" s="724"/>
      <c r="M57" s="725"/>
      <c r="N57" s="729"/>
      <c r="O57" s="730"/>
      <c r="P57" s="737"/>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3">
        <f>COUNTA(Q57:AU57)</f>
        <v>0</v>
      </c>
      <c r="AW57" s="706">
        <f>AV58</f>
        <v>0</v>
      </c>
      <c r="AX57" s="708" t="str">
        <f>IFERROR(ROUNDDOWN(AV58/$AT$2,1),"")</f>
        <v/>
      </c>
      <c r="AY57" s="254"/>
      <c r="AZ57" s="254"/>
    </row>
    <row r="58" spans="2:59" ht="17.100000000000001" customHeight="1">
      <c r="B58" s="687"/>
      <c r="C58" s="720"/>
      <c r="D58" s="721"/>
      <c r="E58" s="721"/>
      <c r="F58" s="721"/>
      <c r="G58" s="721"/>
      <c r="H58" s="722"/>
      <c r="I58" s="726"/>
      <c r="J58" s="727"/>
      <c r="K58" s="727"/>
      <c r="L58" s="727"/>
      <c r="M58" s="728"/>
      <c r="N58" s="738"/>
      <c r="O58" s="739"/>
      <c r="P58" s="740"/>
      <c r="Q58" s="256" t="str">
        <f>IFERROR(IF(AND(AND($N57&lt;&gt;$BI$6,$N57&lt;&gt;$BJ$6),Q57="有"),$AL$2,VLOOKUP(Q57,'P1'!$B$4:$J$35,9,FALSE)),"")</f>
        <v/>
      </c>
      <c r="R58" s="256" t="str">
        <f>IFERROR(IF(AND(AND($N57&lt;&gt;$BI$6,$N57&lt;&gt;$BJ$6),R57="有"),$AL$2,VLOOKUP(R57,'P1'!$B$4:$J$35,9,FALSE)),"")</f>
        <v/>
      </c>
      <c r="S58" s="256" t="str">
        <f>IFERROR(IF(AND(AND($N57&lt;&gt;$BI$6,$N57&lt;&gt;$BJ$6),S57="有"),$AL$2,VLOOKUP(S57,'P1'!$B$4:$J$35,9,FALSE)),"")</f>
        <v/>
      </c>
      <c r="T58" s="256" t="str">
        <f>IFERROR(IF(AND(AND($N57&lt;&gt;$BI$6,$N57&lt;&gt;$BJ$6),T57="有"),$AL$2,VLOOKUP(T57,'P1'!$B$4:$J$35,9,FALSE)),"")</f>
        <v/>
      </c>
      <c r="U58" s="256" t="str">
        <f>IFERROR(IF(AND(AND($N57&lt;&gt;$BI$6,$N57&lt;&gt;$BJ$6),U57="有"),$AL$2,VLOOKUP(U57,'P1'!$B$4:$J$35,9,FALSE)),"")</f>
        <v/>
      </c>
      <c r="V58" s="256" t="str">
        <f>IFERROR(IF(AND(AND($N57&lt;&gt;$BI$6,$N57&lt;&gt;$BJ$6),V57="有"),$AL$2,VLOOKUP(V57,'P1'!$B$4:$J$35,9,FALSE)),"")</f>
        <v/>
      </c>
      <c r="W58" s="256" t="str">
        <f>IFERROR(IF(AND(AND($N57&lt;&gt;$BI$6,$N57&lt;&gt;$BJ$6),W57="有"),$AL$2,VLOOKUP(W57,'P1'!$B$4:$J$35,9,FALSE)),"")</f>
        <v/>
      </c>
      <c r="X58" s="256" t="str">
        <f>IFERROR(IF(AND(AND($N57&lt;&gt;$BI$6,$N57&lt;&gt;$BJ$6),X57="有"),$AL$2,VLOOKUP(X57,'P1'!$B$4:$J$35,9,FALSE)),"")</f>
        <v/>
      </c>
      <c r="Y58" s="256" t="str">
        <f>IFERROR(IF(AND(AND($N57&lt;&gt;$BI$6,$N57&lt;&gt;$BJ$6),Y57="有"),$AL$2,VLOOKUP(Y57,'P1'!$B$4:$J$35,9,FALSE)),"")</f>
        <v/>
      </c>
      <c r="Z58" s="256" t="str">
        <f>IFERROR(IF(AND(AND($N57&lt;&gt;$BI$6,$N57&lt;&gt;$BJ$6),Z57="有"),$AL$2,VLOOKUP(Z57,'P1'!$B$4:$J$35,9,FALSE)),"")</f>
        <v/>
      </c>
      <c r="AA58" s="256" t="str">
        <f>IFERROR(IF(AND(AND($N57&lt;&gt;$BI$6,$N57&lt;&gt;$BJ$6),AA57="有"),$AL$2,VLOOKUP(AA57,'P1'!$B$4:$J$35,9,FALSE)),"")</f>
        <v/>
      </c>
      <c r="AB58" s="256" t="str">
        <f>IFERROR(IF(AND(AND($N57&lt;&gt;$BI$6,$N57&lt;&gt;$BJ$6),AB57="有"),$AL$2,VLOOKUP(AB57,'P1'!$B$4:$J$35,9,FALSE)),"")</f>
        <v/>
      </c>
      <c r="AC58" s="256" t="str">
        <f>IFERROR(IF(AND(AND($N57&lt;&gt;$BI$6,$N57&lt;&gt;$BJ$6),AC57="有"),$AL$2,VLOOKUP(AC57,'P1'!$B$4:$J$35,9,FALSE)),"")</f>
        <v/>
      </c>
      <c r="AD58" s="256" t="str">
        <f>IFERROR(IF(AND(AND($N57&lt;&gt;$BI$6,$N57&lt;&gt;$BJ$6),AD57="有"),$AL$2,VLOOKUP(AD57,'P1'!$B$4:$J$35,9,FALSE)),"")</f>
        <v/>
      </c>
      <c r="AE58" s="256" t="str">
        <f>IFERROR(IF(AND(AND($N57&lt;&gt;$BI$6,$N57&lt;&gt;$BJ$6),AE57="有"),$AL$2,VLOOKUP(AE57,'P1'!$B$4:$J$35,9,FALSE)),"")</f>
        <v/>
      </c>
      <c r="AF58" s="256" t="str">
        <f>IFERROR(IF(AND(AND($N57&lt;&gt;$BI$6,$N57&lt;&gt;$BJ$6),AF57="有"),$AL$2,VLOOKUP(AF57,'P1'!$B$4:$J$35,9,FALSE)),"")</f>
        <v/>
      </c>
      <c r="AG58" s="256" t="str">
        <f>IFERROR(IF(AND(AND($N57&lt;&gt;$BI$6,$N57&lt;&gt;$BJ$6),AG57="有"),$AL$2,VLOOKUP(AG57,'P1'!$B$4:$J$35,9,FALSE)),"")</f>
        <v/>
      </c>
      <c r="AH58" s="256" t="str">
        <f>IFERROR(IF(AND(AND($N57&lt;&gt;$BI$6,$N57&lt;&gt;$BJ$6),AH57="有"),$AL$2,VLOOKUP(AH57,'P1'!$B$4:$J$35,9,FALSE)),"")</f>
        <v/>
      </c>
      <c r="AI58" s="256" t="str">
        <f>IFERROR(IF(AND(AND($N57&lt;&gt;$BI$6,$N57&lt;&gt;$BJ$6),AI57="有"),$AL$2,VLOOKUP(AI57,'P1'!$B$4:$J$35,9,FALSE)),"")</f>
        <v/>
      </c>
      <c r="AJ58" s="256" t="str">
        <f>IFERROR(IF(AND(AND($N57&lt;&gt;$BI$6,$N57&lt;&gt;$BJ$6),AJ57="有"),$AL$2,VLOOKUP(AJ57,'P1'!$B$4:$J$35,9,FALSE)),"")</f>
        <v/>
      </c>
      <c r="AK58" s="256" t="str">
        <f>IFERROR(IF(AND(AND($N57&lt;&gt;$BI$6,$N57&lt;&gt;$BJ$6),AK57="有"),$AL$2,VLOOKUP(AK57,'P1'!$B$4:$J$35,9,FALSE)),"")</f>
        <v/>
      </c>
      <c r="AL58" s="256" t="str">
        <f>IFERROR(IF(AND(AND($N57&lt;&gt;$BI$6,$N57&lt;&gt;$BJ$6),AL57="有"),$AL$2,VLOOKUP(AL57,'P1'!$B$4:$J$35,9,FALSE)),"")</f>
        <v/>
      </c>
      <c r="AM58" s="256" t="str">
        <f>IFERROR(IF(AND(AND($N57&lt;&gt;$BI$6,$N57&lt;&gt;$BJ$6),AM57="有"),$AL$2,VLOOKUP(AM57,'P1'!$B$4:$J$35,9,FALSE)),"")</f>
        <v/>
      </c>
      <c r="AN58" s="256" t="str">
        <f>IFERROR(IF(AND(AND($N57&lt;&gt;$BI$6,$N57&lt;&gt;$BJ$6),AN57="有"),$AL$2,VLOOKUP(AN57,'P1'!$B$4:$J$35,9,FALSE)),"")</f>
        <v/>
      </c>
      <c r="AO58" s="256" t="str">
        <f>IFERROR(IF(AND(AND($N57&lt;&gt;$BI$6,$N57&lt;&gt;$BJ$6),AO57="有"),$AL$2,VLOOKUP(AO57,'P1'!$B$4:$J$35,9,FALSE)),"")</f>
        <v/>
      </c>
      <c r="AP58" s="256" t="str">
        <f>IFERROR(IF(AND(AND($N57&lt;&gt;$BI$6,$N57&lt;&gt;$BJ$6),AP57="有"),$AL$2,VLOOKUP(AP57,'P1'!$B$4:$J$35,9,FALSE)),"")</f>
        <v/>
      </c>
      <c r="AQ58" s="256" t="str">
        <f>IFERROR(IF(AND(AND($N57&lt;&gt;$BI$6,$N57&lt;&gt;$BJ$6),AQ57="有"),$AL$2,VLOOKUP(AQ57,'P1'!$B$4:$J$35,9,FALSE)),"")</f>
        <v/>
      </c>
      <c r="AR58" s="256" t="str">
        <f>IFERROR(IF(AND(AND($N57&lt;&gt;$BI$6,$N57&lt;&gt;$BJ$6),AR57="有"),$AL$2,VLOOKUP(AR57,'P1'!$B$4:$J$35,9,FALSE)),"")</f>
        <v/>
      </c>
      <c r="AS58" s="256" t="str">
        <f>IFERROR(IF(AND(AND($N57&lt;&gt;$BI$6,$N57&lt;&gt;$BJ$6),AS57="有"),$AL$2,VLOOKUP(AS57,'P1'!$B$4:$J$35,9,FALSE)),"")</f>
        <v/>
      </c>
      <c r="AT58" s="256" t="str">
        <f>IFERROR(IF(AND(AND($N57&lt;&gt;$BI$6,$N57&lt;&gt;$BJ$6),AT57="有"),$AL$2,VLOOKUP(AT57,'P1'!$B$4:$J$35,9,FALSE)),"")</f>
        <v/>
      </c>
      <c r="AU58" s="256" t="str">
        <f>IFERROR(IF(AND(AND($N57&lt;&gt;$BI$6,$N57&lt;&gt;$BJ$6),AU57="有"),$AL$2,VLOOKUP(AU57,'P1'!$B$4:$J$35,9,FALSE)),"")</f>
        <v/>
      </c>
      <c r="AV58" s="257">
        <f>SUM(Q58:AU58)</f>
        <v>0</v>
      </c>
      <c r="AW58" s="707"/>
      <c r="AX58" s="709"/>
      <c r="AY58" s="258"/>
      <c r="AZ58" s="258"/>
    </row>
    <row r="59" spans="2:59" ht="17.100000000000001" customHeight="1">
      <c r="B59" s="686">
        <f t="shared" si="5"/>
        <v>21</v>
      </c>
      <c r="C59" s="717"/>
      <c r="D59" s="718"/>
      <c r="E59" s="718"/>
      <c r="F59" s="718"/>
      <c r="G59" s="718"/>
      <c r="H59" s="719"/>
      <c r="I59" s="723"/>
      <c r="J59" s="724"/>
      <c r="K59" s="724"/>
      <c r="L59" s="724"/>
      <c r="M59" s="725"/>
      <c r="N59" s="729"/>
      <c r="O59" s="730"/>
      <c r="P59" s="737"/>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3">
        <f>COUNTA(Q59:AU59)</f>
        <v>0</v>
      </c>
      <c r="AW59" s="706">
        <f>AV60</f>
        <v>0</v>
      </c>
      <c r="AX59" s="708" t="str">
        <f>IFERROR(ROUNDDOWN(AV60/$AT$2,1),"")</f>
        <v/>
      </c>
      <c r="AY59" s="254"/>
      <c r="AZ59" s="254"/>
    </row>
    <row r="60" spans="2:59" ht="17.100000000000001" customHeight="1">
      <c r="B60" s="687"/>
      <c r="C60" s="720"/>
      <c r="D60" s="721"/>
      <c r="E60" s="721"/>
      <c r="F60" s="721"/>
      <c r="G60" s="721"/>
      <c r="H60" s="722"/>
      <c r="I60" s="726"/>
      <c r="J60" s="727"/>
      <c r="K60" s="727"/>
      <c r="L60" s="727"/>
      <c r="M60" s="728"/>
      <c r="N60" s="738"/>
      <c r="O60" s="739"/>
      <c r="P60" s="740"/>
      <c r="Q60" s="256" t="str">
        <f>IFERROR(IF(AND(AND($N59&lt;&gt;$BI$6,$N59&lt;&gt;$BJ$6),Q59="有"),$AL$2,VLOOKUP(Q59,'P1'!$B$4:$J$35,9,FALSE)),"")</f>
        <v/>
      </c>
      <c r="R60" s="256" t="str">
        <f>IFERROR(IF(AND(AND($N59&lt;&gt;$BI$6,$N59&lt;&gt;$BJ$6),R59="有"),$AL$2,VLOOKUP(R59,'P1'!$B$4:$J$35,9,FALSE)),"")</f>
        <v/>
      </c>
      <c r="S60" s="256" t="str">
        <f>IFERROR(IF(AND(AND($N59&lt;&gt;$BI$6,$N59&lt;&gt;$BJ$6),S59="有"),$AL$2,VLOOKUP(S59,'P1'!$B$4:$J$35,9,FALSE)),"")</f>
        <v/>
      </c>
      <c r="T60" s="256" t="str">
        <f>IFERROR(IF(AND(AND($N59&lt;&gt;$BI$6,$N59&lt;&gt;$BJ$6),T59="有"),$AL$2,VLOOKUP(T59,'P1'!$B$4:$J$35,9,FALSE)),"")</f>
        <v/>
      </c>
      <c r="U60" s="256" t="str">
        <f>IFERROR(IF(AND(AND($N59&lt;&gt;$BI$6,$N59&lt;&gt;$BJ$6),U59="有"),$AL$2,VLOOKUP(U59,'P1'!$B$4:$J$35,9,FALSE)),"")</f>
        <v/>
      </c>
      <c r="V60" s="256" t="str">
        <f>IFERROR(IF(AND(AND($N59&lt;&gt;$BI$6,$N59&lt;&gt;$BJ$6),V59="有"),$AL$2,VLOOKUP(V59,'P1'!$B$4:$J$35,9,FALSE)),"")</f>
        <v/>
      </c>
      <c r="W60" s="256" t="str">
        <f>IFERROR(IF(AND(AND($N59&lt;&gt;$BI$6,$N59&lt;&gt;$BJ$6),W59="有"),$AL$2,VLOOKUP(W59,'P1'!$B$4:$J$35,9,FALSE)),"")</f>
        <v/>
      </c>
      <c r="X60" s="256" t="str">
        <f>IFERROR(IF(AND(AND($N59&lt;&gt;$BI$6,$N59&lt;&gt;$BJ$6),X59="有"),$AL$2,VLOOKUP(X59,'P1'!$B$4:$J$35,9,FALSE)),"")</f>
        <v/>
      </c>
      <c r="Y60" s="256" t="str">
        <f>IFERROR(IF(AND(AND($N59&lt;&gt;$BI$6,$N59&lt;&gt;$BJ$6),Y59="有"),$AL$2,VLOOKUP(Y59,'P1'!$B$4:$J$35,9,FALSE)),"")</f>
        <v/>
      </c>
      <c r="Z60" s="256" t="str">
        <f>IFERROR(IF(AND(AND($N59&lt;&gt;$BI$6,$N59&lt;&gt;$BJ$6),Z59="有"),$AL$2,VLOOKUP(Z59,'P1'!$B$4:$J$35,9,FALSE)),"")</f>
        <v/>
      </c>
      <c r="AA60" s="256" t="str">
        <f>IFERROR(IF(AND(AND($N59&lt;&gt;$BI$6,$N59&lt;&gt;$BJ$6),AA59="有"),$AL$2,VLOOKUP(AA59,'P1'!$B$4:$J$35,9,FALSE)),"")</f>
        <v/>
      </c>
      <c r="AB60" s="256" t="str">
        <f>IFERROR(IF(AND(AND($N59&lt;&gt;$BI$6,$N59&lt;&gt;$BJ$6),AB59="有"),$AL$2,VLOOKUP(AB59,'P1'!$B$4:$J$35,9,FALSE)),"")</f>
        <v/>
      </c>
      <c r="AC60" s="256" t="str">
        <f>IFERROR(IF(AND(AND($N59&lt;&gt;$BI$6,$N59&lt;&gt;$BJ$6),AC59="有"),$AL$2,VLOOKUP(AC59,'P1'!$B$4:$J$35,9,FALSE)),"")</f>
        <v/>
      </c>
      <c r="AD60" s="256" t="str">
        <f>IFERROR(IF(AND(AND($N59&lt;&gt;$BI$6,$N59&lt;&gt;$BJ$6),AD59="有"),$AL$2,VLOOKUP(AD59,'P1'!$B$4:$J$35,9,FALSE)),"")</f>
        <v/>
      </c>
      <c r="AE60" s="256" t="str">
        <f>IFERROR(IF(AND(AND($N59&lt;&gt;$BI$6,$N59&lt;&gt;$BJ$6),AE59="有"),$AL$2,VLOOKUP(AE59,'P1'!$B$4:$J$35,9,FALSE)),"")</f>
        <v/>
      </c>
      <c r="AF60" s="256" t="str">
        <f>IFERROR(IF(AND(AND($N59&lt;&gt;$BI$6,$N59&lt;&gt;$BJ$6),AF59="有"),$AL$2,VLOOKUP(AF59,'P1'!$B$4:$J$35,9,FALSE)),"")</f>
        <v/>
      </c>
      <c r="AG60" s="256" t="str">
        <f>IFERROR(IF(AND(AND($N59&lt;&gt;$BI$6,$N59&lt;&gt;$BJ$6),AG59="有"),$AL$2,VLOOKUP(AG59,'P1'!$B$4:$J$35,9,FALSE)),"")</f>
        <v/>
      </c>
      <c r="AH60" s="256" t="str">
        <f>IFERROR(IF(AND(AND($N59&lt;&gt;$BI$6,$N59&lt;&gt;$BJ$6),AH59="有"),$AL$2,VLOOKUP(AH59,'P1'!$B$4:$J$35,9,FALSE)),"")</f>
        <v/>
      </c>
      <c r="AI60" s="256" t="str">
        <f>IFERROR(IF(AND(AND($N59&lt;&gt;$BI$6,$N59&lt;&gt;$BJ$6),AI59="有"),$AL$2,VLOOKUP(AI59,'P1'!$B$4:$J$35,9,FALSE)),"")</f>
        <v/>
      </c>
      <c r="AJ60" s="256" t="str">
        <f>IFERROR(IF(AND(AND($N59&lt;&gt;$BI$6,$N59&lt;&gt;$BJ$6),AJ59="有"),$AL$2,VLOOKUP(AJ59,'P1'!$B$4:$J$35,9,FALSE)),"")</f>
        <v/>
      </c>
      <c r="AK60" s="256" t="str">
        <f>IFERROR(IF(AND(AND($N59&lt;&gt;$BI$6,$N59&lt;&gt;$BJ$6),AK59="有"),$AL$2,VLOOKUP(AK59,'P1'!$B$4:$J$35,9,FALSE)),"")</f>
        <v/>
      </c>
      <c r="AL60" s="256" t="str">
        <f>IFERROR(IF(AND(AND($N59&lt;&gt;$BI$6,$N59&lt;&gt;$BJ$6),AL59="有"),$AL$2,VLOOKUP(AL59,'P1'!$B$4:$J$35,9,FALSE)),"")</f>
        <v/>
      </c>
      <c r="AM60" s="256" t="str">
        <f>IFERROR(IF(AND(AND($N59&lt;&gt;$BI$6,$N59&lt;&gt;$BJ$6),AM59="有"),$AL$2,VLOOKUP(AM59,'P1'!$B$4:$J$35,9,FALSE)),"")</f>
        <v/>
      </c>
      <c r="AN60" s="256" t="str">
        <f>IFERROR(IF(AND(AND($N59&lt;&gt;$BI$6,$N59&lt;&gt;$BJ$6),AN59="有"),$AL$2,VLOOKUP(AN59,'P1'!$B$4:$J$35,9,FALSE)),"")</f>
        <v/>
      </c>
      <c r="AO60" s="256" t="str">
        <f>IFERROR(IF(AND(AND($N59&lt;&gt;$BI$6,$N59&lt;&gt;$BJ$6),AO59="有"),$AL$2,VLOOKUP(AO59,'P1'!$B$4:$J$35,9,FALSE)),"")</f>
        <v/>
      </c>
      <c r="AP60" s="256" t="str">
        <f>IFERROR(IF(AND(AND($N59&lt;&gt;$BI$6,$N59&lt;&gt;$BJ$6),AP59="有"),$AL$2,VLOOKUP(AP59,'P1'!$B$4:$J$35,9,FALSE)),"")</f>
        <v/>
      </c>
      <c r="AQ60" s="256" t="str">
        <f>IFERROR(IF(AND(AND($N59&lt;&gt;$BI$6,$N59&lt;&gt;$BJ$6),AQ59="有"),$AL$2,VLOOKUP(AQ59,'P1'!$B$4:$J$35,9,FALSE)),"")</f>
        <v/>
      </c>
      <c r="AR60" s="256" t="str">
        <f>IFERROR(IF(AND(AND($N59&lt;&gt;$BI$6,$N59&lt;&gt;$BJ$6),AR59="有"),$AL$2,VLOOKUP(AR59,'P1'!$B$4:$J$35,9,FALSE)),"")</f>
        <v/>
      </c>
      <c r="AS60" s="256" t="str">
        <f>IFERROR(IF(AND(AND($N59&lt;&gt;$BI$6,$N59&lt;&gt;$BJ$6),AS59="有"),$AL$2,VLOOKUP(AS59,'P1'!$B$4:$J$35,9,FALSE)),"")</f>
        <v/>
      </c>
      <c r="AT60" s="256" t="str">
        <f>IFERROR(IF(AND(AND($N59&lt;&gt;$BI$6,$N59&lt;&gt;$BJ$6),AT59="有"),$AL$2,VLOOKUP(AT59,'P1'!$B$4:$J$35,9,FALSE)),"")</f>
        <v/>
      </c>
      <c r="AU60" s="256" t="str">
        <f>IFERROR(IF(AND(AND($N59&lt;&gt;$BI$6,$N59&lt;&gt;$BJ$6),AU59="有"),$AL$2,VLOOKUP(AU59,'P1'!$B$4:$J$35,9,FALSE)),"")</f>
        <v/>
      </c>
      <c r="AV60" s="257">
        <f>SUM(Q60:AU60)</f>
        <v>0</v>
      </c>
      <c r="AW60" s="707"/>
      <c r="AX60" s="709"/>
      <c r="AY60" s="258"/>
      <c r="AZ60" s="258"/>
    </row>
    <row r="61" spans="2:59" ht="17.100000000000001" customHeight="1">
      <c r="B61" s="686">
        <f t="shared" si="5"/>
        <v>22</v>
      </c>
      <c r="C61" s="717"/>
      <c r="D61" s="718"/>
      <c r="E61" s="718"/>
      <c r="F61" s="718"/>
      <c r="G61" s="718"/>
      <c r="H61" s="719"/>
      <c r="I61" s="723"/>
      <c r="J61" s="724"/>
      <c r="K61" s="724"/>
      <c r="L61" s="724"/>
      <c r="M61" s="725"/>
      <c r="N61" s="729"/>
      <c r="O61" s="730"/>
      <c r="P61" s="737"/>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3">
        <f>COUNTA(Q61:AU61)</f>
        <v>0</v>
      </c>
      <c r="AW61" s="706">
        <f>AV62</f>
        <v>0</v>
      </c>
      <c r="AX61" s="708" t="str">
        <f>IFERROR(ROUNDDOWN(AV62/$AT$2,1),"")</f>
        <v/>
      </c>
      <c r="AY61" s="254"/>
      <c r="AZ61" s="254"/>
    </row>
    <row r="62" spans="2:59" ht="17.100000000000001" customHeight="1">
      <c r="B62" s="687"/>
      <c r="C62" s="720"/>
      <c r="D62" s="721"/>
      <c r="E62" s="721"/>
      <c r="F62" s="721"/>
      <c r="G62" s="721"/>
      <c r="H62" s="722"/>
      <c r="I62" s="726"/>
      <c r="J62" s="727"/>
      <c r="K62" s="727"/>
      <c r="L62" s="727"/>
      <c r="M62" s="728"/>
      <c r="N62" s="738"/>
      <c r="O62" s="739"/>
      <c r="P62" s="740"/>
      <c r="Q62" s="256" t="str">
        <f>IFERROR(IF(AND(AND($N61&lt;&gt;$BI$6,$N61&lt;&gt;$BJ$6),Q61="有"),$AL$2,VLOOKUP(Q61,'P1'!$B$4:$J$35,9,FALSE)),"")</f>
        <v/>
      </c>
      <c r="R62" s="256" t="str">
        <f>IFERROR(IF(AND(AND($N61&lt;&gt;$BI$6,$N61&lt;&gt;$BJ$6),R61="有"),$AL$2,VLOOKUP(R61,'P1'!$B$4:$J$35,9,FALSE)),"")</f>
        <v/>
      </c>
      <c r="S62" s="256" t="str">
        <f>IFERROR(IF(AND(AND($N61&lt;&gt;$BI$6,$N61&lt;&gt;$BJ$6),S61="有"),$AL$2,VLOOKUP(S61,'P1'!$B$4:$J$35,9,FALSE)),"")</f>
        <v/>
      </c>
      <c r="T62" s="256" t="str">
        <f>IFERROR(IF(AND(AND($N61&lt;&gt;$BI$6,$N61&lt;&gt;$BJ$6),T61="有"),$AL$2,VLOOKUP(T61,'P1'!$B$4:$J$35,9,FALSE)),"")</f>
        <v/>
      </c>
      <c r="U62" s="256" t="str">
        <f>IFERROR(IF(AND(AND($N61&lt;&gt;$BI$6,$N61&lt;&gt;$BJ$6),U61="有"),$AL$2,VLOOKUP(U61,'P1'!$B$4:$J$35,9,FALSE)),"")</f>
        <v/>
      </c>
      <c r="V62" s="256" t="str">
        <f>IFERROR(IF(AND(AND($N61&lt;&gt;$BI$6,$N61&lt;&gt;$BJ$6),V61="有"),$AL$2,VLOOKUP(V61,'P1'!$B$4:$J$35,9,FALSE)),"")</f>
        <v/>
      </c>
      <c r="W62" s="256" t="str">
        <f>IFERROR(IF(AND(AND($N61&lt;&gt;$BI$6,$N61&lt;&gt;$BJ$6),W61="有"),$AL$2,VLOOKUP(W61,'P1'!$B$4:$J$35,9,FALSE)),"")</f>
        <v/>
      </c>
      <c r="X62" s="256" t="str">
        <f>IFERROR(IF(AND(AND($N61&lt;&gt;$BI$6,$N61&lt;&gt;$BJ$6),X61="有"),$AL$2,VLOOKUP(X61,'P1'!$B$4:$J$35,9,FALSE)),"")</f>
        <v/>
      </c>
      <c r="Y62" s="256" t="str">
        <f>IFERROR(IF(AND(AND($N61&lt;&gt;$BI$6,$N61&lt;&gt;$BJ$6),Y61="有"),$AL$2,VLOOKUP(Y61,'P1'!$B$4:$J$35,9,FALSE)),"")</f>
        <v/>
      </c>
      <c r="Z62" s="256" t="str">
        <f>IFERROR(IF(AND(AND($N61&lt;&gt;$BI$6,$N61&lt;&gt;$BJ$6),Z61="有"),$AL$2,VLOOKUP(Z61,'P1'!$B$4:$J$35,9,FALSE)),"")</f>
        <v/>
      </c>
      <c r="AA62" s="256" t="str">
        <f>IFERROR(IF(AND(AND($N61&lt;&gt;$BI$6,$N61&lt;&gt;$BJ$6),AA61="有"),$AL$2,VLOOKUP(AA61,'P1'!$B$4:$J$35,9,FALSE)),"")</f>
        <v/>
      </c>
      <c r="AB62" s="256" t="str">
        <f>IFERROR(IF(AND(AND($N61&lt;&gt;$BI$6,$N61&lt;&gt;$BJ$6),AB61="有"),$AL$2,VLOOKUP(AB61,'P1'!$B$4:$J$35,9,FALSE)),"")</f>
        <v/>
      </c>
      <c r="AC62" s="256" t="str">
        <f>IFERROR(IF(AND(AND($N61&lt;&gt;$BI$6,$N61&lt;&gt;$BJ$6),AC61="有"),$AL$2,VLOOKUP(AC61,'P1'!$B$4:$J$35,9,FALSE)),"")</f>
        <v/>
      </c>
      <c r="AD62" s="256" t="str">
        <f>IFERROR(IF(AND(AND($N61&lt;&gt;$BI$6,$N61&lt;&gt;$BJ$6),AD61="有"),$AL$2,VLOOKUP(AD61,'P1'!$B$4:$J$35,9,FALSE)),"")</f>
        <v/>
      </c>
      <c r="AE62" s="256" t="str">
        <f>IFERROR(IF(AND(AND($N61&lt;&gt;$BI$6,$N61&lt;&gt;$BJ$6),AE61="有"),$AL$2,VLOOKUP(AE61,'P1'!$B$4:$J$35,9,FALSE)),"")</f>
        <v/>
      </c>
      <c r="AF62" s="256" t="str">
        <f>IFERROR(IF(AND(AND($N61&lt;&gt;$BI$6,$N61&lt;&gt;$BJ$6),AF61="有"),$AL$2,VLOOKUP(AF61,'P1'!$B$4:$J$35,9,FALSE)),"")</f>
        <v/>
      </c>
      <c r="AG62" s="256" t="str">
        <f>IFERROR(IF(AND(AND($N61&lt;&gt;$BI$6,$N61&lt;&gt;$BJ$6),AG61="有"),$AL$2,VLOOKUP(AG61,'P1'!$B$4:$J$35,9,FALSE)),"")</f>
        <v/>
      </c>
      <c r="AH62" s="256" t="str">
        <f>IFERROR(IF(AND(AND($N61&lt;&gt;$BI$6,$N61&lt;&gt;$BJ$6),AH61="有"),$AL$2,VLOOKUP(AH61,'P1'!$B$4:$J$35,9,FALSE)),"")</f>
        <v/>
      </c>
      <c r="AI62" s="256" t="str">
        <f>IFERROR(IF(AND(AND($N61&lt;&gt;$BI$6,$N61&lt;&gt;$BJ$6),AI61="有"),$AL$2,VLOOKUP(AI61,'P1'!$B$4:$J$35,9,FALSE)),"")</f>
        <v/>
      </c>
      <c r="AJ62" s="256" t="str">
        <f>IFERROR(IF(AND(AND($N61&lt;&gt;$BI$6,$N61&lt;&gt;$BJ$6),AJ61="有"),$AL$2,VLOOKUP(AJ61,'P1'!$B$4:$J$35,9,FALSE)),"")</f>
        <v/>
      </c>
      <c r="AK62" s="256" t="str">
        <f>IFERROR(IF(AND(AND($N61&lt;&gt;$BI$6,$N61&lt;&gt;$BJ$6),AK61="有"),$AL$2,VLOOKUP(AK61,'P1'!$B$4:$J$35,9,FALSE)),"")</f>
        <v/>
      </c>
      <c r="AL62" s="256" t="str">
        <f>IFERROR(IF(AND(AND($N61&lt;&gt;$BI$6,$N61&lt;&gt;$BJ$6),AL61="有"),$AL$2,VLOOKUP(AL61,'P1'!$B$4:$J$35,9,FALSE)),"")</f>
        <v/>
      </c>
      <c r="AM62" s="256" t="str">
        <f>IFERROR(IF(AND(AND($N61&lt;&gt;$BI$6,$N61&lt;&gt;$BJ$6),AM61="有"),$AL$2,VLOOKUP(AM61,'P1'!$B$4:$J$35,9,FALSE)),"")</f>
        <v/>
      </c>
      <c r="AN62" s="256" t="str">
        <f>IFERROR(IF(AND(AND($N61&lt;&gt;$BI$6,$N61&lt;&gt;$BJ$6),AN61="有"),$AL$2,VLOOKUP(AN61,'P1'!$B$4:$J$35,9,FALSE)),"")</f>
        <v/>
      </c>
      <c r="AO62" s="256" t="str">
        <f>IFERROR(IF(AND(AND($N61&lt;&gt;$BI$6,$N61&lt;&gt;$BJ$6),AO61="有"),$AL$2,VLOOKUP(AO61,'P1'!$B$4:$J$35,9,FALSE)),"")</f>
        <v/>
      </c>
      <c r="AP62" s="256" t="str">
        <f>IFERROR(IF(AND(AND($N61&lt;&gt;$BI$6,$N61&lt;&gt;$BJ$6),AP61="有"),$AL$2,VLOOKUP(AP61,'P1'!$B$4:$J$35,9,FALSE)),"")</f>
        <v/>
      </c>
      <c r="AQ62" s="256" t="str">
        <f>IFERROR(IF(AND(AND($N61&lt;&gt;$BI$6,$N61&lt;&gt;$BJ$6),AQ61="有"),$AL$2,VLOOKUP(AQ61,'P1'!$B$4:$J$35,9,FALSE)),"")</f>
        <v/>
      </c>
      <c r="AR62" s="256" t="str">
        <f>IFERROR(IF(AND(AND($N61&lt;&gt;$BI$6,$N61&lt;&gt;$BJ$6),AR61="有"),$AL$2,VLOOKUP(AR61,'P1'!$B$4:$J$35,9,FALSE)),"")</f>
        <v/>
      </c>
      <c r="AS62" s="256" t="str">
        <f>IFERROR(IF(AND(AND($N61&lt;&gt;$BI$6,$N61&lt;&gt;$BJ$6),AS61="有"),$AL$2,VLOOKUP(AS61,'P1'!$B$4:$J$35,9,FALSE)),"")</f>
        <v/>
      </c>
      <c r="AT62" s="256" t="str">
        <f>IFERROR(IF(AND(AND($N61&lt;&gt;$BI$6,$N61&lt;&gt;$BJ$6),AT61="有"),$AL$2,VLOOKUP(AT61,'P1'!$B$4:$J$35,9,FALSE)),"")</f>
        <v/>
      </c>
      <c r="AU62" s="256" t="str">
        <f>IFERROR(IF(AND(AND($N61&lt;&gt;$BI$6,$N61&lt;&gt;$BJ$6),AU61="有"),$AL$2,VLOOKUP(AU61,'P1'!$B$4:$J$35,9,FALSE)),"")</f>
        <v/>
      </c>
      <c r="AV62" s="257">
        <f>SUM(Q62:AU62)</f>
        <v>0</v>
      </c>
      <c r="AW62" s="707"/>
      <c r="AX62" s="709"/>
      <c r="AY62" s="258"/>
      <c r="AZ62" s="258"/>
    </row>
    <row r="63" spans="2:59" ht="17.100000000000001" customHeight="1">
      <c r="B63" s="686">
        <f t="shared" si="5"/>
        <v>23</v>
      </c>
      <c r="C63" s="717"/>
      <c r="D63" s="718"/>
      <c r="E63" s="718"/>
      <c r="F63" s="718"/>
      <c r="G63" s="718"/>
      <c r="H63" s="719"/>
      <c r="I63" s="723"/>
      <c r="J63" s="724"/>
      <c r="K63" s="724"/>
      <c r="L63" s="724"/>
      <c r="M63" s="725"/>
      <c r="N63" s="729"/>
      <c r="O63" s="730"/>
      <c r="P63" s="737"/>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3">
        <f>COUNTA(Q63:AU63)</f>
        <v>0</v>
      </c>
      <c r="AW63" s="706">
        <f>AV64</f>
        <v>0</v>
      </c>
      <c r="AX63" s="708" t="str">
        <f>IFERROR(ROUNDDOWN(AV64/$AT$2,1),"")</f>
        <v/>
      </c>
      <c r="AY63" s="254"/>
      <c r="AZ63" s="254"/>
    </row>
    <row r="64" spans="2:59" ht="17.100000000000001" customHeight="1">
      <c r="B64" s="687"/>
      <c r="C64" s="720"/>
      <c r="D64" s="721"/>
      <c r="E64" s="721"/>
      <c r="F64" s="721"/>
      <c r="G64" s="721"/>
      <c r="H64" s="722"/>
      <c r="I64" s="726"/>
      <c r="J64" s="727"/>
      <c r="K64" s="727"/>
      <c r="L64" s="727"/>
      <c r="M64" s="728"/>
      <c r="N64" s="738"/>
      <c r="O64" s="739"/>
      <c r="P64" s="740"/>
      <c r="Q64" s="256" t="str">
        <f>IFERROR(IF(AND(AND($N63&lt;&gt;$BI$6,$N63&lt;&gt;$BJ$6),Q63="有"),$AL$2,VLOOKUP(Q63,'P1'!$B$4:$J$35,9,FALSE)),"")</f>
        <v/>
      </c>
      <c r="R64" s="256" t="str">
        <f>IFERROR(IF(AND(AND($N63&lt;&gt;$BI$6,$N63&lt;&gt;$BJ$6),R63="有"),$AL$2,VLOOKUP(R63,'P1'!$B$4:$J$35,9,FALSE)),"")</f>
        <v/>
      </c>
      <c r="S64" s="256" t="str">
        <f>IFERROR(IF(AND(AND($N63&lt;&gt;$BI$6,$N63&lt;&gt;$BJ$6),S63="有"),$AL$2,VLOOKUP(S63,'P1'!$B$4:$J$35,9,FALSE)),"")</f>
        <v/>
      </c>
      <c r="T64" s="256" t="str">
        <f>IFERROR(IF(AND(AND($N63&lt;&gt;$BI$6,$N63&lt;&gt;$BJ$6),T63="有"),$AL$2,VLOOKUP(T63,'P1'!$B$4:$J$35,9,FALSE)),"")</f>
        <v/>
      </c>
      <c r="U64" s="256" t="str">
        <f>IFERROR(IF(AND(AND($N63&lt;&gt;$BI$6,$N63&lt;&gt;$BJ$6),U63="有"),$AL$2,VLOOKUP(U63,'P1'!$B$4:$J$35,9,FALSE)),"")</f>
        <v/>
      </c>
      <c r="V64" s="256" t="str">
        <f>IFERROR(IF(AND(AND($N63&lt;&gt;$BI$6,$N63&lt;&gt;$BJ$6),V63="有"),$AL$2,VLOOKUP(V63,'P1'!$B$4:$J$35,9,FALSE)),"")</f>
        <v/>
      </c>
      <c r="W64" s="256" t="str">
        <f>IFERROR(IF(AND(AND($N63&lt;&gt;$BI$6,$N63&lt;&gt;$BJ$6),W63="有"),$AL$2,VLOOKUP(W63,'P1'!$B$4:$J$35,9,FALSE)),"")</f>
        <v/>
      </c>
      <c r="X64" s="256" t="str">
        <f>IFERROR(IF(AND(AND($N63&lt;&gt;$BI$6,$N63&lt;&gt;$BJ$6),X63="有"),$AL$2,VLOOKUP(X63,'P1'!$B$4:$J$35,9,FALSE)),"")</f>
        <v/>
      </c>
      <c r="Y64" s="256" t="str">
        <f>IFERROR(IF(AND(AND($N63&lt;&gt;$BI$6,$N63&lt;&gt;$BJ$6),Y63="有"),$AL$2,VLOOKUP(Y63,'P1'!$B$4:$J$35,9,FALSE)),"")</f>
        <v/>
      </c>
      <c r="Z64" s="256" t="str">
        <f>IFERROR(IF(AND(AND($N63&lt;&gt;$BI$6,$N63&lt;&gt;$BJ$6),Z63="有"),$AL$2,VLOOKUP(Z63,'P1'!$B$4:$J$35,9,FALSE)),"")</f>
        <v/>
      </c>
      <c r="AA64" s="256" t="str">
        <f>IFERROR(IF(AND(AND($N63&lt;&gt;$BI$6,$N63&lt;&gt;$BJ$6),AA63="有"),$AL$2,VLOOKUP(AA63,'P1'!$B$4:$J$35,9,FALSE)),"")</f>
        <v/>
      </c>
      <c r="AB64" s="256" t="str">
        <f>IFERROR(IF(AND(AND($N63&lt;&gt;$BI$6,$N63&lt;&gt;$BJ$6),AB63="有"),$AL$2,VLOOKUP(AB63,'P1'!$B$4:$J$35,9,FALSE)),"")</f>
        <v/>
      </c>
      <c r="AC64" s="256" t="str">
        <f>IFERROR(IF(AND(AND($N63&lt;&gt;$BI$6,$N63&lt;&gt;$BJ$6),AC63="有"),$AL$2,VLOOKUP(AC63,'P1'!$B$4:$J$35,9,FALSE)),"")</f>
        <v/>
      </c>
      <c r="AD64" s="256" t="str">
        <f>IFERROR(IF(AND(AND($N63&lt;&gt;$BI$6,$N63&lt;&gt;$BJ$6),AD63="有"),$AL$2,VLOOKUP(AD63,'P1'!$B$4:$J$35,9,FALSE)),"")</f>
        <v/>
      </c>
      <c r="AE64" s="256" t="str">
        <f>IFERROR(IF(AND(AND($N63&lt;&gt;$BI$6,$N63&lt;&gt;$BJ$6),AE63="有"),$AL$2,VLOOKUP(AE63,'P1'!$B$4:$J$35,9,FALSE)),"")</f>
        <v/>
      </c>
      <c r="AF64" s="256" t="str">
        <f>IFERROR(IF(AND(AND($N63&lt;&gt;$BI$6,$N63&lt;&gt;$BJ$6),AF63="有"),$AL$2,VLOOKUP(AF63,'P1'!$B$4:$J$35,9,FALSE)),"")</f>
        <v/>
      </c>
      <c r="AG64" s="256" t="str">
        <f>IFERROR(IF(AND(AND($N63&lt;&gt;$BI$6,$N63&lt;&gt;$BJ$6),AG63="有"),$AL$2,VLOOKUP(AG63,'P1'!$B$4:$J$35,9,FALSE)),"")</f>
        <v/>
      </c>
      <c r="AH64" s="256" t="str">
        <f>IFERROR(IF(AND(AND($N63&lt;&gt;$BI$6,$N63&lt;&gt;$BJ$6),AH63="有"),$AL$2,VLOOKUP(AH63,'P1'!$B$4:$J$35,9,FALSE)),"")</f>
        <v/>
      </c>
      <c r="AI64" s="256" t="str">
        <f>IFERROR(IF(AND(AND($N63&lt;&gt;$BI$6,$N63&lt;&gt;$BJ$6),AI63="有"),$AL$2,VLOOKUP(AI63,'P1'!$B$4:$J$35,9,FALSE)),"")</f>
        <v/>
      </c>
      <c r="AJ64" s="256" t="str">
        <f>IFERROR(IF(AND(AND($N63&lt;&gt;$BI$6,$N63&lt;&gt;$BJ$6),AJ63="有"),$AL$2,VLOOKUP(AJ63,'P1'!$B$4:$J$35,9,FALSE)),"")</f>
        <v/>
      </c>
      <c r="AK64" s="256" t="str">
        <f>IFERROR(IF(AND(AND($N63&lt;&gt;$BI$6,$N63&lt;&gt;$BJ$6),AK63="有"),$AL$2,VLOOKUP(AK63,'P1'!$B$4:$J$35,9,FALSE)),"")</f>
        <v/>
      </c>
      <c r="AL64" s="256" t="str">
        <f>IFERROR(IF(AND(AND($N63&lt;&gt;$BI$6,$N63&lt;&gt;$BJ$6),AL63="有"),$AL$2,VLOOKUP(AL63,'P1'!$B$4:$J$35,9,FALSE)),"")</f>
        <v/>
      </c>
      <c r="AM64" s="256" t="str">
        <f>IFERROR(IF(AND(AND($N63&lt;&gt;$BI$6,$N63&lt;&gt;$BJ$6),AM63="有"),$AL$2,VLOOKUP(AM63,'P1'!$B$4:$J$35,9,FALSE)),"")</f>
        <v/>
      </c>
      <c r="AN64" s="256" t="str">
        <f>IFERROR(IF(AND(AND($N63&lt;&gt;$BI$6,$N63&lt;&gt;$BJ$6),AN63="有"),$AL$2,VLOOKUP(AN63,'P1'!$B$4:$J$35,9,FALSE)),"")</f>
        <v/>
      </c>
      <c r="AO64" s="256" t="str">
        <f>IFERROR(IF(AND(AND($N63&lt;&gt;$BI$6,$N63&lt;&gt;$BJ$6),AO63="有"),$AL$2,VLOOKUP(AO63,'P1'!$B$4:$J$35,9,FALSE)),"")</f>
        <v/>
      </c>
      <c r="AP64" s="256" t="str">
        <f>IFERROR(IF(AND(AND($N63&lt;&gt;$BI$6,$N63&lt;&gt;$BJ$6),AP63="有"),$AL$2,VLOOKUP(AP63,'P1'!$B$4:$J$35,9,FALSE)),"")</f>
        <v/>
      </c>
      <c r="AQ64" s="256" t="str">
        <f>IFERROR(IF(AND(AND($N63&lt;&gt;$BI$6,$N63&lt;&gt;$BJ$6),AQ63="有"),$AL$2,VLOOKUP(AQ63,'P1'!$B$4:$J$35,9,FALSE)),"")</f>
        <v/>
      </c>
      <c r="AR64" s="256" t="str">
        <f>IFERROR(IF(AND(AND($N63&lt;&gt;$BI$6,$N63&lt;&gt;$BJ$6),AR63="有"),$AL$2,VLOOKUP(AR63,'P1'!$B$4:$J$35,9,FALSE)),"")</f>
        <v/>
      </c>
      <c r="AS64" s="256" t="str">
        <f>IFERROR(IF(AND(AND($N63&lt;&gt;$BI$6,$N63&lt;&gt;$BJ$6),AS63="有"),$AL$2,VLOOKUP(AS63,'P1'!$B$4:$J$35,9,FALSE)),"")</f>
        <v/>
      </c>
      <c r="AT64" s="256" t="str">
        <f>IFERROR(IF(AND(AND($N63&lt;&gt;$BI$6,$N63&lt;&gt;$BJ$6),AT63="有"),$AL$2,VLOOKUP(AT63,'P1'!$B$4:$J$35,9,FALSE)),"")</f>
        <v/>
      </c>
      <c r="AU64" s="256" t="str">
        <f>IFERROR(IF(AND(AND($N63&lt;&gt;$BI$6,$N63&lt;&gt;$BJ$6),AU63="有"),$AL$2,VLOOKUP(AU63,'P1'!$B$4:$J$35,9,FALSE)),"")</f>
        <v/>
      </c>
      <c r="AV64" s="257">
        <f>SUM(Q64:AU64)</f>
        <v>0</v>
      </c>
      <c r="AW64" s="707"/>
      <c r="AX64" s="709"/>
      <c r="AY64" s="258"/>
      <c r="AZ64" s="258"/>
    </row>
    <row r="65" spans="2:52" ht="17.100000000000001" customHeight="1">
      <c r="B65" s="686">
        <f t="shared" si="5"/>
        <v>24</v>
      </c>
      <c r="C65" s="717"/>
      <c r="D65" s="718"/>
      <c r="E65" s="718"/>
      <c r="F65" s="718"/>
      <c r="G65" s="718"/>
      <c r="H65" s="719"/>
      <c r="I65" s="723"/>
      <c r="J65" s="724"/>
      <c r="K65" s="724"/>
      <c r="L65" s="724"/>
      <c r="M65" s="725"/>
      <c r="N65" s="729"/>
      <c r="O65" s="730"/>
      <c r="P65" s="737"/>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3">
        <f>COUNTA(Q65:AU65)</f>
        <v>0</v>
      </c>
      <c r="AW65" s="706">
        <f>AV66</f>
        <v>0</v>
      </c>
      <c r="AX65" s="708" t="str">
        <f>IFERROR(ROUNDDOWN(AV66/$AT$2,1),"")</f>
        <v/>
      </c>
      <c r="AY65" s="254"/>
      <c r="AZ65" s="254"/>
    </row>
    <row r="66" spans="2:52" ht="17.100000000000001" customHeight="1">
      <c r="B66" s="687"/>
      <c r="C66" s="720"/>
      <c r="D66" s="721"/>
      <c r="E66" s="721"/>
      <c r="F66" s="721"/>
      <c r="G66" s="721"/>
      <c r="H66" s="722"/>
      <c r="I66" s="726"/>
      <c r="J66" s="727"/>
      <c r="K66" s="727"/>
      <c r="L66" s="727"/>
      <c r="M66" s="728"/>
      <c r="N66" s="738"/>
      <c r="O66" s="739"/>
      <c r="P66" s="740"/>
      <c r="Q66" s="256" t="str">
        <f>IFERROR(IF(AND(AND($N65&lt;&gt;$BI$6,$N65&lt;&gt;$BJ$6),Q65="有"),$AL$2,VLOOKUP(Q65,'P1'!$B$4:$J$35,9,FALSE)),"")</f>
        <v/>
      </c>
      <c r="R66" s="256" t="str">
        <f>IFERROR(IF(AND(AND($N65&lt;&gt;$BI$6,$N65&lt;&gt;$BJ$6),R65="有"),$AL$2,VLOOKUP(R65,'P1'!$B$4:$J$35,9,FALSE)),"")</f>
        <v/>
      </c>
      <c r="S66" s="256" t="str">
        <f>IFERROR(IF(AND(AND($N65&lt;&gt;$BI$6,$N65&lt;&gt;$BJ$6),S65="有"),$AL$2,VLOOKUP(S65,'P1'!$B$4:$J$35,9,FALSE)),"")</f>
        <v/>
      </c>
      <c r="T66" s="256" t="str">
        <f>IFERROR(IF(AND(AND($N65&lt;&gt;$BI$6,$N65&lt;&gt;$BJ$6),T65="有"),$AL$2,VLOOKUP(T65,'P1'!$B$4:$J$35,9,FALSE)),"")</f>
        <v/>
      </c>
      <c r="U66" s="256" t="str">
        <f>IFERROR(IF(AND(AND($N65&lt;&gt;$BI$6,$N65&lt;&gt;$BJ$6),U65="有"),$AL$2,VLOOKUP(U65,'P1'!$B$4:$J$35,9,FALSE)),"")</f>
        <v/>
      </c>
      <c r="V66" s="256" t="str">
        <f>IFERROR(IF(AND(AND($N65&lt;&gt;$BI$6,$N65&lt;&gt;$BJ$6),V65="有"),$AL$2,VLOOKUP(V65,'P1'!$B$4:$J$35,9,FALSE)),"")</f>
        <v/>
      </c>
      <c r="W66" s="256" t="str">
        <f>IFERROR(IF(AND(AND($N65&lt;&gt;$BI$6,$N65&lt;&gt;$BJ$6),W65="有"),$AL$2,VLOOKUP(W65,'P1'!$B$4:$J$35,9,FALSE)),"")</f>
        <v/>
      </c>
      <c r="X66" s="256" t="str">
        <f>IFERROR(IF(AND(AND($N65&lt;&gt;$BI$6,$N65&lt;&gt;$BJ$6),X65="有"),$AL$2,VLOOKUP(X65,'P1'!$B$4:$J$35,9,FALSE)),"")</f>
        <v/>
      </c>
      <c r="Y66" s="256" t="str">
        <f>IFERROR(IF(AND(AND($N65&lt;&gt;$BI$6,$N65&lt;&gt;$BJ$6),Y65="有"),$AL$2,VLOOKUP(Y65,'P1'!$B$4:$J$35,9,FALSE)),"")</f>
        <v/>
      </c>
      <c r="Z66" s="256" t="str">
        <f>IFERROR(IF(AND(AND($N65&lt;&gt;$BI$6,$N65&lt;&gt;$BJ$6),Z65="有"),$AL$2,VLOOKUP(Z65,'P1'!$B$4:$J$35,9,FALSE)),"")</f>
        <v/>
      </c>
      <c r="AA66" s="256" t="str">
        <f>IFERROR(IF(AND(AND($N65&lt;&gt;$BI$6,$N65&lt;&gt;$BJ$6),AA65="有"),$AL$2,VLOOKUP(AA65,'P1'!$B$4:$J$35,9,FALSE)),"")</f>
        <v/>
      </c>
      <c r="AB66" s="256" t="str">
        <f>IFERROR(IF(AND(AND($N65&lt;&gt;$BI$6,$N65&lt;&gt;$BJ$6),AB65="有"),$AL$2,VLOOKUP(AB65,'P1'!$B$4:$J$35,9,FALSE)),"")</f>
        <v/>
      </c>
      <c r="AC66" s="256" t="str">
        <f>IFERROR(IF(AND(AND($N65&lt;&gt;$BI$6,$N65&lt;&gt;$BJ$6),AC65="有"),$AL$2,VLOOKUP(AC65,'P1'!$B$4:$J$35,9,FALSE)),"")</f>
        <v/>
      </c>
      <c r="AD66" s="256" t="str">
        <f>IFERROR(IF(AND(AND($N65&lt;&gt;$BI$6,$N65&lt;&gt;$BJ$6),AD65="有"),$AL$2,VLOOKUP(AD65,'P1'!$B$4:$J$35,9,FALSE)),"")</f>
        <v/>
      </c>
      <c r="AE66" s="256" t="str">
        <f>IFERROR(IF(AND(AND($N65&lt;&gt;$BI$6,$N65&lt;&gt;$BJ$6),AE65="有"),$AL$2,VLOOKUP(AE65,'P1'!$B$4:$J$35,9,FALSE)),"")</f>
        <v/>
      </c>
      <c r="AF66" s="256" t="str">
        <f>IFERROR(IF(AND(AND($N65&lt;&gt;$BI$6,$N65&lt;&gt;$BJ$6),AF65="有"),$AL$2,VLOOKUP(AF65,'P1'!$B$4:$J$35,9,FALSE)),"")</f>
        <v/>
      </c>
      <c r="AG66" s="256" t="str">
        <f>IFERROR(IF(AND(AND($N65&lt;&gt;$BI$6,$N65&lt;&gt;$BJ$6),AG65="有"),$AL$2,VLOOKUP(AG65,'P1'!$B$4:$J$35,9,FALSE)),"")</f>
        <v/>
      </c>
      <c r="AH66" s="256" t="str">
        <f>IFERROR(IF(AND(AND($N65&lt;&gt;$BI$6,$N65&lt;&gt;$BJ$6),AH65="有"),$AL$2,VLOOKUP(AH65,'P1'!$B$4:$J$35,9,FALSE)),"")</f>
        <v/>
      </c>
      <c r="AI66" s="256" t="str">
        <f>IFERROR(IF(AND(AND($N65&lt;&gt;$BI$6,$N65&lt;&gt;$BJ$6),AI65="有"),$AL$2,VLOOKUP(AI65,'P1'!$B$4:$J$35,9,FALSE)),"")</f>
        <v/>
      </c>
      <c r="AJ66" s="256" t="str">
        <f>IFERROR(IF(AND(AND($N65&lt;&gt;$BI$6,$N65&lt;&gt;$BJ$6),AJ65="有"),$AL$2,VLOOKUP(AJ65,'P1'!$B$4:$J$35,9,FALSE)),"")</f>
        <v/>
      </c>
      <c r="AK66" s="256" t="str">
        <f>IFERROR(IF(AND(AND($N65&lt;&gt;$BI$6,$N65&lt;&gt;$BJ$6),AK65="有"),$AL$2,VLOOKUP(AK65,'P1'!$B$4:$J$35,9,FALSE)),"")</f>
        <v/>
      </c>
      <c r="AL66" s="256" t="str">
        <f>IFERROR(IF(AND(AND($N65&lt;&gt;$BI$6,$N65&lt;&gt;$BJ$6),AL65="有"),$AL$2,VLOOKUP(AL65,'P1'!$B$4:$J$35,9,FALSE)),"")</f>
        <v/>
      </c>
      <c r="AM66" s="256" t="str">
        <f>IFERROR(IF(AND(AND($N65&lt;&gt;$BI$6,$N65&lt;&gt;$BJ$6),AM65="有"),$AL$2,VLOOKUP(AM65,'P1'!$B$4:$J$35,9,FALSE)),"")</f>
        <v/>
      </c>
      <c r="AN66" s="256" t="str">
        <f>IFERROR(IF(AND(AND($N65&lt;&gt;$BI$6,$N65&lt;&gt;$BJ$6),AN65="有"),$AL$2,VLOOKUP(AN65,'P1'!$B$4:$J$35,9,FALSE)),"")</f>
        <v/>
      </c>
      <c r="AO66" s="256" t="str">
        <f>IFERROR(IF(AND(AND($N65&lt;&gt;$BI$6,$N65&lt;&gt;$BJ$6),AO65="有"),$AL$2,VLOOKUP(AO65,'P1'!$B$4:$J$35,9,FALSE)),"")</f>
        <v/>
      </c>
      <c r="AP66" s="256" t="str">
        <f>IFERROR(IF(AND(AND($N65&lt;&gt;$BI$6,$N65&lt;&gt;$BJ$6),AP65="有"),$AL$2,VLOOKUP(AP65,'P1'!$B$4:$J$35,9,FALSE)),"")</f>
        <v/>
      </c>
      <c r="AQ66" s="256" t="str">
        <f>IFERROR(IF(AND(AND($N65&lt;&gt;$BI$6,$N65&lt;&gt;$BJ$6),AQ65="有"),$AL$2,VLOOKUP(AQ65,'P1'!$B$4:$J$35,9,FALSE)),"")</f>
        <v/>
      </c>
      <c r="AR66" s="256" t="str">
        <f>IFERROR(IF(AND(AND($N65&lt;&gt;$BI$6,$N65&lt;&gt;$BJ$6),AR65="有"),$AL$2,VLOOKUP(AR65,'P1'!$B$4:$J$35,9,FALSE)),"")</f>
        <v/>
      </c>
      <c r="AS66" s="256" t="str">
        <f>IFERROR(IF(AND(AND($N65&lt;&gt;$BI$6,$N65&lt;&gt;$BJ$6),AS65="有"),$AL$2,VLOOKUP(AS65,'P1'!$B$4:$J$35,9,FALSE)),"")</f>
        <v/>
      </c>
      <c r="AT66" s="256" t="str">
        <f>IFERROR(IF(AND(AND($N65&lt;&gt;$BI$6,$N65&lt;&gt;$BJ$6),AT65="有"),$AL$2,VLOOKUP(AT65,'P1'!$B$4:$J$35,9,FALSE)),"")</f>
        <v/>
      </c>
      <c r="AU66" s="256" t="str">
        <f>IFERROR(IF(AND(AND($N65&lt;&gt;$BI$6,$N65&lt;&gt;$BJ$6),AU65="有"),$AL$2,VLOOKUP(AU65,'P1'!$B$4:$J$35,9,FALSE)),"")</f>
        <v/>
      </c>
      <c r="AV66" s="257">
        <f>SUM(Q66:AU66)</f>
        <v>0</v>
      </c>
      <c r="AW66" s="707"/>
      <c r="AX66" s="709"/>
      <c r="AY66" s="258"/>
      <c r="AZ66" s="258"/>
    </row>
    <row r="67" spans="2:52" ht="17.100000000000001" customHeight="1">
      <c r="B67" s="686">
        <f t="shared" si="5"/>
        <v>25</v>
      </c>
      <c r="C67" s="717"/>
      <c r="D67" s="718"/>
      <c r="E67" s="718"/>
      <c r="F67" s="718"/>
      <c r="G67" s="718"/>
      <c r="H67" s="719"/>
      <c r="I67" s="723"/>
      <c r="J67" s="724"/>
      <c r="K67" s="724"/>
      <c r="L67" s="724"/>
      <c r="M67" s="725"/>
      <c r="N67" s="729"/>
      <c r="O67" s="730"/>
      <c r="P67" s="737"/>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3">
        <f>COUNTA(Q67:AU67)</f>
        <v>0</v>
      </c>
      <c r="AW67" s="706">
        <f>AV68</f>
        <v>0</v>
      </c>
      <c r="AX67" s="708" t="str">
        <f>IFERROR(ROUNDDOWN(AV68/$AT$2,1),"")</f>
        <v/>
      </c>
      <c r="AY67" s="254"/>
      <c r="AZ67" s="254"/>
    </row>
    <row r="68" spans="2:52" ht="17.100000000000001" customHeight="1">
      <c r="B68" s="687"/>
      <c r="C68" s="720"/>
      <c r="D68" s="721"/>
      <c r="E68" s="721"/>
      <c r="F68" s="721"/>
      <c r="G68" s="721"/>
      <c r="H68" s="722"/>
      <c r="I68" s="726"/>
      <c r="J68" s="727"/>
      <c r="K68" s="727"/>
      <c r="L68" s="727"/>
      <c r="M68" s="728"/>
      <c r="N68" s="738"/>
      <c r="O68" s="739"/>
      <c r="P68" s="740"/>
      <c r="Q68" s="256" t="str">
        <f>IFERROR(IF(AND(AND($N67&lt;&gt;$BI$6,$N67&lt;&gt;$BJ$6),Q67="有"),$AL$2,VLOOKUP(Q67,'P1'!$B$4:$J$35,9,FALSE)),"")</f>
        <v/>
      </c>
      <c r="R68" s="256" t="str">
        <f>IFERROR(IF(AND(AND($N67&lt;&gt;$BI$6,$N67&lt;&gt;$BJ$6),R67="有"),$AL$2,VLOOKUP(R67,'P1'!$B$4:$J$35,9,FALSE)),"")</f>
        <v/>
      </c>
      <c r="S68" s="256" t="str">
        <f>IFERROR(IF(AND(AND($N67&lt;&gt;$BI$6,$N67&lt;&gt;$BJ$6),S67="有"),$AL$2,VLOOKUP(S67,'P1'!$B$4:$J$35,9,FALSE)),"")</f>
        <v/>
      </c>
      <c r="T68" s="256" t="str">
        <f>IFERROR(IF(AND(AND($N67&lt;&gt;$BI$6,$N67&lt;&gt;$BJ$6),T67="有"),$AL$2,VLOOKUP(T67,'P1'!$B$4:$J$35,9,FALSE)),"")</f>
        <v/>
      </c>
      <c r="U68" s="256" t="str">
        <f>IFERROR(IF(AND(AND($N67&lt;&gt;$BI$6,$N67&lt;&gt;$BJ$6),U67="有"),$AL$2,VLOOKUP(U67,'P1'!$B$4:$J$35,9,FALSE)),"")</f>
        <v/>
      </c>
      <c r="V68" s="256" t="str">
        <f>IFERROR(IF(AND(AND($N67&lt;&gt;$BI$6,$N67&lt;&gt;$BJ$6),V67="有"),$AL$2,VLOOKUP(V67,'P1'!$B$4:$J$35,9,FALSE)),"")</f>
        <v/>
      </c>
      <c r="W68" s="256" t="str">
        <f>IFERROR(IF(AND(AND($N67&lt;&gt;$BI$6,$N67&lt;&gt;$BJ$6),W67="有"),$AL$2,VLOOKUP(W67,'P1'!$B$4:$J$35,9,FALSE)),"")</f>
        <v/>
      </c>
      <c r="X68" s="256" t="str">
        <f>IFERROR(IF(AND(AND($N67&lt;&gt;$BI$6,$N67&lt;&gt;$BJ$6),X67="有"),$AL$2,VLOOKUP(X67,'P1'!$B$4:$J$35,9,FALSE)),"")</f>
        <v/>
      </c>
      <c r="Y68" s="256" t="str">
        <f>IFERROR(IF(AND(AND($N67&lt;&gt;$BI$6,$N67&lt;&gt;$BJ$6),Y67="有"),$AL$2,VLOOKUP(Y67,'P1'!$B$4:$J$35,9,FALSE)),"")</f>
        <v/>
      </c>
      <c r="Z68" s="256" t="str">
        <f>IFERROR(IF(AND(AND($N67&lt;&gt;$BI$6,$N67&lt;&gt;$BJ$6),Z67="有"),$AL$2,VLOOKUP(Z67,'P1'!$B$4:$J$35,9,FALSE)),"")</f>
        <v/>
      </c>
      <c r="AA68" s="256" t="str">
        <f>IFERROR(IF(AND(AND($N67&lt;&gt;$BI$6,$N67&lt;&gt;$BJ$6),AA67="有"),$AL$2,VLOOKUP(AA67,'P1'!$B$4:$J$35,9,FALSE)),"")</f>
        <v/>
      </c>
      <c r="AB68" s="256" t="str">
        <f>IFERROR(IF(AND(AND($N67&lt;&gt;$BI$6,$N67&lt;&gt;$BJ$6),AB67="有"),$AL$2,VLOOKUP(AB67,'P1'!$B$4:$J$35,9,FALSE)),"")</f>
        <v/>
      </c>
      <c r="AC68" s="256" t="str">
        <f>IFERROR(IF(AND(AND($N67&lt;&gt;$BI$6,$N67&lt;&gt;$BJ$6),AC67="有"),$AL$2,VLOOKUP(AC67,'P1'!$B$4:$J$35,9,FALSE)),"")</f>
        <v/>
      </c>
      <c r="AD68" s="256" t="str">
        <f>IFERROR(IF(AND(AND($N67&lt;&gt;$BI$6,$N67&lt;&gt;$BJ$6),AD67="有"),$AL$2,VLOOKUP(AD67,'P1'!$B$4:$J$35,9,FALSE)),"")</f>
        <v/>
      </c>
      <c r="AE68" s="256" t="str">
        <f>IFERROR(IF(AND(AND($N67&lt;&gt;$BI$6,$N67&lt;&gt;$BJ$6),AE67="有"),$AL$2,VLOOKUP(AE67,'P1'!$B$4:$J$35,9,FALSE)),"")</f>
        <v/>
      </c>
      <c r="AF68" s="256" t="str">
        <f>IFERROR(IF(AND(AND($N67&lt;&gt;$BI$6,$N67&lt;&gt;$BJ$6),AF67="有"),$AL$2,VLOOKUP(AF67,'P1'!$B$4:$J$35,9,FALSE)),"")</f>
        <v/>
      </c>
      <c r="AG68" s="256" t="str">
        <f>IFERROR(IF(AND(AND($N67&lt;&gt;$BI$6,$N67&lt;&gt;$BJ$6),AG67="有"),$AL$2,VLOOKUP(AG67,'P1'!$B$4:$J$35,9,FALSE)),"")</f>
        <v/>
      </c>
      <c r="AH68" s="256" t="str">
        <f>IFERROR(IF(AND(AND($N67&lt;&gt;$BI$6,$N67&lt;&gt;$BJ$6),AH67="有"),$AL$2,VLOOKUP(AH67,'P1'!$B$4:$J$35,9,FALSE)),"")</f>
        <v/>
      </c>
      <c r="AI68" s="256" t="str">
        <f>IFERROR(IF(AND(AND($N67&lt;&gt;$BI$6,$N67&lt;&gt;$BJ$6),AI67="有"),$AL$2,VLOOKUP(AI67,'P1'!$B$4:$J$35,9,FALSE)),"")</f>
        <v/>
      </c>
      <c r="AJ68" s="256" t="str">
        <f>IFERROR(IF(AND(AND($N67&lt;&gt;$BI$6,$N67&lt;&gt;$BJ$6),AJ67="有"),$AL$2,VLOOKUP(AJ67,'P1'!$B$4:$J$35,9,FALSE)),"")</f>
        <v/>
      </c>
      <c r="AK68" s="256" t="str">
        <f>IFERROR(IF(AND(AND($N67&lt;&gt;$BI$6,$N67&lt;&gt;$BJ$6),AK67="有"),$AL$2,VLOOKUP(AK67,'P1'!$B$4:$J$35,9,FALSE)),"")</f>
        <v/>
      </c>
      <c r="AL68" s="256" t="str">
        <f>IFERROR(IF(AND(AND($N67&lt;&gt;$BI$6,$N67&lt;&gt;$BJ$6),AL67="有"),$AL$2,VLOOKUP(AL67,'P1'!$B$4:$J$35,9,FALSE)),"")</f>
        <v/>
      </c>
      <c r="AM68" s="256" t="str">
        <f>IFERROR(IF(AND(AND($N67&lt;&gt;$BI$6,$N67&lt;&gt;$BJ$6),AM67="有"),$AL$2,VLOOKUP(AM67,'P1'!$B$4:$J$35,9,FALSE)),"")</f>
        <v/>
      </c>
      <c r="AN68" s="256" t="str">
        <f>IFERROR(IF(AND(AND($N67&lt;&gt;$BI$6,$N67&lt;&gt;$BJ$6),AN67="有"),$AL$2,VLOOKUP(AN67,'P1'!$B$4:$J$35,9,FALSE)),"")</f>
        <v/>
      </c>
      <c r="AO68" s="256" t="str">
        <f>IFERROR(IF(AND(AND($N67&lt;&gt;$BI$6,$N67&lt;&gt;$BJ$6),AO67="有"),$AL$2,VLOOKUP(AO67,'P1'!$B$4:$J$35,9,FALSE)),"")</f>
        <v/>
      </c>
      <c r="AP68" s="256" t="str">
        <f>IFERROR(IF(AND(AND($N67&lt;&gt;$BI$6,$N67&lt;&gt;$BJ$6),AP67="有"),$AL$2,VLOOKUP(AP67,'P1'!$B$4:$J$35,9,FALSE)),"")</f>
        <v/>
      </c>
      <c r="AQ68" s="256" t="str">
        <f>IFERROR(IF(AND(AND($N67&lt;&gt;$BI$6,$N67&lt;&gt;$BJ$6),AQ67="有"),$AL$2,VLOOKUP(AQ67,'P1'!$B$4:$J$35,9,FALSE)),"")</f>
        <v/>
      </c>
      <c r="AR68" s="256" t="str">
        <f>IFERROR(IF(AND(AND($N67&lt;&gt;$BI$6,$N67&lt;&gt;$BJ$6),AR67="有"),$AL$2,VLOOKUP(AR67,'P1'!$B$4:$J$35,9,FALSE)),"")</f>
        <v/>
      </c>
      <c r="AS68" s="256" t="str">
        <f>IFERROR(IF(AND(AND($N67&lt;&gt;$BI$6,$N67&lt;&gt;$BJ$6),AS67="有"),$AL$2,VLOOKUP(AS67,'P1'!$B$4:$J$35,9,FALSE)),"")</f>
        <v/>
      </c>
      <c r="AT68" s="256" t="str">
        <f>IFERROR(IF(AND(AND($N67&lt;&gt;$BI$6,$N67&lt;&gt;$BJ$6),AT67="有"),$AL$2,VLOOKUP(AT67,'P1'!$B$4:$J$35,9,FALSE)),"")</f>
        <v/>
      </c>
      <c r="AU68" s="256" t="str">
        <f>IFERROR(IF(AND(AND($N67&lt;&gt;$BI$6,$N67&lt;&gt;$BJ$6),AU67="有"),$AL$2,VLOOKUP(AU67,'P1'!$B$4:$J$35,9,FALSE)),"")</f>
        <v/>
      </c>
      <c r="AV68" s="257">
        <f>SUM(Q68:AU68)</f>
        <v>0</v>
      </c>
      <c r="AW68" s="707"/>
      <c r="AX68" s="709"/>
      <c r="AY68" s="258"/>
      <c r="AZ68" s="258"/>
    </row>
    <row r="69" spans="2:52" ht="17.100000000000001" customHeight="1">
      <c r="B69" s="686">
        <f t="shared" si="5"/>
        <v>26</v>
      </c>
      <c r="C69" s="717"/>
      <c r="D69" s="718"/>
      <c r="E69" s="718"/>
      <c r="F69" s="718"/>
      <c r="G69" s="718"/>
      <c r="H69" s="719"/>
      <c r="I69" s="723"/>
      <c r="J69" s="724"/>
      <c r="K69" s="724"/>
      <c r="L69" s="724"/>
      <c r="M69" s="725"/>
      <c r="N69" s="729"/>
      <c r="O69" s="730"/>
      <c r="P69" s="71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3">
        <f>COUNTA(Q69:AU69)</f>
        <v>0</v>
      </c>
      <c r="AW69" s="706">
        <f>AV70</f>
        <v>0</v>
      </c>
      <c r="AX69" s="708" t="str">
        <f>IFERROR(ROUNDDOWN(AV70/$AT$2,1),"")</f>
        <v/>
      </c>
      <c r="AY69" s="254"/>
      <c r="AZ69" s="254"/>
    </row>
    <row r="70" spans="2:52" ht="17.100000000000001" customHeight="1">
      <c r="B70" s="687"/>
      <c r="C70" s="720"/>
      <c r="D70" s="721"/>
      <c r="E70" s="721"/>
      <c r="F70" s="721"/>
      <c r="G70" s="721"/>
      <c r="H70" s="722"/>
      <c r="I70" s="726"/>
      <c r="J70" s="727"/>
      <c r="K70" s="727"/>
      <c r="L70" s="727"/>
      <c r="M70" s="728"/>
      <c r="N70" s="720"/>
      <c r="O70" s="721"/>
      <c r="P70" s="722"/>
      <c r="Q70" s="256" t="str">
        <f>IFERROR(IF(AND(AND($N69&lt;&gt;$BI$6,$N69&lt;&gt;$BJ$6),Q69="有"),$AL$2,VLOOKUP(Q69,'P1'!$B$4:$J$35,9,FALSE)),"")</f>
        <v/>
      </c>
      <c r="R70" s="256" t="str">
        <f>IFERROR(IF(AND(AND($N69&lt;&gt;$BI$6,$N69&lt;&gt;$BJ$6),R69="有"),$AL$2,VLOOKUP(R69,'P1'!$B$4:$J$35,9,FALSE)),"")</f>
        <v/>
      </c>
      <c r="S70" s="256" t="str">
        <f>IFERROR(IF(AND(AND($N69&lt;&gt;$BI$6,$N69&lt;&gt;$BJ$6),S69="有"),$AL$2,VLOOKUP(S69,'P1'!$B$4:$J$35,9,FALSE)),"")</f>
        <v/>
      </c>
      <c r="T70" s="256" t="str">
        <f>IFERROR(IF(AND(AND($N69&lt;&gt;$BI$6,$N69&lt;&gt;$BJ$6),T69="有"),$AL$2,VLOOKUP(T69,'P1'!$B$4:$J$35,9,FALSE)),"")</f>
        <v/>
      </c>
      <c r="U70" s="256" t="str">
        <f>IFERROR(IF(AND(AND($N69&lt;&gt;$BI$6,$N69&lt;&gt;$BJ$6),U69="有"),$AL$2,VLOOKUP(U69,'P1'!$B$4:$J$35,9,FALSE)),"")</f>
        <v/>
      </c>
      <c r="V70" s="256" t="str">
        <f>IFERROR(IF(AND(AND($N69&lt;&gt;$BI$6,$N69&lt;&gt;$BJ$6),V69="有"),$AL$2,VLOOKUP(V69,'P1'!$B$4:$J$35,9,FALSE)),"")</f>
        <v/>
      </c>
      <c r="W70" s="256" t="str">
        <f>IFERROR(IF(AND(AND($N69&lt;&gt;$BI$6,$N69&lt;&gt;$BJ$6),W69="有"),$AL$2,VLOOKUP(W69,'P1'!$B$4:$J$35,9,FALSE)),"")</f>
        <v/>
      </c>
      <c r="X70" s="256" t="str">
        <f>IFERROR(IF(AND(AND($N69&lt;&gt;$BI$6,$N69&lt;&gt;$BJ$6),X69="有"),$AL$2,VLOOKUP(X69,'P1'!$B$4:$J$35,9,FALSE)),"")</f>
        <v/>
      </c>
      <c r="Y70" s="256" t="str">
        <f>IFERROR(IF(AND(AND($N69&lt;&gt;$BI$6,$N69&lt;&gt;$BJ$6),Y69="有"),$AL$2,VLOOKUP(Y69,'P1'!$B$4:$J$35,9,FALSE)),"")</f>
        <v/>
      </c>
      <c r="Z70" s="256" t="str">
        <f>IFERROR(IF(AND(AND($N69&lt;&gt;$BI$6,$N69&lt;&gt;$BJ$6),Z69="有"),$AL$2,VLOOKUP(Z69,'P1'!$B$4:$J$35,9,FALSE)),"")</f>
        <v/>
      </c>
      <c r="AA70" s="256" t="str">
        <f>IFERROR(IF(AND(AND($N69&lt;&gt;$BI$6,$N69&lt;&gt;$BJ$6),AA69="有"),$AL$2,VLOOKUP(AA69,'P1'!$B$4:$J$35,9,FALSE)),"")</f>
        <v/>
      </c>
      <c r="AB70" s="256" t="str">
        <f>IFERROR(IF(AND(AND($N69&lt;&gt;$BI$6,$N69&lt;&gt;$BJ$6),AB69="有"),$AL$2,VLOOKUP(AB69,'P1'!$B$4:$J$35,9,FALSE)),"")</f>
        <v/>
      </c>
      <c r="AC70" s="256" t="str">
        <f>IFERROR(IF(AND(AND($N69&lt;&gt;$BI$6,$N69&lt;&gt;$BJ$6),AC69="有"),$AL$2,VLOOKUP(AC69,'P1'!$B$4:$J$35,9,FALSE)),"")</f>
        <v/>
      </c>
      <c r="AD70" s="256" t="str">
        <f>IFERROR(IF(AND(AND($N69&lt;&gt;$BI$6,$N69&lt;&gt;$BJ$6),AD69="有"),$AL$2,VLOOKUP(AD69,'P1'!$B$4:$J$35,9,FALSE)),"")</f>
        <v/>
      </c>
      <c r="AE70" s="256" t="str">
        <f>IFERROR(IF(AND(AND($N69&lt;&gt;$BI$6,$N69&lt;&gt;$BJ$6),AE69="有"),$AL$2,VLOOKUP(AE69,'P1'!$B$4:$J$35,9,FALSE)),"")</f>
        <v/>
      </c>
      <c r="AF70" s="256" t="str">
        <f>IFERROR(IF(AND(AND($N69&lt;&gt;$BI$6,$N69&lt;&gt;$BJ$6),AF69="有"),$AL$2,VLOOKUP(AF69,'P1'!$B$4:$J$35,9,FALSE)),"")</f>
        <v/>
      </c>
      <c r="AG70" s="256" t="str">
        <f>IFERROR(IF(AND(AND($N69&lt;&gt;$BI$6,$N69&lt;&gt;$BJ$6),AG69="有"),$AL$2,VLOOKUP(AG69,'P1'!$B$4:$J$35,9,FALSE)),"")</f>
        <v/>
      </c>
      <c r="AH70" s="256" t="str">
        <f>IFERROR(IF(AND(AND($N69&lt;&gt;$BI$6,$N69&lt;&gt;$BJ$6),AH69="有"),$AL$2,VLOOKUP(AH69,'P1'!$B$4:$J$35,9,FALSE)),"")</f>
        <v/>
      </c>
      <c r="AI70" s="256" t="str">
        <f>IFERROR(IF(AND(AND($N69&lt;&gt;$BI$6,$N69&lt;&gt;$BJ$6),AI69="有"),$AL$2,VLOOKUP(AI69,'P1'!$B$4:$J$35,9,FALSE)),"")</f>
        <v/>
      </c>
      <c r="AJ70" s="256" t="str">
        <f>IFERROR(IF(AND(AND($N69&lt;&gt;$BI$6,$N69&lt;&gt;$BJ$6),AJ69="有"),$AL$2,VLOOKUP(AJ69,'P1'!$B$4:$J$35,9,FALSE)),"")</f>
        <v/>
      </c>
      <c r="AK70" s="256" t="str">
        <f>IFERROR(IF(AND(AND($N69&lt;&gt;$BI$6,$N69&lt;&gt;$BJ$6),AK69="有"),$AL$2,VLOOKUP(AK69,'P1'!$B$4:$J$35,9,FALSE)),"")</f>
        <v/>
      </c>
      <c r="AL70" s="256" t="str">
        <f>IFERROR(IF(AND(AND($N69&lt;&gt;$BI$6,$N69&lt;&gt;$BJ$6),AL69="有"),$AL$2,VLOOKUP(AL69,'P1'!$B$4:$J$35,9,FALSE)),"")</f>
        <v/>
      </c>
      <c r="AM70" s="256" t="str">
        <f>IFERROR(IF(AND(AND($N69&lt;&gt;$BI$6,$N69&lt;&gt;$BJ$6),AM69="有"),$AL$2,VLOOKUP(AM69,'P1'!$B$4:$J$35,9,FALSE)),"")</f>
        <v/>
      </c>
      <c r="AN70" s="256" t="str">
        <f>IFERROR(IF(AND(AND($N69&lt;&gt;$BI$6,$N69&lt;&gt;$BJ$6),AN69="有"),$AL$2,VLOOKUP(AN69,'P1'!$B$4:$J$35,9,FALSE)),"")</f>
        <v/>
      </c>
      <c r="AO70" s="256" t="str">
        <f>IFERROR(IF(AND(AND($N69&lt;&gt;$BI$6,$N69&lt;&gt;$BJ$6),AO69="有"),$AL$2,VLOOKUP(AO69,'P1'!$B$4:$J$35,9,FALSE)),"")</f>
        <v/>
      </c>
      <c r="AP70" s="256" t="str">
        <f>IFERROR(IF(AND(AND($N69&lt;&gt;$BI$6,$N69&lt;&gt;$BJ$6),AP69="有"),$AL$2,VLOOKUP(AP69,'P1'!$B$4:$J$35,9,FALSE)),"")</f>
        <v/>
      </c>
      <c r="AQ70" s="256" t="str">
        <f>IFERROR(IF(AND(AND($N69&lt;&gt;$BI$6,$N69&lt;&gt;$BJ$6),AQ69="有"),$AL$2,VLOOKUP(AQ69,'P1'!$B$4:$J$35,9,FALSE)),"")</f>
        <v/>
      </c>
      <c r="AR70" s="256" t="str">
        <f>IFERROR(IF(AND(AND($N69&lt;&gt;$BI$6,$N69&lt;&gt;$BJ$6),AR69="有"),$AL$2,VLOOKUP(AR69,'P1'!$B$4:$J$35,9,FALSE)),"")</f>
        <v/>
      </c>
      <c r="AS70" s="256" t="str">
        <f>IFERROR(IF(AND(AND($N69&lt;&gt;$BI$6,$N69&lt;&gt;$BJ$6),AS69="有"),$AL$2,VLOOKUP(AS69,'P1'!$B$4:$J$35,9,FALSE)),"")</f>
        <v/>
      </c>
      <c r="AT70" s="256" t="str">
        <f>IFERROR(IF(AND(AND($N69&lt;&gt;$BI$6,$N69&lt;&gt;$BJ$6),AT69="有"),$AL$2,VLOOKUP(AT69,'P1'!$B$4:$J$35,9,FALSE)),"")</f>
        <v/>
      </c>
      <c r="AU70" s="256" t="str">
        <f>IFERROR(IF(AND(AND($N69&lt;&gt;$BI$6,$N69&lt;&gt;$BJ$6),AU69="有"),$AL$2,VLOOKUP(AU69,'P1'!$B$4:$J$35,9,FALSE)),"")</f>
        <v/>
      </c>
      <c r="AV70" s="257">
        <f>SUM(Q70:AU70)</f>
        <v>0</v>
      </c>
      <c r="AW70" s="707"/>
      <c r="AX70" s="709"/>
      <c r="AY70" s="258"/>
      <c r="AZ70" s="258"/>
    </row>
    <row r="71" spans="2:52" ht="17.100000000000001" customHeight="1">
      <c r="B71" s="686">
        <f t="shared" si="5"/>
        <v>27</v>
      </c>
      <c r="C71" s="717"/>
      <c r="D71" s="718"/>
      <c r="E71" s="718"/>
      <c r="F71" s="718"/>
      <c r="G71" s="718"/>
      <c r="H71" s="719"/>
      <c r="I71" s="723"/>
      <c r="J71" s="724"/>
      <c r="K71" s="724"/>
      <c r="L71" s="724"/>
      <c r="M71" s="725"/>
      <c r="N71" s="729"/>
      <c r="O71" s="730"/>
      <c r="P71" s="71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53">
        <f>COUNTA(Q71:AU71)</f>
        <v>0</v>
      </c>
      <c r="AW71" s="706">
        <f>AV72</f>
        <v>0</v>
      </c>
      <c r="AX71" s="708" t="str">
        <f>IFERROR(ROUNDDOWN(AV72/$AT$2,1),"")</f>
        <v/>
      </c>
      <c r="AY71" s="254"/>
      <c r="AZ71" s="254"/>
    </row>
    <row r="72" spans="2:52" ht="17.100000000000001" customHeight="1">
      <c r="B72" s="687"/>
      <c r="C72" s="720"/>
      <c r="D72" s="721"/>
      <c r="E72" s="721"/>
      <c r="F72" s="721"/>
      <c r="G72" s="721"/>
      <c r="H72" s="722"/>
      <c r="I72" s="726"/>
      <c r="J72" s="727"/>
      <c r="K72" s="727"/>
      <c r="L72" s="727"/>
      <c r="M72" s="728"/>
      <c r="N72" s="720"/>
      <c r="O72" s="721"/>
      <c r="P72" s="722"/>
      <c r="Q72" s="256" t="str">
        <f>IFERROR(IF(AND(AND($N71&lt;&gt;$BI$6,$N71&lt;&gt;$BJ$6),Q71="有"),$AL$2,VLOOKUP(Q71,'P1'!$B$4:$J$35,9,FALSE)),"")</f>
        <v/>
      </c>
      <c r="R72" s="256" t="str">
        <f>IFERROR(IF(AND(AND($N71&lt;&gt;$BI$6,$N71&lt;&gt;$BJ$6),R71="有"),$AL$2,VLOOKUP(R71,'P1'!$B$4:$J$35,9,FALSE)),"")</f>
        <v/>
      </c>
      <c r="S72" s="256" t="str">
        <f>IFERROR(IF(AND(AND($N71&lt;&gt;$BI$6,$N71&lt;&gt;$BJ$6),S71="有"),$AL$2,VLOOKUP(S71,'P1'!$B$4:$J$35,9,FALSE)),"")</f>
        <v/>
      </c>
      <c r="T72" s="256" t="str">
        <f>IFERROR(IF(AND(AND($N71&lt;&gt;$BI$6,$N71&lt;&gt;$BJ$6),T71="有"),$AL$2,VLOOKUP(T71,'P1'!$B$4:$J$35,9,FALSE)),"")</f>
        <v/>
      </c>
      <c r="U72" s="256" t="str">
        <f>IFERROR(IF(AND(AND($N71&lt;&gt;$BI$6,$N71&lt;&gt;$BJ$6),U71="有"),$AL$2,VLOOKUP(U71,'P1'!$B$4:$J$35,9,FALSE)),"")</f>
        <v/>
      </c>
      <c r="V72" s="256" t="str">
        <f>IFERROR(IF(AND(AND($N71&lt;&gt;$BI$6,$N71&lt;&gt;$BJ$6),V71="有"),$AL$2,VLOOKUP(V71,'P1'!$B$4:$J$35,9,FALSE)),"")</f>
        <v/>
      </c>
      <c r="W72" s="256" t="str">
        <f>IFERROR(IF(AND(AND($N71&lt;&gt;$BI$6,$N71&lt;&gt;$BJ$6),W71="有"),$AL$2,VLOOKUP(W71,'P1'!$B$4:$J$35,9,FALSE)),"")</f>
        <v/>
      </c>
      <c r="X72" s="256" t="str">
        <f>IFERROR(IF(AND(AND($N71&lt;&gt;$BI$6,$N71&lt;&gt;$BJ$6),X71="有"),$AL$2,VLOOKUP(X71,'P1'!$B$4:$J$35,9,FALSE)),"")</f>
        <v/>
      </c>
      <c r="Y72" s="256" t="str">
        <f>IFERROR(IF(AND(AND($N71&lt;&gt;$BI$6,$N71&lt;&gt;$BJ$6),Y71="有"),$AL$2,VLOOKUP(Y71,'P1'!$B$4:$J$35,9,FALSE)),"")</f>
        <v/>
      </c>
      <c r="Z72" s="256" t="str">
        <f>IFERROR(IF(AND(AND($N71&lt;&gt;$BI$6,$N71&lt;&gt;$BJ$6),Z71="有"),$AL$2,VLOOKUP(Z71,'P1'!$B$4:$J$35,9,FALSE)),"")</f>
        <v/>
      </c>
      <c r="AA72" s="256" t="str">
        <f>IFERROR(IF(AND(AND($N71&lt;&gt;$BI$6,$N71&lt;&gt;$BJ$6),AA71="有"),$AL$2,VLOOKUP(AA71,'P1'!$B$4:$J$35,9,FALSE)),"")</f>
        <v/>
      </c>
      <c r="AB72" s="256" t="str">
        <f>IFERROR(IF(AND(AND($N71&lt;&gt;$BI$6,$N71&lt;&gt;$BJ$6),AB71="有"),$AL$2,VLOOKUP(AB71,'P1'!$B$4:$J$35,9,FALSE)),"")</f>
        <v/>
      </c>
      <c r="AC72" s="256" t="str">
        <f>IFERROR(IF(AND(AND($N71&lt;&gt;$BI$6,$N71&lt;&gt;$BJ$6),AC71="有"),$AL$2,VLOOKUP(AC71,'P1'!$B$4:$J$35,9,FALSE)),"")</f>
        <v/>
      </c>
      <c r="AD72" s="256" t="str">
        <f>IFERROR(IF(AND(AND($N71&lt;&gt;$BI$6,$N71&lt;&gt;$BJ$6),AD71="有"),$AL$2,VLOOKUP(AD71,'P1'!$B$4:$J$35,9,FALSE)),"")</f>
        <v/>
      </c>
      <c r="AE72" s="256" t="str">
        <f>IFERROR(IF(AND(AND($N71&lt;&gt;$BI$6,$N71&lt;&gt;$BJ$6),AE71="有"),$AL$2,VLOOKUP(AE71,'P1'!$B$4:$J$35,9,FALSE)),"")</f>
        <v/>
      </c>
      <c r="AF72" s="256" t="str">
        <f>IFERROR(IF(AND(AND($N71&lt;&gt;$BI$6,$N71&lt;&gt;$BJ$6),AF71="有"),$AL$2,VLOOKUP(AF71,'P1'!$B$4:$J$35,9,FALSE)),"")</f>
        <v/>
      </c>
      <c r="AG72" s="256" t="str">
        <f>IFERROR(IF(AND(AND($N71&lt;&gt;$BI$6,$N71&lt;&gt;$BJ$6),AG71="有"),$AL$2,VLOOKUP(AG71,'P1'!$B$4:$J$35,9,FALSE)),"")</f>
        <v/>
      </c>
      <c r="AH72" s="256" t="str">
        <f>IFERROR(IF(AND(AND($N71&lt;&gt;$BI$6,$N71&lt;&gt;$BJ$6),AH71="有"),$AL$2,VLOOKUP(AH71,'P1'!$B$4:$J$35,9,FALSE)),"")</f>
        <v/>
      </c>
      <c r="AI72" s="256" t="str">
        <f>IFERROR(IF(AND(AND($N71&lt;&gt;$BI$6,$N71&lt;&gt;$BJ$6),AI71="有"),$AL$2,VLOOKUP(AI71,'P1'!$B$4:$J$35,9,FALSE)),"")</f>
        <v/>
      </c>
      <c r="AJ72" s="256" t="str">
        <f>IFERROR(IF(AND(AND($N71&lt;&gt;$BI$6,$N71&lt;&gt;$BJ$6),AJ71="有"),$AL$2,VLOOKUP(AJ71,'P1'!$B$4:$J$35,9,FALSE)),"")</f>
        <v/>
      </c>
      <c r="AK72" s="256" t="str">
        <f>IFERROR(IF(AND(AND($N71&lt;&gt;$BI$6,$N71&lt;&gt;$BJ$6),AK71="有"),$AL$2,VLOOKUP(AK71,'P1'!$B$4:$J$35,9,FALSE)),"")</f>
        <v/>
      </c>
      <c r="AL72" s="256" t="str">
        <f>IFERROR(IF(AND(AND($N71&lt;&gt;$BI$6,$N71&lt;&gt;$BJ$6),AL71="有"),$AL$2,VLOOKUP(AL71,'P1'!$B$4:$J$35,9,FALSE)),"")</f>
        <v/>
      </c>
      <c r="AM72" s="256" t="str">
        <f>IFERROR(IF(AND(AND($N71&lt;&gt;$BI$6,$N71&lt;&gt;$BJ$6),AM71="有"),$AL$2,VLOOKUP(AM71,'P1'!$B$4:$J$35,9,FALSE)),"")</f>
        <v/>
      </c>
      <c r="AN72" s="256" t="str">
        <f>IFERROR(IF(AND(AND($N71&lt;&gt;$BI$6,$N71&lt;&gt;$BJ$6),AN71="有"),$AL$2,VLOOKUP(AN71,'P1'!$B$4:$J$35,9,FALSE)),"")</f>
        <v/>
      </c>
      <c r="AO72" s="256" t="str">
        <f>IFERROR(IF(AND(AND($N71&lt;&gt;$BI$6,$N71&lt;&gt;$BJ$6),AO71="有"),$AL$2,VLOOKUP(AO71,'P1'!$B$4:$J$35,9,FALSE)),"")</f>
        <v/>
      </c>
      <c r="AP72" s="256" t="str">
        <f>IFERROR(IF(AND(AND($N71&lt;&gt;$BI$6,$N71&lt;&gt;$BJ$6),AP71="有"),$AL$2,VLOOKUP(AP71,'P1'!$B$4:$J$35,9,FALSE)),"")</f>
        <v/>
      </c>
      <c r="AQ72" s="256" t="str">
        <f>IFERROR(IF(AND(AND($N71&lt;&gt;$BI$6,$N71&lt;&gt;$BJ$6),AQ71="有"),$AL$2,VLOOKUP(AQ71,'P1'!$B$4:$J$35,9,FALSE)),"")</f>
        <v/>
      </c>
      <c r="AR72" s="256" t="str">
        <f>IFERROR(IF(AND(AND($N71&lt;&gt;$BI$6,$N71&lt;&gt;$BJ$6),AR71="有"),$AL$2,VLOOKUP(AR71,'P1'!$B$4:$J$35,9,FALSE)),"")</f>
        <v/>
      </c>
      <c r="AS72" s="256" t="str">
        <f>IFERROR(IF(AND(AND($N71&lt;&gt;$BI$6,$N71&lt;&gt;$BJ$6),AS71="有"),$AL$2,VLOOKUP(AS71,'P1'!$B$4:$J$35,9,FALSE)),"")</f>
        <v/>
      </c>
      <c r="AT72" s="256" t="str">
        <f>IFERROR(IF(AND(AND($N71&lt;&gt;$BI$6,$N71&lt;&gt;$BJ$6),AT71="有"),$AL$2,VLOOKUP(AT71,'P1'!$B$4:$J$35,9,FALSE)),"")</f>
        <v/>
      </c>
      <c r="AU72" s="256" t="str">
        <f>IFERROR(IF(AND(AND($N71&lt;&gt;$BI$6,$N71&lt;&gt;$BJ$6),AU71="有"),$AL$2,VLOOKUP(AU71,'P1'!$B$4:$J$35,9,FALSE)),"")</f>
        <v/>
      </c>
      <c r="AV72" s="257">
        <f>SUM(Q72:AU72)</f>
        <v>0</v>
      </c>
      <c r="AW72" s="707"/>
      <c r="AX72" s="709"/>
      <c r="AY72" s="258"/>
      <c r="AZ72" s="258"/>
    </row>
    <row r="73" spans="2:52" ht="17.100000000000001" customHeight="1">
      <c r="B73" s="686">
        <f t="shared" si="5"/>
        <v>28</v>
      </c>
      <c r="C73" s="717"/>
      <c r="D73" s="718"/>
      <c r="E73" s="718"/>
      <c r="F73" s="718"/>
      <c r="G73" s="718"/>
      <c r="H73" s="719"/>
      <c r="I73" s="723"/>
      <c r="J73" s="724"/>
      <c r="K73" s="724"/>
      <c r="L73" s="724"/>
      <c r="M73" s="725"/>
      <c r="N73" s="729"/>
      <c r="O73" s="730"/>
      <c r="P73" s="71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3">
        <f>COUNTA(Q73:AU73)</f>
        <v>0</v>
      </c>
      <c r="AW73" s="706">
        <f>AV74</f>
        <v>0</v>
      </c>
      <c r="AX73" s="708" t="str">
        <f>IFERROR(ROUNDDOWN(AV74/$AT$2,1),"")</f>
        <v/>
      </c>
      <c r="AY73" s="254"/>
      <c r="AZ73" s="254"/>
    </row>
    <row r="74" spans="2:52" ht="17.100000000000001" customHeight="1">
      <c r="B74" s="687"/>
      <c r="C74" s="720"/>
      <c r="D74" s="721"/>
      <c r="E74" s="721"/>
      <c r="F74" s="721"/>
      <c r="G74" s="721"/>
      <c r="H74" s="722"/>
      <c r="I74" s="726"/>
      <c r="J74" s="727"/>
      <c r="K74" s="727"/>
      <c r="L74" s="727"/>
      <c r="M74" s="728"/>
      <c r="N74" s="720"/>
      <c r="O74" s="721"/>
      <c r="P74" s="722"/>
      <c r="Q74" s="256" t="str">
        <f>IFERROR(IF(AND(AND($N73&lt;&gt;$BI$6,$N73&lt;&gt;$BJ$6),Q73="有"),$AL$2,VLOOKUP(Q73,'P1'!$B$4:$J$35,9,FALSE)),"")</f>
        <v/>
      </c>
      <c r="R74" s="256" t="str">
        <f>IFERROR(IF(AND(AND($N73&lt;&gt;$BI$6,$N73&lt;&gt;$BJ$6),R73="有"),$AL$2,VLOOKUP(R73,'P1'!$B$4:$J$35,9,FALSE)),"")</f>
        <v/>
      </c>
      <c r="S74" s="256" t="str">
        <f>IFERROR(IF(AND(AND($N73&lt;&gt;$BI$6,$N73&lt;&gt;$BJ$6),S73="有"),$AL$2,VLOOKUP(S73,'P1'!$B$4:$J$35,9,FALSE)),"")</f>
        <v/>
      </c>
      <c r="T74" s="256" t="str">
        <f>IFERROR(IF(AND(AND($N73&lt;&gt;$BI$6,$N73&lt;&gt;$BJ$6),T73="有"),$AL$2,VLOOKUP(T73,'P1'!$B$4:$J$35,9,FALSE)),"")</f>
        <v/>
      </c>
      <c r="U74" s="256" t="str">
        <f>IFERROR(IF(AND(AND($N73&lt;&gt;$BI$6,$N73&lt;&gt;$BJ$6),U73="有"),$AL$2,VLOOKUP(U73,'P1'!$B$4:$J$35,9,FALSE)),"")</f>
        <v/>
      </c>
      <c r="V74" s="256" t="str">
        <f>IFERROR(IF(AND(AND($N73&lt;&gt;$BI$6,$N73&lt;&gt;$BJ$6),V73="有"),$AL$2,VLOOKUP(V73,'P1'!$B$4:$J$35,9,FALSE)),"")</f>
        <v/>
      </c>
      <c r="W74" s="256" t="str">
        <f>IFERROR(IF(AND(AND($N73&lt;&gt;$BI$6,$N73&lt;&gt;$BJ$6),W73="有"),$AL$2,VLOOKUP(W73,'P1'!$B$4:$J$35,9,FALSE)),"")</f>
        <v/>
      </c>
      <c r="X74" s="256" t="str">
        <f>IFERROR(IF(AND(AND($N73&lt;&gt;$BI$6,$N73&lt;&gt;$BJ$6),X73="有"),$AL$2,VLOOKUP(X73,'P1'!$B$4:$J$35,9,FALSE)),"")</f>
        <v/>
      </c>
      <c r="Y74" s="256" t="str">
        <f>IFERROR(IF(AND(AND($N73&lt;&gt;$BI$6,$N73&lt;&gt;$BJ$6),Y73="有"),$AL$2,VLOOKUP(Y73,'P1'!$B$4:$J$35,9,FALSE)),"")</f>
        <v/>
      </c>
      <c r="Z74" s="256" t="str">
        <f>IFERROR(IF(AND(AND($N73&lt;&gt;$BI$6,$N73&lt;&gt;$BJ$6),Z73="有"),$AL$2,VLOOKUP(Z73,'P1'!$B$4:$J$35,9,FALSE)),"")</f>
        <v/>
      </c>
      <c r="AA74" s="256" t="str">
        <f>IFERROR(IF(AND(AND($N73&lt;&gt;$BI$6,$N73&lt;&gt;$BJ$6),AA73="有"),$AL$2,VLOOKUP(AA73,'P1'!$B$4:$J$35,9,FALSE)),"")</f>
        <v/>
      </c>
      <c r="AB74" s="256" t="str">
        <f>IFERROR(IF(AND(AND($N73&lt;&gt;$BI$6,$N73&lt;&gt;$BJ$6),AB73="有"),$AL$2,VLOOKUP(AB73,'P1'!$B$4:$J$35,9,FALSE)),"")</f>
        <v/>
      </c>
      <c r="AC74" s="256" t="str">
        <f>IFERROR(IF(AND(AND($N73&lt;&gt;$BI$6,$N73&lt;&gt;$BJ$6),AC73="有"),$AL$2,VLOOKUP(AC73,'P1'!$B$4:$J$35,9,FALSE)),"")</f>
        <v/>
      </c>
      <c r="AD74" s="256" t="str">
        <f>IFERROR(IF(AND(AND($N73&lt;&gt;$BI$6,$N73&lt;&gt;$BJ$6),AD73="有"),$AL$2,VLOOKUP(AD73,'P1'!$B$4:$J$35,9,FALSE)),"")</f>
        <v/>
      </c>
      <c r="AE74" s="256" t="str">
        <f>IFERROR(IF(AND(AND($N73&lt;&gt;$BI$6,$N73&lt;&gt;$BJ$6),AE73="有"),$AL$2,VLOOKUP(AE73,'P1'!$B$4:$J$35,9,FALSE)),"")</f>
        <v/>
      </c>
      <c r="AF74" s="256" t="str">
        <f>IFERROR(IF(AND(AND($N73&lt;&gt;$BI$6,$N73&lt;&gt;$BJ$6),AF73="有"),$AL$2,VLOOKUP(AF73,'P1'!$B$4:$J$35,9,FALSE)),"")</f>
        <v/>
      </c>
      <c r="AG74" s="256" t="str">
        <f>IFERROR(IF(AND(AND($N73&lt;&gt;$BI$6,$N73&lt;&gt;$BJ$6),AG73="有"),$AL$2,VLOOKUP(AG73,'P1'!$B$4:$J$35,9,FALSE)),"")</f>
        <v/>
      </c>
      <c r="AH74" s="256" t="str">
        <f>IFERROR(IF(AND(AND($N73&lt;&gt;$BI$6,$N73&lt;&gt;$BJ$6),AH73="有"),$AL$2,VLOOKUP(AH73,'P1'!$B$4:$J$35,9,FALSE)),"")</f>
        <v/>
      </c>
      <c r="AI74" s="256" t="str">
        <f>IFERROR(IF(AND(AND($N73&lt;&gt;$BI$6,$N73&lt;&gt;$BJ$6),AI73="有"),$AL$2,VLOOKUP(AI73,'P1'!$B$4:$J$35,9,FALSE)),"")</f>
        <v/>
      </c>
      <c r="AJ74" s="256" t="str">
        <f>IFERROR(IF(AND(AND($N73&lt;&gt;$BI$6,$N73&lt;&gt;$BJ$6),AJ73="有"),$AL$2,VLOOKUP(AJ73,'P1'!$B$4:$J$35,9,FALSE)),"")</f>
        <v/>
      </c>
      <c r="AK74" s="256" t="str">
        <f>IFERROR(IF(AND(AND($N73&lt;&gt;$BI$6,$N73&lt;&gt;$BJ$6),AK73="有"),$AL$2,VLOOKUP(AK73,'P1'!$B$4:$J$35,9,FALSE)),"")</f>
        <v/>
      </c>
      <c r="AL74" s="256" t="str">
        <f>IFERROR(IF(AND(AND($N73&lt;&gt;$BI$6,$N73&lt;&gt;$BJ$6),AL73="有"),$AL$2,VLOOKUP(AL73,'P1'!$B$4:$J$35,9,FALSE)),"")</f>
        <v/>
      </c>
      <c r="AM74" s="256" t="str">
        <f>IFERROR(IF(AND(AND($N73&lt;&gt;$BI$6,$N73&lt;&gt;$BJ$6),AM73="有"),$AL$2,VLOOKUP(AM73,'P1'!$B$4:$J$35,9,FALSE)),"")</f>
        <v/>
      </c>
      <c r="AN74" s="256" t="str">
        <f>IFERROR(IF(AND(AND($N73&lt;&gt;$BI$6,$N73&lt;&gt;$BJ$6),AN73="有"),$AL$2,VLOOKUP(AN73,'P1'!$B$4:$J$35,9,FALSE)),"")</f>
        <v/>
      </c>
      <c r="AO74" s="256" t="str">
        <f>IFERROR(IF(AND(AND($N73&lt;&gt;$BI$6,$N73&lt;&gt;$BJ$6),AO73="有"),$AL$2,VLOOKUP(AO73,'P1'!$B$4:$J$35,9,FALSE)),"")</f>
        <v/>
      </c>
      <c r="AP74" s="256" t="str">
        <f>IFERROR(IF(AND(AND($N73&lt;&gt;$BI$6,$N73&lt;&gt;$BJ$6),AP73="有"),$AL$2,VLOOKUP(AP73,'P1'!$B$4:$J$35,9,FALSE)),"")</f>
        <v/>
      </c>
      <c r="AQ74" s="256" t="str">
        <f>IFERROR(IF(AND(AND($N73&lt;&gt;$BI$6,$N73&lt;&gt;$BJ$6),AQ73="有"),$AL$2,VLOOKUP(AQ73,'P1'!$B$4:$J$35,9,FALSE)),"")</f>
        <v/>
      </c>
      <c r="AR74" s="256" t="str">
        <f>IFERROR(IF(AND(AND($N73&lt;&gt;$BI$6,$N73&lt;&gt;$BJ$6),AR73="有"),$AL$2,VLOOKUP(AR73,'P1'!$B$4:$J$35,9,FALSE)),"")</f>
        <v/>
      </c>
      <c r="AS74" s="256" t="str">
        <f>IFERROR(IF(AND(AND($N73&lt;&gt;$BI$6,$N73&lt;&gt;$BJ$6),AS73="有"),$AL$2,VLOOKUP(AS73,'P1'!$B$4:$J$35,9,FALSE)),"")</f>
        <v/>
      </c>
      <c r="AT74" s="256" t="str">
        <f>IFERROR(IF(AND(AND($N73&lt;&gt;$BI$6,$N73&lt;&gt;$BJ$6),AT73="有"),$AL$2,VLOOKUP(AT73,'P1'!$B$4:$J$35,9,FALSE)),"")</f>
        <v/>
      </c>
      <c r="AU74" s="256" t="str">
        <f>IFERROR(IF(AND(AND($N73&lt;&gt;$BI$6,$N73&lt;&gt;$BJ$6),AU73="有"),$AL$2,VLOOKUP(AU73,'P1'!$B$4:$J$35,9,FALSE)),"")</f>
        <v/>
      </c>
      <c r="AV74" s="257">
        <f>SUM(Q74:AU74)</f>
        <v>0</v>
      </c>
      <c r="AW74" s="707"/>
      <c r="AX74" s="709"/>
      <c r="AY74" s="258"/>
      <c r="AZ74" s="258"/>
    </row>
    <row r="75" spans="2:52" ht="17.100000000000001" customHeight="1">
      <c r="B75" s="686">
        <f t="shared" si="5"/>
        <v>29</v>
      </c>
      <c r="C75" s="717"/>
      <c r="D75" s="718"/>
      <c r="E75" s="718"/>
      <c r="F75" s="718"/>
      <c r="G75" s="718"/>
      <c r="H75" s="719"/>
      <c r="I75" s="723"/>
      <c r="J75" s="724"/>
      <c r="K75" s="724"/>
      <c r="L75" s="724"/>
      <c r="M75" s="725"/>
      <c r="N75" s="729"/>
      <c r="O75" s="730"/>
      <c r="P75" s="71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3">
        <f>COUNTA(Q75:AU75)</f>
        <v>0</v>
      </c>
      <c r="AW75" s="706">
        <f>AV76</f>
        <v>0</v>
      </c>
      <c r="AX75" s="708" t="str">
        <f>IFERROR(ROUNDDOWN(AV76/$AT$2,1),"")</f>
        <v/>
      </c>
      <c r="AY75" s="254"/>
      <c r="AZ75" s="254"/>
    </row>
    <row r="76" spans="2:52" ht="17.100000000000001" customHeight="1">
      <c r="B76" s="687"/>
      <c r="C76" s="720"/>
      <c r="D76" s="721"/>
      <c r="E76" s="721"/>
      <c r="F76" s="721"/>
      <c r="G76" s="721"/>
      <c r="H76" s="722"/>
      <c r="I76" s="726"/>
      <c r="J76" s="727"/>
      <c r="K76" s="727"/>
      <c r="L76" s="727"/>
      <c r="M76" s="728"/>
      <c r="N76" s="720"/>
      <c r="O76" s="721"/>
      <c r="P76" s="722"/>
      <c r="Q76" s="256" t="str">
        <f>IFERROR(IF(AND(AND($N75&lt;&gt;$BI$6,$N75&lt;&gt;$BJ$6),Q75="有"),$AL$2,VLOOKUP(Q75,'P1'!$B$4:$J$35,9,FALSE)),"")</f>
        <v/>
      </c>
      <c r="R76" s="256" t="str">
        <f>IFERROR(IF(AND(AND($N75&lt;&gt;$BI$6,$N75&lt;&gt;$BJ$6),R75="有"),$AL$2,VLOOKUP(R75,'P1'!$B$4:$J$35,9,FALSE)),"")</f>
        <v/>
      </c>
      <c r="S76" s="256" t="str">
        <f>IFERROR(IF(AND(AND($N75&lt;&gt;$BI$6,$N75&lt;&gt;$BJ$6),S75="有"),$AL$2,VLOOKUP(S75,'P1'!$B$4:$J$35,9,FALSE)),"")</f>
        <v/>
      </c>
      <c r="T76" s="256" t="str">
        <f>IFERROR(IF(AND(AND($N75&lt;&gt;$BI$6,$N75&lt;&gt;$BJ$6),T75="有"),$AL$2,VLOOKUP(T75,'P1'!$B$4:$J$35,9,FALSE)),"")</f>
        <v/>
      </c>
      <c r="U76" s="256" t="str">
        <f>IFERROR(IF(AND(AND($N75&lt;&gt;$BI$6,$N75&lt;&gt;$BJ$6),U75="有"),$AL$2,VLOOKUP(U75,'P1'!$B$4:$J$35,9,FALSE)),"")</f>
        <v/>
      </c>
      <c r="V76" s="256" t="str">
        <f>IFERROR(IF(AND(AND($N75&lt;&gt;$BI$6,$N75&lt;&gt;$BJ$6),V75="有"),$AL$2,VLOOKUP(V75,'P1'!$B$4:$J$35,9,FALSE)),"")</f>
        <v/>
      </c>
      <c r="W76" s="256" t="str">
        <f>IFERROR(IF(AND(AND($N75&lt;&gt;$BI$6,$N75&lt;&gt;$BJ$6),W75="有"),$AL$2,VLOOKUP(W75,'P1'!$B$4:$J$35,9,FALSE)),"")</f>
        <v/>
      </c>
      <c r="X76" s="256" t="str">
        <f>IFERROR(IF(AND(AND($N75&lt;&gt;$BI$6,$N75&lt;&gt;$BJ$6),X75="有"),$AL$2,VLOOKUP(X75,'P1'!$B$4:$J$35,9,FALSE)),"")</f>
        <v/>
      </c>
      <c r="Y76" s="256" t="str">
        <f>IFERROR(IF(AND(AND($N75&lt;&gt;$BI$6,$N75&lt;&gt;$BJ$6),Y75="有"),$AL$2,VLOOKUP(Y75,'P1'!$B$4:$J$35,9,FALSE)),"")</f>
        <v/>
      </c>
      <c r="Z76" s="256" t="str">
        <f>IFERROR(IF(AND(AND($N75&lt;&gt;$BI$6,$N75&lt;&gt;$BJ$6),Z75="有"),$AL$2,VLOOKUP(Z75,'P1'!$B$4:$J$35,9,FALSE)),"")</f>
        <v/>
      </c>
      <c r="AA76" s="256" t="str">
        <f>IFERROR(IF(AND(AND($N75&lt;&gt;$BI$6,$N75&lt;&gt;$BJ$6),AA75="有"),$AL$2,VLOOKUP(AA75,'P1'!$B$4:$J$35,9,FALSE)),"")</f>
        <v/>
      </c>
      <c r="AB76" s="256" t="str">
        <f>IFERROR(IF(AND(AND($N75&lt;&gt;$BI$6,$N75&lt;&gt;$BJ$6),AB75="有"),$AL$2,VLOOKUP(AB75,'P1'!$B$4:$J$35,9,FALSE)),"")</f>
        <v/>
      </c>
      <c r="AC76" s="256" t="str">
        <f>IFERROR(IF(AND(AND($N75&lt;&gt;$BI$6,$N75&lt;&gt;$BJ$6),AC75="有"),$AL$2,VLOOKUP(AC75,'P1'!$B$4:$J$35,9,FALSE)),"")</f>
        <v/>
      </c>
      <c r="AD76" s="256" t="str">
        <f>IFERROR(IF(AND(AND($N75&lt;&gt;$BI$6,$N75&lt;&gt;$BJ$6),AD75="有"),$AL$2,VLOOKUP(AD75,'P1'!$B$4:$J$35,9,FALSE)),"")</f>
        <v/>
      </c>
      <c r="AE76" s="256" t="str">
        <f>IFERROR(IF(AND(AND($N75&lt;&gt;$BI$6,$N75&lt;&gt;$BJ$6),AE75="有"),$AL$2,VLOOKUP(AE75,'P1'!$B$4:$J$35,9,FALSE)),"")</f>
        <v/>
      </c>
      <c r="AF76" s="256" t="str">
        <f>IFERROR(IF(AND(AND($N75&lt;&gt;$BI$6,$N75&lt;&gt;$BJ$6),AF75="有"),$AL$2,VLOOKUP(AF75,'P1'!$B$4:$J$35,9,FALSE)),"")</f>
        <v/>
      </c>
      <c r="AG76" s="256" t="str">
        <f>IFERROR(IF(AND(AND($N75&lt;&gt;$BI$6,$N75&lt;&gt;$BJ$6),AG75="有"),$AL$2,VLOOKUP(AG75,'P1'!$B$4:$J$35,9,FALSE)),"")</f>
        <v/>
      </c>
      <c r="AH76" s="256" t="str">
        <f>IFERROR(IF(AND(AND($N75&lt;&gt;$BI$6,$N75&lt;&gt;$BJ$6),AH75="有"),$AL$2,VLOOKUP(AH75,'P1'!$B$4:$J$35,9,FALSE)),"")</f>
        <v/>
      </c>
      <c r="AI76" s="256" t="str">
        <f>IFERROR(IF(AND(AND($N75&lt;&gt;$BI$6,$N75&lt;&gt;$BJ$6),AI75="有"),$AL$2,VLOOKUP(AI75,'P1'!$B$4:$J$35,9,FALSE)),"")</f>
        <v/>
      </c>
      <c r="AJ76" s="256" t="str">
        <f>IFERROR(IF(AND(AND($N75&lt;&gt;$BI$6,$N75&lt;&gt;$BJ$6),AJ75="有"),$AL$2,VLOOKUP(AJ75,'P1'!$B$4:$J$35,9,FALSE)),"")</f>
        <v/>
      </c>
      <c r="AK76" s="256" t="str">
        <f>IFERROR(IF(AND(AND($N75&lt;&gt;$BI$6,$N75&lt;&gt;$BJ$6),AK75="有"),$AL$2,VLOOKUP(AK75,'P1'!$B$4:$J$35,9,FALSE)),"")</f>
        <v/>
      </c>
      <c r="AL76" s="256" t="str">
        <f>IFERROR(IF(AND(AND($N75&lt;&gt;$BI$6,$N75&lt;&gt;$BJ$6),AL75="有"),$AL$2,VLOOKUP(AL75,'P1'!$B$4:$J$35,9,FALSE)),"")</f>
        <v/>
      </c>
      <c r="AM76" s="256" t="str">
        <f>IFERROR(IF(AND(AND($N75&lt;&gt;$BI$6,$N75&lt;&gt;$BJ$6),AM75="有"),$AL$2,VLOOKUP(AM75,'P1'!$B$4:$J$35,9,FALSE)),"")</f>
        <v/>
      </c>
      <c r="AN76" s="256" t="str">
        <f>IFERROR(IF(AND(AND($N75&lt;&gt;$BI$6,$N75&lt;&gt;$BJ$6),AN75="有"),$AL$2,VLOOKUP(AN75,'P1'!$B$4:$J$35,9,FALSE)),"")</f>
        <v/>
      </c>
      <c r="AO76" s="256" t="str">
        <f>IFERROR(IF(AND(AND($N75&lt;&gt;$BI$6,$N75&lt;&gt;$BJ$6),AO75="有"),$AL$2,VLOOKUP(AO75,'P1'!$B$4:$J$35,9,FALSE)),"")</f>
        <v/>
      </c>
      <c r="AP76" s="256" t="str">
        <f>IFERROR(IF(AND(AND($N75&lt;&gt;$BI$6,$N75&lt;&gt;$BJ$6),AP75="有"),$AL$2,VLOOKUP(AP75,'P1'!$B$4:$J$35,9,FALSE)),"")</f>
        <v/>
      </c>
      <c r="AQ76" s="256" t="str">
        <f>IFERROR(IF(AND(AND($N75&lt;&gt;$BI$6,$N75&lt;&gt;$BJ$6),AQ75="有"),$AL$2,VLOOKUP(AQ75,'P1'!$B$4:$J$35,9,FALSE)),"")</f>
        <v/>
      </c>
      <c r="AR76" s="256" t="str">
        <f>IFERROR(IF(AND(AND($N75&lt;&gt;$BI$6,$N75&lt;&gt;$BJ$6),AR75="有"),$AL$2,VLOOKUP(AR75,'P1'!$B$4:$J$35,9,FALSE)),"")</f>
        <v/>
      </c>
      <c r="AS76" s="256" t="str">
        <f>IFERROR(IF(AND(AND($N75&lt;&gt;$BI$6,$N75&lt;&gt;$BJ$6),AS75="有"),$AL$2,VLOOKUP(AS75,'P1'!$B$4:$J$35,9,FALSE)),"")</f>
        <v/>
      </c>
      <c r="AT76" s="256" t="str">
        <f>IFERROR(IF(AND(AND($N75&lt;&gt;$BI$6,$N75&lt;&gt;$BJ$6),AT75="有"),$AL$2,VLOOKUP(AT75,'P1'!$B$4:$J$35,9,FALSE)),"")</f>
        <v/>
      </c>
      <c r="AU76" s="256" t="str">
        <f>IFERROR(IF(AND(AND($N75&lt;&gt;$BI$6,$N75&lt;&gt;$BJ$6),AU75="有"),$AL$2,VLOOKUP(AU75,'P1'!$B$4:$J$35,9,FALSE)),"")</f>
        <v/>
      </c>
      <c r="AV76" s="257">
        <f>SUM(Q76:AU76)</f>
        <v>0</v>
      </c>
      <c r="AW76" s="707"/>
      <c r="AX76" s="709"/>
      <c r="AY76" s="258"/>
      <c r="AZ76" s="258"/>
    </row>
    <row r="77" spans="2:52" ht="17.100000000000001" customHeight="1">
      <c r="B77" s="686">
        <f t="shared" si="5"/>
        <v>30</v>
      </c>
      <c r="C77" s="717"/>
      <c r="D77" s="718"/>
      <c r="E77" s="718"/>
      <c r="F77" s="718"/>
      <c r="G77" s="718"/>
      <c r="H77" s="719"/>
      <c r="I77" s="723"/>
      <c r="J77" s="724"/>
      <c r="K77" s="724"/>
      <c r="L77" s="724"/>
      <c r="M77" s="725"/>
      <c r="N77" s="729"/>
      <c r="O77" s="730"/>
      <c r="P77" s="71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3">
        <f>COUNTA(Q77:AU77)</f>
        <v>0</v>
      </c>
      <c r="AW77" s="706">
        <f>AV78</f>
        <v>0</v>
      </c>
      <c r="AX77" s="708" t="str">
        <f>IFERROR(ROUNDDOWN(AV78/$AT$2,1),"")</f>
        <v/>
      </c>
      <c r="AY77" s="254"/>
      <c r="AZ77" s="254"/>
    </row>
    <row r="78" spans="2:52" ht="17.100000000000001" customHeight="1">
      <c r="B78" s="687"/>
      <c r="C78" s="720"/>
      <c r="D78" s="721"/>
      <c r="E78" s="721"/>
      <c r="F78" s="721"/>
      <c r="G78" s="721"/>
      <c r="H78" s="722"/>
      <c r="I78" s="726"/>
      <c r="J78" s="727"/>
      <c r="K78" s="727"/>
      <c r="L78" s="727"/>
      <c r="M78" s="728"/>
      <c r="N78" s="720"/>
      <c r="O78" s="721"/>
      <c r="P78" s="722"/>
      <c r="Q78" s="256" t="str">
        <f>IFERROR(IF(AND(AND($N77&lt;&gt;$BI$6,$N77&lt;&gt;$BJ$6),Q77="有"),$AL$2,VLOOKUP(Q77,'P1'!$B$4:$J$35,9,FALSE)),"")</f>
        <v/>
      </c>
      <c r="R78" s="256" t="str">
        <f>IFERROR(IF(AND(AND($N77&lt;&gt;$BI$6,$N77&lt;&gt;$BJ$6),R77="有"),$AL$2,VLOOKUP(R77,'P1'!$B$4:$J$35,9,FALSE)),"")</f>
        <v/>
      </c>
      <c r="S78" s="256" t="str">
        <f>IFERROR(IF(AND(AND($N77&lt;&gt;$BI$6,$N77&lt;&gt;$BJ$6),S77="有"),$AL$2,VLOOKUP(S77,'P1'!$B$4:$J$35,9,FALSE)),"")</f>
        <v/>
      </c>
      <c r="T78" s="256" t="str">
        <f>IFERROR(IF(AND(AND($N77&lt;&gt;$BI$6,$N77&lt;&gt;$BJ$6),T77="有"),$AL$2,VLOOKUP(T77,'P1'!$B$4:$J$35,9,FALSE)),"")</f>
        <v/>
      </c>
      <c r="U78" s="256" t="str">
        <f>IFERROR(IF(AND(AND($N77&lt;&gt;$BI$6,$N77&lt;&gt;$BJ$6),U77="有"),$AL$2,VLOOKUP(U77,'P1'!$B$4:$J$35,9,FALSE)),"")</f>
        <v/>
      </c>
      <c r="V78" s="256" t="str">
        <f>IFERROR(IF(AND(AND($N77&lt;&gt;$BI$6,$N77&lt;&gt;$BJ$6),V77="有"),$AL$2,VLOOKUP(V77,'P1'!$B$4:$J$35,9,FALSE)),"")</f>
        <v/>
      </c>
      <c r="W78" s="256" t="str">
        <f>IFERROR(IF(AND(AND($N77&lt;&gt;$BI$6,$N77&lt;&gt;$BJ$6),W77="有"),$AL$2,VLOOKUP(W77,'P1'!$B$4:$J$35,9,FALSE)),"")</f>
        <v/>
      </c>
      <c r="X78" s="256" t="str">
        <f>IFERROR(IF(AND(AND($N77&lt;&gt;$BI$6,$N77&lt;&gt;$BJ$6),X77="有"),$AL$2,VLOOKUP(X77,'P1'!$B$4:$J$35,9,FALSE)),"")</f>
        <v/>
      </c>
      <c r="Y78" s="256" t="str">
        <f>IFERROR(IF(AND(AND($N77&lt;&gt;$BI$6,$N77&lt;&gt;$BJ$6),Y77="有"),$AL$2,VLOOKUP(Y77,'P1'!$B$4:$J$35,9,FALSE)),"")</f>
        <v/>
      </c>
      <c r="Z78" s="256" t="str">
        <f>IFERROR(IF(AND(AND($N77&lt;&gt;$BI$6,$N77&lt;&gt;$BJ$6),Z77="有"),$AL$2,VLOOKUP(Z77,'P1'!$B$4:$J$35,9,FALSE)),"")</f>
        <v/>
      </c>
      <c r="AA78" s="256" t="str">
        <f>IFERROR(IF(AND(AND($N77&lt;&gt;$BI$6,$N77&lt;&gt;$BJ$6),AA77="有"),$AL$2,VLOOKUP(AA77,'P1'!$B$4:$J$35,9,FALSE)),"")</f>
        <v/>
      </c>
      <c r="AB78" s="256" t="str">
        <f>IFERROR(IF(AND(AND($N77&lt;&gt;$BI$6,$N77&lt;&gt;$BJ$6),AB77="有"),$AL$2,VLOOKUP(AB77,'P1'!$B$4:$J$35,9,FALSE)),"")</f>
        <v/>
      </c>
      <c r="AC78" s="256" t="str">
        <f>IFERROR(IF(AND(AND($N77&lt;&gt;$BI$6,$N77&lt;&gt;$BJ$6),AC77="有"),$AL$2,VLOOKUP(AC77,'P1'!$B$4:$J$35,9,FALSE)),"")</f>
        <v/>
      </c>
      <c r="AD78" s="256" t="str">
        <f>IFERROR(IF(AND(AND($N77&lt;&gt;$BI$6,$N77&lt;&gt;$BJ$6),AD77="有"),$AL$2,VLOOKUP(AD77,'P1'!$B$4:$J$35,9,FALSE)),"")</f>
        <v/>
      </c>
      <c r="AE78" s="256" t="str">
        <f>IFERROR(IF(AND(AND($N77&lt;&gt;$BI$6,$N77&lt;&gt;$BJ$6),AE77="有"),$AL$2,VLOOKUP(AE77,'P1'!$B$4:$J$35,9,FALSE)),"")</f>
        <v/>
      </c>
      <c r="AF78" s="256" t="str">
        <f>IFERROR(IF(AND(AND($N77&lt;&gt;$BI$6,$N77&lt;&gt;$BJ$6),AF77="有"),$AL$2,VLOOKUP(AF77,'P1'!$B$4:$J$35,9,FALSE)),"")</f>
        <v/>
      </c>
      <c r="AG78" s="256" t="str">
        <f>IFERROR(IF(AND(AND($N77&lt;&gt;$BI$6,$N77&lt;&gt;$BJ$6),AG77="有"),$AL$2,VLOOKUP(AG77,'P1'!$B$4:$J$35,9,FALSE)),"")</f>
        <v/>
      </c>
      <c r="AH78" s="256" t="str">
        <f>IFERROR(IF(AND(AND($N77&lt;&gt;$BI$6,$N77&lt;&gt;$BJ$6),AH77="有"),$AL$2,VLOOKUP(AH77,'P1'!$B$4:$J$35,9,FALSE)),"")</f>
        <v/>
      </c>
      <c r="AI78" s="256" t="str">
        <f>IFERROR(IF(AND(AND($N77&lt;&gt;$BI$6,$N77&lt;&gt;$BJ$6),AI77="有"),$AL$2,VLOOKUP(AI77,'P1'!$B$4:$J$35,9,FALSE)),"")</f>
        <v/>
      </c>
      <c r="AJ78" s="256" t="str">
        <f>IFERROR(IF(AND(AND($N77&lt;&gt;$BI$6,$N77&lt;&gt;$BJ$6),AJ77="有"),$AL$2,VLOOKUP(AJ77,'P1'!$B$4:$J$35,9,FALSE)),"")</f>
        <v/>
      </c>
      <c r="AK78" s="256" t="str">
        <f>IFERROR(IF(AND(AND($N77&lt;&gt;$BI$6,$N77&lt;&gt;$BJ$6),AK77="有"),$AL$2,VLOOKUP(AK77,'P1'!$B$4:$J$35,9,FALSE)),"")</f>
        <v/>
      </c>
      <c r="AL78" s="256" t="str">
        <f>IFERROR(IF(AND(AND($N77&lt;&gt;$BI$6,$N77&lt;&gt;$BJ$6),AL77="有"),$AL$2,VLOOKUP(AL77,'P1'!$B$4:$J$35,9,FALSE)),"")</f>
        <v/>
      </c>
      <c r="AM78" s="256" t="str">
        <f>IFERROR(IF(AND(AND($N77&lt;&gt;$BI$6,$N77&lt;&gt;$BJ$6),AM77="有"),$AL$2,VLOOKUP(AM77,'P1'!$B$4:$J$35,9,FALSE)),"")</f>
        <v/>
      </c>
      <c r="AN78" s="256" t="str">
        <f>IFERROR(IF(AND(AND($N77&lt;&gt;$BI$6,$N77&lt;&gt;$BJ$6),AN77="有"),$AL$2,VLOOKUP(AN77,'P1'!$B$4:$J$35,9,FALSE)),"")</f>
        <v/>
      </c>
      <c r="AO78" s="256" t="str">
        <f>IFERROR(IF(AND(AND($N77&lt;&gt;$BI$6,$N77&lt;&gt;$BJ$6),AO77="有"),$AL$2,VLOOKUP(AO77,'P1'!$B$4:$J$35,9,FALSE)),"")</f>
        <v/>
      </c>
      <c r="AP78" s="256" t="str">
        <f>IFERROR(IF(AND(AND($N77&lt;&gt;$BI$6,$N77&lt;&gt;$BJ$6),AP77="有"),$AL$2,VLOOKUP(AP77,'P1'!$B$4:$J$35,9,FALSE)),"")</f>
        <v/>
      </c>
      <c r="AQ78" s="256" t="str">
        <f>IFERROR(IF(AND(AND($N77&lt;&gt;$BI$6,$N77&lt;&gt;$BJ$6),AQ77="有"),$AL$2,VLOOKUP(AQ77,'P1'!$B$4:$J$35,9,FALSE)),"")</f>
        <v/>
      </c>
      <c r="AR78" s="256" t="str">
        <f>IFERROR(IF(AND(AND($N77&lt;&gt;$BI$6,$N77&lt;&gt;$BJ$6),AR77="有"),$AL$2,VLOOKUP(AR77,'P1'!$B$4:$J$35,9,FALSE)),"")</f>
        <v/>
      </c>
      <c r="AS78" s="256" t="str">
        <f>IFERROR(IF(AND(AND($N77&lt;&gt;$BI$6,$N77&lt;&gt;$BJ$6),AS77="有"),$AL$2,VLOOKUP(AS77,'P1'!$B$4:$J$35,9,FALSE)),"")</f>
        <v/>
      </c>
      <c r="AT78" s="256" t="str">
        <f>IFERROR(IF(AND(AND($N77&lt;&gt;$BI$6,$N77&lt;&gt;$BJ$6),AT77="有"),$AL$2,VLOOKUP(AT77,'P1'!$B$4:$J$35,9,FALSE)),"")</f>
        <v/>
      </c>
      <c r="AU78" s="256" t="str">
        <f>IFERROR(IF(AND(AND($N77&lt;&gt;$BI$6,$N77&lt;&gt;$BJ$6),AU77="有"),$AL$2,VLOOKUP(AU77,'P1'!$B$4:$J$35,9,FALSE)),"")</f>
        <v/>
      </c>
      <c r="AV78" s="257">
        <f>SUM(Q78:AU78)</f>
        <v>0</v>
      </c>
      <c r="AW78" s="707"/>
      <c r="AX78" s="709"/>
      <c r="AY78" s="258"/>
      <c r="AZ78" s="258"/>
    </row>
    <row r="79" spans="2:52" ht="17.100000000000001" customHeight="1">
      <c r="B79" s="686">
        <f t="shared" si="5"/>
        <v>31</v>
      </c>
      <c r="C79" s="717"/>
      <c r="D79" s="718"/>
      <c r="E79" s="718"/>
      <c r="F79" s="718"/>
      <c r="G79" s="718"/>
      <c r="H79" s="719"/>
      <c r="I79" s="723"/>
      <c r="J79" s="724"/>
      <c r="K79" s="724"/>
      <c r="L79" s="724"/>
      <c r="M79" s="725"/>
      <c r="N79" s="729"/>
      <c r="O79" s="730"/>
      <c r="P79" s="71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3">
        <f>COUNTA(Q79:AU79)</f>
        <v>0</v>
      </c>
      <c r="AW79" s="706">
        <f>AV80</f>
        <v>0</v>
      </c>
      <c r="AX79" s="708" t="str">
        <f>IFERROR(ROUNDDOWN(AV80/$AT$2,1),"")</f>
        <v/>
      </c>
      <c r="AY79" s="254"/>
      <c r="AZ79" s="254"/>
    </row>
    <row r="80" spans="2:52" ht="17.100000000000001" customHeight="1">
      <c r="B80" s="687"/>
      <c r="C80" s="720"/>
      <c r="D80" s="721"/>
      <c r="E80" s="721"/>
      <c r="F80" s="721"/>
      <c r="G80" s="721"/>
      <c r="H80" s="722"/>
      <c r="I80" s="726"/>
      <c r="J80" s="727"/>
      <c r="K80" s="727"/>
      <c r="L80" s="727"/>
      <c r="M80" s="728"/>
      <c r="N80" s="720"/>
      <c r="O80" s="721"/>
      <c r="P80" s="722"/>
      <c r="Q80" s="256" t="str">
        <f>IFERROR(IF(AND(AND($N79&lt;&gt;$BI$6,$N79&lt;&gt;$BJ$6),Q79="有"),$AL$2,VLOOKUP(Q79,'P1'!$B$4:$J$35,9,FALSE)),"")</f>
        <v/>
      </c>
      <c r="R80" s="256" t="str">
        <f>IFERROR(IF(AND(AND($N79&lt;&gt;$BI$6,$N79&lt;&gt;$BJ$6),R79="有"),$AL$2,VLOOKUP(R79,'P1'!$B$4:$J$35,9,FALSE)),"")</f>
        <v/>
      </c>
      <c r="S80" s="256" t="str">
        <f>IFERROR(IF(AND(AND($N79&lt;&gt;$BI$6,$N79&lt;&gt;$BJ$6),S79="有"),$AL$2,VLOOKUP(S79,'P1'!$B$4:$J$35,9,FALSE)),"")</f>
        <v/>
      </c>
      <c r="T80" s="256" t="str">
        <f>IFERROR(IF(AND(AND($N79&lt;&gt;$BI$6,$N79&lt;&gt;$BJ$6),T79="有"),$AL$2,VLOOKUP(T79,'P1'!$B$4:$J$35,9,FALSE)),"")</f>
        <v/>
      </c>
      <c r="U80" s="256" t="str">
        <f>IFERROR(IF(AND(AND($N79&lt;&gt;$BI$6,$N79&lt;&gt;$BJ$6),U79="有"),$AL$2,VLOOKUP(U79,'P1'!$B$4:$J$35,9,FALSE)),"")</f>
        <v/>
      </c>
      <c r="V80" s="256" t="str">
        <f>IFERROR(IF(AND(AND($N79&lt;&gt;$BI$6,$N79&lt;&gt;$BJ$6),V79="有"),$AL$2,VLOOKUP(V79,'P1'!$B$4:$J$35,9,FALSE)),"")</f>
        <v/>
      </c>
      <c r="W80" s="256" t="str">
        <f>IFERROR(IF(AND(AND($N79&lt;&gt;$BI$6,$N79&lt;&gt;$BJ$6),W79="有"),$AL$2,VLOOKUP(W79,'P1'!$B$4:$J$35,9,FALSE)),"")</f>
        <v/>
      </c>
      <c r="X80" s="256" t="str">
        <f>IFERROR(IF(AND(AND($N79&lt;&gt;$BI$6,$N79&lt;&gt;$BJ$6),X79="有"),$AL$2,VLOOKUP(X79,'P1'!$B$4:$J$35,9,FALSE)),"")</f>
        <v/>
      </c>
      <c r="Y80" s="256" t="str">
        <f>IFERROR(IF(AND(AND($N79&lt;&gt;$BI$6,$N79&lt;&gt;$BJ$6),Y79="有"),$AL$2,VLOOKUP(Y79,'P1'!$B$4:$J$35,9,FALSE)),"")</f>
        <v/>
      </c>
      <c r="Z80" s="256" t="str">
        <f>IFERROR(IF(AND(AND($N79&lt;&gt;$BI$6,$N79&lt;&gt;$BJ$6),Z79="有"),$AL$2,VLOOKUP(Z79,'P1'!$B$4:$J$35,9,FALSE)),"")</f>
        <v/>
      </c>
      <c r="AA80" s="256" t="str">
        <f>IFERROR(IF(AND(AND($N79&lt;&gt;$BI$6,$N79&lt;&gt;$BJ$6),AA79="有"),$AL$2,VLOOKUP(AA79,'P1'!$B$4:$J$35,9,FALSE)),"")</f>
        <v/>
      </c>
      <c r="AB80" s="256" t="str">
        <f>IFERROR(IF(AND(AND($N79&lt;&gt;$BI$6,$N79&lt;&gt;$BJ$6),AB79="有"),$AL$2,VLOOKUP(AB79,'P1'!$B$4:$J$35,9,FALSE)),"")</f>
        <v/>
      </c>
      <c r="AC80" s="256" t="str">
        <f>IFERROR(IF(AND(AND($N79&lt;&gt;$BI$6,$N79&lt;&gt;$BJ$6),AC79="有"),$AL$2,VLOOKUP(AC79,'P1'!$B$4:$J$35,9,FALSE)),"")</f>
        <v/>
      </c>
      <c r="AD80" s="256" t="str">
        <f>IFERROR(IF(AND(AND($N79&lt;&gt;$BI$6,$N79&lt;&gt;$BJ$6),AD79="有"),$AL$2,VLOOKUP(AD79,'P1'!$B$4:$J$35,9,FALSE)),"")</f>
        <v/>
      </c>
      <c r="AE80" s="256" t="str">
        <f>IFERROR(IF(AND(AND($N79&lt;&gt;$BI$6,$N79&lt;&gt;$BJ$6),AE79="有"),$AL$2,VLOOKUP(AE79,'P1'!$B$4:$J$35,9,FALSE)),"")</f>
        <v/>
      </c>
      <c r="AF80" s="256" t="str">
        <f>IFERROR(IF(AND(AND($N79&lt;&gt;$BI$6,$N79&lt;&gt;$BJ$6),AF79="有"),$AL$2,VLOOKUP(AF79,'P1'!$B$4:$J$35,9,FALSE)),"")</f>
        <v/>
      </c>
      <c r="AG80" s="256" t="str">
        <f>IFERROR(IF(AND(AND($N79&lt;&gt;$BI$6,$N79&lt;&gt;$BJ$6),AG79="有"),$AL$2,VLOOKUP(AG79,'P1'!$B$4:$J$35,9,FALSE)),"")</f>
        <v/>
      </c>
      <c r="AH80" s="256" t="str">
        <f>IFERROR(IF(AND(AND($N79&lt;&gt;$BI$6,$N79&lt;&gt;$BJ$6),AH79="有"),$AL$2,VLOOKUP(AH79,'P1'!$B$4:$J$35,9,FALSE)),"")</f>
        <v/>
      </c>
      <c r="AI80" s="256" t="str">
        <f>IFERROR(IF(AND(AND($N79&lt;&gt;$BI$6,$N79&lt;&gt;$BJ$6),AI79="有"),$AL$2,VLOOKUP(AI79,'P1'!$B$4:$J$35,9,FALSE)),"")</f>
        <v/>
      </c>
      <c r="AJ80" s="256" t="str">
        <f>IFERROR(IF(AND(AND($N79&lt;&gt;$BI$6,$N79&lt;&gt;$BJ$6),AJ79="有"),$AL$2,VLOOKUP(AJ79,'P1'!$B$4:$J$35,9,FALSE)),"")</f>
        <v/>
      </c>
      <c r="AK80" s="256" t="str">
        <f>IFERROR(IF(AND(AND($N79&lt;&gt;$BI$6,$N79&lt;&gt;$BJ$6),AK79="有"),$AL$2,VLOOKUP(AK79,'P1'!$B$4:$J$35,9,FALSE)),"")</f>
        <v/>
      </c>
      <c r="AL80" s="256" t="str">
        <f>IFERROR(IF(AND(AND($N79&lt;&gt;$BI$6,$N79&lt;&gt;$BJ$6),AL79="有"),$AL$2,VLOOKUP(AL79,'P1'!$B$4:$J$35,9,FALSE)),"")</f>
        <v/>
      </c>
      <c r="AM80" s="256" t="str">
        <f>IFERROR(IF(AND(AND($N79&lt;&gt;$BI$6,$N79&lt;&gt;$BJ$6),AM79="有"),$AL$2,VLOOKUP(AM79,'P1'!$B$4:$J$35,9,FALSE)),"")</f>
        <v/>
      </c>
      <c r="AN80" s="256" t="str">
        <f>IFERROR(IF(AND(AND($N79&lt;&gt;$BI$6,$N79&lt;&gt;$BJ$6),AN79="有"),$AL$2,VLOOKUP(AN79,'P1'!$B$4:$J$35,9,FALSE)),"")</f>
        <v/>
      </c>
      <c r="AO80" s="256" t="str">
        <f>IFERROR(IF(AND(AND($N79&lt;&gt;$BI$6,$N79&lt;&gt;$BJ$6),AO79="有"),$AL$2,VLOOKUP(AO79,'P1'!$B$4:$J$35,9,FALSE)),"")</f>
        <v/>
      </c>
      <c r="AP80" s="256" t="str">
        <f>IFERROR(IF(AND(AND($N79&lt;&gt;$BI$6,$N79&lt;&gt;$BJ$6),AP79="有"),$AL$2,VLOOKUP(AP79,'P1'!$B$4:$J$35,9,FALSE)),"")</f>
        <v/>
      </c>
      <c r="AQ80" s="256" t="str">
        <f>IFERROR(IF(AND(AND($N79&lt;&gt;$BI$6,$N79&lt;&gt;$BJ$6),AQ79="有"),$AL$2,VLOOKUP(AQ79,'P1'!$B$4:$J$35,9,FALSE)),"")</f>
        <v/>
      </c>
      <c r="AR80" s="256" t="str">
        <f>IFERROR(IF(AND(AND($N79&lt;&gt;$BI$6,$N79&lt;&gt;$BJ$6),AR79="有"),$AL$2,VLOOKUP(AR79,'P1'!$B$4:$J$35,9,FALSE)),"")</f>
        <v/>
      </c>
      <c r="AS80" s="256" t="str">
        <f>IFERROR(IF(AND(AND($N79&lt;&gt;$BI$6,$N79&lt;&gt;$BJ$6),AS79="有"),$AL$2,VLOOKUP(AS79,'P1'!$B$4:$J$35,9,FALSE)),"")</f>
        <v/>
      </c>
      <c r="AT80" s="256" t="str">
        <f>IFERROR(IF(AND(AND($N79&lt;&gt;$BI$6,$N79&lt;&gt;$BJ$6),AT79="有"),$AL$2,VLOOKUP(AT79,'P1'!$B$4:$J$35,9,FALSE)),"")</f>
        <v/>
      </c>
      <c r="AU80" s="256" t="str">
        <f>IFERROR(IF(AND(AND($N79&lt;&gt;$BI$6,$N79&lt;&gt;$BJ$6),AU79="有"),$AL$2,VLOOKUP(AU79,'P1'!$B$4:$J$35,9,FALSE)),"")</f>
        <v/>
      </c>
      <c r="AV80" s="257">
        <f>SUM(Q80:AU80)</f>
        <v>0</v>
      </c>
      <c r="AW80" s="707"/>
      <c r="AX80" s="709"/>
      <c r="AY80" s="258"/>
      <c r="AZ80" s="258"/>
    </row>
    <row r="81" spans="2:52" ht="17.100000000000001" customHeight="1">
      <c r="B81" s="686">
        <f t="shared" si="5"/>
        <v>32</v>
      </c>
      <c r="C81" s="717"/>
      <c r="D81" s="718"/>
      <c r="E81" s="718"/>
      <c r="F81" s="718"/>
      <c r="G81" s="718"/>
      <c r="H81" s="719"/>
      <c r="I81" s="723"/>
      <c r="J81" s="724"/>
      <c r="K81" s="724"/>
      <c r="L81" s="724"/>
      <c r="M81" s="725"/>
      <c r="N81" s="729"/>
      <c r="O81" s="730"/>
      <c r="P81" s="71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3">
        <f>COUNTA(Q81:AU81)</f>
        <v>0</v>
      </c>
      <c r="AW81" s="706">
        <f>AV82</f>
        <v>0</v>
      </c>
      <c r="AX81" s="708" t="str">
        <f>IFERROR(ROUNDDOWN(AV82/$AT$2,1),"")</f>
        <v/>
      </c>
      <c r="AY81" s="254"/>
      <c r="AZ81" s="254"/>
    </row>
    <row r="82" spans="2:52" ht="17.100000000000001" customHeight="1">
      <c r="B82" s="687"/>
      <c r="C82" s="720"/>
      <c r="D82" s="721"/>
      <c r="E82" s="721"/>
      <c r="F82" s="721"/>
      <c r="G82" s="721"/>
      <c r="H82" s="722"/>
      <c r="I82" s="726"/>
      <c r="J82" s="727"/>
      <c r="K82" s="727"/>
      <c r="L82" s="727"/>
      <c r="M82" s="728"/>
      <c r="N82" s="720"/>
      <c r="O82" s="721"/>
      <c r="P82" s="722"/>
      <c r="Q82" s="256" t="str">
        <f>IFERROR(IF(AND(AND($N81&lt;&gt;$BI$6,$N81&lt;&gt;$BJ$6),Q81="有"),$AL$2,VLOOKUP(Q81,'P1'!$B$4:$J$35,9,FALSE)),"")</f>
        <v/>
      </c>
      <c r="R82" s="256" t="str">
        <f>IFERROR(IF(AND(AND($N81&lt;&gt;$BI$6,$N81&lt;&gt;$BJ$6),R81="有"),$AL$2,VLOOKUP(R81,'P1'!$B$4:$J$35,9,FALSE)),"")</f>
        <v/>
      </c>
      <c r="S82" s="256" t="str">
        <f>IFERROR(IF(AND(AND($N81&lt;&gt;$BI$6,$N81&lt;&gt;$BJ$6),S81="有"),$AL$2,VLOOKUP(S81,'P1'!$B$4:$J$35,9,FALSE)),"")</f>
        <v/>
      </c>
      <c r="T82" s="256" t="str">
        <f>IFERROR(IF(AND(AND($N81&lt;&gt;$BI$6,$N81&lt;&gt;$BJ$6),T81="有"),$AL$2,VLOOKUP(T81,'P1'!$B$4:$J$35,9,FALSE)),"")</f>
        <v/>
      </c>
      <c r="U82" s="256" t="str">
        <f>IFERROR(IF(AND(AND($N81&lt;&gt;$BI$6,$N81&lt;&gt;$BJ$6),U81="有"),$AL$2,VLOOKUP(U81,'P1'!$B$4:$J$35,9,FALSE)),"")</f>
        <v/>
      </c>
      <c r="V82" s="256" t="str">
        <f>IFERROR(IF(AND(AND($N81&lt;&gt;$BI$6,$N81&lt;&gt;$BJ$6),V81="有"),$AL$2,VLOOKUP(V81,'P1'!$B$4:$J$35,9,FALSE)),"")</f>
        <v/>
      </c>
      <c r="W82" s="256" t="str">
        <f>IFERROR(IF(AND(AND($N81&lt;&gt;$BI$6,$N81&lt;&gt;$BJ$6),W81="有"),$AL$2,VLOOKUP(W81,'P1'!$B$4:$J$35,9,FALSE)),"")</f>
        <v/>
      </c>
      <c r="X82" s="256" t="str">
        <f>IFERROR(IF(AND(AND($N81&lt;&gt;$BI$6,$N81&lt;&gt;$BJ$6),X81="有"),$AL$2,VLOOKUP(X81,'P1'!$B$4:$J$35,9,FALSE)),"")</f>
        <v/>
      </c>
      <c r="Y82" s="256" t="str">
        <f>IFERROR(IF(AND(AND($N81&lt;&gt;$BI$6,$N81&lt;&gt;$BJ$6),Y81="有"),$AL$2,VLOOKUP(Y81,'P1'!$B$4:$J$35,9,FALSE)),"")</f>
        <v/>
      </c>
      <c r="Z82" s="256" t="str">
        <f>IFERROR(IF(AND(AND($N81&lt;&gt;$BI$6,$N81&lt;&gt;$BJ$6),Z81="有"),$AL$2,VLOOKUP(Z81,'P1'!$B$4:$J$35,9,FALSE)),"")</f>
        <v/>
      </c>
      <c r="AA82" s="256" t="str">
        <f>IFERROR(IF(AND(AND($N81&lt;&gt;$BI$6,$N81&lt;&gt;$BJ$6),AA81="有"),$AL$2,VLOOKUP(AA81,'P1'!$B$4:$J$35,9,FALSE)),"")</f>
        <v/>
      </c>
      <c r="AB82" s="256" t="str">
        <f>IFERROR(IF(AND(AND($N81&lt;&gt;$BI$6,$N81&lt;&gt;$BJ$6),AB81="有"),$AL$2,VLOOKUP(AB81,'P1'!$B$4:$J$35,9,FALSE)),"")</f>
        <v/>
      </c>
      <c r="AC82" s="256" t="str">
        <f>IFERROR(IF(AND(AND($N81&lt;&gt;$BI$6,$N81&lt;&gt;$BJ$6),AC81="有"),$AL$2,VLOOKUP(AC81,'P1'!$B$4:$J$35,9,FALSE)),"")</f>
        <v/>
      </c>
      <c r="AD82" s="256" t="str">
        <f>IFERROR(IF(AND(AND($N81&lt;&gt;$BI$6,$N81&lt;&gt;$BJ$6),AD81="有"),$AL$2,VLOOKUP(AD81,'P1'!$B$4:$J$35,9,FALSE)),"")</f>
        <v/>
      </c>
      <c r="AE82" s="256" t="str">
        <f>IFERROR(IF(AND(AND($N81&lt;&gt;$BI$6,$N81&lt;&gt;$BJ$6),AE81="有"),$AL$2,VLOOKUP(AE81,'P1'!$B$4:$J$35,9,FALSE)),"")</f>
        <v/>
      </c>
      <c r="AF82" s="256" t="str">
        <f>IFERROR(IF(AND(AND($N81&lt;&gt;$BI$6,$N81&lt;&gt;$BJ$6),AF81="有"),$AL$2,VLOOKUP(AF81,'P1'!$B$4:$J$35,9,FALSE)),"")</f>
        <v/>
      </c>
      <c r="AG82" s="256" t="str">
        <f>IFERROR(IF(AND(AND($N81&lt;&gt;$BI$6,$N81&lt;&gt;$BJ$6),AG81="有"),$AL$2,VLOOKUP(AG81,'P1'!$B$4:$J$35,9,FALSE)),"")</f>
        <v/>
      </c>
      <c r="AH82" s="256" t="str">
        <f>IFERROR(IF(AND(AND($N81&lt;&gt;$BI$6,$N81&lt;&gt;$BJ$6),AH81="有"),$AL$2,VLOOKUP(AH81,'P1'!$B$4:$J$35,9,FALSE)),"")</f>
        <v/>
      </c>
      <c r="AI82" s="256" t="str">
        <f>IFERROR(IF(AND(AND($N81&lt;&gt;$BI$6,$N81&lt;&gt;$BJ$6),AI81="有"),$AL$2,VLOOKUP(AI81,'P1'!$B$4:$J$35,9,FALSE)),"")</f>
        <v/>
      </c>
      <c r="AJ82" s="256" t="str">
        <f>IFERROR(IF(AND(AND($N81&lt;&gt;$BI$6,$N81&lt;&gt;$BJ$6),AJ81="有"),$AL$2,VLOOKUP(AJ81,'P1'!$B$4:$J$35,9,FALSE)),"")</f>
        <v/>
      </c>
      <c r="AK82" s="256" t="str">
        <f>IFERROR(IF(AND(AND($N81&lt;&gt;$BI$6,$N81&lt;&gt;$BJ$6),AK81="有"),$AL$2,VLOOKUP(AK81,'P1'!$B$4:$J$35,9,FALSE)),"")</f>
        <v/>
      </c>
      <c r="AL82" s="256" t="str">
        <f>IFERROR(IF(AND(AND($N81&lt;&gt;$BI$6,$N81&lt;&gt;$BJ$6),AL81="有"),$AL$2,VLOOKUP(AL81,'P1'!$B$4:$J$35,9,FALSE)),"")</f>
        <v/>
      </c>
      <c r="AM82" s="256" t="str">
        <f>IFERROR(IF(AND(AND($N81&lt;&gt;$BI$6,$N81&lt;&gt;$BJ$6),AM81="有"),$AL$2,VLOOKUP(AM81,'P1'!$B$4:$J$35,9,FALSE)),"")</f>
        <v/>
      </c>
      <c r="AN82" s="256" t="str">
        <f>IFERROR(IF(AND(AND($N81&lt;&gt;$BI$6,$N81&lt;&gt;$BJ$6),AN81="有"),$AL$2,VLOOKUP(AN81,'P1'!$B$4:$J$35,9,FALSE)),"")</f>
        <v/>
      </c>
      <c r="AO82" s="256" t="str">
        <f>IFERROR(IF(AND(AND($N81&lt;&gt;$BI$6,$N81&lt;&gt;$BJ$6),AO81="有"),$AL$2,VLOOKUP(AO81,'P1'!$B$4:$J$35,9,FALSE)),"")</f>
        <v/>
      </c>
      <c r="AP82" s="256" t="str">
        <f>IFERROR(IF(AND(AND($N81&lt;&gt;$BI$6,$N81&lt;&gt;$BJ$6),AP81="有"),$AL$2,VLOOKUP(AP81,'P1'!$B$4:$J$35,9,FALSE)),"")</f>
        <v/>
      </c>
      <c r="AQ82" s="256" t="str">
        <f>IFERROR(IF(AND(AND($N81&lt;&gt;$BI$6,$N81&lt;&gt;$BJ$6),AQ81="有"),$AL$2,VLOOKUP(AQ81,'P1'!$B$4:$J$35,9,FALSE)),"")</f>
        <v/>
      </c>
      <c r="AR82" s="256" t="str">
        <f>IFERROR(IF(AND(AND($N81&lt;&gt;$BI$6,$N81&lt;&gt;$BJ$6),AR81="有"),$AL$2,VLOOKUP(AR81,'P1'!$B$4:$J$35,9,FALSE)),"")</f>
        <v/>
      </c>
      <c r="AS82" s="256" t="str">
        <f>IFERROR(IF(AND(AND($N81&lt;&gt;$BI$6,$N81&lt;&gt;$BJ$6),AS81="有"),$AL$2,VLOOKUP(AS81,'P1'!$B$4:$J$35,9,FALSE)),"")</f>
        <v/>
      </c>
      <c r="AT82" s="256" t="str">
        <f>IFERROR(IF(AND(AND($N81&lt;&gt;$BI$6,$N81&lt;&gt;$BJ$6),AT81="有"),$AL$2,VLOOKUP(AT81,'P1'!$B$4:$J$35,9,FALSE)),"")</f>
        <v/>
      </c>
      <c r="AU82" s="256" t="str">
        <f>IFERROR(IF(AND(AND($N81&lt;&gt;$BI$6,$N81&lt;&gt;$BJ$6),AU81="有"),$AL$2,VLOOKUP(AU81,'P1'!$B$4:$J$35,9,FALSE)),"")</f>
        <v/>
      </c>
      <c r="AV82" s="257">
        <f>SUM(Q82:AU82)</f>
        <v>0</v>
      </c>
      <c r="AW82" s="707"/>
      <c r="AX82" s="709"/>
      <c r="AY82" s="258"/>
      <c r="AZ82" s="258"/>
    </row>
    <row r="83" spans="2:52" ht="17.100000000000001" customHeight="1">
      <c r="B83" s="686">
        <f t="shared" si="5"/>
        <v>33</v>
      </c>
      <c r="C83" s="717"/>
      <c r="D83" s="718"/>
      <c r="E83" s="718"/>
      <c r="F83" s="718"/>
      <c r="G83" s="718"/>
      <c r="H83" s="719"/>
      <c r="I83" s="723"/>
      <c r="J83" s="724"/>
      <c r="K83" s="724"/>
      <c r="L83" s="724"/>
      <c r="M83" s="725"/>
      <c r="N83" s="729"/>
      <c r="O83" s="730"/>
      <c r="P83" s="71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3">
        <f>COUNTA(Q83:AU83)</f>
        <v>0</v>
      </c>
      <c r="AW83" s="706">
        <f>AV84</f>
        <v>0</v>
      </c>
      <c r="AX83" s="708" t="str">
        <f>IFERROR(ROUNDDOWN(AV84/$AT$2,1),"")</f>
        <v/>
      </c>
      <c r="AY83" s="254"/>
      <c r="AZ83" s="254"/>
    </row>
    <row r="84" spans="2:52" ht="17.100000000000001" customHeight="1">
      <c r="B84" s="687"/>
      <c r="C84" s="720"/>
      <c r="D84" s="721"/>
      <c r="E84" s="721"/>
      <c r="F84" s="721"/>
      <c r="G84" s="721"/>
      <c r="H84" s="722"/>
      <c r="I84" s="726"/>
      <c r="J84" s="727"/>
      <c r="K84" s="727"/>
      <c r="L84" s="727"/>
      <c r="M84" s="728"/>
      <c r="N84" s="720"/>
      <c r="O84" s="721"/>
      <c r="P84" s="722"/>
      <c r="Q84" s="256" t="str">
        <f>IFERROR(IF(AND(AND($N83&lt;&gt;$BI$6,$N83&lt;&gt;$BJ$6),Q83="有"),$AL$2,VLOOKUP(Q83,'P1'!$B$4:$J$35,9,FALSE)),"")</f>
        <v/>
      </c>
      <c r="R84" s="256" t="str">
        <f>IFERROR(IF(AND(AND($N83&lt;&gt;$BI$6,$N83&lt;&gt;$BJ$6),R83="有"),$AL$2,VLOOKUP(R83,'P1'!$B$4:$J$35,9,FALSE)),"")</f>
        <v/>
      </c>
      <c r="S84" s="256" t="str">
        <f>IFERROR(IF(AND(AND($N83&lt;&gt;$BI$6,$N83&lt;&gt;$BJ$6),S83="有"),$AL$2,VLOOKUP(S83,'P1'!$B$4:$J$35,9,FALSE)),"")</f>
        <v/>
      </c>
      <c r="T84" s="256" t="str">
        <f>IFERROR(IF(AND(AND($N83&lt;&gt;$BI$6,$N83&lt;&gt;$BJ$6),T83="有"),$AL$2,VLOOKUP(T83,'P1'!$B$4:$J$35,9,FALSE)),"")</f>
        <v/>
      </c>
      <c r="U84" s="256" t="str">
        <f>IFERROR(IF(AND(AND($N83&lt;&gt;$BI$6,$N83&lt;&gt;$BJ$6),U83="有"),$AL$2,VLOOKUP(U83,'P1'!$B$4:$J$35,9,FALSE)),"")</f>
        <v/>
      </c>
      <c r="V84" s="256" t="str">
        <f>IFERROR(IF(AND(AND($N83&lt;&gt;$BI$6,$N83&lt;&gt;$BJ$6),V83="有"),$AL$2,VLOOKUP(V83,'P1'!$B$4:$J$35,9,FALSE)),"")</f>
        <v/>
      </c>
      <c r="W84" s="256" t="str">
        <f>IFERROR(IF(AND(AND($N83&lt;&gt;$BI$6,$N83&lt;&gt;$BJ$6),W83="有"),$AL$2,VLOOKUP(W83,'P1'!$B$4:$J$35,9,FALSE)),"")</f>
        <v/>
      </c>
      <c r="X84" s="256" t="str">
        <f>IFERROR(IF(AND(AND($N83&lt;&gt;$BI$6,$N83&lt;&gt;$BJ$6),X83="有"),$AL$2,VLOOKUP(X83,'P1'!$B$4:$J$35,9,FALSE)),"")</f>
        <v/>
      </c>
      <c r="Y84" s="256" t="str">
        <f>IFERROR(IF(AND(AND($N83&lt;&gt;$BI$6,$N83&lt;&gt;$BJ$6),Y83="有"),$AL$2,VLOOKUP(Y83,'P1'!$B$4:$J$35,9,FALSE)),"")</f>
        <v/>
      </c>
      <c r="Z84" s="256" t="str">
        <f>IFERROR(IF(AND(AND($N83&lt;&gt;$BI$6,$N83&lt;&gt;$BJ$6),Z83="有"),$AL$2,VLOOKUP(Z83,'P1'!$B$4:$J$35,9,FALSE)),"")</f>
        <v/>
      </c>
      <c r="AA84" s="256" t="str">
        <f>IFERROR(IF(AND(AND($N83&lt;&gt;$BI$6,$N83&lt;&gt;$BJ$6),AA83="有"),$AL$2,VLOOKUP(AA83,'P1'!$B$4:$J$35,9,FALSE)),"")</f>
        <v/>
      </c>
      <c r="AB84" s="256" t="str">
        <f>IFERROR(IF(AND(AND($N83&lt;&gt;$BI$6,$N83&lt;&gt;$BJ$6),AB83="有"),$AL$2,VLOOKUP(AB83,'P1'!$B$4:$J$35,9,FALSE)),"")</f>
        <v/>
      </c>
      <c r="AC84" s="256" t="str">
        <f>IFERROR(IF(AND(AND($N83&lt;&gt;$BI$6,$N83&lt;&gt;$BJ$6),AC83="有"),$AL$2,VLOOKUP(AC83,'P1'!$B$4:$J$35,9,FALSE)),"")</f>
        <v/>
      </c>
      <c r="AD84" s="256" t="str">
        <f>IFERROR(IF(AND(AND($N83&lt;&gt;$BI$6,$N83&lt;&gt;$BJ$6),AD83="有"),$AL$2,VLOOKUP(AD83,'P1'!$B$4:$J$35,9,FALSE)),"")</f>
        <v/>
      </c>
      <c r="AE84" s="256" t="str">
        <f>IFERROR(IF(AND(AND($N83&lt;&gt;$BI$6,$N83&lt;&gt;$BJ$6),AE83="有"),$AL$2,VLOOKUP(AE83,'P1'!$B$4:$J$35,9,FALSE)),"")</f>
        <v/>
      </c>
      <c r="AF84" s="256" t="str">
        <f>IFERROR(IF(AND(AND($N83&lt;&gt;$BI$6,$N83&lt;&gt;$BJ$6),AF83="有"),$AL$2,VLOOKUP(AF83,'P1'!$B$4:$J$35,9,FALSE)),"")</f>
        <v/>
      </c>
      <c r="AG84" s="256" t="str">
        <f>IFERROR(IF(AND(AND($N83&lt;&gt;$BI$6,$N83&lt;&gt;$BJ$6),AG83="有"),$AL$2,VLOOKUP(AG83,'P1'!$B$4:$J$35,9,FALSE)),"")</f>
        <v/>
      </c>
      <c r="AH84" s="256" t="str">
        <f>IFERROR(IF(AND(AND($N83&lt;&gt;$BI$6,$N83&lt;&gt;$BJ$6),AH83="有"),$AL$2,VLOOKUP(AH83,'P1'!$B$4:$J$35,9,FALSE)),"")</f>
        <v/>
      </c>
      <c r="AI84" s="256" t="str">
        <f>IFERROR(IF(AND(AND($N83&lt;&gt;$BI$6,$N83&lt;&gt;$BJ$6),AI83="有"),$AL$2,VLOOKUP(AI83,'P1'!$B$4:$J$35,9,FALSE)),"")</f>
        <v/>
      </c>
      <c r="AJ84" s="256" t="str">
        <f>IFERROR(IF(AND(AND($N83&lt;&gt;$BI$6,$N83&lt;&gt;$BJ$6),AJ83="有"),$AL$2,VLOOKUP(AJ83,'P1'!$B$4:$J$35,9,FALSE)),"")</f>
        <v/>
      </c>
      <c r="AK84" s="256" t="str">
        <f>IFERROR(IF(AND(AND($N83&lt;&gt;$BI$6,$N83&lt;&gt;$BJ$6),AK83="有"),$AL$2,VLOOKUP(AK83,'P1'!$B$4:$J$35,9,FALSE)),"")</f>
        <v/>
      </c>
      <c r="AL84" s="256" t="str">
        <f>IFERROR(IF(AND(AND($N83&lt;&gt;$BI$6,$N83&lt;&gt;$BJ$6),AL83="有"),$AL$2,VLOOKUP(AL83,'P1'!$B$4:$J$35,9,FALSE)),"")</f>
        <v/>
      </c>
      <c r="AM84" s="256" t="str">
        <f>IFERROR(IF(AND(AND($N83&lt;&gt;$BI$6,$N83&lt;&gt;$BJ$6),AM83="有"),$AL$2,VLOOKUP(AM83,'P1'!$B$4:$J$35,9,FALSE)),"")</f>
        <v/>
      </c>
      <c r="AN84" s="256" t="str">
        <f>IFERROR(IF(AND(AND($N83&lt;&gt;$BI$6,$N83&lt;&gt;$BJ$6),AN83="有"),$AL$2,VLOOKUP(AN83,'P1'!$B$4:$J$35,9,FALSE)),"")</f>
        <v/>
      </c>
      <c r="AO84" s="256" t="str">
        <f>IFERROR(IF(AND(AND($N83&lt;&gt;$BI$6,$N83&lt;&gt;$BJ$6),AO83="有"),$AL$2,VLOOKUP(AO83,'P1'!$B$4:$J$35,9,FALSE)),"")</f>
        <v/>
      </c>
      <c r="AP84" s="256" t="str">
        <f>IFERROR(IF(AND(AND($N83&lt;&gt;$BI$6,$N83&lt;&gt;$BJ$6),AP83="有"),$AL$2,VLOOKUP(AP83,'P1'!$B$4:$J$35,9,FALSE)),"")</f>
        <v/>
      </c>
      <c r="AQ84" s="256" t="str">
        <f>IFERROR(IF(AND(AND($N83&lt;&gt;$BI$6,$N83&lt;&gt;$BJ$6),AQ83="有"),$AL$2,VLOOKUP(AQ83,'P1'!$B$4:$J$35,9,FALSE)),"")</f>
        <v/>
      </c>
      <c r="AR84" s="256" t="str">
        <f>IFERROR(IF(AND(AND($N83&lt;&gt;$BI$6,$N83&lt;&gt;$BJ$6),AR83="有"),$AL$2,VLOOKUP(AR83,'P1'!$B$4:$J$35,9,FALSE)),"")</f>
        <v/>
      </c>
      <c r="AS84" s="256" t="str">
        <f>IFERROR(IF(AND(AND($N83&lt;&gt;$BI$6,$N83&lt;&gt;$BJ$6),AS83="有"),$AL$2,VLOOKUP(AS83,'P1'!$B$4:$J$35,9,FALSE)),"")</f>
        <v/>
      </c>
      <c r="AT84" s="256" t="str">
        <f>IFERROR(IF(AND(AND($N83&lt;&gt;$BI$6,$N83&lt;&gt;$BJ$6),AT83="有"),$AL$2,VLOOKUP(AT83,'P1'!$B$4:$J$35,9,FALSE)),"")</f>
        <v/>
      </c>
      <c r="AU84" s="256" t="str">
        <f>IFERROR(IF(AND(AND($N83&lt;&gt;$BI$6,$N83&lt;&gt;$BJ$6),AU83="有"),$AL$2,VLOOKUP(AU83,'P1'!$B$4:$J$35,9,FALSE)),"")</f>
        <v/>
      </c>
      <c r="AV84" s="257">
        <f>SUM(Q84:AU84)</f>
        <v>0</v>
      </c>
      <c r="AW84" s="707"/>
      <c r="AX84" s="709"/>
      <c r="AY84" s="258"/>
      <c r="AZ84" s="258"/>
    </row>
    <row r="85" spans="2:52" ht="17.100000000000001" customHeight="1">
      <c r="B85" s="686">
        <f t="shared" si="5"/>
        <v>34</v>
      </c>
      <c r="C85" s="717"/>
      <c r="D85" s="718"/>
      <c r="E85" s="718"/>
      <c r="F85" s="718"/>
      <c r="G85" s="718"/>
      <c r="H85" s="719"/>
      <c r="I85" s="723"/>
      <c r="J85" s="724"/>
      <c r="K85" s="724"/>
      <c r="L85" s="724"/>
      <c r="M85" s="725"/>
      <c r="N85" s="729"/>
      <c r="O85" s="730"/>
      <c r="P85" s="71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3">
        <f>COUNTA(Q85:AU85)</f>
        <v>0</v>
      </c>
      <c r="AW85" s="706">
        <f>AV86</f>
        <v>0</v>
      </c>
      <c r="AX85" s="708" t="str">
        <f>IFERROR(ROUNDDOWN(AV86/$AT$2,1),"")</f>
        <v/>
      </c>
      <c r="AY85" s="254"/>
      <c r="AZ85" s="254"/>
    </row>
    <row r="86" spans="2:52" ht="17.100000000000001" customHeight="1">
      <c r="B86" s="687"/>
      <c r="C86" s="720"/>
      <c r="D86" s="721"/>
      <c r="E86" s="721"/>
      <c r="F86" s="721"/>
      <c r="G86" s="721"/>
      <c r="H86" s="722"/>
      <c r="I86" s="726"/>
      <c r="J86" s="727"/>
      <c r="K86" s="727"/>
      <c r="L86" s="727"/>
      <c r="M86" s="728"/>
      <c r="N86" s="720"/>
      <c r="O86" s="721"/>
      <c r="P86" s="722"/>
      <c r="Q86" s="256" t="str">
        <f>IFERROR(IF(AND(AND($N85&lt;&gt;$BI$6,$N85&lt;&gt;$BJ$6),Q85="有"),$AL$2,VLOOKUP(Q85,'P1'!$B$4:$J$35,9,FALSE)),"")</f>
        <v/>
      </c>
      <c r="R86" s="256" t="str">
        <f>IFERROR(IF(AND(AND($N85&lt;&gt;$BI$6,$N85&lt;&gt;$BJ$6),R85="有"),$AL$2,VLOOKUP(R85,'P1'!$B$4:$J$35,9,FALSE)),"")</f>
        <v/>
      </c>
      <c r="S86" s="256" t="str">
        <f>IFERROR(IF(AND(AND($N85&lt;&gt;$BI$6,$N85&lt;&gt;$BJ$6),S85="有"),$AL$2,VLOOKUP(S85,'P1'!$B$4:$J$35,9,FALSE)),"")</f>
        <v/>
      </c>
      <c r="T86" s="256" t="str">
        <f>IFERROR(IF(AND(AND($N85&lt;&gt;$BI$6,$N85&lt;&gt;$BJ$6),T85="有"),$AL$2,VLOOKUP(T85,'P1'!$B$4:$J$35,9,FALSE)),"")</f>
        <v/>
      </c>
      <c r="U86" s="256" t="str">
        <f>IFERROR(IF(AND(AND($N85&lt;&gt;$BI$6,$N85&lt;&gt;$BJ$6),U85="有"),$AL$2,VLOOKUP(U85,'P1'!$B$4:$J$35,9,FALSE)),"")</f>
        <v/>
      </c>
      <c r="V86" s="256" t="str">
        <f>IFERROR(IF(AND(AND($N85&lt;&gt;$BI$6,$N85&lt;&gt;$BJ$6),V85="有"),$AL$2,VLOOKUP(V85,'P1'!$B$4:$J$35,9,FALSE)),"")</f>
        <v/>
      </c>
      <c r="W86" s="256" t="str">
        <f>IFERROR(IF(AND(AND($N85&lt;&gt;$BI$6,$N85&lt;&gt;$BJ$6),W85="有"),$AL$2,VLOOKUP(W85,'P1'!$B$4:$J$35,9,FALSE)),"")</f>
        <v/>
      </c>
      <c r="X86" s="256" t="str">
        <f>IFERROR(IF(AND(AND($N85&lt;&gt;$BI$6,$N85&lt;&gt;$BJ$6),X85="有"),$AL$2,VLOOKUP(X85,'P1'!$B$4:$J$35,9,FALSE)),"")</f>
        <v/>
      </c>
      <c r="Y86" s="256" t="str">
        <f>IFERROR(IF(AND(AND($N85&lt;&gt;$BI$6,$N85&lt;&gt;$BJ$6),Y85="有"),$AL$2,VLOOKUP(Y85,'P1'!$B$4:$J$35,9,FALSE)),"")</f>
        <v/>
      </c>
      <c r="Z86" s="256" t="str">
        <f>IFERROR(IF(AND(AND($N85&lt;&gt;$BI$6,$N85&lt;&gt;$BJ$6),Z85="有"),$AL$2,VLOOKUP(Z85,'P1'!$B$4:$J$35,9,FALSE)),"")</f>
        <v/>
      </c>
      <c r="AA86" s="256" t="str">
        <f>IFERROR(IF(AND(AND($N85&lt;&gt;$BI$6,$N85&lt;&gt;$BJ$6),AA85="有"),$AL$2,VLOOKUP(AA85,'P1'!$B$4:$J$35,9,FALSE)),"")</f>
        <v/>
      </c>
      <c r="AB86" s="256" t="str">
        <f>IFERROR(IF(AND(AND($N85&lt;&gt;$BI$6,$N85&lt;&gt;$BJ$6),AB85="有"),$AL$2,VLOOKUP(AB85,'P1'!$B$4:$J$35,9,FALSE)),"")</f>
        <v/>
      </c>
      <c r="AC86" s="256" t="str">
        <f>IFERROR(IF(AND(AND($N85&lt;&gt;$BI$6,$N85&lt;&gt;$BJ$6),AC85="有"),$AL$2,VLOOKUP(AC85,'P1'!$B$4:$J$35,9,FALSE)),"")</f>
        <v/>
      </c>
      <c r="AD86" s="256" t="str">
        <f>IFERROR(IF(AND(AND($N85&lt;&gt;$BI$6,$N85&lt;&gt;$BJ$6),AD85="有"),$AL$2,VLOOKUP(AD85,'P1'!$B$4:$J$35,9,FALSE)),"")</f>
        <v/>
      </c>
      <c r="AE86" s="256" t="str">
        <f>IFERROR(IF(AND(AND($N85&lt;&gt;$BI$6,$N85&lt;&gt;$BJ$6),AE85="有"),$AL$2,VLOOKUP(AE85,'P1'!$B$4:$J$35,9,FALSE)),"")</f>
        <v/>
      </c>
      <c r="AF86" s="256" t="str">
        <f>IFERROR(IF(AND(AND($N85&lt;&gt;$BI$6,$N85&lt;&gt;$BJ$6),AF85="有"),$AL$2,VLOOKUP(AF85,'P1'!$B$4:$J$35,9,FALSE)),"")</f>
        <v/>
      </c>
      <c r="AG86" s="256" t="str">
        <f>IFERROR(IF(AND(AND($N85&lt;&gt;$BI$6,$N85&lt;&gt;$BJ$6),AG85="有"),$AL$2,VLOOKUP(AG85,'P1'!$B$4:$J$35,9,FALSE)),"")</f>
        <v/>
      </c>
      <c r="AH86" s="256" t="str">
        <f>IFERROR(IF(AND(AND($N85&lt;&gt;$BI$6,$N85&lt;&gt;$BJ$6),AH85="有"),$AL$2,VLOOKUP(AH85,'P1'!$B$4:$J$35,9,FALSE)),"")</f>
        <v/>
      </c>
      <c r="AI86" s="256" t="str">
        <f>IFERROR(IF(AND(AND($N85&lt;&gt;$BI$6,$N85&lt;&gt;$BJ$6),AI85="有"),$AL$2,VLOOKUP(AI85,'P1'!$B$4:$J$35,9,FALSE)),"")</f>
        <v/>
      </c>
      <c r="AJ86" s="256" t="str">
        <f>IFERROR(IF(AND(AND($N85&lt;&gt;$BI$6,$N85&lt;&gt;$BJ$6),AJ85="有"),$AL$2,VLOOKUP(AJ85,'P1'!$B$4:$J$35,9,FALSE)),"")</f>
        <v/>
      </c>
      <c r="AK86" s="256" t="str">
        <f>IFERROR(IF(AND(AND($N85&lt;&gt;$BI$6,$N85&lt;&gt;$BJ$6),AK85="有"),$AL$2,VLOOKUP(AK85,'P1'!$B$4:$J$35,9,FALSE)),"")</f>
        <v/>
      </c>
      <c r="AL86" s="256" t="str">
        <f>IFERROR(IF(AND(AND($N85&lt;&gt;$BI$6,$N85&lt;&gt;$BJ$6),AL85="有"),$AL$2,VLOOKUP(AL85,'P1'!$B$4:$J$35,9,FALSE)),"")</f>
        <v/>
      </c>
      <c r="AM86" s="256" t="str">
        <f>IFERROR(IF(AND(AND($N85&lt;&gt;$BI$6,$N85&lt;&gt;$BJ$6),AM85="有"),$AL$2,VLOOKUP(AM85,'P1'!$B$4:$J$35,9,FALSE)),"")</f>
        <v/>
      </c>
      <c r="AN86" s="256" t="str">
        <f>IFERROR(IF(AND(AND($N85&lt;&gt;$BI$6,$N85&lt;&gt;$BJ$6),AN85="有"),$AL$2,VLOOKUP(AN85,'P1'!$B$4:$J$35,9,FALSE)),"")</f>
        <v/>
      </c>
      <c r="AO86" s="256" t="str">
        <f>IFERROR(IF(AND(AND($N85&lt;&gt;$BI$6,$N85&lt;&gt;$BJ$6),AO85="有"),$AL$2,VLOOKUP(AO85,'P1'!$B$4:$J$35,9,FALSE)),"")</f>
        <v/>
      </c>
      <c r="AP86" s="256" t="str">
        <f>IFERROR(IF(AND(AND($N85&lt;&gt;$BI$6,$N85&lt;&gt;$BJ$6),AP85="有"),$AL$2,VLOOKUP(AP85,'P1'!$B$4:$J$35,9,FALSE)),"")</f>
        <v/>
      </c>
      <c r="AQ86" s="256" t="str">
        <f>IFERROR(IF(AND(AND($N85&lt;&gt;$BI$6,$N85&lt;&gt;$BJ$6),AQ85="有"),$AL$2,VLOOKUP(AQ85,'P1'!$B$4:$J$35,9,FALSE)),"")</f>
        <v/>
      </c>
      <c r="AR86" s="256" t="str">
        <f>IFERROR(IF(AND(AND($N85&lt;&gt;$BI$6,$N85&lt;&gt;$BJ$6),AR85="有"),$AL$2,VLOOKUP(AR85,'P1'!$B$4:$J$35,9,FALSE)),"")</f>
        <v/>
      </c>
      <c r="AS86" s="256" t="str">
        <f>IFERROR(IF(AND(AND($N85&lt;&gt;$BI$6,$N85&lt;&gt;$BJ$6),AS85="有"),$AL$2,VLOOKUP(AS85,'P1'!$B$4:$J$35,9,FALSE)),"")</f>
        <v/>
      </c>
      <c r="AT86" s="256" t="str">
        <f>IFERROR(IF(AND(AND($N85&lt;&gt;$BI$6,$N85&lt;&gt;$BJ$6),AT85="有"),$AL$2,VLOOKUP(AT85,'P1'!$B$4:$J$35,9,FALSE)),"")</f>
        <v/>
      </c>
      <c r="AU86" s="256" t="str">
        <f>IFERROR(IF(AND(AND($N85&lt;&gt;$BI$6,$N85&lt;&gt;$BJ$6),AU85="有"),$AL$2,VLOOKUP(AU85,'P1'!$B$4:$J$35,9,FALSE)),"")</f>
        <v/>
      </c>
      <c r="AV86" s="257">
        <f>SUM(Q86:AU86)</f>
        <v>0</v>
      </c>
      <c r="AW86" s="707"/>
      <c r="AX86" s="709"/>
      <c r="AY86" s="258"/>
      <c r="AZ86" s="258"/>
    </row>
    <row r="87" spans="2:52" ht="17.100000000000001" customHeight="1">
      <c r="B87" s="686">
        <f t="shared" si="5"/>
        <v>35</v>
      </c>
      <c r="C87" s="717"/>
      <c r="D87" s="718"/>
      <c r="E87" s="718"/>
      <c r="F87" s="718"/>
      <c r="G87" s="718"/>
      <c r="H87" s="719"/>
      <c r="I87" s="723"/>
      <c r="J87" s="724"/>
      <c r="K87" s="724"/>
      <c r="L87" s="724"/>
      <c r="M87" s="725"/>
      <c r="N87" s="729"/>
      <c r="O87" s="730"/>
      <c r="P87" s="71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3">
        <f>COUNTA(Q87:AU87)</f>
        <v>0</v>
      </c>
      <c r="AW87" s="706">
        <f>AV88</f>
        <v>0</v>
      </c>
      <c r="AX87" s="708" t="str">
        <f>IFERROR(ROUNDDOWN(AV88/$AT$2,1),"")</f>
        <v/>
      </c>
      <c r="AY87" s="254"/>
      <c r="AZ87" s="254"/>
    </row>
    <row r="88" spans="2:52" ht="17.100000000000001" customHeight="1">
      <c r="B88" s="687"/>
      <c r="C88" s="720"/>
      <c r="D88" s="721"/>
      <c r="E88" s="721"/>
      <c r="F88" s="721"/>
      <c r="G88" s="721"/>
      <c r="H88" s="722"/>
      <c r="I88" s="726"/>
      <c r="J88" s="727"/>
      <c r="K88" s="727"/>
      <c r="L88" s="727"/>
      <c r="M88" s="728"/>
      <c r="N88" s="720"/>
      <c r="O88" s="721"/>
      <c r="P88" s="722"/>
      <c r="Q88" s="256" t="str">
        <f>IFERROR(IF(AND(AND($N87&lt;&gt;$BI$6,$N87&lt;&gt;$BJ$6),Q87="有"),$AL$2,VLOOKUP(Q87,'P1'!$B$4:$J$35,9,FALSE)),"")</f>
        <v/>
      </c>
      <c r="R88" s="256" t="str">
        <f>IFERROR(IF(AND(AND($N87&lt;&gt;$BI$6,$N87&lt;&gt;$BJ$6),R87="有"),$AL$2,VLOOKUP(R87,'P1'!$B$4:$J$35,9,FALSE)),"")</f>
        <v/>
      </c>
      <c r="S88" s="256" t="str">
        <f>IFERROR(IF(AND(AND($N87&lt;&gt;$BI$6,$N87&lt;&gt;$BJ$6),S87="有"),$AL$2,VLOOKUP(S87,'P1'!$B$4:$J$35,9,FALSE)),"")</f>
        <v/>
      </c>
      <c r="T88" s="256" t="str">
        <f>IFERROR(IF(AND(AND($N87&lt;&gt;$BI$6,$N87&lt;&gt;$BJ$6),T87="有"),$AL$2,VLOOKUP(T87,'P1'!$B$4:$J$35,9,FALSE)),"")</f>
        <v/>
      </c>
      <c r="U88" s="256" t="str">
        <f>IFERROR(IF(AND(AND($N87&lt;&gt;$BI$6,$N87&lt;&gt;$BJ$6),U87="有"),$AL$2,VLOOKUP(U87,'P1'!$B$4:$J$35,9,FALSE)),"")</f>
        <v/>
      </c>
      <c r="V88" s="256" t="str">
        <f>IFERROR(IF(AND(AND($N87&lt;&gt;$BI$6,$N87&lt;&gt;$BJ$6),V87="有"),$AL$2,VLOOKUP(V87,'P1'!$B$4:$J$35,9,FALSE)),"")</f>
        <v/>
      </c>
      <c r="W88" s="256" t="str">
        <f>IFERROR(IF(AND(AND($N87&lt;&gt;$BI$6,$N87&lt;&gt;$BJ$6),W87="有"),$AL$2,VLOOKUP(W87,'P1'!$B$4:$J$35,9,FALSE)),"")</f>
        <v/>
      </c>
      <c r="X88" s="256" t="str">
        <f>IFERROR(IF(AND(AND($N87&lt;&gt;$BI$6,$N87&lt;&gt;$BJ$6),X87="有"),$AL$2,VLOOKUP(X87,'P1'!$B$4:$J$35,9,FALSE)),"")</f>
        <v/>
      </c>
      <c r="Y88" s="256" t="str">
        <f>IFERROR(IF(AND(AND($N87&lt;&gt;$BI$6,$N87&lt;&gt;$BJ$6),Y87="有"),$AL$2,VLOOKUP(Y87,'P1'!$B$4:$J$35,9,FALSE)),"")</f>
        <v/>
      </c>
      <c r="Z88" s="256" t="str">
        <f>IFERROR(IF(AND(AND($N87&lt;&gt;$BI$6,$N87&lt;&gt;$BJ$6),Z87="有"),$AL$2,VLOOKUP(Z87,'P1'!$B$4:$J$35,9,FALSE)),"")</f>
        <v/>
      </c>
      <c r="AA88" s="256" t="str">
        <f>IFERROR(IF(AND(AND($N87&lt;&gt;$BI$6,$N87&lt;&gt;$BJ$6),AA87="有"),$AL$2,VLOOKUP(AA87,'P1'!$B$4:$J$35,9,FALSE)),"")</f>
        <v/>
      </c>
      <c r="AB88" s="256" t="str">
        <f>IFERROR(IF(AND(AND($N87&lt;&gt;$BI$6,$N87&lt;&gt;$BJ$6),AB87="有"),$AL$2,VLOOKUP(AB87,'P1'!$B$4:$J$35,9,FALSE)),"")</f>
        <v/>
      </c>
      <c r="AC88" s="256" t="str">
        <f>IFERROR(IF(AND(AND($N87&lt;&gt;$BI$6,$N87&lt;&gt;$BJ$6),AC87="有"),$AL$2,VLOOKUP(AC87,'P1'!$B$4:$J$35,9,FALSE)),"")</f>
        <v/>
      </c>
      <c r="AD88" s="256" t="str">
        <f>IFERROR(IF(AND(AND($N87&lt;&gt;$BI$6,$N87&lt;&gt;$BJ$6),AD87="有"),$AL$2,VLOOKUP(AD87,'P1'!$B$4:$J$35,9,FALSE)),"")</f>
        <v/>
      </c>
      <c r="AE88" s="256" t="str">
        <f>IFERROR(IF(AND(AND($N87&lt;&gt;$BI$6,$N87&lt;&gt;$BJ$6),AE87="有"),$AL$2,VLOOKUP(AE87,'P1'!$B$4:$J$35,9,FALSE)),"")</f>
        <v/>
      </c>
      <c r="AF88" s="256" t="str">
        <f>IFERROR(IF(AND(AND($N87&lt;&gt;$BI$6,$N87&lt;&gt;$BJ$6),AF87="有"),$AL$2,VLOOKUP(AF87,'P1'!$B$4:$J$35,9,FALSE)),"")</f>
        <v/>
      </c>
      <c r="AG88" s="256" t="str">
        <f>IFERROR(IF(AND(AND($N87&lt;&gt;$BI$6,$N87&lt;&gt;$BJ$6),AG87="有"),$AL$2,VLOOKUP(AG87,'P1'!$B$4:$J$35,9,FALSE)),"")</f>
        <v/>
      </c>
      <c r="AH88" s="256" t="str">
        <f>IFERROR(IF(AND(AND($N87&lt;&gt;$BI$6,$N87&lt;&gt;$BJ$6),AH87="有"),$AL$2,VLOOKUP(AH87,'P1'!$B$4:$J$35,9,FALSE)),"")</f>
        <v/>
      </c>
      <c r="AI88" s="256" t="str">
        <f>IFERROR(IF(AND(AND($N87&lt;&gt;$BI$6,$N87&lt;&gt;$BJ$6),AI87="有"),$AL$2,VLOOKUP(AI87,'P1'!$B$4:$J$35,9,FALSE)),"")</f>
        <v/>
      </c>
      <c r="AJ88" s="256" t="str">
        <f>IFERROR(IF(AND(AND($N87&lt;&gt;$BI$6,$N87&lt;&gt;$BJ$6),AJ87="有"),$AL$2,VLOOKUP(AJ87,'P1'!$B$4:$J$35,9,FALSE)),"")</f>
        <v/>
      </c>
      <c r="AK88" s="256" t="str">
        <f>IFERROR(IF(AND(AND($N87&lt;&gt;$BI$6,$N87&lt;&gt;$BJ$6),AK87="有"),$AL$2,VLOOKUP(AK87,'P1'!$B$4:$J$35,9,FALSE)),"")</f>
        <v/>
      </c>
      <c r="AL88" s="256" t="str">
        <f>IFERROR(IF(AND(AND($N87&lt;&gt;$BI$6,$N87&lt;&gt;$BJ$6),AL87="有"),$AL$2,VLOOKUP(AL87,'P1'!$B$4:$J$35,9,FALSE)),"")</f>
        <v/>
      </c>
      <c r="AM88" s="256" t="str">
        <f>IFERROR(IF(AND(AND($N87&lt;&gt;$BI$6,$N87&lt;&gt;$BJ$6),AM87="有"),$AL$2,VLOOKUP(AM87,'P1'!$B$4:$J$35,9,FALSE)),"")</f>
        <v/>
      </c>
      <c r="AN88" s="256" t="str">
        <f>IFERROR(IF(AND(AND($N87&lt;&gt;$BI$6,$N87&lt;&gt;$BJ$6),AN87="有"),$AL$2,VLOOKUP(AN87,'P1'!$B$4:$J$35,9,FALSE)),"")</f>
        <v/>
      </c>
      <c r="AO88" s="256" t="str">
        <f>IFERROR(IF(AND(AND($N87&lt;&gt;$BI$6,$N87&lt;&gt;$BJ$6),AO87="有"),$AL$2,VLOOKUP(AO87,'P1'!$B$4:$J$35,9,FALSE)),"")</f>
        <v/>
      </c>
      <c r="AP88" s="256" t="str">
        <f>IFERROR(IF(AND(AND($N87&lt;&gt;$BI$6,$N87&lt;&gt;$BJ$6),AP87="有"),$AL$2,VLOOKUP(AP87,'P1'!$B$4:$J$35,9,FALSE)),"")</f>
        <v/>
      </c>
      <c r="AQ88" s="256" t="str">
        <f>IFERROR(IF(AND(AND($N87&lt;&gt;$BI$6,$N87&lt;&gt;$BJ$6),AQ87="有"),$AL$2,VLOOKUP(AQ87,'P1'!$B$4:$J$35,9,FALSE)),"")</f>
        <v/>
      </c>
      <c r="AR88" s="256" t="str">
        <f>IFERROR(IF(AND(AND($N87&lt;&gt;$BI$6,$N87&lt;&gt;$BJ$6),AR87="有"),$AL$2,VLOOKUP(AR87,'P1'!$B$4:$J$35,9,FALSE)),"")</f>
        <v/>
      </c>
      <c r="AS88" s="256" t="str">
        <f>IFERROR(IF(AND(AND($N87&lt;&gt;$BI$6,$N87&lt;&gt;$BJ$6),AS87="有"),$AL$2,VLOOKUP(AS87,'P1'!$B$4:$J$35,9,FALSE)),"")</f>
        <v/>
      </c>
      <c r="AT88" s="256" t="str">
        <f>IFERROR(IF(AND(AND($N87&lt;&gt;$BI$6,$N87&lt;&gt;$BJ$6),AT87="有"),$AL$2,VLOOKUP(AT87,'P1'!$B$4:$J$35,9,FALSE)),"")</f>
        <v/>
      </c>
      <c r="AU88" s="256" t="str">
        <f>IFERROR(IF(AND(AND($N87&lt;&gt;$BI$6,$N87&lt;&gt;$BJ$6),AU87="有"),$AL$2,VLOOKUP(AU87,'P1'!$B$4:$J$35,9,FALSE)),"")</f>
        <v/>
      </c>
      <c r="AV88" s="257">
        <f>SUM(Q88:AU88)</f>
        <v>0</v>
      </c>
      <c r="AW88" s="707"/>
      <c r="AX88" s="709"/>
      <c r="AY88" s="258"/>
      <c r="AZ88" s="258"/>
    </row>
    <row r="89" spans="2:52" ht="17.100000000000001" customHeight="1">
      <c r="B89" s="686">
        <f t="shared" si="5"/>
        <v>36</v>
      </c>
      <c r="C89" s="717"/>
      <c r="D89" s="718"/>
      <c r="E89" s="718"/>
      <c r="F89" s="718"/>
      <c r="G89" s="718"/>
      <c r="H89" s="719"/>
      <c r="I89" s="723"/>
      <c r="J89" s="724"/>
      <c r="K89" s="724"/>
      <c r="L89" s="724"/>
      <c r="M89" s="725"/>
      <c r="N89" s="729"/>
      <c r="O89" s="730"/>
      <c r="P89" s="71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3">
        <f>COUNTA(Q89:AU89)</f>
        <v>0</v>
      </c>
      <c r="AW89" s="706">
        <f>AV90</f>
        <v>0</v>
      </c>
      <c r="AX89" s="708" t="str">
        <f>IFERROR(ROUNDDOWN(AV90/$AT$2,1),"")</f>
        <v/>
      </c>
      <c r="AY89" s="254"/>
      <c r="AZ89" s="254"/>
    </row>
    <row r="90" spans="2:52" ht="17.100000000000001" customHeight="1">
      <c r="B90" s="687"/>
      <c r="C90" s="720"/>
      <c r="D90" s="721"/>
      <c r="E90" s="721"/>
      <c r="F90" s="721"/>
      <c r="G90" s="721"/>
      <c r="H90" s="722"/>
      <c r="I90" s="726"/>
      <c r="J90" s="727"/>
      <c r="K90" s="727"/>
      <c r="L90" s="727"/>
      <c r="M90" s="728"/>
      <c r="N90" s="720"/>
      <c r="O90" s="721"/>
      <c r="P90" s="722"/>
      <c r="Q90" s="256" t="str">
        <f>IFERROR(IF(AND(AND($N89&lt;&gt;$BI$6,$N89&lt;&gt;$BJ$6),Q89="有"),$AL$2,VLOOKUP(Q89,'P1'!$B$4:$J$35,9,FALSE)),"")</f>
        <v/>
      </c>
      <c r="R90" s="256" t="str">
        <f>IFERROR(IF(AND(AND($N89&lt;&gt;$BI$6,$N89&lt;&gt;$BJ$6),R89="有"),$AL$2,VLOOKUP(R89,'P1'!$B$4:$J$35,9,FALSE)),"")</f>
        <v/>
      </c>
      <c r="S90" s="256" t="str">
        <f>IFERROR(IF(AND(AND($N89&lt;&gt;$BI$6,$N89&lt;&gt;$BJ$6),S89="有"),$AL$2,VLOOKUP(S89,'P1'!$B$4:$J$35,9,FALSE)),"")</f>
        <v/>
      </c>
      <c r="T90" s="256" t="str">
        <f>IFERROR(IF(AND(AND($N89&lt;&gt;$BI$6,$N89&lt;&gt;$BJ$6),T89="有"),$AL$2,VLOOKUP(T89,'P1'!$B$4:$J$35,9,FALSE)),"")</f>
        <v/>
      </c>
      <c r="U90" s="256" t="str">
        <f>IFERROR(IF(AND(AND($N89&lt;&gt;$BI$6,$N89&lt;&gt;$BJ$6),U89="有"),$AL$2,VLOOKUP(U89,'P1'!$B$4:$J$35,9,FALSE)),"")</f>
        <v/>
      </c>
      <c r="V90" s="256" t="str">
        <f>IFERROR(IF(AND(AND($N89&lt;&gt;$BI$6,$N89&lt;&gt;$BJ$6),V89="有"),$AL$2,VLOOKUP(V89,'P1'!$B$4:$J$35,9,FALSE)),"")</f>
        <v/>
      </c>
      <c r="W90" s="256" t="str">
        <f>IFERROR(IF(AND(AND($N89&lt;&gt;$BI$6,$N89&lt;&gt;$BJ$6),W89="有"),$AL$2,VLOOKUP(W89,'P1'!$B$4:$J$35,9,FALSE)),"")</f>
        <v/>
      </c>
      <c r="X90" s="256" t="str">
        <f>IFERROR(IF(AND(AND($N89&lt;&gt;$BI$6,$N89&lt;&gt;$BJ$6),X89="有"),$AL$2,VLOOKUP(X89,'P1'!$B$4:$J$35,9,FALSE)),"")</f>
        <v/>
      </c>
      <c r="Y90" s="256" t="str">
        <f>IFERROR(IF(AND(AND($N89&lt;&gt;$BI$6,$N89&lt;&gt;$BJ$6),Y89="有"),$AL$2,VLOOKUP(Y89,'P1'!$B$4:$J$35,9,FALSE)),"")</f>
        <v/>
      </c>
      <c r="Z90" s="256" t="str">
        <f>IFERROR(IF(AND(AND($N89&lt;&gt;$BI$6,$N89&lt;&gt;$BJ$6),Z89="有"),$AL$2,VLOOKUP(Z89,'P1'!$B$4:$J$35,9,FALSE)),"")</f>
        <v/>
      </c>
      <c r="AA90" s="256" t="str">
        <f>IFERROR(IF(AND(AND($N89&lt;&gt;$BI$6,$N89&lt;&gt;$BJ$6),AA89="有"),$AL$2,VLOOKUP(AA89,'P1'!$B$4:$J$35,9,FALSE)),"")</f>
        <v/>
      </c>
      <c r="AB90" s="256" t="str">
        <f>IFERROR(IF(AND(AND($N89&lt;&gt;$BI$6,$N89&lt;&gt;$BJ$6),AB89="有"),$AL$2,VLOOKUP(AB89,'P1'!$B$4:$J$35,9,FALSE)),"")</f>
        <v/>
      </c>
      <c r="AC90" s="256" t="str">
        <f>IFERROR(IF(AND(AND($N89&lt;&gt;$BI$6,$N89&lt;&gt;$BJ$6),AC89="有"),$AL$2,VLOOKUP(AC89,'P1'!$B$4:$J$35,9,FALSE)),"")</f>
        <v/>
      </c>
      <c r="AD90" s="256" t="str">
        <f>IFERROR(IF(AND(AND($N89&lt;&gt;$BI$6,$N89&lt;&gt;$BJ$6),AD89="有"),$AL$2,VLOOKUP(AD89,'P1'!$B$4:$J$35,9,FALSE)),"")</f>
        <v/>
      </c>
      <c r="AE90" s="256" t="str">
        <f>IFERROR(IF(AND(AND($N89&lt;&gt;$BI$6,$N89&lt;&gt;$BJ$6),AE89="有"),$AL$2,VLOOKUP(AE89,'P1'!$B$4:$J$35,9,FALSE)),"")</f>
        <v/>
      </c>
      <c r="AF90" s="256" t="str">
        <f>IFERROR(IF(AND(AND($N89&lt;&gt;$BI$6,$N89&lt;&gt;$BJ$6),AF89="有"),$AL$2,VLOOKUP(AF89,'P1'!$B$4:$J$35,9,FALSE)),"")</f>
        <v/>
      </c>
      <c r="AG90" s="256" t="str">
        <f>IFERROR(IF(AND(AND($N89&lt;&gt;$BI$6,$N89&lt;&gt;$BJ$6),AG89="有"),$AL$2,VLOOKUP(AG89,'P1'!$B$4:$J$35,9,FALSE)),"")</f>
        <v/>
      </c>
      <c r="AH90" s="256" t="str">
        <f>IFERROR(IF(AND(AND($N89&lt;&gt;$BI$6,$N89&lt;&gt;$BJ$6),AH89="有"),$AL$2,VLOOKUP(AH89,'P1'!$B$4:$J$35,9,FALSE)),"")</f>
        <v/>
      </c>
      <c r="AI90" s="256" t="str">
        <f>IFERROR(IF(AND(AND($N89&lt;&gt;$BI$6,$N89&lt;&gt;$BJ$6),AI89="有"),$AL$2,VLOOKUP(AI89,'P1'!$B$4:$J$35,9,FALSE)),"")</f>
        <v/>
      </c>
      <c r="AJ90" s="256" t="str">
        <f>IFERROR(IF(AND(AND($N89&lt;&gt;$BI$6,$N89&lt;&gt;$BJ$6),AJ89="有"),$AL$2,VLOOKUP(AJ89,'P1'!$B$4:$J$35,9,FALSE)),"")</f>
        <v/>
      </c>
      <c r="AK90" s="256" t="str">
        <f>IFERROR(IF(AND(AND($N89&lt;&gt;$BI$6,$N89&lt;&gt;$BJ$6),AK89="有"),$AL$2,VLOOKUP(AK89,'P1'!$B$4:$J$35,9,FALSE)),"")</f>
        <v/>
      </c>
      <c r="AL90" s="256" t="str">
        <f>IFERROR(IF(AND(AND($N89&lt;&gt;$BI$6,$N89&lt;&gt;$BJ$6),AL89="有"),$AL$2,VLOOKUP(AL89,'P1'!$B$4:$J$35,9,FALSE)),"")</f>
        <v/>
      </c>
      <c r="AM90" s="256" t="str">
        <f>IFERROR(IF(AND(AND($N89&lt;&gt;$BI$6,$N89&lt;&gt;$BJ$6),AM89="有"),$AL$2,VLOOKUP(AM89,'P1'!$B$4:$J$35,9,FALSE)),"")</f>
        <v/>
      </c>
      <c r="AN90" s="256" t="str">
        <f>IFERROR(IF(AND(AND($N89&lt;&gt;$BI$6,$N89&lt;&gt;$BJ$6),AN89="有"),$AL$2,VLOOKUP(AN89,'P1'!$B$4:$J$35,9,FALSE)),"")</f>
        <v/>
      </c>
      <c r="AO90" s="256" t="str">
        <f>IFERROR(IF(AND(AND($N89&lt;&gt;$BI$6,$N89&lt;&gt;$BJ$6),AO89="有"),$AL$2,VLOOKUP(AO89,'P1'!$B$4:$J$35,9,FALSE)),"")</f>
        <v/>
      </c>
      <c r="AP90" s="256" t="str">
        <f>IFERROR(IF(AND(AND($N89&lt;&gt;$BI$6,$N89&lt;&gt;$BJ$6),AP89="有"),$AL$2,VLOOKUP(AP89,'P1'!$B$4:$J$35,9,FALSE)),"")</f>
        <v/>
      </c>
      <c r="AQ90" s="256" t="str">
        <f>IFERROR(IF(AND(AND($N89&lt;&gt;$BI$6,$N89&lt;&gt;$BJ$6),AQ89="有"),$AL$2,VLOOKUP(AQ89,'P1'!$B$4:$J$35,9,FALSE)),"")</f>
        <v/>
      </c>
      <c r="AR90" s="256" t="str">
        <f>IFERROR(IF(AND(AND($N89&lt;&gt;$BI$6,$N89&lt;&gt;$BJ$6),AR89="有"),$AL$2,VLOOKUP(AR89,'P1'!$B$4:$J$35,9,FALSE)),"")</f>
        <v/>
      </c>
      <c r="AS90" s="256" t="str">
        <f>IFERROR(IF(AND(AND($N89&lt;&gt;$BI$6,$N89&lt;&gt;$BJ$6),AS89="有"),$AL$2,VLOOKUP(AS89,'P1'!$B$4:$J$35,9,FALSE)),"")</f>
        <v/>
      </c>
      <c r="AT90" s="256" t="str">
        <f>IFERROR(IF(AND(AND($N89&lt;&gt;$BI$6,$N89&lt;&gt;$BJ$6),AT89="有"),$AL$2,VLOOKUP(AT89,'P1'!$B$4:$J$35,9,FALSE)),"")</f>
        <v/>
      </c>
      <c r="AU90" s="256" t="str">
        <f>IFERROR(IF(AND(AND($N89&lt;&gt;$BI$6,$N89&lt;&gt;$BJ$6),AU89="有"),$AL$2,VLOOKUP(AU89,'P1'!$B$4:$J$35,9,FALSE)),"")</f>
        <v/>
      </c>
      <c r="AV90" s="257">
        <f>SUM(Q90:AU90)</f>
        <v>0</v>
      </c>
      <c r="AW90" s="707"/>
      <c r="AX90" s="709"/>
      <c r="AY90" s="258"/>
      <c r="AZ90" s="258"/>
    </row>
    <row r="91" spans="2:52" ht="17.100000000000001" customHeight="1">
      <c r="B91" s="686">
        <f t="shared" si="5"/>
        <v>37</v>
      </c>
      <c r="C91" s="717"/>
      <c r="D91" s="718"/>
      <c r="E91" s="718"/>
      <c r="F91" s="718"/>
      <c r="G91" s="718"/>
      <c r="H91" s="719"/>
      <c r="I91" s="723"/>
      <c r="J91" s="724"/>
      <c r="K91" s="724"/>
      <c r="L91" s="724"/>
      <c r="M91" s="725"/>
      <c r="N91" s="729"/>
      <c r="O91" s="730"/>
      <c r="P91" s="71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3">
        <f>COUNTA(Q91:AU91)</f>
        <v>0</v>
      </c>
      <c r="AW91" s="706">
        <f>AV92</f>
        <v>0</v>
      </c>
      <c r="AX91" s="708" t="str">
        <f>IFERROR(ROUNDDOWN(AV92/$AT$2,1),"")</f>
        <v/>
      </c>
      <c r="AY91" s="254"/>
      <c r="AZ91" s="254"/>
    </row>
    <row r="92" spans="2:52" ht="17.100000000000001" customHeight="1">
      <c r="B92" s="687"/>
      <c r="C92" s="720"/>
      <c r="D92" s="721"/>
      <c r="E92" s="721"/>
      <c r="F92" s="721"/>
      <c r="G92" s="721"/>
      <c r="H92" s="722"/>
      <c r="I92" s="726"/>
      <c r="J92" s="727"/>
      <c r="K92" s="727"/>
      <c r="L92" s="727"/>
      <c r="M92" s="728"/>
      <c r="N92" s="720"/>
      <c r="O92" s="721"/>
      <c r="P92" s="722"/>
      <c r="Q92" s="256" t="str">
        <f>IFERROR(IF(AND(AND($N91&lt;&gt;$BI$6,$N91&lt;&gt;$BJ$6),Q91="有"),$AL$2,VLOOKUP(Q91,'P1'!$B$4:$J$35,9,FALSE)),"")</f>
        <v/>
      </c>
      <c r="R92" s="256" t="str">
        <f>IFERROR(IF(AND(AND($N91&lt;&gt;$BI$6,$N91&lt;&gt;$BJ$6),R91="有"),$AL$2,VLOOKUP(R91,'P1'!$B$4:$J$35,9,FALSE)),"")</f>
        <v/>
      </c>
      <c r="S92" s="256" t="str">
        <f>IFERROR(IF(AND(AND($N91&lt;&gt;$BI$6,$N91&lt;&gt;$BJ$6),S91="有"),$AL$2,VLOOKUP(S91,'P1'!$B$4:$J$35,9,FALSE)),"")</f>
        <v/>
      </c>
      <c r="T92" s="256" t="str">
        <f>IFERROR(IF(AND(AND($N91&lt;&gt;$BI$6,$N91&lt;&gt;$BJ$6),T91="有"),$AL$2,VLOOKUP(T91,'P1'!$B$4:$J$35,9,FALSE)),"")</f>
        <v/>
      </c>
      <c r="U92" s="256" t="str">
        <f>IFERROR(IF(AND(AND($N91&lt;&gt;$BI$6,$N91&lt;&gt;$BJ$6),U91="有"),$AL$2,VLOOKUP(U91,'P1'!$B$4:$J$35,9,FALSE)),"")</f>
        <v/>
      </c>
      <c r="V92" s="256" t="str">
        <f>IFERROR(IF(AND(AND($N91&lt;&gt;$BI$6,$N91&lt;&gt;$BJ$6),V91="有"),$AL$2,VLOOKUP(V91,'P1'!$B$4:$J$35,9,FALSE)),"")</f>
        <v/>
      </c>
      <c r="W92" s="256" t="str">
        <f>IFERROR(IF(AND(AND($N91&lt;&gt;$BI$6,$N91&lt;&gt;$BJ$6),W91="有"),$AL$2,VLOOKUP(W91,'P1'!$B$4:$J$35,9,FALSE)),"")</f>
        <v/>
      </c>
      <c r="X92" s="256" t="str">
        <f>IFERROR(IF(AND(AND($N91&lt;&gt;$BI$6,$N91&lt;&gt;$BJ$6),X91="有"),$AL$2,VLOOKUP(X91,'P1'!$B$4:$J$35,9,FALSE)),"")</f>
        <v/>
      </c>
      <c r="Y92" s="256" t="str">
        <f>IFERROR(IF(AND(AND($N91&lt;&gt;$BI$6,$N91&lt;&gt;$BJ$6),Y91="有"),$AL$2,VLOOKUP(Y91,'P1'!$B$4:$J$35,9,FALSE)),"")</f>
        <v/>
      </c>
      <c r="Z92" s="256" t="str">
        <f>IFERROR(IF(AND(AND($N91&lt;&gt;$BI$6,$N91&lt;&gt;$BJ$6),Z91="有"),$AL$2,VLOOKUP(Z91,'P1'!$B$4:$J$35,9,FALSE)),"")</f>
        <v/>
      </c>
      <c r="AA92" s="256" t="str">
        <f>IFERROR(IF(AND(AND($N91&lt;&gt;$BI$6,$N91&lt;&gt;$BJ$6),AA91="有"),$AL$2,VLOOKUP(AA91,'P1'!$B$4:$J$35,9,FALSE)),"")</f>
        <v/>
      </c>
      <c r="AB92" s="256" t="str">
        <f>IFERROR(IF(AND(AND($N91&lt;&gt;$BI$6,$N91&lt;&gt;$BJ$6),AB91="有"),$AL$2,VLOOKUP(AB91,'P1'!$B$4:$J$35,9,FALSE)),"")</f>
        <v/>
      </c>
      <c r="AC92" s="256" t="str">
        <f>IFERROR(IF(AND(AND($N91&lt;&gt;$BI$6,$N91&lt;&gt;$BJ$6),AC91="有"),$AL$2,VLOOKUP(AC91,'P1'!$B$4:$J$35,9,FALSE)),"")</f>
        <v/>
      </c>
      <c r="AD92" s="256" t="str">
        <f>IFERROR(IF(AND(AND($N91&lt;&gt;$BI$6,$N91&lt;&gt;$BJ$6),AD91="有"),$AL$2,VLOOKUP(AD91,'P1'!$B$4:$J$35,9,FALSE)),"")</f>
        <v/>
      </c>
      <c r="AE92" s="256" t="str">
        <f>IFERROR(IF(AND(AND($N91&lt;&gt;$BI$6,$N91&lt;&gt;$BJ$6),AE91="有"),$AL$2,VLOOKUP(AE91,'P1'!$B$4:$J$35,9,FALSE)),"")</f>
        <v/>
      </c>
      <c r="AF92" s="256" t="str">
        <f>IFERROR(IF(AND(AND($N91&lt;&gt;$BI$6,$N91&lt;&gt;$BJ$6),AF91="有"),$AL$2,VLOOKUP(AF91,'P1'!$B$4:$J$35,9,FALSE)),"")</f>
        <v/>
      </c>
      <c r="AG92" s="256" t="str">
        <f>IFERROR(IF(AND(AND($N91&lt;&gt;$BI$6,$N91&lt;&gt;$BJ$6),AG91="有"),$AL$2,VLOOKUP(AG91,'P1'!$B$4:$J$35,9,FALSE)),"")</f>
        <v/>
      </c>
      <c r="AH92" s="256" t="str">
        <f>IFERROR(IF(AND(AND($N91&lt;&gt;$BI$6,$N91&lt;&gt;$BJ$6),AH91="有"),$AL$2,VLOOKUP(AH91,'P1'!$B$4:$J$35,9,FALSE)),"")</f>
        <v/>
      </c>
      <c r="AI92" s="256" t="str">
        <f>IFERROR(IF(AND(AND($N91&lt;&gt;$BI$6,$N91&lt;&gt;$BJ$6),AI91="有"),$AL$2,VLOOKUP(AI91,'P1'!$B$4:$J$35,9,FALSE)),"")</f>
        <v/>
      </c>
      <c r="AJ92" s="256" t="str">
        <f>IFERROR(IF(AND(AND($N91&lt;&gt;$BI$6,$N91&lt;&gt;$BJ$6),AJ91="有"),$AL$2,VLOOKUP(AJ91,'P1'!$B$4:$J$35,9,FALSE)),"")</f>
        <v/>
      </c>
      <c r="AK92" s="256" t="str">
        <f>IFERROR(IF(AND(AND($N91&lt;&gt;$BI$6,$N91&lt;&gt;$BJ$6),AK91="有"),$AL$2,VLOOKUP(AK91,'P1'!$B$4:$J$35,9,FALSE)),"")</f>
        <v/>
      </c>
      <c r="AL92" s="256" t="str">
        <f>IFERROR(IF(AND(AND($N91&lt;&gt;$BI$6,$N91&lt;&gt;$BJ$6),AL91="有"),$AL$2,VLOOKUP(AL91,'P1'!$B$4:$J$35,9,FALSE)),"")</f>
        <v/>
      </c>
      <c r="AM92" s="256" t="str">
        <f>IFERROR(IF(AND(AND($N91&lt;&gt;$BI$6,$N91&lt;&gt;$BJ$6),AM91="有"),$AL$2,VLOOKUP(AM91,'P1'!$B$4:$J$35,9,FALSE)),"")</f>
        <v/>
      </c>
      <c r="AN92" s="256" t="str">
        <f>IFERROR(IF(AND(AND($N91&lt;&gt;$BI$6,$N91&lt;&gt;$BJ$6),AN91="有"),$AL$2,VLOOKUP(AN91,'P1'!$B$4:$J$35,9,FALSE)),"")</f>
        <v/>
      </c>
      <c r="AO92" s="256" t="str">
        <f>IFERROR(IF(AND(AND($N91&lt;&gt;$BI$6,$N91&lt;&gt;$BJ$6),AO91="有"),$AL$2,VLOOKUP(AO91,'P1'!$B$4:$J$35,9,FALSE)),"")</f>
        <v/>
      </c>
      <c r="AP92" s="256" t="str">
        <f>IFERROR(IF(AND(AND($N91&lt;&gt;$BI$6,$N91&lt;&gt;$BJ$6),AP91="有"),$AL$2,VLOOKUP(AP91,'P1'!$B$4:$J$35,9,FALSE)),"")</f>
        <v/>
      </c>
      <c r="AQ92" s="256" t="str">
        <f>IFERROR(IF(AND(AND($N91&lt;&gt;$BI$6,$N91&lt;&gt;$BJ$6),AQ91="有"),$AL$2,VLOOKUP(AQ91,'P1'!$B$4:$J$35,9,FALSE)),"")</f>
        <v/>
      </c>
      <c r="AR92" s="256" t="str">
        <f>IFERROR(IF(AND(AND($N91&lt;&gt;$BI$6,$N91&lt;&gt;$BJ$6),AR91="有"),$AL$2,VLOOKUP(AR91,'P1'!$B$4:$J$35,9,FALSE)),"")</f>
        <v/>
      </c>
      <c r="AS92" s="256" t="str">
        <f>IFERROR(IF(AND(AND($N91&lt;&gt;$BI$6,$N91&lt;&gt;$BJ$6),AS91="有"),$AL$2,VLOOKUP(AS91,'P1'!$B$4:$J$35,9,FALSE)),"")</f>
        <v/>
      </c>
      <c r="AT92" s="256" t="str">
        <f>IFERROR(IF(AND(AND($N91&lt;&gt;$BI$6,$N91&lt;&gt;$BJ$6),AT91="有"),$AL$2,VLOOKUP(AT91,'P1'!$B$4:$J$35,9,FALSE)),"")</f>
        <v/>
      </c>
      <c r="AU92" s="256" t="str">
        <f>IFERROR(IF(AND(AND($N91&lt;&gt;$BI$6,$N91&lt;&gt;$BJ$6),AU91="有"),$AL$2,VLOOKUP(AU91,'P1'!$B$4:$J$35,9,FALSE)),"")</f>
        <v/>
      </c>
      <c r="AV92" s="257">
        <f>SUM(Q92:AU92)</f>
        <v>0</v>
      </c>
      <c r="AW92" s="707"/>
      <c r="AX92" s="709"/>
      <c r="AY92" s="258"/>
      <c r="AZ92" s="258"/>
    </row>
    <row r="93" spans="2:52" ht="17.100000000000001" customHeight="1">
      <c r="B93" s="686">
        <f>B91+1</f>
        <v>38</v>
      </c>
      <c r="C93" s="717"/>
      <c r="D93" s="718"/>
      <c r="E93" s="718"/>
      <c r="F93" s="718"/>
      <c r="G93" s="718"/>
      <c r="H93" s="719"/>
      <c r="I93" s="723"/>
      <c r="J93" s="724"/>
      <c r="K93" s="724"/>
      <c r="L93" s="724"/>
      <c r="M93" s="725"/>
      <c r="N93" s="729"/>
      <c r="O93" s="730"/>
      <c r="P93" s="71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3">
        <f>COUNTA(Q93:AU93)</f>
        <v>0</v>
      </c>
      <c r="AW93" s="706">
        <f>AV94</f>
        <v>0</v>
      </c>
      <c r="AX93" s="708" t="str">
        <f>IFERROR(ROUNDDOWN(AV94/$AT$2,1),"")</f>
        <v/>
      </c>
      <c r="AY93" s="254"/>
      <c r="AZ93" s="254"/>
    </row>
    <row r="94" spans="2:52" ht="17.100000000000001" customHeight="1">
      <c r="B94" s="687"/>
      <c r="C94" s="720"/>
      <c r="D94" s="721"/>
      <c r="E94" s="721"/>
      <c r="F94" s="721"/>
      <c r="G94" s="721"/>
      <c r="H94" s="722"/>
      <c r="I94" s="726"/>
      <c r="J94" s="727"/>
      <c r="K94" s="727"/>
      <c r="L94" s="727"/>
      <c r="M94" s="728"/>
      <c r="N94" s="720"/>
      <c r="O94" s="721"/>
      <c r="P94" s="722"/>
      <c r="Q94" s="256" t="str">
        <f>IFERROR(IF(AND(AND($N93&lt;&gt;$BI$6,$N93&lt;&gt;$BJ$6),Q93="有"),$AL$2,VLOOKUP(Q93,'P1'!$B$4:$J$35,9,FALSE)),"")</f>
        <v/>
      </c>
      <c r="R94" s="256" t="str">
        <f>IFERROR(IF(AND(AND($N93&lt;&gt;$BI$6,$N93&lt;&gt;$BJ$6),R93="有"),$AL$2,VLOOKUP(R93,'P1'!$B$4:$J$35,9,FALSE)),"")</f>
        <v/>
      </c>
      <c r="S94" s="256" t="str">
        <f>IFERROR(IF(AND(AND($N93&lt;&gt;$BI$6,$N93&lt;&gt;$BJ$6),S93="有"),$AL$2,VLOOKUP(S93,'P1'!$B$4:$J$35,9,FALSE)),"")</f>
        <v/>
      </c>
      <c r="T94" s="256" t="str">
        <f>IFERROR(IF(AND(AND($N93&lt;&gt;$BI$6,$N93&lt;&gt;$BJ$6),T93="有"),$AL$2,VLOOKUP(T93,'P1'!$B$4:$J$35,9,FALSE)),"")</f>
        <v/>
      </c>
      <c r="U94" s="256" t="str">
        <f>IFERROR(IF(AND(AND($N93&lt;&gt;$BI$6,$N93&lt;&gt;$BJ$6),U93="有"),$AL$2,VLOOKUP(U93,'P1'!$B$4:$J$35,9,FALSE)),"")</f>
        <v/>
      </c>
      <c r="V94" s="256" t="str">
        <f>IFERROR(IF(AND(AND($N93&lt;&gt;$BI$6,$N93&lt;&gt;$BJ$6),V93="有"),$AL$2,VLOOKUP(V93,'P1'!$B$4:$J$35,9,FALSE)),"")</f>
        <v/>
      </c>
      <c r="W94" s="256" t="str">
        <f>IFERROR(IF(AND(AND($N93&lt;&gt;$BI$6,$N93&lt;&gt;$BJ$6),W93="有"),$AL$2,VLOOKUP(W93,'P1'!$B$4:$J$35,9,FALSE)),"")</f>
        <v/>
      </c>
      <c r="X94" s="256" t="str">
        <f>IFERROR(IF(AND(AND($N93&lt;&gt;$BI$6,$N93&lt;&gt;$BJ$6),X93="有"),$AL$2,VLOOKUP(X93,'P1'!$B$4:$J$35,9,FALSE)),"")</f>
        <v/>
      </c>
      <c r="Y94" s="256" t="str">
        <f>IFERROR(IF(AND(AND($N93&lt;&gt;$BI$6,$N93&lt;&gt;$BJ$6),Y93="有"),$AL$2,VLOOKUP(Y93,'P1'!$B$4:$J$35,9,FALSE)),"")</f>
        <v/>
      </c>
      <c r="Z94" s="256" t="str">
        <f>IFERROR(IF(AND(AND($N93&lt;&gt;$BI$6,$N93&lt;&gt;$BJ$6),Z93="有"),$AL$2,VLOOKUP(Z93,'P1'!$B$4:$J$35,9,FALSE)),"")</f>
        <v/>
      </c>
      <c r="AA94" s="256" t="str">
        <f>IFERROR(IF(AND(AND($N93&lt;&gt;$BI$6,$N93&lt;&gt;$BJ$6),AA93="有"),$AL$2,VLOOKUP(AA93,'P1'!$B$4:$J$35,9,FALSE)),"")</f>
        <v/>
      </c>
      <c r="AB94" s="256" t="str">
        <f>IFERROR(IF(AND(AND($N93&lt;&gt;$BI$6,$N93&lt;&gt;$BJ$6),AB93="有"),$AL$2,VLOOKUP(AB93,'P1'!$B$4:$J$35,9,FALSE)),"")</f>
        <v/>
      </c>
      <c r="AC94" s="256" t="str">
        <f>IFERROR(IF(AND(AND($N93&lt;&gt;$BI$6,$N93&lt;&gt;$BJ$6),AC93="有"),$AL$2,VLOOKUP(AC93,'P1'!$B$4:$J$35,9,FALSE)),"")</f>
        <v/>
      </c>
      <c r="AD94" s="256" t="str">
        <f>IFERROR(IF(AND(AND($N93&lt;&gt;$BI$6,$N93&lt;&gt;$BJ$6),AD93="有"),$AL$2,VLOOKUP(AD93,'P1'!$B$4:$J$35,9,FALSE)),"")</f>
        <v/>
      </c>
      <c r="AE94" s="256" t="str">
        <f>IFERROR(IF(AND(AND($N93&lt;&gt;$BI$6,$N93&lt;&gt;$BJ$6),AE93="有"),$AL$2,VLOOKUP(AE93,'P1'!$B$4:$J$35,9,FALSE)),"")</f>
        <v/>
      </c>
      <c r="AF94" s="256" t="str">
        <f>IFERROR(IF(AND(AND($N93&lt;&gt;$BI$6,$N93&lt;&gt;$BJ$6),AF93="有"),$AL$2,VLOOKUP(AF93,'P1'!$B$4:$J$35,9,FALSE)),"")</f>
        <v/>
      </c>
      <c r="AG94" s="256" t="str">
        <f>IFERROR(IF(AND(AND($N93&lt;&gt;$BI$6,$N93&lt;&gt;$BJ$6),AG93="有"),$AL$2,VLOOKUP(AG93,'P1'!$B$4:$J$35,9,FALSE)),"")</f>
        <v/>
      </c>
      <c r="AH94" s="256" t="str">
        <f>IFERROR(IF(AND(AND($N93&lt;&gt;$BI$6,$N93&lt;&gt;$BJ$6),AH93="有"),$AL$2,VLOOKUP(AH93,'P1'!$B$4:$J$35,9,FALSE)),"")</f>
        <v/>
      </c>
      <c r="AI94" s="256" t="str">
        <f>IFERROR(IF(AND(AND($N93&lt;&gt;$BI$6,$N93&lt;&gt;$BJ$6),AI93="有"),$AL$2,VLOOKUP(AI93,'P1'!$B$4:$J$35,9,FALSE)),"")</f>
        <v/>
      </c>
      <c r="AJ94" s="256" t="str">
        <f>IFERROR(IF(AND(AND($N93&lt;&gt;$BI$6,$N93&lt;&gt;$BJ$6),AJ93="有"),$AL$2,VLOOKUP(AJ93,'P1'!$B$4:$J$35,9,FALSE)),"")</f>
        <v/>
      </c>
      <c r="AK94" s="256" t="str">
        <f>IFERROR(IF(AND(AND($N93&lt;&gt;$BI$6,$N93&lt;&gt;$BJ$6),AK93="有"),$AL$2,VLOOKUP(AK93,'P1'!$B$4:$J$35,9,FALSE)),"")</f>
        <v/>
      </c>
      <c r="AL94" s="256" t="str">
        <f>IFERROR(IF(AND(AND($N93&lt;&gt;$BI$6,$N93&lt;&gt;$BJ$6),AL93="有"),$AL$2,VLOOKUP(AL93,'P1'!$B$4:$J$35,9,FALSE)),"")</f>
        <v/>
      </c>
      <c r="AM94" s="256" t="str">
        <f>IFERROR(IF(AND(AND($N93&lt;&gt;$BI$6,$N93&lt;&gt;$BJ$6),AM93="有"),$AL$2,VLOOKUP(AM93,'P1'!$B$4:$J$35,9,FALSE)),"")</f>
        <v/>
      </c>
      <c r="AN94" s="256" t="str">
        <f>IFERROR(IF(AND(AND($N93&lt;&gt;$BI$6,$N93&lt;&gt;$BJ$6),AN93="有"),$AL$2,VLOOKUP(AN93,'P1'!$B$4:$J$35,9,FALSE)),"")</f>
        <v/>
      </c>
      <c r="AO94" s="256" t="str">
        <f>IFERROR(IF(AND(AND($N93&lt;&gt;$BI$6,$N93&lt;&gt;$BJ$6),AO93="有"),$AL$2,VLOOKUP(AO93,'P1'!$B$4:$J$35,9,FALSE)),"")</f>
        <v/>
      </c>
      <c r="AP94" s="256" t="str">
        <f>IFERROR(IF(AND(AND($N93&lt;&gt;$BI$6,$N93&lt;&gt;$BJ$6),AP93="有"),$AL$2,VLOOKUP(AP93,'P1'!$B$4:$J$35,9,FALSE)),"")</f>
        <v/>
      </c>
      <c r="AQ94" s="256" t="str">
        <f>IFERROR(IF(AND(AND($N93&lt;&gt;$BI$6,$N93&lt;&gt;$BJ$6),AQ93="有"),$AL$2,VLOOKUP(AQ93,'P1'!$B$4:$J$35,9,FALSE)),"")</f>
        <v/>
      </c>
      <c r="AR94" s="256" t="str">
        <f>IFERROR(IF(AND(AND($N93&lt;&gt;$BI$6,$N93&lt;&gt;$BJ$6),AR93="有"),$AL$2,VLOOKUP(AR93,'P1'!$B$4:$J$35,9,FALSE)),"")</f>
        <v/>
      </c>
      <c r="AS94" s="256" t="str">
        <f>IFERROR(IF(AND(AND($N93&lt;&gt;$BI$6,$N93&lt;&gt;$BJ$6),AS93="有"),$AL$2,VLOOKUP(AS93,'P1'!$B$4:$J$35,9,FALSE)),"")</f>
        <v/>
      </c>
      <c r="AT94" s="256" t="str">
        <f>IFERROR(IF(AND(AND($N93&lt;&gt;$BI$6,$N93&lt;&gt;$BJ$6),AT93="有"),$AL$2,VLOOKUP(AT93,'P1'!$B$4:$J$35,9,FALSE)),"")</f>
        <v/>
      </c>
      <c r="AU94" s="256" t="str">
        <f>IFERROR(IF(AND(AND($N93&lt;&gt;$BI$6,$N93&lt;&gt;$BJ$6),AU93="有"),$AL$2,VLOOKUP(AU93,'P1'!$B$4:$J$35,9,FALSE)),"")</f>
        <v/>
      </c>
      <c r="AV94" s="257">
        <f>SUM(Q94:AU94)</f>
        <v>0</v>
      </c>
      <c r="AW94" s="707"/>
      <c r="AX94" s="709"/>
      <c r="AY94" s="258"/>
      <c r="AZ94" s="258"/>
    </row>
    <row r="95" spans="2:52" ht="17.100000000000001" customHeight="1">
      <c r="B95" s="686">
        <f t="shared" si="5"/>
        <v>39</v>
      </c>
      <c r="C95" s="717"/>
      <c r="D95" s="718"/>
      <c r="E95" s="718"/>
      <c r="F95" s="718"/>
      <c r="G95" s="718"/>
      <c r="H95" s="719"/>
      <c r="I95" s="723"/>
      <c r="J95" s="724"/>
      <c r="K95" s="724"/>
      <c r="L95" s="724"/>
      <c r="M95" s="725"/>
      <c r="N95" s="729"/>
      <c r="O95" s="730"/>
      <c r="P95" s="71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3">
        <f>COUNTA(Q95:AU95)</f>
        <v>0</v>
      </c>
      <c r="AW95" s="706">
        <f>AV96</f>
        <v>0</v>
      </c>
      <c r="AX95" s="708" t="str">
        <f>IFERROR(ROUNDDOWN(AV96/$AT$2,1),"")</f>
        <v/>
      </c>
      <c r="AY95" s="254"/>
      <c r="AZ95" s="254"/>
    </row>
    <row r="96" spans="2:52" ht="17.100000000000001" customHeight="1">
      <c r="B96" s="687"/>
      <c r="C96" s="720"/>
      <c r="D96" s="721"/>
      <c r="E96" s="721"/>
      <c r="F96" s="721"/>
      <c r="G96" s="721"/>
      <c r="H96" s="722"/>
      <c r="I96" s="726"/>
      <c r="J96" s="727"/>
      <c r="K96" s="727"/>
      <c r="L96" s="727"/>
      <c r="M96" s="728"/>
      <c r="N96" s="720"/>
      <c r="O96" s="721"/>
      <c r="P96" s="722"/>
      <c r="Q96" s="256" t="str">
        <f>IFERROR(IF(AND(AND($N95&lt;&gt;$BI$6,$N95&lt;&gt;$BJ$6),Q95="有"),$AL$2,VLOOKUP(Q95,'P1'!$B$4:$J$35,9,FALSE)),"")</f>
        <v/>
      </c>
      <c r="R96" s="256" t="str">
        <f>IFERROR(IF(AND(AND($N95&lt;&gt;$BI$6,$N95&lt;&gt;$BJ$6),R95="有"),$AL$2,VLOOKUP(R95,'P1'!$B$4:$J$35,9,FALSE)),"")</f>
        <v/>
      </c>
      <c r="S96" s="256" t="str">
        <f>IFERROR(IF(AND(AND($N95&lt;&gt;$BI$6,$N95&lt;&gt;$BJ$6),S95="有"),$AL$2,VLOOKUP(S95,'P1'!$B$4:$J$35,9,FALSE)),"")</f>
        <v/>
      </c>
      <c r="T96" s="256" t="str">
        <f>IFERROR(IF(AND(AND($N95&lt;&gt;$BI$6,$N95&lt;&gt;$BJ$6),T95="有"),$AL$2,VLOOKUP(T95,'P1'!$B$4:$J$35,9,FALSE)),"")</f>
        <v/>
      </c>
      <c r="U96" s="256" t="str">
        <f>IFERROR(IF(AND(AND($N95&lt;&gt;$BI$6,$N95&lt;&gt;$BJ$6),U95="有"),$AL$2,VLOOKUP(U95,'P1'!$B$4:$J$35,9,FALSE)),"")</f>
        <v/>
      </c>
      <c r="V96" s="256" t="str">
        <f>IFERROR(IF(AND(AND($N95&lt;&gt;$BI$6,$N95&lt;&gt;$BJ$6),V95="有"),$AL$2,VLOOKUP(V95,'P1'!$B$4:$J$35,9,FALSE)),"")</f>
        <v/>
      </c>
      <c r="W96" s="256" t="str">
        <f>IFERROR(IF(AND(AND($N95&lt;&gt;$BI$6,$N95&lt;&gt;$BJ$6),W95="有"),$AL$2,VLOOKUP(W95,'P1'!$B$4:$J$35,9,FALSE)),"")</f>
        <v/>
      </c>
      <c r="X96" s="256" t="str">
        <f>IFERROR(IF(AND(AND($N95&lt;&gt;$BI$6,$N95&lt;&gt;$BJ$6),X95="有"),$AL$2,VLOOKUP(X95,'P1'!$B$4:$J$35,9,FALSE)),"")</f>
        <v/>
      </c>
      <c r="Y96" s="256" t="str">
        <f>IFERROR(IF(AND(AND($N95&lt;&gt;$BI$6,$N95&lt;&gt;$BJ$6),Y95="有"),$AL$2,VLOOKUP(Y95,'P1'!$B$4:$J$35,9,FALSE)),"")</f>
        <v/>
      </c>
      <c r="Z96" s="256" t="str">
        <f>IFERROR(IF(AND(AND($N95&lt;&gt;$BI$6,$N95&lt;&gt;$BJ$6),Z95="有"),$AL$2,VLOOKUP(Z95,'P1'!$B$4:$J$35,9,FALSE)),"")</f>
        <v/>
      </c>
      <c r="AA96" s="256" t="str">
        <f>IFERROR(IF(AND(AND($N95&lt;&gt;$BI$6,$N95&lt;&gt;$BJ$6),AA95="有"),$AL$2,VLOOKUP(AA95,'P1'!$B$4:$J$35,9,FALSE)),"")</f>
        <v/>
      </c>
      <c r="AB96" s="256" t="str">
        <f>IFERROR(IF(AND(AND($N95&lt;&gt;$BI$6,$N95&lt;&gt;$BJ$6),AB95="有"),$AL$2,VLOOKUP(AB95,'P1'!$B$4:$J$35,9,FALSE)),"")</f>
        <v/>
      </c>
      <c r="AC96" s="256" t="str">
        <f>IFERROR(IF(AND(AND($N95&lt;&gt;$BI$6,$N95&lt;&gt;$BJ$6),AC95="有"),$AL$2,VLOOKUP(AC95,'P1'!$B$4:$J$35,9,FALSE)),"")</f>
        <v/>
      </c>
      <c r="AD96" s="256" t="str">
        <f>IFERROR(IF(AND(AND($N95&lt;&gt;$BI$6,$N95&lt;&gt;$BJ$6),AD95="有"),$AL$2,VLOOKUP(AD95,'P1'!$B$4:$J$35,9,FALSE)),"")</f>
        <v/>
      </c>
      <c r="AE96" s="256" t="str">
        <f>IFERROR(IF(AND(AND($N95&lt;&gt;$BI$6,$N95&lt;&gt;$BJ$6),AE95="有"),$AL$2,VLOOKUP(AE95,'P1'!$B$4:$J$35,9,FALSE)),"")</f>
        <v/>
      </c>
      <c r="AF96" s="256" t="str">
        <f>IFERROR(IF(AND(AND($N95&lt;&gt;$BI$6,$N95&lt;&gt;$BJ$6),AF95="有"),$AL$2,VLOOKUP(AF95,'P1'!$B$4:$J$35,9,FALSE)),"")</f>
        <v/>
      </c>
      <c r="AG96" s="256" t="str">
        <f>IFERROR(IF(AND(AND($N95&lt;&gt;$BI$6,$N95&lt;&gt;$BJ$6),AG95="有"),$AL$2,VLOOKUP(AG95,'P1'!$B$4:$J$35,9,FALSE)),"")</f>
        <v/>
      </c>
      <c r="AH96" s="256" t="str">
        <f>IFERROR(IF(AND(AND($N95&lt;&gt;$BI$6,$N95&lt;&gt;$BJ$6),AH95="有"),$AL$2,VLOOKUP(AH95,'P1'!$B$4:$J$35,9,FALSE)),"")</f>
        <v/>
      </c>
      <c r="AI96" s="256" t="str">
        <f>IFERROR(IF(AND(AND($N95&lt;&gt;$BI$6,$N95&lt;&gt;$BJ$6),AI95="有"),$AL$2,VLOOKUP(AI95,'P1'!$B$4:$J$35,9,FALSE)),"")</f>
        <v/>
      </c>
      <c r="AJ96" s="256" t="str">
        <f>IFERROR(IF(AND(AND($N95&lt;&gt;$BI$6,$N95&lt;&gt;$BJ$6),AJ95="有"),$AL$2,VLOOKUP(AJ95,'P1'!$B$4:$J$35,9,FALSE)),"")</f>
        <v/>
      </c>
      <c r="AK96" s="256" t="str">
        <f>IFERROR(IF(AND(AND($N95&lt;&gt;$BI$6,$N95&lt;&gt;$BJ$6),AK95="有"),$AL$2,VLOOKUP(AK95,'P1'!$B$4:$J$35,9,FALSE)),"")</f>
        <v/>
      </c>
      <c r="AL96" s="256" t="str">
        <f>IFERROR(IF(AND(AND($N95&lt;&gt;$BI$6,$N95&lt;&gt;$BJ$6),AL95="有"),$AL$2,VLOOKUP(AL95,'P1'!$B$4:$J$35,9,FALSE)),"")</f>
        <v/>
      </c>
      <c r="AM96" s="256" t="str">
        <f>IFERROR(IF(AND(AND($N95&lt;&gt;$BI$6,$N95&lt;&gt;$BJ$6),AM95="有"),$AL$2,VLOOKUP(AM95,'P1'!$B$4:$J$35,9,FALSE)),"")</f>
        <v/>
      </c>
      <c r="AN96" s="256" t="str">
        <f>IFERROR(IF(AND(AND($N95&lt;&gt;$BI$6,$N95&lt;&gt;$BJ$6),AN95="有"),$AL$2,VLOOKUP(AN95,'P1'!$B$4:$J$35,9,FALSE)),"")</f>
        <v/>
      </c>
      <c r="AO96" s="256" t="str">
        <f>IFERROR(IF(AND(AND($N95&lt;&gt;$BI$6,$N95&lt;&gt;$BJ$6),AO95="有"),$AL$2,VLOOKUP(AO95,'P1'!$B$4:$J$35,9,FALSE)),"")</f>
        <v/>
      </c>
      <c r="AP96" s="256" t="str">
        <f>IFERROR(IF(AND(AND($N95&lt;&gt;$BI$6,$N95&lt;&gt;$BJ$6),AP95="有"),$AL$2,VLOOKUP(AP95,'P1'!$B$4:$J$35,9,FALSE)),"")</f>
        <v/>
      </c>
      <c r="AQ96" s="256" t="str">
        <f>IFERROR(IF(AND(AND($N95&lt;&gt;$BI$6,$N95&lt;&gt;$BJ$6),AQ95="有"),$AL$2,VLOOKUP(AQ95,'P1'!$B$4:$J$35,9,FALSE)),"")</f>
        <v/>
      </c>
      <c r="AR96" s="256" t="str">
        <f>IFERROR(IF(AND(AND($N95&lt;&gt;$BI$6,$N95&lt;&gt;$BJ$6),AR95="有"),$AL$2,VLOOKUP(AR95,'P1'!$B$4:$J$35,9,FALSE)),"")</f>
        <v/>
      </c>
      <c r="AS96" s="256" t="str">
        <f>IFERROR(IF(AND(AND($N95&lt;&gt;$BI$6,$N95&lt;&gt;$BJ$6),AS95="有"),$AL$2,VLOOKUP(AS95,'P1'!$B$4:$J$35,9,FALSE)),"")</f>
        <v/>
      </c>
      <c r="AT96" s="256" t="str">
        <f>IFERROR(IF(AND(AND($N95&lt;&gt;$BI$6,$N95&lt;&gt;$BJ$6),AT95="有"),$AL$2,VLOOKUP(AT95,'P1'!$B$4:$J$35,9,FALSE)),"")</f>
        <v/>
      </c>
      <c r="AU96" s="256" t="str">
        <f>IFERROR(IF(AND(AND($N95&lt;&gt;$BI$6,$N95&lt;&gt;$BJ$6),AU95="有"),$AL$2,VLOOKUP(AU95,'P1'!$B$4:$J$35,9,FALSE)),"")</f>
        <v/>
      </c>
      <c r="AV96" s="257">
        <f>SUM(Q96:AU96)</f>
        <v>0</v>
      </c>
      <c r="AW96" s="707"/>
      <c r="AX96" s="709"/>
      <c r="AY96" s="258"/>
      <c r="AZ96" s="258"/>
    </row>
    <row r="97" spans="2:59" ht="17.100000000000001" customHeight="1">
      <c r="B97" s="686">
        <f t="shared" si="5"/>
        <v>40</v>
      </c>
      <c r="C97" s="717"/>
      <c r="D97" s="718"/>
      <c r="E97" s="718"/>
      <c r="F97" s="718"/>
      <c r="G97" s="718"/>
      <c r="H97" s="719"/>
      <c r="I97" s="723"/>
      <c r="J97" s="724"/>
      <c r="K97" s="724"/>
      <c r="L97" s="724"/>
      <c r="M97" s="725"/>
      <c r="N97" s="729"/>
      <c r="O97" s="730"/>
      <c r="P97" s="71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3">
        <f>COUNTA(Q97:AU97)</f>
        <v>0</v>
      </c>
      <c r="AW97" s="706">
        <f>AV98</f>
        <v>0</v>
      </c>
      <c r="AX97" s="708" t="str">
        <f>IFERROR(ROUNDDOWN(AV98/$AT$2,1),"")</f>
        <v/>
      </c>
      <c r="AY97" s="254"/>
      <c r="AZ97" s="254"/>
    </row>
    <row r="98" spans="2:59" ht="17.100000000000001" customHeight="1">
      <c r="B98" s="687"/>
      <c r="C98" s="720"/>
      <c r="D98" s="721"/>
      <c r="E98" s="721"/>
      <c r="F98" s="721"/>
      <c r="G98" s="721"/>
      <c r="H98" s="722"/>
      <c r="I98" s="726"/>
      <c r="J98" s="727"/>
      <c r="K98" s="727"/>
      <c r="L98" s="727"/>
      <c r="M98" s="728"/>
      <c r="N98" s="720"/>
      <c r="O98" s="721"/>
      <c r="P98" s="722"/>
      <c r="Q98" s="256" t="str">
        <f>IFERROR(IF(AND(AND($N97&lt;&gt;$BI$6,$N97&lt;&gt;$BJ$6),Q97="有"),$AL$2,VLOOKUP(Q97,'P1'!$B$4:$J$35,9,FALSE)),"")</f>
        <v/>
      </c>
      <c r="R98" s="256" t="str">
        <f>IFERROR(IF(AND(AND($N97&lt;&gt;$BI$6,$N97&lt;&gt;$BJ$6),R97="有"),$AL$2,VLOOKUP(R97,'P1'!$B$4:$J$35,9,FALSE)),"")</f>
        <v/>
      </c>
      <c r="S98" s="256" t="str">
        <f>IFERROR(IF(AND(AND($N97&lt;&gt;$BI$6,$N97&lt;&gt;$BJ$6),S97="有"),$AL$2,VLOOKUP(S97,'P1'!$B$4:$J$35,9,FALSE)),"")</f>
        <v/>
      </c>
      <c r="T98" s="256" t="str">
        <f>IFERROR(IF(AND(AND($N97&lt;&gt;$BI$6,$N97&lt;&gt;$BJ$6),T97="有"),$AL$2,VLOOKUP(T97,'P1'!$B$4:$J$35,9,FALSE)),"")</f>
        <v/>
      </c>
      <c r="U98" s="256" t="str">
        <f>IFERROR(IF(AND(AND($N97&lt;&gt;$BI$6,$N97&lt;&gt;$BJ$6),U97="有"),$AL$2,VLOOKUP(U97,'P1'!$B$4:$J$35,9,FALSE)),"")</f>
        <v/>
      </c>
      <c r="V98" s="256" t="str">
        <f>IFERROR(IF(AND(AND($N97&lt;&gt;$BI$6,$N97&lt;&gt;$BJ$6),V97="有"),$AL$2,VLOOKUP(V97,'P1'!$B$4:$J$35,9,FALSE)),"")</f>
        <v/>
      </c>
      <c r="W98" s="256" t="str">
        <f>IFERROR(IF(AND(AND($N97&lt;&gt;$BI$6,$N97&lt;&gt;$BJ$6),W97="有"),$AL$2,VLOOKUP(W97,'P1'!$B$4:$J$35,9,FALSE)),"")</f>
        <v/>
      </c>
      <c r="X98" s="256" t="str">
        <f>IFERROR(IF(AND(AND($N97&lt;&gt;$BI$6,$N97&lt;&gt;$BJ$6),X97="有"),$AL$2,VLOOKUP(X97,'P1'!$B$4:$J$35,9,FALSE)),"")</f>
        <v/>
      </c>
      <c r="Y98" s="256" t="str">
        <f>IFERROR(IF(AND(AND($N97&lt;&gt;$BI$6,$N97&lt;&gt;$BJ$6),Y97="有"),$AL$2,VLOOKUP(Y97,'P1'!$B$4:$J$35,9,FALSE)),"")</f>
        <v/>
      </c>
      <c r="Z98" s="256" t="str">
        <f>IFERROR(IF(AND(AND($N97&lt;&gt;$BI$6,$N97&lt;&gt;$BJ$6),Z97="有"),$AL$2,VLOOKUP(Z97,'P1'!$B$4:$J$35,9,FALSE)),"")</f>
        <v/>
      </c>
      <c r="AA98" s="256" t="str">
        <f>IFERROR(IF(AND(AND($N97&lt;&gt;$BI$6,$N97&lt;&gt;$BJ$6),AA97="有"),$AL$2,VLOOKUP(AA97,'P1'!$B$4:$J$35,9,FALSE)),"")</f>
        <v/>
      </c>
      <c r="AB98" s="256" t="str">
        <f>IFERROR(IF(AND(AND($N97&lt;&gt;$BI$6,$N97&lt;&gt;$BJ$6),AB97="有"),$AL$2,VLOOKUP(AB97,'P1'!$B$4:$J$35,9,FALSE)),"")</f>
        <v/>
      </c>
      <c r="AC98" s="256" t="str">
        <f>IFERROR(IF(AND(AND($N97&lt;&gt;$BI$6,$N97&lt;&gt;$BJ$6),AC97="有"),$AL$2,VLOOKUP(AC97,'P1'!$B$4:$J$35,9,FALSE)),"")</f>
        <v/>
      </c>
      <c r="AD98" s="256" t="str">
        <f>IFERROR(IF(AND(AND($N97&lt;&gt;$BI$6,$N97&lt;&gt;$BJ$6),AD97="有"),$AL$2,VLOOKUP(AD97,'P1'!$B$4:$J$35,9,FALSE)),"")</f>
        <v/>
      </c>
      <c r="AE98" s="256" t="str">
        <f>IFERROR(IF(AND(AND($N97&lt;&gt;$BI$6,$N97&lt;&gt;$BJ$6),AE97="有"),$AL$2,VLOOKUP(AE97,'P1'!$B$4:$J$35,9,FALSE)),"")</f>
        <v/>
      </c>
      <c r="AF98" s="256" t="str">
        <f>IFERROR(IF(AND(AND($N97&lt;&gt;$BI$6,$N97&lt;&gt;$BJ$6),AF97="有"),$AL$2,VLOOKUP(AF97,'P1'!$B$4:$J$35,9,FALSE)),"")</f>
        <v/>
      </c>
      <c r="AG98" s="256" t="str">
        <f>IFERROR(IF(AND(AND($N97&lt;&gt;$BI$6,$N97&lt;&gt;$BJ$6),AG97="有"),$AL$2,VLOOKUP(AG97,'P1'!$B$4:$J$35,9,FALSE)),"")</f>
        <v/>
      </c>
      <c r="AH98" s="256" t="str">
        <f>IFERROR(IF(AND(AND($N97&lt;&gt;$BI$6,$N97&lt;&gt;$BJ$6),AH97="有"),$AL$2,VLOOKUP(AH97,'P1'!$B$4:$J$35,9,FALSE)),"")</f>
        <v/>
      </c>
      <c r="AI98" s="256" t="str">
        <f>IFERROR(IF(AND(AND($N97&lt;&gt;$BI$6,$N97&lt;&gt;$BJ$6),AI97="有"),$AL$2,VLOOKUP(AI97,'P1'!$B$4:$J$35,9,FALSE)),"")</f>
        <v/>
      </c>
      <c r="AJ98" s="256" t="str">
        <f>IFERROR(IF(AND(AND($N97&lt;&gt;$BI$6,$N97&lt;&gt;$BJ$6),AJ97="有"),$AL$2,VLOOKUP(AJ97,'P1'!$B$4:$J$35,9,FALSE)),"")</f>
        <v/>
      </c>
      <c r="AK98" s="256" t="str">
        <f>IFERROR(IF(AND(AND($N97&lt;&gt;$BI$6,$N97&lt;&gt;$BJ$6),AK97="有"),$AL$2,VLOOKUP(AK97,'P1'!$B$4:$J$35,9,FALSE)),"")</f>
        <v/>
      </c>
      <c r="AL98" s="256" t="str">
        <f>IFERROR(IF(AND(AND($N97&lt;&gt;$BI$6,$N97&lt;&gt;$BJ$6),AL97="有"),$AL$2,VLOOKUP(AL97,'P1'!$B$4:$J$35,9,FALSE)),"")</f>
        <v/>
      </c>
      <c r="AM98" s="256" t="str">
        <f>IFERROR(IF(AND(AND($N97&lt;&gt;$BI$6,$N97&lt;&gt;$BJ$6),AM97="有"),$AL$2,VLOOKUP(AM97,'P1'!$B$4:$J$35,9,FALSE)),"")</f>
        <v/>
      </c>
      <c r="AN98" s="256" t="str">
        <f>IFERROR(IF(AND(AND($N97&lt;&gt;$BI$6,$N97&lt;&gt;$BJ$6),AN97="有"),$AL$2,VLOOKUP(AN97,'P1'!$B$4:$J$35,9,FALSE)),"")</f>
        <v/>
      </c>
      <c r="AO98" s="256" t="str">
        <f>IFERROR(IF(AND(AND($N97&lt;&gt;$BI$6,$N97&lt;&gt;$BJ$6),AO97="有"),$AL$2,VLOOKUP(AO97,'P1'!$B$4:$J$35,9,FALSE)),"")</f>
        <v/>
      </c>
      <c r="AP98" s="256" t="str">
        <f>IFERROR(IF(AND(AND($N97&lt;&gt;$BI$6,$N97&lt;&gt;$BJ$6),AP97="有"),$AL$2,VLOOKUP(AP97,'P1'!$B$4:$J$35,9,FALSE)),"")</f>
        <v/>
      </c>
      <c r="AQ98" s="256" t="str">
        <f>IFERROR(IF(AND(AND($N97&lt;&gt;$BI$6,$N97&lt;&gt;$BJ$6),AQ97="有"),$AL$2,VLOOKUP(AQ97,'P1'!$B$4:$J$35,9,FALSE)),"")</f>
        <v/>
      </c>
      <c r="AR98" s="256" t="str">
        <f>IFERROR(IF(AND(AND($N97&lt;&gt;$BI$6,$N97&lt;&gt;$BJ$6),AR97="有"),$AL$2,VLOOKUP(AR97,'P1'!$B$4:$J$35,9,FALSE)),"")</f>
        <v/>
      </c>
      <c r="AS98" s="256" t="str">
        <f>IFERROR(IF(AND(AND($N97&lt;&gt;$BI$6,$N97&lt;&gt;$BJ$6),AS97="有"),$AL$2,VLOOKUP(AS97,'P1'!$B$4:$J$35,9,FALSE)),"")</f>
        <v/>
      </c>
      <c r="AT98" s="256" t="str">
        <f>IFERROR(IF(AND(AND($N97&lt;&gt;$BI$6,$N97&lt;&gt;$BJ$6),AT97="有"),$AL$2,VLOOKUP(AT97,'P1'!$B$4:$J$35,9,FALSE)),"")</f>
        <v/>
      </c>
      <c r="AU98" s="256" t="str">
        <f>IFERROR(IF(AND(AND($N97&lt;&gt;$BI$6,$N97&lt;&gt;$BJ$6),AU97="有"),$AL$2,VLOOKUP(AU97,'P1'!$B$4:$J$35,9,FALSE)),"")</f>
        <v/>
      </c>
      <c r="AV98" s="257">
        <f>SUM(Q98:AU98)</f>
        <v>0</v>
      </c>
      <c r="AW98" s="707"/>
      <c r="AX98" s="709"/>
      <c r="AY98" s="258"/>
      <c r="AZ98" s="258"/>
    </row>
    <row r="99" spans="2:59" s="235" customFormat="1" ht="5.0999999999999996" customHeight="1">
      <c r="B99" s="260"/>
      <c r="C99" s="261"/>
      <c r="D99" s="262"/>
      <c r="E99" s="262"/>
      <c r="F99" s="262"/>
      <c r="G99" s="262"/>
      <c r="H99" s="262"/>
      <c r="I99" s="261"/>
      <c r="J99" s="261"/>
      <c r="K99" s="261"/>
      <c r="L99" s="261"/>
      <c r="M99" s="261"/>
      <c r="N99" s="261"/>
      <c r="O99" s="261"/>
      <c r="P99" s="261"/>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4"/>
      <c r="BA99" s="241"/>
      <c r="BB99" s="241"/>
      <c r="BC99" s="241"/>
      <c r="BD99" s="241"/>
      <c r="BE99" s="241"/>
      <c r="BF99" s="241"/>
      <c r="BG99" s="241"/>
    </row>
    <row r="100" spans="2:59" s="234" customFormat="1" ht="5.0999999999999996" customHeight="1">
      <c r="B100" s="271"/>
      <c r="AS100" s="248"/>
      <c r="AT100" s="248"/>
      <c r="AU100" s="248"/>
      <c r="AY100" s="241"/>
      <c r="AZ100" s="241"/>
      <c r="BA100" s="241"/>
      <c r="BB100" s="241"/>
      <c r="BC100" s="241"/>
      <c r="BD100" s="241"/>
      <c r="BE100" s="241"/>
      <c r="BF100" s="241"/>
      <c r="BG100" s="241"/>
    </row>
    <row r="101" spans="2:59" ht="21.95" customHeight="1">
      <c r="B101" s="243" t="str">
        <f>B2</f>
        <v>（2）　勤務実績　（指導月の４月前の実績）</v>
      </c>
      <c r="S101" s="277" t="s">
        <v>141</v>
      </c>
      <c r="T101" s="731" t="str">
        <f>$T$2</f>
        <v/>
      </c>
      <c r="U101" s="731"/>
      <c r="V101" s="272" t="s">
        <v>27</v>
      </c>
      <c r="W101" s="272">
        <f>$W$2</f>
        <v>7</v>
      </c>
      <c r="X101" s="278" t="s">
        <v>165</v>
      </c>
      <c r="Y101" s="272"/>
      <c r="Z101" s="279" t="s">
        <v>142</v>
      </c>
      <c r="AA101" s="232"/>
      <c r="AB101" s="245"/>
      <c r="AC101" s="245"/>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8" t="str">
        <f>"3 / "&amp;COUNTA(C$6,C$55,C$104,C$153,C$202)</f>
        <v>3 / 1</v>
      </c>
    </row>
    <row r="102" spans="2:59" s="248" customFormat="1" ht="15" customHeight="1">
      <c r="B102" s="686"/>
      <c r="C102" s="694" t="s">
        <v>171</v>
      </c>
      <c r="D102" s="695"/>
      <c r="E102" s="695"/>
      <c r="F102" s="695"/>
      <c r="G102" s="695"/>
      <c r="H102" s="696"/>
      <c r="I102" s="694" t="s">
        <v>172</v>
      </c>
      <c r="J102" s="695"/>
      <c r="K102" s="695"/>
      <c r="L102" s="695"/>
      <c r="M102" s="696"/>
      <c r="N102" s="710" t="s">
        <v>173</v>
      </c>
      <c r="O102" s="695"/>
      <c r="P102" s="696"/>
      <c r="Q102" s="249">
        <f>Q$4</f>
        <v>42917</v>
      </c>
      <c r="R102" s="249">
        <f t="shared" ref="R102:AU102" si="6">R$4</f>
        <v>42918</v>
      </c>
      <c r="S102" s="249">
        <f t="shared" si="6"/>
        <v>42919</v>
      </c>
      <c r="T102" s="249">
        <f t="shared" si="6"/>
        <v>42920</v>
      </c>
      <c r="U102" s="249">
        <f t="shared" si="6"/>
        <v>42921</v>
      </c>
      <c r="V102" s="249">
        <f t="shared" si="6"/>
        <v>42922</v>
      </c>
      <c r="W102" s="249">
        <f t="shared" si="6"/>
        <v>42923</v>
      </c>
      <c r="X102" s="249">
        <f t="shared" si="6"/>
        <v>42924</v>
      </c>
      <c r="Y102" s="249">
        <f t="shared" si="6"/>
        <v>42925</v>
      </c>
      <c r="Z102" s="249">
        <f t="shared" si="6"/>
        <v>42926</v>
      </c>
      <c r="AA102" s="249">
        <f t="shared" si="6"/>
        <v>42927</v>
      </c>
      <c r="AB102" s="249">
        <f t="shared" si="6"/>
        <v>42928</v>
      </c>
      <c r="AC102" s="249">
        <f t="shared" si="6"/>
        <v>42929</v>
      </c>
      <c r="AD102" s="249">
        <f t="shared" si="6"/>
        <v>42930</v>
      </c>
      <c r="AE102" s="249">
        <f t="shared" si="6"/>
        <v>42931</v>
      </c>
      <c r="AF102" s="249">
        <f t="shared" si="6"/>
        <v>42932</v>
      </c>
      <c r="AG102" s="249">
        <f t="shared" si="6"/>
        <v>42933</v>
      </c>
      <c r="AH102" s="249">
        <f t="shared" si="6"/>
        <v>42934</v>
      </c>
      <c r="AI102" s="249">
        <f t="shared" si="6"/>
        <v>42935</v>
      </c>
      <c r="AJ102" s="249">
        <f t="shared" si="6"/>
        <v>42936</v>
      </c>
      <c r="AK102" s="249">
        <f t="shared" si="6"/>
        <v>42937</v>
      </c>
      <c r="AL102" s="249">
        <f t="shared" si="6"/>
        <v>42938</v>
      </c>
      <c r="AM102" s="249">
        <f t="shared" si="6"/>
        <v>42939</v>
      </c>
      <c r="AN102" s="249">
        <f t="shared" si="6"/>
        <v>42940</v>
      </c>
      <c r="AO102" s="249">
        <f t="shared" si="6"/>
        <v>42941</v>
      </c>
      <c r="AP102" s="249">
        <f t="shared" si="6"/>
        <v>42942</v>
      </c>
      <c r="AQ102" s="249">
        <f t="shared" si="6"/>
        <v>42943</v>
      </c>
      <c r="AR102" s="249">
        <f t="shared" si="6"/>
        <v>42944</v>
      </c>
      <c r="AS102" s="249">
        <f t="shared" si="6"/>
        <v>42945</v>
      </c>
      <c r="AT102" s="249">
        <f t="shared" si="6"/>
        <v>42946</v>
      </c>
      <c r="AU102" s="249">
        <f t="shared" si="6"/>
        <v>42947</v>
      </c>
      <c r="AV102" s="250" t="s">
        <v>174</v>
      </c>
      <c r="AW102" s="682"/>
      <c r="AX102" s="682" t="s">
        <v>175</v>
      </c>
      <c r="AY102" s="251"/>
      <c r="AZ102" s="251"/>
      <c r="BA102" s="241"/>
      <c r="BB102" s="241"/>
      <c r="BC102" s="241"/>
      <c r="BD102" s="241"/>
      <c r="BE102" s="241"/>
      <c r="BF102" s="241"/>
      <c r="BG102" s="241"/>
    </row>
    <row r="103" spans="2:59" s="248" customFormat="1" ht="15" customHeight="1">
      <c r="B103" s="687"/>
      <c r="C103" s="697"/>
      <c r="D103" s="698"/>
      <c r="E103" s="698"/>
      <c r="F103" s="698"/>
      <c r="G103" s="698"/>
      <c r="H103" s="699"/>
      <c r="I103" s="697"/>
      <c r="J103" s="698"/>
      <c r="K103" s="698"/>
      <c r="L103" s="698"/>
      <c r="M103" s="699"/>
      <c r="N103" s="697"/>
      <c r="O103" s="698"/>
      <c r="P103" s="699"/>
      <c r="Q103" s="252" t="str">
        <f>Q$5</f>
        <v>土</v>
      </c>
      <c r="R103" s="252" t="str">
        <f t="shared" ref="R103:AU103" si="7">R$5</f>
        <v>日</v>
      </c>
      <c r="S103" s="252" t="str">
        <f t="shared" si="7"/>
        <v>月</v>
      </c>
      <c r="T103" s="252" t="str">
        <f t="shared" si="7"/>
        <v>火</v>
      </c>
      <c r="U103" s="252" t="str">
        <f t="shared" si="7"/>
        <v>水</v>
      </c>
      <c r="V103" s="252" t="str">
        <f t="shared" si="7"/>
        <v>木</v>
      </c>
      <c r="W103" s="252" t="str">
        <f t="shared" si="7"/>
        <v>金</v>
      </c>
      <c r="X103" s="252" t="str">
        <f t="shared" si="7"/>
        <v>土</v>
      </c>
      <c r="Y103" s="252" t="str">
        <f t="shared" si="7"/>
        <v>日</v>
      </c>
      <c r="Z103" s="252" t="str">
        <f t="shared" si="7"/>
        <v>月</v>
      </c>
      <c r="AA103" s="252" t="str">
        <f t="shared" si="7"/>
        <v>火</v>
      </c>
      <c r="AB103" s="252" t="str">
        <f t="shared" si="7"/>
        <v>水</v>
      </c>
      <c r="AC103" s="252" t="str">
        <f t="shared" si="7"/>
        <v>木</v>
      </c>
      <c r="AD103" s="252" t="str">
        <f t="shared" si="7"/>
        <v>金</v>
      </c>
      <c r="AE103" s="252" t="str">
        <f t="shared" si="7"/>
        <v>土</v>
      </c>
      <c r="AF103" s="252" t="str">
        <f t="shared" si="7"/>
        <v>日</v>
      </c>
      <c r="AG103" s="252" t="str">
        <f t="shared" si="7"/>
        <v>月</v>
      </c>
      <c r="AH103" s="252" t="str">
        <f t="shared" si="7"/>
        <v>火</v>
      </c>
      <c r="AI103" s="252" t="str">
        <f t="shared" si="7"/>
        <v>水</v>
      </c>
      <c r="AJ103" s="252" t="str">
        <f t="shared" si="7"/>
        <v>木</v>
      </c>
      <c r="AK103" s="252" t="str">
        <f t="shared" si="7"/>
        <v>金</v>
      </c>
      <c r="AL103" s="252" t="str">
        <f t="shared" si="7"/>
        <v>土</v>
      </c>
      <c r="AM103" s="252" t="str">
        <f t="shared" si="7"/>
        <v>日</v>
      </c>
      <c r="AN103" s="252" t="str">
        <f t="shared" si="7"/>
        <v>月</v>
      </c>
      <c r="AO103" s="252" t="str">
        <f t="shared" si="7"/>
        <v>火</v>
      </c>
      <c r="AP103" s="252" t="str">
        <f t="shared" si="7"/>
        <v>水</v>
      </c>
      <c r="AQ103" s="252" t="str">
        <f t="shared" si="7"/>
        <v>木</v>
      </c>
      <c r="AR103" s="252" t="str">
        <f t="shared" si="7"/>
        <v>金</v>
      </c>
      <c r="AS103" s="252" t="str">
        <f t="shared" si="7"/>
        <v>土</v>
      </c>
      <c r="AT103" s="252" t="str">
        <f t="shared" si="7"/>
        <v>日</v>
      </c>
      <c r="AU103" s="252" t="str">
        <f t="shared" si="7"/>
        <v>月</v>
      </c>
      <c r="AV103" s="250" t="s">
        <v>176</v>
      </c>
      <c r="AW103" s="683"/>
      <c r="AX103" s="683"/>
      <c r="AY103" s="251"/>
      <c r="AZ103" s="251"/>
      <c r="BA103" s="241"/>
      <c r="BB103" s="241"/>
      <c r="BC103" s="241"/>
      <c r="BD103" s="241"/>
      <c r="BE103" s="241"/>
      <c r="BF103" s="241"/>
      <c r="BG103" s="241"/>
    </row>
    <row r="104" spans="2:59" ht="17.100000000000001" customHeight="1">
      <c r="B104" s="686">
        <f>B97+1</f>
        <v>41</v>
      </c>
      <c r="C104" s="717"/>
      <c r="D104" s="718"/>
      <c r="E104" s="718"/>
      <c r="F104" s="718"/>
      <c r="G104" s="718"/>
      <c r="H104" s="719"/>
      <c r="I104" s="723"/>
      <c r="J104" s="724"/>
      <c r="K104" s="724"/>
      <c r="L104" s="724"/>
      <c r="M104" s="725"/>
      <c r="N104" s="729"/>
      <c r="O104" s="730"/>
      <c r="P104" s="737"/>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3">
        <f>COUNTA(Q104:AU104)</f>
        <v>0</v>
      </c>
      <c r="AW104" s="706">
        <f>AV105</f>
        <v>0</v>
      </c>
      <c r="AX104" s="708" t="str">
        <f>IFERROR(ROUNDDOWN(AV105/$AT$2,1),"")</f>
        <v/>
      </c>
      <c r="AY104" s="254"/>
      <c r="AZ104" s="254"/>
    </row>
    <row r="105" spans="2:59" ht="17.100000000000001" customHeight="1">
      <c r="B105" s="687"/>
      <c r="C105" s="720"/>
      <c r="D105" s="721"/>
      <c r="E105" s="721"/>
      <c r="F105" s="721"/>
      <c r="G105" s="721"/>
      <c r="H105" s="722"/>
      <c r="I105" s="726"/>
      <c r="J105" s="727"/>
      <c r="K105" s="727"/>
      <c r="L105" s="727"/>
      <c r="M105" s="728"/>
      <c r="N105" s="738"/>
      <c r="O105" s="739"/>
      <c r="P105" s="740"/>
      <c r="Q105" s="256" t="str">
        <f>IFERROR(IF(AND(AND($N104&lt;&gt;$BI$6,$N104&lt;&gt;$BJ$6),Q104="有"),$AL$2,VLOOKUP(Q104,'P1'!$B$4:$J$35,9,FALSE)),"")</f>
        <v/>
      </c>
      <c r="R105" s="256" t="str">
        <f>IFERROR(IF(AND(AND($N104&lt;&gt;$BI$6,$N104&lt;&gt;$BJ$6),R104="有"),$AL$2,VLOOKUP(R104,'P1'!$B$4:$J$35,9,FALSE)),"")</f>
        <v/>
      </c>
      <c r="S105" s="256" t="str">
        <f>IFERROR(IF(AND(AND($N104&lt;&gt;$BI$6,$N104&lt;&gt;$BJ$6),S104="有"),$AL$2,VLOOKUP(S104,'P1'!$B$4:$J$35,9,FALSE)),"")</f>
        <v/>
      </c>
      <c r="T105" s="256" t="str">
        <f>IFERROR(IF(AND(AND($N104&lt;&gt;$BI$6,$N104&lt;&gt;$BJ$6),T104="有"),$AL$2,VLOOKUP(T104,'P1'!$B$4:$J$35,9,FALSE)),"")</f>
        <v/>
      </c>
      <c r="U105" s="256" t="str">
        <f>IFERROR(IF(AND(AND($N104&lt;&gt;$BI$6,$N104&lt;&gt;$BJ$6),U104="有"),$AL$2,VLOOKUP(U104,'P1'!$B$4:$J$35,9,FALSE)),"")</f>
        <v/>
      </c>
      <c r="V105" s="256" t="str">
        <f>IFERROR(IF(AND(AND($N104&lt;&gt;$BI$6,$N104&lt;&gt;$BJ$6),V104="有"),$AL$2,VLOOKUP(V104,'P1'!$B$4:$J$35,9,FALSE)),"")</f>
        <v/>
      </c>
      <c r="W105" s="256" t="str">
        <f>IFERROR(IF(AND(AND($N104&lt;&gt;$BI$6,$N104&lt;&gt;$BJ$6),W104="有"),$AL$2,VLOOKUP(W104,'P1'!$B$4:$J$35,9,FALSE)),"")</f>
        <v/>
      </c>
      <c r="X105" s="256" t="str">
        <f>IFERROR(IF(AND(AND($N104&lt;&gt;$BI$6,$N104&lt;&gt;$BJ$6),X104="有"),$AL$2,VLOOKUP(X104,'P1'!$B$4:$J$35,9,FALSE)),"")</f>
        <v/>
      </c>
      <c r="Y105" s="256" t="str">
        <f>IFERROR(IF(AND(AND($N104&lt;&gt;$BI$6,$N104&lt;&gt;$BJ$6),Y104="有"),$AL$2,VLOOKUP(Y104,'P1'!$B$4:$J$35,9,FALSE)),"")</f>
        <v/>
      </c>
      <c r="Z105" s="256" t="str">
        <f>IFERROR(IF(AND(AND($N104&lt;&gt;$BI$6,$N104&lt;&gt;$BJ$6),Z104="有"),$AL$2,VLOOKUP(Z104,'P1'!$B$4:$J$35,9,FALSE)),"")</f>
        <v/>
      </c>
      <c r="AA105" s="256" t="str">
        <f>IFERROR(IF(AND(AND($N104&lt;&gt;$BI$6,$N104&lt;&gt;$BJ$6),AA104="有"),$AL$2,VLOOKUP(AA104,'P1'!$B$4:$J$35,9,FALSE)),"")</f>
        <v/>
      </c>
      <c r="AB105" s="256" t="str">
        <f>IFERROR(IF(AND(AND($N104&lt;&gt;$BI$6,$N104&lt;&gt;$BJ$6),AB104="有"),$AL$2,VLOOKUP(AB104,'P1'!$B$4:$J$35,9,FALSE)),"")</f>
        <v/>
      </c>
      <c r="AC105" s="256" t="str">
        <f>IFERROR(IF(AND(AND($N104&lt;&gt;$BI$6,$N104&lt;&gt;$BJ$6),AC104="有"),$AL$2,VLOOKUP(AC104,'P1'!$B$4:$J$35,9,FALSE)),"")</f>
        <v/>
      </c>
      <c r="AD105" s="256" t="str">
        <f>IFERROR(IF(AND(AND($N104&lt;&gt;$BI$6,$N104&lt;&gt;$BJ$6),AD104="有"),$AL$2,VLOOKUP(AD104,'P1'!$B$4:$J$35,9,FALSE)),"")</f>
        <v/>
      </c>
      <c r="AE105" s="256" t="str">
        <f>IFERROR(IF(AND(AND($N104&lt;&gt;$BI$6,$N104&lt;&gt;$BJ$6),AE104="有"),$AL$2,VLOOKUP(AE104,'P1'!$B$4:$J$35,9,FALSE)),"")</f>
        <v/>
      </c>
      <c r="AF105" s="256" t="str">
        <f>IFERROR(IF(AND(AND($N104&lt;&gt;$BI$6,$N104&lt;&gt;$BJ$6),AF104="有"),$AL$2,VLOOKUP(AF104,'P1'!$B$4:$J$35,9,FALSE)),"")</f>
        <v/>
      </c>
      <c r="AG105" s="256" t="str">
        <f>IFERROR(IF(AND(AND($N104&lt;&gt;$BI$6,$N104&lt;&gt;$BJ$6),AG104="有"),$AL$2,VLOOKUP(AG104,'P1'!$B$4:$J$35,9,FALSE)),"")</f>
        <v/>
      </c>
      <c r="AH105" s="256" t="str">
        <f>IFERROR(IF(AND(AND($N104&lt;&gt;$BI$6,$N104&lt;&gt;$BJ$6),AH104="有"),$AL$2,VLOOKUP(AH104,'P1'!$B$4:$J$35,9,FALSE)),"")</f>
        <v/>
      </c>
      <c r="AI105" s="256" t="str">
        <f>IFERROR(IF(AND(AND($N104&lt;&gt;$BI$6,$N104&lt;&gt;$BJ$6),AI104="有"),$AL$2,VLOOKUP(AI104,'P1'!$B$4:$J$35,9,FALSE)),"")</f>
        <v/>
      </c>
      <c r="AJ105" s="256" t="str">
        <f>IFERROR(IF(AND(AND($N104&lt;&gt;$BI$6,$N104&lt;&gt;$BJ$6),AJ104="有"),$AL$2,VLOOKUP(AJ104,'P1'!$B$4:$J$35,9,FALSE)),"")</f>
        <v/>
      </c>
      <c r="AK105" s="256" t="str">
        <f>IFERROR(IF(AND(AND($N104&lt;&gt;$BI$6,$N104&lt;&gt;$BJ$6),AK104="有"),$AL$2,VLOOKUP(AK104,'P1'!$B$4:$J$35,9,FALSE)),"")</f>
        <v/>
      </c>
      <c r="AL105" s="256" t="str">
        <f>IFERROR(IF(AND(AND($N104&lt;&gt;$BI$6,$N104&lt;&gt;$BJ$6),AL104="有"),$AL$2,VLOOKUP(AL104,'P1'!$B$4:$J$35,9,FALSE)),"")</f>
        <v/>
      </c>
      <c r="AM105" s="256" t="str">
        <f>IFERROR(IF(AND(AND($N104&lt;&gt;$BI$6,$N104&lt;&gt;$BJ$6),AM104="有"),$AL$2,VLOOKUP(AM104,'P1'!$B$4:$J$35,9,FALSE)),"")</f>
        <v/>
      </c>
      <c r="AN105" s="256" t="str">
        <f>IFERROR(IF(AND(AND($N104&lt;&gt;$BI$6,$N104&lt;&gt;$BJ$6),AN104="有"),$AL$2,VLOOKUP(AN104,'P1'!$B$4:$J$35,9,FALSE)),"")</f>
        <v/>
      </c>
      <c r="AO105" s="256" t="str">
        <f>IFERROR(IF(AND(AND($N104&lt;&gt;$BI$6,$N104&lt;&gt;$BJ$6),AO104="有"),$AL$2,VLOOKUP(AO104,'P1'!$B$4:$J$35,9,FALSE)),"")</f>
        <v/>
      </c>
      <c r="AP105" s="256" t="str">
        <f>IFERROR(IF(AND(AND($N104&lt;&gt;$BI$6,$N104&lt;&gt;$BJ$6),AP104="有"),$AL$2,VLOOKUP(AP104,'P1'!$B$4:$J$35,9,FALSE)),"")</f>
        <v/>
      </c>
      <c r="AQ105" s="256" t="str">
        <f>IFERROR(IF(AND(AND($N104&lt;&gt;$BI$6,$N104&lt;&gt;$BJ$6),AQ104="有"),$AL$2,VLOOKUP(AQ104,'P1'!$B$4:$J$35,9,FALSE)),"")</f>
        <v/>
      </c>
      <c r="AR105" s="256" t="str">
        <f>IFERROR(IF(AND(AND($N104&lt;&gt;$BI$6,$N104&lt;&gt;$BJ$6),AR104="有"),$AL$2,VLOOKUP(AR104,'P1'!$B$4:$J$35,9,FALSE)),"")</f>
        <v/>
      </c>
      <c r="AS105" s="256" t="str">
        <f>IFERROR(IF(AND(AND($N104&lt;&gt;$BI$6,$N104&lt;&gt;$BJ$6),AS104="有"),$AL$2,VLOOKUP(AS104,'P1'!$B$4:$J$35,9,FALSE)),"")</f>
        <v/>
      </c>
      <c r="AT105" s="256" t="str">
        <f>IFERROR(IF(AND(AND($N104&lt;&gt;$BI$6,$N104&lt;&gt;$BJ$6),AT104="有"),$AL$2,VLOOKUP(AT104,'P1'!$B$4:$J$35,9,FALSE)),"")</f>
        <v/>
      </c>
      <c r="AU105" s="256" t="str">
        <f>IFERROR(IF(AND(AND($N104&lt;&gt;$BI$6,$N104&lt;&gt;$BJ$6),AU104="有"),$AL$2,VLOOKUP(AU104,'P1'!$B$4:$J$35,9,FALSE)),"")</f>
        <v/>
      </c>
      <c r="AV105" s="257">
        <f>SUM(Q105:AU105)</f>
        <v>0</v>
      </c>
      <c r="AW105" s="707"/>
      <c r="AX105" s="709"/>
      <c r="AY105" s="258"/>
      <c r="AZ105" s="258"/>
    </row>
    <row r="106" spans="2:59" ht="17.100000000000001" customHeight="1">
      <c r="B106" s="686">
        <f t="shared" ref="B106:B146" si="8">B104+1</f>
        <v>42</v>
      </c>
      <c r="C106" s="717"/>
      <c r="D106" s="718"/>
      <c r="E106" s="718"/>
      <c r="F106" s="718"/>
      <c r="G106" s="718"/>
      <c r="H106" s="719"/>
      <c r="I106" s="723"/>
      <c r="J106" s="724"/>
      <c r="K106" s="724"/>
      <c r="L106" s="724"/>
      <c r="M106" s="725"/>
      <c r="N106" s="729"/>
      <c r="O106" s="730"/>
      <c r="P106" s="737"/>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3">
        <f>COUNTA(Q106:AU106)</f>
        <v>0</v>
      </c>
      <c r="AW106" s="706">
        <f>AV107</f>
        <v>0</v>
      </c>
      <c r="AX106" s="708" t="str">
        <f>IFERROR(ROUNDDOWN(AV107/$AT$2,1),"")</f>
        <v/>
      </c>
      <c r="AY106" s="254"/>
      <c r="AZ106" s="254"/>
    </row>
    <row r="107" spans="2:59" ht="17.100000000000001" customHeight="1">
      <c r="B107" s="687"/>
      <c r="C107" s="720"/>
      <c r="D107" s="721"/>
      <c r="E107" s="721"/>
      <c r="F107" s="721"/>
      <c r="G107" s="721"/>
      <c r="H107" s="722"/>
      <c r="I107" s="726"/>
      <c r="J107" s="727"/>
      <c r="K107" s="727"/>
      <c r="L107" s="727"/>
      <c r="M107" s="728"/>
      <c r="N107" s="738"/>
      <c r="O107" s="739"/>
      <c r="P107" s="740"/>
      <c r="Q107" s="256" t="str">
        <f>IFERROR(IF(AND(AND($N106&lt;&gt;$BI$6,$N106&lt;&gt;$BJ$6),Q106="有"),$AL$2,VLOOKUP(Q106,'P1'!$B$4:$J$35,9,FALSE)),"")</f>
        <v/>
      </c>
      <c r="R107" s="256" t="str">
        <f>IFERROR(IF(AND(AND($N106&lt;&gt;$BI$6,$N106&lt;&gt;$BJ$6),R106="有"),$AL$2,VLOOKUP(R106,'P1'!$B$4:$J$35,9,FALSE)),"")</f>
        <v/>
      </c>
      <c r="S107" s="256" t="str">
        <f>IFERROR(IF(AND(AND($N106&lt;&gt;$BI$6,$N106&lt;&gt;$BJ$6),S106="有"),$AL$2,VLOOKUP(S106,'P1'!$B$4:$J$35,9,FALSE)),"")</f>
        <v/>
      </c>
      <c r="T107" s="256" t="str">
        <f>IFERROR(IF(AND(AND($N106&lt;&gt;$BI$6,$N106&lt;&gt;$BJ$6),T106="有"),$AL$2,VLOOKUP(T106,'P1'!$B$4:$J$35,9,FALSE)),"")</f>
        <v/>
      </c>
      <c r="U107" s="256" t="str">
        <f>IFERROR(IF(AND(AND($N106&lt;&gt;$BI$6,$N106&lt;&gt;$BJ$6),U106="有"),$AL$2,VLOOKUP(U106,'P1'!$B$4:$J$35,9,FALSE)),"")</f>
        <v/>
      </c>
      <c r="V107" s="256" t="str">
        <f>IFERROR(IF(AND(AND($N106&lt;&gt;$BI$6,$N106&lt;&gt;$BJ$6),V106="有"),$AL$2,VLOOKUP(V106,'P1'!$B$4:$J$35,9,FALSE)),"")</f>
        <v/>
      </c>
      <c r="W107" s="256" t="str">
        <f>IFERROR(IF(AND(AND($N106&lt;&gt;$BI$6,$N106&lt;&gt;$BJ$6),W106="有"),$AL$2,VLOOKUP(W106,'P1'!$B$4:$J$35,9,FALSE)),"")</f>
        <v/>
      </c>
      <c r="X107" s="256" t="str">
        <f>IFERROR(IF(AND(AND($N106&lt;&gt;$BI$6,$N106&lt;&gt;$BJ$6),X106="有"),$AL$2,VLOOKUP(X106,'P1'!$B$4:$J$35,9,FALSE)),"")</f>
        <v/>
      </c>
      <c r="Y107" s="256" t="str">
        <f>IFERROR(IF(AND(AND($N106&lt;&gt;$BI$6,$N106&lt;&gt;$BJ$6),Y106="有"),$AL$2,VLOOKUP(Y106,'P1'!$B$4:$J$35,9,FALSE)),"")</f>
        <v/>
      </c>
      <c r="Z107" s="256" t="str">
        <f>IFERROR(IF(AND(AND($N106&lt;&gt;$BI$6,$N106&lt;&gt;$BJ$6),Z106="有"),$AL$2,VLOOKUP(Z106,'P1'!$B$4:$J$35,9,FALSE)),"")</f>
        <v/>
      </c>
      <c r="AA107" s="256" t="str">
        <f>IFERROR(IF(AND(AND($N106&lt;&gt;$BI$6,$N106&lt;&gt;$BJ$6),AA106="有"),$AL$2,VLOOKUP(AA106,'P1'!$B$4:$J$35,9,FALSE)),"")</f>
        <v/>
      </c>
      <c r="AB107" s="256" t="str">
        <f>IFERROR(IF(AND(AND($N106&lt;&gt;$BI$6,$N106&lt;&gt;$BJ$6),AB106="有"),$AL$2,VLOOKUP(AB106,'P1'!$B$4:$J$35,9,FALSE)),"")</f>
        <v/>
      </c>
      <c r="AC107" s="256" t="str">
        <f>IFERROR(IF(AND(AND($N106&lt;&gt;$BI$6,$N106&lt;&gt;$BJ$6),AC106="有"),$AL$2,VLOOKUP(AC106,'P1'!$B$4:$J$35,9,FALSE)),"")</f>
        <v/>
      </c>
      <c r="AD107" s="256" t="str">
        <f>IFERROR(IF(AND(AND($N106&lt;&gt;$BI$6,$N106&lt;&gt;$BJ$6),AD106="有"),$AL$2,VLOOKUP(AD106,'P1'!$B$4:$J$35,9,FALSE)),"")</f>
        <v/>
      </c>
      <c r="AE107" s="256" t="str">
        <f>IFERROR(IF(AND(AND($N106&lt;&gt;$BI$6,$N106&lt;&gt;$BJ$6),AE106="有"),$AL$2,VLOOKUP(AE106,'P1'!$B$4:$J$35,9,FALSE)),"")</f>
        <v/>
      </c>
      <c r="AF107" s="256" t="str">
        <f>IFERROR(IF(AND(AND($N106&lt;&gt;$BI$6,$N106&lt;&gt;$BJ$6),AF106="有"),$AL$2,VLOOKUP(AF106,'P1'!$B$4:$J$35,9,FALSE)),"")</f>
        <v/>
      </c>
      <c r="AG107" s="256" t="str">
        <f>IFERROR(IF(AND(AND($N106&lt;&gt;$BI$6,$N106&lt;&gt;$BJ$6),AG106="有"),$AL$2,VLOOKUP(AG106,'P1'!$B$4:$J$35,9,FALSE)),"")</f>
        <v/>
      </c>
      <c r="AH107" s="256" t="str">
        <f>IFERROR(IF(AND(AND($N106&lt;&gt;$BI$6,$N106&lt;&gt;$BJ$6),AH106="有"),$AL$2,VLOOKUP(AH106,'P1'!$B$4:$J$35,9,FALSE)),"")</f>
        <v/>
      </c>
      <c r="AI107" s="256" t="str">
        <f>IFERROR(IF(AND(AND($N106&lt;&gt;$BI$6,$N106&lt;&gt;$BJ$6),AI106="有"),$AL$2,VLOOKUP(AI106,'P1'!$B$4:$J$35,9,FALSE)),"")</f>
        <v/>
      </c>
      <c r="AJ107" s="256" t="str">
        <f>IFERROR(IF(AND(AND($N106&lt;&gt;$BI$6,$N106&lt;&gt;$BJ$6),AJ106="有"),$AL$2,VLOOKUP(AJ106,'P1'!$B$4:$J$35,9,FALSE)),"")</f>
        <v/>
      </c>
      <c r="AK107" s="256" t="str">
        <f>IFERROR(IF(AND(AND($N106&lt;&gt;$BI$6,$N106&lt;&gt;$BJ$6),AK106="有"),$AL$2,VLOOKUP(AK106,'P1'!$B$4:$J$35,9,FALSE)),"")</f>
        <v/>
      </c>
      <c r="AL107" s="256" t="str">
        <f>IFERROR(IF(AND(AND($N106&lt;&gt;$BI$6,$N106&lt;&gt;$BJ$6),AL106="有"),$AL$2,VLOOKUP(AL106,'P1'!$B$4:$J$35,9,FALSE)),"")</f>
        <v/>
      </c>
      <c r="AM107" s="256" t="str">
        <f>IFERROR(IF(AND(AND($N106&lt;&gt;$BI$6,$N106&lt;&gt;$BJ$6),AM106="有"),$AL$2,VLOOKUP(AM106,'P1'!$B$4:$J$35,9,FALSE)),"")</f>
        <v/>
      </c>
      <c r="AN107" s="256" t="str">
        <f>IFERROR(IF(AND(AND($N106&lt;&gt;$BI$6,$N106&lt;&gt;$BJ$6),AN106="有"),$AL$2,VLOOKUP(AN106,'P1'!$B$4:$J$35,9,FALSE)),"")</f>
        <v/>
      </c>
      <c r="AO107" s="256" t="str">
        <f>IFERROR(IF(AND(AND($N106&lt;&gt;$BI$6,$N106&lt;&gt;$BJ$6),AO106="有"),$AL$2,VLOOKUP(AO106,'P1'!$B$4:$J$35,9,FALSE)),"")</f>
        <v/>
      </c>
      <c r="AP107" s="256" t="str">
        <f>IFERROR(IF(AND(AND($N106&lt;&gt;$BI$6,$N106&lt;&gt;$BJ$6),AP106="有"),$AL$2,VLOOKUP(AP106,'P1'!$B$4:$J$35,9,FALSE)),"")</f>
        <v/>
      </c>
      <c r="AQ107" s="256" t="str">
        <f>IFERROR(IF(AND(AND($N106&lt;&gt;$BI$6,$N106&lt;&gt;$BJ$6),AQ106="有"),$AL$2,VLOOKUP(AQ106,'P1'!$B$4:$J$35,9,FALSE)),"")</f>
        <v/>
      </c>
      <c r="AR107" s="256" t="str">
        <f>IFERROR(IF(AND(AND($N106&lt;&gt;$BI$6,$N106&lt;&gt;$BJ$6),AR106="有"),$AL$2,VLOOKUP(AR106,'P1'!$B$4:$J$35,9,FALSE)),"")</f>
        <v/>
      </c>
      <c r="AS107" s="256" t="str">
        <f>IFERROR(IF(AND(AND($N106&lt;&gt;$BI$6,$N106&lt;&gt;$BJ$6),AS106="有"),$AL$2,VLOOKUP(AS106,'P1'!$B$4:$J$35,9,FALSE)),"")</f>
        <v/>
      </c>
      <c r="AT107" s="256" t="str">
        <f>IFERROR(IF(AND(AND($N106&lt;&gt;$BI$6,$N106&lt;&gt;$BJ$6),AT106="有"),$AL$2,VLOOKUP(AT106,'P1'!$B$4:$J$35,9,FALSE)),"")</f>
        <v/>
      </c>
      <c r="AU107" s="256" t="str">
        <f>IFERROR(IF(AND(AND($N106&lt;&gt;$BI$6,$N106&lt;&gt;$BJ$6),AU106="有"),$AL$2,VLOOKUP(AU106,'P1'!$B$4:$J$35,9,FALSE)),"")</f>
        <v/>
      </c>
      <c r="AV107" s="257">
        <f>SUM(Q107:AU107)</f>
        <v>0</v>
      </c>
      <c r="AW107" s="707"/>
      <c r="AX107" s="709"/>
      <c r="AY107" s="258"/>
      <c r="AZ107" s="258"/>
    </row>
    <row r="108" spans="2:59" ht="17.100000000000001" customHeight="1">
      <c r="B108" s="686">
        <f t="shared" si="8"/>
        <v>43</v>
      </c>
      <c r="C108" s="717"/>
      <c r="D108" s="718"/>
      <c r="E108" s="718"/>
      <c r="F108" s="718"/>
      <c r="G108" s="718"/>
      <c r="H108" s="719"/>
      <c r="I108" s="723"/>
      <c r="J108" s="724"/>
      <c r="K108" s="724"/>
      <c r="L108" s="724"/>
      <c r="M108" s="725"/>
      <c r="N108" s="729"/>
      <c r="O108" s="730"/>
      <c r="P108" s="737"/>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3">
        <f>COUNTA(Q108:AU108)</f>
        <v>0</v>
      </c>
      <c r="AW108" s="706">
        <f>AV109</f>
        <v>0</v>
      </c>
      <c r="AX108" s="708" t="str">
        <f>IFERROR(ROUNDDOWN(AV109/$AT$2,1),"")</f>
        <v/>
      </c>
      <c r="AY108" s="254"/>
      <c r="AZ108" s="254"/>
    </row>
    <row r="109" spans="2:59" ht="17.100000000000001" customHeight="1">
      <c r="B109" s="687"/>
      <c r="C109" s="720"/>
      <c r="D109" s="721"/>
      <c r="E109" s="721"/>
      <c r="F109" s="721"/>
      <c r="G109" s="721"/>
      <c r="H109" s="722"/>
      <c r="I109" s="726"/>
      <c r="J109" s="727"/>
      <c r="K109" s="727"/>
      <c r="L109" s="727"/>
      <c r="M109" s="728"/>
      <c r="N109" s="738"/>
      <c r="O109" s="739"/>
      <c r="P109" s="740"/>
      <c r="Q109" s="256" t="str">
        <f>IFERROR(IF(AND(AND($N108&lt;&gt;$BI$6,$N108&lt;&gt;$BJ$6),Q108="有"),$AL$2,VLOOKUP(Q108,'P1'!$B$4:$J$35,9,FALSE)),"")</f>
        <v/>
      </c>
      <c r="R109" s="256" t="str">
        <f>IFERROR(IF(AND(AND($N108&lt;&gt;$BI$6,$N108&lt;&gt;$BJ$6),R108="有"),$AL$2,VLOOKUP(R108,'P1'!$B$4:$J$35,9,FALSE)),"")</f>
        <v/>
      </c>
      <c r="S109" s="256" t="str">
        <f>IFERROR(IF(AND(AND($N108&lt;&gt;$BI$6,$N108&lt;&gt;$BJ$6),S108="有"),$AL$2,VLOOKUP(S108,'P1'!$B$4:$J$35,9,FALSE)),"")</f>
        <v/>
      </c>
      <c r="T109" s="256" t="str">
        <f>IFERROR(IF(AND(AND($N108&lt;&gt;$BI$6,$N108&lt;&gt;$BJ$6),T108="有"),$AL$2,VLOOKUP(T108,'P1'!$B$4:$J$35,9,FALSE)),"")</f>
        <v/>
      </c>
      <c r="U109" s="256" t="str">
        <f>IFERROR(IF(AND(AND($N108&lt;&gt;$BI$6,$N108&lt;&gt;$BJ$6),U108="有"),$AL$2,VLOOKUP(U108,'P1'!$B$4:$J$35,9,FALSE)),"")</f>
        <v/>
      </c>
      <c r="V109" s="256" t="str">
        <f>IFERROR(IF(AND(AND($N108&lt;&gt;$BI$6,$N108&lt;&gt;$BJ$6),V108="有"),$AL$2,VLOOKUP(V108,'P1'!$B$4:$J$35,9,FALSE)),"")</f>
        <v/>
      </c>
      <c r="W109" s="256" t="str">
        <f>IFERROR(IF(AND(AND($N108&lt;&gt;$BI$6,$N108&lt;&gt;$BJ$6),W108="有"),$AL$2,VLOOKUP(W108,'P1'!$B$4:$J$35,9,FALSE)),"")</f>
        <v/>
      </c>
      <c r="X109" s="256" t="str">
        <f>IFERROR(IF(AND(AND($N108&lt;&gt;$BI$6,$N108&lt;&gt;$BJ$6),X108="有"),$AL$2,VLOOKUP(X108,'P1'!$B$4:$J$35,9,FALSE)),"")</f>
        <v/>
      </c>
      <c r="Y109" s="256" t="str">
        <f>IFERROR(IF(AND(AND($N108&lt;&gt;$BI$6,$N108&lt;&gt;$BJ$6),Y108="有"),$AL$2,VLOOKUP(Y108,'P1'!$B$4:$J$35,9,FALSE)),"")</f>
        <v/>
      </c>
      <c r="Z109" s="256" t="str">
        <f>IFERROR(IF(AND(AND($N108&lt;&gt;$BI$6,$N108&lt;&gt;$BJ$6),Z108="有"),$AL$2,VLOOKUP(Z108,'P1'!$B$4:$J$35,9,FALSE)),"")</f>
        <v/>
      </c>
      <c r="AA109" s="256" t="str">
        <f>IFERROR(IF(AND(AND($N108&lt;&gt;$BI$6,$N108&lt;&gt;$BJ$6),AA108="有"),$AL$2,VLOOKUP(AA108,'P1'!$B$4:$J$35,9,FALSE)),"")</f>
        <v/>
      </c>
      <c r="AB109" s="256" t="str">
        <f>IFERROR(IF(AND(AND($N108&lt;&gt;$BI$6,$N108&lt;&gt;$BJ$6),AB108="有"),$AL$2,VLOOKUP(AB108,'P1'!$B$4:$J$35,9,FALSE)),"")</f>
        <v/>
      </c>
      <c r="AC109" s="256" t="str">
        <f>IFERROR(IF(AND(AND($N108&lt;&gt;$BI$6,$N108&lt;&gt;$BJ$6),AC108="有"),$AL$2,VLOOKUP(AC108,'P1'!$B$4:$J$35,9,FALSE)),"")</f>
        <v/>
      </c>
      <c r="AD109" s="256" t="str">
        <f>IFERROR(IF(AND(AND($N108&lt;&gt;$BI$6,$N108&lt;&gt;$BJ$6),AD108="有"),$AL$2,VLOOKUP(AD108,'P1'!$B$4:$J$35,9,FALSE)),"")</f>
        <v/>
      </c>
      <c r="AE109" s="256" t="str">
        <f>IFERROR(IF(AND(AND($N108&lt;&gt;$BI$6,$N108&lt;&gt;$BJ$6),AE108="有"),$AL$2,VLOOKUP(AE108,'P1'!$B$4:$J$35,9,FALSE)),"")</f>
        <v/>
      </c>
      <c r="AF109" s="256" t="str">
        <f>IFERROR(IF(AND(AND($N108&lt;&gt;$BI$6,$N108&lt;&gt;$BJ$6),AF108="有"),$AL$2,VLOOKUP(AF108,'P1'!$B$4:$J$35,9,FALSE)),"")</f>
        <v/>
      </c>
      <c r="AG109" s="256" t="str">
        <f>IFERROR(IF(AND(AND($N108&lt;&gt;$BI$6,$N108&lt;&gt;$BJ$6),AG108="有"),$AL$2,VLOOKUP(AG108,'P1'!$B$4:$J$35,9,FALSE)),"")</f>
        <v/>
      </c>
      <c r="AH109" s="256" t="str">
        <f>IFERROR(IF(AND(AND($N108&lt;&gt;$BI$6,$N108&lt;&gt;$BJ$6),AH108="有"),$AL$2,VLOOKUP(AH108,'P1'!$B$4:$J$35,9,FALSE)),"")</f>
        <v/>
      </c>
      <c r="AI109" s="256" t="str">
        <f>IFERROR(IF(AND(AND($N108&lt;&gt;$BI$6,$N108&lt;&gt;$BJ$6),AI108="有"),$AL$2,VLOOKUP(AI108,'P1'!$B$4:$J$35,9,FALSE)),"")</f>
        <v/>
      </c>
      <c r="AJ109" s="256" t="str">
        <f>IFERROR(IF(AND(AND($N108&lt;&gt;$BI$6,$N108&lt;&gt;$BJ$6),AJ108="有"),$AL$2,VLOOKUP(AJ108,'P1'!$B$4:$J$35,9,FALSE)),"")</f>
        <v/>
      </c>
      <c r="AK109" s="256" t="str">
        <f>IFERROR(IF(AND(AND($N108&lt;&gt;$BI$6,$N108&lt;&gt;$BJ$6),AK108="有"),$AL$2,VLOOKUP(AK108,'P1'!$B$4:$J$35,9,FALSE)),"")</f>
        <v/>
      </c>
      <c r="AL109" s="256" t="str">
        <f>IFERROR(IF(AND(AND($N108&lt;&gt;$BI$6,$N108&lt;&gt;$BJ$6),AL108="有"),$AL$2,VLOOKUP(AL108,'P1'!$B$4:$J$35,9,FALSE)),"")</f>
        <v/>
      </c>
      <c r="AM109" s="256" t="str">
        <f>IFERROR(IF(AND(AND($N108&lt;&gt;$BI$6,$N108&lt;&gt;$BJ$6),AM108="有"),$AL$2,VLOOKUP(AM108,'P1'!$B$4:$J$35,9,FALSE)),"")</f>
        <v/>
      </c>
      <c r="AN109" s="256" t="str">
        <f>IFERROR(IF(AND(AND($N108&lt;&gt;$BI$6,$N108&lt;&gt;$BJ$6),AN108="有"),$AL$2,VLOOKUP(AN108,'P1'!$B$4:$J$35,9,FALSE)),"")</f>
        <v/>
      </c>
      <c r="AO109" s="256" t="str">
        <f>IFERROR(IF(AND(AND($N108&lt;&gt;$BI$6,$N108&lt;&gt;$BJ$6),AO108="有"),$AL$2,VLOOKUP(AO108,'P1'!$B$4:$J$35,9,FALSE)),"")</f>
        <v/>
      </c>
      <c r="AP109" s="256" t="str">
        <f>IFERROR(IF(AND(AND($N108&lt;&gt;$BI$6,$N108&lt;&gt;$BJ$6),AP108="有"),$AL$2,VLOOKUP(AP108,'P1'!$B$4:$J$35,9,FALSE)),"")</f>
        <v/>
      </c>
      <c r="AQ109" s="256" t="str">
        <f>IFERROR(IF(AND(AND($N108&lt;&gt;$BI$6,$N108&lt;&gt;$BJ$6),AQ108="有"),$AL$2,VLOOKUP(AQ108,'P1'!$B$4:$J$35,9,FALSE)),"")</f>
        <v/>
      </c>
      <c r="AR109" s="256" t="str">
        <f>IFERROR(IF(AND(AND($N108&lt;&gt;$BI$6,$N108&lt;&gt;$BJ$6),AR108="有"),$AL$2,VLOOKUP(AR108,'P1'!$B$4:$J$35,9,FALSE)),"")</f>
        <v/>
      </c>
      <c r="AS109" s="256" t="str">
        <f>IFERROR(IF(AND(AND($N108&lt;&gt;$BI$6,$N108&lt;&gt;$BJ$6),AS108="有"),$AL$2,VLOOKUP(AS108,'P1'!$B$4:$J$35,9,FALSE)),"")</f>
        <v/>
      </c>
      <c r="AT109" s="256" t="str">
        <f>IFERROR(IF(AND(AND($N108&lt;&gt;$BI$6,$N108&lt;&gt;$BJ$6),AT108="有"),$AL$2,VLOOKUP(AT108,'P1'!$B$4:$J$35,9,FALSE)),"")</f>
        <v/>
      </c>
      <c r="AU109" s="256" t="str">
        <f>IFERROR(IF(AND(AND($N108&lt;&gt;$BI$6,$N108&lt;&gt;$BJ$6),AU108="有"),$AL$2,VLOOKUP(AU108,'P1'!$B$4:$J$35,9,FALSE)),"")</f>
        <v/>
      </c>
      <c r="AV109" s="257">
        <f>SUM(Q109:AU109)</f>
        <v>0</v>
      </c>
      <c r="AW109" s="707"/>
      <c r="AX109" s="709"/>
      <c r="AY109" s="258"/>
      <c r="AZ109" s="258"/>
    </row>
    <row r="110" spans="2:59" ht="17.100000000000001" customHeight="1">
      <c r="B110" s="686">
        <f t="shared" si="8"/>
        <v>44</v>
      </c>
      <c r="C110" s="717"/>
      <c r="D110" s="718"/>
      <c r="E110" s="718"/>
      <c r="F110" s="718"/>
      <c r="G110" s="718"/>
      <c r="H110" s="719"/>
      <c r="I110" s="723"/>
      <c r="J110" s="724"/>
      <c r="K110" s="724"/>
      <c r="L110" s="724"/>
      <c r="M110" s="725"/>
      <c r="N110" s="729"/>
      <c r="O110" s="730"/>
      <c r="P110" s="737"/>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3">
        <f>COUNTA(Q110:AU110)</f>
        <v>0</v>
      </c>
      <c r="AW110" s="706">
        <f>AV111</f>
        <v>0</v>
      </c>
      <c r="AX110" s="708" t="str">
        <f>IFERROR(ROUNDDOWN(AV111/$AT$2,1),"")</f>
        <v/>
      </c>
      <c r="AY110" s="254"/>
      <c r="AZ110" s="254"/>
    </row>
    <row r="111" spans="2:59" ht="17.100000000000001" customHeight="1">
      <c r="B111" s="687"/>
      <c r="C111" s="720"/>
      <c r="D111" s="721"/>
      <c r="E111" s="721"/>
      <c r="F111" s="721"/>
      <c r="G111" s="721"/>
      <c r="H111" s="722"/>
      <c r="I111" s="726"/>
      <c r="J111" s="727"/>
      <c r="K111" s="727"/>
      <c r="L111" s="727"/>
      <c r="M111" s="728"/>
      <c r="N111" s="738"/>
      <c r="O111" s="739"/>
      <c r="P111" s="740"/>
      <c r="Q111" s="256" t="str">
        <f>IFERROR(IF(AND(AND($N110&lt;&gt;$BI$6,$N110&lt;&gt;$BJ$6),Q110="有"),$AL$2,VLOOKUP(Q110,'P1'!$B$4:$J$35,9,FALSE)),"")</f>
        <v/>
      </c>
      <c r="R111" s="256" t="str">
        <f>IFERROR(IF(AND(AND($N110&lt;&gt;$BI$6,$N110&lt;&gt;$BJ$6),R110="有"),$AL$2,VLOOKUP(R110,'P1'!$B$4:$J$35,9,FALSE)),"")</f>
        <v/>
      </c>
      <c r="S111" s="256" t="str">
        <f>IFERROR(IF(AND(AND($N110&lt;&gt;$BI$6,$N110&lt;&gt;$BJ$6),S110="有"),$AL$2,VLOOKUP(S110,'P1'!$B$4:$J$35,9,FALSE)),"")</f>
        <v/>
      </c>
      <c r="T111" s="256" t="str">
        <f>IFERROR(IF(AND(AND($N110&lt;&gt;$BI$6,$N110&lt;&gt;$BJ$6),T110="有"),$AL$2,VLOOKUP(T110,'P1'!$B$4:$J$35,9,FALSE)),"")</f>
        <v/>
      </c>
      <c r="U111" s="256" t="str">
        <f>IFERROR(IF(AND(AND($N110&lt;&gt;$BI$6,$N110&lt;&gt;$BJ$6),U110="有"),$AL$2,VLOOKUP(U110,'P1'!$B$4:$J$35,9,FALSE)),"")</f>
        <v/>
      </c>
      <c r="V111" s="256" t="str">
        <f>IFERROR(IF(AND(AND($N110&lt;&gt;$BI$6,$N110&lt;&gt;$BJ$6),V110="有"),$AL$2,VLOOKUP(V110,'P1'!$B$4:$J$35,9,FALSE)),"")</f>
        <v/>
      </c>
      <c r="W111" s="256" t="str">
        <f>IFERROR(IF(AND(AND($N110&lt;&gt;$BI$6,$N110&lt;&gt;$BJ$6),W110="有"),$AL$2,VLOOKUP(W110,'P1'!$B$4:$J$35,9,FALSE)),"")</f>
        <v/>
      </c>
      <c r="X111" s="256" t="str">
        <f>IFERROR(IF(AND(AND($N110&lt;&gt;$BI$6,$N110&lt;&gt;$BJ$6),X110="有"),$AL$2,VLOOKUP(X110,'P1'!$B$4:$J$35,9,FALSE)),"")</f>
        <v/>
      </c>
      <c r="Y111" s="256" t="str">
        <f>IFERROR(IF(AND(AND($N110&lt;&gt;$BI$6,$N110&lt;&gt;$BJ$6),Y110="有"),$AL$2,VLOOKUP(Y110,'P1'!$B$4:$J$35,9,FALSE)),"")</f>
        <v/>
      </c>
      <c r="Z111" s="256" t="str">
        <f>IFERROR(IF(AND(AND($N110&lt;&gt;$BI$6,$N110&lt;&gt;$BJ$6),Z110="有"),$AL$2,VLOOKUP(Z110,'P1'!$B$4:$J$35,9,FALSE)),"")</f>
        <v/>
      </c>
      <c r="AA111" s="256" t="str">
        <f>IFERROR(IF(AND(AND($N110&lt;&gt;$BI$6,$N110&lt;&gt;$BJ$6),AA110="有"),$AL$2,VLOOKUP(AA110,'P1'!$B$4:$J$35,9,FALSE)),"")</f>
        <v/>
      </c>
      <c r="AB111" s="256" t="str">
        <f>IFERROR(IF(AND(AND($N110&lt;&gt;$BI$6,$N110&lt;&gt;$BJ$6),AB110="有"),$AL$2,VLOOKUP(AB110,'P1'!$B$4:$J$35,9,FALSE)),"")</f>
        <v/>
      </c>
      <c r="AC111" s="256" t="str">
        <f>IFERROR(IF(AND(AND($N110&lt;&gt;$BI$6,$N110&lt;&gt;$BJ$6),AC110="有"),$AL$2,VLOOKUP(AC110,'P1'!$B$4:$J$35,9,FALSE)),"")</f>
        <v/>
      </c>
      <c r="AD111" s="256" t="str">
        <f>IFERROR(IF(AND(AND($N110&lt;&gt;$BI$6,$N110&lt;&gt;$BJ$6),AD110="有"),$AL$2,VLOOKUP(AD110,'P1'!$B$4:$J$35,9,FALSE)),"")</f>
        <v/>
      </c>
      <c r="AE111" s="256" t="str">
        <f>IFERROR(IF(AND(AND($N110&lt;&gt;$BI$6,$N110&lt;&gt;$BJ$6),AE110="有"),$AL$2,VLOOKUP(AE110,'P1'!$B$4:$J$35,9,FALSE)),"")</f>
        <v/>
      </c>
      <c r="AF111" s="256" t="str">
        <f>IFERROR(IF(AND(AND($N110&lt;&gt;$BI$6,$N110&lt;&gt;$BJ$6),AF110="有"),$AL$2,VLOOKUP(AF110,'P1'!$B$4:$J$35,9,FALSE)),"")</f>
        <v/>
      </c>
      <c r="AG111" s="256" t="str">
        <f>IFERROR(IF(AND(AND($N110&lt;&gt;$BI$6,$N110&lt;&gt;$BJ$6),AG110="有"),$AL$2,VLOOKUP(AG110,'P1'!$B$4:$J$35,9,FALSE)),"")</f>
        <v/>
      </c>
      <c r="AH111" s="256" t="str">
        <f>IFERROR(IF(AND(AND($N110&lt;&gt;$BI$6,$N110&lt;&gt;$BJ$6),AH110="有"),$AL$2,VLOOKUP(AH110,'P1'!$B$4:$J$35,9,FALSE)),"")</f>
        <v/>
      </c>
      <c r="AI111" s="256" t="str">
        <f>IFERROR(IF(AND(AND($N110&lt;&gt;$BI$6,$N110&lt;&gt;$BJ$6),AI110="有"),$AL$2,VLOOKUP(AI110,'P1'!$B$4:$J$35,9,FALSE)),"")</f>
        <v/>
      </c>
      <c r="AJ111" s="256" t="str">
        <f>IFERROR(IF(AND(AND($N110&lt;&gt;$BI$6,$N110&lt;&gt;$BJ$6),AJ110="有"),$AL$2,VLOOKUP(AJ110,'P1'!$B$4:$J$35,9,FALSE)),"")</f>
        <v/>
      </c>
      <c r="AK111" s="256" t="str">
        <f>IFERROR(IF(AND(AND($N110&lt;&gt;$BI$6,$N110&lt;&gt;$BJ$6),AK110="有"),$AL$2,VLOOKUP(AK110,'P1'!$B$4:$J$35,9,FALSE)),"")</f>
        <v/>
      </c>
      <c r="AL111" s="256" t="str">
        <f>IFERROR(IF(AND(AND($N110&lt;&gt;$BI$6,$N110&lt;&gt;$BJ$6),AL110="有"),$AL$2,VLOOKUP(AL110,'P1'!$B$4:$J$35,9,FALSE)),"")</f>
        <v/>
      </c>
      <c r="AM111" s="256" t="str">
        <f>IFERROR(IF(AND(AND($N110&lt;&gt;$BI$6,$N110&lt;&gt;$BJ$6),AM110="有"),$AL$2,VLOOKUP(AM110,'P1'!$B$4:$J$35,9,FALSE)),"")</f>
        <v/>
      </c>
      <c r="AN111" s="256" t="str">
        <f>IFERROR(IF(AND(AND($N110&lt;&gt;$BI$6,$N110&lt;&gt;$BJ$6),AN110="有"),$AL$2,VLOOKUP(AN110,'P1'!$B$4:$J$35,9,FALSE)),"")</f>
        <v/>
      </c>
      <c r="AO111" s="256" t="str">
        <f>IFERROR(IF(AND(AND($N110&lt;&gt;$BI$6,$N110&lt;&gt;$BJ$6),AO110="有"),$AL$2,VLOOKUP(AO110,'P1'!$B$4:$J$35,9,FALSE)),"")</f>
        <v/>
      </c>
      <c r="AP111" s="256" t="str">
        <f>IFERROR(IF(AND(AND($N110&lt;&gt;$BI$6,$N110&lt;&gt;$BJ$6),AP110="有"),$AL$2,VLOOKUP(AP110,'P1'!$B$4:$J$35,9,FALSE)),"")</f>
        <v/>
      </c>
      <c r="AQ111" s="256" t="str">
        <f>IFERROR(IF(AND(AND($N110&lt;&gt;$BI$6,$N110&lt;&gt;$BJ$6),AQ110="有"),$AL$2,VLOOKUP(AQ110,'P1'!$B$4:$J$35,9,FALSE)),"")</f>
        <v/>
      </c>
      <c r="AR111" s="256" t="str">
        <f>IFERROR(IF(AND(AND($N110&lt;&gt;$BI$6,$N110&lt;&gt;$BJ$6),AR110="有"),$AL$2,VLOOKUP(AR110,'P1'!$B$4:$J$35,9,FALSE)),"")</f>
        <v/>
      </c>
      <c r="AS111" s="256" t="str">
        <f>IFERROR(IF(AND(AND($N110&lt;&gt;$BI$6,$N110&lt;&gt;$BJ$6),AS110="有"),$AL$2,VLOOKUP(AS110,'P1'!$B$4:$J$35,9,FALSE)),"")</f>
        <v/>
      </c>
      <c r="AT111" s="256" t="str">
        <f>IFERROR(IF(AND(AND($N110&lt;&gt;$BI$6,$N110&lt;&gt;$BJ$6),AT110="有"),$AL$2,VLOOKUP(AT110,'P1'!$B$4:$J$35,9,FALSE)),"")</f>
        <v/>
      </c>
      <c r="AU111" s="256" t="str">
        <f>IFERROR(IF(AND(AND($N110&lt;&gt;$BI$6,$N110&lt;&gt;$BJ$6),AU110="有"),$AL$2,VLOOKUP(AU110,'P1'!$B$4:$J$35,9,FALSE)),"")</f>
        <v/>
      </c>
      <c r="AV111" s="257">
        <f>SUM(Q111:AU111)</f>
        <v>0</v>
      </c>
      <c r="AW111" s="707"/>
      <c r="AX111" s="709"/>
      <c r="AY111" s="258"/>
      <c r="AZ111" s="258"/>
    </row>
    <row r="112" spans="2:59" ht="17.100000000000001" customHeight="1">
      <c r="B112" s="686">
        <f t="shared" si="8"/>
        <v>45</v>
      </c>
      <c r="C112" s="717"/>
      <c r="D112" s="718"/>
      <c r="E112" s="718"/>
      <c r="F112" s="718"/>
      <c r="G112" s="718"/>
      <c r="H112" s="719"/>
      <c r="I112" s="723"/>
      <c r="J112" s="724"/>
      <c r="K112" s="724"/>
      <c r="L112" s="724"/>
      <c r="M112" s="725"/>
      <c r="N112" s="729"/>
      <c r="O112" s="730"/>
      <c r="P112" s="737"/>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3">
        <f>COUNTA(Q112:AU112)</f>
        <v>0</v>
      </c>
      <c r="AW112" s="706">
        <f>AV113</f>
        <v>0</v>
      </c>
      <c r="AX112" s="708" t="str">
        <f>IFERROR(ROUNDDOWN(AV113/$AT$2,1),"")</f>
        <v/>
      </c>
      <c r="AY112" s="254"/>
      <c r="AZ112" s="254"/>
    </row>
    <row r="113" spans="2:52" ht="17.100000000000001" customHeight="1">
      <c r="B113" s="687"/>
      <c r="C113" s="720"/>
      <c r="D113" s="721"/>
      <c r="E113" s="721"/>
      <c r="F113" s="721"/>
      <c r="G113" s="721"/>
      <c r="H113" s="722"/>
      <c r="I113" s="726"/>
      <c r="J113" s="727"/>
      <c r="K113" s="727"/>
      <c r="L113" s="727"/>
      <c r="M113" s="728"/>
      <c r="N113" s="738"/>
      <c r="O113" s="739"/>
      <c r="P113" s="740"/>
      <c r="Q113" s="256" t="str">
        <f>IFERROR(IF(AND(AND($N112&lt;&gt;$BI$6,$N112&lt;&gt;$BJ$6),Q112="有"),$AL$2,VLOOKUP(Q112,'P1'!$B$4:$J$35,9,FALSE)),"")</f>
        <v/>
      </c>
      <c r="R113" s="256" t="str">
        <f>IFERROR(IF(AND(AND($N112&lt;&gt;$BI$6,$N112&lt;&gt;$BJ$6),R112="有"),$AL$2,VLOOKUP(R112,'P1'!$B$4:$J$35,9,FALSE)),"")</f>
        <v/>
      </c>
      <c r="S113" s="256" t="str">
        <f>IFERROR(IF(AND(AND($N112&lt;&gt;$BI$6,$N112&lt;&gt;$BJ$6),S112="有"),$AL$2,VLOOKUP(S112,'P1'!$B$4:$J$35,9,FALSE)),"")</f>
        <v/>
      </c>
      <c r="T113" s="256" t="str">
        <f>IFERROR(IF(AND(AND($N112&lt;&gt;$BI$6,$N112&lt;&gt;$BJ$6),T112="有"),$AL$2,VLOOKUP(T112,'P1'!$B$4:$J$35,9,FALSE)),"")</f>
        <v/>
      </c>
      <c r="U113" s="256" t="str">
        <f>IFERROR(IF(AND(AND($N112&lt;&gt;$BI$6,$N112&lt;&gt;$BJ$6),U112="有"),$AL$2,VLOOKUP(U112,'P1'!$B$4:$J$35,9,FALSE)),"")</f>
        <v/>
      </c>
      <c r="V113" s="256" t="str">
        <f>IFERROR(IF(AND(AND($N112&lt;&gt;$BI$6,$N112&lt;&gt;$BJ$6),V112="有"),$AL$2,VLOOKUP(V112,'P1'!$B$4:$J$35,9,FALSE)),"")</f>
        <v/>
      </c>
      <c r="W113" s="256" t="str">
        <f>IFERROR(IF(AND(AND($N112&lt;&gt;$BI$6,$N112&lt;&gt;$BJ$6),W112="有"),$AL$2,VLOOKUP(W112,'P1'!$B$4:$J$35,9,FALSE)),"")</f>
        <v/>
      </c>
      <c r="X113" s="256" t="str">
        <f>IFERROR(IF(AND(AND($N112&lt;&gt;$BI$6,$N112&lt;&gt;$BJ$6),X112="有"),$AL$2,VLOOKUP(X112,'P1'!$B$4:$J$35,9,FALSE)),"")</f>
        <v/>
      </c>
      <c r="Y113" s="256" t="str">
        <f>IFERROR(IF(AND(AND($N112&lt;&gt;$BI$6,$N112&lt;&gt;$BJ$6),Y112="有"),$AL$2,VLOOKUP(Y112,'P1'!$B$4:$J$35,9,FALSE)),"")</f>
        <v/>
      </c>
      <c r="Z113" s="256" t="str">
        <f>IFERROR(IF(AND(AND($N112&lt;&gt;$BI$6,$N112&lt;&gt;$BJ$6),Z112="有"),$AL$2,VLOOKUP(Z112,'P1'!$B$4:$J$35,9,FALSE)),"")</f>
        <v/>
      </c>
      <c r="AA113" s="256" t="str">
        <f>IFERROR(IF(AND(AND($N112&lt;&gt;$BI$6,$N112&lt;&gt;$BJ$6),AA112="有"),$AL$2,VLOOKUP(AA112,'P1'!$B$4:$J$35,9,FALSE)),"")</f>
        <v/>
      </c>
      <c r="AB113" s="256" t="str">
        <f>IFERROR(IF(AND(AND($N112&lt;&gt;$BI$6,$N112&lt;&gt;$BJ$6),AB112="有"),$AL$2,VLOOKUP(AB112,'P1'!$B$4:$J$35,9,FALSE)),"")</f>
        <v/>
      </c>
      <c r="AC113" s="256" t="str">
        <f>IFERROR(IF(AND(AND($N112&lt;&gt;$BI$6,$N112&lt;&gt;$BJ$6),AC112="有"),$AL$2,VLOOKUP(AC112,'P1'!$B$4:$J$35,9,FALSE)),"")</f>
        <v/>
      </c>
      <c r="AD113" s="256" t="str">
        <f>IFERROR(IF(AND(AND($N112&lt;&gt;$BI$6,$N112&lt;&gt;$BJ$6),AD112="有"),$AL$2,VLOOKUP(AD112,'P1'!$B$4:$J$35,9,FALSE)),"")</f>
        <v/>
      </c>
      <c r="AE113" s="256" t="str">
        <f>IFERROR(IF(AND(AND($N112&lt;&gt;$BI$6,$N112&lt;&gt;$BJ$6),AE112="有"),$AL$2,VLOOKUP(AE112,'P1'!$B$4:$J$35,9,FALSE)),"")</f>
        <v/>
      </c>
      <c r="AF113" s="256" t="str">
        <f>IFERROR(IF(AND(AND($N112&lt;&gt;$BI$6,$N112&lt;&gt;$BJ$6),AF112="有"),$AL$2,VLOOKUP(AF112,'P1'!$B$4:$J$35,9,FALSE)),"")</f>
        <v/>
      </c>
      <c r="AG113" s="256" t="str">
        <f>IFERROR(IF(AND(AND($N112&lt;&gt;$BI$6,$N112&lt;&gt;$BJ$6),AG112="有"),$AL$2,VLOOKUP(AG112,'P1'!$B$4:$J$35,9,FALSE)),"")</f>
        <v/>
      </c>
      <c r="AH113" s="256" t="str">
        <f>IFERROR(IF(AND(AND($N112&lt;&gt;$BI$6,$N112&lt;&gt;$BJ$6),AH112="有"),$AL$2,VLOOKUP(AH112,'P1'!$B$4:$J$35,9,FALSE)),"")</f>
        <v/>
      </c>
      <c r="AI113" s="256" t="str">
        <f>IFERROR(IF(AND(AND($N112&lt;&gt;$BI$6,$N112&lt;&gt;$BJ$6),AI112="有"),$AL$2,VLOOKUP(AI112,'P1'!$B$4:$J$35,9,FALSE)),"")</f>
        <v/>
      </c>
      <c r="AJ113" s="256" t="str">
        <f>IFERROR(IF(AND(AND($N112&lt;&gt;$BI$6,$N112&lt;&gt;$BJ$6),AJ112="有"),$AL$2,VLOOKUP(AJ112,'P1'!$B$4:$J$35,9,FALSE)),"")</f>
        <v/>
      </c>
      <c r="AK113" s="256" t="str">
        <f>IFERROR(IF(AND(AND($N112&lt;&gt;$BI$6,$N112&lt;&gt;$BJ$6),AK112="有"),$AL$2,VLOOKUP(AK112,'P1'!$B$4:$J$35,9,FALSE)),"")</f>
        <v/>
      </c>
      <c r="AL113" s="256" t="str">
        <f>IFERROR(IF(AND(AND($N112&lt;&gt;$BI$6,$N112&lt;&gt;$BJ$6),AL112="有"),$AL$2,VLOOKUP(AL112,'P1'!$B$4:$J$35,9,FALSE)),"")</f>
        <v/>
      </c>
      <c r="AM113" s="256" t="str">
        <f>IFERROR(IF(AND(AND($N112&lt;&gt;$BI$6,$N112&lt;&gt;$BJ$6),AM112="有"),$AL$2,VLOOKUP(AM112,'P1'!$B$4:$J$35,9,FALSE)),"")</f>
        <v/>
      </c>
      <c r="AN113" s="256" t="str">
        <f>IFERROR(IF(AND(AND($N112&lt;&gt;$BI$6,$N112&lt;&gt;$BJ$6),AN112="有"),$AL$2,VLOOKUP(AN112,'P1'!$B$4:$J$35,9,FALSE)),"")</f>
        <v/>
      </c>
      <c r="AO113" s="256" t="str">
        <f>IFERROR(IF(AND(AND($N112&lt;&gt;$BI$6,$N112&lt;&gt;$BJ$6),AO112="有"),$AL$2,VLOOKUP(AO112,'P1'!$B$4:$J$35,9,FALSE)),"")</f>
        <v/>
      </c>
      <c r="AP113" s="256" t="str">
        <f>IFERROR(IF(AND(AND($N112&lt;&gt;$BI$6,$N112&lt;&gt;$BJ$6),AP112="有"),$AL$2,VLOOKUP(AP112,'P1'!$B$4:$J$35,9,FALSE)),"")</f>
        <v/>
      </c>
      <c r="AQ113" s="256" t="str">
        <f>IFERROR(IF(AND(AND($N112&lt;&gt;$BI$6,$N112&lt;&gt;$BJ$6),AQ112="有"),$AL$2,VLOOKUP(AQ112,'P1'!$B$4:$J$35,9,FALSE)),"")</f>
        <v/>
      </c>
      <c r="AR113" s="256" t="str">
        <f>IFERROR(IF(AND(AND($N112&lt;&gt;$BI$6,$N112&lt;&gt;$BJ$6),AR112="有"),$AL$2,VLOOKUP(AR112,'P1'!$B$4:$J$35,9,FALSE)),"")</f>
        <v/>
      </c>
      <c r="AS113" s="256" t="str">
        <f>IFERROR(IF(AND(AND($N112&lt;&gt;$BI$6,$N112&lt;&gt;$BJ$6),AS112="有"),$AL$2,VLOOKUP(AS112,'P1'!$B$4:$J$35,9,FALSE)),"")</f>
        <v/>
      </c>
      <c r="AT113" s="256" t="str">
        <f>IFERROR(IF(AND(AND($N112&lt;&gt;$BI$6,$N112&lt;&gt;$BJ$6),AT112="有"),$AL$2,VLOOKUP(AT112,'P1'!$B$4:$J$35,9,FALSE)),"")</f>
        <v/>
      </c>
      <c r="AU113" s="256" t="str">
        <f>IFERROR(IF(AND(AND($N112&lt;&gt;$BI$6,$N112&lt;&gt;$BJ$6),AU112="有"),$AL$2,VLOOKUP(AU112,'P1'!$B$4:$J$35,9,FALSE)),"")</f>
        <v/>
      </c>
      <c r="AV113" s="257">
        <f>SUM(Q113:AU113)</f>
        <v>0</v>
      </c>
      <c r="AW113" s="707"/>
      <c r="AX113" s="709"/>
      <c r="AY113" s="258"/>
      <c r="AZ113" s="258"/>
    </row>
    <row r="114" spans="2:52" ht="17.100000000000001" customHeight="1">
      <c r="B114" s="686">
        <f t="shared" si="8"/>
        <v>46</v>
      </c>
      <c r="C114" s="717"/>
      <c r="D114" s="718"/>
      <c r="E114" s="718"/>
      <c r="F114" s="718"/>
      <c r="G114" s="718"/>
      <c r="H114" s="719"/>
      <c r="I114" s="723"/>
      <c r="J114" s="724"/>
      <c r="K114" s="724"/>
      <c r="L114" s="724"/>
      <c r="M114" s="725"/>
      <c r="N114" s="729"/>
      <c r="O114" s="730"/>
      <c r="P114" s="737"/>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3">
        <f>COUNTA(Q114:AU114)</f>
        <v>0</v>
      </c>
      <c r="AW114" s="706">
        <f>AV115</f>
        <v>0</v>
      </c>
      <c r="AX114" s="708" t="str">
        <f>IFERROR(ROUNDDOWN(AV115/$AT$2,1),"")</f>
        <v/>
      </c>
      <c r="AY114" s="254"/>
      <c r="AZ114" s="254"/>
    </row>
    <row r="115" spans="2:52" ht="17.100000000000001" customHeight="1">
      <c r="B115" s="687"/>
      <c r="C115" s="720"/>
      <c r="D115" s="721"/>
      <c r="E115" s="721"/>
      <c r="F115" s="721"/>
      <c r="G115" s="721"/>
      <c r="H115" s="722"/>
      <c r="I115" s="726"/>
      <c r="J115" s="727"/>
      <c r="K115" s="727"/>
      <c r="L115" s="727"/>
      <c r="M115" s="728"/>
      <c r="N115" s="738"/>
      <c r="O115" s="739"/>
      <c r="P115" s="740"/>
      <c r="Q115" s="256" t="str">
        <f>IFERROR(IF(AND(AND($N114&lt;&gt;$BI$6,$N114&lt;&gt;$BJ$6),Q114="有"),$AL$2,VLOOKUP(Q114,'P1'!$B$4:$J$35,9,FALSE)),"")</f>
        <v/>
      </c>
      <c r="R115" s="256" t="str">
        <f>IFERROR(IF(AND(AND($N114&lt;&gt;$BI$6,$N114&lt;&gt;$BJ$6),R114="有"),$AL$2,VLOOKUP(R114,'P1'!$B$4:$J$35,9,FALSE)),"")</f>
        <v/>
      </c>
      <c r="S115" s="256" t="str">
        <f>IFERROR(IF(AND(AND($N114&lt;&gt;$BI$6,$N114&lt;&gt;$BJ$6),S114="有"),$AL$2,VLOOKUP(S114,'P1'!$B$4:$J$35,9,FALSE)),"")</f>
        <v/>
      </c>
      <c r="T115" s="256" t="str">
        <f>IFERROR(IF(AND(AND($N114&lt;&gt;$BI$6,$N114&lt;&gt;$BJ$6),T114="有"),$AL$2,VLOOKUP(T114,'P1'!$B$4:$J$35,9,FALSE)),"")</f>
        <v/>
      </c>
      <c r="U115" s="256" t="str">
        <f>IFERROR(IF(AND(AND($N114&lt;&gt;$BI$6,$N114&lt;&gt;$BJ$6),U114="有"),$AL$2,VLOOKUP(U114,'P1'!$B$4:$J$35,9,FALSE)),"")</f>
        <v/>
      </c>
      <c r="V115" s="256" t="str">
        <f>IFERROR(IF(AND(AND($N114&lt;&gt;$BI$6,$N114&lt;&gt;$BJ$6),V114="有"),$AL$2,VLOOKUP(V114,'P1'!$B$4:$J$35,9,FALSE)),"")</f>
        <v/>
      </c>
      <c r="W115" s="256" t="str">
        <f>IFERROR(IF(AND(AND($N114&lt;&gt;$BI$6,$N114&lt;&gt;$BJ$6),W114="有"),$AL$2,VLOOKUP(W114,'P1'!$B$4:$J$35,9,FALSE)),"")</f>
        <v/>
      </c>
      <c r="X115" s="256" t="str">
        <f>IFERROR(IF(AND(AND($N114&lt;&gt;$BI$6,$N114&lt;&gt;$BJ$6),X114="有"),$AL$2,VLOOKUP(X114,'P1'!$B$4:$J$35,9,FALSE)),"")</f>
        <v/>
      </c>
      <c r="Y115" s="256" t="str">
        <f>IFERROR(IF(AND(AND($N114&lt;&gt;$BI$6,$N114&lt;&gt;$BJ$6),Y114="有"),$AL$2,VLOOKUP(Y114,'P1'!$B$4:$J$35,9,FALSE)),"")</f>
        <v/>
      </c>
      <c r="Z115" s="256" t="str">
        <f>IFERROR(IF(AND(AND($N114&lt;&gt;$BI$6,$N114&lt;&gt;$BJ$6),Z114="有"),$AL$2,VLOOKUP(Z114,'P1'!$B$4:$J$35,9,FALSE)),"")</f>
        <v/>
      </c>
      <c r="AA115" s="256" t="str">
        <f>IFERROR(IF(AND(AND($N114&lt;&gt;$BI$6,$N114&lt;&gt;$BJ$6),AA114="有"),$AL$2,VLOOKUP(AA114,'P1'!$B$4:$J$35,9,FALSE)),"")</f>
        <v/>
      </c>
      <c r="AB115" s="256" t="str">
        <f>IFERROR(IF(AND(AND($N114&lt;&gt;$BI$6,$N114&lt;&gt;$BJ$6),AB114="有"),$AL$2,VLOOKUP(AB114,'P1'!$B$4:$J$35,9,FALSE)),"")</f>
        <v/>
      </c>
      <c r="AC115" s="256" t="str">
        <f>IFERROR(IF(AND(AND($N114&lt;&gt;$BI$6,$N114&lt;&gt;$BJ$6),AC114="有"),$AL$2,VLOOKUP(AC114,'P1'!$B$4:$J$35,9,FALSE)),"")</f>
        <v/>
      </c>
      <c r="AD115" s="256" t="str">
        <f>IFERROR(IF(AND(AND($N114&lt;&gt;$BI$6,$N114&lt;&gt;$BJ$6),AD114="有"),$AL$2,VLOOKUP(AD114,'P1'!$B$4:$J$35,9,FALSE)),"")</f>
        <v/>
      </c>
      <c r="AE115" s="256" t="str">
        <f>IFERROR(IF(AND(AND($N114&lt;&gt;$BI$6,$N114&lt;&gt;$BJ$6),AE114="有"),$AL$2,VLOOKUP(AE114,'P1'!$B$4:$J$35,9,FALSE)),"")</f>
        <v/>
      </c>
      <c r="AF115" s="256" t="str">
        <f>IFERROR(IF(AND(AND($N114&lt;&gt;$BI$6,$N114&lt;&gt;$BJ$6),AF114="有"),$AL$2,VLOOKUP(AF114,'P1'!$B$4:$J$35,9,FALSE)),"")</f>
        <v/>
      </c>
      <c r="AG115" s="256" t="str">
        <f>IFERROR(IF(AND(AND($N114&lt;&gt;$BI$6,$N114&lt;&gt;$BJ$6),AG114="有"),$AL$2,VLOOKUP(AG114,'P1'!$B$4:$J$35,9,FALSE)),"")</f>
        <v/>
      </c>
      <c r="AH115" s="256" t="str">
        <f>IFERROR(IF(AND(AND($N114&lt;&gt;$BI$6,$N114&lt;&gt;$BJ$6),AH114="有"),$AL$2,VLOOKUP(AH114,'P1'!$B$4:$J$35,9,FALSE)),"")</f>
        <v/>
      </c>
      <c r="AI115" s="256" t="str">
        <f>IFERROR(IF(AND(AND($N114&lt;&gt;$BI$6,$N114&lt;&gt;$BJ$6),AI114="有"),$AL$2,VLOOKUP(AI114,'P1'!$B$4:$J$35,9,FALSE)),"")</f>
        <v/>
      </c>
      <c r="AJ115" s="256" t="str">
        <f>IFERROR(IF(AND(AND($N114&lt;&gt;$BI$6,$N114&lt;&gt;$BJ$6),AJ114="有"),$AL$2,VLOOKUP(AJ114,'P1'!$B$4:$J$35,9,FALSE)),"")</f>
        <v/>
      </c>
      <c r="AK115" s="256" t="str">
        <f>IFERROR(IF(AND(AND($N114&lt;&gt;$BI$6,$N114&lt;&gt;$BJ$6),AK114="有"),$AL$2,VLOOKUP(AK114,'P1'!$B$4:$J$35,9,FALSE)),"")</f>
        <v/>
      </c>
      <c r="AL115" s="256" t="str">
        <f>IFERROR(IF(AND(AND($N114&lt;&gt;$BI$6,$N114&lt;&gt;$BJ$6),AL114="有"),$AL$2,VLOOKUP(AL114,'P1'!$B$4:$J$35,9,FALSE)),"")</f>
        <v/>
      </c>
      <c r="AM115" s="256" t="str">
        <f>IFERROR(IF(AND(AND($N114&lt;&gt;$BI$6,$N114&lt;&gt;$BJ$6),AM114="有"),$AL$2,VLOOKUP(AM114,'P1'!$B$4:$J$35,9,FALSE)),"")</f>
        <v/>
      </c>
      <c r="AN115" s="256" t="str">
        <f>IFERROR(IF(AND(AND($N114&lt;&gt;$BI$6,$N114&lt;&gt;$BJ$6),AN114="有"),$AL$2,VLOOKUP(AN114,'P1'!$B$4:$J$35,9,FALSE)),"")</f>
        <v/>
      </c>
      <c r="AO115" s="256" t="str">
        <f>IFERROR(IF(AND(AND($N114&lt;&gt;$BI$6,$N114&lt;&gt;$BJ$6),AO114="有"),$AL$2,VLOOKUP(AO114,'P1'!$B$4:$J$35,9,FALSE)),"")</f>
        <v/>
      </c>
      <c r="AP115" s="256" t="str">
        <f>IFERROR(IF(AND(AND($N114&lt;&gt;$BI$6,$N114&lt;&gt;$BJ$6),AP114="有"),$AL$2,VLOOKUP(AP114,'P1'!$B$4:$J$35,9,FALSE)),"")</f>
        <v/>
      </c>
      <c r="AQ115" s="256" t="str">
        <f>IFERROR(IF(AND(AND($N114&lt;&gt;$BI$6,$N114&lt;&gt;$BJ$6),AQ114="有"),$AL$2,VLOOKUP(AQ114,'P1'!$B$4:$J$35,9,FALSE)),"")</f>
        <v/>
      </c>
      <c r="AR115" s="256" t="str">
        <f>IFERROR(IF(AND(AND($N114&lt;&gt;$BI$6,$N114&lt;&gt;$BJ$6),AR114="有"),$AL$2,VLOOKUP(AR114,'P1'!$B$4:$J$35,9,FALSE)),"")</f>
        <v/>
      </c>
      <c r="AS115" s="256" t="str">
        <f>IFERROR(IF(AND(AND($N114&lt;&gt;$BI$6,$N114&lt;&gt;$BJ$6),AS114="有"),$AL$2,VLOOKUP(AS114,'P1'!$B$4:$J$35,9,FALSE)),"")</f>
        <v/>
      </c>
      <c r="AT115" s="256" t="str">
        <f>IFERROR(IF(AND(AND($N114&lt;&gt;$BI$6,$N114&lt;&gt;$BJ$6),AT114="有"),$AL$2,VLOOKUP(AT114,'P1'!$B$4:$J$35,9,FALSE)),"")</f>
        <v/>
      </c>
      <c r="AU115" s="256" t="str">
        <f>IFERROR(IF(AND(AND($N114&lt;&gt;$BI$6,$N114&lt;&gt;$BJ$6),AU114="有"),$AL$2,VLOOKUP(AU114,'P1'!$B$4:$J$35,9,FALSE)),"")</f>
        <v/>
      </c>
      <c r="AV115" s="257">
        <f>SUM(Q115:AU115)</f>
        <v>0</v>
      </c>
      <c r="AW115" s="707"/>
      <c r="AX115" s="709"/>
      <c r="AY115" s="258"/>
      <c r="AZ115" s="258"/>
    </row>
    <row r="116" spans="2:52" ht="17.100000000000001" customHeight="1">
      <c r="B116" s="686">
        <f t="shared" si="8"/>
        <v>47</v>
      </c>
      <c r="C116" s="717"/>
      <c r="D116" s="718"/>
      <c r="E116" s="718"/>
      <c r="F116" s="718"/>
      <c r="G116" s="718"/>
      <c r="H116" s="719"/>
      <c r="I116" s="723"/>
      <c r="J116" s="724"/>
      <c r="K116" s="724"/>
      <c r="L116" s="724"/>
      <c r="M116" s="725"/>
      <c r="N116" s="729"/>
      <c r="O116" s="730"/>
      <c r="P116" s="737"/>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3">
        <f>COUNTA(Q116:AU116)</f>
        <v>0</v>
      </c>
      <c r="AW116" s="706">
        <f>AV117</f>
        <v>0</v>
      </c>
      <c r="AX116" s="708" t="str">
        <f>IFERROR(ROUNDDOWN(AV117/$AT$2,1),"")</f>
        <v/>
      </c>
      <c r="AY116" s="254"/>
      <c r="AZ116" s="254"/>
    </row>
    <row r="117" spans="2:52" ht="17.100000000000001" customHeight="1">
      <c r="B117" s="687"/>
      <c r="C117" s="720"/>
      <c r="D117" s="721"/>
      <c r="E117" s="721"/>
      <c r="F117" s="721"/>
      <c r="G117" s="721"/>
      <c r="H117" s="722"/>
      <c r="I117" s="726"/>
      <c r="J117" s="727"/>
      <c r="K117" s="727"/>
      <c r="L117" s="727"/>
      <c r="M117" s="728"/>
      <c r="N117" s="738"/>
      <c r="O117" s="739"/>
      <c r="P117" s="740"/>
      <c r="Q117" s="256" t="str">
        <f>IFERROR(IF(AND(AND($N116&lt;&gt;$BI$6,$N116&lt;&gt;$BJ$6),Q116="有"),$AL$2,VLOOKUP(Q116,'P1'!$B$4:$J$35,9,FALSE)),"")</f>
        <v/>
      </c>
      <c r="R117" s="256" t="str">
        <f>IFERROR(IF(AND(AND($N116&lt;&gt;$BI$6,$N116&lt;&gt;$BJ$6),R116="有"),$AL$2,VLOOKUP(R116,'P1'!$B$4:$J$35,9,FALSE)),"")</f>
        <v/>
      </c>
      <c r="S117" s="256" t="str">
        <f>IFERROR(IF(AND(AND($N116&lt;&gt;$BI$6,$N116&lt;&gt;$BJ$6),S116="有"),$AL$2,VLOOKUP(S116,'P1'!$B$4:$J$35,9,FALSE)),"")</f>
        <v/>
      </c>
      <c r="T117" s="256" t="str">
        <f>IFERROR(IF(AND(AND($N116&lt;&gt;$BI$6,$N116&lt;&gt;$BJ$6),T116="有"),$AL$2,VLOOKUP(T116,'P1'!$B$4:$J$35,9,FALSE)),"")</f>
        <v/>
      </c>
      <c r="U117" s="256" t="str">
        <f>IFERROR(IF(AND(AND($N116&lt;&gt;$BI$6,$N116&lt;&gt;$BJ$6),U116="有"),$AL$2,VLOOKUP(U116,'P1'!$B$4:$J$35,9,FALSE)),"")</f>
        <v/>
      </c>
      <c r="V117" s="256" t="str">
        <f>IFERROR(IF(AND(AND($N116&lt;&gt;$BI$6,$N116&lt;&gt;$BJ$6),V116="有"),$AL$2,VLOOKUP(V116,'P1'!$B$4:$J$35,9,FALSE)),"")</f>
        <v/>
      </c>
      <c r="W117" s="256" t="str">
        <f>IFERROR(IF(AND(AND($N116&lt;&gt;$BI$6,$N116&lt;&gt;$BJ$6),W116="有"),$AL$2,VLOOKUP(W116,'P1'!$B$4:$J$35,9,FALSE)),"")</f>
        <v/>
      </c>
      <c r="X117" s="256" t="str">
        <f>IFERROR(IF(AND(AND($N116&lt;&gt;$BI$6,$N116&lt;&gt;$BJ$6),X116="有"),$AL$2,VLOOKUP(X116,'P1'!$B$4:$J$35,9,FALSE)),"")</f>
        <v/>
      </c>
      <c r="Y117" s="256" t="str">
        <f>IFERROR(IF(AND(AND($N116&lt;&gt;$BI$6,$N116&lt;&gt;$BJ$6),Y116="有"),$AL$2,VLOOKUP(Y116,'P1'!$B$4:$J$35,9,FALSE)),"")</f>
        <v/>
      </c>
      <c r="Z117" s="256" t="str">
        <f>IFERROR(IF(AND(AND($N116&lt;&gt;$BI$6,$N116&lt;&gt;$BJ$6),Z116="有"),$AL$2,VLOOKUP(Z116,'P1'!$B$4:$J$35,9,FALSE)),"")</f>
        <v/>
      </c>
      <c r="AA117" s="256" t="str">
        <f>IFERROR(IF(AND(AND($N116&lt;&gt;$BI$6,$N116&lt;&gt;$BJ$6),AA116="有"),$AL$2,VLOOKUP(AA116,'P1'!$B$4:$J$35,9,FALSE)),"")</f>
        <v/>
      </c>
      <c r="AB117" s="256" t="str">
        <f>IFERROR(IF(AND(AND($N116&lt;&gt;$BI$6,$N116&lt;&gt;$BJ$6),AB116="有"),$AL$2,VLOOKUP(AB116,'P1'!$B$4:$J$35,9,FALSE)),"")</f>
        <v/>
      </c>
      <c r="AC117" s="256" t="str">
        <f>IFERROR(IF(AND(AND($N116&lt;&gt;$BI$6,$N116&lt;&gt;$BJ$6),AC116="有"),$AL$2,VLOOKUP(AC116,'P1'!$B$4:$J$35,9,FALSE)),"")</f>
        <v/>
      </c>
      <c r="AD117" s="256" t="str">
        <f>IFERROR(IF(AND(AND($N116&lt;&gt;$BI$6,$N116&lt;&gt;$BJ$6),AD116="有"),$AL$2,VLOOKUP(AD116,'P1'!$B$4:$J$35,9,FALSE)),"")</f>
        <v/>
      </c>
      <c r="AE117" s="256" t="str">
        <f>IFERROR(IF(AND(AND($N116&lt;&gt;$BI$6,$N116&lt;&gt;$BJ$6),AE116="有"),$AL$2,VLOOKUP(AE116,'P1'!$B$4:$J$35,9,FALSE)),"")</f>
        <v/>
      </c>
      <c r="AF117" s="256" t="str">
        <f>IFERROR(IF(AND(AND($N116&lt;&gt;$BI$6,$N116&lt;&gt;$BJ$6),AF116="有"),$AL$2,VLOOKUP(AF116,'P1'!$B$4:$J$35,9,FALSE)),"")</f>
        <v/>
      </c>
      <c r="AG117" s="256" t="str">
        <f>IFERROR(IF(AND(AND($N116&lt;&gt;$BI$6,$N116&lt;&gt;$BJ$6),AG116="有"),$AL$2,VLOOKUP(AG116,'P1'!$B$4:$J$35,9,FALSE)),"")</f>
        <v/>
      </c>
      <c r="AH117" s="256" t="str">
        <f>IFERROR(IF(AND(AND($N116&lt;&gt;$BI$6,$N116&lt;&gt;$BJ$6),AH116="有"),$AL$2,VLOOKUP(AH116,'P1'!$B$4:$J$35,9,FALSE)),"")</f>
        <v/>
      </c>
      <c r="AI117" s="256" t="str">
        <f>IFERROR(IF(AND(AND($N116&lt;&gt;$BI$6,$N116&lt;&gt;$BJ$6),AI116="有"),$AL$2,VLOOKUP(AI116,'P1'!$B$4:$J$35,9,FALSE)),"")</f>
        <v/>
      </c>
      <c r="AJ117" s="256" t="str">
        <f>IFERROR(IF(AND(AND($N116&lt;&gt;$BI$6,$N116&lt;&gt;$BJ$6),AJ116="有"),$AL$2,VLOOKUP(AJ116,'P1'!$B$4:$J$35,9,FALSE)),"")</f>
        <v/>
      </c>
      <c r="AK117" s="256" t="str">
        <f>IFERROR(IF(AND(AND($N116&lt;&gt;$BI$6,$N116&lt;&gt;$BJ$6),AK116="有"),$AL$2,VLOOKUP(AK116,'P1'!$B$4:$J$35,9,FALSE)),"")</f>
        <v/>
      </c>
      <c r="AL117" s="256" t="str">
        <f>IFERROR(IF(AND(AND($N116&lt;&gt;$BI$6,$N116&lt;&gt;$BJ$6),AL116="有"),$AL$2,VLOOKUP(AL116,'P1'!$B$4:$J$35,9,FALSE)),"")</f>
        <v/>
      </c>
      <c r="AM117" s="256" t="str">
        <f>IFERROR(IF(AND(AND($N116&lt;&gt;$BI$6,$N116&lt;&gt;$BJ$6),AM116="有"),$AL$2,VLOOKUP(AM116,'P1'!$B$4:$J$35,9,FALSE)),"")</f>
        <v/>
      </c>
      <c r="AN117" s="256" t="str">
        <f>IFERROR(IF(AND(AND($N116&lt;&gt;$BI$6,$N116&lt;&gt;$BJ$6),AN116="有"),$AL$2,VLOOKUP(AN116,'P1'!$B$4:$J$35,9,FALSE)),"")</f>
        <v/>
      </c>
      <c r="AO117" s="256" t="str">
        <f>IFERROR(IF(AND(AND($N116&lt;&gt;$BI$6,$N116&lt;&gt;$BJ$6),AO116="有"),$AL$2,VLOOKUP(AO116,'P1'!$B$4:$J$35,9,FALSE)),"")</f>
        <v/>
      </c>
      <c r="AP117" s="256" t="str">
        <f>IFERROR(IF(AND(AND($N116&lt;&gt;$BI$6,$N116&lt;&gt;$BJ$6),AP116="有"),$AL$2,VLOOKUP(AP116,'P1'!$B$4:$J$35,9,FALSE)),"")</f>
        <v/>
      </c>
      <c r="AQ117" s="256" t="str">
        <f>IFERROR(IF(AND(AND($N116&lt;&gt;$BI$6,$N116&lt;&gt;$BJ$6),AQ116="有"),$AL$2,VLOOKUP(AQ116,'P1'!$B$4:$J$35,9,FALSE)),"")</f>
        <v/>
      </c>
      <c r="AR117" s="256" t="str">
        <f>IFERROR(IF(AND(AND($N116&lt;&gt;$BI$6,$N116&lt;&gt;$BJ$6),AR116="有"),$AL$2,VLOOKUP(AR116,'P1'!$B$4:$J$35,9,FALSE)),"")</f>
        <v/>
      </c>
      <c r="AS117" s="256" t="str">
        <f>IFERROR(IF(AND(AND($N116&lt;&gt;$BI$6,$N116&lt;&gt;$BJ$6),AS116="有"),$AL$2,VLOOKUP(AS116,'P1'!$B$4:$J$35,9,FALSE)),"")</f>
        <v/>
      </c>
      <c r="AT117" s="256" t="str">
        <f>IFERROR(IF(AND(AND($N116&lt;&gt;$BI$6,$N116&lt;&gt;$BJ$6),AT116="有"),$AL$2,VLOOKUP(AT116,'P1'!$B$4:$J$35,9,FALSE)),"")</f>
        <v/>
      </c>
      <c r="AU117" s="256" t="str">
        <f>IFERROR(IF(AND(AND($N116&lt;&gt;$BI$6,$N116&lt;&gt;$BJ$6),AU116="有"),$AL$2,VLOOKUP(AU116,'P1'!$B$4:$J$35,9,FALSE)),"")</f>
        <v/>
      </c>
      <c r="AV117" s="257">
        <f>SUM(Q117:AU117)</f>
        <v>0</v>
      </c>
      <c r="AW117" s="707"/>
      <c r="AX117" s="709"/>
      <c r="AY117" s="258"/>
      <c r="AZ117" s="258"/>
    </row>
    <row r="118" spans="2:52" ht="17.100000000000001" customHeight="1">
      <c r="B118" s="686">
        <f t="shared" si="8"/>
        <v>48</v>
      </c>
      <c r="C118" s="717"/>
      <c r="D118" s="718"/>
      <c r="E118" s="718"/>
      <c r="F118" s="718"/>
      <c r="G118" s="718"/>
      <c r="H118" s="719"/>
      <c r="I118" s="723"/>
      <c r="J118" s="724"/>
      <c r="K118" s="724"/>
      <c r="L118" s="724"/>
      <c r="M118" s="725"/>
      <c r="N118" s="729"/>
      <c r="O118" s="730"/>
      <c r="P118" s="71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3">
        <f>COUNTA(Q118:AU118)</f>
        <v>0</v>
      </c>
      <c r="AW118" s="706">
        <f>AV119</f>
        <v>0</v>
      </c>
      <c r="AX118" s="708" t="str">
        <f>IFERROR(ROUNDDOWN(AV119/$AT$2,1),"")</f>
        <v/>
      </c>
      <c r="AY118" s="254"/>
      <c r="AZ118" s="254"/>
    </row>
    <row r="119" spans="2:52" ht="17.100000000000001" customHeight="1">
      <c r="B119" s="687"/>
      <c r="C119" s="720"/>
      <c r="D119" s="721"/>
      <c r="E119" s="721"/>
      <c r="F119" s="721"/>
      <c r="G119" s="721"/>
      <c r="H119" s="722"/>
      <c r="I119" s="726"/>
      <c r="J119" s="727"/>
      <c r="K119" s="727"/>
      <c r="L119" s="727"/>
      <c r="M119" s="728"/>
      <c r="N119" s="720"/>
      <c r="O119" s="721"/>
      <c r="P119" s="722"/>
      <c r="Q119" s="256" t="str">
        <f>IFERROR(IF(AND(AND($N118&lt;&gt;$BI$6,$N118&lt;&gt;$BJ$6),Q118="有"),$AL$2,VLOOKUP(Q118,'P1'!$B$4:$J$35,9,FALSE)),"")</f>
        <v/>
      </c>
      <c r="R119" s="256" t="str">
        <f>IFERROR(IF(AND(AND($N118&lt;&gt;$BI$6,$N118&lt;&gt;$BJ$6),R118="有"),$AL$2,VLOOKUP(R118,'P1'!$B$4:$J$35,9,FALSE)),"")</f>
        <v/>
      </c>
      <c r="S119" s="256" t="str">
        <f>IFERROR(IF(AND(AND($N118&lt;&gt;$BI$6,$N118&lt;&gt;$BJ$6),S118="有"),$AL$2,VLOOKUP(S118,'P1'!$B$4:$J$35,9,FALSE)),"")</f>
        <v/>
      </c>
      <c r="T119" s="256" t="str">
        <f>IFERROR(IF(AND(AND($N118&lt;&gt;$BI$6,$N118&lt;&gt;$BJ$6),T118="有"),$AL$2,VLOOKUP(T118,'P1'!$B$4:$J$35,9,FALSE)),"")</f>
        <v/>
      </c>
      <c r="U119" s="256" t="str">
        <f>IFERROR(IF(AND(AND($N118&lt;&gt;$BI$6,$N118&lt;&gt;$BJ$6),U118="有"),$AL$2,VLOOKUP(U118,'P1'!$B$4:$J$35,9,FALSE)),"")</f>
        <v/>
      </c>
      <c r="V119" s="256" t="str">
        <f>IFERROR(IF(AND(AND($N118&lt;&gt;$BI$6,$N118&lt;&gt;$BJ$6),V118="有"),$AL$2,VLOOKUP(V118,'P1'!$B$4:$J$35,9,FALSE)),"")</f>
        <v/>
      </c>
      <c r="W119" s="256" t="str">
        <f>IFERROR(IF(AND(AND($N118&lt;&gt;$BI$6,$N118&lt;&gt;$BJ$6),W118="有"),$AL$2,VLOOKUP(W118,'P1'!$B$4:$J$35,9,FALSE)),"")</f>
        <v/>
      </c>
      <c r="X119" s="256" t="str">
        <f>IFERROR(IF(AND(AND($N118&lt;&gt;$BI$6,$N118&lt;&gt;$BJ$6),X118="有"),$AL$2,VLOOKUP(X118,'P1'!$B$4:$J$35,9,FALSE)),"")</f>
        <v/>
      </c>
      <c r="Y119" s="256" t="str">
        <f>IFERROR(IF(AND(AND($N118&lt;&gt;$BI$6,$N118&lt;&gt;$BJ$6),Y118="有"),$AL$2,VLOOKUP(Y118,'P1'!$B$4:$J$35,9,FALSE)),"")</f>
        <v/>
      </c>
      <c r="Z119" s="256" t="str">
        <f>IFERROR(IF(AND(AND($N118&lt;&gt;$BI$6,$N118&lt;&gt;$BJ$6),Z118="有"),$AL$2,VLOOKUP(Z118,'P1'!$B$4:$J$35,9,FALSE)),"")</f>
        <v/>
      </c>
      <c r="AA119" s="256" t="str">
        <f>IFERROR(IF(AND(AND($N118&lt;&gt;$BI$6,$N118&lt;&gt;$BJ$6),AA118="有"),$AL$2,VLOOKUP(AA118,'P1'!$B$4:$J$35,9,FALSE)),"")</f>
        <v/>
      </c>
      <c r="AB119" s="256" t="str">
        <f>IFERROR(IF(AND(AND($N118&lt;&gt;$BI$6,$N118&lt;&gt;$BJ$6),AB118="有"),$AL$2,VLOOKUP(AB118,'P1'!$B$4:$J$35,9,FALSE)),"")</f>
        <v/>
      </c>
      <c r="AC119" s="256" t="str">
        <f>IFERROR(IF(AND(AND($N118&lt;&gt;$BI$6,$N118&lt;&gt;$BJ$6),AC118="有"),$AL$2,VLOOKUP(AC118,'P1'!$B$4:$J$35,9,FALSE)),"")</f>
        <v/>
      </c>
      <c r="AD119" s="256" t="str">
        <f>IFERROR(IF(AND(AND($N118&lt;&gt;$BI$6,$N118&lt;&gt;$BJ$6),AD118="有"),$AL$2,VLOOKUP(AD118,'P1'!$B$4:$J$35,9,FALSE)),"")</f>
        <v/>
      </c>
      <c r="AE119" s="256" t="str">
        <f>IFERROR(IF(AND(AND($N118&lt;&gt;$BI$6,$N118&lt;&gt;$BJ$6),AE118="有"),$AL$2,VLOOKUP(AE118,'P1'!$B$4:$J$35,9,FALSE)),"")</f>
        <v/>
      </c>
      <c r="AF119" s="256" t="str">
        <f>IFERROR(IF(AND(AND($N118&lt;&gt;$BI$6,$N118&lt;&gt;$BJ$6),AF118="有"),$AL$2,VLOOKUP(AF118,'P1'!$B$4:$J$35,9,FALSE)),"")</f>
        <v/>
      </c>
      <c r="AG119" s="256" t="str">
        <f>IFERROR(IF(AND(AND($N118&lt;&gt;$BI$6,$N118&lt;&gt;$BJ$6),AG118="有"),$AL$2,VLOOKUP(AG118,'P1'!$B$4:$J$35,9,FALSE)),"")</f>
        <v/>
      </c>
      <c r="AH119" s="256" t="str">
        <f>IFERROR(IF(AND(AND($N118&lt;&gt;$BI$6,$N118&lt;&gt;$BJ$6),AH118="有"),$AL$2,VLOOKUP(AH118,'P1'!$B$4:$J$35,9,FALSE)),"")</f>
        <v/>
      </c>
      <c r="AI119" s="256" t="str">
        <f>IFERROR(IF(AND(AND($N118&lt;&gt;$BI$6,$N118&lt;&gt;$BJ$6),AI118="有"),$AL$2,VLOOKUP(AI118,'P1'!$B$4:$J$35,9,FALSE)),"")</f>
        <v/>
      </c>
      <c r="AJ119" s="256" t="str">
        <f>IFERROR(IF(AND(AND($N118&lt;&gt;$BI$6,$N118&lt;&gt;$BJ$6),AJ118="有"),$AL$2,VLOOKUP(AJ118,'P1'!$B$4:$J$35,9,FALSE)),"")</f>
        <v/>
      </c>
      <c r="AK119" s="256" t="str">
        <f>IFERROR(IF(AND(AND($N118&lt;&gt;$BI$6,$N118&lt;&gt;$BJ$6),AK118="有"),$AL$2,VLOOKUP(AK118,'P1'!$B$4:$J$35,9,FALSE)),"")</f>
        <v/>
      </c>
      <c r="AL119" s="256" t="str">
        <f>IFERROR(IF(AND(AND($N118&lt;&gt;$BI$6,$N118&lt;&gt;$BJ$6),AL118="有"),$AL$2,VLOOKUP(AL118,'P1'!$B$4:$J$35,9,FALSE)),"")</f>
        <v/>
      </c>
      <c r="AM119" s="256" t="str">
        <f>IFERROR(IF(AND(AND($N118&lt;&gt;$BI$6,$N118&lt;&gt;$BJ$6),AM118="有"),$AL$2,VLOOKUP(AM118,'P1'!$B$4:$J$35,9,FALSE)),"")</f>
        <v/>
      </c>
      <c r="AN119" s="256" t="str">
        <f>IFERROR(IF(AND(AND($N118&lt;&gt;$BI$6,$N118&lt;&gt;$BJ$6),AN118="有"),$AL$2,VLOOKUP(AN118,'P1'!$B$4:$J$35,9,FALSE)),"")</f>
        <v/>
      </c>
      <c r="AO119" s="256" t="str">
        <f>IFERROR(IF(AND(AND($N118&lt;&gt;$BI$6,$N118&lt;&gt;$BJ$6),AO118="有"),$AL$2,VLOOKUP(AO118,'P1'!$B$4:$J$35,9,FALSE)),"")</f>
        <v/>
      </c>
      <c r="AP119" s="256" t="str">
        <f>IFERROR(IF(AND(AND($N118&lt;&gt;$BI$6,$N118&lt;&gt;$BJ$6),AP118="有"),$AL$2,VLOOKUP(AP118,'P1'!$B$4:$J$35,9,FALSE)),"")</f>
        <v/>
      </c>
      <c r="AQ119" s="256" t="str">
        <f>IFERROR(IF(AND(AND($N118&lt;&gt;$BI$6,$N118&lt;&gt;$BJ$6),AQ118="有"),$AL$2,VLOOKUP(AQ118,'P1'!$B$4:$J$35,9,FALSE)),"")</f>
        <v/>
      </c>
      <c r="AR119" s="256" t="str">
        <f>IFERROR(IF(AND(AND($N118&lt;&gt;$BI$6,$N118&lt;&gt;$BJ$6),AR118="有"),$AL$2,VLOOKUP(AR118,'P1'!$B$4:$J$35,9,FALSE)),"")</f>
        <v/>
      </c>
      <c r="AS119" s="256" t="str">
        <f>IFERROR(IF(AND(AND($N118&lt;&gt;$BI$6,$N118&lt;&gt;$BJ$6),AS118="有"),$AL$2,VLOOKUP(AS118,'P1'!$B$4:$J$35,9,FALSE)),"")</f>
        <v/>
      </c>
      <c r="AT119" s="256" t="str">
        <f>IFERROR(IF(AND(AND($N118&lt;&gt;$BI$6,$N118&lt;&gt;$BJ$6),AT118="有"),$AL$2,VLOOKUP(AT118,'P1'!$B$4:$J$35,9,FALSE)),"")</f>
        <v/>
      </c>
      <c r="AU119" s="256" t="str">
        <f>IFERROR(IF(AND(AND($N118&lt;&gt;$BI$6,$N118&lt;&gt;$BJ$6),AU118="有"),$AL$2,VLOOKUP(AU118,'P1'!$B$4:$J$35,9,FALSE)),"")</f>
        <v/>
      </c>
      <c r="AV119" s="257">
        <f>SUM(Q119:AU119)</f>
        <v>0</v>
      </c>
      <c r="AW119" s="707"/>
      <c r="AX119" s="709"/>
      <c r="AY119" s="258"/>
      <c r="AZ119" s="258"/>
    </row>
    <row r="120" spans="2:52" ht="17.100000000000001" customHeight="1">
      <c r="B120" s="686">
        <f t="shared" si="8"/>
        <v>49</v>
      </c>
      <c r="C120" s="717"/>
      <c r="D120" s="718"/>
      <c r="E120" s="718"/>
      <c r="F120" s="718"/>
      <c r="G120" s="718"/>
      <c r="H120" s="719"/>
      <c r="I120" s="723"/>
      <c r="J120" s="724"/>
      <c r="K120" s="724"/>
      <c r="L120" s="724"/>
      <c r="M120" s="725"/>
      <c r="N120" s="729"/>
      <c r="O120" s="730"/>
      <c r="P120" s="71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3">
        <f>COUNTA(Q120:AU120)</f>
        <v>0</v>
      </c>
      <c r="AW120" s="706">
        <f>AV121</f>
        <v>0</v>
      </c>
      <c r="AX120" s="708" t="str">
        <f>IFERROR(ROUNDDOWN(AV121/$AT$2,1),"")</f>
        <v/>
      </c>
      <c r="AY120" s="254"/>
      <c r="AZ120" s="254"/>
    </row>
    <row r="121" spans="2:52" ht="17.100000000000001" customHeight="1">
      <c r="B121" s="687"/>
      <c r="C121" s="720"/>
      <c r="D121" s="721"/>
      <c r="E121" s="721"/>
      <c r="F121" s="721"/>
      <c r="G121" s="721"/>
      <c r="H121" s="722"/>
      <c r="I121" s="726"/>
      <c r="J121" s="727"/>
      <c r="K121" s="727"/>
      <c r="L121" s="727"/>
      <c r="M121" s="728"/>
      <c r="N121" s="720"/>
      <c r="O121" s="721"/>
      <c r="P121" s="722"/>
      <c r="Q121" s="256" t="str">
        <f>IFERROR(IF(AND(AND($N120&lt;&gt;$BI$6,$N120&lt;&gt;$BJ$6),Q120="有"),$AL$2,VLOOKUP(Q120,'P1'!$B$4:$J$35,9,FALSE)),"")</f>
        <v/>
      </c>
      <c r="R121" s="256" t="str">
        <f>IFERROR(IF(AND(AND($N120&lt;&gt;$BI$6,$N120&lt;&gt;$BJ$6),R120="有"),$AL$2,VLOOKUP(R120,'P1'!$B$4:$J$35,9,FALSE)),"")</f>
        <v/>
      </c>
      <c r="S121" s="256" t="str">
        <f>IFERROR(IF(AND(AND($N120&lt;&gt;$BI$6,$N120&lt;&gt;$BJ$6),S120="有"),$AL$2,VLOOKUP(S120,'P1'!$B$4:$J$35,9,FALSE)),"")</f>
        <v/>
      </c>
      <c r="T121" s="256" t="str">
        <f>IFERROR(IF(AND(AND($N120&lt;&gt;$BI$6,$N120&lt;&gt;$BJ$6),T120="有"),$AL$2,VLOOKUP(T120,'P1'!$B$4:$J$35,9,FALSE)),"")</f>
        <v/>
      </c>
      <c r="U121" s="256" t="str">
        <f>IFERROR(IF(AND(AND($N120&lt;&gt;$BI$6,$N120&lt;&gt;$BJ$6),U120="有"),$AL$2,VLOOKUP(U120,'P1'!$B$4:$J$35,9,FALSE)),"")</f>
        <v/>
      </c>
      <c r="V121" s="256" t="str">
        <f>IFERROR(IF(AND(AND($N120&lt;&gt;$BI$6,$N120&lt;&gt;$BJ$6),V120="有"),$AL$2,VLOOKUP(V120,'P1'!$B$4:$J$35,9,FALSE)),"")</f>
        <v/>
      </c>
      <c r="W121" s="256" t="str">
        <f>IFERROR(IF(AND(AND($N120&lt;&gt;$BI$6,$N120&lt;&gt;$BJ$6),W120="有"),$AL$2,VLOOKUP(W120,'P1'!$B$4:$J$35,9,FALSE)),"")</f>
        <v/>
      </c>
      <c r="X121" s="256" t="str">
        <f>IFERROR(IF(AND(AND($N120&lt;&gt;$BI$6,$N120&lt;&gt;$BJ$6),X120="有"),$AL$2,VLOOKUP(X120,'P1'!$B$4:$J$35,9,FALSE)),"")</f>
        <v/>
      </c>
      <c r="Y121" s="256" t="str">
        <f>IFERROR(IF(AND(AND($N120&lt;&gt;$BI$6,$N120&lt;&gt;$BJ$6),Y120="有"),$AL$2,VLOOKUP(Y120,'P1'!$B$4:$J$35,9,FALSE)),"")</f>
        <v/>
      </c>
      <c r="Z121" s="256" t="str">
        <f>IFERROR(IF(AND(AND($N120&lt;&gt;$BI$6,$N120&lt;&gt;$BJ$6),Z120="有"),$AL$2,VLOOKUP(Z120,'P1'!$B$4:$J$35,9,FALSE)),"")</f>
        <v/>
      </c>
      <c r="AA121" s="256" t="str">
        <f>IFERROR(IF(AND(AND($N120&lt;&gt;$BI$6,$N120&lt;&gt;$BJ$6),AA120="有"),$AL$2,VLOOKUP(AA120,'P1'!$B$4:$J$35,9,FALSE)),"")</f>
        <v/>
      </c>
      <c r="AB121" s="256" t="str">
        <f>IFERROR(IF(AND(AND($N120&lt;&gt;$BI$6,$N120&lt;&gt;$BJ$6),AB120="有"),$AL$2,VLOOKUP(AB120,'P1'!$B$4:$J$35,9,FALSE)),"")</f>
        <v/>
      </c>
      <c r="AC121" s="256" t="str">
        <f>IFERROR(IF(AND(AND($N120&lt;&gt;$BI$6,$N120&lt;&gt;$BJ$6),AC120="有"),$AL$2,VLOOKUP(AC120,'P1'!$B$4:$J$35,9,FALSE)),"")</f>
        <v/>
      </c>
      <c r="AD121" s="256" t="str">
        <f>IFERROR(IF(AND(AND($N120&lt;&gt;$BI$6,$N120&lt;&gt;$BJ$6),AD120="有"),$AL$2,VLOOKUP(AD120,'P1'!$B$4:$J$35,9,FALSE)),"")</f>
        <v/>
      </c>
      <c r="AE121" s="256" t="str">
        <f>IFERROR(IF(AND(AND($N120&lt;&gt;$BI$6,$N120&lt;&gt;$BJ$6),AE120="有"),$AL$2,VLOOKUP(AE120,'P1'!$B$4:$J$35,9,FALSE)),"")</f>
        <v/>
      </c>
      <c r="AF121" s="256" t="str">
        <f>IFERROR(IF(AND(AND($N120&lt;&gt;$BI$6,$N120&lt;&gt;$BJ$6),AF120="有"),$AL$2,VLOOKUP(AF120,'P1'!$B$4:$J$35,9,FALSE)),"")</f>
        <v/>
      </c>
      <c r="AG121" s="256" t="str">
        <f>IFERROR(IF(AND(AND($N120&lt;&gt;$BI$6,$N120&lt;&gt;$BJ$6),AG120="有"),$AL$2,VLOOKUP(AG120,'P1'!$B$4:$J$35,9,FALSE)),"")</f>
        <v/>
      </c>
      <c r="AH121" s="256" t="str">
        <f>IFERROR(IF(AND(AND($N120&lt;&gt;$BI$6,$N120&lt;&gt;$BJ$6),AH120="有"),$AL$2,VLOOKUP(AH120,'P1'!$B$4:$J$35,9,FALSE)),"")</f>
        <v/>
      </c>
      <c r="AI121" s="256" t="str">
        <f>IFERROR(IF(AND(AND($N120&lt;&gt;$BI$6,$N120&lt;&gt;$BJ$6),AI120="有"),$AL$2,VLOOKUP(AI120,'P1'!$B$4:$J$35,9,FALSE)),"")</f>
        <v/>
      </c>
      <c r="AJ121" s="256" t="str">
        <f>IFERROR(IF(AND(AND($N120&lt;&gt;$BI$6,$N120&lt;&gt;$BJ$6),AJ120="有"),$AL$2,VLOOKUP(AJ120,'P1'!$B$4:$J$35,9,FALSE)),"")</f>
        <v/>
      </c>
      <c r="AK121" s="256" t="str">
        <f>IFERROR(IF(AND(AND($N120&lt;&gt;$BI$6,$N120&lt;&gt;$BJ$6),AK120="有"),$AL$2,VLOOKUP(AK120,'P1'!$B$4:$J$35,9,FALSE)),"")</f>
        <v/>
      </c>
      <c r="AL121" s="256" t="str">
        <f>IFERROR(IF(AND(AND($N120&lt;&gt;$BI$6,$N120&lt;&gt;$BJ$6),AL120="有"),$AL$2,VLOOKUP(AL120,'P1'!$B$4:$J$35,9,FALSE)),"")</f>
        <v/>
      </c>
      <c r="AM121" s="256" t="str">
        <f>IFERROR(IF(AND(AND($N120&lt;&gt;$BI$6,$N120&lt;&gt;$BJ$6),AM120="有"),$AL$2,VLOOKUP(AM120,'P1'!$B$4:$J$35,9,FALSE)),"")</f>
        <v/>
      </c>
      <c r="AN121" s="256" t="str">
        <f>IFERROR(IF(AND(AND($N120&lt;&gt;$BI$6,$N120&lt;&gt;$BJ$6),AN120="有"),$AL$2,VLOOKUP(AN120,'P1'!$B$4:$J$35,9,FALSE)),"")</f>
        <v/>
      </c>
      <c r="AO121" s="256" t="str">
        <f>IFERROR(IF(AND(AND($N120&lt;&gt;$BI$6,$N120&lt;&gt;$BJ$6),AO120="有"),$AL$2,VLOOKUP(AO120,'P1'!$B$4:$J$35,9,FALSE)),"")</f>
        <v/>
      </c>
      <c r="AP121" s="256" t="str">
        <f>IFERROR(IF(AND(AND($N120&lt;&gt;$BI$6,$N120&lt;&gt;$BJ$6),AP120="有"),$AL$2,VLOOKUP(AP120,'P1'!$B$4:$J$35,9,FALSE)),"")</f>
        <v/>
      </c>
      <c r="AQ121" s="256" t="str">
        <f>IFERROR(IF(AND(AND($N120&lt;&gt;$BI$6,$N120&lt;&gt;$BJ$6),AQ120="有"),$AL$2,VLOOKUP(AQ120,'P1'!$B$4:$J$35,9,FALSE)),"")</f>
        <v/>
      </c>
      <c r="AR121" s="256" t="str">
        <f>IFERROR(IF(AND(AND($N120&lt;&gt;$BI$6,$N120&lt;&gt;$BJ$6),AR120="有"),$AL$2,VLOOKUP(AR120,'P1'!$B$4:$J$35,9,FALSE)),"")</f>
        <v/>
      </c>
      <c r="AS121" s="256" t="str">
        <f>IFERROR(IF(AND(AND($N120&lt;&gt;$BI$6,$N120&lt;&gt;$BJ$6),AS120="有"),$AL$2,VLOOKUP(AS120,'P1'!$B$4:$J$35,9,FALSE)),"")</f>
        <v/>
      </c>
      <c r="AT121" s="256" t="str">
        <f>IFERROR(IF(AND(AND($N120&lt;&gt;$BI$6,$N120&lt;&gt;$BJ$6),AT120="有"),$AL$2,VLOOKUP(AT120,'P1'!$B$4:$J$35,9,FALSE)),"")</f>
        <v/>
      </c>
      <c r="AU121" s="256" t="str">
        <f>IFERROR(IF(AND(AND($N120&lt;&gt;$BI$6,$N120&lt;&gt;$BJ$6),AU120="有"),$AL$2,VLOOKUP(AU120,'P1'!$B$4:$J$35,9,FALSE)),"")</f>
        <v/>
      </c>
      <c r="AV121" s="257">
        <f>SUM(Q121:AU121)</f>
        <v>0</v>
      </c>
      <c r="AW121" s="707"/>
      <c r="AX121" s="709"/>
      <c r="AY121" s="258"/>
      <c r="AZ121" s="258"/>
    </row>
    <row r="122" spans="2:52" ht="17.100000000000001" customHeight="1">
      <c r="B122" s="686">
        <f t="shared" si="8"/>
        <v>50</v>
      </c>
      <c r="C122" s="717"/>
      <c r="D122" s="718"/>
      <c r="E122" s="718"/>
      <c r="F122" s="718"/>
      <c r="G122" s="718"/>
      <c r="H122" s="719"/>
      <c r="I122" s="723"/>
      <c r="J122" s="724"/>
      <c r="K122" s="724"/>
      <c r="L122" s="724"/>
      <c r="M122" s="725"/>
      <c r="N122" s="729"/>
      <c r="O122" s="730"/>
      <c r="P122" s="71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3">
        <f>COUNTA(Q122:AU122)</f>
        <v>0</v>
      </c>
      <c r="AW122" s="706">
        <f>AV123</f>
        <v>0</v>
      </c>
      <c r="AX122" s="708" t="str">
        <f>IFERROR(ROUNDDOWN(AV123/$AT$2,1),"")</f>
        <v/>
      </c>
      <c r="AY122" s="254"/>
      <c r="AZ122" s="254"/>
    </row>
    <row r="123" spans="2:52" ht="17.100000000000001" customHeight="1">
      <c r="B123" s="687"/>
      <c r="C123" s="720"/>
      <c r="D123" s="721"/>
      <c r="E123" s="721"/>
      <c r="F123" s="721"/>
      <c r="G123" s="721"/>
      <c r="H123" s="722"/>
      <c r="I123" s="726"/>
      <c r="J123" s="727"/>
      <c r="K123" s="727"/>
      <c r="L123" s="727"/>
      <c r="M123" s="728"/>
      <c r="N123" s="720"/>
      <c r="O123" s="721"/>
      <c r="P123" s="722"/>
      <c r="Q123" s="256" t="str">
        <f>IFERROR(IF(AND(AND($N122&lt;&gt;$BI$6,$N122&lt;&gt;$BJ$6),Q122="有"),$AL$2,VLOOKUP(Q122,'P1'!$B$4:$J$35,9,FALSE)),"")</f>
        <v/>
      </c>
      <c r="R123" s="256" t="str">
        <f>IFERROR(IF(AND(AND($N122&lt;&gt;$BI$6,$N122&lt;&gt;$BJ$6),R122="有"),$AL$2,VLOOKUP(R122,'P1'!$B$4:$J$35,9,FALSE)),"")</f>
        <v/>
      </c>
      <c r="S123" s="256" t="str">
        <f>IFERROR(IF(AND(AND($N122&lt;&gt;$BI$6,$N122&lt;&gt;$BJ$6),S122="有"),$AL$2,VLOOKUP(S122,'P1'!$B$4:$J$35,9,FALSE)),"")</f>
        <v/>
      </c>
      <c r="T123" s="256" t="str">
        <f>IFERROR(IF(AND(AND($N122&lt;&gt;$BI$6,$N122&lt;&gt;$BJ$6),T122="有"),$AL$2,VLOOKUP(T122,'P1'!$B$4:$J$35,9,FALSE)),"")</f>
        <v/>
      </c>
      <c r="U123" s="256" t="str">
        <f>IFERROR(IF(AND(AND($N122&lt;&gt;$BI$6,$N122&lt;&gt;$BJ$6),U122="有"),$AL$2,VLOOKUP(U122,'P1'!$B$4:$J$35,9,FALSE)),"")</f>
        <v/>
      </c>
      <c r="V123" s="256" t="str">
        <f>IFERROR(IF(AND(AND($N122&lt;&gt;$BI$6,$N122&lt;&gt;$BJ$6),V122="有"),$AL$2,VLOOKUP(V122,'P1'!$B$4:$J$35,9,FALSE)),"")</f>
        <v/>
      </c>
      <c r="W123" s="256" t="str">
        <f>IFERROR(IF(AND(AND($N122&lt;&gt;$BI$6,$N122&lt;&gt;$BJ$6),W122="有"),$AL$2,VLOOKUP(W122,'P1'!$B$4:$J$35,9,FALSE)),"")</f>
        <v/>
      </c>
      <c r="X123" s="256" t="str">
        <f>IFERROR(IF(AND(AND($N122&lt;&gt;$BI$6,$N122&lt;&gt;$BJ$6),X122="有"),$AL$2,VLOOKUP(X122,'P1'!$B$4:$J$35,9,FALSE)),"")</f>
        <v/>
      </c>
      <c r="Y123" s="256" t="str">
        <f>IFERROR(IF(AND(AND($N122&lt;&gt;$BI$6,$N122&lt;&gt;$BJ$6),Y122="有"),$AL$2,VLOOKUP(Y122,'P1'!$B$4:$J$35,9,FALSE)),"")</f>
        <v/>
      </c>
      <c r="Z123" s="256" t="str">
        <f>IFERROR(IF(AND(AND($N122&lt;&gt;$BI$6,$N122&lt;&gt;$BJ$6),Z122="有"),$AL$2,VLOOKUP(Z122,'P1'!$B$4:$J$35,9,FALSE)),"")</f>
        <v/>
      </c>
      <c r="AA123" s="256" t="str">
        <f>IFERROR(IF(AND(AND($N122&lt;&gt;$BI$6,$N122&lt;&gt;$BJ$6),AA122="有"),$AL$2,VLOOKUP(AA122,'P1'!$B$4:$J$35,9,FALSE)),"")</f>
        <v/>
      </c>
      <c r="AB123" s="256" t="str">
        <f>IFERROR(IF(AND(AND($N122&lt;&gt;$BI$6,$N122&lt;&gt;$BJ$6),AB122="有"),$AL$2,VLOOKUP(AB122,'P1'!$B$4:$J$35,9,FALSE)),"")</f>
        <v/>
      </c>
      <c r="AC123" s="256" t="str">
        <f>IFERROR(IF(AND(AND($N122&lt;&gt;$BI$6,$N122&lt;&gt;$BJ$6),AC122="有"),$AL$2,VLOOKUP(AC122,'P1'!$B$4:$J$35,9,FALSE)),"")</f>
        <v/>
      </c>
      <c r="AD123" s="256" t="str">
        <f>IFERROR(IF(AND(AND($N122&lt;&gt;$BI$6,$N122&lt;&gt;$BJ$6),AD122="有"),$AL$2,VLOOKUP(AD122,'P1'!$B$4:$J$35,9,FALSE)),"")</f>
        <v/>
      </c>
      <c r="AE123" s="256" t="str">
        <f>IFERROR(IF(AND(AND($N122&lt;&gt;$BI$6,$N122&lt;&gt;$BJ$6),AE122="有"),$AL$2,VLOOKUP(AE122,'P1'!$B$4:$J$35,9,FALSE)),"")</f>
        <v/>
      </c>
      <c r="AF123" s="256" t="str">
        <f>IFERROR(IF(AND(AND($N122&lt;&gt;$BI$6,$N122&lt;&gt;$BJ$6),AF122="有"),$AL$2,VLOOKUP(AF122,'P1'!$B$4:$J$35,9,FALSE)),"")</f>
        <v/>
      </c>
      <c r="AG123" s="256" t="str">
        <f>IFERROR(IF(AND(AND($N122&lt;&gt;$BI$6,$N122&lt;&gt;$BJ$6),AG122="有"),$AL$2,VLOOKUP(AG122,'P1'!$B$4:$J$35,9,FALSE)),"")</f>
        <v/>
      </c>
      <c r="AH123" s="256" t="str">
        <f>IFERROR(IF(AND(AND($N122&lt;&gt;$BI$6,$N122&lt;&gt;$BJ$6),AH122="有"),$AL$2,VLOOKUP(AH122,'P1'!$B$4:$J$35,9,FALSE)),"")</f>
        <v/>
      </c>
      <c r="AI123" s="256" t="str">
        <f>IFERROR(IF(AND(AND($N122&lt;&gt;$BI$6,$N122&lt;&gt;$BJ$6),AI122="有"),$AL$2,VLOOKUP(AI122,'P1'!$B$4:$J$35,9,FALSE)),"")</f>
        <v/>
      </c>
      <c r="AJ123" s="256" t="str">
        <f>IFERROR(IF(AND(AND($N122&lt;&gt;$BI$6,$N122&lt;&gt;$BJ$6),AJ122="有"),$AL$2,VLOOKUP(AJ122,'P1'!$B$4:$J$35,9,FALSE)),"")</f>
        <v/>
      </c>
      <c r="AK123" s="256" t="str">
        <f>IFERROR(IF(AND(AND($N122&lt;&gt;$BI$6,$N122&lt;&gt;$BJ$6),AK122="有"),$AL$2,VLOOKUP(AK122,'P1'!$B$4:$J$35,9,FALSE)),"")</f>
        <v/>
      </c>
      <c r="AL123" s="256" t="str">
        <f>IFERROR(IF(AND(AND($N122&lt;&gt;$BI$6,$N122&lt;&gt;$BJ$6),AL122="有"),$AL$2,VLOOKUP(AL122,'P1'!$B$4:$J$35,9,FALSE)),"")</f>
        <v/>
      </c>
      <c r="AM123" s="256" t="str">
        <f>IFERROR(IF(AND(AND($N122&lt;&gt;$BI$6,$N122&lt;&gt;$BJ$6),AM122="有"),$AL$2,VLOOKUP(AM122,'P1'!$B$4:$J$35,9,FALSE)),"")</f>
        <v/>
      </c>
      <c r="AN123" s="256" t="str">
        <f>IFERROR(IF(AND(AND($N122&lt;&gt;$BI$6,$N122&lt;&gt;$BJ$6),AN122="有"),$AL$2,VLOOKUP(AN122,'P1'!$B$4:$J$35,9,FALSE)),"")</f>
        <v/>
      </c>
      <c r="AO123" s="256" t="str">
        <f>IFERROR(IF(AND(AND($N122&lt;&gt;$BI$6,$N122&lt;&gt;$BJ$6),AO122="有"),$AL$2,VLOOKUP(AO122,'P1'!$B$4:$J$35,9,FALSE)),"")</f>
        <v/>
      </c>
      <c r="AP123" s="256" t="str">
        <f>IFERROR(IF(AND(AND($N122&lt;&gt;$BI$6,$N122&lt;&gt;$BJ$6),AP122="有"),$AL$2,VLOOKUP(AP122,'P1'!$B$4:$J$35,9,FALSE)),"")</f>
        <v/>
      </c>
      <c r="AQ123" s="256" t="str">
        <f>IFERROR(IF(AND(AND($N122&lt;&gt;$BI$6,$N122&lt;&gt;$BJ$6),AQ122="有"),$AL$2,VLOOKUP(AQ122,'P1'!$B$4:$J$35,9,FALSE)),"")</f>
        <v/>
      </c>
      <c r="AR123" s="256" t="str">
        <f>IFERROR(IF(AND(AND($N122&lt;&gt;$BI$6,$N122&lt;&gt;$BJ$6),AR122="有"),$AL$2,VLOOKUP(AR122,'P1'!$B$4:$J$35,9,FALSE)),"")</f>
        <v/>
      </c>
      <c r="AS123" s="256" t="str">
        <f>IFERROR(IF(AND(AND($N122&lt;&gt;$BI$6,$N122&lt;&gt;$BJ$6),AS122="有"),$AL$2,VLOOKUP(AS122,'P1'!$B$4:$J$35,9,FALSE)),"")</f>
        <v/>
      </c>
      <c r="AT123" s="256" t="str">
        <f>IFERROR(IF(AND(AND($N122&lt;&gt;$BI$6,$N122&lt;&gt;$BJ$6),AT122="有"),$AL$2,VLOOKUP(AT122,'P1'!$B$4:$J$35,9,FALSE)),"")</f>
        <v/>
      </c>
      <c r="AU123" s="256" t="str">
        <f>IFERROR(IF(AND(AND($N122&lt;&gt;$BI$6,$N122&lt;&gt;$BJ$6),AU122="有"),$AL$2,VLOOKUP(AU122,'P1'!$B$4:$J$35,9,FALSE)),"")</f>
        <v/>
      </c>
      <c r="AV123" s="257">
        <f>SUM(Q123:AU123)</f>
        <v>0</v>
      </c>
      <c r="AW123" s="707"/>
      <c r="AX123" s="709"/>
      <c r="AY123" s="258"/>
      <c r="AZ123" s="258"/>
    </row>
    <row r="124" spans="2:52" ht="17.100000000000001" customHeight="1">
      <c r="B124" s="686">
        <f t="shared" si="8"/>
        <v>51</v>
      </c>
      <c r="C124" s="717"/>
      <c r="D124" s="718"/>
      <c r="E124" s="718"/>
      <c r="F124" s="718"/>
      <c r="G124" s="718"/>
      <c r="H124" s="719"/>
      <c r="I124" s="723"/>
      <c r="J124" s="724"/>
      <c r="K124" s="724"/>
      <c r="L124" s="724"/>
      <c r="M124" s="725"/>
      <c r="N124" s="729"/>
      <c r="O124" s="730"/>
      <c r="P124" s="71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3">
        <f>COUNTA(Q124:AU124)</f>
        <v>0</v>
      </c>
      <c r="AW124" s="706">
        <f>AV125</f>
        <v>0</v>
      </c>
      <c r="AX124" s="708" t="str">
        <f>IFERROR(ROUNDDOWN(AV125/$AT$2,1),"")</f>
        <v/>
      </c>
      <c r="AY124" s="254"/>
      <c r="AZ124" s="254"/>
    </row>
    <row r="125" spans="2:52" ht="17.100000000000001" customHeight="1">
      <c r="B125" s="687"/>
      <c r="C125" s="720"/>
      <c r="D125" s="721"/>
      <c r="E125" s="721"/>
      <c r="F125" s="721"/>
      <c r="G125" s="721"/>
      <c r="H125" s="722"/>
      <c r="I125" s="726"/>
      <c r="J125" s="727"/>
      <c r="K125" s="727"/>
      <c r="L125" s="727"/>
      <c r="M125" s="728"/>
      <c r="N125" s="720"/>
      <c r="O125" s="721"/>
      <c r="P125" s="722"/>
      <c r="Q125" s="256" t="str">
        <f>IFERROR(IF(AND(AND($N124&lt;&gt;$BI$6,$N124&lt;&gt;$BJ$6),Q124="有"),$AL$2,VLOOKUP(Q124,'P1'!$B$4:$J$35,9,FALSE)),"")</f>
        <v/>
      </c>
      <c r="R125" s="256" t="str">
        <f>IFERROR(IF(AND(AND($N124&lt;&gt;$BI$6,$N124&lt;&gt;$BJ$6),R124="有"),$AL$2,VLOOKUP(R124,'P1'!$B$4:$J$35,9,FALSE)),"")</f>
        <v/>
      </c>
      <c r="S125" s="256" t="str">
        <f>IFERROR(IF(AND(AND($N124&lt;&gt;$BI$6,$N124&lt;&gt;$BJ$6),S124="有"),$AL$2,VLOOKUP(S124,'P1'!$B$4:$J$35,9,FALSE)),"")</f>
        <v/>
      </c>
      <c r="T125" s="256" t="str">
        <f>IFERROR(IF(AND(AND($N124&lt;&gt;$BI$6,$N124&lt;&gt;$BJ$6),T124="有"),$AL$2,VLOOKUP(T124,'P1'!$B$4:$J$35,9,FALSE)),"")</f>
        <v/>
      </c>
      <c r="U125" s="256" t="str">
        <f>IFERROR(IF(AND(AND($N124&lt;&gt;$BI$6,$N124&lt;&gt;$BJ$6),U124="有"),$AL$2,VLOOKUP(U124,'P1'!$B$4:$J$35,9,FALSE)),"")</f>
        <v/>
      </c>
      <c r="V125" s="256" t="str">
        <f>IFERROR(IF(AND(AND($N124&lt;&gt;$BI$6,$N124&lt;&gt;$BJ$6),V124="有"),$AL$2,VLOOKUP(V124,'P1'!$B$4:$J$35,9,FALSE)),"")</f>
        <v/>
      </c>
      <c r="W125" s="256" t="str">
        <f>IFERROR(IF(AND(AND($N124&lt;&gt;$BI$6,$N124&lt;&gt;$BJ$6),W124="有"),$AL$2,VLOOKUP(W124,'P1'!$B$4:$J$35,9,FALSE)),"")</f>
        <v/>
      </c>
      <c r="X125" s="256" t="str">
        <f>IFERROR(IF(AND(AND($N124&lt;&gt;$BI$6,$N124&lt;&gt;$BJ$6),X124="有"),$AL$2,VLOOKUP(X124,'P1'!$B$4:$J$35,9,FALSE)),"")</f>
        <v/>
      </c>
      <c r="Y125" s="256" t="str">
        <f>IFERROR(IF(AND(AND($N124&lt;&gt;$BI$6,$N124&lt;&gt;$BJ$6),Y124="有"),$AL$2,VLOOKUP(Y124,'P1'!$B$4:$J$35,9,FALSE)),"")</f>
        <v/>
      </c>
      <c r="Z125" s="256" t="str">
        <f>IFERROR(IF(AND(AND($N124&lt;&gt;$BI$6,$N124&lt;&gt;$BJ$6),Z124="有"),$AL$2,VLOOKUP(Z124,'P1'!$B$4:$J$35,9,FALSE)),"")</f>
        <v/>
      </c>
      <c r="AA125" s="256" t="str">
        <f>IFERROR(IF(AND(AND($N124&lt;&gt;$BI$6,$N124&lt;&gt;$BJ$6),AA124="有"),$AL$2,VLOOKUP(AA124,'P1'!$B$4:$J$35,9,FALSE)),"")</f>
        <v/>
      </c>
      <c r="AB125" s="256" t="str">
        <f>IFERROR(IF(AND(AND($N124&lt;&gt;$BI$6,$N124&lt;&gt;$BJ$6),AB124="有"),$AL$2,VLOOKUP(AB124,'P1'!$B$4:$J$35,9,FALSE)),"")</f>
        <v/>
      </c>
      <c r="AC125" s="256" t="str">
        <f>IFERROR(IF(AND(AND($N124&lt;&gt;$BI$6,$N124&lt;&gt;$BJ$6),AC124="有"),$AL$2,VLOOKUP(AC124,'P1'!$B$4:$J$35,9,FALSE)),"")</f>
        <v/>
      </c>
      <c r="AD125" s="256" t="str">
        <f>IFERROR(IF(AND(AND($N124&lt;&gt;$BI$6,$N124&lt;&gt;$BJ$6),AD124="有"),$AL$2,VLOOKUP(AD124,'P1'!$B$4:$J$35,9,FALSE)),"")</f>
        <v/>
      </c>
      <c r="AE125" s="256" t="str">
        <f>IFERROR(IF(AND(AND($N124&lt;&gt;$BI$6,$N124&lt;&gt;$BJ$6),AE124="有"),$AL$2,VLOOKUP(AE124,'P1'!$B$4:$J$35,9,FALSE)),"")</f>
        <v/>
      </c>
      <c r="AF125" s="256" t="str">
        <f>IFERROR(IF(AND(AND($N124&lt;&gt;$BI$6,$N124&lt;&gt;$BJ$6),AF124="有"),$AL$2,VLOOKUP(AF124,'P1'!$B$4:$J$35,9,FALSE)),"")</f>
        <v/>
      </c>
      <c r="AG125" s="256" t="str">
        <f>IFERROR(IF(AND(AND($N124&lt;&gt;$BI$6,$N124&lt;&gt;$BJ$6),AG124="有"),$AL$2,VLOOKUP(AG124,'P1'!$B$4:$J$35,9,FALSE)),"")</f>
        <v/>
      </c>
      <c r="AH125" s="256" t="str">
        <f>IFERROR(IF(AND(AND($N124&lt;&gt;$BI$6,$N124&lt;&gt;$BJ$6),AH124="有"),$AL$2,VLOOKUP(AH124,'P1'!$B$4:$J$35,9,FALSE)),"")</f>
        <v/>
      </c>
      <c r="AI125" s="256" t="str">
        <f>IFERROR(IF(AND(AND($N124&lt;&gt;$BI$6,$N124&lt;&gt;$BJ$6),AI124="有"),$AL$2,VLOOKUP(AI124,'P1'!$B$4:$J$35,9,FALSE)),"")</f>
        <v/>
      </c>
      <c r="AJ125" s="256" t="str">
        <f>IFERROR(IF(AND(AND($N124&lt;&gt;$BI$6,$N124&lt;&gt;$BJ$6),AJ124="有"),$AL$2,VLOOKUP(AJ124,'P1'!$B$4:$J$35,9,FALSE)),"")</f>
        <v/>
      </c>
      <c r="AK125" s="256" t="str">
        <f>IFERROR(IF(AND(AND($N124&lt;&gt;$BI$6,$N124&lt;&gt;$BJ$6),AK124="有"),$AL$2,VLOOKUP(AK124,'P1'!$B$4:$J$35,9,FALSE)),"")</f>
        <v/>
      </c>
      <c r="AL125" s="256" t="str">
        <f>IFERROR(IF(AND(AND($N124&lt;&gt;$BI$6,$N124&lt;&gt;$BJ$6),AL124="有"),$AL$2,VLOOKUP(AL124,'P1'!$B$4:$J$35,9,FALSE)),"")</f>
        <v/>
      </c>
      <c r="AM125" s="256" t="str">
        <f>IFERROR(IF(AND(AND($N124&lt;&gt;$BI$6,$N124&lt;&gt;$BJ$6),AM124="有"),$AL$2,VLOOKUP(AM124,'P1'!$B$4:$J$35,9,FALSE)),"")</f>
        <v/>
      </c>
      <c r="AN125" s="256" t="str">
        <f>IFERROR(IF(AND(AND($N124&lt;&gt;$BI$6,$N124&lt;&gt;$BJ$6),AN124="有"),$AL$2,VLOOKUP(AN124,'P1'!$B$4:$J$35,9,FALSE)),"")</f>
        <v/>
      </c>
      <c r="AO125" s="256" t="str">
        <f>IFERROR(IF(AND(AND($N124&lt;&gt;$BI$6,$N124&lt;&gt;$BJ$6),AO124="有"),$AL$2,VLOOKUP(AO124,'P1'!$B$4:$J$35,9,FALSE)),"")</f>
        <v/>
      </c>
      <c r="AP125" s="256" t="str">
        <f>IFERROR(IF(AND(AND($N124&lt;&gt;$BI$6,$N124&lt;&gt;$BJ$6),AP124="有"),$AL$2,VLOOKUP(AP124,'P1'!$B$4:$J$35,9,FALSE)),"")</f>
        <v/>
      </c>
      <c r="AQ125" s="256" t="str">
        <f>IFERROR(IF(AND(AND($N124&lt;&gt;$BI$6,$N124&lt;&gt;$BJ$6),AQ124="有"),$AL$2,VLOOKUP(AQ124,'P1'!$B$4:$J$35,9,FALSE)),"")</f>
        <v/>
      </c>
      <c r="AR125" s="256" t="str">
        <f>IFERROR(IF(AND(AND($N124&lt;&gt;$BI$6,$N124&lt;&gt;$BJ$6),AR124="有"),$AL$2,VLOOKUP(AR124,'P1'!$B$4:$J$35,9,FALSE)),"")</f>
        <v/>
      </c>
      <c r="AS125" s="256" t="str">
        <f>IFERROR(IF(AND(AND($N124&lt;&gt;$BI$6,$N124&lt;&gt;$BJ$6),AS124="有"),$AL$2,VLOOKUP(AS124,'P1'!$B$4:$J$35,9,FALSE)),"")</f>
        <v/>
      </c>
      <c r="AT125" s="256" t="str">
        <f>IFERROR(IF(AND(AND($N124&lt;&gt;$BI$6,$N124&lt;&gt;$BJ$6),AT124="有"),$AL$2,VLOOKUP(AT124,'P1'!$B$4:$J$35,9,FALSE)),"")</f>
        <v/>
      </c>
      <c r="AU125" s="256" t="str">
        <f>IFERROR(IF(AND(AND($N124&lt;&gt;$BI$6,$N124&lt;&gt;$BJ$6),AU124="有"),$AL$2,VLOOKUP(AU124,'P1'!$B$4:$J$35,9,FALSE)),"")</f>
        <v/>
      </c>
      <c r="AV125" s="257">
        <f>SUM(Q125:AU125)</f>
        <v>0</v>
      </c>
      <c r="AW125" s="707"/>
      <c r="AX125" s="709"/>
      <c r="AY125" s="258"/>
      <c r="AZ125" s="258"/>
    </row>
    <row r="126" spans="2:52" ht="17.100000000000001" customHeight="1">
      <c r="B126" s="686">
        <f t="shared" si="8"/>
        <v>52</v>
      </c>
      <c r="C126" s="717"/>
      <c r="D126" s="718"/>
      <c r="E126" s="718"/>
      <c r="F126" s="718"/>
      <c r="G126" s="718"/>
      <c r="H126" s="719"/>
      <c r="I126" s="723"/>
      <c r="J126" s="724"/>
      <c r="K126" s="724"/>
      <c r="L126" s="724"/>
      <c r="M126" s="725"/>
      <c r="N126" s="729"/>
      <c r="O126" s="730"/>
      <c r="P126" s="71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3">
        <f>COUNTA(Q126:AU126)</f>
        <v>0</v>
      </c>
      <c r="AW126" s="706">
        <f>AV127</f>
        <v>0</v>
      </c>
      <c r="AX126" s="708" t="str">
        <f>IFERROR(ROUNDDOWN(AV127/$AT$2,1),"")</f>
        <v/>
      </c>
      <c r="AY126" s="254"/>
      <c r="AZ126" s="254"/>
    </row>
    <row r="127" spans="2:52" ht="17.100000000000001" customHeight="1">
      <c r="B127" s="687"/>
      <c r="C127" s="720"/>
      <c r="D127" s="721"/>
      <c r="E127" s="721"/>
      <c r="F127" s="721"/>
      <c r="G127" s="721"/>
      <c r="H127" s="722"/>
      <c r="I127" s="726"/>
      <c r="J127" s="727"/>
      <c r="K127" s="727"/>
      <c r="L127" s="727"/>
      <c r="M127" s="728"/>
      <c r="N127" s="720"/>
      <c r="O127" s="721"/>
      <c r="P127" s="722"/>
      <c r="Q127" s="256" t="str">
        <f>IFERROR(IF(AND(AND($N126&lt;&gt;$BI$6,$N126&lt;&gt;$BJ$6),Q126="有"),$AL$2,VLOOKUP(Q126,'P1'!$B$4:$J$35,9,FALSE)),"")</f>
        <v/>
      </c>
      <c r="R127" s="256" t="str">
        <f>IFERROR(IF(AND(AND($N126&lt;&gt;$BI$6,$N126&lt;&gt;$BJ$6),R126="有"),$AL$2,VLOOKUP(R126,'P1'!$B$4:$J$35,9,FALSE)),"")</f>
        <v/>
      </c>
      <c r="S127" s="256" t="str">
        <f>IFERROR(IF(AND(AND($N126&lt;&gt;$BI$6,$N126&lt;&gt;$BJ$6),S126="有"),$AL$2,VLOOKUP(S126,'P1'!$B$4:$J$35,9,FALSE)),"")</f>
        <v/>
      </c>
      <c r="T127" s="256" t="str">
        <f>IFERROR(IF(AND(AND($N126&lt;&gt;$BI$6,$N126&lt;&gt;$BJ$6),T126="有"),$AL$2,VLOOKUP(T126,'P1'!$B$4:$J$35,9,FALSE)),"")</f>
        <v/>
      </c>
      <c r="U127" s="256" t="str">
        <f>IFERROR(IF(AND(AND($N126&lt;&gt;$BI$6,$N126&lt;&gt;$BJ$6),U126="有"),$AL$2,VLOOKUP(U126,'P1'!$B$4:$J$35,9,FALSE)),"")</f>
        <v/>
      </c>
      <c r="V127" s="256" t="str">
        <f>IFERROR(IF(AND(AND($N126&lt;&gt;$BI$6,$N126&lt;&gt;$BJ$6),V126="有"),$AL$2,VLOOKUP(V126,'P1'!$B$4:$J$35,9,FALSE)),"")</f>
        <v/>
      </c>
      <c r="W127" s="256" t="str">
        <f>IFERROR(IF(AND(AND($N126&lt;&gt;$BI$6,$N126&lt;&gt;$BJ$6),W126="有"),$AL$2,VLOOKUP(W126,'P1'!$B$4:$J$35,9,FALSE)),"")</f>
        <v/>
      </c>
      <c r="X127" s="256" t="str">
        <f>IFERROR(IF(AND(AND($N126&lt;&gt;$BI$6,$N126&lt;&gt;$BJ$6),X126="有"),$AL$2,VLOOKUP(X126,'P1'!$B$4:$J$35,9,FALSE)),"")</f>
        <v/>
      </c>
      <c r="Y127" s="256" t="str">
        <f>IFERROR(IF(AND(AND($N126&lt;&gt;$BI$6,$N126&lt;&gt;$BJ$6),Y126="有"),$AL$2,VLOOKUP(Y126,'P1'!$B$4:$J$35,9,FALSE)),"")</f>
        <v/>
      </c>
      <c r="Z127" s="256" t="str">
        <f>IFERROR(IF(AND(AND($N126&lt;&gt;$BI$6,$N126&lt;&gt;$BJ$6),Z126="有"),$AL$2,VLOOKUP(Z126,'P1'!$B$4:$J$35,9,FALSE)),"")</f>
        <v/>
      </c>
      <c r="AA127" s="256" t="str">
        <f>IFERROR(IF(AND(AND($N126&lt;&gt;$BI$6,$N126&lt;&gt;$BJ$6),AA126="有"),$AL$2,VLOOKUP(AA126,'P1'!$B$4:$J$35,9,FALSE)),"")</f>
        <v/>
      </c>
      <c r="AB127" s="256" t="str">
        <f>IFERROR(IF(AND(AND($N126&lt;&gt;$BI$6,$N126&lt;&gt;$BJ$6),AB126="有"),$AL$2,VLOOKUP(AB126,'P1'!$B$4:$J$35,9,FALSE)),"")</f>
        <v/>
      </c>
      <c r="AC127" s="256" t="str">
        <f>IFERROR(IF(AND(AND($N126&lt;&gt;$BI$6,$N126&lt;&gt;$BJ$6),AC126="有"),$AL$2,VLOOKUP(AC126,'P1'!$B$4:$J$35,9,FALSE)),"")</f>
        <v/>
      </c>
      <c r="AD127" s="256" t="str">
        <f>IFERROR(IF(AND(AND($N126&lt;&gt;$BI$6,$N126&lt;&gt;$BJ$6),AD126="有"),$AL$2,VLOOKUP(AD126,'P1'!$B$4:$J$35,9,FALSE)),"")</f>
        <v/>
      </c>
      <c r="AE127" s="256" t="str">
        <f>IFERROR(IF(AND(AND($N126&lt;&gt;$BI$6,$N126&lt;&gt;$BJ$6),AE126="有"),$AL$2,VLOOKUP(AE126,'P1'!$B$4:$J$35,9,FALSE)),"")</f>
        <v/>
      </c>
      <c r="AF127" s="256" t="str">
        <f>IFERROR(IF(AND(AND($N126&lt;&gt;$BI$6,$N126&lt;&gt;$BJ$6),AF126="有"),$AL$2,VLOOKUP(AF126,'P1'!$B$4:$J$35,9,FALSE)),"")</f>
        <v/>
      </c>
      <c r="AG127" s="256" t="str">
        <f>IFERROR(IF(AND(AND($N126&lt;&gt;$BI$6,$N126&lt;&gt;$BJ$6),AG126="有"),$AL$2,VLOOKUP(AG126,'P1'!$B$4:$J$35,9,FALSE)),"")</f>
        <v/>
      </c>
      <c r="AH127" s="256" t="str">
        <f>IFERROR(IF(AND(AND($N126&lt;&gt;$BI$6,$N126&lt;&gt;$BJ$6),AH126="有"),$AL$2,VLOOKUP(AH126,'P1'!$B$4:$J$35,9,FALSE)),"")</f>
        <v/>
      </c>
      <c r="AI127" s="256" t="str">
        <f>IFERROR(IF(AND(AND($N126&lt;&gt;$BI$6,$N126&lt;&gt;$BJ$6),AI126="有"),$AL$2,VLOOKUP(AI126,'P1'!$B$4:$J$35,9,FALSE)),"")</f>
        <v/>
      </c>
      <c r="AJ127" s="256" t="str">
        <f>IFERROR(IF(AND(AND($N126&lt;&gt;$BI$6,$N126&lt;&gt;$BJ$6),AJ126="有"),$AL$2,VLOOKUP(AJ126,'P1'!$B$4:$J$35,9,FALSE)),"")</f>
        <v/>
      </c>
      <c r="AK127" s="256" t="str">
        <f>IFERROR(IF(AND(AND($N126&lt;&gt;$BI$6,$N126&lt;&gt;$BJ$6),AK126="有"),$AL$2,VLOOKUP(AK126,'P1'!$B$4:$J$35,9,FALSE)),"")</f>
        <v/>
      </c>
      <c r="AL127" s="256" t="str">
        <f>IFERROR(IF(AND(AND($N126&lt;&gt;$BI$6,$N126&lt;&gt;$BJ$6),AL126="有"),$AL$2,VLOOKUP(AL126,'P1'!$B$4:$J$35,9,FALSE)),"")</f>
        <v/>
      </c>
      <c r="AM127" s="256" t="str">
        <f>IFERROR(IF(AND(AND($N126&lt;&gt;$BI$6,$N126&lt;&gt;$BJ$6),AM126="有"),$AL$2,VLOOKUP(AM126,'P1'!$B$4:$J$35,9,FALSE)),"")</f>
        <v/>
      </c>
      <c r="AN127" s="256" t="str">
        <f>IFERROR(IF(AND(AND($N126&lt;&gt;$BI$6,$N126&lt;&gt;$BJ$6),AN126="有"),$AL$2,VLOOKUP(AN126,'P1'!$B$4:$J$35,9,FALSE)),"")</f>
        <v/>
      </c>
      <c r="AO127" s="256" t="str">
        <f>IFERROR(IF(AND(AND($N126&lt;&gt;$BI$6,$N126&lt;&gt;$BJ$6),AO126="有"),$AL$2,VLOOKUP(AO126,'P1'!$B$4:$J$35,9,FALSE)),"")</f>
        <v/>
      </c>
      <c r="AP127" s="256" t="str">
        <f>IFERROR(IF(AND(AND($N126&lt;&gt;$BI$6,$N126&lt;&gt;$BJ$6),AP126="有"),$AL$2,VLOOKUP(AP126,'P1'!$B$4:$J$35,9,FALSE)),"")</f>
        <v/>
      </c>
      <c r="AQ127" s="256" t="str">
        <f>IFERROR(IF(AND(AND($N126&lt;&gt;$BI$6,$N126&lt;&gt;$BJ$6),AQ126="有"),$AL$2,VLOOKUP(AQ126,'P1'!$B$4:$J$35,9,FALSE)),"")</f>
        <v/>
      </c>
      <c r="AR127" s="256" t="str">
        <f>IFERROR(IF(AND(AND($N126&lt;&gt;$BI$6,$N126&lt;&gt;$BJ$6),AR126="有"),$AL$2,VLOOKUP(AR126,'P1'!$B$4:$J$35,9,FALSE)),"")</f>
        <v/>
      </c>
      <c r="AS127" s="256" t="str">
        <f>IFERROR(IF(AND(AND($N126&lt;&gt;$BI$6,$N126&lt;&gt;$BJ$6),AS126="有"),$AL$2,VLOOKUP(AS126,'P1'!$B$4:$J$35,9,FALSE)),"")</f>
        <v/>
      </c>
      <c r="AT127" s="256" t="str">
        <f>IFERROR(IF(AND(AND($N126&lt;&gt;$BI$6,$N126&lt;&gt;$BJ$6),AT126="有"),$AL$2,VLOOKUP(AT126,'P1'!$B$4:$J$35,9,FALSE)),"")</f>
        <v/>
      </c>
      <c r="AU127" s="256" t="str">
        <f>IFERROR(IF(AND(AND($N126&lt;&gt;$BI$6,$N126&lt;&gt;$BJ$6),AU126="有"),$AL$2,VLOOKUP(AU126,'P1'!$B$4:$J$35,9,FALSE)),"")</f>
        <v/>
      </c>
      <c r="AV127" s="257">
        <f>SUM(Q127:AU127)</f>
        <v>0</v>
      </c>
      <c r="AW127" s="707"/>
      <c r="AX127" s="709"/>
      <c r="AY127" s="258"/>
      <c r="AZ127" s="258"/>
    </row>
    <row r="128" spans="2:52" ht="17.100000000000001" customHeight="1">
      <c r="B128" s="686">
        <f t="shared" si="8"/>
        <v>53</v>
      </c>
      <c r="C128" s="717"/>
      <c r="D128" s="718"/>
      <c r="E128" s="718"/>
      <c r="F128" s="718"/>
      <c r="G128" s="718"/>
      <c r="H128" s="719"/>
      <c r="I128" s="723"/>
      <c r="J128" s="724"/>
      <c r="K128" s="724"/>
      <c r="L128" s="724"/>
      <c r="M128" s="725"/>
      <c r="N128" s="729"/>
      <c r="O128" s="730"/>
      <c r="P128" s="71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3">
        <f>COUNTA(Q128:AU128)</f>
        <v>0</v>
      </c>
      <c r="AW128" s="706">
        <f>AV129</f>
        <v>0</v>
      </c>
      <c r="AX128" s="708" t="str">
        <f>IFERROR(ROUNDDOWN(AV129/$AT$2,1),"")</f>
        <v/>
      </c>
      <c r="AY128" s="254"/>
      <c r="AZ128" s="254"/>
    </row>
    <row r="129" spans="2:52" ht="17.100000000000001" customHeight="1">
      <c r="B129" s="687"/>
      <c r="C129" s="720"/>
      <c r="D129" s="721"/>
      <c r="E129" s="721"/>
      <c r="F129" s="721"/>
      <c r="G129" s="721"/>
      <c r="H129" s="722"/>
      <c r="I129" s="726"/>
      <c r="J129" s="727"/>
      <c r="K129" s="727"/>
      <c r="L129" s="727"/>
      <c r="M129" s="728"/>
      <c r="N129" s="720"/>
      <c r="O129" s="721"/>
      <c r="P129" s="722"/>
      <c r="Q129" s="256" t="str">
        <f>IFERROR(IF(AND(AND($N128&lt;&gt;$BI$6,$N128&lt;&gt;$BJ$6),Q128="有"),$AL$2,VLOOKUP(Q128,'P1'!$B$4:$J$35,9,FALSE)),"")</f>
        <v/>
      </c>
      <c r="R129" s="256" t="str">
        <f>IFERROR(IF(AND(AND($N128&lt;&gt;$BI$6,$N128&lt;&gt;$BJ$6),R128="有"),$AL$2,VLOOKUP(R128,'P1'!$B$4:$J$35,9,FALSE)),"")</f>
        <v/>
      </c>
      <c r="S129" s="256" t="str">
        <f>IFERROR(IF(AND(AND($N128&lt;&gt;$BI$6,$N128&lt;&gt;$BJ$6),S128="有"),$AL$2,VLOOKUP(S128,'P1'!$B$4:$J$35,9,FALSE)),"")</f>
        <v/>
      </c>
      <c r="T129" s="256" t="str">
        <f>IFERROR(IF(AND(AND($N128&lt;&gt;$BI$6,$N128&lt;&gt;$BJ$6),T128="有"),$AL$2,VLOOKUP(T128,'P1'!$B$4:$J$35,9,FALSE)),"")</f>
        <v/>
      </c>
      <c r="U129" s="256" t="str">
        <f>IFERROR(IF(AND(AND($N128&lt;&gt;$BI$6,$N128&lt;&gt;$BJ$6),U128="有"),$AL$2,VLOOKUP(U128,'P1'!$B$4:$J$35,9,FALSE)),"")</f>
        <v/>
      </c>
      <c r="V129" s="256" t="str">
        <f>IFERROR(IF(AND(AND($N128&lt;&gt;$BI$6,$N128&lt;&gt;$BJ$6),V128="有"),$AL$2,VLOOKUP(V128,'P1'!$B$4:$J$35,9,FALSE)),"")</f>
        <v/>
      </c>
      <c r="W129" s="256" t="str">
        <f>IFERROR(IF(AND(AND($N128&lt;&gt;$BI$6,$N128&lt;&gt;$BJ$6),W128="有"),$AL$2,VLOOKUP(W128,'P1'!$B$4:$J$35,9,FALSE)),"")</f>
        <v/>
      </c>
      <c r="X129" s="256" t="str">
        <f>IFERROR(IF(AND(AND($N128&lt;&gt;$BI$6,$N128&lt;&gt;$BJ$6),X128="有"),$AL$2,VLOOKUP(X128,'P1'!$B$4:$J$35,9,FALSE)),"")</f>
        <v/>
      </c>
      <c r="Y129" s="256" t="str">
        <f>IFERROR(IF(AND(AND($N128&lt;&gt;$BI$6,$N128&lt;&gt;$BJ$6),Y128="有"),$AL$2,VLOOKUP(Y128,'P1'!$B$4:$J$35,9,FALSE)),"")</f>
        <v/>
      </c>
      <c r="Z129" s="256" t="str">
        <f>IFERROR(IF(AND(AND($N128&lt;&gt;$BI$6,$N128&lt;&gt;$BJ$6),Z128="有"),$AL$2,VLOOKUP(Z128,'P1'!$B$4:$J$35,9,FALSE)),"")</f>
        <v/>
      </c>
      <c r="AA129" s="256" t="str">
        <f>IFERROR(IF(AND(AND($N128&lt;&gt;$BI$6,$N128&lt;&gt;$BJ$6),AA128="有"),$AL$2,VLOOKUP(AA128,'P1'!$B$4:$J$35,9,FALSE)),"")</f>
        <v/>
      </c>
      <c r="AB129" s="256" t="str">
        <f>IFERROR(IF(AND(AND($N128&lt;&gt;$BI$6,$N128&lt;&gt;$BJ$6),AB128="有"),$AL$2,VLOOKUP(AB128,'P1'!$B$4:$J$35,9,FALSE)),"")</f>
        <v/>
      </c>
      <c r="AC129" s="256" t="str">
        <f>IFERROR(IF(AND(AND($N128&lt;&gt;$BI$6,$N128&lt;&gt;$BJ$6),AC128="有"),$AL$2,VLOOKUP(AC128,'P1'!$B$4:$J$35,9,FALSE)),"")</f>
        <v/>
      </c>
      <c r="AD129" s="256" t="str">
        <f>IFERROR(IF(AND(AND($N128&lt;&gt;$BI$6,$N128&lt;&gt;$BJ$6),AD128="有"),$AL$2,VLOOKUP(AD128,'P1'!$B$4:$J$35,9,FALSE)),"")</f>
        <v/>
      </c>
      <c r="AE129" s="256" t="str">
        <f>IFERROR(IF(AND(AND($N128&lt;&gt;$BI$6,$N128&lt;&gt;$BJ$6),AE128="有"),$AL$2,VLOOKUP(AE128,'P1'!$B$4:$J$35,9,FALSE)),"")</f>
        <v/>
      </c>
      <c r="AF129" s="256" t="str">
        <f>IFERROR(IF(AND(AND($N128&lt;&gt;$BI$6,$N128&lt;&gt;$BJ$6),AF128="有"),$AL$2,VLOOKUP(AF128,'P1'!$B$4:$J$35,9,FALSE)),"")</f>
        <v/>
      </c>
      <c r="AG129" s="256" t="str">
        <f>IFERROR(IF(AND(AND($N128&lt;&gt;$BI$6,$N128&lt;&gt;$BJ$6),AG128="有"),$AL$2,VLOOKUP(AG128,'P1'!$B$4:$J$35,9,FALSE)),"")</f>
        <v/>
      </c>
      <c r="AH129" s="256" t="str">
        <f>IFERROR(IF(AND(AND($N128&lt;&gt;$BI$6,$N128&lt;&gt;$BJ$6),AH128="有"),$AL$2,VLOOKUP(AH128,'P1'!$B$4:$J$35,9,FALSE)),"")</f>
        <v/>
      </c>
      <c r="AI129" s="256" t="str">
        <f>IFERROR(IF(AND(AND($N128&lt;&gt;$BI$6,$N128&lt;&gt;$BJ$6),AI128="有"),$AL$2,VLOOKUP(AI128,'P1'!$B$4:$J$35,9,FALSE)),"")</f>
        <v/>
      </c>
      <c r="AJ129" s="256" t="str">
        <f>IFERROR(IF(AND(AND($N128&lt;&gt;$BI$6,$N128&lt;&gt;$BJ$6),AJ128="有"),$AL$2,VLOOKUP(AJ128,'P1'!$B$4:$J$35,9,FALSE)),"")</f>
        <v/>
      </c>
      <c r="AK129" s="256" t="str">
        <f>IFERROR(IF(AND(AND($N128&lt;&gt;$BI$6,$N128&lt;&gt;$BJ$6),AK128="有"),$AL$2,VLOOKUP(AK128,'P1'!$B$4:$J$35,9,FALSE)),"")</f>
        <v/>
      </c>
      <c r="AL129" s="256" t="str">
        <f>IFERROR(IF(AND(AND($N128&lt;&gt;$BI$6,$N128&lt;&gt;$BJ$6),AL128="有"),$AL$2,VLOOKUP(AL128,'P1'!$B$4:$J$35,9,FALSE)),"")</f>
        <v/>
      </c>
      <c r="AM129" s="256" t="str">
        <f>IFERROR(IF(AND(AND($N128&lt;&gt;$BI$6,$N128&lt;&gt;$BJ$6),AM128="有"),$AL$2,VLOOKUP(AM128,'P1'!$B$4:$J$35,9,FALSE)),"")</f>
        <v/>
      </c>
      <c r="AN129" s="256" t="str">
        <f>IFERROR(IF(AND(AND($N128&lt;&gt;$BI$6,$N128&lt;&gt;$BJ$6),AN128="有"),$AL$2,VLOOKUP(AN128,'P1'!$B$4:$J$35,9,FALSE)),"")</f>
        <v/>
      </c>
      <c r="AO129" s="256" t="str">
        <f>IFERROR(IF(AND(AND($N128&lt;&gt;$BI$6,$N128&lt;&gt;$BJ$6),AO128="有"),$AL$2,VLOOKUP(AO128,'P1'!$B$4:$J$35,9,FALSE)),"")</f>
        <v/>
      </c>
      <c r="AP129" s="256" t="str">
        <f>IFERROR(IF(AND(AND($N128&lt;&gt;$BI$6,$N128&lt;&gt;$BJ$6),AP128="有"),$AL$2,VLOOKUP(AP128,'P1'!$B$4:$J$35,9,FALSE)),"")</f>
        <v/>
      </c>
      <c r="AQ129" s="256" t="str">
        <f>IFERROR(IF(AND(AND($N128&lt;&gt;$BI$6,$N128&lt;&gt;$BJ$6),AQ128="有"),$AL$2,VLOOKUP(AQ128,'P1'!$B$4:$J$35,9,FALSE)),"")</f>
        <v/>
      </c>
      <c r="AR129" s="256" t="str">
        <f>IFERROR(IF(AND(AND($N128&lt;&gt;$BI$6,$N128&lt;&gt;$BJ$6),AR128="有"),$AL$2,VLOOKUP(AR128,'P1'!$B$4:$J$35,9,FALSE)),"")</f>
        <v/>
      </c>
      <c r="AS129" s="256" t="str">
        <f>IFERROR(IF(AND(AND($N128&lt;&gt;$BI$6,$N128&lt;&gt;$BJ$6),AS128="有"),$AL$2,VLOOKUP(AS128,'P1'!$B$4:$J$35,9,FALSE)),"")</f>
        <v/>
      </c>
      <c r="AT129" s="256" t="str">
        <f>IFERROR(IF(AND(AND($N128&lt;&gt;$BI$6,$N128&lt;&gt;$BJ$6),AT128="有"),$AL$2,VLOOKUP(AT128,'P1'!$B$4:$J$35,9,FALSE)),"")</f>
        <v/>
      </c>
      <c r="AU129" s="256" t="str">
        <f>IFERROR(IF(AND(AND($N128&lt;&gt;$BI$6,$N128&lt;&gt;$BJ$6),AU128="有"),$AL$2,VLOOKUP(AU128,'P1'!$B$4:$J$35,9,FALSE)),"")</f>
        <v/>
      </c>
      <c r="AV129" s="257">
        <f>SUM(Q129:AU129)</f>
        <v>0</v>
      </c>
      <c r="AW129" s="707"/>
      <c r="AX129" s="709"/>
      <c r="AY129" s="258"/>
      <c r="AZ129" s="258"/>
    </row>
    <row r="130" spans="2:52" ht="17.100000000000001" customHeight="1">
      <c r="B130" s="686">
        <f t="shared" si="8"/>
        <v>54</v>
      </c>
      <c r="C130" s="717"/>
      <c r="D130" s="718"/>
      <c r="E130" s="718"/>
      <c r="F130" s="718"/>
      <c r="G130" s="718"/>
      <c r="H130" s="719"/>
      <c r="I130" s="723"/>
      <c r="J130" s="724"/>
      <c r="K130" s="724"/>
      <c r="L130" s="724"/>
      <c r="M130" s="725"/>
      <c r="N130" s="729"/>
      <c r="O130" s="730"/>
      <c r="P130" s="71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c r="AT130" s="259"/>
      <c r="AU130" s="259"/>
      <c r="AV130" s="253">
        <f>COUNTA(Q130:AU130)</f>
        <v>0</v>
      </c>
      <c r="AW130" s="706">
        <f>AV131</f>
        <v>0</v>
      </c>
      <c r="AX130" s="708" t="str">
        <f>IFERROR(ROUNDDOWN(AV131/$AT$2,1),"")</f>
        <v/>
      </c>
      <c r="AY130" s="254"/>
      <c r="AZ130" s="254"/>
    </row>
    <row r="131" spans="2:52" ht="17.100000000000001" customHeight="1">
      <c r="B131" s="687"/>
      <c r="C131" s="720"/>
      <c r="D131" s="721"/>
      <c r="E131" s="721"/>
      <c r="F131" s="721"/>
      <c r="G131" s="721"/>
      <c r="H131" s="722"/>
      <c r="I131" s="726"/>
      <c r="J131" s="727"/>
      <c r="K131" s="727"/>
      <c r="L131" s="727"/>
      <c r="M131" s="728"/>
      <c r="N131" s="720"/>
      <c r="O131" s="721"/>
      <c r="P131" s="722"/>
      <c r="Q131" s="256" t="str">
        <f>IFERROR(IF(AND(AND($N130&lt;&gt;$BI$6,$N130&lt;&gt;$BJ$6),Q130="有"),$AL$2,VLOOKUP(Q130,'P1'!$B$4:$J$35,9,FALSE)),"")</f>
        <v/>
      </c>
      <c r="R131" s="256" t="str">
        <f>IFERROR(IF(AND(AND($N130&lt;&gt;$BI$6,$N130&lt;&gt;$BJ$6),R130="有"),$AL$2,VLOOKUP(R130,'P1'!$B$4:$J$35,9,FALSE)),"")</f>
        <v/>
      </c>
      <c r="S131" s="256" t="str">
        <f>IFERROR(IF(AND(AND($N130&lt;&gt;$BI$6,$N130&lt;&gt;$BJ$6),S130="有"),$AL$2,VLOOKUP(S130,'P1'!$B$4:$J$35,9,FALSE)),"")</f>
        <v/>
      </c>
      <c r="T131" s="256" t="str">
        <f>IFERROR(IF(AND(AND($N130&lt;&gt;$BI$6,$N130&lt;&gt;$BJ$6),T130="有"),$AL$2,VLOOKUP(T130,'P1'!$B$4:$J$35,9,FALSE)),"")</f>
        <v/>
      </c>
      <c r="U131" s="256" t="str">
        <f>IFERROR(IF(AND(AND($N130&lt;&gt;$BI$6,$N130&lt;&gt;$BJ$6),U130="有"),$AL$2,VLOOKUP(U130,'P1'!$B$4:$J$35,9,FALSE)),"")</f>
        <v/>
      </c>
      <c r="V131" s="256" t="str">
        <f>IFERROR(IF(AND(AND($N130&lt;&gt;$BI$6,$N130&lt;&gt;$BJ$6),V130="有"),$AL$2,VLOOKUP(V130,'P1'!$B$4:$J$35,9,FALSE)),"")</f>
        <v/>
      </c>
      <c r="W131" s="256" t="str">
        <f>IFERROR(IF(AND(AND($N130&lt;&gt;$BI$6,$N130&lt;&gt;$BJ$6),W130="有"),$AL$2,VLOOKUP(W130,'P1'!$B$4:$J$35,9,FALSE)),"")</f>
        <v/>
      </c>
      <c r="X131" s="256" t="str">
        <f>IFERROR(IF(AND(AND($N130&lt;&gt;$BI$6,$N130&lt;&gt;$BJ$6),X130="有"),$AL$2,VLOOKUP(X130,'P1'!$B$4:$J$35,9,FALSE)),"")</f>
        <v/>
      </c>
      <c r="Y131" s="256" t="str">
        <f>IFERROR(IF(AND(AND($N130&lt;&gt;$BI$6,$N130&lt;&gt;$BJ$6),Y130="有"),$AL$2,VLOOKUP(Y130,'P1'!$B$4:$J$35,9,FALSE)),"")</f>
        <v/>
      </c>
      <c r="Z131" s="256" t="str">
        <f>IFERROR(IF(AND(AND($N130&lt;&gt;$BI$6,$N130&lt;&gt;$BJ$6),Z130="有"),$AL$2,VLOOKUP(Z130,'P1'!$B$4:$J$35,9,FALSE)),"")</f>
        <v/>
      </c>
      <c r="AA131" s="256" t="str">
        <f>IFERROR(IF(AND(AND($N130&lt;&gt;$BI$6,$N130&lt;&gt;$BJ$6),AA130="有"),$AL$2,VLOOKUP(AA130,'P1'!$B$4:$J$35,9,FALSE)),"")</f>
        <v/>
      </c>
      <c r="AB131" s="256" t="str">
        <f>IFERROR(IF(AND(AND($N130&lt;&gt;$BI$6,$N130&lt;&gt;$BJ$6),AB130="有"),$AL$2,VLOOKUP(AB130,'P1'!$B$4:$J$35,9,FALSE)),"")</f>
        <v/>
      </c>
      <c r="AC131" s="256" t="str">
        <f>IFERROR(IF(AND(AND($N130&lt;&gt;$BI$6,$N130&lt;&gt;$BJ$6),AC130="有"),$AL$2,VLOOKUP(AC130,'P1'!$B$4:$J$35,9,FALSE)),"")</f>
        <v/>
      </c>
      <c r="AD131" s="256" t="str">
        <f>IFERROR(IF(AND(AND($N130&lt;&gt;$BI$6,$N130&lt;&gt;$BJ$6),AD130="有"),$AL$2,VLOOKUP(AD130,'P1'!$B$4:$J$35,9,FALSE)),"")</f>
        <v/>
      </c>
      <c r="AE131" s="256" t="str">
        <f>IFERROR(IF(AND(AND($N130&lt;&gt;$BI$6,$N130&lt;&gt;$BJ$6),AE130="有"),$AL$2,VLOOKUP(AE130,'P1'!$B$4:$J$35,9,FALSE)),"")</f>
        <v/>
      </c>
      <c r="AF131" s="256" t="str">
        <f>IFERROR(IF(AND(AND($N130&lt;&gt;$BI$6,$N130&lt;&gt;$BJ$6),AF130="有"),$AL$2,VLOOKUP(AF130,'P1'!$B$4:$J$35,9,FALSE)),"")</f>
        <v/>
      </c>
      <c r="AG131" s="256" t="str">
        <f>IFERROR(IF(AND(AND($N130&lt;&gt;$BI$6,$N130&lt;&gt;$BJ$6),AG130="有"),$AL$2,VLOOKUP(AG130,'P1'!$B$4:$J$35,9,FALSE)),"")</f>
        <v/>
      </c>
      <c r="AH131" s="256" t="str">
        <f>IFERROR(IF(AND(AND($N130&lt;&gt;$BI$6,$N130&lt;&gt;$BJ$6),AH130="有"),$AL$2,VLOOKUP(AH130,'P1'!$B$4:$J$35,9,FALSE)),"")</f>
        <v/>
      </c>
      <c r="AI131" s="256" t="str">
        <f>IFERROR(IF(AND(AND($N130&lt;&gt;$BI$6,$N130&lt;&gt;$BJ$6),AI130="有"),$AL$2,VLOOKUP(AI130,'P1'!$B$4:$J$35,9,FALSE)),"")</f>
        <v/>
      </c>
      <c r="AJ131" s="256" t="str">
        <f>IFERROR(IF(AND(AND($N130&lt;&gt;$BI$6,$N130&lt;&gt;$BJ$6),AJ130="有"),$AL$2,VLOOKUP(AJ130,'P1'!$B$4:$J$35,9,FALSE)),"")</f>
        <v/>
      </c>
      <c r="AK131" s="256" t="str">
        <f>IFERROR(IF(AND(AND($N130&lt;&gt;$BI$6,$N130&lt;&gt;$BJ$6),AK130="有"),$AL$2,VLOOKUP(AK130,'P1'!$B$4:$J$35,9,FALSE)),"")</f>
        <v/>
      </c>
      <c r="AL131" s="256" t="str">
        <f>IFERROR(IF(AND(AND($N130&lt;&gt;$BI$6,$N130&lt;&gt;$BJ$6),AL130="有"),$AL$2,VLOOKUP(AL130,'P1'!$B$4:$J$35,9,FALSE)),"")</f>
        <v/>
      </c>
      <c r="AM131" s="256" t="str">
        <f>IFERROR(IF(AND(AND($N130&lt;&gt;$BI$6,$N130&lt;&gt;$BJ$6),AM130="有"),$AL$2,VLOOKUP(AM130,'P1'!$B$4:$J$35,9,FALSE)),"")</f>
        <v/>
      </c>
      <c r="AN131" s="256" t="str">
        <f>IFERROR(IF(AND(AND($N130&lt;&gt;$BI$6,$N130&lt;&gt;$BJ$6),AN130="有"),$AL$2,VLOOKUP(AN130,'P1'!$B$4:$J$35,9,FALSE)),"")</f>
        <v/>
      </c>
      <c r="AO131" s="256" t="str">
        <f>IFERROR(IF(AND(AND($N130&lt;&gt;$BI$6,$N130&lt;&gt;$BJ$6),AO130="有"),$AL$2,VLOOKUP(AO130,'P1'!$B$4:$J$35,9,FALSE)),"")</f>
        <v/>
      </c>
      <c r="AP131" s="256" t="str">
        <f>IFERROR(IF(AND(AND($N130&lt;&gt;$BI$6,$N130&lt;&gt;$BJ$6),AP130="有"),$AL$2,VLOOKUP(AP130,'P1'!$B$4:$J$35,9,FALSE)),"")</f>
        <v/>
      </c>
      <c r="AQ131" s="256" t="str">
        <f>IFERROR(IF(AND(AND($N130&lt;&gt;$BI$6,$N130&lt;&gt;$BJ$6),AQ130="有"),$AL$2,VLOOKUP(AQ130,'P1'!$B$4:$J$35,9,FALSE)),"")</f>
        <v/>
      </c>
      <c r="AR131" s="256" t="str">
        <f>IFERROR(IF(AND(AND($N130&lt;&gt;$BI$6,$N130&lt;&gt;$BJ$6),AR130="有"),$AL$2,VLOOKUP(AR130,'P1'!$B$4:$J$35,9,FALSE)),"")</f>
        <v/>
      </c>
      <c r="AS131" s="256" t="str">
        <f>IFERROR(IF(AND(AND($N130&lt;&gt;$BI$6,$N130&lt;&gt;$BJ$6),AS130="有"),$AL$2,VLOOKUP(AS130,'P1'!$B$4:$J$35,9,FALSE)),"")</f>
        <v/>
      </c>
      <c r="AT131" s="256" t="str">
        <f>IFERROR(IF(AND(AND($N130&lt;&gt;$BI$6,$N130&lt;&gt;$BJ$6),AT130="有"),$AL$2,VLOOKUP(AT130,'P1'!$B$4:$J$35,9,FALSE)),"")</f>
        <v/>
      </c>
      <c r="AU131" s="256" t="str">
        <f>IFERROR(IF(AND(AND($N130&lt;&gt;$BI$6,$N130&lt;&gt;$BJ$6),AU130="有"),$AL$2,VLOOKUP(AU130,'P1'!$B$4:$J$35,9,FALSE)),"")</f>
        <v/>
      </c>
      <c r="AV131" s="257">
        <f>SUM(Q131:AU131)</f>
        <v>0</v>
      </c>
      <c r="AW131" s="707"/>
      <c r="AX131" s="709"/>
      <c r="AY131" s="258"/>
      <c r="AZ131" s="258"/>
    </row>
    <row r="132" spans="2:52" ht="17.100000000000001" customHeight="1">
      <c r="B132" s="686">
        <f t="shared" si="8"/>
        <v>55</v>
      </c>
      <c r="C132" s="717"/>
      <c r="D132" s="718"/>
      <c r="E132" s="718"/>
      <c r="F132" s="718"/>
      <c r="G132" s="718"/>
      <c r="H132" s="719"/>
      <c r="I132" s="723"/>
      <c r="J132" s="724"/>
      <c r="K132" s="724"/>
      <c r="L132" s="724"/>
      <c r="M132" s="725"/>
      <c r="N132" s="729"/>
      <c r="O132" s="730"/>
      <c r="P132" s="71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3">
        <f>COUNTA(Q132:AU132)</f>
        <v>0</v>
      </c>
      <c r="AW132" s="706">
        <f>AV133</f>
        <v>0</v>
      </c>
      <c r="AX132" s="708" t="str">
        <f>IFERROR(ROUNDDOWN(AV133/$AT$2,1),"")</f>
        <v/>
      </c>
      <c r="AY132" s="254"/>
      <c r="AZ132" s="254"/>
    </row>
    <row r="133" spans="2:52" ht="17.100000000000001" customHeight="1">
      <c r="B133" s="687"/>
      <c r="C133" s="720"/>
      <c r="D133" s="721"/>
      <c r="E133" s="721"/>
      <c r="F133" s="721"/>
      <c r="G133" s="721"/>
      <c r="H133" s="722"/>
      <c r="I133" s="726"/>
      <c r="J133" s="727"/>
      <c r="K133" s="727"/>
      <c r="L133" s="727"/>
      <c r="M133" s="728"/>
      <c r="N133" s="720"/>
      <c r="O133" s="721"/>
      <c r="P133" s="722"/>
      <c r="Q133" s="256" t="str">
        <f>IFERROR(IF(AND(AND($N132&lt;&gt;$BI$6,$N132&lt;&gt;$BJ$6),Q132="有"),$AL$2,VLOOKUP(Q132,'P1'!$B$4:$J$35,9,FALSE)),"")</f>
        <v/>
      </c>
      <c r="R133" s="256" t="str">
        <f>IFERROR(IF(AND(AND($N132&lt;&gt;$BI$6,$N132&lt;&gt;$BJ$6),R132="有"),$AL$2,VLOOKUP(R132,'P1'!$B$4:$J$35,9,FALSE)),"")</f>
        <v/>
      </c>
      <c r="S133" s="256" t="str">
        <f>IFERROR(IF(AND(AND($N132&lt;&gt;$BI$6,$N132&lt;&gt;$BJ$6),S132="有"),$AL$2,VLOOKUP(S132,'P1'!$B$4:$J$35,9,FALSE)),"")</f>
        <v/>
      </c>
      <c r="T133" s="256" t="str">
        <f>IFERROR(IF(AND(AND($N132&lt;&gt;$BI$6,$N132&lt;&gt;$BJ$6),T132="有"),$AL$2,VLOOKUP(T132,'P1'!$B$4:$J$35,9,FALSE)),"")</f>
        <v/>
      </c>
      <c r="U133" s="256" t="str">
        <f>IFERROR(IF(AND(AND($N132&lt;&gt;$BI$6,$N132&lt;&gt;$BJ$6),U132="有"),$AL$2,VLOOKUP(U132,'P1'!$B$4:$J$35,9,FALSE)),"")</f>
        <v/>
      </c>
      <c r="V133" s="256" t="str">
        <f>IFERROR(IF(AND(AND($N132&lt;&gt;$BI$6,$N132&lt;&gt;$BJ$6),V132="有"),$AL$2,VLOOKUP(V132,'P1'!$B$4:$J$35,9,FALSE)),"")</f>
        <v/>
      </c>
      <c r="W133" s="256" t="str">
        <f>IFERROR(IF(AND(AND($N132&lt;&gt;$BI$6,$N132&lt;&gt;$BJ$6),W132="有"),$AL$2,VLOOKUP(W132,'P1'!$B$4:$J$35,9,FALSE)),"")</f>
        <v/>
      </c>
      <c r="X133" s="256" t="str">
        <f>IFERROR(IF(AND(AND($N132&lt;&gt;$BI$6,$N132&lt;&gt;$BJ$6),X132="有"),$AL$2,VLOOKUP(X132,'P1'!$B$4:$J$35,9,FALSE)),"")</f>
        <v/>
      </c>
      <c r="Y133" s="256" t="str">
        <f>IFERROR(IF(AND(AND($N132&lt;&gt;$BI$6,$N132&lt;&gt;$BJ$6),Y132="有"),$AL$2,VLOOKUP(Y132,'P1'!$B$4:$J$35,9,FALSE)),"")</f>
        <v/>
      </c>
      <c r="Z133" s="256" t="str">
        <f>IFERROR(IF(AND(AND($N132&lt;&gt;$BI$6,$N132&lt;&gt;$BJ$6),Z132="有"),$AL$2,VLOOKUP(Z132,'P1'!$B$4:$J$35,9,FALSE)),"")</f>
        <v/>
      </c>
      <c r="AA133" s="256" t="str">
        <f>IFERROR(IF(AND(AND($N132&lt;&gt;$BI$6,$N132&lt;&gt;$BJ$6),AA132="有"),$AL$2,VLOOKUP(AA132,'P1'!$B$4:$J$35,9,FALSE)),"")</f>
        <v/>
      </c>
      <c r="AB133" s="256" t="str">
        <f>IFERROR(IF(AND(AND($N132&lt;&gt;$BI$6,$N132&lt;&gt;$BJ$6),AB132="有"),$AL$2,VLOOKUP(AB132,'P1'!$B$4:$J$35,9,FALSE)),"")</f>
        <v/>
      </c>
      <c r="AC133" s="256" t="str">
        <f>IFERROR(IF(AND(AND($N132&lt;&gt;$BI$6,$N132&lt;&gt;$BJ$6),AC132="有"),$AL$2,VLOOKUP(AC132,'P1'!$B$4:$J$35,9,FALSE)),"")</f>
        <v/>
      </c>
      <c r="AD133" s="256" t="str">
        <f>IFERROR(IF(AND(AND($N132&lt;&gt;$BI$6,$N132&lt;&gt;$BJ$6),AD132="有"),$AL$2,VLOOKUP(AD132,'P1'!$B$4:$J$35,9,FALSE)),"")</f>
        <v/>
      </c>
      <c r="AE133" s="256" t="str">
        <f>IFERROR(IF(AND(AND($N132&lt;&gt;$BI$6,$N132&lt;&gt;$BJ$6),AE132="有"),$AL$2,VLOOKUP(AE132,'P1'!$B$4:$J$35,9,FALSE)),"")</f>
        <v/>
      </c>
      <c r="AF133" s="256" t="str">
        <f>IFERROR(IF(AND(AND($N132&lt;&gt;$BI$6,$N132&lt;&gt;$BJ$6),AF132="有"),$AL$2,VLOOKUP(AF132,'P1'!$B$4:$J$35,9,FALSE)),"")</f>
        <v/>
      </c>
      <c r="AG133" s="256" t="str">
        <f>IFERROR(IF(AND(AND($N132&lt;&gt;$BI$6,$N132&lt;&gt;$BJ$6),AG132="有"),$AL$2,VLOOKUP(AG132,'P1'!$B$4:$J$35,9,FALSE)),"")</f>
        <v/>
      </c>
      <c r="AH133" s="256" t="str">
        <f>IFERROR(IF(AND(AND($N132&lt;&gt;$BI$6,$N132&lt;&gt;$BJ$6),AH132="有"),$AL$2,VLOOKUP(AH132,'P1'!$B$4:$J$35,9,FALSE)),"")</f>
        <v/>
      </c>
      <c r="AI133" s="256" t="str">
        <f>IFERROR(IF(AND(AND($N132&lt;&gt;$BI$6,$N132&lt;&gt;$BJ$6),AI132="有"),$AL$2,VLOOKUP(AI132,'P1'!$B$4:$J$35,9,FALSE)),"")</f>
        <v/>
      </c>
      <c r="AJ133" s="256" t="str">
        <f>IFERROR(IF(AND(AND($N132&lt;&gt;$BI$6,$N132&lt;&gt;$BJ$6),AJ132="有"),$AL$2,VLOOKUP(AJ132,'P1'!$B$4:$J$35,9,FALSE)),"")</f>
        <v/>
      </c>
      <c r="AK133" s="256" t="str">
        <f>IFERROR(IF(AND(AND($N132&lt;&gt;$BI$6,$N132&lt;&gt;$BJ$6),AK132="有"),$AL$2,VLOOKUP(AK132,'P1'!$B$4:$J$35,9,FALSE)),"")</f>
        <v/>
      </c>
      <c r="AL133" s="256" t="str">
        <f>IFERROR(IF(AND(AND($N132&lt;&gt;$BI$6,$N132&lt;&gt;$BJ$6),AL132="有"),$AL$2,VLOOKUP(AL132,'P1'!$B$4:$J$35,9,FALSE)),"")</f>
        <v/>
      </c>
      <c r="AM133" s="256" t="str">
        <f>IFERROR(IF(AND(AND($N132&lt;&gt;$BI$6,$N132&lt;&gt;$BJ$6),AM132="有"),$AL$2,VLOOKUP(AM132,'P1'!$B$4:$J$35,9,FALSE)),"")</f>
        <v/>
      </c>
      <c r="AN133" s="256" t="str">
        <f>IFERROR(IF(AND(AND($N132&lt;&gt;$BI$6,$N132&lt;&gt;$BJ$6),AN132="有"),$AL$2,VLOOKUP(AN132,'P1'!$B$4:$J$35,9,FALSE)),"")</f>
        <v/>
      </c>
      <c r="AO133" s="256" t="str">
        <f>IFERROR(IF(AND(AND($N132&lt;&gt;$BI$6,$N132&lt;&gt;$BJ$6),AO132="有"),$AL$2,VLOOKUP(AO132,'P1'!$B$4:$J$35,9,FALSE)),"")</f>
        <v/>
      </c>
      <c r="AP133" s="256" t="str">
        <f>IFERROR(IF(AND(AND($N132&lt;&gt;$BI$6,$N132&lt;&gt;$BJ$6),AP132="有"),$AL$2,VLOOKUP(AP132,'P1'!$B$4:$J$35,9,FALSE)),"")</f>
        <v/>
      </c>
      <c r="AQ133" s="256" t="str">
        <f>IFERROR(IF(AND(AND($N132&lt;&gt;$BI$6,$N132&lt;&gt;$BJ$6),AQ132="有"),$AL$2,VLOOKUP(AQ132,'P1'!$B$4:$J$35,9,FALSE)),"")</f>
        <v/>
      </c>
      <c r="AR133" s="256" t="str">
        <f>IFERROR(IF(AND(AND($N132&lt;&gt;$BI$6,$N132&lt;&gt;$BJ$6),AR132="有"),$AL$2,VLOOKUP(AR132,'P1'!$B$4:$J$35,9,FALSE)),"")</f>
        <v/>
      </c>
      <c r="AS133" s="256" t="str">
        <f>IFERROR(IF(AND(AND($N132&lt;&gt;$BI$6,$N132&lt;&gt;$BJ$6),AS132="有"),$AL$2,VLOOKUP(AS132,'P1'!$B$4:$J$35,9,FALSE)),"")</f>
        <v/>
      </c>
      <c r="AT133" s="256" t="str">
        <f>IFERROR(IF(AND(AND($N132&lt;&gt;$BI$6,$N132&lt;&gt;$BJ$6),AT132="有"),$AL$2,VLOOKUP(AT132,'P1'!$B$4:$J$35,9,FALSE)),"")</f>
        <v/>
      </c>
      <c r="AU133" s="256" t="str">
        <f>IFERROR(IF(AND(AND($N132&lt;&gt;$BI$6,$N132&lt;&gt;$BJ$6),AU132="有"),$AL$2,VLOOKUP(AU132,'P1'!$B$4:$J$35,9,FALSE)),"")</f>
        <v/>
      </c>
      <c r="AV133" s="257">
        <f>SUM(Q133:AU133)</f>
        <v>0</v>
      </c>
      <c r="AW133" s="707"/>
      <c r="AX133" s="709"/>
      <c r="AY133" s="258"/>
      <c r="AZ133" s="258"/>
    </row>
    <row r="134" spans="2:52" ht="17.100000000000001" customHeight="1">
      <c r="B134" s="686">
        <f t="shared" si="8"/>
        <v>56</v>
      </c>
      <c r="C134" s="717"/>
      <c r="D134" s="718"/>
      <c r="E134" s="718"/>
      <c r="F134" s="718"/>
      <c r="G134" s="718"/>
      <c r="H134" s="719"/>
      <c r="I134" s="723"/>
      <c r="J134" s="724"/>
      <c r="K134" s="724"/>
      <c r="L134" s="724"/>
      <c r="M134" s="725"/>
      <c r="N134" s="729"/>
      <c r="O134" s="730"/>
      <c r="P134" s="71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3">
        <f>COUNTA(Q134:AU134)</f>
        <v>0</v>
      </c>
      <c r="AW134" s="706">
        <f>AV135</f>
        <v>0</v>
      </c>
      <c r="AX134" s="708" t="str">
        <f>IFERROR(ROUNDDOWN(AV135/$AT$2,1),"")</f>
        <v/>
      </c>
      <c r="AY134" s="254"/>
      <c r="AZ134" s="254"/>
    </row>
    <row r="135" spans="2:52" ht="17.100000000000001" customHeight="1">
      <c r="B135" s="687"/>
      <c r="C135" s="720"/>
      <c r="D135" s="721"/>
      <c r="E135" s="721"/>
      <c r="F135" s="721"/>
      <c r="G135" s="721"/>
      <c r="H135" s="722"/>
      <c r="I135" s="726"/>
      <c r="J135" s="727"/>
      <c r="K135" s="727"/>
      <c r="L135" s="727"/>
      <c r="M135" s="728"/>
      <c r="N135" s="720"/>
      <c r="O135" s="721"/>
      <c r="P135" s="722"/>
      <c r="Q135" s="256" t="str">
        <f>IFERROR(IF(AND(AND($N134&lt;&gt;$BI$6,$N134&lt;&gt;$BJ$6),Q134="有"),$AL$2,VLOOKUP(Q134,'P1'!$B$4:$J$35,9,FALSE)),"")</f>
        <v/>
      </c>
      <c r="R135" s="256" t="str">
        <f>IFERROR(IF(AND(AND($N134&lt;&gt;$BI$6,$N134&lt;&gt;$BJ$6),R134="有"),$AL$2,VLOOKUP(R134,'P1'!$B$4:$J$35,9,FALSE)),"")</f>
        <v/>
      </c>
      <c r="S135" s="256" t="str">
        <f>IFERROR(IF(AND(AND($N134&lt;&gt;$BI$6,$N134&lt;&gt;$BJ$6),S134="有"),$AL$2,VLOOKUP(S134,'P1'!$B$4:$J$35,9,FALSE)),"")</f>
        <v/>
      </c>
      <c r="T135" s="256" t="str">
        <f>IFERROR(IF(AND(AND($N134&lt;&gt;$BI$6,$N134&lt;&gt;$BJ$6),T134="有"),$AL$2,VLOOKUP(T134,'P1'!$B$4:$J$35,9,FALSE)),"")</f>
        <v/>
      </c>
      <c r="U135" s="256" t="str">
        <f>IFERROR(IF(AND(AND($N134&lt;&gt;$BI$6,$N134&lt;&gt;$BJ$6),U134="有"),$AL$2,VLOOKUP(U134,'P1'!$B$4:$J$35,9,FALSE)),"")</f>
        <v/>
      </c>
      <c r="V135" s="256" t="str">
        <f>IFERROR(IF(AND(AND($N134&lt;&gt;$BI$6,$N134&lt;&gt;$BJ$6),V134="有"),$AL$2,VLOOKUP(V134,'P1'!$B$4:$J$35,9,FALSE)),"")</f>
        <v/>
      </c>
      <c r="W135" s="256" t="str">
        <f>IFERROR(IF(AND(AND($N134&lt;&gt;$BI$6,$N134&lt;&gt;$BJ$6),W134="有"),$AL$2,VLOOKUP(W134,'P1'!$B$4:$J$35,9,FALSE)),"")</f>
        <v/>
      </c>
      <c r="X135" s="256" t="str">
        <f>IFERROR(IF(AND(AND($N134&lt;&gt;$BI$6,$N134&lt;&gt;$BJ$6),X134="有"),$AL$2,VLOOKUP(X134,'P1'!$B$4:$J$35,9,FALSE)),"")</f>
        <v/>
      </c>
      <c r="Y135" s="256" t="str">
        <f>IFERROR(IF(AND(AND($N134&lt;&gt;$BI$6,$N134&lt;&gt;$BJ$6),Y134="有"),$AL$2,VLOOKUP(Y134,'P1'!$B$4:$J$35,9,FALSE)),"")</f>
        <v/>
      </c>
      <c r="Z135" s="256" t="str">
        <f>IFERROR(IF(AND(AND($N134&lt;&gt;$BI$6,$N134&lt;&gt;$BJ$6),Z134="有"),$AL$2,VLOOKUP(Z134,'P1'!$B$4:$J$35,9,FALSE)),"")</f>
        <v/>
      </c>
      <c r="AA135" s="256" t="str">
        <f>IFERROR(IF(AND(AND($N134&lt;&gt;$BI$6,$N134&lt;&gt;$BJ$6),AA134="有"),$AL$2,VLOOKUP(AA134,'P1'!$B$4:$J$35,9,FALSE)),"")</f>
        <v/>
      </c>
      <c r="AB135" s="256" t="str">
        <f>IFERROR(IF(AND(AND($N134&lt;&gt;$BI$6,$N134&lt;&gt;$BJ$6),AB134="有"),$AL$2,VLOOKUP(AB134,'P1'!$B$4:$J$35,9,FALSE)),"")</f>
        <v/>
      </c>
      <c r="AC135" s="256" t="str">
        <f>IFERROR(IF(AND(AND($N134&lt;&gt;$BI$6,$N134&lt;&gt;$BJ$6),AC134="有"),$AL$2,VLOOKUP(AC134,'P1'!$B$4:$J$35,9,FALSE)),"")</f>
        <v/>
      </c>
      <c r="AD135" s="256" t="str">
        <f>IFERROR(IF(AND(AND($N134&lt;&gt;$BI$6,$N134&lt;&gt;$BJ$6),AD134="有"),$AL$2,VLOOKUP(AD134,'P1'!$B$4:$J$35,9,FALSE)),"")</f>
        <v/>
      </c>
      <c r="AE135" s="256" t="str">
        <f>IFERROR(IF(AND(AND($N134&lt;&gt;$BI$6,$N134&lt;&gt;$BJ$6),AE134="有"),$AL$2,VLOOKUP(AE134,'P1'!$B$4:$J$35,9,FALSE)),"")</f>
        <v/>
      </c>
      <c r="AF135" s="256" t="str">
        <f>IFERROR(IF(AND(AND($N134&lt;&gt;$BI$6,$N134&lt;&gt;$BJ$6),AF134="有"),$AL$2,VLOOKUP(AF134,'P1'!$B$4:$J$35,9,FALSE)),"")</f>
        <v/>
      </c>
      <c r="AG135" s="256" t="str">
        <f>IFERROR(IF(AND(AND($N134&lt;&gt;$BI$6,$N134&lt;&gt;$BJ$6),AG134="有"),$AL$2,VLOOKUP(AG134,'P1'!$B$4:$J$35,9,FALSE)),"")</f>
        <v/>
      </c>
      <c r="AH135" s="256" t="str">
        <f>IFERROR(IF(AND(AND($N134&lt;&gt;$BI$6,$N134&lt;&gt;$BJ$6),AH134="有"),$AL$2,VLOOKUP(AH134,'P1'!$B$4:$J$35,9,FALSE)),"")</f>
        <v/>
      </c>
      <c r="AI135" s="256" t="str">
        <f>IFERROR(IF(AND(AND($N134&lt;&gt;$BI$6,$N134&lt;&gt;$BJ$6),AI134="有"),$AL$2,VLOOKUP(AI134,'P1'!$B$4:$J$35,9,FALSE)),"")</f>
        <v/>
      </c>
      <c r="AJ135" s="256" t="str">
        <f>IFERROR(IF(AND(AND($N134&lt;&gt;$BI$6,$N134&lt;&gt;$BJ$6),AJ134="有"),$AL$2,VLOOKUP(AJ134,'P1'!$B$4:$J$35,9,FALSE)),"")</f>
        <v/>
      </c>
      <c r="AK135" s="256" t="str">
        <f>IFERROR(IF(AND(AND($N134&lt;&gt;$BI$6,$N134&lt;&gt;$BJ$6),AK134="有"),$AL$2,VLOOKUP(AK134,'P1'!$B$4:$J$35,9,FALSE)),"")</f>
        <v/>
      </c>
      <c r="AL135" s="256" t="str">
        <f>IFERROR(IF(AND(AND($N134&lt;&gt;$BI$6,$N134&lt;&gt;$BJ$6),AL134="有"),$AL$2,VLOOKUP(AL134,'P1'!$B$4:$J$35,9,FALSE)),"")</f>
        <v/>
      </c>
      <c r="AM135" s="256" t="str">
        <f>IFERROR(IF(AND(AND($N134&lt;&gt;$BI$6,$N134&lt;&gt;$BJ$6),AM134="有"),$AL$2,VLOOKUP(AM134,'P1'!$B$4:$J$35,9,FALSE)),"")</f>
        <v/>
      </c>
      <c r="AN135" s="256" t="str">
        <f>IFERROR(IF(AND(AND($N134&lt;&gt;$BI$6,$N134&lt;&gt;$BJ$6),AN134="有"),$AL$2,VLOOKUP(AN134,'P1'!$B$4:$J$35,9,FALSE)),"")</f>
        <v/>
      </c>
      <c r="AO135" s="256" t="str">
        <f>IFERROR(IF(AND(AND($N134&lt;&gt;$BI$6,$N134&lt;&gt;$BJ$6),AO134="有"),$AL$2,VLOOKUP(AO134,'P1'!$B$4:$J$35,9,FALSE)),"")</f>
        <v/>
      </c>
      <c r="AP135" s="256" t="str">
        <f>IFERROR(IF(AND(AND($N134&lt;&gt;$BI$6,$N134&lt;&gt;$BJ$6),AP134="有"),$AL$2,VLOOKUP(AP134,'P1'!$B$4:$J$35,9,FALSE)),"")</f>
        <v/>
      </c>
      <c r="AQ135" s="256" t="str">
        <f>IFERROR(IF(AND(AND($N134&lt;&gt;$BI$6,$N134&lt;&gt;$BJ$6),AQ134="有"),$AL$2,VLOOKUP(AQ134,'P1'!$B$4:$J$35,9,FALSE)),"")</f>
        <v/>
      </c>
      <c r="AR135" s="256" t="str">
        <f>IFERROR(IF(AND(AND($N134&lt;&gt;$BI$6,$N134&lt;&gt;$BJ$6),AR134="有"),$AL$2,VLOOKUP(AR134,'P1'!$B$4:$J$35,9,FALSE)),"")</f>
        <v/>
      </c>
      <c r="AS135" s="256" t="str">
        <f>IFERROR(IF(AND(AND($N134&lt;&gt;$BI$6,$N134&lt;&gt;$BJ$6),AS134="有"),$AL$2,VLOOKUP(AS134,'P1'!$B$4:$J$35,9,FALSE)),"")</f>
        <v/>
      </c>
      <c r="AT135" s="256" t="str">
        <f>IFERROR(IF(AND(AND($N134&lt;&gt;$BI$6,$N134&lt;&gt;$BJ$6),AT134="有"),$AL$2,VLOOKUP(AT134,'P1'!$B$4:$J$35,9,FALSE)),"")</f>
        <v/>
      </c>
      <c r="AU135" s="256" t="str">
        <f>IFERROR(IF(AND(AND($N134&lt;&gt;$BI$6,$N134&lt;&gt;$BJ$6),AU134="有"),$AL$2,VLOOKUP(AU134,'P1'!$B$4:$J$35,9,FALSE)),"")</f>
        <v/>
      </c>
      <c r="AV135" s="257">
        <f>SUM(Q135:AU135)</f>
        <v>0</v>
      </c>
      <c r="AW135" s="707"/>
      <c r="AX135" s="709"/>
      <c r="AY135" s="258"/>
      <c r="AZ135" s="258"/>
    </row>
    <row r="136" spans="2:52" ht="17.100000000000001" customHeight="1">
      <c r="B136" s="686">
        <f t="shared" si="8"/>
        <v>57</v>
      </c>
      <c r="C136" s="717"/>
      <c r="D136" s="718"/>
      <c r="E136" s="718"/>
      <c r="F136" s="718"/>
      <c r="G136" s="718"/>
      <c r="H136" s="719"/>
      <c r="I136" s="723"/>
      <c r="J136" s="724"/>
      <c r="K136" s="724"/>
      <c r="L136" s="724"/>
      <c r="M136" s="725"/>
      <c r="N136" s="729"/>
      <c r="O136" s="730"/>
      <c r="P136" s="71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c r="AT136" s="259"/>
      <c r="AU136" s="259"/>
      <c r="AV136" s="253">
        <f>COUNTA(Q136:AU136)</f>
        <v>0</v>
      </c>
      <c r="AW136" s="706">
        <f>AV137</f>
        <v>0</v>
      </c>
      <c r="AX136" s="708" t="str">
        <f>IFERROR(ROUNDDOWN(AV137/$AT$2,1),"")</f>
        <v/>
      </c>
      <c r="AY136" s="254"/>
      <c r="AZ136" s="254"/>
    </row>
    <row r="137" spans="2:52" ht="17.100000000000001" customHeight="1">
      <c r="B137" s="687"/>
      <c r="C137" s="720"/>
      <c r="D137" s="721"/>
      <c r="E137" s="721"/>
      <c r="F137" s="721"/>
      <c r="G137" s="721"/>
      <c r="H137" s="722"/>
      <c r="I137" s="726"/>
      <c r="J137" s="727"/>
      <c r="K137" s="727"/>
      <c r="L137" s="727"/>
      <c r="M137" s="728"/>
      <c r="N137" s="720"/>
      <c r="O137" s="721"/>
      <c r="P137" s="722"/>
      <c r="Q137" s="256" t="str">
        <f>IFERROR(IF(AND(AND($N136&lt;&gt;$BI$6,$N136&lt;&gt;$BJ$6),Q136="有"),$AL$2,VLOOKUP(Q136,'P1'!$B$4:$J$35,9,FALSE)),"")</f>
        <v/>
      </c>
      <c r="R137" s="256" t="str">
        <f>IFERROR(IF(AND(AND($N136&lt;&gt;$BI$6,$N136&lt;&gt;$BJ$6),R136="有"),$AL$2,VLOOKUP(R136,'P1'!$B$4:$J$35,9,FALSE)),"")</f>
        <v/>
      </c>
      <c r="S137" s="256" t="str">
        <f>IFERROR(IF(AND(AND($N136&lt;&gt;$BI$6,$N136&lt;&gt;$BJ$6),S136="有"),$AL$2,VLOOKUP(S136,'P1'!$B$4:$J$35,9,FALSE)),"")</f>
        <v/>
      </c>
      <c r="T137" s="256" t="str">
        <f>IFERROR(IF(AND(AND($N136&lt;&gt;$BI$6,$N136&lt;&gt;$BJ$6),T136="有"),$AL$2,VLOOKUP(T136,'P1'!$B$4:$J$35,9,FALSE)),"")</f>
        <v/>
      </c>
      <c r="U137" s="256" t="str">
        <f>IFERROR(IF(AND(AND($N136&lt;&gt;$BI$6,$N136&lt;&gt;$BJ$6),U136="有"),$AL$2,VLOOKUP(U136,'P1'!$B$4:$J$35,9,FALSE)),"")</f>
        <v/>
      </c>
      <c r="V137" s="256" t="str">
        <f>IFERROR(IF(AND(AND($N136&lt;&gt;$BI$6,$N136&lt;&gt;$BJ$6),V136="有"),$AL$2,VLOOKUP(V136,'P1'!$B$4:$J$35,9,FALSE)),"")</f>
        <v/>
      </c>
      <c r="W137" s="256" t="str">
        <f>IFERROR(IF(AND(AND($N136&lt;&gt;$BI$6,$N136&lt;&gt;$BJ$6),W136="有"),$AL$2,VLOOKUP(W136,'P1'!$B$4:$J$35,9,FALSE)),"")</f>
        <v/>
      </c>
      <c r="X137" s="256" t="str">
        <f>IFERROR(IF(AND(AND($N136&lt;&gt;$BI$6,$N136&lt;&gt;$BJ$6),X136="有"),$AL$2,VLOOKUP(X136,'P1'!$B$4:$J$35,9,FALSE)),"")</f>
        <v/>
      </c>
      <c r="Y137" s="256" t="str">
        <f>IFERROR(IF(AND(AND($N136&lt;&gt;$BI$6,$N136&lt;&gt;$BJ$6),Y136="有"),$AL$2,VLOOKUP(Y136,'P1'!$B$4:$J$35,9,FALSE)),"")</f>
        <v/>
      </c>
      <c r="Z137" s="256" t="str">
        <f>IFERROR(IF(AND(AND($N136&lt;&gt;$BI$6,$N136&lt;&gt;$BJ$6),Z136="有"),$AL$2,VLOOKUP(Z136,'P1'!$B$4:$J$35,9,FALSE)),"")</f>
        <v/>
      </c>
      <c r="AA137" s="256" t="str">
        <f>IFERROR(IF(AND(AND($N136&lt;&gt;$BI$6,$N136&lt;&gt;$BJ$6),AA136="有"),$AL$2,VLOOKUP(AA136,'P1'!$B$4:$J$35,9,FALSE)),"")</f>
        <v/>
      </c>
      <c r="AB137" s="256" t="str">
        <f>IFERROR(IF(AND(AND($N136&lt;&gt;$BI$6,$N136&lt;&gt;$BJ$6),AB136="有"),$AL$2,VLOOKUP(AB136,'P1'!$B$4:$J$35,9,FALSE)),"")</f>
        <v/>
      </c>
      <c r="AC137" s="256" t="str">
        <f>IFERROR(IF(AND(AND($N136&lt;&gt;$BI$6,$N136&lt;&gt;$BJ$6),AC136="有"),$AL$2,VLOOKUP(AC136,'P1'!$B$4:$J$35,9,FALSE)),"")</f>
        <v/>
      </c>
      <c r="AD137" s="256" t="str">
        <f>IFERROR(IF(AND(AND($N136&lt;&gt;$BI$6,$N136&lt;&gt;$BJ$6),AD136="有"),$AL$2,VLOOKUP(AD136,'P1'!$B$4:$J$35,9,FALSE)),"")</f>
        <v/>
      </c>
      <c r="AE137" s="256" t="str">
        <f>IFERROR(IF(AND(AND($N136&lt;&gt;$BI$6,$N136&lt;&gt;$BJ$6),AE136="有"),$AL$2,VLOOKUP(AE136,'P1'!$B$4:$J$35,9,FALSE)),"")</f>
        <v/>
      </c>
      <c r="AF137" s="256" t="str">
        <f>IFERROR(IF(AND(AND($N136&lt;&gt;$BI$6,$N136&lt;&gt;$BJ$6),AF136="有"),$AL$2,VLOOKUP(AF136,'P1'!$B$4:$J$35,9,FALSE)),"")</f>
        <v/>
      </c>
      <c r="AG137" s="256" t="str">
        <f>IFERROR(IF(AND(AND($N136&lt;&gt;$BI$6,$N136&lt;&gt;$BJ$6),AG136="有"),$AL$2,VLOOKUP(AG136,'P1'!$B$4:$J$35,9,FALSE)),"")</f>
        <v/>
      </c>
      <c r="AH137" s="256" t="str">
        <f>IFERROR(IF(AND(AND($N136&lt;&gt;$BI$6,$N136&lt;&gt;$BJ$6),AH136="有"),$AL$2,VLOOKUP(AH136,'P1'!$B$4:$J$35,9,FALSE)),"")</f>
        <v/>
      </c>
      <c r="AI137" s="256" t="str">
        <f>IFERROR(IF(AND(AND($N136&lt;&gt;$BI$6,$N136&lt;&gt;$BJ$6),AI136="有"),$AL$2,VLOOKUP(AI136,'P1'!$B$4:$J$35,9,FALSE)),"")</f>
        <v/>
      </c>
      <c r="AJ137" s="256" t="str">
        <f>IFERROR(IF(AND(AND($N136&lt;&gt;$BI$6,$N136&lt;&gt;$BJ$6),AJ136="有"),$AL$2,VLOOKUP(AJ136,'P1'!$B$4:$J$35,9,FALSE)),"")</f>
        <v/>
      </c>
      <c r="AK137" s="256" t="str">
        <f>IFERROR(IF(AND(AND($N136&lt;&gt;$BI$6,$N136&lt;&gt;$BJ$6),AK136="有"),$AL$2,VLOOKUP(AK136,'P1'!$B$4:$J$35,9,FALSE)),"")</f>
        <v/>
      </c>
      <c r="AL137" s="256" t="str">
        <f>IFERROR(IF(AND(AND($N136&lt;&gt;$BI$6,$N136&lt;&gt;$BJ$6),AL136="有"),$AL$2,VLOOKUP(AL136,'P1'!$B$4:$J$35,9,FALSE)),"")</f>
        <v/>
      </c>
      <c r="AM137" s="256" t="str">
        <f>IFERROR(IF(AND(AND($N136&lt;&gt;$BI$6,$N136&lt;&gt;$BJ$6),AM136="有"),$AL$2,VLOOKUP(AM136,'P1'!$B$4:$J$35,9,FALSE)),"")</f>
        <v/>
      </c>
      <c r="AN137" s="256" t="str">
        <f>IFERROR(IF(AND(AND($N136&lt;&gt;$BI$6,$N136&lt;&gt;$BJ$6),AN136="有"),$AL$2,VLOOKUP(AN136,'P1'!$B$4:$J$35,9,FALSE)),"")</f>
        <v/>
      </c>
      <c r="AO137" s="256" t="str">
        <f>IFERROR(IF(AND(AND($N136&lt;&gt;$BI$6,$N136&lt;&gt;$BJ$6),AO136="有"),$AL$2,VLOOKUP(AO136,'P1'!$B$4:$J$35,9,FALSE)),"")</f>
        <v/>
      </c>
      <c r="AP137" s="256" t="str">
        <f>IFERROR(IF(AND(AND($N136&lt;&gt;$BI$6,$N136&lt;&gt;$BJ$6),AP136="有"),$AL$2,VLOOKUP(AP136,'P1'!$B$4:$J$35,9,FALSE)),"")</f>
        <v/>
      </c>
      <c r="AQ137" s="256" t="str">
        <f>IFERROR(IF(AND(AND($N136&lt;&gt;$BI$6,$N136&lt;&gt;$BJ$6),AQ136="有"),$AL$2,VLOOKUP(AQ136,'P1'!$B$4:$J$35,9,FALSE)),"")</f>
        <v/>
      </c>
      <c r="AR137" s="256" t="str">
        <f>IFERROR(IF(AND(AND($N136&lt;&gt;$BI$6,$N136&lt;&gt;$BJ$6),AR136="有"),$AL$2,VLOOKUP(AR136,'P1'!$B$4:$J$35,9,FALSE)),"")</f>
        <v/>
      </c>
      <c r="AS137" s="256" t="str">
        <f>IFERROR(IF(AND(AND($N136&lt;&gt;$BI$6,$N136&lt;&gt;$BJ$6),AS136="有"),$AL$2,VLOOKUP(AS136,'P1'!$B$4:$J$35,9,FALSE)),"")</f>
        <v/>
      </c>
      <c r="AT137" s="256" t="str">
        <f>IFERROR(IF(AND(AND($N136&lt;&gt;$BI$6,$N136&lt;&gt;$BJ$6),AT136="有"),$AL$2,VLOOKUP(AT136,'P1'!$B$4:$J$35,9,FALSE)),"")</f>
        <v/>
      </c>
      <c r="AU137" s="256" t="str">
        <f>IFERROR(IF(AND(AND($N136&lt;&gt;$BI$6,$N136&lt;&gt;$BJ$6),AU136="有"),$AL$2,VLOOKUP(AU136,'P1'!$B$4:$J$35,9,FALSE)),"")</f>
        <v/>
      </c>
      <c r="AV137" s="257">
        <f>SUM(Q137:AU137)</f>
        <v>0</v>
      </c>
      <c r="AW137" s="707"/>
      <c r="AX137" s="709"/>
      <c r="AY137" s="258"/>
      <c r="AZ137" s="258"/>
    </row>
    <row r="138" spans="2:52" ht="17.100000000000001" customHeight="1">
      <c r="B138" s="686">
        <f t="shared" si="8"/>
        <v>58</v>
      </c>
      <c r="C138" s="717"/>
      <c r="D138" s="718"/>
      <c r="E138" s="718"/>
      <c r="F138" s="718"/>
      <c r="G138" s="718"/>
      <c r="H138" s="719"/>
      <c r="I138" s="723"/>
      <c r="J138" s="724"/>
      <c r="K138" s="724"/>
      <c r="L138" s="724"/>
      <c r="M138" s="725"/>
      <c r="N138" s="729"/>
      <c r="O138" s="730"/>
      <c r="P138" s="71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53">
        <f>COUNTA(Q138:AU138)</f>
        <v>0</v>
      </c>
      <c r="AW138" s="706">
        <f>AV139</f>
        <v>0</v>
      </c>
      <c r="AX138" s="708" t="str">
        <f>IFERROR(ROUNDDOWN(AV139/$AT$2,1),"")</f>
        <v/>
      </c>
      <c r="AY138" s="254"/>
      <c r="AZ138" s="254"/>
    </row>
    <row r="139" spans="2:52" ht="17.100000000000001" customHeight="1">
      <c r="B139" s="687"/>
      <c r="C139" s="720"/>
      <c r="D139" s="721"/>
      <c r="E139" s="721"/>
      <c r="F139" s="721"/>
      <c r="G139" s="721"/>
      <c r="H139" s="722"/>
      <c r="I139" s="726"/>
      <c r="J139" s="727"/>
      <c r="K139" s="727"/>
      <c r="L139" s="727"/>
      <c r="M139" s="728"/>
      <c r="N139" s="720"/>
      <c r="O139" s="721"/>
      <c r="P139" s="722"/>
      <c r="Q139" s="256" t="str">
        <f>IFERROR(IF(AND(AND($N138&lt;&gt;$BI$6,$N138&lt;&gt;$BJ$6),Q138="有"),$AL$2,VLOOKUP(Q138,'P1'!$B$4:$J$35,9,FALSE)),"")</f>
        <v/>
      </c>
      <c r="R139" s="256" t="str">
        <f>IFERROR(IF(AND(AND($N138&lt;&gt;$BI$6,$N138&lt;&gt;$BJ$6),R138="有"),$AL$2,VLOOKUP(R138,'P1'!$B$4:$J$35,9,FALSE)),"")</f>
        <v/>
      </c>
      <c r="S139" s="256" t="str">
        <f>IFERROR(IF(AND(AND($N138&lt;&gt;$BI$6,$N138&lt;&gt;$BJ$6),S138="有"),$AL$2,VLOOKUP(S138,'P1'!$B$4:$J$35,9,FALSE)),"")</f>
        <v/>
      </c>
      <c r="T139" s="256" t="str">
        <f>IFERROR(IF(AND(AND($N138&lt;&gt;$BI$6,$N138&lt;&gt;$BJ$6),T138="有"),$AL$2,VLOOKUP(T138,'P1'!$B$4:$J$35,9,FALSE)),"")</f>
        <v/>
      </c>
      <c r="U139" s="256" t="str">
        <f>IFERROR(IF(AND(AND($N138&lt;&gt;$BI$6,$N138&lt;&gt;$BJ$6),U138="有"),$AL$2,VLOOKUP(U138,'P1'!$B$4:$J$35,9,FALSE)),"")</f>
        <v/>
      </c>
      <c r="V139" s="256" t="str">
        <f>IFERROR(IF(AND(AND($N138&lt;&gt;$BI$6,$N138&lt;&gt;$BJ$6),V138="有"),$AL$2,VLOOKUP(V138,'P1'!$B$4:$J$35,9,FALSE)),"")</f>
        <v/>
      </c>
      <c r="W139" s="256" t="str">
        <f>IFERROR(IF(AND(AND($N138&lt;&gt;$BI$6,$N138&lt;&gt;$BJ$6),W138="有"),$AL$2,VLOOKUP(W138,'P1'!$B$4:$J$35,9,FALSE)),"")</f>
        <v/>
      </c>
      <c r="X139" s="256" t="str">
        <f>IFERROR(IF(AND(AND($N138&lt;&gt;$BI$6,$N138&lt;&gt;$BJ$6),X138="有"),$AL$2,VLOOKUP(X138,'P1'!$B$4:$J$35,9,FALSE)),"")</f>
        <v/>
      </c>
      <c r="Y139" s="256" t="str">
        <f>IFERROR(IF(AND(AND($N138&lt;&gt;$BI$6,$N138&lt;&gt;$BJ$6),Y138="有"),$AL$2,VLOOKUP(Y138,'P1'!$B$4:$J$35,9,FALSE)),"")</f>
        <v/>
      </c>
      <c r="Z139" s="256" t="str">
        <f>IFERROR(IF(AND(AND($N138&lt;&gt;$BI$6,$N138&lt;&gt;$BJ$6),Z138="有"),$AL$2,VLOOKUP(Z138,'P1'!$B$4:$J$35,9,FALSE)),"")</f>
        <v/>
      </c>
      <c r="AA139" s="256" t="str">
        <f>IFERROR(IF(AND(AND($N138&lt;&gt;$BI$6,$N138&lt;&gt;$BJ$6),AA138="有"),$AL$2,VLOOKUP(AA138,'P1'!$B$4:$J$35,9,FALSE)),"")</f>
        <v/>
      </c>
      <c r="AB139" s="256" t="str">
        <f>IFERROR(IF(AND(AND($N138&lt;&gt;$BI$6,$N138&lt;&gt;$BJ$6),AB138="有"),$AL$2,VLOOKUP(AB138,'P1'!$B$4:$J$35,9,FALSE)),"")</f>
        <v/>
      </c>
      <c r="AC139" s="256" t="str">
        <f>IFERROR(IF(AND(AND($N138&lt;&gt;$BI$6,$N138&lt;&gt;$BJ$6),AC138="有"),$AL$2,VLOOKUP(AC138,'P1'!$B$4:$J$35,9,FALSE)),"")</f>
        <v/>
      </c>
      <c r="AD139" s="256" t="str">
        <f>IFERROR(IF(AND(AND($N138&lt;&gt;$BI$6,$N138&lt;&gt;$BJ$6),AD138="有"),$AL$2,VLOOKUP(AD138,'P1'!$B$4:$J$35,9,FALSE)),"")</f>
        <v/>
      </c>
      <c r="AE139" s="256" t="str">
        <f>IFERROR(IF(AND(AND($N138&lt;&gt;$BI$6,$N138&lt;&gt;$BJ$6),AE138="有"),$AL$2,VLOOKUP(AE138,'P1'!$B$4:$J$35,9,FALSE)),"")</f>
        <v/>
      </c>
      <c r="AF139" s="256" t="str">
        <f>IFERROR(IF(AND(AND($N138&lt;&gt;$BI$6,$N138&lt;&gt;$BJ$6),AF138="有"),$AL$2,VLOOKUP(AF138,'P1'!$B$4:$J$35,9,FALSE)),"")</f>
        <v/>
      </c>
      <c r="AG139" s="256" t="str">
        <f>IFERROR(IF(AND(AND($N138&lt;&gt;$BI$6,$N138&lt;&gt;$BJ$6),AG138="有"),$AL$2,VLOOKUP(AG138,'P1'!$B$4:$J$35,9,FALSE)),"")</f>
        <v/>
      </c>
      <c r="AH139" s="256" t="str">
        <f>IFERROR(IF(AND(AND($N138&lt;&gt;$BI$6,$N138&lt;&gt;$BJ$6),AH138="有"),$AL$2,VLOOKUP(AH138,'P1'!$B$4:$J$35,9,FALSE)),"")</f>
        <v/>
      </c>
      <c r="AI139" s="256" t="str">
        <f>IFERROR(IF(AND(AND($N138&lt;&gt;$BI$6,$N138&lt;&gt;$BJ$6),AI138="有"),$AL$2,VLOOKUP(AI138,'P1'!$B$4:$J$35,9,FALSE)),"")</f>
        <v/>
      </c>
      <c r="AJ139" s="256" t="str">
        <f>IFERROR(IF(AND(AND($N138&lt;&gt;$BI$6,$N138&lt;&gt;$BJ$6),AJ138="有"),$AL$2,VLOOKUP(AJ138,'P1'!$B$4:$J$35,9,FALSE)),"")</f>
        <v/>
      </c>
      <c r="AK139" s="256" t="str">
        <f>IFERROR(IF(AND(AND($N138&lt;&gt;$BI$6,$N138&lt;&gt;$BJ$6),AK138="有"),$AL$2,VLOOKUP(AK138,'P1'!$B$4:$J$35,9,FALSE)),"")</f>
        <v/>
      </c>
      <c r="AL139" s="256" t="str">
        <f>IFERROR(IF(AND(AND($N138&lt;&gt;$BI$6,$N138&lt;&gt;$BJ$6),AL138="有"),$AL$2,VLOOKUP(AL138,'P1'!$B$4:$J$35,9,FALSE)),"")</f>
        <v/>
      </c>
      <c r="AM139" s="256" t="str">
        <f>IFERROR(IF(AND(AND($N138&lt;&gt;$BI$6,$N138&lt;&gt;$BJ$6),AM138="有"),$AL$2,VLOOKUP(AM138,'P1'!$B$4:$J$35,9,FALSE)),"")</f>
        <v/>
      </c>
      <c r="AN139" s="256" t="str">
        <f>IFERROR(IF(AND(AND($N138&lt;&gt;$BI$6,$N138&lt;&gt;$BJ$6),AN138="有"),$AL$2,VLOOKUP(AN138,'P1'!$B$4:$J$35,9,FALSE)),"")</f>
        <v/>
      </c>
      <c r="AO139" s="256" t="str">
        <f>IFERROR(IF(AND(AND($N138&lt;&gt;$BI$6,$N138&lt;&gt;$BJ$6),AO138="有"),$AL$2,VLOOKUP(AO138,'P1'!$B$4:$J$35,9,FALSE)),"")</f>
        <v/>
      </c>
      <c r="AP139" s="256" t="str">
        <f>IFERROR(IF(AND(AND($N138&lt;&gt;$BI$6,$N138&lt;&gt;$BJ$6),AP138="有"),$AL$2,VLOOKUP(AP138,'P1'!$B$4:$J$35,9,FALSE)),"")</f>
        <v/>
      </c>
      <c r="AQ139" s="256" t="str">
        <f>IFERROR(IF(AND(AND($N138&lt;&gt;$BI$6,$N138&lt;&gt;$BJ$6),AQ138="有"),$AL$2,VLOOKUP(AQ138,'P1'!$B$4:$J$35,9,FALSE)),"")</f>
        <v/>
      </c>
      <c r="AR139" s="256" t="str">
        <f>IFERROR(IF(AND(AND($N138&lt;&gt;$BI$6,$N138&lt;&gt;$BJ$6),AR138="有"),$AL$2,VLOOKUP(AR138,'P1'!$B$4:$J$35,9,FALSE)),"")</f>
        <v/>
      </c>
      <c r="AS139" s="256" t="str">
        <f>IFERROR(IF(AND(AND($N138&lt;&gt;$BI$6,$N138&lt;&gt;$BJ$6),AS138="有"),$AL$2,VLOOKUP(AS138,'P1'!$B$4:$J$35,9,FALSE)),"")</f>
        <v/>
      </c>
      <c r="AT139" s="256" t="str">
        <f>IFERROR(IF(AND(AND($N138&lt;&gt;$BI$6,$N138&lt;&gt;$BJ$6),AT138="有"),$AL$2,VLOOKUP(AT138,'P1'!$B$4:$J$35,9,FALSE)),"")</f>
        <v/>
      </c>
      <c r="AU139" s="256" t="str">
        <f>IFERROR(IF(AND(AND($N138&lt;&gt;$BI$6,$N138&lt;&gt;$BJ$6),AU138="有"),$AL$2,VLOOKUP(AU138,'P1'!$B$4:$J$35,9,FALSE)),"")</f>
        <v/>
      </c>
      <c r="AV139" s="257">
        <f>SUM(Q139:AU139)</f>
        <v>0</v>
      </c>
      <c r="AW139" s="707"/>
      <c r="AX139" s="709"/>
      <c r="AY139" s="258"/>
      <c r="AZ139" s="258"/>
    </row>
    <row r="140" spans="2:52" ht="17.100000000000001" customHeight="1">
      <c r="B140" s="686">
        <f t="shared" si="8"/>
        <v>59</v>
      </c>
      <c r="C140" s="717"/>
      <c r="D140" s="718"/>
      <c r="E140" s="718"/>
      <c r="F140" s="718"/>
      <c r="G140" s="718"/>
      <c r="H140" s="719"/>
      <c r="I140" s="723"/>
      <c r="J140" s="724"/>
      <c r="K140" s="724"/>
      <c r="L140" s="724"/>
      <c r="M140" s="725"/>
      <c r="N140" s="729"/>
      <c r="O140" s="730"/>
      <c r="P140" s="71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3">
        <f>COUNTA(Q140:AU140)</f>
        <v>0</v>
      </c>
      <c r="AW140" s="706">
        <f>AV141</f>
        <v>0</v>
      </c>
      <c r="AX140" s="708" t="str">
        <f>IFERROR(ROUNDDOWN(AV141/$AT$2,1),"")</f>
        <v/>
      </c>
      <c r="AY140" s="254"/>
      <c r="AZ140" s="254"/>
    </row>
    <row r="141" spans="2:52" ht="17.100000000000001" customHeight="1">
      <c r="B141" s="687"/>
      <c r="C141" s="720"/>
      <c r="D141" s="721"/>
      <c r="E141" s="721"/>
      <c r="F141" s="721"/>
      <c r="G141" s="721"/>
      <c r="H141" s="722"/>
      <c r="I141" s="726"/>
      <c r="J141" s="727"/>
      <c r="K141" s="727"/>
      <c r="L141" s="727"/>
      <c r="M141" s="728"/>
      <c r="N141" s="720"/>
      <c r="O141" s="721"/>
      <c r="P141" s="722"/>
      <c r="Q141" s="256" t="str">
        <f>IFERROR(IF(AND(AND($N140&lt;&gt;$BI$6,$N140&lt;&gt;$BJ$6),Q140="有"),$AL$2,VLOOKUP(Q140,'P1'!$B$4:$J$35,9,FALSE)),"")</f>
        <v/>
      </c>
      <c r="R141" s="256" t="str">
        <f>IFERROR(IF(AND(AND($N140&lt;&gt;$BI$6,$N140&lt;&gt;$BJ$6),R140="有"),$AL$2,VLOOKUP(R140,'P1'!$B$4:$J$35,9,FALSE)),"")</f>
        <v/>
      </c>
      <c r="S141" s="256" t="str">
        <f>IFERROR(IF(AND(AND($N140&lt;&gt;$BI$6,$N140&lt;&gt;$BJ$6),S140="有"),$AL$2,VLOOKUP(S140,'P1'!$B$4:$J$35,9,FALSE)),"")</f>
        <v/>
      </c>
      <c r="T141" s="256" t="str">
        <f>IFERROR(IF(AND(AND($N140&lt;&gt;$BI$6,$N140&lt;&gt;$BJ$6),T140="有"),$AL$2,VLOOKUP(T140,'P1'!$B$4:$J$35,9,FALSE)),"")</f>
        <v/>
      </c>
      <c r="U141" s="256" t="str">
        <f>IFERROR(IF(AND(AND($N140&lt;&gt;$BI$6,$N140&lt;&gt;$BJ$6),U140="有"),$AL$2,VLOOKUP(U140,'P1'!$B$4:$J$35,9,FALSE)),"")</f>
        <v/>
      </c>
      <c r="V141" s="256" t="str">
        <f>IFERROR(IF(AND(AND($N140&lt;&gt;$BI$6,$N140&lt;&gt;$BJ$6),V140="有"),$AL$2,VLOOKUP(V140,'P1'!$B$4:$J$35,9,FALSE)),"")</f>
        <v/>
      </c>
      <c r="W141" s="256" t="str">
        <f>IFERROR(IF(AND(AND($N140&lt;&gt;$BI$6,$N140&lt;&gt;$BJ$6),W140="有"),$AL$2,VLOOKUP(W140,'P1'!$B$4:$J$35,9,FALSE)),"")</f>
        <v/>
      </c>
      <c r="X141" s="256" t="str">
        <f>IFERROR(IF(AND(AND($N140&lt;&gt;$BI$6,$N140&lt;&gt;$BJ$6),X140="有"),$AL$2,VLOOKUP(X140,'P1'!$B$4:$J$35,9,FALSE)),"")</f>
        <v/>
      </c>
      <c r="Y141" s="256" t="str">
        <f>IFERROR(IF(AND(AND($N140&lt;&gt;$BI$6,$N140&lt;&gt;$BJ$6),Y140="有"),$AL$2,VLOOKUP(Y140,'P1'!$B$4:$J$35,9,FALSE)),"")</f>
        <v/>
      </c>
      <c r="Z141" s="256" t="str">
        <f>IFERROR(IF(AND(AND($N140&lt;&gt;$BI$6,$N140&lt;&gt;$BJ$6),Z140="有"),$AL$2,VLOOKUP(Z140,'P1'!$B$4:$J$35,9,FALSE)),"")</f>
        <v/>
      </c>
      <c r="AA141" s="256" t="str">
        <f>IFERROR(IF(AND(AND($N140&lt;&gt;$BI$6,$N140&lt;&gt;$BJ$6),AA140="有"),$AL$2,VLOOKUP(AA140,'P1'!$B$4:$J$35,9,FALSE)),"")</f>
        <v/>
      </c>
      <c r="AB141" s="256" t="str">
        <f>IFERROR(IF(AND(AND($N140&lt;&gt;$BI$6,$N140&lt;&gt;$BJ$6),AB140="有"),$AL$2,VLOOKUP(AB140,'P1'!$B$4:$J$35,9,FALSE)),"")</f>
        <v/>
      </c>
      <c r="AC141" s="256" t="str">
        <f>IFERROR(IF(AND(AND($N140&lt;&gt;$BI$6,$N140&lt;&gt;$BJ$6),AC140="有"),$AL$2,VLOOKUP(AC140,'P1'!$B$4:$J$35,9,FALSE)),"")</f>
        <v/>
      </c>
      <c r="AD141" s="256" t="str">
        <f>IFERROR(IF(AND(AND($N140&lt;&gt;$BI$6,$N140&lt;&gt;$BJ$6),AD140="有"),$AL$2,VLOOKUP(AD140,'P1'!$B$4:$J$35,9,FALSE)),"")</f>
        <v/>
      </c>
      <c r="AE141" s="256" t="str">
        <f>IFERROR(IF(AND(AND($N140&lt;&gt;$BI$6,$N140&lt;&gt;$BJ$6),AE140="有"),$AL$2,VLOOKUP(AE140,'P1'!$B$4:$J$35,9,FALSE)),"")</f>
        <v/>
      </c>
      <c r="AF141" s="256" t="str">
        <f>IFERROR(IF(AND(AND($N140&lt;&gt;$BI$6,$N140&lt;&gt;$BJ$6),AF140="有"),$AL$2,VLOOKUP(AF140,'P1'!$B$4:$J$35,9,FALSE)),"")</f>
        <v/>
      </c>
      <c r="AG141" s="256" t="str">
        <f>IFERROR(IF(AND(AND($N140&lt;&gt;$BI$6,$N140&lt;&gt;$BJ$6),AG140="有"),$AL$2,VLOOKUP(AG140,'P1'!$B$4:$J$35,9,FALSE)),"")</f>
        <v/>
      </c>
      <c r="AH141" s="256" t="str">
        <f>IFERROR(IF(AND(AND($N140&lt;&gt;$BI$6,$N140&lt;&gt;$BJ$6),AH140="有"),$AL$2,VLOOKUP(AH140,'P1'!$B$4:$J$35,9,FALSE)),"")</f>
        <v/>
      </c>
      <c r="AI141" s="256" t="str">
        <f>IFERROR(IF(AND(AND($N140&lt;&gt;$BI$6,$N140&lt;&gt;$BJ$6),AI140="有"),$AL$2,VLOOKUP(AI140,'P1'!$B$4:$J$35,9,FALSE)),"")</f>
        <v/>
      </c>
      <c r="AJ141" s="256" t="str">
        <f>IFERROR(IF(AND(AND($N140&lt;&gt;$BI$6,$N140&lt;&gt;$BJ$6),AJ140="有"),$AL$2,VLOOKUP(AJ140,'P1'!$B$4:$J$35,9,FALSE)),"")</f>
        <v/>
      </c>
      <c r="AK141" s="256" t="str">
        <f>IFERROR(IF(AND(AND($N140&lt;&gt;$BI$6,$N140&lt;&gt;$BJ$6),AK140="有"),$AL$2,VLOOKUP(AK140,'P1'!$B$4:$J$35,9,FALSE)),"")</f>
        <v/>
      </c>
      <c r="AL141" s="256" t="str">
        <f>IFERROR(IF(AND(AND($N140&lt;&gt;$BI$6,$N140&lt;&gt;$BJ$6),AL140="有"),$AL$2,VLOOKUP(AL140,'P1'!$B$4:$J$35,9,FALSE)),"")</f>
        <v/>
      </c>
      <c r="AM141" s="256" t="str">
        <f>IFERROR(IF(AND(AND($N140&lt;&gt;$BI$6,$N140&lt;&gt;$BJ$6),AM140="有"),$AL$2,VLOOKUP(AM140,'P1'!$B$4:$J$35,9,FALSE)),"")</f>
        <v/>
      </c>
      <c r="AN141" s="256" t="str">
        <f>IFERROR(IF(AND(AND($N140&lt;&gt;$BI$6,$N140&lt;&gt;$BJ$6),AN140="有"),$AL$2,VLOOKUP(AN140,'P1'!$B$4:$J$35,9,FALSE)),"")</f>
        <v/>
      </c>
      <c r="AO141" s="256" t="str">
        <f>IFERROR(IF(AND(AND($N140&lt;&gt;$BI$6,$N140&lt;&gt;$BJ$6),AO140="有"),$AL$2,VLOOKUP(AO140,'P1'!$B$4:$J$35,9,FALSE)),"")</f>
        <v/>
      </c>
      <c r="AP141" s="256" t="str">
        <f>IFERROR(IF(AND(AND($N140&lt;&gt;$BI$6,$N140&lt;&gt;$BJ$6),AP140="有"),$AL$2,VLOOKUP(AP140,'P1'!$B$4:$J$35,9,FALSE)),"")</f>
        <v/>
      </c>
      <c r="AQ141" s="256" t="str">
        <f>IFERROR(IF(AND(AND($N140&lt;&gt;$BI$6,$N140&lt;&gt;$BJ$6),AQ140="有"),$AL$2,VLOOKUP(AQ140,'P1'!$B$4:$J$35,9,FALSE)),"")</f>
        <v/>
      </c>
      <c r="AR141" s="256" t="str">
        <f>IFERROR(IF(AND(AND($N140&lt;&gt;$BI$6,$N140&lt;&gt;$BJ$6),AR140="有"),$AL$2,VLOOKUP(AR140,'P1'!$B$4:$J$35,9,FALSE)),"")</f>
        <v/>
      </c>
      <c r="AS141" s="256" t="str">
        <f>IFERROR(IF(AND(AND($N140&lt;&gt;$BI$6,$N140&lt;&gt;$BJ$6),AS140="有"),$AL$2,VLOOKUP(AS140,'P1'!$B$4:$J$35,9,FALSE)),"")</f>
        <v/>
      </c>
      <c r="AT141" s="256" t="str">
        <f>IFERROR(IF(AND(AND($N140&lt;&gt;$BI$6,$N140&lt;&gt;$BJ$6),AT140="有"),$AL$2,VLOOKUP(AT140,'P1'!$B$4:$J$35,9,FALSE)),"")</f>
        <v/>
      </c>
      <c r="AU141" s="256" t="str">
        <f>IFERROR(IF(AND(AND($N140&lt;&gt;$BI$6,$N140&lt;&gt;$BJ$6),AU140="有"),$AL$2,VLOOKUP(AU140,'P1'!$B$4:$J$35,9,FALSE)),"")</f>
        <v/>
      </c>
      <c r="AV141" s="257">
        <f>SUM(Q141:AU141)</f>
        <v>0</v>
      </c>
      <c r="AW141" s="707"/>
      <c r="AX141" s="709"/>
      <c r="AY141" s="258"/>
      <c r="AZ141" s="258"/>
    </row>
    <row r="142" spans="2:52" ht="17.100000000000001" customHeight="1">
      <c r="B142" s="686">
        <f t="shared" si="8"/>
        <v>60</v>
      </c>
      <c r="C142" s="717"/>
      <c r="D142" s="718"/>
      <c r="E142" s="718"/>
      <c r="F142" s="718"/>
      <c r="G142" s="718"/>
      <c r="H142" s="719"/>
      <c r="I142" s="723"/>
      <c r="J142" s="724"/>
      <c r="K142" s="724"/>
      <c r="L142" s="724"/>
      <c r="M142" s="725"/>
      <c r="N142" s="729"/>
      <c r="O142" s="730"/>
      <c r="P142" s="71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3">
        <f>COUNTA(Q142:AU142)</f>
        <v>0</v>
      </c>
      <c r="AW142" s="706">
        <f>AV143</f>
        <v>0</v>
      </c>
      <c r="AX142" s="708" t="str">
        <f>IFERROR(ROUNDDOWN(AV143/$AT$2,1),"")</f>
        <v/>
      </c>
      <c r="AY142" s="254"/>
      <c r="AZ142" s="254"/>
    </row>
    <row r="143" spans="2:52" ht="17.100000000000001" customHeight="1">
      <c r="B143" s="687"/>
      <c r="C143" s="720"/>
      <c r="D143" s="721"/>
      <c r="E143" s="721"/>
      <c r="F143" s="721"/>
      <c r="G143" s="721"/>
      <c r="H143" s="722"/>
      <c r="I143" s="726"/>
      <c r="J143" s="727"/>
      <c r="K143" s="727"/>
      <c r="L143" s="727"/>
      <c r="M143" s="728"/>
      <c r="N143" s="720"/>
      <c r="O143" s="721"/>
      <c r="P143" s="722"/>
      <c r="Q143" s="256" t="str">
        <f>IFERROR(IF(AND(AND($N142&lt;&gt;$BI$6,$N142&lt;&gt;$BJ$6),Q142="有"),$AL$2,VLOOKUP(Q142,'P1'!$B$4:$J$35,9,FALSE)),"")</f>
        <v/>
      </c>
      <c r="R143" s="256" t="str">
        <f>IFERROR(IF(AND(AND($N142&lt;&gt;$BI$6,$N142&lt;&gt;$BJ$6),R142="有"),$AL$2,VLOOKUP(R142,'P1'!$B$4:$J$35,9,FALSE)),"")</f>
        <v/>
      </c>
      <c r="S143" s="256" t="str">
        <f>IFERROR(IF(AND(AND($N142&lt;&gt;$BI$6,$N142&lt;&gt;$BJ$6),S142="有"),$AL$2,VLOOKUP(S142,'P1'!$B$4:$J$35,9,FALSE)),"")</f>
        <v/>
      </c>
      <c r="T143" s="256" t="str">
        <f>IFERROR(IF(AND(AND($N142&lt;&gt;$BI$6,$N142&lt;&gt;$BJ$6),T142="有"),$AL$2,VLOOKUP(T142,'P1'!$B$4:$J$35,9,FALSE)),"")</f>
        <v/>
      </c>
      <c r="U143" s="256" t="str">
        <f>IFERROR(IF(AND(AND($N142&lt;&gt;$BI$6,$N142&lt;&gt;$BJ$6),U142="有"),$AL$2,VLOOKUP(U142,'P1'!$B$4:$J$35,9,FALSE)),"")</f>
        <v/>
      </c>
      <c r="V143" s="256" t="str">
        <f>IFERROR(IF(AND(AND($N142&lt;&gt;$BI$6,$N142&lt;&gt;$BJ$6),V142="有"),$AL$2,VLOOKUP(V142,'P1'!$B$4:$J$35,9,FALSE)),"")</f>
        <v/>
      </c>
      <c r="W143" s="256" t="str">
        <f>IFERROR(IF(AND(AND($N142&lt;&gt;$BI$6,$N142&lt;&gt;$BJ$6),W142="有"),$AL$2,VLOOKUP(W142,'P1'!$B$4:$J$35,9,FALSE)),"")</f>
        <v/>
      </c>
      <c r="X143" s="256" t="str">
        <f>IFERROR(IF(AND(AND($N142&lt;&gt;$BI$6,$N142&lt;&gt;$BJ$6),X142="有"),$AL$2,VLOOKUP(X142,'P1'!$B$4:$J$35,9,FALSE)),"")</f>
        <v/>
      </c>
      <c r="Y143" s="256" t="str">
        <f>IFERROR(IF(AND(AND($N142&lt;&gt;$BI$6,$N142&lt;&gt;$BJ$6),Y142="有"),$AL$2,VLOOKUP(Y142,'P1'!$B$4:$J$35,9,FALSE)),"")</f>
        <v/>
      </c>
      <c r="Z143" s="256" t="str">
        <f>IFERROR(IF(AND(AND($N142&lt;&gt;$BI$6,$N142&lt;&gt;$BJ$6),Z142="有"),$AL$2,VLOOKUP(Z142,'P1'!$B$4:$J$35,9,FALSE)),"")</f>
        <v/>
      </c>
      <c r="AA143" s="256" t="str">
        <f>IFERROR(IF(AND(AND($N142&lt;&gt;$BI$6,$N142&lt;&gt;$BJ$6),AA142="有"),$AL$2,VLOOKUP(AA142,'P1'!$B$4:$J$35,9,FALSE)),"")</f>
        <v/>
      </c>
      <c r="AB143" s="256" t="str">
        <f>IFERROR(IF(AND(AND($N142&lt;&gt;$BI$6,$N142&lt;&gt;$BJ$6),AB142="有"),$AL$2,VLOOKUP(AB142,'P1'!$B$4:$J$35,9,FALSE)),"")</f>
        <v/>
      </c>
      <c r="AC143" s="256" t="str">
        <f>IFERROR(IF(AND(AND($N142&lt;&gt;$BI$6,$N142&lt;&gt;$BJ$6),AC142="有"),$AL$2,VLOOKUP(AC142,'P1'!$B$4:$J$35,9,FALSE)),"")</f>
        <v/>
      </c>
      <c r="AD143" s="256" t="str">
        <f>IFERROR(IF(AND(AND($N142&lt;&gt;$BI$6,$N142&lt;&gt;$BJ$6),AD142="有"),$AL$2,VLOOKUP(AD142,'P1'!$B$4:$J$35,9,FALSE)),"")</f>
        <v/>
      </c>
      <c r="AE143" s="256" t="str">
        <f>IFERROR(IF(AND(AND($N142&lt;&gt;$BI$6,$N142&lt;&gt;$BJ$6),AE142="有"),$AL$2,VLOOKUP(AE142,'P1'!$B$4:$J$35,9,FALSE)),"")</f>
        <v/>
      </c>
      <c r="AF143" s="256" t="str">
        <f>IFERROR(IF(AND(AND($N142&lt;&gt;$BI$6,$N142&lt;&gt;$BJ$6),AF142="有"),$AL$2,VLOOKUP(AF142,'P1'!$B$4:$J$35,9,FALSE)),"")</f>
        <v/>
      </c>
      <c r="AG143" s="256" t="str">
        <f>IFERROR(IF(AND(AND($N142&lt;&gt;$BI$6,$N142&lt;&gt;$BJ$6),AG142="有"),$AL$2,VLOOKUP(AG142,'P1'!$B$4:$J$35,9,FALSE)),"")</f>
        <v/>
      </c>
      <c r="AH143" s="256" t="str">
        <f>IFERROR(IF(AND(AND($N142&lt;&gt;$BI$6,$N142&lt;&gt;$BJ$6),AH142="有"),$AL$2,VLOOKUP(AH142,'P1'!$B$4:$J$35,9,FALSE)),"")</f>
        <v/>
      </c>
      <c r="AI143" s="256" t="str">
        <f>IFERROR(IF(AND(AND($N142&lt;&gt;$BI$6,$N142&lt;&gt;$BJ$6),AI142="有"),$AL$2,VLOOKUP(AI142,'P1'!$B$4:$J$35,9,FALSE)),"")</f>
        <v/>
      </c>
      <c r="AJ143" s="256" t="str">
        <f>IFERROR(IF(AND(AND($N142&lt;&gt;$BI$6,$N142&lt;&gt;$BJ$6),AJ142="有"),$AL$2,VLOOKUP(AJ142,'P1'!$B$4:$J$35,9,FALSE)),"")</f>
        <v/>
      </c>
      <c r="AK143" s="256" t="str">
        <f>IFERROR(IF(AND(AND($N142&lt;&gt;$BI$6,$N142&lt;&gt;$BJ$6),AK142="有"),$AL$2,VLOOKUP(AK142,'P1'!$B$4:$J$35,9,FALSE)),"")</f>
        <v/>
      </c>
      <c r="AL143" s="256" t="str">
        <f>IFERROR(IF(AND(AND($N142&lt;&gt;$BI$6,$N142&lt;&gt;$BJ$6),AL142="有"),$AL$2,VLOOKUP(AL142,'P1'!$B$4:$J$35,9,FALSE)),"")</f>
        <v/>
      </c>
      <c r="AM143" s="256" t="str">
        <f>IFERROR(IF(AND(AND($N142&lt;&gt;$BI$6,$N142&lt;&gt;$BJ$6),AM142="有"),$AL$2,VLOOKUP(AM142,'P1'!$B$4:$J$35,9,FALSE)),"")</f>
        <v/>
      </c>
      <c r="AN143" s="256" t="str">
        <f>IFERROR(IF(AND(AND($N142&lt;&gt;$BI$6,$N142&lt;&gt;$BJ$6),AN142="有"),$AL$2,VLOOKUP(AN142,'P1'!$B$4:$J$35,9,FALSE)),"")</f>
        <v/>
      </c>
      <c r="AO143" s="256" t="str">
        <f>IFERROR(IF(AND(AND($N142&lt;&gt;$BI$6,$N142&lt;&gt;$BJ$6),AO142="有"),$AL$2,VLOOKUP(AO142,'P1'!$B$4:$J$35,9,FALSE)),"")</f>
        <v/>
      </c>
      <c r="AP143" s="256" t="str">
        <f>IFERROR(IF(AND(AND($N142&lt;&gt;$BI$6,$N142&lt;&gt;$BJ$6),AP142="有"),$AL$2,VLOOKUP(AP142,'P1'!$B$4:$J$35,9,FALSE)),"")</f>
        <v/>
      </c>
      <c r="AQ143" s="256" t="str">
        <f>IFERROR(IF(AND(AND($N142&lt;&gt;$BI$6,$N142&lt;&gt;$BJ$6),AQ142="有"),$AL$2,VLOOKUP(AQ142,'P1'!$B$4:$J$35,9,FALSE)),"")</f>
        <v/>
      </c>
      <c r="AR143" s="256" t="str">
        <f>IFERROR(IF(AND(AND($N142&lt;&gt;$BI$6,$N142&lt;&gt;$BJ$6),AR142="有"),$AL$2,VLOOKUP(AR142,'P1'!$B$4:$J$35,9,FALSE)),"")</f>
        <v/>
      </c>
      <c r="AS143" s="256" t="str">
        <f>IFERROR(IF(AND(AND($N142&lt;&gt;$BI$6,$N142&lt;&gt;$BJ$6),AS142="有"),$AL$2,VLOOKUP(AS142,'P1'!$B$4:$J$35,9,FALSE)),"")</f>
        <v/>
      </c>
      <c r="AT143" s="256" t="str">
        <f>IFERROR(IF(AND(AND($N142&lt;&gt;$BI$6,$N142&lt;&gt;$BJ$6),AT142="有"),$AL$2,VLOOKUP(AT142,'P1'!$B$4:$J$35,9,FALSE)),"")</f>
        <v/>
      </c>
      <c r="AU143" s="256" t="str">
        <f>IFERROR(IF(AND(AND($N142&lt;&gt;$BI$6,$N142&lt;&gt;$BJ$6),AU142="有"),$AL$2,VLOOKUP(AU142,'P1'!$B$4:$J$35,9,FALSE)),"")</f>
        <v/>
      </c>
      <c r="AV143" s="257">
        <f>SUM(Q143:AU143)</f>
        <v>0</v>
      </c>
      <c r="AW143" s="707"/>
      <c r="AX143" s="709"/>
      <c r="AY143" s="258"/>
      <c r="AZ143" s="258"/>
    </row>
    <row r="144" spans="2:52" ht="17.100000000000001" customHeight="1">
      <c r="B144" s="686">
        <f t="shared" si="8"/>
        <v>61</v>
      </c>
      <c r="C144" s="717"/>
      <c r="D144" s="718"/>
      <c r="E144" s="718"/>
      <c r="F144" s="718"/>
      <c r="G144" s="718"/>
      <c r="H144" s="719"/>
      <c r="I144" s="723"/>
      <c r="J144" s="724"/>
      <c r="K144" s="724"/>
      <c r="L144" s="724"/>
      <c r="M144" s="725"/>
      <c r="N144" s="729"/>
      <c r="O144" s="730"/>
      <c r="P144" s="71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3">
        <f>COUNTA(Q144:AU144)</f>
        <v>0</v>
      </c>
      <c r="AW144" s="706">
        <f>AV145</f>
        <v>0</v>
      </c>
      <c r="AX144" s="708" t="str">
        <f>IFERROR(ROUNDDOWN(AV145/$AT$2,1),"")</f>
        <v/>
      </c>
      <c r="AY144" s="254"/>
      <c r="AZ144" s="254"/>
    </row>
    <row r="145" spans="2:59" ht="17.100000000000001" customHeight="1">
      <c r="B145" s="687"/>
      <c r="C145" s="720"/>
      <c r="D145" s="721"/>
      <c r="E145" s="721"/>
      <c r="F145" s="721"/>
      <c r="G145" s="721"/>
      <c r="H145" s="722"/>
      <c r="I145" s="726"/>
      <c r="J145" s="727"/>
      <c r="K145" s="727"/>
      <c r="L145" s="727"/>
      <c r="M145" s="728"/>
      <c r="N145" s="720"/>
      <c r="O145" s="721"/>
      <c r="P145" s="722"/>
      <c r="Q145" s="256" t="str">
        <f>IFERROR(IF(AND(AND($N144&lt;&gt;$BI$6,$N144&lt;&gt;$BJ$6),Q144="有"),$AL$2,VLOOKUP(Q144,'P1'!$B$4:$J$35,9,FALSE)),"")</f>
        <v/>
      </c>
      <c r="R145" s="256" t="str">
        <f>IFERROR(IF(AND(AND($N144&lt;&gt;$BI$6,$N144&lt;&gt;$BJ$6),R144="有"),$AL$2,VLOOKUP(R144,'P1'!$B$4:$J$35,9,FALSE)),"")</f>
        <v/>
      </c>
      <c r="S145" s="256" t="str">
        <f>IFERROR(IF(AND(AND($N144&lt;&gt;$BI$6,$N144&lt;&gt;$BJ$6),S144="有"),$AL$2,VLOOKUP(S144,'P1'!$B$4:$J$35,9,FALSE)),"")</f>
        <v/>
      </c>
      <c r="T145" s="256" t="str">
        <f>IFERROR(IF(AND(AND($N144&lt;&gt;$BI$6,$N144&lt;&gt;$BJ$6),T144="有"),$AL$2,VLOOKUP(T144,'P1'!$B$4:$J$35,9,FALSE)),"")</f>
        <v/>
      </c>
      <c r="U145" s="256" t="str">
        <f>IFERROR(IF(AND(AND($N144&lt;&gt;$BI$6,$N144&lt;&gt;$BJ$6),U144="有"),$AL$2,VLOOKUP(U144,'P1'!$B$4:$J$35,9,FALSE)),"")</f>
        <v/>
      </c>
      <c r="V145" s="256" t="str">
        <f>IFERROR(IF(AND(AND($N144&lt;&gt;$BI$6,$N144&lt;&gt;$BJ$6),V144="有"),$AL$2,VLOOKUP(V144,'P1'!$B$4:$J$35,9,FALSE)),"")</f>
        <v/>
      </c>
      <c r="W145" s="256" t="str">
        <f>IFERROR(IF(AND(AND($N144&lt;&gt;$BI$6,$N144&lt;&gt;$BJ$6),W144="有"),$AL$2,VLOOKUP(W144,'P1'!$B$4:$J$35,9,FALSE)),"")</f>
        <v/>
      </c>
      <c r="X145" s="256" t="str">
        <f>IFERROR(IF(AND(AND($N144&lt;&gt;$BI$6,$N144&lt;&gt;$BJ$6),X144="有"),$AL$2,VLOOKUP(X144,'P1'!$B$4:$J$35,9,FALSE)),"")</f>
        <v/>
      </c>
      <c r="Y145" s="256" t="str">
        <f>IFERROR(IF(AND(AND($N144&lt;&gt;$BI$6,$N144&lt;&gt;$BJ$6),Y144="有"),$AL$2,VLOOKUP(Y144,'P1'!$B$4:$J$35,9,FALSE)),"")</f>
        <v/>
      </c>
      <c r="Z145" s="256" t="str">
        <f>IFERROR(IF(AND(AND($N144&lt;&gt;$BI$6,$N144&lt;&gt;$BJ$6),Z144="有"),$AL$2,VLOOKUP(Z144,'P1'!$B$4:$J$35,9,FALSE)),"")</f>
        <v/>
      </c>
      <c r="AA145" s="256" t="str">
        <f>IFERROR(IF(AND(AND($N144&lt;&gt;$BI$6,$N144&lt;&gt;$BJ$6),AA144="有"),$AL$2,VLOOKUP(AA144,'P1'!$B$4:$J$35,9,FALSE)),"")</f>
        <v/>
      </c>
      <c r="AB145" s="256" t="str">
        <f>IFERROR(IF(AND(AND($N144&lt;&gt;$BI$6,$N144&lt;&gt;$BJ$6),AB144="有"),$AL$2,VLOOKUP(AB144,'P1'!$B$4:$J$35,9,FALSE)),"")</f>
        <v/>
      </c>
      <c r="AC145" s="256" t="str">
        <f>IFERROR(IF(AND(AND($N144&lt;&gt;$BI$6,$N144&lt;&gt;$BJ$6),AC144="有"),$AL$2,VLOOKUP(AC144,'P1'!$B$4:$J$35,9,FALSE)),"")</f>
        <v/>
      </c>
      <c r="AD145" s="256" t="str">
        <f>IFERROR(IF(AND(AND($N144&lt;&gt;$BI$6,$N144&lt;&gt;$BJ$6),AD144="有"),$AL$2,VLOOKUP(AD144,'P1'!$B$4:$J$35,9,FALSE)),"")</f>
        <v/>
      </c>
      <c r="AE145" s="256" t="str">
        <f>IFERROR(IF(AND(AND($N144&lt;&gt;$BI$6,$N144&lt;&gt;$BJ$6),AE144="有"),$AL$2,VLOOKUP(AE144,'P1'!$B$4:$J$35,9,FALSE)),"")</f>
        <v/>
      </c>
      <c r="AF145" s="256" t="str">
        <f>IFERROR(IF(AND(AND($N144&lt;&gt;$BI$6,$N144&lt;&gt;$BJ$6),AF144="有"),$AL$2,VLOOKUP(AF144,'P1'!$B$4:$J$35,9,FALSE)),"")</f>
        <v/>
      </c>
      <c r="AG145" s="256" t="str">
        <f>IFERROR(IF(AND(AND($N144&lt;&gt;$BI$6,$N144&lt;&gt;$BJ$6),AG144="有"),$AL$2,VLOOKUP(AG144,'P1'!$B$4:$J$35,9,FALSE)),"")</f>
        <v/>
      </c>
      <c r="AH145" s="256" t="str">
        <f>IFERROR(IF(AND(AND($N144&lt;&gt;$BI$6,$N144&lt;&gt;$BJ$6),AH144="有"),$AL$2,VLOOKUP(AH144,'P1'!$B$4:$J$35,9,FALSE)),"")</f>
        <v/>
      </c>
      <c r="AI145" s="256" t="str">
        <f>IFERROR(IF(AND(AND($N144&lt;&gt;$BI$6,$N144&lt;&gt;$BJ$6),AI144="有"),$AL$2,VLOOKUP(AI144,'P1'!$B$4:$J$35,9,FALSE)),"")</f>
        <v/>
      </c>
      <c r="AJ145" s="256" t="str">
        <f>IFERROR(IF(AND(AND($N144&lt;&gt;$BI$6,$N144&lt;&gt;$BJ$6),AJ144="有"),$AL$2,VLOOKUP(AJ144,'P1'!$B$4:$J$35,9,FALSE)),"")</f>
        <v/>
      </c>
      <c r="AK145" s="256" t="str">
        <f>IFERROR(IF(AND(AND($N144&lt;&gt;$BI$6,$N144&lt;&gt;$BJ$6),AK144="有"),$AL$2,VLOOKUP(AK144,'P1'!$B$4:$J$35,9,FALSE)),"")</f>
        <v/>
      </c>
      <c r="AL145" s="256" t="str">
        <f>IFERROR(IF(AND(AND($N144&lt;&gt;$BI$6,$N144&lt;&gt;$BJ$6),AL144="有"),$AL$2,VLOOKUP(AL144,'P1'!$B$4:$J$35,9,FALSE)),"")</f>
        <v/>
      </c>
      <c r="AM145" s="256" t="str">
        <f>IFERROR(IF(AND(AND($N144&lt;&gt;$BI$6,$N144&lt;&gt;$BJ$6),AM144="有"),$AL$2,VLOOKUP(AM144,'P1'!$B$4:$J$35,9,FALSE)),"")</f>
        <v/>
      </c>
      <c r="AN145" s="256" t="str">
        <f>IFERROR(IF(AND(AND($N144&lt;&gt;$BI$6,$N144&lt;&gt;$BJ$6),AN144="有"),$AL$2,VLOOKUP(AN144,'P1'!$B$4:$J$35,9,FALSE)),"")</f>
        <v/>
      </c>
      <c r="AO145" s="256" t="str">
        <f>IFERROR(IF(AND(AND($N144&lt;&gt;$BI$6,$N144&lt;&gt;$BJ$6),AO144="有"),$AL$2,VLOOKUP(AO144,'P1'!$B$4:$J$35,9,FALSE)),"")</f>
        <v/>
      </c>
      <c r="AP145" s="256" t="str">
        <f>IFERROR(IF(AND(AND($N144&lt;&gt;$BI$6,$N144&lt;&gt;$BJ$6),AP144="有"),$AL$2,VLOOKUP(AP144,'P1'!$B$4:$J$35,9,FALSE)),"")</f>
        <v/>
      </c>
      <c r="AQ145" s="256" t="str">
        <f>IFERROR(IF(AND(AND($N144&lt;&gt;$BI$6,$N144&lt;&gt;$BJ$6),AQ144="有"),$AL$2,VLOOKUP(AQ144,'P1'!$B$4:$J$35,9,FALSE)),"")</f>
        <v/>
      </c>
      <c r="AR145" s="256" t="str">
        <f>IFERROR(IF(AND(AND($N144&lt;&gt;$BI$6,$N144&lt;&gt;$BJ$6),AR144="有"),$AL$2,VLOOKUP(AR144,'P1'!$B$4:$J$35,9,FALSE)),"")</f>
        <v/>
      </c>
      <c r="AS145" s="256" t="str">
        <f>IFERROR(IF(AND(AND($N144&lt;&gt;$BI$6,$N144&lt;&gt;$BJ$6),AS144="有"),$AL$2,VLOOKUP(AS144,'P1'!$B$4:$J$35,9,FALSE)),"")</f>
        <v/>
      </c>
      <c r="AT145" s="256" t="str">
        <f>IFERROR(IF(AND(AND($N144&lt;&gt;$BI$6,$N144&lt;&gt;$BJ$6),AT144="有"),$AL$2,VLOOKUP(AT144,'P1'!$B$4:$J$35,9,FALSE)),"")</f>
        <v/>
      </c>
      <c r="AU145" s="256" t="str">
        <f>IFERROR(IF(AND(AND($N144&lt;&gt;$BI$6,$N144&lt;&gt;$BJ$6),AU144="有"),$AL$2,VLOOKUP(AU144,'P1'!$B$4:$J$35,9,FALSE)),"")</f>
        <v/>
      </c>
      <c r="AV145" s="257">
        <f>SUM(Q145:AU145)</f>
        <v>0</v>
      </c>
      <c r="AW145" s="707"/>
      <c r="AX145" s="709"/>
      <c r="AY145" s="258"/>
      <c r="AZ145" s="258"/>
    </row>
    <row r="146" spans="2:59" ht="17.100000000000001" customHeight="1">
      <c r="B146" s="686">
        <f t="shared" si="8"/>
        <v>62</v>
      </c>
      <c r="C146" s="717"/>
      <c r="D146" s="718"/>
      <c r="E146" s="718"/>
      <c r="F146" s="718"/>
      <c r="G146" s="718"/>
      <c r="H146" s="719"/>
      <c r="I146" s="723"/>
      <c r="J146" s="724"/>
      <c r="K146" s="724"/>
      <c r="L146" s="724"/>
      <c r="M146" s="725"/>
      <c r="N146" s="729"/>
      <c r="O146" s="730"/>
      <c r="P146" s="71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3">
        <f>COUNTA(Q146:AU146)</f>
        <v>0</v>
      </c>
      <c r="AW146" s="706">
        <f>AV147</f>
        <v>0</v>
      </c>
      <c r="AX146" s="708" t="str">
        <f>IFERROR(ROUNDDOWN(AV147/$AT$2,1),"")</f>
        <v/>
      </c>
      <c r="AY146" s="254"/>
      <c r="AZ146" s="254"/>
    </row>
    <row r="147" spans="2:59" ht="17.100000000000001" customHeight="1">
      <c r="B147" s="687"/>
      <c r="C147" s="720"/>
      <c r="D147" s="721"/>
      <c r="E147" s="721"/>
      <c r="F147" s="721"/>
      <c r="G147" s="721"/>
      <c r="H147" s="722"/>
      <c r="I147" s="726"/>
      <c r="J147" s="727"/>
      <c r="K147" s="727"/>
      <c r="L147" s="727"/>
      <c r="M147" s="728"/>
      <c r="N147" s="720"/>
      <c r="O147" s="721"/>
      <c r="P147" s="722"/>
      <c r="Q147" s="256" t="str">
        <f>IFERROR(IF(AND(AND($N146&lt;&gt;$BI$6,$N146&lt;&gt;$BJ$6),Q146="有"),$AL$2,VLOOKUP(Q146,'P1'!$B$4:$J$35,9,FALSE)),"")</f>
        <v/>
      </c>
      <c r="R147" s="256" t="str">
        <f>IFERROR(IF(AND(AND($N146&lt;&gt;$BI$6,$N146&lt;&gt;$BJ$6),R146="有"),$AL$2,VLOOKUP(R146,'P1'!$B$4:$J$35,9,FALSE)),"")</f>
        <v/>
      </c>
      <c r="S147" s="256" t="str">
        <f>IFERROR(IF(AND(AND($N146&lt;&gt;$BI$6,$N146&lt;&gt;$BJ$6),S146="有"),$AL$2,VLOOKUP(S146,'P1'!$B$4:$J$35,9,FALSE)),"")</f>
        <v/>
      </c>
      <c r="T147" s="256" t="str">
        <f>IFERROR(IF(AND(AND($N146&lt;&gt;$BI$6,$N146&lt;&gt;$BJ$6),T146="有"),$AL$2,VLOOKUP(T146,'P1'!$B$4:$J$35,9,FALSE)),"")</f>
        <v/>
      </c>
      <c r="U147" s="256" t="str">
        <f>IFERROR(IF(AND(AND($N146&lt;&gt;$BI$6,$N146&lt;&gt;$BJ$6),U146="有"),$AL$2,VLOOKUP(U146,'P1'!$B$4:$J$35,9,FALSE)),"")</f>
        <v/>
      </c>
      <c r="V147" s="256" t="str">
        <f>IFERROR(IF(AND(AND($N146&lt;&gt;$BI$6,$N146&lt;&gt;$BJ$6),V146="有"),$AL$2,VLOOKUP(V146,'P1'!$B$4:$J$35,9,FALSE)),"")</f>
        <v/>
      </c>
      <c r="W147" s="256" t="str">
        <f>IFERROR(IF(AND(AND($N146&lt;&gt;$BI$6,$N146&lt;&gt;$BJ$6),W146="有"),$AL$2,VLOOKUP(W146,'P1'!$B$4:$J$35,9,FALSE)),"")</f>
        <v/>
      </c>
      <c r="X147" s="256" t="str">
        <f>IFERROR(IF(AND(AND($N146&lt;&gt;$BI$6,$N146&lt;&gt;$BJ$6),X146="有"),$AL$2,VLOOKUP(X146,'P1'!$B$4:$J$35,9,FALSE)),"")</f>
        <v/>
      </c>
      <c r="Y147" s="256" t="str">
        <f>IFERROR(IF(AND(AND($N146&lt;&gt;$BI$6,$N146&lt;&gt;$BJ$6),Y146="有"),$AL$2,VLOOKUP(Y146,'P1'!$B$4:$J$35,9,FALSE)),"")</f>
        <v/>
      </c>
      <c r="Z147" s="256" t="str">
        <f>IFERROR(IF(AND(AND($N146&lt;&gt;$BI$6,$N146&lt;&gt;$BJ$6),Z146="有"),$AL$2,VLOOKUP(Z146,'P1'!$B$4:$J$35,9,FALSE)),"")</f>
        <v/>
      </c>
      <c r="AA147" s="256" t="str">
        <f>IFERROR(IF(AND(AND($N146&lt;&gt;$BI$6,$N146&lt;&gt;$BJ$6),AA146="有"),$AL$2,VLOOKUP(AA146,'P1'!$B$4:$J$35,9,FALSE)),"")</f>
        <v/>
      </c>
      <c r="AB147" s="256" t="str">
        <f>IFERROR(IF(AND(AND($N146&lt;&gt;$BI$6,$N146&lt;&gt;$BJ$6),AB146="有"),$AL$2,VLOOKUP(AB146,'P1'!$B$4:$J$35,9,FALSE)),"")</f>
        <v/>
      </c>
      <c r="AC147" s="256" t="str">
        <f>IFERROR(IF(AND(AND($N146&lt;&gt;$BI$6,$N146&lt;&gt;$BJ$6),AC146="有"),$AL$2,VLOOKUP(AC146,'P1'!$B$4:$J$35,9,FALSE)),"")</f>
        <v/>
      </c>
      <c r="AD147" s="256" t="str">
        <f>IFERROR(IF(AND(AND($N146&lt;&gt;$BI$6,$N146&lt;&gt;$BJ$6),AD146="有"),$AL$2,VLOOKUP(AD146,'P1'!$B$4:$J$35,9,FALSE)),"")</f>
        <v/>
      </c>
      <c r="AE147" s="256" t="str">
        <f>IFERROR(IF(AND(AND($N146&lt;&gt;$BI$6,$N146&lt;&gt;$BJ$6),AE146="有"),$AL$2,VLOOKUP(AE146,'P1'!$B$4:$J$35,9,FALSE)),"")</f>
        <v/>
      </c>
      <c r="AF147" s="256" t="str">
        <f>IFERROR(IF(AND(AND($N146&lt;&gt;$BI$6,$N146&lt;&gt;$BJ$6),AF146="有"),$AL$2,VLOOKUP(AF146,'P1'!$B$4:$J$35,9,FALSE)),"")</f>
        <v/>
      </c>
      <c r="AG147" s="256" t="str">
        <f>IFERROR(IF(AND(AND($N146&lt;&gt;$BI$6,$N146&lt;&gt;$BJ$6),AG146="有"),$AL$2,VLOOKUP(AG146,'P1'!$B$4:$J$35,9,FALSE)),"")</f>
        <v/>
      </c>
      <c r="AH147" s="256" t="str">
        <f>IFERROR(IF(AND(AND($N146&lt;&gt;$BI$6,$N146&lt;&gt;$BJ$6),AH146="有"),$AL$2,VLOOKUP(AH146,'P1'!$B$4:$J$35,9,FALSE)),"")</f>
        <v/>
      </c>
      <c r="AI147" s="256" t="str">
        <f>IFERROR(IF(AND(AND($N146&lt;&gt;$BI$6,$N146&lt;&gt;$BJ$6),AI146="有"),$AL$2,VLOOKUP(AI146,'P1'!$B$4:$J$35,9,FALSE)),"")</f>
        <v/>
      </c>
      <c r="AJ147" s="256" t="str">
        <f>IFERROR(IF(AND(AND($N146&lt;&gt;$BI$6,$N146&lt;&gt;$BJ$6),AJ146="有"),$AL$2,VLOOKUP(AJ146,'P1'!$B$4:$J$35,9,FALSE)),"")</f>
        <v/>
      </c>
      <c r="AK147" s="256" t="str">
        <f>IFERROR(IF(AND(AND($N146&lt;&gt;$BI$6,$N146&lt;&gt;$BJ$6),AK146="有"),$AL$2,VLOOKUP(AK146,'P1'!$B$4:$J$35,9,FALSE)),"")</f>
        <v/>
      </c>
      <c r="AL147" s="256" t="str">
        <f>IFERROR(IF(AND(AND($N146&lt;&gt;$BI$6,$N146&lt;&gt;$BJ$6),AL146="有"),$AL$2,VLOOKUP(AL146,'P1'!$B$4:$J$35,9,FALSE)),"")</f>
        <v/>
      </c>
      <c r="AM147" s="256" t="str">
        <f>IFERROR(IF(AND(AND($N146&lt;&gt;$BI$6,$N146&lt;&gt;$BJ$6),AM146="有"),$AL$2,VLOOKUP(AM146,'P1'!$B$4:$J$35,9,FALSE)),"")</f>
        <v/>
      </c>
      <c r="AN147" s="256" t="str">
        <f>IFERROR(IF(AND(AND($N146&lt;&gt;$BI$6,$N146&lt;&gt;$BJ$6),AN146="有"),$AL$2,VLOOKUP(AN146,'P1'!$B$4:$J$35,9,FALSE)),"")</f>
        <v/>
      </c>
      <c r="AO147" s="256" t="str">
        <f>IFERROR(IF(AND(AND($N146&lt;&gt;$BI$6,$N146&lt;&gt;$BJ$6),AO146="有"),$AL$2,VLOOKUP(AO146,'P1'!$B$4:$J$35,9,FALSE)),"")</f>
        <v/>
      </c>
      <c r="AP147" s="256" t="str">
        <f>IFERROR(IF(AND(AND($N146&lt;&gt;$BI$6,$N146&lt;&gt;$BJ$6),AP146="有"),$AL$2,VLOOKUP(AP146,'P1'!$B$4:$J$35,9,FALSE)),"")</f>
        <v/>
      </c>
      <c r="AQ147" s="256" t="str">
        <f>IFERROR(IF(AND(AND($N146&lt;&gt;$BI$6,$N146&lt;&gt;$BJ$6),AQ146="有"),$AL$2,VLOOKUP(AQ146,'P1'!$B$4:$J$35,9,FALSE)),"")</f>
        <v/>
      </c>
      <c r="AR147" s="256" t="str">
        <f>IFERROR(IF(AND(AND($N146&lt;&gt;$BI$6,$N146&lt;&gt;$BJ$6),AR146="有"),$AL$2,VLOOKUP(AR146,'P1'!$B$4:$J$35,9,FALSE)),"")</f>
        <v/>
      </c>
      <c r="AS147" s="256" t="str">
        <f>IFERROR(IF(AND(AND($N146&lt;&gt;$BI$6,$N146&lt;&gt;$BJ$6),AS146="有"),$AL$2,VLOOKUP(AS146,'P1'!$B$4:$J$35,9,FALSE)),"")</f>
        <v/>
      </c>
      <c r="AT147" s="256" t="str">
        <f>IFERROR(IF(AND(AND($N146&lt;&gt;$BI$6,$N146&lt;&gt;$BJ$6),AT146="有"),$AL$2,VLOOKUP(AT146,'P1'!$B$4:$J$35,9,FALSE)),"")</f>
        <v/>
      </c>
      <c r="AU147" s="256" t="str">
        <f>IFERROR(IF(AND(AND($N146&lt;&gt;$BI$6,$N146&lt;&gt;$BJ$6),AU146="有"),$AL$2,VLOOKUP(AU146,'P1'!$B$4:$J$35,9,FALSE)),"")</f>
        <v/>
      </c>
      <c r="AV147" s="257">
        <f>SUM(Q147:AU147)</f>
        <v>0</v>
      </c>
      <c r="AW147" s="707"/>
      <c r="AX147" s="709"/>
      <c r="AY147" s="258"/>
      <c r="AZ147" s="258"/>
    </row>
    <row r="148" spans="2:59" s="235" customFormat="1" ht="5.0999999999999996" customHeight="1">
      <c r="B148" s="260"/>
      <c r="C148" s="261"/>
      <c r="D148" s="262"/>
      <c r="E148" s="262"/>
      <c r="F148" s="262"/>
      <c r="G148" s="262"/>
      <c r="H148" s="262"/>
      <c r="I148" s="261"/>
      <c r="J148" s="261"/>
      <c r="K148" s="261"/>
      <c r="L148" s="261"/>
      <c r="M148" s="261"/>
      <c r="N148" s="261"/>
      <c r="O148" s="261"/>
      <c r="P148" s="261"/>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263"/>
      <c r="AO148" s="263"/>
      <c r="AP148" s="263"/>
      <c r="AQ148" s="263"/>
      <c r="AR148" s="263"/>
      <c r="AS148" s="263"/>
      <c r="AT148" s="263"/>
      <c r="AU148" s="263"/>
      <c r="AV148" s="263"/>
      <c r="AW148" s="263"/>
      <c r="AX148" s="264"/>
      <c r="BA148" s="241"/>
      <c r="BB148" s="241"/>
      <c r="BC148" s="241"/>
      <c r="BD148" s="241"/>
      <c r="BE148" s="241"/>
      <c r="BF148" s="241"/>
      <c r="BG148" s="241"/>
    </row>
    <row r="149" spans="2:59" s="234" customFormat="1" ht="5.0999999999999996" customHeight="1">
      <c r="B149" s="271"/>
      <c r="AS149" s="248"/>
      <c r="AT149" s="248"/>
      <c r="AU149" s="248"/>
      <c r="AY149" s="241"/>
      <c r="AZ149" s="241"/>
      <c r="BA149" s="241"/>
      <c r="BB149" s="241"/>
      <c r="BC149" s="241"/>
      <c r="BD149" s="241"/>
      <c r="BE149" s="241"/>
      <c r="BF149" s="241"/>
      <c r="BG149" s="241"/>
    </row>
    <row r="150" spans="2:59" ht="21.95" customHeight="1">
      <c r="B150" s="243" t="str">
        <f>B2</f>
        <v>（2）　勤務実績　（指導月の４月前の実績）</v>
      </c>
      <c r="S150" s="277" t="s">
        <v>141</v>
      </c>
      <c r="T150" s="731" t="str">
        <f>$T$2</f>
        <v/>
      </c>
      <c r="U150" s="731"/>
      <c r="V150" s="272" t="s">
        <v>27</v>
      </c>
      <c r="W150" s="272">
        <f>$W$2</f>
        <v>7</v>
      </c>
      <c r="X150" s="278" t="s">
        <v>165</v>
      </c>
      <c r="Y150" s="272"/>
      <c r="Z150" s="279" t="s">
        <v>142</v>
      </c>
      <c r="AA150" s="232"/>
      <c r="AB150" s="245"/>
      <c r="AC150" s="245"/>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8" t="str">
        <f>"4 / "&amp;COUNTA(C$6,C$55,C$104,C$153,C$202)</f>
        <v>4 / 1</v>
      </c>
    </row>
    <row r="151" spans="2:59" s="248" customFormat="1" ht="15" customHeight="1">
      <c r="B151" s="686"/>
      <c r="C151" s="694" t="s">
        <v>171</v>
      </c>
      <c r="D151" s="695"/>
      <c r="E151" s="695"/>
      <c r="F151" s="695"/>
      <c r="G151" s="695"/>
      <c r="H151" s="696"/>
      <c r="I151" s="694" t="s">
        <v>172</v>
      </c>
      <c r="J151" s="695"/>
      <c r="K151" s="695"/>
      <c r="L151" s="695"/>
      <c r="M151" s="696"/>
      <c r="N151" s="710" t="s">
        <v>173</v>
      </c>
      <c r="O151" s="695"/>
      <c r="P151" s="696"/>
      <c r="Q151" s="249">
        <f>Q$4</f>
        <v>42917</v>
      </c>
      <c r="R151" s="249">
        <f t="shared" ref="R151:AU151" si="9">R$4</f>
        <v>42918</v>
      </c>
      <c r="S151" s="249">
        <f t="shared" si="9"/>
        <v>42919</v>
      </c>
      <c r="T151" s="249">
        <f t="shared" si="9"/>
        <v>42920</v>
      </c>
      <c r="U151" s="249">
        <f t="shared" si="9"/>
        <v>42921</v>
      </c>
      <c r="V151" s="249">
        <f t="shared" si="9"/>
        <v>42922</v>
      </c>
      <c r="W151" s="249">
        <f t="shared" si="9"/>
        <v>42923</v>
      </c>
      <c r="X151" s="249">
        <f t="shared" si="9"/>
        <v>42924</v>
      </c>
      <c r="Y151" s="249">
        <f t="shared" si="9"/>
        <v>42925</v>
      </c>
      <c r="Z151" s="249">
        <f t="shared" si="9"/>
        <v>42926</v>
      </c>
      <c r="AA151" s="249">
        <f t="shared" si="9"/>
        <v>42927</v>
      </c>
      <c r="AB151" s="249">
        <f t="shared" si="9"/>
        <v>42928</v>
      </c>
      <c r="AC151" s="249">
        <f t="shared" si="9"/>
        <v>42929</v>
      </c>
      <c r="AD151" s="249">
        <f t="shared" si="9"/>
        <v>42930</v>
      </c>
      <c r="AE151" s="249">
        <f t="shared" si="9"/>
        <v>42931</v>
      </c>
      <c r="AF151" s="249">
        <f t="shared" si="9"/>
        <v>42932</v>
      </c>
      <c r="AG151" s="249">
        <f t="shared" si="9"/>
        <v>42933</v>
      </c>
      <c r="AH151" s="249">
        <f t="shared" si="9"/>
        <v>42934</v>
      </c>
      <c r="AI151" s="249">
        <f t="shared" si="9"/>
        <v>42935</v>
      </c>
      <c r="AJ151" s="249">
        <f t="shared" si="9"/>
        <v>42936</v>
      </c>
      <c r="AK151" s="249">
        <f t="shared" si="9"/>
        <v>42937</v>
      </c>
      <c r="AL151" s="249">
        <f t="shared" si="9"/>
        <v>42938</v>
      </c>
      <c r="AM151" s="249">
        <f t="shared" si="9"/>
        <v>42939</v>
      </c>
      <c r="AN151" s="249">
        <f t="shared" si="9"/>
        <v>42940</v>
      </c>
      <c r="AO151" s="249">
        <f t="shared" si="9"/>
        <v>42941</v>
      </c>
      <c r="AP151" s="249">
        <f t="shared" si="9"/>
        <v>42942</v>
      </c>
      <c r="AQ151" s="249">
        <f t="shared" si="9"/>
        <v>42943</v>
      </c>
      <c r="AR151" s="249">
        <f t="shared" si="9"/>
        <v>42944</v>
      </c>
      <c r="AS151" s="249">
        <f t="shared" si="9"/>
        <v>42945</v>
      </c>
      <c r="AT151" s="249">
        <f t="shared" si="9"/>
        <v>42946</v>
      </c>
      <c r="AU151" s="249">
        <f t="shared" si="9"/>
        <v>42947</v>
      </c>
      <c r="AV151" s="250" t="s">
        <v>174</v>
      </c>
      <c r="AW151" s="682"/>
      <c r="AX151" s="682" t="s">
        <v>175</v>
      </c>
      <c r="AY151" s="251"/>
      <c r="AZ151" s="251"/>
      <c r="BA151" s="241"/>
      <c r="BB151" s="241"/>
      <c r="BC151" s="241"/>
      <c r="BD151" s="241"/>
      <c r="BE151" s="241"/>
      <c r="BF151" s="241"/>
      <c r="BG151" s="241"/>
    </row>
    <row r="152" spans="2:59" s="248" customFormat="1" ht="15" customHeight="1">
      <c r="B152" s="687"/>
      <c r="C152" s="697"/>
      <c r="D152" s="698"/>
      <c r="E152" s="698"/>
      <c r="F152" s="698"/>
      <c r="G152" s="698"/>
      <c r="H152" s="699"/>
      <c r="I152" s="697"/>
      <c r="J152" s="698"/>
      <c r="K152" s="698"/>
      <c r="L152" s="698"/>
      <c r="M152" s="699"/>
      <c r="N152" s="697"/>
      <c r="O152" s="698"/>
      <c r="P152" s="699"/>
      <c r="Q152" s="252" t="str">
        <f>Q$5</f>
        <v>土</v>
      </c>
      <c r="R152" s="252" t="str">
        <f t="shared" ref="R152:AU152" si="10">R$5</f>
        <v>日</v>
      </c>
      <c r="S152" s="252" t="str">
        <f t="shared" si="10"/>
        <v>月</v>
      </c>
      <c r="T152" s="252" t="str">
        <f t="shared" si="10"/>
        <v>火</v>
      </c>
      <c r="U152" s="252" t="str">
        <f t="shared" si="10"/>
        <v>水</v>
      </c>
      <c r="V152" s="252" t="str">
        <f t="shared" si="10"/>
        <v>木</v>
      </c>
      <c r="W152" s="252" t="str">
        <f t="shared" si="10"/>
        <v>金</v>
      </c>
      <c r="X152" s="252" t="str">
        <f t="shared" si="10"/>
        <v>土</v>
      </c>
      <c r="Y152" s="252" t="str">
        <f t="shared" si="10"/>
        <v>日</v>
      </c>
      <c r="Z152" s="252" t="str">
        <f t="shared" si="10"/>
        <v>月</v>
      </c>
      <c r="AA152" s="252" t="str">
        <f t="shared" si="10"/>
        <v>火</v>
      </c>
      <c r="AB152" s="252" t="str">
        <f t="shared" si="10"/>
        <v>水</v>
      </c>
      <c r="AC152" s="252" t="str">
        <f t="shared" si="10"/>
        <v>木</v>
      </c>
      <c r="AD152" s="252" t="str">
        <f t="shared" si="10"/>
        <v>金</v>
      </c>
      <c r="AE152" s="252" t="str">
        <f t="shared" si="10"/>
        <v>土</v>
      </c>
      <c r="AF152" s="252" t="str">
        <f t="shared" si="10"/>
        <v>日</v>
      </c>
      <c r="AG152" s="252" t="str">
        <f t="shared" si="10"/>
        <v>月</v>
      </c>
      <c r="AH152" s="252" t="str">
        <f t="shared" si="10"/>
        <v>火</v>
      </c>
      <c r="AI152" s="252" t="str">
        <f t="shared" si="10"/>
        <v>水</v>
      </c>
      <c r="AJ152" s="252" t="str">
        <f t="shared" si="10"/>
        <v>木</v>
      </c>
      <c r="AK152" s="252" t="str">
        <f t="shared" si="10"/>
        <v>金</v>
      </c>
      <c r="AL152" s="252" t="str">
        <f t="shared" si="10"/>
        <v>土</v>
      </c>
      <c r="AM152" s="252" t="str">
        <f t="shared" si="10"/>
        <v>日</v>
      </c>
      <c r="AN152" s="252" t="str">
        <f t="shared" si="10"/>
        <v>月</v>
      </c>
      <c r="AO152" s="252" t="str">
        <f t="shared" si="10"/>
        <v>火</v>
      </c>
      <c r="AP152" s="252" t="str">
        <f t="shared" si="10"/>
        <v>水</v>
      </c>
      <c r="AQ152" s="252" t="str">
        <f t="shared" si="10"/>
        <v>木</v>
      </c>
      <c r="AR152" s="252" t="str">
        <f t="shared" si="10"/>
        <v>金</v>
      </c>
      <c r="AS152" s="252" t="str">
        <f t="shared" si="10"/>
        <v>土</v>
      </c>
      <c r="AT152" s="252" t="str">
        <f t="shared" si="10"/>
        <v>日</v>
      </c>
      <c r="AU152" s="252" t="str">
        <f t="shared" si="10"/>
        <v>月</v>
      </c>
      <c r="AV152" s="250" t="s">
        <v>176</v>
      </c>
      <c r="AW152" s="683"/>
      <c r="AX152" s="683"/>
      <c r="AY152" s="251"/>
      <c r="AZ152" s="251"/>
      <c r="BA152" s="241"/>
      <c r="BB152" s="241"/>
      <c r="BC152" s="241"/>
      <c r="BD152" s="241"/>
      <c r="BE152" s="241"/>
      <c r="BF152" s="241"/>
      <c r="BG152" s="241"/>
    </row>
    <row r="153" spans="2:59" ht="17.100000000000001" customHeight="1">
      <c r="B153" s="686">
        <f>B146+1</f>
        <v>63</v>
      </c>
      <c r="C153" s="717"/>
      <c r="D153" s="718"/>
      <c r="E153" s="718"/>
      <c r="F153" s="718"/>
      <c r="G153" s="718"/>
      <c r="H153" s="719"/>
      <c r="I153" s="723"/>
      <c r="J153" s="724"/>
      <c r="K153" s="724"/>
      <c r="L153" s="724"/>
      <c r="M153" s="725"/>
      <c r="N153" s="729"/>
      <c r="O153" s="730"/>
      <c r="P153" s="737"/>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3">
        <f>COUNTA(Q153:AU153)</f>
        <v>0</v>
      </c>
      <c r="AW153" s="706">
        <f>AV154</f>
        <v>0</v>
      </c>
      <c r="AX153" s="708" t="str">
        <f>IFERROR(ROUNDDOWN(AV154/$AT$2,1),"")</f>
        <v/>
      </c>
      <c r="AY153" s="254"/>
      <c r="AZ153" s="254"/>
    </row>
    <row r="154" spans="2:59" ht="17.100000000000001" customHeight="1">
      <c r="B154" s="687"/>
      <c r="C154" s="720"/>
      <c r="D154" s="721"/>
      <c r="E154" s="721"/>
      <c r="F154" s="721"/>
      <c r="G154" s="721"/>
      <c r="H154" s="722"/>
      <c r="I154" s="726"/>
      <c r="J154" s="727"/>
      <c r="K154" s="727"/>
      <c r="L154" s="727"/>
      <c r="M154" s="728"/>
      <c r="N154" s="738"/>
      <c r="O154" s="739"/>
      <c r="P154" s="740"/>
      <c r="Q154" s="256" t="str">
        <f>IFERROR(IF(AND(AND($N153&lt;&gt;$BI$6,$N153&lt;&gt;$BJ$6),Q153="有"),$AL$2,VLOOKUP(Q153,'P1'!$B$4:$J$35,9,FALSE)),"")</f>
        <v/>
      </c>
      <c r="R154" s="256" t="str">
        <f>IFERROR(IF(AND(AND($N153&lt;&gt;$BI$6,$N153&lt;&gt;$BJ$6),R153="有"),$AL$2,VLOOKUP(R153,'P1'!$B$4:$J$35,9,FALSE)),"")</f>
        <v/>
      </c>
      <c r="S154" s="256" t="str">
        <f>IFERROR(IF(AND(AND($N153&lt;&gt;$BI$6,$N153&lt;&gt;$BJ$6),S153="有"),$AL$2,VLOOKUP(S153,'P1'!$B$4:$J$35,9,FALSE)),"")</f>
        <v/>
      </c>
      <c r="T154" s="256" t="str">
        <f>IFERROR(IF(AND(AND($N153&lt;&gt;$BI$6,$N153&lt;&gt;$BJ$6),T153="有"),$AL$2,VLOOKUP(T153,'P1'!$B$4:$J$35,9,FALSE)),"")</f>
        <v/>
      </c>
      <c r="U154" s="256" t="str">
        <f>IFERROR(IF(AND(AND($N153&lt;&gt;$BI$6,$N153&lt;&gt;$BJ$6),U153="有"),$AL$2,VLOOKUP(U153,'P1'!$B$4:$J$35,9,FALSE)),"")</f>
        <v/>
      </c>
      <c r="V154" s="256" t="str">
        <f>IFERROR(IF(AND(AND($N153&lt;&gt;$BI$6,$N153&lt;&gt;$BJ$6),V153="有"),$AL$2,VLOOKUP(V153,'P1'!$B$4:$J$35,9,FALSE)),"")</f>
        <v/>
      </c>
      <c r="W154" s="256" t="str">
        <f>IFERROR(IF(AND(AND($N153&lt;&gt;$BI$6,$N153&lt;&gt;$BJ$6),W153="有"),$AL$2,VLOOKUP(W153,'P1'!$B$4:$J$35,9,FALSE)),"")</f>
        <v/>
      </c>
      <c r="X154" s="256" t="str">
        <f>IFERROR(IF(AND(AND($N153&lt;&gt;$BI$6,$N153&lt;&gt;$BJ$6),X153="有"),$AL$2,VLOOKUP(X153,'P1'!$B$4:$J$35,9,FALSE)),"")</f>
        <v/>
      </c>
      <c r="Y154" s="256" t="str">
        <f>IFERROR(IF(AND(AND($N153&lt;&gt;$BI$6,$N153&lt;&gt;$BJ$6),Y153="有"),$AL$2,VLOOKUP(Y153,'P1'!$B$4:$J$35,9,FALSE)),"")</f>
        <v/>
      </c>
      <c r="Z154" s="256" t="str">
        <f>IFERROR(IF(AND(AND($N153&lt;&gt;$BI$6,$N153&lt;&gt;$BJ$6),Z153="有"),$AL$2,VLOOKUP(Z153,'P1'!$B$4:$J$35,9,FALSE)),"")</f>
        <v/>
      </c>
      <c r="AA154" s="256" t="str">
        <f>IFERROR(IF(AND(AND($N153&lt;&gt;$BI$6,$N153&lt;&gt;$BJ$6),AA153="有"),$AL$2,VLOOKUP(AA153,'P1'!$B$4:$J$35,9,FALSE)),"")</f>
        <v/>
      </c>
      <c r="AB154" s="256" t="str">
        <f>IFERROR(IF(AND(AND($N153&lt;&gt;$BI$6,$N153&lt;&gt;$BJ$6),AB153="有"),$AL$2,VLOOKUP(AB153,'P1'!$B$4:$J$35,9,FALSE)),"")</f>
        <v/>
      </c>
      <c r="AC154" s="256" t="str">
        <f>IFERROR(IF(AND(AND($N153&lt;&gt;$BI$6,$N153&lt;&gt;$BJ$6),AC153="有"),$AL$2,VLOOKUP(AC153,'P1'!$B$4:$J$35,9,FALSE)),"")</f>
        <v/>
      </c>
      <c r="AD154" s="256" t="str">
        <f>IFERROR(IF(AND(AND($N153&lt;&gt;$BI$6,$N153&lt;&gt;$BJ$6),AD153="有"),$AL$2,VLOOKUP(AD153,'P1'!$B$4:$J$35,9,FALSE)),"")</f>
        <v/>
      </c>
      <c r="AE154" s="256" t="str">
        <f>IFERROR(IF(AND(AND($N153&lt;&gt;$BI$6,$N153&lt;&gt;$BJ$6),AE153="有"),$AL$2,VLOOKUP(AE153,'P1'!$B$4:$J$35,9,FALSE)),"")</f>
        <v/>
      </c>
      <c r="AF154" s="256" t="str">
        <f>IFERROR(IF(AND(AND($N153&lt;&gt;$BI$6,$N153&lt;&gt;$BJ$6),AF153="有"),$AL$2,VLOOKUP(AF153,'P1'!$B$4:$J$35,9,FALSE)),"")</f>
        <v/>
      </c>
      <c r="AG154" s="256" t="str">
        <f>IFERROR(IF(AND(AND($N153&lt;&gt;$BI$6,$N153&lt;&gt;$BJ$6),AG153="有"),$AL$2,VLOOKUP(AG153,'P1'!$B$4:$J$35,9,FALSE)),"")</f>
        <v/>
      </c>
      <c r="AH154" s="256" t="str">
        <f>IFERROR(IF(AND(AND($N153&lt;&gt;$BI$6,$N153&lt;&gt;$BJ$6),AH153="有"),$AL$2,VLOOKUP(AH153,'P1'!$B$4:$J$35,9,FALSE)),"")</f>
        <v/>
      </c>
      <c r="AI154" s="256" t="str">
        <f>IFERROR(IF(AND(AND($N153&lt;&gt;$BI$6,$N153&lt;&gt;$BJ$6),AI153="有"),$AL$2,VLOOKUP(AI153,'P1'!$B$4:$J$35,9,FALSE)),"")</f>
        <v/>
      </c>
      <c r="AJ154" s="256" t="str">
        <f>IFERROR(IF(AND(AND($N153&lt;&gt;$BI$6,$N153&lt;&gt;$BJ$6),AJ153="有"),$AL$2,VLOOKUP(AJ153,'P1'!$B$4:$J$35,9,FALSE)),"")</f>
        <v/>
      </c>
      <c r="AK154" s="256" t="str">
        <f>IFERROR(IF(AND(AND($N153&lt;&gt;$BI$6,$N153&lt;&gt;$BJ$6),AK153="有"),$AL$2,VLOOKUP(AK153,'P1'!$B$4:$J$35,9,FALSE)),"")</f>
        <v/>
      </c>
      <c r="AL154" s="256" t="str">
        <f>IFERROR(IF(AND(AND($N153&lt;&gt;$BI$6,$N153&lt;&gt;$BJ$6),AL153="有"),$AL$2,VLOOKUP(AL153,'P1'!$B$4:$J$35,9,FALSE)),"")</f>
        <v/>
      </c>
      <c r="AM154" s="256" t="str">
        <f>IFERROR(IF(AND(AND($N153&lt;&gt;$BI$6,$N153&lt;&gt;$BJ$6),AM153="有"),$AL$2,VLOOKUP(AM153,'P1'!$B$4:$J$35,9,FALSE)),"")</f>
        <v/>
      </c>
      <c r="AN154" s="256" t="str">
        <f>IFERROR(IF(AND(AND($N153&lt;&gt;$BI$6,$N153&lt;&gt;$BJ$6),AN153="有"),$AL$2,VLOOKUP(AN153,'P1'!$B$4:$J$35,9,FALSE)),"")</f>
        <v/>
      </c>
      <c r="AO154" s="256" t="str">
        <f>IFERROR(IF(AND(AND($N153&lt;&gt;$BI$6,$N153&lt;&gt;$BJ$6),AO153="有"),$AL$2,VLOOKUP(AO153,'P1'!$B$4:$J$35,9,FALSE)),"")</f>
        <v/>
      </c>
      <c r="AP154" s="256" t="str">
        <f>IFERROR(IF(AND(AND($N153&lt;&gt;$BI$6,$N153&lt;&gt;$BJ$6),AP153="有"),$AL$2,VLOOKUP(AP153,'P1'!$B$4:$J$35,9,FALSE)),"")</f>
        <v/>
      </c>
      <c r="AQ154" s="256" t="str">
        <f>IFERROR(IF(AND(AND($N153&lt;&gt;$BI$6,$N153&lt;&gt;$BJ$6),AQ153="有"),$AL$2,VLOOKUP(AQ153,'P1'!$B$4:$J$35,9,FALSE)),"")</f>
        <v/>
      </c>
      <c r="AR154" s="256" t="str">
        <f>IFERROR(IF(AND(AND($N153&lt;&gt;$BI$6,$N153&lt;&gt;$BJ$6),AR153="有"),$AL$2,VLOOKUP(AR153,'P1'!$B$4:$J$35,9,FALSE)),"")</f>
        <v/>
      </c>
      <c r="AS154" s="256" t="str">
        <f>IFERROR(IF(AND(AND($N153&lt;&gt;$BI$6,$N153&lt;&gt;$BJ$6),AS153="有"),$AL$2,VLOOKUP(AS153,'P1'!$B$4:$J$35,9,FALSE)),"")</f>
        <v/>
      </c>
      <c r="AT154" s="256" t="str">
        <f>IFERROR(IF(AND(AND($N153&lt;&gt;$BI$6,$N153&lt;&gt;$BJ$6),AT153="有"),$AL$2,VLOOKUP(AT153,'P1'!$B$4:$J$35,9,FALSE)),"")</f>
        <v/>
      </c>
      <c r="AU154" s="256" t="str">
        <f>IFERROR(IF(AND(AND($N153&lt;&gt;$BI$6,$N153&lt;&gt;$BJ$6),AU153="有"),$AL$2,VLOOKUP(AU153,'P1'!$B$4:$J$35,9,FALSE)),"")</f>
        <v/>
      </c>
      <c r="AV154" s="257">
        <f>SUM(Q154:AU154)</f>
        <v>0</v>
      </c>
      <c r="AW154" s="707"/>
      <c r="AX154" s="709"/>
      <c r="AY154" s="258"/>
      <c r="AZ154" s="258"/>
    </row>
    <row r="155" spans="2:59" ht="17.100000000000001" customHeight="1">
      <c r="B155" s="686">
        <f t="shared" ref="B155:B195" si="11">B153+1</f>
        <v>64</v>
      </c>
      <c r="C155" s="717"/>
      <c r="D155" s="718"/>
      <c r="E155" s="718"/>
      <c r="F155" s="718"/>
      <c r="G155" s="718"/>
      <c r="H155" s="719"/>
      <c r="I155" s="723"/>
      <c r="J155" s="724"/>
      <c r="K155" s="724"/>
      <c r="L155" s="724"/>
      <c r="M155" s="725"/>
      <c r="N155" s="729"/>
      <c r="O155" s="730"/>
      <c r="P155" s="737"/>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53">
        <f>COUNTA(Q155:AU155)</f>
        <v>0</v>
      </c>
      <c r="AW155" s="706">
        <f>AV156</f>
        <v>0</v>
      </c>
      <c r="AX155" s="708" t="str">
        <f>IFERROR(ROUNDDOWN(AV156/$AT$2,1),"")</f>
        <v/>
      </c>
      <c r="AY155" s="254"/>
      <c r="AZ155" s="254"/>
    </row>
    <row r="156" spans="2:59" ht="17.100000000000001" customHeight="1">
      <c r="B156" s="687"/>
      <c r="C156" s="720"/>
      <c r="D156" s="721"/>
      <c r="E156" s="721"/>
      <c r="F156" s="721"/>
      <c r="G156" s="721"/>
      <c r="H156" s="722"/>
      <c r="I156" s="726"/>
      <c r="J156" s="727"/>
      <c r="K156" s="727"/>
      <c r="L156" s="727"/>
      <c r="M156" s="728"/>
      <c r="N156" s="738"/>
      <c r="O156" s="739"/>
      <c r="P156" s="740"/>
      <c r="Q156" s="256" t="str">
        <f>IFERROR(IF(AND(AND($N155&lt;&gt;$BI$6,$N155&lt;&gt;$BJ$6),Q155="有"),$AL$2,VLOOKUP(Q155,'P1'!$B$4:$J$35,9,FALSE)),"")</f>
        <v/>
      </c>
      <c r="R156" s="256" t="str">
        <f>IFERROR(IF(AND(AND($N155&lt;&gt;$BI$6,$N155&lt;&gt;$BJ$6),R155="有"),$AL$2,VLOOKUP(R155,'P1'!$B$4:$J$35,9,FALSE)),"")</f>
        <v/>
      </c>
      <c r="S156" s="256" t="str">
        <f>IFERROR(IF(AND(AND($N155&lt;&gt;$BI$6,$N155&lt;&gt;$BJ$6),S155="有"),$AL$2,VLOOKUP(S155,'P1'!$B$4:$J$35,9,FALSE)),"")</f>
        <v/>
      </c>
      <c r="T156" s="256" t="str">
        <f>IFERROR(IF(AND(AND($N155&lt;&gt;$BI$6,$N155&lt;&gt;$BJ$6),T155="有"),$AL$2,VLOOKUP(T155,'P1'!$B$4:$J$35,9,FALSE)),"")</f>
        <v/>
      </c>
      <c r="U156" s="256" t="str">
        <f>IFERROR(IF(AND(AND($N155&lt;&gt;$BI$6,$N155&lt;&gt;$BJ$6),U155="有"),$AL$2,VLOOKUP(U155,'P1'!$B$4:$J$35,9,FALSE)),"")</f>
        <v/>
      </c>
      <c r="V156" s="256" t="str">
        <f>IFERROR(IF(AND(AND($N155&lt;&gt;$BI$6,$N155&lt;&gt;$BJ$6),V155="有"),$AL$2,VLOOKUP(V155,'P1'!$B$4:$J$35,9,FALSE)),"")</f>
        <v/>
      </c>
      <c r="W156" s="256" t="str">
        <f>IFERROR(IF(AND(AND($N155&lt;&gt;$BI$6,$N155&lt;&gt;$BJ$6),W155="有"),$AL$2,VLOOKUP(W155,'P1'!$B$4:$J$35,9,FALSE)),"")</f>
        <v/>
      </c>
      <c r="X156" s="256" t="str">
        <f>IFERROR(IF(AND(AND($N155&lt;&gt;$BI$6,$N155&lt;&gt;$BJ$6),X155="有"),$AL$2,VLOOKUP(X155,'P1'!$B$4:$J$35,9,FALSE)),"")</f>
        <v/>
      </c>
      <c r="Y156" s="256" t="str">
        <f>IFERROR(IF(AND(AND($N155&lt;&gt;$BI$6,$N155&lt;&gt;$BJ$6),Y155="有"),$AL$2,VLOOKUP(Y155,'P1'!$B$4:$J$35,9,FALSE)),"")</f>
        <v/>
      </c>
      <c r="Z156" s="256" t="str">
        <f>IFERROR(IF(AND(AND($N155&lt;&gt;$BI$6,$N155&lt;&gt;$BJ$6),Z155="有"),$AL$2,VLOOKUP(Z155,'P1'!$B$4:$J$35,9,FALSE)),"")</f>
        <v/>
      </c>
      <c r="AA156" s="256" t="str">
        <f>IFERROR(IF(AND(AND($N155&lt;&gt;$BI$6,$N155&lt;&gt;$BJ$6),AA155="有"),$AL$2,VLOOKUP(AA155,'P1'!$B$4:$J$35,9,FALSE)),"")</f>
        <v/>
      </c>
      <c r="AB156" s="256" t="str">
        <f>IFERROR(IF(AND(AND($N155&lt;&gt;$BI$6,$N155&lt;&gt;$BJ$6),AB155="有"),$AL$2,VLOOKUP(AB155,'P1'!$B$4:$J$35,9,FALSE)),"")</f>
        <v/>
      </c>
      <c r="AC156" s="256" t="str">
        <f>IFERROR(IF(AND(AND($N155&lt;&gt;$BI$6,$N155&lt;&gt;$BJ$6),AC155="有"),$AL$2,VLOOKUP(AC155,'P1'!$B$4:$J$35,9,FALSE)),"")</f>
        <v/>
      </c>
      <c r="AD156" s="256" t="str">
        <f>IFERROR(IF(AND(AND($N155&lt;&gt;$BI$6,$N155&lt;&gt;$BJ$6),AD155="有"),$AL$2,VLOOKUP(AD155,'P1'!$B$4:$J$35,9,FALSE)),"")</f>
        <v/>
      </c>
      <c r="AE156" s="256" t="str">
        <f>IFERROR(IF(AND(AND($N155&lt;&gt;$BI$6,$N155&lt;&gt;$BJ$6),AE155="有"),$AL$2,VLOOKUP(AE155,'P1'!$B$4:$J$35,9,FALSE)),"")</f>
        <v/>
      </c>
      <c r="AF156" s="256" t="str">
        <f>IFERROR(IF(AND(AND($N155&lt;&gt;$BI$6,$N155&lt;&gt;$BJ$6),AF155="有"),$AL$2,VLOOKUP(AF155,'P1'!$B$4:$J$35,9,FALSE)),"")</f>
        <v/>
      </c>
      <c r="AG156" s="256" t="str">
        <f>IFERROR(IF(AND(AND($N155&lt;&gt;$BI$6,$N155&lt;&gt;$BJ$6),AG155="有"),$AL$2,VLOOKUP(AG155,'P1'!$B$4:$J$35,9,FALSE)),"")</f>
        <v/>
      </c>
      <c r="AH156" s="256" t="str">
        <f>IFERROR(IF(AND(AND($N155&lt;&gt;$BI$6,$N155&lt;&gt;$BJ$6),AH155="有"),$AL$2,VLOOKUP(AH155,'P1'!$B$4:$J$35,9,FALSE)),"")</f>
        <v/>
      </c>
      <c r="AI156" s="256" t="str">
        <f>IFERROR(IF(AND(AND($N155&lt;&gt;$BI$6,$N155&lt;&gt;$BJ$6),AI155="有"),$AL$2,VLOOKUP(AI155,'P1'!$B$4:$J$35,9,FALSE)),"")</f>
        <v/>
      </c>
      <c r="AJ156" s="256" t="str">
        <f>IFERROR(IF(AND(AND($N155&lt;&gt;$BI$6,$N155&lt;&gt;$BJ$6),AJ155="有"),$AL$2,VLOOKUP(AJ155,'P1'!$B$4:$J$35,9,FALSE)),"")</f>
        <v/>
      </c>
      <c r="AK156" s="256" t="str">
        <f>IFERROR(IF(AND(AND($N155&lt;&gt;$BI$6,$N155&lt;&gt;$BJ$6),AK155="有"),$AL$2,VLOOKUP(AK155,'P1'!$B$4:$J$35,9,FALSE)),"")</f>
        <v/>
      </c>
      <c r="AL156" s="256" t="str">
        <f>IFERROR(IF(AND(AND($N155&lt;&gt;$BI$6,$N155&lt;&gt;$BJ$6),AL155="有"),$AL$2,VLOOKUP(AL155,'P1'!$B$4:$J$35,9,FALSE)),"")</f>
        <v/>
      </c>
      <c r="AM156" s="256" t="str">
        <f>IFERROR(IF(AND(AND($N155&lt;&gt;$BI$6,$N155&lt;&gt;$BJ$6),AM155="有"),$AL$2,VLOOKUP(AM155,'P1'!$B$4:$J$35,9,FALSE)),"")</f>
        <v/>
      </c>
      <c r="AN156" s="256" t="str">
        <f>IFERROR(IF(AND(AND($N155&lt;&gt;$BI$6,$N155&lt;&gt;$BJ$6),AN155="有"),$AL$2,VLOOKUP(AN155,'P1'!$B$4:$J$35,9,FALSE)),"")</f>
        <v/>
      </c>
      <c r="AO156" s="256" t="str">
        <f>IFERROR(IF(AND(AND($N155&lt;&gt;$BI$6,$N155&lt;&gt;$BJ$6),AO155="有"),$AL$2,VLOOKUP(AO155,'P1'!$B$4:$J$35,9,FALSE)),"")</f>
        <v/>
      </c>
      <c r="AP156" s="256" t="str">
        <f>IFERROR(IF(AND(AND($N155&lt;&gt;$BI$6,$N155&lt;&gt;$BJ$6),AP155="有"),$AL$2,VLOOKUP(AP155,'P1'!$B$4:$J$35,9,FALSE)),"")</f>
        <v/>
      </c>
      <c r="AQ156" s="256" t="str">
        <f>IFERROR(IF(AND(AND($N155&lt;&gt;$BI$6,$N155&lt;&gt;$BJ$6),AQ155="有"),$AL$2,VLOOKUP(AQ155,'P1'!$B$4:$J$35,9,FALSE)),"")</f>
        <v/>
      </c>
      <c r="AR156" s="256" t="str">
        <f>IFERROR(IF(AND(AND($N155&lt;&gt;$BI$6,$N155&lt;&gt;$BJ$6),AR155="有"),$AL$2,VLOOKUP(AR155,'P1'!$B$4:$J$35,9,FALSE)),"")</f>
        <v/>
      </c>
      <c r="AS156" s="256" t="str">
        <f>IFERROR(IF(AND(AND($N155&lt;&gt;$BI$6,$N155&lt;&gt;$BJ$6),AS155="有"),$AL$2,VLOOKUP(AS155,'P1'!$B$4:$J$35,9,FALSE)),"")</f>
        <v/>
      </c>
      <c r="AT156" s="256" t="str">
        <f>IFERROR(IF(AND(AND($N155&lt;&gt;$BI$6,$N155&lt;&gt;$BJ$6),AT155="有"),$AL$2,VLOOKUP(AT155,'P1'!$B$4:$J$35,9,FALSE)),"")</f>
        <v/>
      </c>
      <c r="AU156" s="256" t="str">
        <f>IFERROR(IF(AND(AND($N155&lt;&gt;$BI$6,$N155&lt;&gt;$BJ$6),AU155="有"),$AL$2,VLOOKUP(AU155,'P1'!$B$4:$J$35,9,FALSE)),"")</f>
        <v/>
      </c>
      <c r="AV156" s="257">
        <f>SUM(Q156:AU156)</f>
        <v>0</v>
      </c>
      <c r="AW156" s="707"/>
      <c r="AX156" s="709"/>
      <c r="AY156" s="258"/>
      <c r="AZ156" s="258"/>
    </row>
    <row r="157" spans="2:59" ht="17.100000000000001" customHeight="1">
      <c r="B157" s="686">
        <f t="shared" si="11"/>
        <v>65</v>
      </c>
      <c r="C157" s="717"/>
      <c r="D157" s="718"/>
      <c r="E157" s="718"/>
      <c r="F157" s="718"/>
      <c r="G157" s="718"/>
      <c r="H157" s="719"/>
      <c r="I157" s="723"/>
      <c r="J157" s="724"/>
      <c r="K157" s="724"/>
      <c r="L157" s="724"/>
      <c r="M157" s="725"/>
      <c r="N157" s="729"/>
      <c r="O157" s="730"/>
      <c r="P157" s="737"/>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3">
        <f>COUNTA(Q157:AU157)</f>
        <v>0</v>
      </c>
      <c r="AW157" s="706">
        <f>AV158</f>
        <v>0</v>
      </c>
      <c r="AX157" s="708" t="str">
        <f>IFERROR(ROUNDDOWN(AV158/$AT$2,1),"")</f>
        <v/>
      </c>
      <c r="AY157" s="254"/>
      <c r="AZ157" s="254"/>
    </row>
    <row r="158" spans="2:59" ht="17.100000000000001" customHeight="1">
      <c r="B158" s="687"/>
      <c r="C158" s="720"/>
      <c r="D158" s="721"/>
      <c r="E158" s="721"/>
      <c r="F158" s="721"/>
      <c r="G158" s="721"/>
      <c r="H158" s="722"/>
      <c r="I158" s="726"/>
      <c r="J158" s="727"/>
      <c r="K158" s="727"/>
      <c r="L158" s="727"/>
      <c r="M158" s="728"/>
      <c r="N158" s="738"/>
      <c r="O158" s="739"/>
      <c r="P158" s="740"/>
      <c r="Q158" s="256" t="str">
        <f>IFERROR(IF(AND(AND($N157&lt;&gt;$BI$6,$N157&lt;&gt;$BJ$6),Q157="有"),$AL$2,VLOOKUP(Q157,'P1'!$B$4:$J$35,9,FALSE)),"")</f>
        <v/>
      </c>
      <c r="R158" s="256" t="str">
        <f>IFERROR(IF(AND(AND($N157&lt;&gt;$BI$6,$N157&lt;&gt;$BJ$6),R157="有"),$AL$2,VLOOKUP(R157,'P1'!$B$4:$J$35,9,FALSE)),"")</f>
        <v/>
      </c>
      <c r="S158" s="256" t="str">
        <f>IFERROR(IF(AND(AND($N157&lt;&gt;$BI$6,$N157&lt;&gt;$BJ$6),S157="有"),$AL$2,VLOOKUP(S157,'P1'!$B$4:$J$35,9,FALSE)),"")</f>
        <v/>
      </c>
      <c r="T158" s="256" t="str">
        <f>IFERROR(IF(AND(AND($N157&lt;&gt;$BI$6,$N157&lt;&gt;$BJ$6),T157="有"),$AL$2,VLOOKUP(T157,'P1'!$B$4:$J$35,9,FALSE)),"")</f>
        <v/>
      </c>
      <c r="U158" s="256" t="str">
        <f>IFERROR(IF(AND(AND($N157&lt;&gt;$BI$6,$N157&lt;&gt;$BJ$6),U157="有"),$AL$2,VLOOKUP(U157,'P1'!$B$4:$J$35,9,FALSE)),"")</f>
        <v/>
      </c>
      <c r="V158" s="256" t="str">
        <f>IFERROR(IF(AND(AND($N157&lt;&gt;$BI$6,$N157&lt;&gt;$BJ$6),V157="有"),$AL$2,VLOOKUP(V157,'P1'!$B$4:$J$35,9,FALSE)),"")</f>
        <v/>
      </c>
      <c r="W158" s="256" t="str">
        <f>IFERROR(IF(AND(AND($N157&lt;&gt;$BI$6,$N157&lt;&gt;$BJ$6),W157="有"),$AL$2,VLOOKUP(W157,'P1'!$B$4:$J$35,9,FALSE)),"")</f>
        <v/>
      </c>
      <c r="X158" s="256" t="str">
        <f>IFERROR(IF(AND(AND($N157&lt;&gt;$BI$6,$N157&lt;&gt;$BJ$6),X157="有"),$AL$2,VLOOKUP(X157,'P1'!$B$4:$J$35,9,FALSE)),"")</f>
        <v/>
      </c>
      <c r="Y158" s="256" t="str">
        <f>IFERROR(IF(AND(AND($N157&lt;&gt;$BI$6,$N157&lt;&gt;$BJ$6),Y157="有"),$AL$2,VLOOKUP(Y157,'P1'!$B$4:$J$35,9,FALSE)),"")</f>
        <v/>
      </c>
      <c r="Z158" s="256" t="str">
        <f>IFERROR(IF(AND(AND($N157&lt;&gt;$BI$6,$N157&lt;&gt;$BJ$6),Z157="有"),$AL$2,VLOOKUP(Z157,'P1'!$B$4:$J$35,9,FALSE)),"")</f>
        <v/>
      </c>
      <c r="AA158" s="256" t="str">
        <f>IFERROR(IF(AND(AND($N157&lt;&gt;$BI$6,$N157&lt;&gt;$BJ$6),AA157="有"),$AL$2,VLOOKUP(AA157,'P1'!$B$4:$J$35,9,FALSE)),"")</f>
        <v/>
      </c>
      <c r="AB158" s="256" t="str">
        <f>IFERROR(IF(AND(AND($N157&lt;&gt;$BI$6,$N157&lt;&gt;$BJ$6),AB157="有"),$AL$2,VLOOKUP(AB157,'P1'!$B$4:$J$35,9,FALSE)),"")</f>
        <v/>
      </c>
      <c r="AC158" s="256" t="str">
        <f>IFERROR(IF(AND(AND($N157&lt;&gt;$BI$6,$N157&lt;&gt;$BJ$6),AC157="有"),$AL$2,VLOOKUP(AC157,'P1'!$B$4:$J$35,9,FALSE)),"")</f>
        <v/>
      </c>
      <c r="AD158" s="256" t="str">
        <f>IFERROR(IF(AND(AND($N157&lt;&gt;$BI$6,$N157&lt;&gt;$BJ$6),AD157="有"),$AL$2,VLOOKUP(AD157,'P1'!$B$4:$J$35,9,FALSE)),"")</f>
        <v/>
      </c>
      <c r="AE158" s="256" t="str">
        <f>IFERROR(IF(AND(AND($N157&lt;&gt;$BI$6,$N157&lt;&gt;$BJ$6),AE157="有"),$AL$2,VLOOKUP(AE157,'P1'!$B$4:$J$35,9,FALSE)),"")</f>
        <v/>
      </c>
      <c r="AF158" s="256" t="str">
        <f>IFERROR(IF(AND(AND($N157&lt;&gt;$BI$6,$N157&lt;&gt;$BJ$6),AF157="有"),$AL$2,VLOOKUP(AF157,'P1'!$B$4:$J$35,9,FALSE)),"")</f>
        <v/>
      </c>
      <c r="AG158" s="256" t="str">
        <f>IFERROR(IF(AND(AND($N157&lt;&gt;$BI$6,$N157&lt;&gt;$BJ$6),AG157="有"),$AL$2,VLOOKUP(AG157,'P1'!$B$4:$J$35,9,FALSE)),"")</f>
        <v/>
      </c>
      <c r="AH158" s="256" t="str">
        <f>IFERROR(IF(AND(AND($N157&lt;&gt;$BI$6,$N157&lt;&gt;$BJ$6),AH157="有"),$AL$2,VLOOKUP(AH157,'P1'!$B$4:$J$35,9,FALSE)),"")</f>
        <v/>
      </c>
      <c r="AI158" s="256" t="str">
        <f>IFERROR(IF(AND(AND($N157&lt;&gt;$BI$6,$N157&lt;&gt;$BJ$6),AI157="有"),$AL$2,VLOOKUP(AI157,'P1'!$B$4:$J$35,9,FALSE)),"")</f>
        <v/>
      </c>
      <c r="AJ158" s="256" t="str">
        <f>IFERROR(IF(AND(AND($N157&lt;&gt;$BI$6,$N157&lt;&gt;$BJ$6),AJ157="有"),$AL$2,VLOOKUP(AJ157,'P1'!$B$4:$J$35,9,FALSE)),"")</f>
        <v/>
      </c>
      <c r="AK158" s="256" t="str">
        <f>IFERROR(IF(AND(AND($N157&lt;&gt;$BI$6,$N157&lt;&gt;$BJ$6),AK157="有"),$AL$2,VLOOKUP(AK157,'P1'!$B$4:$J$35,9,FALSE)),"")</f>
        <v/>
      </c>
      <c r="AL158" s="256" t="str">
        <f>IFERROR(IF(AND(AND($N157&lt;&gt;$BI$6,$N157&lt;&gt;$BJ$6),AL157="有"),$AL$2,VLOOKUP(AL157,'P1'!$B$4:$J$35,9,FALSE)),"")</f>
        <v/>
      </c>
      <c r="AM158" s="256" t="str">
        <f>IFERROR(IF(AND(AND($N157&lt;&gt;$BI$6,$N157&lt;&gt;$BJ$6),AM157="有"),$AL$2,VLOOKUP(AM157,'P1'!$B$4:$J$35,9,FALSE)),"")</f>
        <v/>
      </c>
      <c r="AN158" s="256" t="str">
        <f>IFERROR(IF(AND(AND($N157&lt;&gt;$BI$6,$N157&lt;&gt;$BJ$6),AN157="有"),$AL$2,VLOOKUP(AN157,'P1'!$B$4:$J$35,9,FALSE)),"")</f>
        <v/>
      </c>
      <c r="AO158" s="256" t="str">
        <f>IFERROR(IF(AND(AND($N157&lt;&gt;$BI$6,$N157&lt;&gt;$BJ$6),AO157="有"),$AL$2,VLOOKUP(AO157,'P1'!$B$4:$J$35,9,FALSE)),"")</f>
        <v/>
      </c>
      <c r="AP158" s="256" t="str">
        <f>IFERROR(IF(AND(AND($N157&lt;&gt;$BI$6,$N157&lt;&gt;$BJ$6),AP157="有"),$AL$2,VLOOKUP(AP157,'P1'!$B$4:$J$35,9,FALSE)),"")</f>
        <v/>
      </c>
      <c r="AQ158" s="256" t="str">
        <f>IFERROR(IF(AND(AND($N157&lt;&gt;$BI$6,$N157&lt;&gt;$BJ$6),AQ157="有"),$AL$2,VLOOKUP(AQ157,'P1'!$B$4:$J$35,9,FALSE)),"")</f>
        <v/>
      </c>
      <c r="AR158" s="256" t="str">
        <f>IFERROR(IF(AND(AND($N157&lt;&gt;$BI$6,$N157&lt;&gt;$BJ$6),AR157="有"),$AL$2,VLOOKUP(AR157,'P1'!$B$4:$J$35,9,FALSE)),"")</f>
        <v/>
      </c>
      <c r="AS158" s="256" t="str">
        <f>IFERROR(IF(AND(AND($N157&lt;&gt;$BI$6,$N157&lt;&gt;$BJ$6),AS157="有"),$AL$2,VLOOKUP(AS157,'P1'!$B$4:$J$35,9,FALSE)),"")</f>
        <v/>
      </c>
      <c r="AT158" s="256" t="str">
        <f>IFERROR(IF(AND(AND($N157&lt;&gt;$BI$6,$N157&lt;&gt;$BJ$6),AT157="有"),$AL$2,VLOOKUP(AT157,'P1'!$B$4:$J$35,9,FALSE)),"")</f>
        <v/>
      </c>
      <c r="AU158" s="256" t="str">
        <f>IFERROR(IF(AND(AND($N157&lt;&gt;$BI$6,$N157&lt;&gt;$BJ$6),AU157="有"),$AL$2,VLOOKUP(AU157,'P1'!$B$4:$J$35,9,FALSE)),"")</f>
        <v/>
      </c>
      <c r="AV158" s="257">
        <f>SUM(Q158:AU158)</f>
        <v>0</v>
      </c>
      <c r="AW158" s="707"/>
      <c r="AX158" s="709"/>
      <c r="AY158" s="258"/>
      <c r="AZ158" s="258"/>
    </row>
    <row r="159" spans="2:59" ht="17.100000000000001" customHeight="1">
      <c r="B159" s="686">
        <f t="shared" si="11"/>
        <v>66</v>
      </c>
      <c r="C159" s="717"/>
      <c r="D159" s="718"/>
      <c r="E159" s="718"/>
      <c r="F159" s="718"/>
      <c r="G159" s="718"/>
      <c r="H159" s="719"/>
      <c r="I159" s="723"/>
      <c r="J159" s="724"/>
      <c r="K159" s="724"/>
      <c r="L159" s="724"/>
      <c r="M159" s="725"/>
      <c r="N159" s="729"/>
      <c r="O159" s="730"/>
      <c r="P159" s="737"/>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c r="AP159" s="259"/>
      <c r="AQ159" s="259"/>
      <c r="AR159" s="259"/>
      <c r="AS159" s="259"/>
      <c r="AT159" s="259"/>
      <c r="AU159" s="259"/>
      <c r="AV159" s="253">
        <f>COUNTA(Q159:AU159)</f>
        <v>0</v>
      </c>
      <c r="AW159" s="706">
        <f>AV160</f>
        <v>0</v>
      </c>
      <c r="AX159" s="708" t="str">
        <f>IFERROR(ROUNDDOWN(AV160/$AT$2,1),"")</f>
        <v/>
      </c>
      <c r="AY159" s="254"/>
      <c r="AZ159" s="254"/>
    </row>
    <row r="160" spans="2:59" ht="17.100000000000001" customHeight="1">
      <c r="B160" s="687"/>
      <c r="C160" s="720"/>
      <c r="D160" s="721"/>
      <c r="E160" s="721"/>
      <c r="F160" s="721"/>
      <c r="G160" s="721"/>
      <c r="H160" s="722"/>
      <c r="I160" s="726"/>
      <c r="J160" s="727"/>
      <c r="K160" s="727"/>
      <c r="L160" s="727"/>
      <c r="M160" s="728"/>
      <c r="N160" s="738"/>
      <c r="O160" s="739"/>
      <c r="P160" s="740"/>
      <c r="Q160" s="256" t="str">
        <f>IFERROR(IF(AND(AND($N159&lt;&gt;$BI$6,$N159&lt;&gt;$BJ$6),Q159="有"),$AL$2,VLOOKUP(Q159,'P1'!$B$4:$J$35,9,FALSE)),"")</f>
        <v/>
      </c>
      <c r="R160" s="256" t="str">
        <f>IFERROR(IF(AND(AND($N159&lt;&gt;$BI$6,$N159&lt;&gt;$BJ$6),R159="有"),$AL$2,VLOOKUP(R159,'P1'!$B$4:$J$35,9,FALSE)),"")</f>
        <v/>
      </c>
      <c r="S160" s="256" t="str">
        <f>IFERROR(IF(AND(AND($N159&lt;&gt;$BI$6,$N159&lt;&gt;$BJ$6),S159="有"),$AL$2,VLOOKUP(S159,'P1'!$B$4:$J$35,9,FALSE)),"")</f>
        <v/>
      </c>
      <c r="T160" s="256" t="str">
        <f>IFERROR(IF(AND(AND($N159&lt;&gt;$BI$6,$N159&lt;&gt;$BJ$6),T159="有"),$AL$2,VLOOKUP(T159,'P1'!$B$4:$J$35,9,FALSE)),"")</f>
        <v/>
      </c>
      <c r="U160" s="256" t="str">
        <f>IFERROR(IF(AND(AND($N159&lt;&gt;$BI$6,$N159&lt;&gt;$BJ$6),U159="有"),$AL$2,VLOOKUP(U159,'P1'!$B$4:$J$35,9,FALSE)),"")</f>
        <v/>
      </c>
      <c r="V160" s="256" t="str">
        <f>IFERROR(IF(AND(AND($N159&lt;&gt;$BI$6,$N159&lt;&gt;$BJ$6),V159="有"),$AL$2,VLOOKUP(V159,'P1'!$B$4:$J$35,9,FALSE)),"")</f>
        <v/>
      </c>
      <c r="W160" s="256" t="str">
        <f>IFERROR(IF(AND(AND($N159&lt;&gt;$BI$6,$N159&lt;&gt;$BJ$6),W159="有"),$AL$2,VLOOKUP(W159,'P1'!$B$4:$J$35,9,FALSE)),"")</f>
        <v/>
      </c>
      <c r="X160" s="256" t="str">
        <f>IFERROR(IF(AND(AND($N159&lt;&gt;$BI$6,$N159&lt;&gt;$BJ$6),X159="有"),$AL$2,VLOOKUP(X159,'P1'!$B$4:$J$35,9,FALSE)),"")</f>
        <v/>
      </c>
      <c r="Y160" s="256" t="str">
        <f>IFERROR(IF(AND(AND($N159&lt;&gt;$BI$6,$N159&lt;&gt;$BJ$6),Y159="有"),$AL$2,VLOOKUP(Y159,'P1'!$B$4:$J$35,9,FALSE)),"")</f>
        <v/>
      </c>
      <c r="Z160" s="256" t="str">
        <f>IFERROR(IF(AND(AND($N159&lt;&gt;$BI$6,$N159&lt;&gt;$BJ$6),Z159="有"),$AL$2,VLOOKUP(Z159,'P1'!$B$4:$J$35,9,FALSE)),"")</f>
        <v/>
      </c>
      <c r="AA160" s="256" t="str">
        <f>IFERROR(IF(AND(AND($N159&lt;&gt;$BI$6,$N159&lt;&gt;$BJ$6),AA159="有"),$AL$2,VLOOKUP(AA159,'P1'!$B$4:$J$35,9,FALSE)),"")</f>
        <v/>
      </c>
      <c r="AB160" s="256" t="str">
        <f>IFERROR(IF(AND(AND($N159&lt;&gt;$BI$6,$N159&lt;&gt;$BJ$6),AB159="有"),$AL$2,VLOOKUP(AB159,'P1'!$B$4:$J$35,9,FALSE)),"")</f>
        <v/>
      </c>
      <c r="AC160" s="256" t="str">
        <f>IFERROR(IF(AND(AND($N159&lt;&gt;$BI$6,$N159&lt;&gt;$BJ$6),AC159="有"),$AL$2,VLOOKUP(AC159,'P1'!$B$4:$J$35,9,FALSE)),"")</f>
        <v/>
      </c>
      <c r="AD160" s="256" t="str">
        <f>IFERROR(IF(AND(AND($N159&lt;&gt;$BI$6,$N159&lt;&gt;$BJ$6),AD159="有"),$AL$2,VLOOKUP(AD159,'P1'!$B$4:$J$35,9,FALSE)),"")</f>
        <v/>
      </c>
      <c r="AE160" s="256" t="str">
        <f>IFERROR(IF(AND(AND($N159&lt;&gt;$BI$6,$N159&lt;&gt;$BJ$6),AE159="有"),$AL$2,VLOOKUP(AE159,'P1'!$B$4:$J$35,9,FALSE)),"")</f>
        <v/>
      </c>
      <c r="AF160" s="256" t="str">
        <f>IFERROR(IF(AND(AND($N159&lt;&gt;$BI$6,$N159&lt;&gt;$BJ$6),AF159="有"),$AL$2,VLOOKUP(AF159,'P1'!$B$4:$J$35,9,FALSE)),"")</f>
        <v/>
      </c>
      <c r="AG160" s="256" t="str">
        <f>IFERROR(IF(AND(AND($N159&lt;&gt;$BI$6,$N159&lt;&gt;$BJ$6),AG159="有"),$AL$2,VLOOKUP(AG159,'P1'!$B$4:$J$35,9,FALSE)),"")</f>
        <v/>
      </c>
      <c r="AH160" s="256" t="str">
        <f>IFERROR(IF(AND(AND($N159&lt;&gt;$BI$6,$N159&lt;&gt;$BJ$6),AH159="有"),$AL$2,VLOOKUP(AH159,'P1'!$B$4:$J$35,9,FALSE)),"")</f>
        <v/>
      </c>
      <c r="AI160" s="256" t="str">
        <f>IFERROR(IF(AND(AND($N159&lt;&gt;$BI$6,$N159&lt;&gt;$BJ$6),AI159="有"),$AL$2,VLOOKUP(AI159,'P1'!$B$4:$J$35,9,FALSE)),"")</f>
        <v/>
      </c>
      <c r="AJ160" s="256" t="str">
        <f>IFERROR(IF(AND(AND($N159&lt;&gt;$BI$6,$N159&lt;&gt;$BJ$6),AJ159="有"),$AL$2,VLOOKUP(AJ159,'P1'!$B$4:$J$35,9,FALSE)),"")</f>
        <v/>
      </c>
      <c r="AK160" s="256" t="str">
        <f>IFERROR(IF(AND(AND($N159&lt;&gt;$BI$6,$N159&lt;&gt;$BJ$6),AK159="有"),$AL$2,VLOOKUP(AK159,'P1'!$B$4:$J$35,9,FALSE)),"")</f>
        <v/>
      </c>
      <c r="AL160" s="256" t="str">
        <f>IFERROR(IF(AND(AND($N159&lt;&gt;$BI$6,$N159&lt;&gt;$BJ$6),AL159="有"),$AL$2,VLOOKUP(AL159,'P1'!$B$4:$J$35,9,FALSE)),"")</f>
        <v/>
      </c>
      <c r="AM160" s="256" t="str">
        <f>IFERROR(IF(AND(AND($N159&lt;&gt;$BI$6,$N159&lt;&gt;$BJ$6),AM159="有"),$AL$2,VLOOKUP(AM159,'P1'!$B$4:$J$35,9,FALSE)),"")</f>
        <v/>
      </c>
      <c r="AN160" s="256" t="str">
        <f>IFERROR(IF(AND(AND($N159&lt;&gt;$BI$6,$N159&lt;&gt;$BJ$6),AN159="有"),$AL$2,VLOOKUP(AN159,'P1'!$B$4:$J$35,9,FALSE)),"")</f>
        <v/>
      </c>
      <c r="AO160" s="256" t="str">
        <f>IFERROR(IF(AND(AND($N159&lt;&gt;$BI$6,$N159&lt;&gt;$BJ$6),AO159="有"),$AL$2,VLOOKUP(AO159,'P1'!$B$4:$J$35,9,FALSE)),"")</f>
        <v/>
      </c>
      <c r="AP160" s="256" t="str">
        <f>IFERROR(IF(AND(AND($N159&lt;&gt;$BI$6,$N159&lt;&gt;$BJ$6),AP159="有"),$AL$2,VLOOKUP(AP159,'P1'!$B$4:$J$35,9,FALSE)),"")</f>
        <v/>
      </c>
      <c r="AQ160" s="256" t="str">
        <f>IFERROR(IF(AND(AND($N159&lt;&gt;$BI$6,$N159&lt;&gt;$BJ$6),AQ159="有"),$AL$2,VLOOKUP(AQ159,'P1'!$B$4:$J$35,9,FALSE)),"")</f>
        <v/>
      </c>
      <c r="AR160" s="256" t="str">
        <f>IFERROR(IF(AND(AND($N159&lt;&gt;$BI$6,$N159&lt;&gt;$BJ$6),AR159="有"),$AL$2,VLOOKUP(AR159,'P1'!$B$4:$J$35,9,FALSE)),"")</f>
        <v/>
      </c>
      <c r="AS160" s="256" t="str">
        <f>IFERROR(IF(AND(AND($N159&lt;&gt;$BI$6,$N159&lt;&gt;$BJ$6),AS159="有"),$AL$2,VLOOKUP(AS159,'P1'!$B$4:$J$35,9,FALSE)),"")</f>
        <v/>
      </c>
      <c r="AT160" s="256" t="str">
        <f>IFERROR(IF(AND(AND($N159&lt;&gt;$BI$6,$N159&lt;&gt;$BJ$6),AT159="有"),$AL$2,VLOOKUP(AT159,'P1'!$B$4:$J$35,9,FALSE)),"")</f>
        <v/>
      </c>
      <c r="AU160" s="256" t="str">
        <f>IFERROR(IF(AND(AND($N159&lt;&gt;$BI$6,$N159&lt;&gt;$BJ$6),AU159="有"),$AL$2,VLOOKUP(AU159,'P1'!$B$4:$J$35,9,FALSE)),"")</f>
        <v/>
      </c>
      <c r="AV160" s="257">
        <f>SUM(Q160:AU160)</f>
        <v>0</v>
      </c>
      <c r="AW160" s="707"/>
      <c r="AX160" s="709"/>
      <c r="AY160" s="258"/>
      <c r="AZ160" s="258"/>
    </row>
    <row r="161" spans="2:52" ht="17.100000000000001" customHeight="1">
      <c r="B161" s="686">
        <f t="shared" si="11"/>
        <v>67</v>
      </c>
      <c r="C161" s="717"/>
      <c r="D161" s="718"/>
      <c r="E161" s="718"/>
      <c r="F161" s="718"/>
      <c r="G161" s="718"/>
      <c r="H161" s="719"/>
      <c r="I161" s="723"/>
      <c r="J161" s="724"/>
      <c r="K161" s="724"/>
      <c r="L161" s="724"/>
      <c r="M161" s="725"/>
      <c r="N161" s="729"/>
      <c r="O161" s="730"/>
      <c r="P161" s="737"/>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3">
        <f>COUNTA(Q161:AU161)</f>
        <v>0</v>
      </c>
      <c r="AW161" s="706">
        <f>AV162</f>
        <v>0</v>
      </c>
      <c r="AX161" s="708" t="str">
        <f>IFERROR(ROUNDDOWN(AV162/$AT$2,1),"")</f>
        <v/>
      </c>
      <c r="AY161" s="254"/>
      <c r="AZ161" s="254"/>
    </row>
    <row r="162" spans="2:52" ht="17.100000000000001" customHeight="1">
      <c r="B162" s="687"/>
      <c r="C162" s="720"/>
      <c r="D162" s="721"/>
      <c r="E162" s="721"/>
      <c r="F162" s="721"/>
      <c r="G162" s="721"/>
      <c r="H162" s="722"/>
      <c r="I162" s="726"/>
      <c r="J162" s="727"/>
      <c r="K162" s="727"/>
      <c r="L162" s="727"/>
      <c r="M162" s="728"/>
      <c r="N162" s="738"/>
      <c r="O162" s="739"/>
      <c r="P162" s="740"/>
      <c r="Q162" s="256" t="str">
        <f>IFERROR(IF(AND(AND($N161&lt;&gt;$BI$6,$N161&lt;&gt;$BJ$6),Q161="有"),$AL$2,VLOOKUP(Q161,'P1'!$B$4:$J$35,9,FALSE)),"")</f>
        <v/>
      </c>
      <c r="R162" s="256" t="str">
        <f>IFERROR(IF(AND(AND($N161&lt;&gt;$BI$6,$N161&lt;&gt;$BJ$6),R161="有"),$AL$2,VLOOKUP(R161,'P1'!$B$4:$J$35,9,FALSE)),"")</f>
        <v/>
      </c>
      <c r="S162" s="256" t="str">
        <f>IFERROR(IF(AND(AND($N161&lt;&gt;$BI$6,$N161&lt;&gt;$BJ$6),S161="有"),$AL$2,VLOOKUP(S161,'P1'!$B$4:$J$35,9,FALSE)),"")</f>
        <v/>
      </c>
      <c r="T162" s="256" t="str">
        <f>IFERROR(IF(AND(AND($N161&lt;&gt;$BI$6,$N161&lt;&gt;$BJ$6),T161="有"),$AL$2,VLOOKUP(T161,'P1'!$B$4:$J$35,9,FALSE)),"")</f>
        <v/>
      </c>
      <c r="U162" s="256" t="str">
        <f>IFERROR(IF(AND(AND($N161&lt;&gt;$BI$6,$N161&lt;&gt;$BJ$6),U161="有"),$AL$2,VLOOKUP(U161,'P1'!$B$4:$J$35,9,FALSE)),"")</f>
        <v/>
      </c>
      <c r="V162" s="256" t="str">
        <f>IFERROR(IF(AND(AND($N161&lt;&gt;$BI$6,$N161&lt;&gt;$BJ$6),V161="有"),$AL$2,VLOOKUP(V161,'P1'!$B$4:$J$35,9,FALSE)),"")</f>
        <v/>
      </c>
      <c r="W162" s="256" t="str">
        <f>IFERROR(IF(AND(AND($N161&lt;&gt;$BI$6,$N161&lt;&gt;$BJ$6),W161="有"),$AL$2,VLOOKUP(W161,'P1'!$B$4:$J$35,9,FALSE)),"")</f>
        <v/>
      </c>
      <c r="X162" s="256" t="str">
        <f>IFERROR(IF(AND(AND($N161&lt;&gt;$BI$6,$N161&lt;&gt;$BJ$6),X161="有"),$AL$2,VLOOKUP(X161,'P1'!$B$4:$J$35,9,FALSE)),"")</f>
        <v/>
      </c>
      <c r="Y162" s="256" t="str">
        <f>IFERROR(IF(AND(AND($N161&lt;&gt;$BI$6,$N161&lt;&gt;$BJ$6),Y161="有"),$AL$2,VLOOKUP(Y161,'P1'!$B$4:$J$35,9,FALSE)),"")</f>
        <v/>
      </c>
      <c r="Z162" s="256" t="str">
        <f>IFERROR(IF(AND(AND($N161&lt;&gt;$BI$6,$N161&lt;&gt;$BJ$6),Z161="有"),$AL$2,VLOOKUP(Z161,'P1'!$B$4:$J$35,9,FALSE)),"")</f>
        <v/>
      </c>
      <c r="AA162" s="256" t="str">
        <f>IFERROR(IF(AND(AND($N161&lt;&gt;$BI$6,$N161&lt;&gt;$BJ$6),AA161="有"),$AL$2,VLOOKUP(AA161,'P1'!$B$4:$J$35,9,FALSE)),"")</f>
        <v/>
      </c>
      <c r="AB162" s="256" t="str">
        <f>IFERROR(IF(AND(AND($N161&lt;&gt;$BI$6,$N161&lt;&gt;$BJ$6),AB161="有"),$AL$2,VLOOKUP(AB161,'P1'!$B$4:$J$35,9,FALSE)),"")</f>
        <v/>
      </c>
      <c r="AC162" s="256" t="str">
        <f>IFERROR(IF(AND(AND($N161&lt;&gt;$BI$6,$N161&lt;&gt;$BJ$6),AC161="有"),$AL$2,VLOOKUP(AC161,'P1'!$B$4:$J$35,9,FALSE)),"")</f>
        <v/>
      </c>
      <c r="AD162" s="256" t="str">
        <f>IFERROR(IF(AND(AND($N161&lt;&gt;$BI$6,$N161&lt;&gt;$BJ$6),AD161="有"),$AL$2,VLOOKUP(AD161,'P1'!$B$4:$J$35,9,FALSE)),"")</f>
        <v/>
      </c>
      <c r="AE162" s="256" t="str">
        <f>IFERROR(IF(AND(AND($N161&lt;&gt;$BI$6,$N161&lt;&gt;$BJ$6),AE161="有"),$AL$2,VLOOKUP(AE161,'P1'!$B$4:$J$35,9,FALSE)),"")</f>
        <v/>
      </c>
      <c r="AF162" s="256" t="str">
        <f>IFERROR(IF(AND(AND($N161&lt;&gt;$BI$6,$N161&lt;&gt;$BJ$6),AF161="有"),$AL$2,VLOOKUP(AF161,'P1'!$B$4:$J$35,9,FALSE)),"")</f>
        <v/>
      </c>
      <c r="AG162" s="256" t="str">
        <f>IFERROR(IF(AND(AND($N161&lt;&gt;$BI$6,$N161&lt;&gt;$BJ$6),AG161="有"),$AL$2,VLOOKUP(AG161,'P1'!$B$4:$J$35,9,FALSE)),"")</f>
        <v/>
      </c>
      <c r="AH162" s="256" t="str">
        <f>IFERROR(IF(AND(AND($N161&lt;&gt;$BI$6,$N161&lt;&gt;$BJ$6),AH161="有"),$AL$2,VLOOKUP(AH161,'P1'!$B$4:$J$35,9,FALSE)),"")</f>
        <v/>
      </c>
      <c r="AI162" s="256" t="str">
        <f>IFERROR(IF(AND(AND($N161&lt;&gt;$BI$6,$N161&lt;&gt;$BJ$6),AI161="有"),$AL$2,VLOOKUP(AI161,'P1'!$B$4:$J$35,9,FALSE)),"")</f>
        <v/>
      </c>
      <c r="AJ162" s="256" t="str">
        <f>IFERROR(IF(AND(AND($N161&lt;&gt;$BI$6,$N161&lt;&gt;$BJ$6),AJ161="有"),$AL$2,VLOOKUP(AJ161,'P1'!$B$4:$J$35,9,FALSE)),"")</f>
        <v/>
      </c>
      <c r="AK162" s="256" t="str">
        <f>IFERROR(IF(AND(AND($N161&lt;&gt;$BI$6,$N161&lt;&gt;$BJ$6),AK161="有"),$AL$2,VLOOKUP(AK161,'P1'!$B$4:$J$35,9,FALSE)),"")</f>
        <v/>
      </c>
      <c r="AL162" s="256" t="str">
        <f>IFERROR(IF(AND(AND($N161&lt;&gt;$BI$6,$N161&lt;&gt;$BJ$6),AL161="有"),$AL$2,VLOOKUP(AL161,'P1'!$B$4:$J$35,9,FALSE)),"")</f>
        <v/>
      </c>
      <c r="AM162" s="256" t="str">
        <f>IFERROR(IF(AND(AND($N161&lt;&gt;$BI$6,$N161&lt;&gt;$BJ$6),AM161="有"),$AL$2,VLOOKUP(AM161,'P1'!$B$4:$J$35,9,FALSE)),"")</f>
        <v/>
      </c>
      <c r="AN162" s="256" t="str">
        <f>IFERROR(IF(AND(AND($N161&lt;&gt;$BI$6,$N161&lt;&gt;$BJ$6),AN161="有"),$AL$2,VLOOKUP(AN161,'P1'!$B$4:$J$35,9,FALSE)),"")</f>
        <v/>
      </c>
      <c r="AO162" s="256" t="str">
        <f>IFERROR(IF(AND(AND($N161&lt;&gt;$BI$6,$N161&lt;&gt;$BJ$6),AO161="有"),$AL$2,VLOOKUP(AO161,'P1'!$B$4:$J$35,9,FALSE)),"")</f>
        <v/>
      </c>
      <c r="AP162" s="256" t="str">
        <f>IFERROR(IF(AND(AND($N161&lt;&gt;$BI$6,$N161&lt;&gt;$BJ$6),AP161="有"),$AL$2,VLOOKUP(AP161,'P1'!$B$4:$J$35,9,FALSE)),"")</f>
        <v/>
      </c>
      <c r="AQ162" s="256" t="str">
        <f>IFERROR(IF(AND(AND($N161&lt;&gt;$BI$6,$N161&lt;&gt;$BJ$6),AQ161="有"),$AL$2,VLOOKUP(AQ161,'P1'!$B$4:$J$35,9,FALSE)),"")</f>
        <v/>
      </c>
      <c r="AR162" s="256" t="str">
        <f>IFERROR(IF(AND(AND($N161&lt;&gt;$BI$6,$N161&lt;&gt;$BJ$6),AR161="有"),$AL$2,VLOOKUP(AR161,'P1'!$B$4:$J$35,9,FALSE)),"")</f>
        <v/>
      </c>
      <c r="AS162" s="256" t="str">
        <f>IFERROR(IF(AND(AND($N161&lt;&gt;$BI$6,$N161&lt;&gt;$BJ$6),AS161="有"),$AL$2,VLOOKUP(AS161,'P1'!$B$4:$J$35,9,FALSE)),"")</f>
        <v/>
      </c>
      <c r="AT162" s="256" t="str">
        <f>IFERROR(IF(AND(AND($N161&lt;&gt;$BI$6,$N161&lt;&gt;$BJ$6),AT161="有"),$AL$2,VLOOKUP(AT161,'P1'!$B$4:$J$35,9,FALSE)),"")</f>
        <v/>
      </c>
      <c r="AU162" s="256" t="str">
        <f>IFERROR(IF(AND(AND($N161&lt;&gt;$BI$6,$N161&lt;&gt;$BJ$6),AU161="有"),$AL$2,VLOOKUP(AU161,'P1'!$B$4:$J$35,9,FALSE)),"")</f>
        <v/>
      </c>
      <c r="AV162" s="257">
        <f>SUM(Q162:AU162)</f>
        <v>0</v>
      </c>
      <c r="AW162" s="707"/>
      <c r="AX162" s="709"/>
      <c r="AY162" s="258"/>
      <c r="AZ162" s="258"/>
    </row>
    <row r="163" spans="2:52" ht="17.100000000000001" customHeight="1">
      <c r="B163" s="686">
        <f t="shared" si="11"/>
        <v>68</v>
      </c>
      <c r="C163" s="717"/>
      <c r="D163" s="718"/>
      <c r="E163" s="718"/>
      <c r="F163" s="718"/>
      <c r="G163" s="718"/>
      <c r="H163" s="719"/>
      <c r="I163" s="723"/>
      <c r="J163" s="724"/>
      <c r="K163" s="724"/>
      <c r="L163" s="724"/>
      <c r="M163" s="725"/>
      <c r="N163" s="729"/>
      <c r="O163" s="730"/>
      <c r="P163" s="737"/>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c r="AV163" s="253">
        <f>COUNTA(Q163:AU163)</f>
        <v>0</v>
      </c>
      <c r="AW163" s="706">
        <f>AV164</f>
        <v>0</v>
      </c>
      <c r="AX163" s="708" t="str">
        <f>IFERROR(ROUNDDOWN(AV164/$AT$2,1),"")</f>
        <v/>
      </c>
      <c r="AY163" s="254"/>
      <c r="AZ163" s="254"/>
    </row>
    <row r="164" spans="2:52" ht="17.100000000000001" customHeight="1">
      <c r="B164" s="687"/>
      <c r="C164" s="720"/>
      <c r="D164" s="721"/>
      <c r="E164" s="721"/>
      <c r="F164" s="721"/>
      <c r="G164" s="721"/>
      <c r="H164" s="722"/>
      <c r="I164" s="726"/>
      <c r="J164" s="727"/>
      <c r="K164" s="727"/>
      <c r="L164" s="727"/>
      <c r="M164" s="728"/>
      <c r="N164" s="738"/>
      <c r="O164" s="739"/>
      <c r="P164" s="740"/>
      <c r="Q164" s="256" t="str">
        <f>IFERROR(IF(AND(AND($N163&lt;&gt;$BI$6,$N163&lt;&gt;$BJ$6),Q163="有"),$AL$2,VLOOKUP(Q163,'P1'!$B$4:$J$35,9,FALSE)),"")</f>
        <v/>
      </c>
      <c r="R164" s="256" t="str">
        <f>IFERROR(IF(AND(AND($N163&lt;&gt;$BI$6,$N163&lt;&gt;$BJ$6),R163="有"),$AL$2,VLOOKUP(R163,'P1'!$B$4:$J$35,9,FALSE)),"")</f>
        <v/>
      </c>
      <c r="S164" s="256" t="str">
        <f>IFERROR(IF(AND(AND($N163&lt;&gt;$BI$6,$N163&lt;&gt;$BJ$6),S163="有"),$AL$2,VLOOKUP(S163,'P1'!$B$4:$J$35,9,FALSE)),"")</f>
        <v/>
      </c>
      <c r="T164" s="256" t="str">
        <f>IFERROR(IF(AND(AND($N163&lt;&gt;$BI$6,$N163&lt;&gt;$BJ$6),T163="有"),$AL$2,VLOOKUP(T163,'P1'!$B$4:$J$35,9,FALSE)),"")</f>
        <v/>
      </c>
      <c r="U164" s="256" t="str">
        <f>IFERROR(IF(AND(AND($N163&lt;&gt;$BI$6,$N163&lt;&gt;$BJ$6),U163="有"),$AL$2,VLOOKUP(U163,'P1'!$B$4:$J$35,9,FALSE)),"")</f>
        <v/>
      </c>
      <c r="V164" s="256" t="str">
        <f>IFERROR(IF(AND(AND($N163&lt;&gt;$BI$6,$N163&lt;&gt;$BJ$6),V163="有"),$AL$2,VLOOKUP(V163,'P1'!$B$4:$J$35,9,FALSE)),"")</f>
        <v/>
      </c>
      <c r="W164" s="256" t="str">
        <f>IFERROR(IF(AND(AND($N163&lt;&gt;$BI$6,$N163&lt;&gt;$BJ$6),W163="有"),$AL$2,VLOOKUP(W163,'P1'!$B$4:$J$35,9,FALSE)),"")</f>
        <v/>
      </c>
      <c r="X164" s="256" t="str">
        <f>IFERROR(IF(AND(AND($N163&lt;&gt;$BI$6,$N163&lt;&gt;$BJ$6),X163="有"),$AL$2,VLOOKUP(X163,'P1'!$B$4:$J$35,9,FALSE)),"")</f>
        <v/>
      </c>
      <c r="Y164" s="256" t="str">
        <f>IFERROR(IF(AND(AND($N163&lt;&gt;$BI$6,$N163&lt;&gt;$BJ$6),Y163="有"),$AL$2,VLOOKUP(Y163,'P1'!$B$4:$J$35,9,FALSE)),"")</f>
        <v/>
      </c>
      <c r="Z164" s="256" t="str">
        <f>IFERROR(IF(AND(AND($N163&lt;&gt;$BI$6,$N163&lt;&gt;$BJ$6),Z163="有"),$AL$2,VLOOKUP(Z163,'P1'!$B$4:$J$35,9,FALSE)),"")</f>
        <v/>
      </c>
      <c r="AA164" s="256" t="str">
        <f>IFERROR(IF(AND(AND($N163&lt;&gt;$BI$6,$N163&lt;&gt;$BJ$6),AA163="有"),$AL$2,VLOOKUP(AA163,'P1'!$B$4:$J$35,9,FALSE)),"")</f>
        <v/>
      </c>
      <c r="AB164" s="256" t="str">
        <f>IFERROR(IF(AND(AND($N163&lt;&gt;$BI$6,$N163&lt;&gt;$BJ$6),AB163="有"),$AL$2,VLOOKUP(AB163,'P1'!$B$4:$J$35,9,FALSE)),"")</f>
        <v/>
      </c>
      <c r="AC164" s="256" t="str">
        <f>IFERROR(IF(AND(AND($N163&lt;&gt;$BI$6,$N163&lt;&gt;$BJ$6),AC163="有"),$AL$2,VLOOKUP(AC163,'P1'!$B$4:$J$35,9,FALSE)),"")</f>
        <v/>
      </c>
      <c r="AD164" s="256" t="str">
        <f>IFERROR(IF(AND(AND($N163&lt;&gt;$BI$6,$N163&lt;&gt;$BJ$6),AD163="有"),$AL$2,VLOOKUP(AD163,'P1'!$B$4:$J$35,9,FALSE)),"")</f>
        <v/>
      </c>
      <c r="AE164" s="256" t="str">
        <f>IFERROR(IF(AND(AND($N163&lt;&gt;$BI$6,$N163&lt;&gt;$BJ$6),AE163="有"),$AL$2,VLOOKUP(AE163,'P1'!$B$4:$J$35,9,FALSE)),"")</f>
        <v/>
      </c>
      <c r="AF164" s="256" t="str">
        <f>IFERROR(IF(AND(AND($N163&lt;&gt;$BI$6,$N163&lt;&gt;$BJ$6),AF163="有"),$AL$2,VLOOKUP(AF163,'P1'!$B$4:$J$35,9,FALSE)),"")</f>
        <v/>
      </c>
      <c r="AG164" s="256" t="str">
        <f>IFERROR(IF(AND(AND($N163&lt;&gt;$BI$6,$N163&lt;&gt;$BJ$6),AG163="有"),$AL$2,VLOOKUP(AG163,'P1'!$B$4:$J$35,9,FALSE)),"")</f>
        <v/>
      </c>
      <c r="AH164" s="256" t="str">
        <f>IFERROR(IF(AND(AND($N163&lt;&gt;$BI$6,$N163&lt;&gt;$BJ$6),AH163="有"),$AL$2,VLOOKUP(AH163,'P1'!$B$4:$J$35,9,FALSE)),"")</f>
        <v/>
      </c>
      <c r="AI164" s="256" t="str">
        <f>IFERROR(IF(AND(AND($N163&lt;&gt;$BI$6,$N163&lt;&gt;$BJ$6),AI163="有"),$AL$2,VLOOKUP(AI163,'P1'!$B$4:$J$35,9,FALSE)),"")</f>
        <v/>
      </c>
      <c r="AJ164" s="256" t="str">
        <f>IFERROR(IF(AND(AND($N163&lt;&gt;$BI$6,$N163&lt;&gt;$BJ$6),AJ163="有"),$AL$2,VLOOKUP(AJ163,'P1'!$B$4:$J$35,9,FALSE)),"")</f>
        <v/>
      </c>
      <c r="AK164" s="256" t="str">
        <f>IFERROR(IF(AND(AND($N163&lt;&gt;$BI$6,$N163&lt;&gt;$BJ$6),AK163="有"),$AL$2,VLOOKUP(AK163,'P1'!$B$4:$J$35,9,FALSE)),"")</f>
        <v/>
      </c>
      <c r="AL164" s="256" t="str">
        <f>IFERROR(IF(AND(AND($N163&lt;&gt;$BI$6,$N163&lt;&gt;$BJ$6),AL163="有"),$AL$2,VLOOKUP(AL163,'P1'!$B$4:$J$35,9,FALSE)),"")</f>
        <v/>
      </c>
      <c r="AM164" s="256" t="str">
        <f>IFERROR(IF(AND(AND($N163&lt;&gt;$BI$6,$N163&lt;&gt;$BJ$6),AM163="有"),$AL$2,VLOOKUP(AM163,'P1'!$B$4:$J$35,9,FALSE)),"")</f>
        <v/>
      </c>
      <c r="AN164" s="256" t="str">
        <f>IFERROR(IF(AND(AND($N163&lt;&gt;$BI$6,$N163&lt;&gt;$BJ$6),AN163="有"),$AL$2,VLOOKUP(AN163,'P1'!$B$4:$J$35,9,FALSE)),"")</f>
        <v/>
      </c>
      <c r="AO164" s="256" t="str">
        <f>IFERROR(IF(AND(AND($N163&lt;&gt;$BI$6,$N163&lt;&gt;$BJ$6),AO163="有"),$AL$2,VLOOKUP(AO163,'P1'!$B$4:$J$35,9,FALSE)),"")</f>
        <v/>
      </c>
      <c r="AP164" s="256" t="str">
        <f>IFERROR(IF(AND(AND($N163&lt;&gt;$BI$6,$N163&lt;&gt;$BJ$6),AP163="有"),$AL$2,VLOOKUP(AP163,'P1'!$B$4:$J$35,9,FALSE)),"")</f>
        <v/>
      </c>
      <c r="AQ164" s="256" t="str">
        <f>IFERROR(IF(AND(AND($N163&lt;&gt;$BI$6,$N163&lt;&gt;$BJ$6),AQ163="有"),$AL$2,VLOOKUP(AQ163,'P1'!$B$4:$J$35,9,FALSE)),"")</f>
        <v/>
      </c>
      <c r="AR164" s="256" t="str">
        <f>IFERROR(IF(AND(AND($N163&lt;&gt;$BI$6,$N163&lt;&gt;$BJ$6),AR163="有"),$AL$2,VLOOKUP(AR163,'P1'!$B$4:$J$35,9,FALSE)),"")</f>
        <v/>
      </c>
      <c r="AS164" s="256" t="str">
        <f>IFERROR(IF(AND(AND($N163&lt;&gt;$BI$6,$N163&lt;&gt;$BJ$6),AS163="有"),$AL$2,VLOOKUP(AS163,'P1'!$B$4:$J$35,9,FALSE)),"")</f>
        <v/>
      </c>
      <c r="AT164" s="256" t="str">
        <f>IFERROR(IF(AND(AND($N163&lt;&gt;$BI$6,$N163&lt;&gt;$BJ$6),AT163="有"),$AL$2,VLOOKUP(AT163,'P1'!$B$4:$J$35,9,FALSE)),"")</f>
        <v/>
      </c>
      <c r="AU164" s="256" t="str">
        <f>IFERROR(IF(AND(AND($N163&lt;&gt;$BI$6,$N163&lt;&gt;$BJ$6),AU163="有"),$AL$2,VLOOKUP(AU163,'P1'!$B$4:$J$35,9,FALSE)),"")</f>
        <v/>
      </c>
      <c r="AV164" s="257">
        <f>SUM(Q164:AU164)</f>
        <v>0</v>
      </c>
      <c r="AW164" s="707"/>
      <c r="AX164" s="709"/>
      <c r="AY164" s="258"/>
      <c r="AZ164" s="258"/>
    </row>
    <row r="165" spans="2:52" ht="17.100000000000001" customHeight="1">
      <c r="B165" s="686">
        <f t="shared" si="11"/>
        <v>69</v>
      </c>
      <c r="C165" s="717"/>
      <c r="D165" s="718"/>
      <c r="E165" s="718"/>
      <c r="F165" s="718"/>
      <c r="G165" s="718"/>
      <c r="H165" s="719"/>
      <c r="I165" s="723"/>
      <c r="J165" s="724"/>
      <c r="K165" s="724"/>
      <c r="L165" s="724"/>
      <c r="M165" s="725"/>
      <c r="N165" s="729"/>
      <c r="O165" s="730"/>
      <c r="P165" s="737"/>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3">
        <f>COUNTA(Q165:AU165)</f>
        <v>0</v>
      </c>
      <c r="AW165" s="706">
        <f>AV166</f>
        <v>0</v>
      </c>
      <c r="AX165" s="708" t="str">
        <f>IFERROR(ROUNDDOWN(AV166/$AT$2,1),"")</f>
        <v/>
      </c>
      <c r="AY165" s="254"/>
      <c r="AZ165" s="254"/>
    </row>
    <row r="166" spans="2:52" ht="17.100000000000001" customHeight="1">
      <c r="B166" s="687"/>
      <c r="C166" s="720"/>
      <c r="D166" s="721"/>
      <c r="E166" s="721"/>
      <c r="F166" s="721"/>
      <c r="G166" s="721"/>
      <c r="H166" s="722"/>
      <c r="I166" s="726"/>
      <c r="J166" s="727"/>
      <c r="K166" s="727"/>
      <c r="L166" s="727"/>
      <c r="M166" s="728"/>
      <c r="N166" s="738"/>
      <c r="O166" s="739"/>
      <c r="P166" s="740"/>
      <c r="Q166" s="256" t="str">
        <f>IFERROR(IF(AND(AND($N165&lt;&gt;$BI$6,$N165&lt;&gt;$BJ$6),Q165="有"),$AL$2,VLOOKUP(Q165,'P1'!$B$4:$J$35,9,FALSE)),"")</f>
        <v/>
      </c>
      <c r="R166" s="256" t="str">
        <f>IFERROR(IF(AND(AND($N165&lt;&gt;$BI$6,$N165&lt;&gt;$BJ$6),R165="有"),$AL$2,VLOOKUP(R165,'P1'!$B$4:$J$35,9,FALSE)),"")</f>
        <v/>
      </c>
      <c r="S166" s="256" t="str">
        <f>IFERROR(IF(AND(AND($N165&lt;&gt;$BI$6,$N165&lt;&gt;$BJ$6),S165="有"),$AL$2,VLOOKUP(S165,'P1'!$B$4:$J$35,9,FALSE)),"")</f>
        <v/>
      </c>
      <c r="T166" s="256" t="str">
        <f>IFERROR(IF(AND(AND($N165&lt;&gt;$BI$6,$N165&lt;&gt;$BJ$6),T165="有"),$AL$2,VLOOKUP(T165,'P1'!$B$4:$J$35,9,FALSE)),"")</f>
        <v/>
      </c>
      <c r="U166" s="256" t="str">
        <f>IFERROR(IF(AND(AND($N165&lt;&gt;$BI$6,$N165&lt;&gt;$BJ$6),U165="有"),$AL$2,VLOOKUP(U165,'P1'!$B$4:$J$35,9,FALSE)),"")</f>
        <v/>
      </c>
      <c r="V166" s="256" t="str">
        <f>IFERROR(IF(AND(AND($N165&lt;&gt;$BI$6,$N165&lt;&gt;$BJ$6),V165="有"),$AL$2,VLOOKUP(V165,'P1'!$B$4:$J$35,9,FALSE)),"")</f>
        <v/>
      </c>
      <c r="W166" s="256" t="str">
        <f>IFERROR(IF(AND(AND($N165&lt;&gt;$BI$6,$N165&lt;&gt;$BJ$6),W165="有"),$AL$2,VLOOKUP(W165,'P1'!$B$4:$J$35,9,FALSE)),"")</f>
        <v/>
      </c>
      <c r="X166" s="256" t="str">
        <f>IFERROR(IF(AND(AND($N165&lt;&gt;$BI$6,$N165&lt;&gt;$BJ$6),X165="有"),$AL$2,VLOOKUP(X165,'P1'!$B$4:$J$35,9,FALSE)),"")</f>
        <v/>
      </c>
      <c r="Y166" s="256" t="str">
        <f>IFERROR(IF(AND(AND($N165&lt;&gt;$BI$6,$N165&lt;&gt;$BJ$6),Y165="有"),$AL$2,VLOOKUP(Y165,'P1'!$B$4:$J$35,9,FALSE)),"")</f>
        <v/>
      </c>
      <c r="Z166" s="256" t="str">
        <f>IFERROR(IF(AND(AND($N165&lt;&gt;$BI$6,$N165&lt;&gt;$BJ$6),Z165="有"),$AL$2,VLOOKUP(Z165,'P1'!$B$4:$J$35,9,FALSE)),"")</f>
        <v/>
      </c>
      <c r="AA166" s="256" t="str">
        <f>IFERROR(IF(AND(AND($N165&lt;&gt;$BI$6,$N165&lt;&gt;$BJ$6),AA165="有"),$AL$2,VLOOKUP(AA165,'P1'!$B$4:$J$35,9,FALSE)),"")</f>
        <v/>
      </c>
      <c r="AB166" s="256" t="str">
        <f>IFERROR(IF(AND(AND($N165&lt;&gt;$BI$6,$N165&lt;&gt;$BJ$6),AB165="有"),$AL$2,VLOOKUP(AB165,'P1'!$B$4:$J$35,9,FALSE)),"")</f>
        <v/>
      </c>
      <c r="AC166" s="256" t="str">
        <f>IFERROR(IF(AND(AND($N165&lt;&gt;$BI$6,$N165&lt;&gt;$BJ$6),AC165="有"),$AL$2,VLOOKUP(AC165,'P1'!$B$4:$J$35,9,FALSE)),"")</f>
        <v/>
      </c>
      <c r="AD166" s="256" t="str">
        <f>IFERROR(IF(AND(AND($N165&lt;&gt;$BI$6,$N165&lt;&gt;$BJ$6),AD165="有"),$AL$2,VLOOKUP(AD165,'P1'!$B$4:$J$35,9,FALSE)),"")</f>
        <v/>
      </c>
      <c r="AE166" s="256" t="str">
        <f>IFERROR(IF(AND(AND($N165&lt;&gt;$BI$6,$N165&lt;&gt;$BJ$6),AE165="有"),$AL$2,VLOOKUP(AE165,'P1'!$B$4:$J$35,9,FALSE)),"")</f>
        <v/>
      </c>
      <c r="AF166" s="256" t="str">
        <f>IFERROR(IF(AND(AND($N165&lt;&gt;$BI$6,$N165&lt;&gt;$BJ$6),AF165="有"),$AL$2,VLOOKUP(AF165,'P1'!$B$4:$J$35,9,FALSE)),"")</f>
        <v/>
      </c>
      <c r="AG166" s="256" t="str">
        <f>IFERROR(IF(AND(AND($N165&lt;&gt;$BI$6,$N165&lt;&gt;$BJ$6),AG165="有"),$AL$2,VLOOKUP(AG165,'P1'!$B$4:$J$35,9,FALSE)),"")</f>
        <v/>
      </c>
      <c r="AH166" s="256" t="str">
        <f>IFERROR(IF(AND(AND($N165&lt;&gt;$BI$6,$N165&lt;&gt;$BJ$6),AH165="有"),$AL$2,VLOOKUP(AH165,'P1'!$B$4:$J$35,9,FALSE)),"")</f>
        <v/>
      </c>
      <c r="AI166" s="256" t="str">
        <f>IFERROR(IF(AND(AND($N165&lt;&gt;$BI$6,$N165&lt;&gt;$BJ$6),AI165="有"),$AL$2,VLOOKUP(AI165,'P1'!$B$4:$J$35,9,FALSE)),"")</f>
        <v/>
      </c>
      <c r="AJ166" s="256" t="str">
        <f>IFERROR(IF(AND(AND($N165&lt;&gt;$BI$6,$N165&lt;&gt;$BJ$6),AJ165="有"),$AL$2,VLOOKUP(AJ165,'P1'!$B$4:$J$35,9,FALSE)),"")</f>
        <v/>
      </c>
      <c r="AK166" s="256" t="str">
        <f>IFERROR(IF(AND(AND($N165&lt;&gt;$BI$6,$N165&lt;&gt;$BJ$6),AK165="有"),$AL$2,VLOOKUP(AK165,'P1'!$B$4:$J$35,9,FALSE)),"")</f>
        <v/>
      </c>
      <c r="AL166" s="256" t="str">
        <f>IFERROR(IF(AND(AND($N165&lt;&gt;$BI$6,$N165&lt;&gt;$BJ$6),AL165="有"),$AL$2,VLOOKUP(AL165,'P1'!$B$4:$J$35,9,FALSE)),"")</f>
        <v/>
      </c>
      <c r="AM166" s="256" t="str">
        <f>IFERROR(IF(AND(AND($N165&lt;&gt;$BI$6,$N165&lt;&gt;$BJ$6),AM165="有"),$AL$2,VLOOKUP(AM165,'P1'!$B$4:$J$35,9,FALSE)),"")</f>
        <v/>
      </c>
      <c r="AN166" s="256" t="str">
        <f>IFERROR(IF(AND(AND($N165&lt;&gt;$BI$6,$N165&lt;&gt;$BJ$6),AN165="有"),$AL$2,VLOOKUP(AN165,'P1'!$B$4:$J$35,9,FALSE)),"")</f>
        <v/>
      </c>
      <c r="AO166" s="256" t="str">
        <f>IFERROR(IF(AND(AND($N165&lt;&gt;$BI$6,$N165&lt;&gt;$BJ$6),AO165="有"),$AL$2,VLOOKUP(AO165,'P1'!$B$4:$J$35,9,FALSE)),"")</f>
        <v/>
      </c>
      <c r="AP166" s="256" t="str">
        <f>IFERROR(IF(AND(AND($N165&lt;&gt;$BI$6,$N165&lt;&gt;$BJ$6),AP165="有"),$AL$2,VLOOKUP(AP165,'P1'!$B$4:$J$35,9,FALSE)),"")</f>
        <v/>
      </c>
      <c r="AQ166" s="256" t="str">
        <f>IFERROR(IF(AND(AND($N165&lt;&gt;$BI$6,$N165&lt;&gt;$BJ$6),AQ165="有"),$AL$2,VLOOKUP(AQ165,'P1'!$B$4:$J$35,9,FALSE)),"")</f>
        <v/>
      </c>
      <c r="AR166" s="256" t="str">
        <f>IFERROR(IF(AND(AND($N165&lt;&gt;$BI$6,$N165&lt;&gt;$BJ$6),AR165="有"),$AL$2,VLOOKUP(AR165,'P1'!$B$4:$J$35,9,FALSE)),"")</f>
        <v/>
      </c>
      <c r="AS166" s="256" t="str">
        <f>IFERROR(IF(AND(AND($N165&lt;&gt;$BI$6,$N165&lt;&gt;$BJ$6),AS165="有"),$AL$2,VLOOKUP(AS165,'P1'!$B$4:$J$35,9,FALSE)),"")</f>
        <v/>
      </c>
      <c r="AT166" s="256" t="str">
        <f>IFERROR(IF(AND(AND($N165&lt;&gt;$BI$6,$N165&lt;&gt;$BJ$6),AT165="有"),$AL$2,VLOOKUP(AT165,'P1'!$B$4:$J$35,9,FALSE)),"")</f>
        <v/>
      </c>
      <c r="AU166" s="256" t="str">
        <f>IFERROR(IF(AND(AND($N165&lt;&gt;$BI$6,$N165&lt;&gt;$BJ$6),AU165="有"),$AL$2,VLOOKUP(AU165,'P1'!$B$4:$J$35,9,FALSE)),"")</f>
        <v/>
      </c>
      <c r="AV166" s="257">
        <f>SUM(Q166:AU166)</f>
        <v>0</v>
      </c>
      <c r="AW166" s="707"/>
      <c r="AX166" s="709"/>
      <c r="AY166" s="258"/>
      <c r="AZ166" s="258"/>
    </row>
    <row r="167" spans="2:52" ht="17.100000000000001" customHeight="1">
      <c r="B167" s="686">
        <f t="shared" si="11"/>
        <v>70</v>
      </c>
      <c r="C167" s="717"/>
      <c r="D167" s="718"/>
      <c r="E167" s="718"/>
      <c r="F167" s="718"/>
      <c r="G167" s="718"/>
      <c r="H167" s="719"/>
      <c r="I167" s="723"/>
      <c r="J167" s="724"/>
      <c r="K167" s="724"/>
      <c r="L167" s="724"/>
      <c r="M167" s="725"/>
      <c r="N167" s="729"/>
      <c r="O167" s="730"/>
      <c r="P167" s="71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253">
        <f>COUNTA(Q167:AU167)</f>
        <v>0</v>
      </c>
      <c r="AW167" s="706">
        <f>AV168</f>
        <v>0</v>
      </c>
      <c r="AX167" s="708" t="str">
        <f>IFERROR(ROUNDDOWN(AV168/$AT$2,1),"")</f>
        <v/>
      </c>
      <c r="AY167" s="254"/>
      <c r="AZ167" s="254"/>
    </row>
    <row r="168" spans="2:52" ht="17.100000000000001" customHeight="1">
      <c r="B168" s="687"/>
      <c r="C168" s="720"/>
      <c r="D168" s="721"/>
      <c r="E168" s="721"/>
      <c r="F168" s="721"/>
      <c r="G168" s="721"/>
      <c r="H168" s="722"/>
      <c r="I168" s="726"/>
      <c r="J168" s="727"/>
      <c r="K168" s="727"/>
      <c r="L168" s="727"/>
      <c r="M168" s="728"/>
      <c r="N168" s="720"/>
      <c r="O168" s="721"/>
      <c r="P168" s="722"/>
      <c r="Q168" s="256" t="str">
        <f>IFERROR(IF(AND(AND($N167&lt;&gt;$BI$6,$N167&lt;&gt;$BJ$6),Q167="有"),$AL$2,VLOOKUP(Q167,'P1'!$B$4:$J$35,9,FALSE)),"")</f>
        <v/>
      </c>
      <c r="R168" s="256" t="str">
        <f>IFERROR(IF(AND(AND($N167&lt;&gt;$BI$6,$N167&lt;&gt;$BJ$6),R167="有"),$AL$2,VLOOKUP(R167,'P1'!$B$4:$J$35,9,FALSE)),"")</f>
        <v/>
      </c>
      <c r="S168" s="256" t="str">
        <f>IFERROR(IF(AND(AND($N167&lt;&gt;$BI$6,$N167&lt;&gt;$BJ$6),S167="有"),$AL$2,VLOOKUP(S167,'P1'!$B$4:$J$35,9,FALSE)),"")</f>
        <v/>
      </c>
      <c r="T168" s="256" t="str">
        <f>IFERROR(IF(AND(AND($N167&lt;&gt;$BI$6,$N167&lt;&gt;$BJ$6),T167="有"),$AL$2,VLOOKUP(T167,'P1'!$B$4:$J$35,9,FALSE)),"")</f>
        <v/>
      </c>
      <c r="U168" s="256" t="str">
        <f>IFERROR(IF(AND(AND($N167&lt;&gt;$BI$6,$N167&lt;&gt;$BJ$6),U167="有"),$AL$2,VLOOKUP(U167,'P1'!$B$4:$J$35,9,FALSE)),"")</f>
        <v/>
      </c>
      <c r="V168" s="256" t="str">
        <f>IFERROR(IF(AND(AND($N167&lt;&gt;$BI$6,$N167&lt;&gt;$BJ$6),V167="有"),$AL$2,VLOOKUP(V167,'P1'!$B$4:$J$35,9,FALSE)),"")</f>
        <v/>
      </c>
      <c r="W168" s="256" t="str">
        <f>IFERROR(IF(AND(AND($N167&lt;&gt;$BI$6,$N167&lt;&gt;$BJ$6),W167="有"),$AL$2,VLOOKUP(W167,'P1'!$B$4:$J$35,9,FALSE)),"")</f>
        <v/>
      </c>
      <c r="X168" s="256" t="str">
        <f>IFERROR(IF(AND(AND($N167&lt;&gt;$BI$6,$N167&lt;&gt;$BJ$6),X167="有"),$AL$2,VLOOKUP(X167,'P1'!$B$4:$J$35,9,FALSE)),"")</f>
        <v/>
      </c>
      <c r="Y168" s="256" t="str">
        <f>IFERROR(IF(AND(AND($N167&lt;&gt;$BI$6,$N167&lt;&gt;$BJ$6),Y167="有"),$AL$2,VLOOKUP(Y167,'P1'!$B$4:$J$35,9,FALSE)),"")</f>
        <v/>
      </c>
      <c r="Z168" s="256" t="str">
        <f>IFERROR(IF(AND(AND($N167&lt;&gt;$BI$6,$N167&lt;&gt;$BJ$6),Z167="有"),$AL$2,VLOOKUP(Z167,'P1'!$B$4:$J$35,9,FALSE)),"")</f>
        <v/>
      </c>
      <c r="AA168" s="256" t="str">
        <f>IFERROR(IF(AND(AND($N167&lt;&gt;$BI$6,$N167&lt;&gt;$BJ$6),AA167="有"),$AL$2,VLOOKUP(AA167,'P1'!$B$4:$J$35,9,FALSE)),"")</f>
        <v/>
      </c>
      <c r="AB168" s="256" t="str">
        <f>IFERROR(IF(AND(AND($N167&lt;&gt;$BI$6,$N167&lt;&gt;$BJ$6),AB167="有"),$AL$2,VLOOKUP(AB167,'P1'!$B$4:$J$35,9,FALSE)),"")</f>
        <v/>
      </c>
      <c r="AC168" s="256" t="str">
        <f>IFERROR(IF(AND(AND($N167&lt;&gt;$BI$6,$N167&lt;&gt;$BJ$6),AC167="有"),$AL$2,VLOOKUP(AC167,'P1'!$B$4:$J$35,9,FALSE)),"")</f>
        <v/>
      </c>
      <c r="AD168" s="256" t="str">
        <f>IFERROR(IF(AND(AND($N167&lt;&gt;$BI$6,$N167&lt;&gt;$BJ$6),AD167="有"),$AL$2,VLOOKUP(AD167,'P1'!$B$4:$J$35,9,FALSE)),"")</f>
        <v/>
      </c>
      <c r="AE168" s="256" t="str">
        <f>IFERROR(IF(AND(AND($N167&lt;&gt;$BI$6,$N167&lt;&gt;$BJ$6),AE167="有"),$AL$2,VLOOKUP(AE167,'P1'!$B$4:$J$35,9,FALSE)),"")</f>
        <v/>
      </c>
      <c r="AF168" s="256" t="str">
        <f>IFERROR(IF(AND(AND($N167&lt;&gt;$BI$6,$N167&lt;&gt;$BJ$6),AF167="有"),$AL$2,VLOOKUP(AF167,'P1'!$B$4:$J$35,9,FALSE)),"")</f>
        <v/>
      </c>
      <c r="AG168" s="256" t="str">
        <f>IFERROR(IF(AND(AND($N167&lt;&gt;$BI$6,$N167&lt;&gt;$BJ$6),AG167="有"),$AL$2,VLOOKUP(AG167,'P1'!$B$4:$J$35,9,FALSE)),"")</f>
        <v/>
      </c>
      <c r="AH168" s="256" t="str">
        <f>IFERROR(IF(AND(AND($N167&lt;&gt;$BI$6,$N167&lt;&gt;$BJ$6),AH167="有"),$AL$2,VLOOKUP(AH167,'P1'!$B$4:$J$35,9,FALSE)),"")</f>
        <v/>
      </c>
      <c r="AI168" s="256" t="str">
        <f>IFERROR(IF(AND(AND($N167&lt;&gt;$BI$6,$N167&lt;&gt;$BJ$6),AI167="有"),$AL$2,VLOOKUP(AI167,'P1'!$B$4:$J$35,9,FALSE)),"")</f>
        <v/>
      </c>
      <c r="AJ168" s="256" t="str">
        <f>IFERROR(IF(AND(AND($N167&lt;&gt;$BI$6,$N167&lt;&gt;$BJ$6),AJ167="有"),$AL$2,VLOOKUP(AJ167,'P1'!$B$4:$J$35,9,FALSE)),"")</f>
        <v/>
      </c>
      <c r="AK168" s="256" t="str">
        <f>IFERROR(IF(AND(AND($N167&lt;&gt;$BI$6,$N167&lt;&gt;$BJ$6),AK167="有"),$AL$2,VLOOKUP(AK167,'P1'!$B$4:$J$35,9,FALSE)),"")</f>
        <v/>
      </c>
      <c r="AL168" s="256" t="str">
        <f>IFERROR(IF(AND(AND($N167&lt;&gt;$BI$6,$N167&lt;&gt;$BJ$6),AL167="有"),$AL$2,VLOOKUP(AL167,'P1'!$B$4:$J$35,9,FALSE)),"")</f>
        <v/>
      </c>
      <c r="AM168" s="256" t="str">
        <f>IFERROR(IF(AND(AND($N167&lt;&gt;$BI$6,$N167&lt;&gt;$BJ$6),AM167="有"),$AL$2,VLOOKUP(AM167,'P1'!$B$4:$J$35,9,FALSE)),"")</f>
        <v/>
      </c>
      <c r="AN168" s="256" t="str">
        <f>IFERROR(IF(AND(AND($N167&lt;&gt;$BI$6,$N167&lt;&gt;$BJ$6),AN167="有"),$AL$2,VLOOKUP(AN167,'P1'!$B$4:$J$35,9,FALSE)),"")</f>
        <v/>
      </c>
      <c r="AO168" s="256" t="str">
        <f>IFERROR(IF(AND(AND($N167&lt;&gt;$BI$6,$N167&lt;&gt;$BJ$6),AO167="有"),$AL$2,VLOOKUP(AO167,'P1'!$B$4:$J$35,9,FALSE)),"")</f>
        <v/>
      </c>
      <c r="AP168" s="256" t="str">
        <f>IFERROR(IF(AND(AND($N167&lt;&gt;$BI$6,$N167&lt;&gt;$BJ$6),AP167="有"),$AL$2,VLOOKUP(AP167,'P1'!$B$4:$J$35,9,FALSE)),"")</f>
        <v/>
      </c>
      <c r="AQ168" s="256" t="str">
        <f>IFERROR(IF(AND(AND($N167&lt;&gt;$BI$6,$N167&lt;&gt;$BJ$6),AQ167="有"),$AL$2,VLOOKUP(AQ167,'P1'!$B$4:$J$35,9,FALSE)),"")</f>
        <v/>
      </c>
      <c r="AR168" s="256" t="str">
        <f>IFERROR(IF(AND(AND($N167&lt;&gt;$BI$6,$N167&lt;&gt;$BJ$6),AR167="有"),$AL$2,VLOOKUP(AR167,'P1'!$B$4:$J$35,9,FALSE)),"")</f>
        <v/>
      </c>
      <c r="AS168" s="256" t="str">
        <f>IFERROR(IF(AND(AND($N167&lt;&gt;$BI$6,$N167&lt;&gt;$BJ$6),AS167="有"),$AL$2,VLOOKUP(AS167,'P1'!$B$4:$J$35,9,FALSE)),"")</f>
        <v/>
      </c>
      <c r="AT168" s="256" t="str">
        <f>IFERROR(IF(AND(AND($N167&lt;&gt;$BI$6,$N167&lt;&gt;$BJ$6),AT167="有"),$AL$2,VLOOKUP(AT167,'P1'!$B$4:$J$35,9,FALSE)),"")</f>
        <v/>
      </c>
      <c r="AU168" s="256" t="str">
        <f>IFERROR(IF(AND(AND($N167&lt;&gt;$BI$6,$N167&lt;&gt;$BJ$6),AU167="有"),$AL$2,VLOOKUP(AU167,'P1'!$B$4:$J$35,9,FALSE)),"")</f>
        <v/>
      </c>
      <c r="AV168" s="257">
        <f>SUM(Q168:AU168)</f>
        <v>0</v>
      </c>
      <c r="AW168" s="707"/>
      <c r="AX168" s="709"/>
      <c r="AY168" s="258"/>
      <c r="AZ168" s="258"/>
    </row>
    <row r="169" spans="2:52" ht="17.100000000000001" customHeight="1">
      <c r="B169" s="686">
        <f t="shared" si="11"/>
        <v>71</v>
      </c>
      <c r="C169" s="717"/>
      <c r="D169" s="718"/>
      <c r="E169" s="718"/>
      <c r="F169" s="718"/>
      <c r="G169" s="718"/>
      <c r="H169" s="719"/>
      <c r="I169" s="723"/>
      <c r="J169" s="724"/>
      <c r="K169" s="724"/>
      <c r="L169" s="724"/>
      <c r="M169" s="725"/>
      <c r="N169" s="729"/>
      <c r="O169" s="730"/>
      <c r="P169" s="71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59"/>
      <c r="AS169" s="259"/>
      <c r="AT169" s="259"/>
      <c r="AU169" s="259"/>
      <c r="AV169" s="253">
        <f>COUNTA(Q169:AU169)</f>
        <v>0</v>
      </c>
      <c r="AW169" s="706">
        <f>AV170</f>
        <v>0</v>
      </c>
      <c r="AX169" s="708" t="str">
        <f>IFERROR(ROUNDDOWN(AV170/$AT$2,1),"")</f>
        <v/>
      </c>
      <c r="AY169" s="254"/>
      <c r="AZ169" s="254"/>
    </row>
    <row r="170" spans="2:52" ht="17.100000000000001" customHeight="1">
      <c r="B170" s="687"/>
      <c r="C170" s="720"/>
      <c r="D170" s="721"/>
      <c r="E170" s="721"/>
      <c r="F170" s="721"/>
      <c r="G170" s="721"/>
      <c r="H170" s="722"/>
      <c r="I170" s="726"/>
      <c r="J170" s="727"/>
      <c r="K170" s="727"/>
      <c r="L170" s="727"/>
      <c r="M170" s="728"/>
      <c r="N170" s="720"/>
      <c r="O170" s="721"/>
      <c r="P170" s="722"/>
      <c r="Q170" s="256" t="str">
        <f>IFERROR(IF(AND(AND($N169&lt;&gt;$BI$6,$N169&lt;&gt;$BJ$6),Q169="有"),$AL$2,VLOOKUP(Q169,'P1'!$B$4:$J$35,9,FALSE)),"")</f>
        <v/>
      </c>
      <c r="R170" s="256" t="str">
        <f>IFERROR(IF(AND(AND($N169&lt;&gt;$BI$6,$N169&lt;&gt;$BJ$6),R169="有"),$AL$2,VLOOKUP(R169,'P1'!$B$4:$J$35,9,FALSE)),"")</f>
        <v/>
      </c>
      <c r="S170" s="256" t="str">
        <f>IFERROR(IF(AND(AND($N169&lt;&gt;$BI$6,$N169&lt;&gt;$BJ$6),S169="有"),$AL$2,VLOOKUP(S169,'P1'!$B$4:$J$35,9,FALSE)),"")</f>
        <v/>
      </c>
      <c r="T170" s="256" t="str">
        <f>IFERROR(IF(AND(AND($N169&lt;&gt;$BI$6,$N169&lt;&gt;$BJ$6),T169="有"),$AL$2,VLOOKUP(T169,'P1'!$B$4:$J$35,9,FALSE)),"")</f>
        <v/>
      </c>
      <c r="U170" s="256" t="str">
        <f>IFERROR(IF(AND(AND($N169&lt;&gt;$BI$6,$N169&lt;&gt;$BJ$6),U169="有"),$AL$2,VLOOKUP(U169,'P1'!$B$4:$J$35,9,FALSE)),"")</f>
        <v/>
      </c>
      <c r="V170" s="256" t="str">
        <f>IFERROR(IF(AND(AND($N169&lt;&gt;$BI$6,$N169&lt;&gt;$BJ$6),V169="有"),$AL$2,VLOOKUP(V169,'P1'!$B$4:$J$35,9,FALSE)),"")</f>
        <v/>
      </c>
      <c r="W170" s="256" t="str">
        <f>IFERROR(IF(AND(AND($N169&lt;&gt;$BI$6,$N169&lt;&gt;$BJ$6),W169="有"),$AL$2,VLOOKUP(W169,'P1'!$B$4:$J$35,9,FALSE)),"")</f>
        <v/>
      </c>
      <c r="X170" s="256" t="str">
        <f>IFERROR(IF(AND(AND($N169&lt;&gt;$BI$6,$N169&lt;&gt;$BJ$6),X169="有"),$AL$2,VLOOKUP(X169,'P1'!$B$4:$J$35,9,FALSE)),"")</f>
        <v/>
      </c>
      <c r="Y170" s="256" t="str">
        <f>IFERROR(IF(AND(AND($N169&lt;&gt;$BI$6,$N169&lt;&gt;$BJ$6),Y169="有"),$AL$2,VLOOKUP(Y169,'P1'!$B$4:$J$35,9,FALSE)),"")</f>
        <v/>
      </c>
      <c r="Z170" s="256" t="str">
        <f>IFERROR(IF(AND(AND($N169&lt;&gt;$BI$6,$N169&lt;&gt;$BJ$6),Z169="有"),$AL$2,VLOOKUP(Z169,'P1'!$B$4:$J$35,9,FALSE)),"")</f>
        <v/>
      </c>
      <c r="AA170" s="256" t="str">
        <f>IFERROR(IF(AND(AND($N169&lt;&gt;$BI$6,$N169&lt;&gt;$BJ$6),AA169="有"),$AL$2,VLOOKUP(AA169,'P1'!$B$4:$J$35,9,FALSE)),"")</f>
        <v/>
      </c>
      <c r="AB170" s="256" t="str">
        <f>IFERROR(IF(AND(AND($N169&lt;&gt;$BI$6,$N169&lt;&gt;$BJ$6),AB169="有"),$AL$2,VLOOKUP(AB169,'P1'!$B$4:$J$35,9,FALSE)),"")</f>
        <v/>
      </c>
      <c r="AC170" s="256" t="str">
        <f>IFERROR(IF(AND(AND($N169&lt;&gt;$BI$6,$N169&lt;&gt;$BJ$6),AC169="有"),$AL$2,VLOOKUP(AC169,'P1'!$B$4:$J$35,9,FALSE)),"")</f>
        <v/>
      </c>
      <c r="AD170" s="256" t="str">
        <f>IFERROR(IF(AND(AND($N169&lt;&gt;$BI$6,$N169&lt;&gt;$BJ$6),AD169="有"),$AL$2,VLOOKUP(AD169,'P1'!$B$4:$J$35,9,FALSE)),"")</f>
        <v/>
      </c>
      <c r="AE170" s="256" t="str">
        <f>IFERROR(IF(AND(AND($N169&lt;&gt;$BI$6,$N169&lt;&gt;$BJ$6),AE169="有"),$AL$2,VLOOKUP(AE169,'P1'!$B$4:$J$35,9,FALSE)),"")</f>
        <v/>
      </c>
      <c r="AF170" s="256" t="str">
        <f>IFERROR(IF(AND(AND($N169&lt;&gt;$BI$6,$N169&lt;&gt;$BJ$6),AF169="有"),$AL$2,VLOOKUP(AF169,'P1'!$B$4:$J$35,9,FALSE)),"")</f>
        <v/>
      </c>
      <c r="AG170" s="256" t="str">
        <f>IFERROR(IF(AND(AND($N169&lt;&gt;$BI$6,$N169&lt;&gt;$BJ$6),AG169="有"),$AL$2,VLOOKUP(AG169,'P1'!$B$4:$J$35,9,FALSE)),"")</f>
        <v/>
      </c>
      <c r="AH170" s="256" t="str">
        <f>IFERROR(IF(AND(AND($N169&lt;&gt;$BI$6,$N169&lt;&gt;$BJ$6),AH169="有"),$AL$2,VLOOKUP(AH169,'P1'!$B$4:$J$35,9,FALSE)),"")</f>
        <v/>
      </c>
      <c r="AI170" s="256" t="str">
        <f>IFERROR(IF(AND(AND($N169&lt;&gt;$BI$6,$N169&lt;&gt;$BJ$6),AI169="有"),$AL$2,VLOOKUP(AI169,'P1'!$B$4:$J$35,9,FALSE)),"")</f>
        <v/>
      </c>
      <c r="AJ170" s="256" t="str">
        <f>IFERROR(IF(AND(AND($N169&lt;&gt;$BI$6,$N169&lt;&gt;$BJ$6),AJ169="有"),$AL$2,VLOOKUP(AJ169,'P1'!$B$4:$J$35,9,FALSE)),"")</f>
        <v/>
      </c>
      <c r="AK170" s="256" t="str">
        <f>IFERROR(IF(AND(AND($N169&lt;&gt;$BI$6,$N169&lt;&gt;$BJ$6),AK169="有"),$AL$2,VLOOKUP(AK169,'P1'!$B$4:$J$35,9,FALSE)),"")</f>
        <v/>
      </c>
      <c r="AL170" s="256" t="str">
        <f>IFERROR(IF(AND(AND($N169&lt;&gt;$BI$6,$N169&lt;&gt;$BJ$6),AL169="有"),$AL$2,VLOOKUP(AL169,'P1'!$B$4:$J$35,9,FALSE)),"")</f>
        <v/>
      </c>
      <c r="AM170" s="256" t="str">
        <f>IFERROR(IF(AND(AND($N169&lt;&gt;$BI$6,$N169&lt;&gt;$BJ$6),AM169="有"),$AL$2,VLOOKUP(AM169,'P1'!$B$4:$J$35,9,FALSE)),"")</f>
        <v/>
      </c>
      <c r="AN170" s="256" t="str">
        <f>IFERROR(IF(AND(AND($N169&lt;&gt;$BI$6,$N169&lt;&gt;$BJ$6),AN169="有"),$AL$2,VLOOKUP(AN169,'P1'!$B$4:$J$35,9,FALSE)),"")</f>
        <v/>
      </c>
      <c r="AO170" s="256" t="str">
        <f>IFERROR(IF(AND(AND($N169&lt;&gt;$BI$6,$N169&lt;&gt;$BJ$6),AO169="有"),$AL$2,VLOOKUP(AO169,'P1'!$B$4:$J$35,9,FALSE)),"")</f>
        <v/>
      </c>
      <c r="AP170" s="256" t="str">
        <f>IFERROR(IF(AND(AND($N169&lt;&gt;$BI$6,$N169&lt;&gt;$BJ$6),AP169="有"),$AL$2,VLOOKUP(AP169,'P1'!$B$4:$J$35,9,FALSE)),"")</f>
        <v/>
      </c>
      <c r="AQ170" s="256" t="str">
        <f>IFERROR(IF(AND(AND($N169&lt;&gt;$BI$6,$N169&lt;&gt;$BJ$6),AQ169="有"),$AL$2,VLOOKUP(AQ169,'P1'!$B$4:$J$35,9,FALSE)),"")</f>
        <v/>
      </c>
      <c r="AR170" s="256" t="str">
        <f>IFERROR(IF(AND(AND($N169&lt;&gt;$BI$6,$N169&lt;&gt;$BJ$6),AR169="有"),$AL$2,VLOOKUP(AR169,'P1'!$B$4:$J$35,9,FALSE)),"")</f>
        <v/>
      </c>
      <c r="AS170" s="256" t="str">
        <f>IFERROR(IF(AND(AND($N169&lt;&gt;$BI$6,$N169&lt;&gt;$BJ$6),AS169="有"),$AL$2,VLOOKUP(AS169,'P1'!$B$4:$J$35,9,FALSE)),"")</f>
        <v/>
      </c>
      <c r="AT170" s="256" t="str">
        <f>IFERROR(IF(AND(AND($N169&lt;&gt;$BI$6,$N169&lt;&gt;$BJ$6),AT169="有"),$AL$2,VLOOKUP(AT169,'P1'!$B$4:$J$35,9,FALSE)),"")</f>
        <v/>
      </c>
      <c r="AU170" s="256" t="str">
        <f>IFERROR(IF(AND(AND($N169&lt;&gt;$BI$6,$N169&lt;&gt;$BJ$6),AU169="有"),$AL$2,VLOOKUP(AU169,'P1'!$B$4:$J$35,9,FALSE)),"")</f>
        <v/>
      </c>
      <c r="AV170" s="257">
        <f>SUM(Q170:AU170)</f>
        <v>0</v>
      </c>
      <c r="AW170" s="707"/>
      <c r="AX170" s="709"/>
      <c r="AY170" s="258"/>
      <c r="AZ170" s="258"/>
    </row>
    <row r="171" spans="2:52" ht="17.100000000000001" customHeight="1">
      <c r="B171" s="686">
        <f t="shared" si="11"/>
        <v>72</v>
      </c>
      <c r="C171" s="717"/>
      <c r="D171" s="718"/>
      <c r="E171" s="718"/>
      <c r="F171" s="718"/>
      <c r="G171" s="718"/>
      <c r="H171" s="719"/>
      <c r="I171" s="723"/>
      <c r="J171" s="724"/>
      <c r="K171" s="724"/>
      <c r="L171" s="724"/>
      <c r="M171" s="725"/>
      <c r="N171" s="729"/>
      <c r="O171" s="730"/>
      <c r="P171" s="71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3">
        <f>COUNTA(Q171:AU171)</f>
        <v>0</v>
      </c>
      <c r="AW171" s="706">
        <f>AV172</f>
        <v>0</v>
      </c>
      <c r="AX171" s="708" t="str">
        <f>IFERROR(ROUNDDOWN(AV172/$AT$2,1),"")</f>
        <v/>
      </c>
      <c r="AY171" s="254"/>
      <c r="AZ171" s="254"/>
    </row>
    <row r="172" spans="2:52" ht="17.100000000000001" customHeight="1">
      <c r="B172" s="687"/>
      <c r="C172" s="720"/>
      <c r="D172" s="721"/>
      <c r="E172" s="721"/>
      <c r="F172" s="721"/>
      <c r="G172" s="721"/>
      <c r="H172" s="722"/>
      <c r="I172" s="726"/>
      <c r="J172" s="727"/>
      <c r="K172" s="727"/>
      <c r="L172" s="727"/>
      <c r="M172" s="728"/>
      <c r="N172" s="720"/>
      <c r="O172" s="721"/>
      <c r="P172" s="722"/>
      <c r="Q172" s="256" t="str">
        <f>IFERROR(IF(AND(AND($N171&lt;&gt;$BI$6,$N171&lt;&gt;$BJ$6),Q171="有"),$AL$2,VLOOKUP(Q171,'P1'!$B$4:$J$35,9,FALSE)),"")</f>
        <v/>
      </c>
      <c r="R172" s="256" t="str">
        <f>IFERROR(IF(AND(AND($N171&lt;&gt;$BI$6,$N171&lt;&gt;$BJ$6),R171="有"),$AL$2,VLOOKUP(R171,'P1'!$B$4:$J$35,9,FALSE)),"")</f>
        <v/>
      </c>
      <c r="S172" s="256" t="str">
        <f>IFERROR(IF(AND(AND($N171&lt;&gt;$BI$6,$N171&lt;&gt;$BJ$6),S171="有"),$AL$2,VLOOKUP(S171,'P1'!$B$4:$J$35,9,FALSE)),"")</f>
        <v/>
      </c>
      <c r="T172" s="256" t="str">
        <f>IFERROR(IF(AND(AND($N171&lt;&gt;$BI$6,$N171&lt;&gt;$BJ$6),T171="有"),$AL$2,VLOOKUP(T171,'P1'!$B$4:$J$35,9,FALSE)),"")</f>
        <v/>
      </c>
      <c r="U172" s="256" t="str">
        <f>IFERROR(IF(AND(AND($N171&lt;&gt;$BI$6,$N171&lt;&gt;$BJ$6),U171="有"),$AL$2,VLOOKUP(U171,'P1'!$B$4:$J$35,9,FALSE)),"")</f>
        <v/>
      </c>
      <c r="V172" s="256" t="str">
        <f>IFERROR(IF(AND(AND($N171&lt;&gt;$BI$6,$N171&lt;&gt;$BJ$6),V171="有"),$AL$2,VLOOKUP(V171,'P1'!$B$4:$J$35,9,FALSE)),"")</f>
        <v/>
      </c>
      <c r="W172" s="256" t="str">
        <f>IFERROR(IF(AND(AND($N171&lt;&gt;$BI$6,$N171&lt;&gt;$BJ$6),W171="有"),$AL$2,VLOOKUP(W171,'P1'!$B$4:$J$35,9,FALSE)),"")</f>
        <v/>
      </c>
      <c r="X172" s="256" t="str">
        <f>IFERROR(IF(AND(AND($N171&lt;&gt;$BI$6,$N171&lt;&gt;$BJ$6),X171="有"),$AL$2,VLOOKUP(X171,'P1'!$B$4:$J$35,9,FALSE)),"")</f>
        <v/>
      </c>
      <c r="Y172" s="256" t="str">
        <f>IFERROR(IF(AND(AND($N171&lt;&gt;$BI$6,$N171&lt;&gt;$BJ$6),Y171="有"),$AL$2,VLOOKUP(Y171,'P1'!$B$4:$J$35,9,FALSE)),"")</f>
        <v/>
      </c>
      <c r="Z172" s="256" t="str">
        <f>IFERROR(IF(AND(AND($N171&lt;&gt;$BI$6,$N171&lt;&gt;$BJ$6),Z171="有"),$AL$2,VLOOKUP(Z171,'P1'!$B$4:$J$35,9,FALSE)),"")</f>
        <v/>
      </c>
      <c r="AA172" s="256" t="str">
        <f>IFERROR(IF(AND(AND($N171&lt;&gt;$BI$6,$N171&lt;&gt;$BJ$6),AA171="有"),$AL$2,VLOOKUP(AA171,'P1'!$B$4:$J$35,9,FALSE)),"")</f>
        <v/>
      </c>
      <c r="AB172" s="256" t="str">
        <f>IFERROR(IF(AND(AND($N171&lt;&gt;$BI$6,$N171&lt;&gt;$BJ$6),AB171="有"),$AL$2,VLOOKUP(AB171,'P1'!$B$4:$J$35,9,FALSE)),"")</f>
        <v/>
      </c>
      <c r="AC172" s="256" t="str">
        <f>IFERROR(IF(AND(AND($N171&lt;&gt;$BI$6,$N171&lt;&gt;$BJ$6),AC171="有"),$AL$2,VLOOKUP(AC171,'P1'!$B$4:$J$35,9,FALSE)),"")</f>
        <v/>
      </c>
      <c r="AD172" s="256" t="str">
        <f>IFERROR(IF(AND(AND($N171&lt;&gt;$BI$6,$N171&lt;&gt;$BJ$6),AD171="有"),$AL$2,VLOOKUP(AD171,'P1'!$B$4:$J$35,9,FALSE)),"")</f>
        <v/>
      </c>
      <c r="AE172" s="256" t="str">
        <f>IFERROR(IF(AND(AND($N171&lt;&gt;$BI$6,$N171&lt;&gt;$BJ$6),AE171="有"),$AL$2,VLOOKUP(AE171,'P1'!$B$4:$J$35,9,FALSE)),"")</f>
        <v/>
      </c>
      <c r="AF172" s="256" t="str">
        <f>IFERROR(IF(AND(AND($N171&lt;&gt;$BI$6,$N171&lt;&gt;$BJ$6),AF171="有"),$AL$2,VLOOKUP(AF171,'P1'!$B$4:$J$35,9,FALSE)),"")</f>
        <v/>
      </c>
      <c r="AG172" s="256" t="str">
        <f>IFERROR(IF(AND(AND($N171&lt;&gt;$BI$6,$N171&lt;&gt;$BJ$6),AG171="有"),$AL$2,VLOOKUP(AG171,'P1'!$B$4:$J$35,9,FALSE)),"")</f>
        <v/>
      </c>
      <c r="AH172" s="256" t="str">
        <f>IFERROR(IF(AND(AND($N171&lt;&gt;$BI$6,$N171&lt;&gt;$BJ$6),AH171="有"),$AL$2,VLOOKUP(AH171,'P1'!$B$4:$J$35,9,FALSE)),"")</f>
        <v/>
      </c>
      <c r="AI172" s="256" t="str">
        <f>IFERROR(IF(AND(AND($N171&lt;&gt;$BI$6,$N171&lt;&gt;$BJ$6),AI171="有"),$AL$2,VLOOKUP(AI171,'P1'!$B$4:$J$35,9,FALSE)),"")</f>
        <v/>
      </c>
      <c r="AJ172" s="256" t="str">
        <f>IFERROR(IF(AND(AND($N171&lt;&gt;$BI$6,$N171&lt;&gt;$BJ$6),AJ171="有"),$AL$2,VLOOKUP(AJ171,'P1'!$B$4:$J$35,9,FALSE)),"")</f>
        <v/>
      </c>
      <c r="AK172" s="256" t="str">
        <f>IFERROR(IF(AND(AND($N171&lt;&gt;$BI$6,$N171&lt;&gt;$BJ$6),AK171="有"),$AL$2,VLOOKUP(AK171,'P1'!$B$4:$J$35,9,FALSE)),"")</f>
        <v/>
      </c>
      <c r="AL172" s="256" t="str">
        <f>IFERROR(IF(AND(AND($N171&lt;&gt;$BI$6,$N171&lt;&gt;$BJ$6),AL171="有"),$AL$2,VLOOKUP(AL171,'P1'!$B$4:$J$35,9,FALSE)),"")</f>
        <v/>
      </c>
      <c r="AM172" s="256" t="str">
        <f>IFERROR(IF(AND(AND($N171&lt;&gt;$BI$6,$N171&lt;&gt;$BJ$6),AM171="有"),$AL$2,VLOOKUP(AM171,'P1'!$B$4:$J$35,9,FALSE)),"")</f>
        <v/>
      </c>
      <c r="AN172" s="256" t="str">
        <f>IFERROR(IF(AND(AND($N171&lt;&gt;$BI$6,$N171&lt;&gt;$BJ$6),AN171="有"),$AL$2,VLOOKUP(AN171,'P1'!$B$4:$J$35,9,FALSE)),"")</f>
        <v/>
      </c>
      <c r="AO172" s="256" t="str">
        <f>IFERROR(IF(AND(AND($N171&lt;&gt;$BI$6,$N171&lt;&gt;$BJ$6),AO171="有"),$AL$2,VLOOKUP(AO171,'P1'!$B$4:$J$35,9,FALSE)),"")</f>
        <v/>
      </c>
      <c r="AP172" s="256" t="str">
        <f>IFERROR(IF(AND(AND($N171&lt;&gt;$BI$6,$N171&lt;&gt;$BJ$6),AP171="有"),$AL$2,VLOOKUP(AP171,'P1'!$B$4:$J$35,9,FALSE)),"")</f>
        <v/>
      </c>
      <c r="AQ172" s="256" t="str">
        <f>IFERROR(IF(AND(AND($N171&lt;&gt;$BI$6,$N171&lt;&gt;$BJ$6),AQ171="有"),$AL$2,VLOOKUP(AQ171,'P1'!$B$4:$J$35,9,FALSE)),"")</f>
        <v/>
      </c>
      <c r="AR172" s="256" t="str">
        <f>IFERROR(IF(AND(AND($N171&lt;&gt;$BI$6,$N171&lt;&gt;$BJ$6),AR171="有"),$AL$2,VLOOKUP(AR171,'P1'!$B$4:$J$35,9,FALSE)),"")</f>
        <v/>
      </c>
      <c r="AS172" s="256" t="str">
        <f>IFERROR(IF(AND(AND($N171&lt;&gt;$BI$6,$N171&lt;&gt;$BJ$6),AS171="有"),$AL$2,VLOOKUP(AS171,'P1'!$B$4:$J$35,9,FALSE)),"")</f>
        <v/>
      </c>
      <c r="AT172" s="256" t="str">
        <f>IFERROR(IF(AND(AND($N171&lt;&gt;$BI$6,$N171&lt;&gt;$BJ$6),AT171="有"),$AL$2,VLOOKUP(AT171,'P1'!$B$4:$J$35,9,FALSE)),"")</f>
        <v/>
      </c>
      <c r="AU172" s="256" t="str">
        <f>IFERROR(IF(AND(AND($N171&lt;&gt;$BI$6,$N171&lt;&gt;$BJ$6),AU171="有"),$AL$2,VLOOKUP(AU171,'P1'!$B$4:$J$35,9,FALSE)),"")</f>
        <v/>
      </c>
      <c r="AV172" s="257">
        <f>SUM(Q172:AU172)</f>
        <v>0</v>
      </c>
      <c r="AW172" s="707"/>
      <c r="AX172" s="709"/>
      <c r="AY172" s="258"/>
      <c r="AZ172" s="258"/>
    </row>
    <row r="173" spans="2:52" ht="17.100000000000001" customHeight="1">
      <c r="B173" s="686">
        <f t="shared" si="11"/>
        <v>73</v>
      </c>
      <c r="C173" s="717"/>
      <c r="D173" s="718"/>
      <c r="E173" s="718"/>
      <c r="F173" s="718"/>
      <c r="G173" s="718"/>
      <c r="H173" s="719"/>
      <c r="I173" s="723"/>
      <c r="J173" s="724"/>
      <c r="K173" s="724"/>
      <c r="L173" s="724"/>
      <c r="M173" s="725"/>
      <c r="N173" s="729"/>
      <c r="O173" s="730"/>
      <c r="P173" s="71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c r="AT173" s="259"/>
      <c r="AU173" s="259"/>
      <c r="AV173" s="253">
        <f>COUNTA(Q173:AU173)</f>
        <v>0</v>
      </c>
      <c r="AW173" s="706">
        <f>AV174</f>
        <v>0</v>
      </c>
      <c r="AX173" s="708" t="str">
        <f>IFERROR(ROUNDDOWN(AV174/$AT$2,1),"")</f>
        <v/>
      </c>
      <c r="AY173" s="254"/>
      <c r="AZ173" s="254"/>
    </row>
    <row r="174" spans="2:52" ht="17.100000000000001" customHeight="1">
      <c r="B174" s="687"/>
      <c r="C174" s="720"/>
      <c r="D174" s="721"/>
      <c r="E174" s="721"/>
      <c r="F174" s="721"/>
      <c r="G174" s="721"/>
      <c r="H174" s="722"/>
      <c r="I174" s="726"/>
      <c r="J174" s="727"/>
      <c r="K174" s="727"/>
      <c r="L174" s="727"/>
      <c r="M174" s="728"/>
      <c r="N174" s="720"/>
      <c r="O174" s="721"/>
      <c r="P174" s="722"/>
      <c r="Q174" s="256" t="str">
        <f>IFERROR(IF(AND(AND($N173&lt;&gt;$BI$6,$N173&lt;&gt;$BJ$6),Q173="有"),$AL$2,VLOOKUP(Q173,'P1'!$B$4:$J$35,9,FALSE)),"")</f>
        <v/>
      </c>
      <c r="R174" s="256" t="str">
        <f>IFERROR(IF(AND(AND($N173&lt;&gt;$BI$6,$N173&lt;&gt;$BJ$6),R173="有"),$AL$2,VLOOKUP(R173,'P1'!$B$4:$J$35,9,FALSE)),"")</f>
        <v/>
      </c>
      <c r="S174" s="256" t="str">
        <f>IFERROR(IF(AND(AND($N173&lt;&gt;$BI$6,$N173&lt;&gt;$BJ$6),S173="有"),$AL$2,VLOOKUP(S173,'P1'!$B$4:$J$35,9,FALSE)),"")</f>
        <v/>
      </c>
      <c r="T174" s="256" t="str">
        <f>IFERROR(IF(AND(AND($N173&lt;&gt;$BI$6,$N173&lt;&gt;$BJ$6),T173="有"),$AL$2,VLOOKUP(T173,'P1'!$B$4:$J$35,9,FALSE)),"")</f>
        <v/>
      </c>
      <c r="U174" s="256" t="str">
        <f>IFERROR(IF(AND(AND($N173&lt;&gt;$BI$6,$N173&lt;&gt;$BJ$6),U173="有"),$AL$2,VLOOKUP(U173,'P1'!$B$4:$J$35,9,FALSE)),"")</f>
        <v/>
      </c>
      <c r="V174" s="256" t="str">
        <f>IFERROR(IF(AND(AND($N173&lt;&gt;$BI$6,$N173&lt;&gt;$BJ$6),V173="有"),$AL$2,VLOOKUP(V173,'P1'!$B$4:$J$35,9,FALSE)),"")</f>
        <v/>
      </c>
      <c r="W174" s="256" t="str">
        <f>IFERROR(IF(AND(AND($N173&lt;&gt;$BI$6,$N173&lt;&gt;$BJ$6),W173="有"),$AL$2,VLOOKUP(W173,'P1'!$B$4:$J$35,9,FALSE)),"")</f>
        <v/>
      </c>
      <c r="X174" s="256" t="str">
        <f>IFERROR(IF(AND(AND($N173&lt;&gt;$BI$6,$N173&lt;&gt;$BJ$6),X173="有"),$AL$2,VLOOKUP(X173,'P1'!$B$4:$J$35,9,FALSE)),"")</f>
        <v/>
      </c>
      <c r="Y174" s="256" t="str">
        <f>IFERROR(IF(AND(AND($N173&lt;&gt;$BI$6,$N173&lt;&gt;$BJ$6),Y173="有"),$AL$2,VLOOKUP(Y173,'P1'!$B$4:$J$35,9,FALSE)),"")</f>
        <v/>
      </c>
      <c r="Z174" s="256" t="str">
        <f>IFERROR(IF(AND(AND($N173&lt;&gt;$BI$6,$N173&lt;&gt;$BJ$6),Z173="有"),$AL$2,VLOOKUP(Z173,'P1'!$B$4:$J$35,9,FALSE)),"")</f>
        <v/>
      </c>
      <c r="AA174" s="256" t="str">
        <f>IFERROR(IF(AND(AND($N173&lt;&gt;$BI$6,$N173&lt;&gt;$BJ$6),AA173="有"),$AL$2,VLOOKUP(AA173,'P1'!$B$4:$J$35,9,FALSE)),"")</f>
        <v/>
      </c>
      <c r="AB174" s="256" t="str">
        <f>IFERROR(IF(AND(AND($N173&lt;&gt;$BI$6,$N173&lt;&gt;$BJ$6),AB173="有"),$AL$2,VLOOKUP(AB173,'P1'!$B$4:$J$35,9,FALSE)),"")</f>
        <v/>
      </c>
      <c r="AC174" s="256" t="str">
        <f>IFERROR(IF(AND(AND($N173&lt;&gt;$BI$6,$N173&lt;&gt;$BJ$6),AC173="有"),$AL$2,VLOOKUP(AC173,'P1'!$B$4:$J$35,9,FALSE)),"")</f>
        <v/>
      </c>
      <c r="AD174" s="256" t="str">
        <f>IFERROR(IF(AND(AND($N173&lt;&gt;$BI$6,$N173&lt;&gt;$BJ$6),AD173="有"),$AL$2,VLOOKUP(AD173,'P1'!$B$4:$J$35,9,FALSE)),"")</f>
        <v/>
      </c>
      <c r="AE174" s="256" t="str">
        <f>IFERROR(IF(AND(AND($N173&lt;&gt;$BI$6,$N173&lt;&gt;$BJ$6),AE173="有"),$AL$2,VLOOKUP(AE173,'P1'!$B$4:$J$35,9,FALSE)),"")</f>
        <v/>
      </c>
      <c r="AF174" s="256" t="str">
        <f>IFERROR(IF(AND(AND($N173&lt;&gt;$BI$6,$N173&lt;&gt;$BJ$6),AF173="有"),$AL$2,VLOOKUP(AF173,'P1'!$B$4:$J$35,9,FALSE)),"")</f>
        <v/>
      </c>
      <c r="AG174" s="256" t="str">
        <f>IFERROR(IF(AND(AND($N173&lt;&gt;$BI$6,$N173&lt;&gt;$BJ$6),AG173="有"),$AL$2,VLOOKUP(AG173,'P1'!$B$4:$J$35,9,FALSE)),"")</f>
        <v/>
      </c>
      <c r="AH174" s="256" t="str">
        <f>IFERROR(IF(AND(AND($N173&lt;&gt;$BI$6,$N173&lt;&gt;$BJ$6),AH173="有"),$AL$2,VLOOKUP(AH173,'P1'!$B$4:$J$35,9,FALSE)),"")</f>
        <v/>
      </c>
      <c r="AI174" s="256" t="str">
        <f>IFERROR(IF(AND(AND($N173&lt;&gt;$BI$6,$N173&lt;&gt;$BJ$6),AI173="有"),$AL$2,VLOOKUP(AI173,'P1'!$B$4:$J$35,9,FALSE)),"")</f>
        <v/>
      </c>
      <c r="AJ174" s="256" t="str">
        <f>IFERROR(IF(AND(AND($N173&lt;&gt;$BI$6,$N173&lt;&gt;$BJ$6),AJ173="有"),$AL$2,VLOOKUP(AJ173,'P1'!$B$4:$J$35,9,FALSE)),"")</f>
        <v/>
      </c>
      <c r="AK174" s="256" t="str">
        <f>IFERROR(IF(AND(AND($N173&lt;&gt;$BI$6,$N173&lt;&gt;$BJ$6),AK173="有"),$AL$2,VLOOKUP(AK173,'P1'!$B$4:$J$35,9,FALSE)),"")</f>
        <v/>
      </c>
      <c r="AL174" s="256" t="str">
        <f>IFERROR(IF(AND(AND($N173&lt;&gt;$BI$6,$N173&lt;&gt;$BJ$6),AL173="有"),$AL$2,VLOOKUP(AL173,'P1'!$B$4:$J$35,9,FALSE)),"")</f>
        <v/>
      </c>
      <c r="AM174" s="256" t="str">
        <f>IFERROR(IF(AND(AND($N173&lt;&gt;$BI$6,$N173&lt;&gt;$BJ$6),AM173="有"),$AL$2,VLOOKUP(AM173,'P1'!$B$4:$J$35,9,FALSE)),"")</f>
        <v/>
      </c>
      <c r="AN174" s="256" t="str">
        <f>IFERROR(IF(AND(AND($N173&lt;&gt;$BI$6,$N173&lt;&gt;$BJ$6),AN173="有"),$AL$2,VLOOKUP(AN173,'P1'!$B$4:$J$35,9,FALSE)),"")</f>
        <v/>
      </c>
      <c r="AO174" s="256" t="str">
        <f>IFERROR(IF(AND(AND($N173&lt;&gt;$BI$6,$N173&lt;&gt;$BJ$6),AO173="有"),$AL$2,VLOOKUP(AO173,'P1'!$B$4:$J$35,9,FALSE)),"")</f>
        <v/>
      </c>
      <c r="AP174" s="256" t="str">
        <f>IFERROR(IF(AND(AND($N173&lt;&gt;$BI$6,$N173&lt;&gt;$BJ$6),AP173="有"),$AL$2,VLOOKUP(AP173,'P1'!$B$4:$J$35,9,FALSE)),"")</f>
        <v/>
      </c>
      <c r="AQ174" s="256" t="str">
        <f>IFERROR(IF(AND(AND($N173&lt;&gt;$BI$6,$N173&lt;&gt;$BJ$6),AQ173="有"),$AL$2,VLOOKUP(AQ173,'P1'!$B$4:$J$35,9,FALSE)),"")</f>
        <v/>
      </c>
      <c r="AR174" s="256" t="str">
        <f>IFERROR(IF(AND(AND($N173&lt;&gt;$BI$6,$N173&lt;&gt;$BJ$6),AR173="有"),$AL$2,VLOOKUP(AR173,'P1'!$B$4:$J$35,9,FALSE)),"")</f>
        <v/>
      </c>
      <c r="AS174" s="256" t="str">
        <f>IFERROR(IF(AND(AND($N173&lt;&gt;$BI$6,$N173&lt;&gt;$BJ$6),AS173="有"),$AL$2,VLOOKUP(AS173,'P1'!$B$4:$J$35,9,FALSE)),"")</f>
        <v/>
      </c>
      <c r="AT174" s="256" t="str">
        <f>IFERROR(IF(AND(AND($N173&lt;&gt;$BI$6,$N173&lt;&gt;$BJ$6),AT173="有"),$AL$2,VLOOKUP(AT173,'P1'!$B$4:$J$35,9,FALSE)),"")</f>
        <v/>
      </c>
      <c r="AU174" s="256" t="str">
        <f>IFERROR(IF(AND(AND($N173&lt;&gt;$BI$6,$N173&lt;&gt;$BJ$6),AU173="有"),$AL$2,VLOOKUP(AU173,'P1'!$B$4:$J$35,9,FALSE)),"")</f>
        <v/>
      </c>
      <c r="AV174" s="257">
        <f>SUM(Q174:AU174)</f>
        <v>0</v>
      </c>
      <c r="AW174" s="707"/>
      <c r="AX174" s="709"/>
      <c r="AY174" s="258"/>
      <c r="AZ174" s="258"/>
    </row>
    <row r="175" spans="2:52" ht="17.100000000000001" customHeight="1">
      <c r="B175" s="686">
        <f t="shared" si="11"/>
        <v>74</v>
      </c>
      <c r="C175" s="717"/>
      <c r="D175" s="718"/>
      <c r="E175" s="718"/>
      <c r="F175" s="718"/>
      <c r="G175" s="718"/>
      <c r="H175" s="719"/>
      <c r="I175" s="723"/>
      <c r="J175" s="724"/>
      <c r="K175" s="724"/>
      <c r="L175" s="724"/>
      <c r="M175" s="725"/>
      <c r="N175" s="729"/>
      <c r="O175" s="730"/>
      <c r="P175" s="71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c r="AS175" s="259"/>
      <c r="AT175" s="259"/>
      <c r="AU175" s="259"/>
      <c r="AV175" s="253">
        <f>COUNTA(Q175:AU175)</f>
        <v>0</v>
      </c>
      <c r="AW175" s="706">
        <f>AV176</f>
        <v>0</v>
      </c>
      <c r="AX175" s="708" t="str">
        <f>IFERROR(ROUNDDOWN(AV176/$AT$2,1),"")</f>
        <v/>
      </c>
      <c r="AY175" s="254"/>
      <c r="AZ175" s="254"/>
    </row>
    <row r="176" spans="2:52" ht="17.100000000000001" customHeight="1">
      <c r="B176" s="687"/>
      <c r="C176" s="720"/>
      <c r="D176" s="721"/>
      <c r="E176" s="721"/>
      <c r="F176" s="721"/>
      <c r="G176" s="721"/>
      <c r="H176" s="722"/>
      <c r="I176" s="726"/>
      <c r="J176" s="727"/>
      <c r="K176" s="727"/>
      <c r="L176" s="727"/>
      <c r="M176" s="728"/>
      <c r="N176" s="720"/>
      <c r="O176" s="721"/>
      <c r="P176" s="722"/>
      <c r="Q176" s="256" t="str">
        <f>IFERROR(IF(AND(AND($N175&lt;&gt;$BI$6,$N175&lt;&gt;$BJ$6),Q175="有"),$AL$2,VLOOKUP(Q175,'P1'!$B$4:$J$35,9,FALSE)),"")</f>
        <v/>
      </c>
      <c r="R176" s="256" t="str">
        <f>IFERROR(IF(AND(AND($N175&lt;&gt;$BI$6,$N175&lt;&gt;$BJ$6),R175="有"),$AL$2,VLOOKUP(R175,'P1'!$B$4:$J$35,9,FALSE)),"")</f>
        <v/>
      </c>
      <c r="S176" s="256" t="str">
        <f>IFERROR(IF(AND(AND($N175&lt;&gt;$BI$6,$N175&lt;&gt;$BJ$6),S175="有"),$AL$2,VLOOKUP(S175,'P1'!$B$4:$J$35,9,FALSE)),"")</f>
        <v/>
      </c>
      <c r="T176" s="256" t="str">
        <f>IFERROR(IF(AND(AND($N175&lt;&gt;$BI$6,$N175&lt;&gt;$BJ$6),T175="有"),$AL$2,VLOOKUP(T175,'P1'!$B$4:$J$35,9,FALSE)),"")</f>
        <v/>
      </c>
      <c r="U176" s="256" t="str">
        <f>IFERROR(IF(AND(AND($N175&lt;&gt;$BI$6,$N175&lt;&gt;$BJ$6),U175="有"),$AL$2,VLOOKUP(U175,'P1'!$B$4:$J$35,9,FALSE)),"")</f>
        <v/>
      </c>
      <c r="V176" s="256" t="str">
        <f>IFERROR(IF(AND(AND($N175&lt;&gt;$BI$6,$N175&lt;&gt;$BJ$6),V175="有"),$AL$2,VLOOKUP(V175,'P1'!$B$4:$J$35,9,FALSE)),"")</f>
        <v/>
      </c>
      <c r="W176" s="256" t="str">
        <f>IFERROR(IF(AND(AND($N175&lt;&gt;$BI$6,$N175&lt;&gt;$BJ$6),W175="有"),$AL$2,VLOOKUP(W175,'P1'!$B$4:$J$35,9,FALSE)),"")</f>
        <v/>
      </c>
      <c r="X176" s="256" t="str">
        <f>IFERROR(IF(AND(AND($N175&lt;&gt;$BI$6,$N175&lt;&gt;$BJ$6),X175="有"),$AL$2,VLOOKUP(X175,'P1'!$B$4:$J$35,9,FALSE)),"")</f>
        <v/>
      </c>
      <c r="Y176" s="256" t="str">
        <f>IFERROR(IF(AND(AND($N175&lt;&gt;$BI$6,$N175&lt;&gt;$BJ$6),Y175="有"),$AL$2,VLOOKUP(Y175,'P1'!$B$4:$J$35,9,FALSE)),"")</f>
        <v/>
      </c>
      <c r="Z176" s="256" t="str">
        <f>IFERROR(IF(AND(AND($N175&lt;&gt;$BI$6,$N175&lt;&gt;$BJ$6),Z175="有"),$AL$2,VLOOKUP(Z175,'P1'!$B$4:$J$35,9,FALSE)),"")</f>
        <v/>
      </c>
      <c r="AA176" s="256" t="str">
        <f>IFERROR(IF(AND(AND($N175&lt;&gt;$BI$6,$N175&lt;&gt;$BJ$6),AA175="有"),$AL$2,VLOOKUP(AA175,'P1'!$B$4:$J$35,9,FALSE)),"")</f>
        <v/>
      </c>
      <c r="AB176" s="256" t="str">
        <f>IFERROR(IF(AND(AND($N175&lt;&gt;$BI$6,$N175&lt;&gt;$BJ$6),AB175="有"),$AL$2,VLOOKUP(AB175,'P1'!$B$4:$J$35,9,FALSE)),"")</f>
        <v/>
      </c>
      <c r="AC176" s="256" t="str">
        <f>IFERROR(IF(AND(AND($N175&lt;&gt;$BI$6,$N175&lt;&gt;$BJ$6),AC175="有"),$AL$2,VLOOKUP(AC175,'P1'!$B$4:$J$35,9,FALSE)),"")</f>
        <v/>
      </c>
      <c r="AD176" s="256" t="str">
        <f>IFERROR(IF(AND(AND($N175&lt;&gt;$BI$6,$N175&lt;&gt;$BJ$6),AD175="有"),$AL$2,VLOOKUP(AD175,'P1'!$B$4:$J$35,9,FALSE)),"")</f>
        <v/>
      </c>
      <c r="AE176" s="256" t="str">
        <f>IFERROR(IF(AND(AND($N175&lt;&gt;$BI$6,$N175&lt;&gt;$BJ$6),AE175="有"),$AL$2,VLOOKUP(AE175,'P1'!$B$4:$J$35,9,FALSE)),"")</f>
        <v/>
      </c>
      <c r="AF176" s="256" t="str">
        <f>IFERROR(IF(AND(AND($N175&lt;&gt;$BI$6,$N175&lt;&gt;$BJ$6),AF175="有"),$AL$2,VLOOKUP(AF175,'P1'!$B$4:$J$35,9,FALSE)),"")</f>
        <v/>
      </c>
      <c r="AG176" s="256" t="str">
        <f>IFERROR(IF(AND(AND($N175&lt;&gt;$BI$6,$N175&lt;&gt;$BJ$6),AG175="有"),$AL$2,VLOOKUP(AG175,'P1'!$B$4:$J$35,9,FALSE)),"")</f>
        <v/>
      </c>
      <c r="AH176" s="256" t="str">
        <f>IFERROR(IF(AND(AND($N175&lt;&gt;$BI$6,$N175&lt;&gt;$BJ$6),AH175="有"),$AL$2,VLOOKUP(AH175,'P1'!$B$4:$J$35,9,FALSE)),"")</f>
        <v/>
      </c>
      <c r="AI176" s="256" t="str">
        <f>IFERROR(IF(AND(AND($N175&lt;&gt;$BI$6,$N175&lt;&gt;$BJ$6),AI175="有"),$AL$2,VLOOKUP(AI175,'P1'!$B$4:$J$35,9,FALSE)),"")</f>
        <v/>
      </c>
      <c r="AJ176" s="256" t="str">
        <f>IFERROR(IF(AND(AND($N175&lt;&gt;$BI$6,$N175&lt;&gt;$BJ$6),AJ175="有"),$AL$2,VLOOKUP(AJ175,'P1'!$B$4:$J$35,9,FALSE)),"")</f>
        <v/>
      </c>
      <c r="AK176" s="256" t="str">
        <f>IFERROR(IF(AND(AND($N175&lt;&gt;$BI$6,$N175&lt;&gt;$BJ$6),AK175="有"),$AL$2,VLOOKUP(AK175,'P1'!$B$4:$J$35,9,FALSE)),"")</f>
        <v/>
      </c>
      <c r="AL176" s="256" t="str">
        <f>IFERROR(IF(AND(AND($N175&lt;&gt;$BI$6,$N175&lt;&gt;$BJ$6),AL175="有"),$AL$2,VLOOKUP(AL175,'P1'!$B$4:$J$35,9,FALSE)),"")</f>
        <v/>
      </c>
      <c r="AM176" s="256" t="str">
        <f>IFERROR(IF(AND(AND($N175&lt;&gt;$BI$6,$N175&lt;&gt;$BJ$6),AM175="有"),$AL$2,VLOOKUP(AM175,'P1'!$B$4:$J$35,9,FALSE)),"")</f>
        <v/>
      </c>
      <c r="AN176" s="256" t="str">
        <f>IFERROR(IF(AND(AND($N175&lt;&gt;$BI$6,$N175&lt;&gt;$BJ$6),AN175="有"),$AL$2,VLOOKUP(AN175,'P1'!$B$4:$J$35,9,FALSE)),"")</f>
        <v/>
      </c>
      <c r="AO176" s="256" t="str">
        <f>IFERROR(IF(AND(AND($N175&lt;&gt;$BI$6,$N175&lt;&gt;$BJ$6),AO175="有"),$AL$2,VLOOKUP(AO175,'P1'!$B$4:$J$35,9,FALSE)),"")</f>
        <v/>
      </c>
      <c r="AP176" s="256" t="str">
        <f>IFERROR(IF(AND(AND($N175&lt;&gt;$BI$6,$N175&lt;&gt;$BJ$6),AP175="有"),$AL$2,VLOOKUP(AP175,'P1'!$B$4:$J$35,9,FALSE)),"")</f>
        <v/>
      </c>
      <c r="AQ176" s="256" t="str">
        <f>IFERROR(IF(AND(AND($N175&lt;&gt;$BI$6,$N175&lt;&gt;$BJ$6),AQ175="有"),$AL$2,VLOOKUP(AQ175,'P1'!$B$4:$J$35,9,FALSE)),"")</f>
        <v/>
      </c>
      <c r="AR176" s="256" t="str">
        <f>IFERROR(IF(AND(AND($N175&lt;&gt;$BI$6,$N175&lt;&gt;$BJ$6),AR175="有"),$AL$2,VLOOKUP(AR175,'P1'!$B$4:$J$35,9,FALSE)),"")</f>
        <v/>
      </c>
      <c r="AS176" s="256" t="str">
        <f>IFERROR(IF(AND(AND($N175&lt;&gt;$BI$6,$N175&lt;&gt;$BJ$6),AS175="有"),$AL$2,VLOOKUP(AS175,'P1'!$B$4:$J$35,9,FALSE)),"")</f>
        <v/>
      </c>
      <c r="AT176" s="256" t="str">
        <f>IFERROR(IF(AND(AND($N175&lt;&gt;$BI$6,$N175&lt;&gt;$BJ$6),AT175="有"),$AL$2,VLOOKUP(AT175,'P1'!$B$4:$J$35,9,FALSE)),"")</f>
        <v/>
      </c>
      <c r="AU176" s="256" t="str">
        <f>IFERROR(IF(AND(AND($N175&lt;&gt;$BI$6,$N175&lt;&gt;$BJ$6),AU175="有"),$AL$2,VLOOKUP(AU175,'P1'!$B$4:$J$35,9,FALSE)),"")</f>
        <v/>
      </c>
      <c r="AV176" s="257">
        <f>SUM(Q176:AU176)</f>
        <v>0</v>
      </c>
      <c r="AW176" s="707"/>
      <c r="AX176" s="709"/>
      <c r="AY176" s="258"/>
      <c r="AZ176" s="258"/>
    </row>
    <row r="177" spans="2:52" ht="17.100000000000001" customHeight="1">
      <c r="B177" s="686">
        <f t="shared" si="11"/>
        <v>75</v>
      </c>
      <c r="C177" s="717"/>
      <c r="D177" s="718"/>
      <c r="E177" s="718"/>
      <c r="F177" s="718"/>
      <c r="G177" s="718"/>
      <c r="H177" s="719"/>
      <c r="I177" s="723"/>
      <c r="J177" s="724"/>
      <c r="K177" s="724"/>
      <c r="L177" s="724"/>
      <c r="M177" s="725"/>
      <c r="N177" s="729"/>
      <c r="O177" s="730"/>
      <c r="P177" s="71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3">
        <f>COUNTA(Q177:AU177)</f>
        <v>0</v>
      </c>
      <c r="AW177" s="706">
        <f>AV178</f>
        <v>0</v>
      </c>
      <c r="AX177" s="708" t="str">
        <f>IFERROR(ROUNDDOWN(AV178/$AT$2,1),"")</f>
        <v/>
      </c>
      <c r="AY177" s="254"/>
      <c r="AZ177" s="254"/>
    </row>
    <row r="178" spans="2:52" ht="17.100000000000001" customHeight="1">
      <c r="B178" s="687"/>
      <c r="C178" s="720"/>
      <c r="D178" s="721"/>
      <c r="E178" s="721"/>
      <c r="F178" s="721"/>
      <c r="G178" s="721"/>
      <c r="H178" s="722"/>
      <c r="I178" s="726"/>
      <c r="J178" s="727"/>
      <c r="K178" s="727"/>
      <c r="L178" s="727"/>
      <c r="M178" s="728"/>
      <c r="N178" s="720"/>
      <c r="O178" s="721"/>
      <c r="P178" s="722"/>
      <c r="Q178" s="256" t="str">
        <f>IFERROR(IF(AND(AND($N177&lt;&gt;$BI$6,$N177&lt;&gt;$BJ$6),Q177="有"),$AL$2,VLOOKUP(Q177,'P1'!$B$4:$J$35,9,FALSE)),"")</f>
        <v/>
      </c>
      <c r="R178" s="256" t="str">
        <f>IFERROR(IF(AND(AND($N177&lt;&gt;$BI$6,$N177&lt;&gt;$BJ$6),R177="有"),$AL$2,VLOOKUP(R177,'P1'!$B$4:$J$35,9,FALSE)),"")</f>
        <v/>
      </c>
      <c r="S178" s="256" t="str">
        <f>IFERROR(IF(AND(AND($N177&lt;&gt;$BI$6,$N177&lt;&gt;$BJ$6),S177="有"),$AL$2,VLOOKUP(S177,'P1'!$B$4:$J$35,9,FALSE)),"")</f>
        <v/>
      </c>
      <c r="T178" s="256" t="str">
        <f>IFERROR(IF(AND(AND($N177&lt;&gt;$BI$6,$N177&lt;&gt;$BJ$6),T177="有"),$AL$2,VLOOKUP(T177,'P1'!$B$4:$J$35,9,FALSE)),"")</f>
        <v/>
      </c>
      <c r="U178" s="256" t="str">
        <f>IFERROR(IF(AND(AND($N177&lt;&gt;$BI$6,$N177&lt;&gt;$BJ$6),U177="有"),$AL$2,VLOOKUP(U177,'P1'!$B$4:$J$35,9,FALSE)),"")</f>
        <v/>
      </c>
      <c r="V178" s="256" t="str">
        <f>IFERROR(IF(AND(AND($N177&lt;&gt;$BI$6,$N177&lt;&gt;$BJ$6),V177="有"),$AL$2,VLOOKUP(V177,'P1'!$B$4:$J$35,9,FALSE)),"")</f>
        <v/>
      </c>
      <c r="W178" s="256" t="str">
        <f>IFERROR(IF(AND(AND($N177&lt;&gt;$BI$6,$N177&lt;&gt;$BJ$6),W177="有"),$AL$2,VLOOKUP(W177,'P1'!$B$4:$J$35,9,FALSE)),"")</f>
        <v/>
      </c>
      <c r="X178" s="256" t="str">
        <f>IFERROR(IF(AND(AND($N177&lt;&gt;$BI$6,$N177&lt;&gt;$BJ$6),X177="有"),$AL$2,VLOOKUP(X177,'P1'!$B$4:$J$35,9,FALSE)),"")</f>
        <v/>
      </c>
      <c r="Y178" s="256" t="str">
        <f>IFERROR(IF(AND(AND($N177&lt;&gt;$BI$6,$N177&lt;&gt;$BJ$6),Y177="有"),$AL$2,VLOOKUP(Y177,'P1'!$B$4:$J$35,9,FALSE)),"")</f>
        <v/>
      </c>
      <c r="Z178" s="256" t="str">
        <f>IFERROR(IF(AND(AND($N177&lt;&gt;$BI$6,$N177&lt;&gt;$BJ$6),Z177="有"),$AL$2,VLOOKUP(Z177,'P1'!$B$4:$J$35,9,FALSE)),"")</f>
        <v/>
      </c>
      <c r="AA178" s="256" t="str">
        <f>IFERROR(IF(AND(AND($N177&lt;&gt;$BI$6,$N177&lt;&gt;$BJ$6),AA177="有"),$AL$2,VLOOKUP(AA177,'P1'!$B$4:$J$35,9,FALSE)),"")</f>
        <v/>
      </c>
      <c r="AB178" s="256" t="str">
        <f>IFERROR(IF(AND(AND($N177&lt;&gt;$BI$6,$N177&lt;&gt;$BJ$6),AB177="有"),$AL$2,VLOOKUP(AB177,'P1'!$B$4:$J$35,9,FALSE)),"")</f>
        <v/>
      </c>
      <c r="AC178" s="256" t="str">
        <f>IFERROR(IF(AND(AND($N177&lt;&gt;$BI$6,$N177&lt;&gt;$BJ$6),AC177="有"),$AL$2,VLOOKUP(AC177,'P1'!$B$4:$J$35,9,FALSE)),"")</f>
        <v/>
      </c>
      <c r="AD178" s="256" t="str">
        <f>IFERROR(IF(AND(AND($N177&lt;&gt;$BI$6,$N177&lt;&gt;$BJ$6),AD177="有"),$AL$2,VLOOKUP(AD177,'P1'!$B$4:$J$35,9,FALSE)),"")</f>
        <v/>
      </c>
      <c r="AE178" s="256" t="str">
        <f>IFERROR(IF(AND(AND($N177&lt;&gt;$BI$6,$N177&lt;&gt;$BJ$6),AE177="有"),$AL$2,VLOOKUP(AE177,'P1'!$B$4:$J$35,9,FALSE)),"")</f>
        <v/>
      </c>
      <c r="AF178" s="256" t="str">
        <f>IFERROR(IF(AND(AND($N177&lt;&gt;$BI$6,$N177&lt;&gt;$BJ$6),AF177="有"),$AL$2,VLOOKUP(AF177,'P1'!$B$4:$J$35,9,FALSE)),"")</f>
        <v/>
      </c>
      <c r="AG178" s="256" t="str">
        <f>IFERROR(IF(AND(AND($N177&lt;&gt;$BI$6,$N177&lt;&gt;$BJ$6),AG177="有"),$AL$2,VLOOKUP(AG177,'P1'!$B$4:$J$35,9,FALSE)),"")</f>
        <v/>
      </c>
      <c r="AH178" s="256" t="str">
        <f>IFERROR(IF(AND(AND($N177&lt;&gt;$BI$6,$N177&lt;&gt;$BJ$6),AH177="有"),$AL$2,VLOOKUP(AH177,'P1'!$B$4:$J$35,9,FALSE)),"")</f>
        <v/>
      </c>
      <c r="AI178" s="256" t="str">
        <f>IFERROR(IF(AND(AND($N177&lt;&gt;$BI$6,$N177&lt;&gt;$BJ$6),AI177="有"),$AL$2,VLOOKUP(AI177,'P1'!$B$4:$J$35,9,FALSE)),"")</f>
        <v/>
      </c>
      <c r="AJ178" s="256" t="str">
        <f>IFERROR(IF(AND(AND($N177&lt;&gt;$BI$6,$N177&lt;&gt;$BJ$6),AJ177="有"),$AL$2,VLOOKUP(AJ177,'P1'!$B$4:$J$35,9,FALSE)),"")</f>
        <v/>
      </c>
      <c r="AK178" s="256" t="str">
        <f>IFERROR(IF(AND(AND($N177&lt;&gt;$BI$6,$N177&lt;&gt;$BJ$6),AK177="有"),$AL$2,VLOOKUP(AK177,'P1'!$B$4:$J$35,9,FALSE)),"")</f>
        <v/>
      </c>
      <c r="AL178" s="256" t="str">
        <f>IFERROR(IF(AND(AND($N177&lt;&gt;$BI$6,$N177&lt;&gt;$BJ$6),AL177="有"),$AL$2,VLOOKUP(AL177,'P1'!$B$4:$J$35,9,FALSE)),"")</f>
        <v/>
      </c>
      <c r="AM178" s="256" t="str">
        <f>IFERROR(IF(AND(AND($N177&lt;&gt;$BI$6,$N177&lt;&gt;$BJ$6),AM177="有"),$AL$2,VLOOKUP(AM177,'P1'!$B$4:$J$35,9,FALSE)),"")</f>
        <v/>
      </c>
      <c r="AN178" s="256" t="str">
        <f>IFERROR(IF(AND(AND($N177&lt;&gt;$BI$6,$N177&lt;&gt;$BJ$6),AN177="有"),$AL$2,VLOOKUP(AN177,'P1'!$B$4:$J$35,9,FALSE)),"")</f>
        <v/>
      </c>
      <c r="AO178" s="256" t="str">
        <f>IFERROR(IF(AND(AND($N177&lt;&gt;$BI$6,$N177&lt;&gt;$BJ$6),AO177="有"),$AL$2,VLOOKUP(AO177,'P1'!$B$4:$J$35,9,FALSE)),"")</f>
        <v/>
      </c>
      <c r="AP178" s="256" t="str">
        <f>IFERROR(IF(AND(AND($N177&lt;&gt;$BI$6,$N177&lt;&gt;$BJ$6),AP177="有"),$AL$2,VLOOKUP(AP177,'P1'!$B$4:$J$35,9,FALSE)),"")</f>
        <v/>
      </c>
      <c r="AQ178" s="256" t="str">
        <f>IFERROR(IF(AND(AND($N177&lt;&gt;$BI$6,$N177&lt;&gt;$BJ$6),AQ177="有"),$AL$2,VLOOKUP(AQ177,'P1'!$B$4:$J$35,9,FALSE)),"")</f>
        <v/>
      </c>
      <c r="AR178" s="256" t="str">
        <f>IFERROR(IF(AND(AND($N177&lt;&gt;$BI$6,$N177&lt;&gt;$BJ$6),AR177="有"),$AL$2,VLOOKUP(AR177,'P1'!$B$4:$J$35,9,FALSE)),"")</f>
        <v/>
      </c>
      <c r="AS178" s="256" t="str">
        <f>IFERROR(IF(AND(AND($N177&lt;&gt;$BI$6,$N177&lt;&gt;$BJ$6),AS177="有"),$AL$2,VLOOKUP(AS177,'P1'!$B$4:$J$35,9,FALSE)),"")</f>
        <v/>
      </c>
      <c r="AT178" s="256" t="str">
        <f>IFERROR(IF(AND(AND($N177&lt;&gt;$BI$6,$N177&lt;&gt;$BJ$6),AT177="有"),$AL$2,VLOOKUP(AT177,'P1'!$B$4:$J$35,9,FALSE)),"")</f>
        <v/>
      </c>
      <c r="AU178" s="256" t="str">
        <f>IFERROR(IF(AND(AND($N177&lt;&gt;$BI$6,$N177&lt;&gt;$BJ$6),AU177="有"),$AL$2,VLOOKUP(AU177,'P1'!$B$4:$J$35,9,FALSE)),"")</f>
        <v/>
      </c>
      <c r="AV178" s="257">
        <f>SUM(Q178:AU178)</f>
        <v>0</v>
      </c>
      <c r="AW178" s="707"/>
      <c r="AX178" s="709"/>
      <c r="AY178" s="258"/>
      <c r="AZ178" s="258"/>
    </row>
    <row r="179" spans="2:52" ht="17.100000000000001" customHeight="1">
      <c r="B179" s="686">
        <f t="shared" si="11"/>
        <v>76</v>
      </c>
      <c r="C179" s="717"/>
      <c r="D179" s="718"/>
      <c r="E179" s="718"/>
      <c r="F179" s="718"/>
      <c r="G179" s="718"/>
      <c r="H179" s="719"/>
      <c r="I179" s="723"/>
      <c r="J179" s="724"/>
      <c r="K179" s="724"/>
      <c r="L179" s="724"/>
      <c r="M179" s="725"/>
      <c r="N179" s="729"/>
      <c r="O179" s="730"/>
      <c r="P179" s="719"/>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c r="AO179" s="259"/>
      <c r="AP179" s="259"/>
      <c r="AQ179" s="259"/>
      <c r="AR179" s="259"/>
      <c r="AS179" s="259"/>
      <c r="AT179" s="259"/>
      <c r="AU179" s="259"/>
      <c r="AV179" s="253">
        <f>COUNTA(Q179:AU179)</f>
        <v>0</v>
      </c>
      <c r="AW179" s="706">
        <f>AV180</f>
        <v>0</v>
      </c>
      <c r="AX179" s="708" t="str">
        <f>IFERROR(ROUNDDOWN(AV180/$AT$2,1),"")</f>
        <v/>
      </c>
      <c r="AY179" s="254"/>
      <c r="AZ179" s="254"/>
    </row>
    <row r="180" spans="2:52" ht="17.100000000000001" customHeight="1">
      <c r="B180" s="687"/>
      <c r="C180" s="720"/>
      <c r="D180" s="721"/>
      <c r="E180" s="721"/>
      <c r="F180" s="721"/>
      <c r="G180" s="721"/>
      <c r="H180" s="722"/>
      <c r="I180" s="726"/>
      <c r="J180" s="727"/>
      <c r="K180" s="727"/>
      <c r="L180" s="727"/>
      <c r="M180" s="728"/>
      <c r="N180" s="720"/>
      <c r="O180" s="721"/>
      <c r="P180" s="722"/>
      <c r="Q180" s="256" t="str">
        <f>IFERROR(IF(AND(AND($N179&lt;&gt;$BI$6,$N179&lt;&gt;$BJ$6),Q179="有"),$AL$2,VLOOKUP(Q179,'P1'!$B$4:$J$35,9,FALSE)),"")</f>
        <v/>
      </c>
      <c r="R180" s="256" t="str">
        <f>IFERROR(IF(AND(AND($N179&lt;&gt;$BI$6,$N179&lt;&gt;$BJ$6),R179="有"),$AL$2,VLOOKUP(R179,'P1'!$B$4:$J$35,9,FALSE)),"")</f>
        <v/>
      </c>
      <c r="S180" s="256" t="str">
        <f>IFERROR(IF(AND(AND($N179&lt;&gt;$BI$6,$N179&lt;&gt;$BJ$6),S179="有"),$AL$2,VLOOKUP(S179,'P1'!$B$4:$J$35,9,FALSE)),"")</f>
        <v/>
      </c>
      <c r="T180" s="256" t="str">
        <f>IFERROR(IF(AND(AND($N179&lt;&gt;$BI$6,$N179&lt;&gt;$BJ$6),T179="有"),$AL$2,VLOOKUP(T179,'P1'!$B$4:$J$35,9,FALSE)),"")</f>
        <v/>
      </c>
      <c r="U180" s="256" t="str">
        <f>IFERROR(IF(AND(AND($N179&lt;&gt;$BI$6,$N179&lt;&gt;$BJ$6),U179="有"),$AL$2,VLOOKUP(U179,'P1'!$B$4:$J$35,9,FALSE)),"")</f>
        <v/>
      </c>
      <c r="V180" s="256" t="str">
        <f>IFERROR(IF(AND(AND($N179&lt;&gt;$BI$6,$N179&lt;&gt;$BJ$6),V179="有"),$AL$2,VLOOKUP(V179,'P1'!$B$4:$J$35,9,FALSE)),"")</f>
        <v/>
      </c>
      <c r="W180" s="256" t="str">
        <f>IFERROR(IF(AND(AND($N179&lt;&gt;$BI$6,$N179&lt;&gt;$BJ$6),W179="有"),$AL$2,VLOOKUP(W179,'P1'!$B$4:$J$35,9,FALSE)),"")</f>
        <v/>
      </c>
      <c r="X180" s="256" t="str">
        <f>IFERROR(IF(AND(AND($N179&lt;&gt;$BI$6,$N179&lt;&gt;$BJ$6),X179="有"),$AL$2,VLOOKUP(X179,'P1'!$B$4:$J$35,9,FALSE)),"")</f>
        <v/>
      </c>
      <c r="Y180" s="256" t="str">
        <f>IFERROR(IF(AND(AND($N179&lt;&gt;$BI$6,$N179&lt;&gt;$BJ$6),Y179="有"),$AL$2,VLOOKUP(Y179,'P1'!$B$4:$J$35,9,FALSE)),"")</f>
        <v/>
      </c>
      <c r="Z180" s="256" t="str">
        <f>IFERROR(IF(AND(AND($N179&lt;&gt;$BI$6,$N179&lt;&gt;$BJ$6),Z179="有"),$AL$2,VLOOKUP(Z179,'P1'!$B$4:$J$35,9,FALSE)),"")</f>
        <v/>
      </c>
      <c r="AA180" s="256" t="str">
        <f>IFERROR(IF(AND(AND($N179&lt;&gt;$BI$6,$N179&lt;&gt;$BJ$6),AA179="有"),$AL$2,VLOOKUP(AA179,'P1'!$B$4:$J$35,9,FALSE)),"")</f>
        <v/>
      </c>
      <c r="AB180" s="256" t="str">
        <f>IFERROR(IF(AND(AND($N179&lt;&gt;$BI$6,$N179&lt;&gt;$BJ$6),AB179="有"),$AL$2,VLOOKUP(AB179,'P1'!$B$4:$J$35,9,FALSE)),"")</f>
        <v/>
      </c>
      <c r="AC180" s="256" t="str">
        <f>IFERROR(IF(AND(AND($N179&lt;&gt;$BI$6,$N179&lt;&gt;$BJ$6),AC179="有"),$AL$2,VLOOKUP(AC179,'P1'!$B$4:$J$35,9,FALSE)),"")</f>
        <v/>
      </c>
      <c r="AD180" s="256" t="str">
        <f>IFERROR(IF(AND(AND($N179&lt;&gt;$BI$6,$N179&lt;&gt;$BJ$6),AD179="有"),$AL$2,VLOOKUP(AD179,'P1'!$B$4:$J$35,9,FALSE)),"")</f>
        <v/>
      </c>
      <c r="AE180" s="256" t="str">
        <f>IFERROR(IF(AND(AND($N179&lt;&gt;$BI$6,$N179&lt;&gt;$BJ$6),AE179="有"),$AL$2,VLOOKUP(AE179,'P1'!$B$4:$J$35,9,FALSE)),"")</f>
        <v/>
      </c>
      <c r="AF180" s="256" t="str">
        <f>IFERROR(IF(AND(AND($N179&lt;&gt;$BI$6,$N179&lt;&gt;$BJ$6),AF179="有"),$AL$2,VLOOKUP(AF179,'P1'!$B$4:$J$35,9,FALSE)),"")</f>
        <v/>
      </c>
      <c r="AG180" s="256" t="str">
        <f>IFERROR(IF(AND(AND($N179&lt;&gt;$BI$6,$N179&lt;&gt;$BJ$6),AG179="有"),$AL$2,VLOOKUP(AG179,'P1'!$B$4:$J$35,9,FALSE)),"")</f>
        <v/>
      </c>
      <c r="AH180" s="256" t="str">
        <f>IFERROR(IF(AND(AND($N179&lt;&gt;$BI$6,$N179&lt;&gt;$BJ$6),AH179="有"),$AL$2,VLOOKUP(AH179,'P1'!$B$4:$J$35,9,FALSE)),"")</f>
        <v/>
      </c>
      <c r="AI180" s="256" t="str">
        <f>IFERROR(IF(AND(AND($N179&lt;&gt;$BI$6,$N179&lt;&gt;$BJ$6),AI179="有"),$AL$2,VLOOKUP(AI179,'P1'!$B$4:$J$35,9,FALSE)),"")</f>
        <v/>
      </c>
      <c r="AJ180" s="256" t="str">
        <f>IFERROR(IF(AND(AND($N179&lt;&gt;$BI$6,$N179&lt;&gt;$BJ$6),AJ179="有"),$AL$2,VLOOKUP(AJ179,'P1'!$B$4:$J$35,9,FALSE)),"")</f>
        <v/>
      </c>
      <c r="AK180" s="256" t="str">
        <f>IFERROR(IF(AND(AND($N179&lt;&gt;$BI$6,$N179&lt;&gt;$BJ$6),AK179="有"),$AL$2,VLOOKUP(AK179,'P1'!$B$4:$J$35,9,FALSE)),"")</f>
        <v/>
      </c>
      <c r="AL180" s="256" t="str">
        <f>IFERROR(IF(AND(AND($N179&lt;&gt;$BI$6,$N179&lt;&gt;$BJ$6),AL179="有"),$AL$2,VLOOKUP(AL179,'P1'!$B$4:$J$35,9,FALSE)),"")</f>
        <v/>
      </c>
      <c r="AM180" s="256" t="str">
        <f>IFERROR(IF(AND(AND($N179&lt;&gt;$BI$6,$N179&lt;&gt;$BJ$6),AM179="有"),$AL$2,VLOOKUP(AM179,'P1'!$B$4:$J$35,9,FALSE)),"")</f>
        <v/>
      </c>
      <c r="AN180" s="256" t="str">
        <f>IFERROR(IF(AND(AND($N179&lt;&gt;$BI$6,$N179&lt;&gt;$BJ$6),AN179="有"),$AL$2,VLOOKUP(AN179,'P1'!$B$4:$J$35,9,FALSE)),"")</f>
        <v/>
      </c>
      <c r="AO180" s="256" t="str">
        <f>IFERROR(IF(AND(AND($N179&lt;&gt;$BI$6,$N179&lt;&gt;$BJ$6),AO179="有"),$AL$2,VLOOKUP(AO179,'P1'!$B$4:$J$35,9,FALSE)),"")</f>
        <v/>
      </c>
      <c r="AP180" s="256" t="str">
        <f>IFERROR(IF(AND(AND($N179&lt;&gt;$BI$6,$N179&lt;&gt;$BJ$6),AP179="有"),$AL$2,VLOOKUP(AP179,'P1'!$B$4:$J$35,9,FALSE)),"")</f>
        <v/>
      </c>
      <c r="AQ180" s="256" t="str">
        <f>IFERROR(IF(AND(AND($N179&lt;&gt;$BI$6,$N179&lt;&gt;$BJ$6),AQ179="有"),$AL$2,VLOOKUP(AQ179,'P1'!$B$4:$J$35,9,FALSE)),"")</f>
        <v/>
      </c>
      <c r="AR180" s="256" t="str">
        <f>IFERROR(IF(AND(AND($N179&lt;&gt;$BI$6,$N179&lt;&gt;$BJ$6),AR179="有"),$AL$2,VLOOKUP(AR179,'P1'!$B$4:$J$35,9,FALSE)),"")</f>
        <v/>
      </c>
      <c r="AS180" s="256" t="str">
        <f>IFERROR(IF(AND(AND($N179&lt;&gt;$BI$6,$N179&lt;&gt;$BJ$6),AS179="有"),$AL$2,VLOOKUP(AS179,'P1'!$B$4:$J$35,9,FALSE)),"")</f>
        <v/>
      </c>
      <c r="AT180" s="256" t="str">
        <f>IFERROR(IF(AND(AND($N179&lt;&gt;$BI$6,$N179&lt;&gt;$BJ$6),AT179="有"),$AL$2,VLOOKUP(AT179,'P1'!$B$4:$J$35,9,FALSE)),"")</f>
        <v/>
      </c>
      <c r="AU180" s="256" t="str">
        <f>IFERROR(IF(AND(AND($N179&lt;&gt;$BI$6,$N179&lt;&gt;$BJ$6),AU179="有"),$AL$2,VLOOKUP(AU179,'P1'!$B$4:$J$35,9,FALSE)),"")</f>
        <v/>
      </c>
      <c r="AV180" s="257">
        <f>SUM(Q180:AU180)</f>
        <v>0</v>
      </c>
      <c r="AW180" s="707"/>
      <c r="AX180" s="709"/>
      <c r="AY180" s="258"/>
      <c r="AZ180" s="258"/>
    </row>
    <row r="181" spans="2:52" ht="17.100000000000001" customHeight="1">
      <c r="B181" s="686">
        <f t="shared" si="11"/>
        <v>77</v>
      </c>
      <c r="C181" s="717"/>
      <c r="D181" s="718"/>
      <c r="E181" s="718"/>
      <c r="F181" s="718"/>
      <c r="G181" s="718"/>
      <c r="H181" s="719"/>
      <c r="I181" s="723"/>
      <c r="J181" s="724"/>
      <c r="K181" s="724"/>
      <c r="L181" s="724"/>
      <c r="M181" s="725"/>
      <c r="N181" s="729"/>
      <c r="O181" s="730"/>
      <c r="P181" s="719"/>
      <c r="Q181" s="259"/>
      <c r="R181" s="259"/>
      <c r="S181" s="259"/>
      <c r="T181" s="259"/>
      <c r="U181" s="259"/>
      <c r="V181" s="259"/>
      <c r="W181" s="259"/>
      <c r="X181" s="259"/>
      <c r="Y181" s="259"/>
      <c r="Z181" s="259"/>
      <c r="AA181" s="259"/>
      <c r="AB181" s="259"/>
      <c r="AC181" s="259"/>
      <c r="AD181" s="259"/>
      <c r="AE181" s="259"/>
      <c r="AF181" s="259"/>
      <c r="AG181" s="259"/>
      <c r="AH181" s="259"/>
      <c r="AI181" s="259"/>
      <c r="AJ181" s="259"/>
      <c r="AK181" s="259"/>
      <c r="AL181" s="259"/>
      <c r="AM181" s="259"/>
      <c r="AN181" s="259"/>
      <c r="AO181" s="259"/>
      <c r="AP181" s="259"/>
      <c r="AQ181" s="259"/>
      <c r="AR181" s="259"/>
      <c r="AS181" s="259"/>
      <c r="AT181" s="259"/>
      <c r="AU181" s="259"/>
      <c r="AV181" s="253">
        <f>COUNTA(Q181:AU181)</f>
        <v>0</v>
      </c>
      <c r="AW181" s="706">
        <f>AV182</f>
        <v>0</v>
      </c>
      <c r="AX181" s="708" t="str">
        <f>IFERROR(ROUNDDOWN(AV182/$AT$2,1),"")</f>
        <v/>
      </c>
      <c r="AY181" s="254"/>
      <c r="AZ181" s="254"/>
    </row>
    <row r="182" spans="2:52" ht="17.100000000000001" customHeight="1">
      <c r="B182" s="687"/>
      <c r="C182" s="720"/>
      <c r="D182" s="721"/>
      <c r="E182" s="721"/>
      <c r="F182" s="721"/>
      <c r="G182" s="721"/>
      <c r="H182" s="722"/>
      <c r="I182" s="726"/>
      <c r="J182" s="727"/>
      <c r="K182" s="727"/>
      <c r="L182" s="727"/>
      <c r="M182" s="728"/>
      <c r="N182" s="720"/>
      <c r="O182" s="721"/>
      <c r="P182" s="722"/>
      <c r="Q182" s="256" t="str">
        <f>IFERROR(IF(AND(AND($N181&lt;&gt;$BI$6,$N181&lt;&gt;$BJ$6),Q181="有"),$AL$2,VLOOKUP(Q181,'P1'!$B$4:$J$35,9,FALSE)),"")</f>
        <v/>
      </c>
      <c r="R182" s="256" t="str">
        <f>IFERROR(IF(AND(AND($N181&lt;&gt;$BI$6,$N181&lt;&gt;$BJ$6),R181="有"),$AL$2,VLOOKUP(R181,'P1'!$B$4:$J$35,9,FALSE)),"")</f>
        <v/>
      </c>
      <c r="S182" s="256" t="str">
        <f>IFERROR(IF(AND(AND($N181&lt;&gt;$BI$6,$N181&lt;&gt;$BJ$6),S181="有"),$AL$2,VLOOKUP(S181,'P1'!$B$4:$J$35,9,FALSE)),"")</f>
        <v/>
      </c>
      <c r="T182" s="256" t="str">
        <f>IFERROR(IF(AND(AND($N181&lt;&gt;$BI$6,$N181&lt;&gt;$BJ$6),T181="有"),$AL$2,VLOOKUP(T181,'P1'!$B$4:$J$35,9,FALSE)),"")</f>
        <v/>
      </c>
      <c r="U182" s="256" t="str">
        <f>IFERROR(IF(AND(AND($N181&lt;&gt;$BI$6,$N181&lt;&gt;$BJ$6),U181="有"),$AL$2,VLOOKUP(U181,'P1'!$B$4:$J$35,9,FALSE)),"")</f>
        <v/>
      </c>
      <c r="V182" s="256" t="str">
        <f>IFERROR(IF(AND(AND($N181&lt;&gt;$BI$6,$N181&lt;&gt;$BJ$6),V181="有"),$AL$2,VLOOKUP(V181,'P1'!$B$4:$J$35,9,FALSE)),"")</f>
        <v/>
      </c>
      <c r="W182" s="256" t="str">
        <f>IFERROR(IF(AND(AND($N181&lt;&gt;$BI$6,$N181&lt;&gt;$BJ$6),W181="有"),$AL$2,VLOOKUP(W181,'P1'!$B$4:$J$35,9,FALSE)),"")</f>
        <v/>
      </c>
      <c r="X182" s="256" t="str">
        <f>IFERROR(IF(AND(AND($N181&lt;&gt;$BI$6,$N181&lt;&gt;$BJ$6),X181="有"),$AL$2,VLOOKUP(X181,'P1'!$B$4:$J$35,9,FALSE)),"")</f>
        <v/>
      </c>
      <c r="Y182" s="256" t="str">
        <f>IFERROR(IF(AND(AND($N181&lt;&gt;$BI$6,$N181&lt;&gt;$BJ$6),Y181="有"),$AL$2,VLOOKUP(Y181,'P1'!$B$4:$J$35,9,FALSE)),"")</f>
        <v/>
      </c>
      <c r="Z182" s="256" t="str">
        <f>IFERROR(IF(AND(AND($N181&lt;&gt;$BI$6,$N181&lt;&gt;$BJ$6),Z181="有"),$AL$2,VLOOKUP(Z181,'P1'!$B$4:$J$35,9,FALSE)),"")</f>
        <v/>
      </c>
      <c r="AA182" s="256" t="str">
        <f>IFERROR(IF(AND(AND($N181&lt;&gt;$BI$6,$N181&lt;&gt;$BJ$6),AA181="有"),$AL$2,VLOOKUP(AA181,'P1'!$B$4:$J$35,9,FALSE)),"")</f>
        <v/>
      </c>
      <c r="AB182" s="256" t="str">
        <f>IFERROR(IF(AND(AND($N181&lt;&gt;$BI$6,$N181&lt;&gt;$BJ$6),AB181="有"),$AL$2,VLOOKUP(AB181,'P1'!$B$4:$J$35,9,FALSE)),"")</f>
        <v/>
      </c>
      <c r="AC182" s="256" t="str">
        <f>IFERROR(IF(AND(AND($N181&lt;&gt;$BI$6,$N181&lt;&gt;$BJ$6),AC181="有"),$AL$2,VLOOKUP(AC181,'P1'!$B$4:$J$35,9,FALSE)),"")</f>
        <v/>
      </c>
      <c r="AD182" s="256" t="str">
        <f>IFERROR(IF(AND(AND($N181&lt;&gt;$BI$6,$N181&lt;&gt;$BJ$6),AD181="有"),$AL$2,VLOOKUP(AD181,'P1'!$B$4:$J$35,9,FALSE)),"")</f>
        <v/>
      </c>
      <c r="AE182" s="256" t="str">
        <f>IFERROR(IF(AND(AND($N181&lt;&gt;$BI$6,$N181&lt;&gt;$BJ$6),AE181="有"),$AL$2,VLOOKUP(AE181,'P1'!$B$4:$J$35,9,FALSE)),"")</f>
        <v/>
      </c>
      <c r="AF182" s="256" t="str">
        <f>IFERROR(IF(AND(AND($N181&lt;&gt;$BI$6,$N181&lt;&gt;$BJ$6),AF181="有"),$AL$2,VLOOKUP(AF181,'P1'!$B$4:$J$35,9,FALSE)),"")</f>
        <v/>
      </c>
      <c r="AG182" s="256" t="str">
        <f>IFERROR(IF(AND(AND($N181&lt;&gt;$BI$6,$N181&lt;&gt;$BJ$6),AG181="有"),$AL$2,VLOOKUP(AG181,'P1'!$B$4:$J$35,9,FALSE)),"")</f>
        <v/>
      </c>
      <c r="AH182" s="256" t="str">
        <f>IFERROR(IF(AND(AND($N181&lt;&gt;$BI$6,$N181&lt;&gt;$BJ$6),AH181="有"),$AL$2,VLOOKUP(AH181,'P1'!$B$4:$J$35,9,FALSE)),"")</f>
        <v/>
      </c>
      <c r="AI182" s="256" t="str">
        <f>IFERROR(IF(AND(AND($N181&lt;&gt;$BI$6,$N181&lt;&gt;$BJ$6),AI181="有"),$AL$2,VLOOKUP(AI181,'P1'!$B$4:$J$35,9,FALSE)),"")</f>
        <v/>
      </c>
      <c r="AJ182" s="256" t="str">
        <f>IFERROR(IF(AND(AND($N181&lt;&gt;$BI$6,$N181&lt;&gt;$BJ$6),AJ181="有"),$AL$2,VLOOKUP(AJ181,'P1'!$B$4:$J$35,9,FALSE)),"")</f>
        <v/>
      </c>
      <c r="AK182" s="256" t="str">
        <f>IFERROR(IF(AND(AND($N181&lt;&gt;$BI$6,$N181&lt;&gt;$BJ$6),AK181="有"),$AL$2,VLOOKUP(AK181,'P1'!$B$4:$J$35,9,FALSE)),"")</f>
        <v/>
      </c>
      <c r="AL182" s="256" t="str">
        <f>IFERROR(IF(AND(AND($N181&lt;&gt;$BI$6,$N181&lt;&gt;$BJ$6),AL181="有"),$AL$2,VLOOKUP(AL181,'P1'!$B$4:$J$35,9,FALSE)),"")</f>
        <v/>
      </c>
      <c r="AM182" s="256" t="str">
        <f>IFERROR(IF(AND(AND($N181&lt;&gt;$BI$6,$N181&lt;&gt;$BJ$6),AM181="有"),$AL$2,VLOOKUP(AM181,'P1'!$B$4:$J$35,9,FALSE)),"")</f>
        <v/>
      </c>
      <c r="AN182" s="256" t="str">
        <f>IFERROR(IF(AND(AND($N181&lt;&gt;$BI$6,$N181&lt;&gt;$BJ$6),AN181="有"),$AL$2,VLOOKUP(AN181,'P1'!$B$4:$J$35,9,FALSE)),"")</f>
        <v/>
      </c>
      <c r="AO182" s="256" t="str">
        <f>IFERROR(IF(AND(AND($N181&lt;&gt;$BI$6,$N181&lt;&gt;$BJ$6),AO181="有"),$AL$2,VLOOKUP(AO181,'P1'!$B$4:$J$35,9,FALSE)),"")</f>
        <v/>
      </c>
      <c r="AP182" s="256" t="str">
        <f>IFERROR(IF(AND(AND($N181&lt;&gt;$BI$6,$N181&lt;&gt;$BJ$6),AP181="有"),$AL$2,VLOOKUP(AP181,'P1'!$B$4:$J$35,9,FALSE)),"")</f>
        <v/>
      </c>
      <c r="AQ182" s="256" t="str">
        <f>IFERROR(IF(AND(AND($N181&lt;&gt;$BI$6,$N181&lt;&gt;$BJ$6),AQ181="有"),$AL$2,VLOOKUP(AQ181,'P1'!$B$4:$J$35,9,FALSE)),"")</f>
        <v/>
      </c>
      <c r="AR182" s="256" t="str">
        <f>IFERROR(IF(AND(AND($N181&lt;&gt;$BI$6,$N181&lt;&gt;$BJ$6),AR181="有"),$AL$2,VLOOKUP(AR181,'P1'!$B$4:$J$35,9,FALSE)),"")</f>
        <v/>
      </c>
      <c r="AS182" s="256" t="str">
        <f>IFERROR(IF(AND(AND($N181&lt;&gt;$BI$6,$N181&lt;&gt;$BJ$6),AS181="有"),$AL$2,VLOOKUP(AS181,'P1'!$B$4:$J$35,9,FALSE)),"")</f>
        <v/>
      </c>
      <c r="AT182" s="256" t="str">
        <f>IFERROR(IF(AND(AND($N181&lt;&gt;$BI$6,$N181&lt;&gt;$BJ$6),AT181="有"),$AL$2,VLOOKUP(AT181,'P1'!$B$4:$J$35,9,FALSE)),"")</f>
        <v/>
      </c>
      <c r="AU182" s="256" t="str">
        <f>IFERROR(IF(AND(AND($N181&lt;&gt;$BI$6,$N181&lt;&gt;$BJ$6),AU181="有"),$AL$2,VLOOKUP(AU181,'P1'!$B$4:$J$35,9,FALSE)),"")</f>
        <v/>
      </c>
      <c r="AV182" s="257">
        <f>SUM(Q182:AU182)</f>
        <v>0</v>
      </c>
      <c r="AW182" s="707"/>
      <c r="AX182" s="709"/>
      <c r="AY182" s="258"/>
      <c r="AZ182" s="258"/>
    </row>
    <row r="183" spans="2:52" ht="17.100000000000001" customHeight="1">
      <c r="B183" s="686">
        <f t="shared" si="11"/>
        <v>78</v>
      </c>
      <c r="C183" s="717"/>
      <c r="D183" s="718"/>
      <c r="E183" s="718"/>
      <c r="F183" s="718"/>
      <c r="G183" s="718"/>
      <c r="H183" s="719"/>
      <c r="I183" s="723"/>
      <c r="J183" s="724"/>
      <c r="K183" s="724"/>
      <c r="L183" s="724"/>
      <c r="M183" s="725"/>
      <c r="N183" s="729"/>
      <c r="O183" s="730"/>
      <c r="P183" s="71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c r="AO183" s="259"/>
      <c r="AP183" s="259"/>
      <c r="AQ183" s="259"/>
      <c r="AR183" s="259"/>
      <c r="AS183" s="259"/>
      <c r="AT183" s="259"/>
      <c r="AU183" s="259"/>
      <c r="AV183" s="253">
        <f>COUNTA(Q183:AU183)</f>
        <v>0</v>
      </c>
      <c r="AW183" s="706">
        <f>AV184</f>
        <v>0</v>
      </c>
      <c r="AX183" s="708" t="str">
        <f>IFERROR(ROUNDDOWN(AV184/$AT$2,1),"")</f>
        <v/>
      </c>
      <c r="AY183" s="254"/>
      <c r="AZ183" s="254"/>
    </row>
    <row r="184" spans="2:52" ht="17.100000000000001" customHeight="1">
      <c r="B184" s="687"/>
      <c r="C184" s="720"/>
      <c r="D184" s="721"/>
      <c r="E184" s="721"/>
      <c r="F184" s="721"/>
      <c r="G184" s="721"/>
      <c r="H184" s="722"/>
      <c r="I184" s="726"/>
      <c r="J184" s="727"/>
      <c r="K184" s="727"/>
      <c r="L184" s="727"/>
      <c r="M184" s="728"/>
      <c r="N184" s="720"/>
      <c r="O184" s="721"/>
      <c r="P184" s="722"/>
      <c r="Q184" s="256" t="str">
        <f>IFERROR(IF(AND(AND($N183&lt;&gt;$BI$6,$N183&lt;&gt;$BJ$6),Q183="有"),$AL$2,VLOOKUP(Q183,'P1'!$B$4:$J$35,9,FALSE)),"")</f>
        <v/>
      </c>
      <c r="R184" s="256" t="str">
        <f>IFERROR(IF(AND(AND($N183&lt;&gt;$BI$6,$N183&lt;&gt;$BJ$6),R183="有"),$AL$2,VLOOKUP(R183,'P1'!$B$4:$J$35,9,FALSE)),"")</f>
        <v/>
      </c>
      <c r="S184" s="256" t="str">
        <f>IFERROR(IF(AND(AND($N183&lt;&gt;$BI$6,$N183&lt;&gt;$BJ$6),S183="有"),$AL$2,VLOOKUP(S183,'P1'!$B$4:$J$35,9,FALSE)),"")</f>
        <v/>
      </c>
      <c r="T184" s="256" t="str">
        <f>IFERROR(IF(AND(AND($N183&lt;&gt;$BI$6,$N183&lt;&gt;$BJ$6),T183="有"),$AL$2,VLOOKUP(T183,'P1'!$B$4:$J$35,9,FALSE)),"")</f>
        <v/>
      </c>
      <c r="U184" s="256" t="str">
        <f>IFERROR(IF(AND(AND($N183&lt;&gt;$BI$6,$N183&lt;&gt;$BJ$6),U183="有"),$AL$2,VLOOKUP(U183,'P1'!$B$4:$J$35,9,FALSE)),"")</f>
        <v/>
      </c>
      <c r="V184" s="256" t="str">
        <f>IFERROR(IF(AND(AND($N183&lt;&gt;$BI$6,$N183&lt;&gt;$BJ$6),V183="有"),$AL$2,VLOOKUP(V183,'P1'!$B$4:$J$35,9,FALSE)),"")</f>
        <v/>
      </c>
      <c r="W184" s="256" t="str">
        <f>IFERROR(IF(AND(AND($N183&lt;&gt;$BI$6,$N183&lt;&gt;$BJ$6),W183="有"),$AL$2,VLOOKUP(W183,'P1'!$B$4:$J$35,9,FALSE)),"")</f>
        <v/>
      </c>
      <c r="X184" s="256" t="str">
        <f>IFERROR(IF(AND(AND($N183&lt;&gt;$BI$6,$N183&lt;&gt;$BJ$6),X183="有"),$AL$2,VLOOKUP(X183,'P1'!$B$4:$J$35,9,FALSE)),"")</f>
        <v/>
      </c>
      <c r="Y184" s="256" t="str">
        <f>IFERROR(IF(AND(AND($N183&lt;&gt;$BI$6,$N183&lt;&gt;$BJ$6),Y183="有"),$AL$2,VLOOKUP(Y183,'P1'!$B$4:$J$35,9,FALSE)),"")</f>
        <v/>
      </c>
      <c r="Z184" s="256" t="str">
        <f>IFERROR(IF(AND(AND($N183&lt;&gt;$BI$6,$N183&lt;&gt;$BJ$6),Z183="有"),$AL$2,VLOOKUP(Z183,'P1'!$B$4:$J$35,9,FALSE)),"")</f>
        <v/>
      </c>
      <c r="AA184" s="256" t="str">
        <f>IFERROR(IF(AND(AND($N183&lt;&gt;$BI$6,$N183&lt;&gt;$BJ$6),AA183="有"),$AL$2,VLOOKUP(AA183,'P1'!$B$4:$J$35,9,FALSE)),"")</f>
        <v/>
      </c>
      <c r="AB184" s="256" t="str">
        <f>IFERROR(IF(AND(AND($N183&lt;&gt;$BI$6,$N183&lt;&gt;$BJ$6),AB183="有"),$AL$2,VLOOKUP(AB183,'P1'!$B$4:$J$35,9,FALSE)),"")</f>
        <v/>
      </c>
      <c r="AC184" s="256" t="str">
        <f>IFERROR(IF(AND(AND($N183&lt;&gt;$BI$6,$N183&lt;&gt;$BJ$6),AC183="有"),$AL$2,VLOOKUP(AC183,'P1'!$B$4:$J$35,9,FALSE)),"")</f>
        <v/>
      </c>
      <c r="AD184" s="256" t="str">
        <f>IFERROR(IF(AND(AND($N183&lt;&gt;$BI$6,$N183&lt;&gt;$BJ$6),AD183="有"),$AL$2,VLOOKUP(AD183,'P1'!$B$4:$J$35,9,FALSE)),"")</f>
        <v/>
      </c>
      <c r="AE184" s="256" t="str">
        <f>IFERROR(IF(AND(AND($N183&lt;&gt;$BI$6,$N183&lt;&gt;$BJ$6),AE183="有"),$AL$2,VLOOKUP(AE183,'P1'!$B$4:$J$35,9,FALSE)),"")</f>
        <v/>
      </c>
      <c r="AF184" s="256" t="str">
        <f>IFERROR(IF(AND(AND($N183&lt;&gt;$BI$6,$N183&lt;&gt;$BJ$6),AF183="有"),$AL$2,VLOOKUP(AF183,'P1'!$B$4:$J$35,9,FALSE)),"")</f>
        <v/>
      </c>
      <c r="AG184" s="256" t="str">
        <f>IFERROR(IF(AND(AND($N183&lt;&gt;$BI$6,$N183&lt;&gt;$BJ$6),AG183="有"),$AL$2,VLOOKUP(AG183,'P1'!$B$4:$J$35,9,FALSE)),"")</f>
        <v/>
      </c>
      <c r="AH184" s="256" t="str">
        <f>IFERROR(IF(AND(AND($N183&lt;&gt;$BI$6,$N183&lt;&gt;$BJ$6),AH183="有"),$AL$2,VLOOKUP(AH183,'P1'!$B$4:$J$35,9,FALSE)),"")</f>
        <v/>
      </c>
      <c r="AI184" s="256" t="str">
        <f>IFERROR(IF(AND(AND($N183&lt;&gt;$BI$6,$N183&lt;&gt;$BJ$6),AI183="有"),$AL$2,VLOOKUP(AI183,'P1'!$B$4:$J$35,9,FALSE)),"")</f>
        <v/>
      </c>
      <c r="AJ184" s="256" t="str">
        <f>IFERROR(IF(AND(AND($N183&lt;&gt;$BI$6,$N183&lt;&gt;$BJ$6),AJ183="有"),$AL$2,VLOOKUP(AJ183,'P1'!$B$4:$J$35,9,FALSE)),"")</f>
        <v/>
      </c>
      <c r="AK184" s="256" t="str">
        <f>IFERROR(IF(AND(AND($N183&lt;&gt;$BI$6,$N183&lt;&gt;$BJ$6),AK183="有"),$AL$2,VLOOKUP(AK183,'P1'!$B$4:$J$35,9,FALSE)),"")</f>
        <v/>
      </c>
      <c r="AL184" s="256" t="str">
        <f>IFERROR(IF(AND(AND($N183&lt;&gt;$BI$6,$N183&lt;&gt;$BJ$6),AL183="有"),$AL$2,VLOOKUP(AL183,'P1'!$B$4:$J$35,9,FALSE)),"")</f>
        <v/>
      </c>
      <c r="AM184" s="256" t="str">
        <f>IFERROR(IF(AND(AND($N183&lt;&gt;$BI$6,$N183&lt;&gt;$BJ$6),AM183="有"),$AL$2,VLOOKUP(AM183,'P1'!$B$4:$J$35,9,FALSE)),"")</f>
        <v/>
      </c>
      <c r="AN184" s="256" t="str">
        <f>IFERROR(IF(AND(AND($N183&lt;&gt;$BI$6,$N183&lt;&gt;$BJ$6),AN183="有"),$AL$2,VLOOKUP(AN183,'P1'!$B$4:$J$35,9,FALSE)),"")</f>
        <v/>
      </c>
      <c r="AO184" s="256" t="str">
        <f>IFERROR(IF(AND(AND($N183&lt;&gt;$BI$6,$N183&lt;&gt;$BJ$6),AO183="有"),$AL$2,VLOOKUP(AO183,'P1'!$B$4:$J$35,9,FALSE)),"")</f>
        <v/>
      </c>
      <c r="AP184" s="256" t="str">
        <f>IFERROR(IF(AND(AND($N183&lt;&gt;$BI$6,$N183&lt;&gt;$BJ$6),AP183="有"),$AL$2,VLOOKUP(AP183,'P1'!$B$4:$J$35,9,FALSE)),"")</f>
        <v/>
      </c>
      <c r="AQ184" s="256" t="str">
        <f>IFERROR(IF(AND(AND($N183&lt;&gt;$BI$6,$N183&lt;&gt;$BJ$6),AQ183="有"),$AL$2,VLOOKUP(AQ183,'P1'!$B$4:$J$35,9,FALSE)),"")</f>
        <v/>
      </c>
      <c r="AR184" s="256" t="str">
        <f>IFERROR(IF(AND(AND($N183&lt;&gt;$BI$6,$N183&lt;&gt;$BJ$6),AR183="有"),$AL$2,VLOOKUP(AR183,'P1'!$B$4:$J$35,9,FALSE)),"")</f>
        <v/>
      </c>
      <c r="AS184" s="256" t="str">
        <f>IFERROR(IF(AND(AND($N183&lt;&gt;$BI$6,$N183&lt;&gt;$BJ$6),AS183="有"),$AL$2,VLOOKUP(AS183,'P1'!$B$4:$J$35,9,FALSE)),"")</f>
        <v/>
      </c>
      <c r="AT184" s="256" t="str">
        <f>IFERROR(IF(AND(AND($N183&lt;&gt;$BI$6,$N183&lt;&gt;$BJ$6),AT183="有"),$AL$2,VLOOKUP(AT183,'P1'!$B$4:$J$35,9,FALSE)),"")</f>
        <v/>
      </c>
      <c r="AU184" s="256" t="str">
        <f>IFERROR(IF(AND(AND($N183&lt;&gt;$BI$6,$N183&lt;&gt;$BJ$6),AU183="有"),$AL$2,VLOOKUP(AU183,'P1'!$B$4:$J$35,9,FALSE)),"")</f>
        <v/>
      </c>
      <c r="AV184" s="257">
        <f>SUM(Q184:AU184)</f>
        <v>0</v>
      </c>
      <c r="AW184" s="707"/>
      <c r="AX184" s="709"/>
      <c r="AY184" s="258"/>
      <c r="AZ184" s="258"/>
    </row>
    <row r="185" spans="2:52" ht="17.100000000000001" customHeight="1">
      <c r="B185" s="686">
        <f t="shared" si="11"/>
        <v>79</v>
      </c>
      <c r="C185" s="717"/>
      <c r="D185" s="718"/>
      <c r="E185" s="718"/>
      <c r="F185" s="718"/>
      <c r="G185" s="718"/>
      <c r="H185" s="719"/>
      <c r="I185" s="723"/>
      <c r="J185" s="724"/>
      <c r="K185" s="724"/>
      <c r="L185" s="724"/>
      <c r="M185" s="725"/>
      <c r="N185" s="729"/>
      <c r="O185" s="730"/>
      <c r="P185" s="719"/>
      <c r="Q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c r="AN185" s="259"/>
      <c r="AO185" s="259"/>
      <c r="AP185" s="259"/>
      <c r="AQ185" s="259"/>
      <c r="AR185" s="259"/>
      <c r="AS185" s="259"/>
      <c r="AT185" s="259"/>
      <c r="AU185" s="259"/>
      <c r="AV185" s="253">
        <f>COUNTA(Q185:AU185)</f>
        <v>0</v>
      </c>
      <c r="AW185" s="706">
        <f>AV186</f>
        <v>0</v>
      </c>
      <c r="AX185" s="708" t="str">
        <f>IFERROR(ROUNDDOWN(AV186/$AT$2,1),"")</f>
        <v/>
      </c>
      <c r="AY185" s="254"/>
      <c r="AZ185" s="254"/>
    </row>
    <row r="186" spans="2:52" ht="17.100000000000001" customHeight="1">
      <c r="B186" s="687"/>
      <c r="C186" s="720"/>
      <c r="D186" s="721"/>
      <c r="E186" s="721"/>
      <c r="F186" s="721"/>
      <c r="G186" s="721"/>
      <c r="H186" s="722"/>
      <c r="I186" s="726"/>
      <c r="J186" s="727"/>
      <c r="K186" s="727"/>
      <c r="L186" s="727"/>
      <c r="M186" s="728"/>
      <c r="N186" s="720"/>
      <c r="O186" s="721"/>
      <c r="P186" s="722"/>
      <c r="Q186" s="256" t="str">
        <f>IFERROR(IF(AND(AND($N185&lt;&gt;$BI$6,$N185&lt;&gt;$BJ$6),Q185="有"),$AL$2,VLOOKUP(Q185,'P1'!$B$4:$J$35,9,FALSE)),"")</f>
        <v/>
      </c>
      <c r="R186" s="256" t="str">
        <f>IFERROR(IF(AND(AND($N185&lt;&gt;$BI$6,$N185&lt;&gt;$BJ$6),R185="有"),$AL$2,VLOOKUP(R185,'P1'!$B$4:$J$35,9,FALSE)),"")</f>
        <v/>
      </c>
      <c r="S186" s="256" t="str">
        <f>IFERROR(IF(AND(AND($N185&lt;&gt;$BI$6,$N185&lt;&gt;$BJ$6),S185="有"),$AL$2,VLOOKUP(S185,'P1'!$B$4:$J$35,9,FALSE)),"")</f>
        <v/>
      </c>
      <c r="T186" s="256" t="str">
        <f>IFERROR(IF(AND(AND($N185&lt;&gt;$BI$6,$N185&lt;&gt;$BJ$6),T185="有"),$AL$2,VLOOKUP(T185,'P1'!$B$4:$J$35,9,FALSE)),"")</f>
        <v/>
      </c>
      <c r="U186" s="256" t="str">
        <f>IFERROR(IF(AND(AND($N185&lt;&gt;$BI$6,$N185&lt;&gt;$BJ$6),U185="有"),$AL$2,VLOOKUP(U185,'P1'!$B$4:$J$35,9,FALSE)),"")</f>
        <v/>
      </c>
      <c r="V186" s="256" t="str">
        <f>IFERROR(IF(AND(AND($N185&lt;&gt;$BI$6,$N185&lt;&gt;$BJ$6),V185="有"),$AL$2,VLOOKUP(V185,'P1'!$B$4:$J$35,9,FALSE)),"")</f>
        <v/>
      </c>
      <c r="W186" s="256" t="str">
        <f>IFERROR(IF(AND(AND($N185&lt;&gt;$BI$6,$N185&lt;&gt;$BJ$6),W185="有"),$AL$2,VLOOKUP(W185,'P1'!$B$4:$J$35,9,FALSE)),"")</f>
        <v/>
      </c>
      <c r="X186" s="256" t="str">
        <f>IFERROR(IF(AND(AND($N185&lt;&gt;$BI$6,$N185&lt;&gt;$BJ$6),X185="有"),$AL$2,VLOOKUP(X185,'P1'!$B$4:$J$35,9,FALSE)),"")</f>
        <v/>
      </c>
      <c r="Y186" s="256" t="str">
        <f>IFERROR(IF(AND(AND($N185&lt;&gt;$BI$6,$N185&lt;&gt;$BJ$6),Y185="有"),$AL$2,VLOOKUP(Y185,'P1'!$B$4:$J$35,9,FALSE)),"")</f>
        <v/>
      </c>
      <c r="Z186" s="256" t="str">
        <f>IFERROR(IF(AND(AND($N185&lt;&gt;$BI$6,$N185&lt;&gt;$BJ$6),Z185="有"),$AL$2,VLOOKUP(Z185,'P1'!$B$4:$J$35,9,FALSE)),"")</f>
        <v/>
      </c>
      <c r="AA186" s="256" t="str">
        <f>IFERROR(IF(AND(AND($N185&lt;&gt;$BI$6,$N185&lt;&gt;$BJ$6),AA185="有"),$AL$2,VLOOKUP(AA185,'P1'!$B$4:$J$35,9,FALSE)),"")</f>
        <v/>
      </c>
      <c r="AB186" s="256" t="str">
        <f>IFERROR(IF(AND(AND($N185&lt;&gt;$BI$6,$N185&lt;&gt;$BJ$6),AB185="有"),$AL$2,VLOOKUP(AB185,'P1'!$B$4:$J$35,9,FALSE)),"")</f>
        <v/>
      </c>
      <c r="AC186" s="256" t="str">
        <f>IFERROR(IF(AND(AND($N185&lt;&gt;$BI$6,$N185&lt;&gt;$BJ$6),AC185="有"),$AL$2,VLOOKUP(AC185,'P1'!$B$4:$J$35,9,FALSE)),"")</f>
        <v/>
      </c>
      <c r="AD186" s="256" t="str">
        <f>IFERROR(IF(AND(AND($N185&lt;&gt;$BI$6,$N185&lt;&gt;$BJ$6),AD185="有"),$AL$2,VLOOKUP(AD185,'P1'!$B$4:$J$35,9,FALSE)),"")</f>
        <v/>
      </c>
      <c r="AE186" s="256" t="str">
        <f>IFERROR(IF(AND(AND($N185&lt;&gt;$BI$6,$N185&lt;&gt;$BJ$6),AE185="有"),$AL$2,VLOOKUP(AE185,'P1'!$B$4:$J$35,9,FALSE)),"")</f>
        <v/>
      </c>
      <c r="AF186" s="256" t="str">
        <f>IFERROR(IF(AND(AND($N185&lt;&gt;$BI$6,$N185&lt;&gt;$BJ$6),AF185="有"),$AL$2,VLOOKUP(AF185,'P1'!$B$4:$J$35,9,FALSE)),"")</f>
        <v/>
      </c>
      <c r="AG186" s="256" t="str">
        <f>IFERROR(IF(AND(AND($N185&lt;&gt;$BI$6,$N185&lt;&gt;$BJ$6),AG185="有"),$AL$2,VLOOKUP(AG185,'P1'!$B$4:$J$35,9,FALSE)),"")</f>
        <v/>
      </c>
      <c r="AH186" s="256" t="str">
        <f>IFERROR(IF(AND(AND($N185&lt;&gt;$BI$6,$N185&lt;&gt;$BJ$6),AH185="有"),$AL$2,VLOOKUP(AH185,'P1'!$B$4:$J$35,9,FALSE)),"")</f>
        <v/>
      </c>
      <c r="AI186" s="256" t="str">
        <f>IFERROR(IF(AND(AND($N185&lt;&gt;$BI$6,$N185&lt;&gt;$BJ$6),AI185="有"),$AL$2,VLOOKUP(AI185,'P1'!$B$4:$J$35,9,FALSE)),"")</f>
        <v/>
      </c>
      <c r="AJ186" s="256" t="str">
        <f>IFERROR(IF(AND(AND($N185&lt;&gt;$BI$6,$N185&lt;&gt;$BJ$6),AJ185="有"),$AL$2,VLOOKUP(AJ185,'P1'!$B$4:$J$35,9,FALSE)),"")</f>
        <v/>
      </c>
      <c r="AK186" s="256" t="str">
        <f>IFERROR(IF(AND(AND($N185&lt;&gt;$BI$6,$N185&lt;&gt;$BJ$6),AK185="有"),$AL$2,VLOOKUP(AK185,'P1'!$B$4:$J$35,9,FALSE)),"")</f>
        <v/>
      </c>
      <c r="AL186" s="256" t="str">
        <f>IFERROR(IF(AND(AND($N185&lt;&gt;$BI$6,$N185&lt;&gt;$BJ$6),AL185="有"),$AL$2,VLOOKUP(AL185,'P1'!$B$4:$J$35,9,FALSE)),"")</f>
        <v/>
      </c>
      <c r="AM186" s="256" t="str">
        <f>IFERROR(IF(AND(AND($N185&lt;&gt;$BI$6,$N185&lt;&gt;$BJ$6),AM185="有"),$AL$2,VLOOKUP(AM185,'P1'!$B$4:$J$35,9,FALSE)),"")</f>
        <v/>
      </c>
      <c r="AN186" s="256" t="str">
        <f>IFERROR(IF(AND(AND($N185&lt;&gt;$BI$6,$N185&lt;&gt;$BJ$6),AN185="有"),$AL$2,VLOOKUP(AN185,'P1'!$B$4:$J$35,9,FALSE)),"")</f>
        <v/>
      </c>
      <c r="AO186" s="256" t="str">
        <f>IFERROR(IF(AND(AND($N185&lt;&gt;$BI$6,$N185&lt;&gt;$BJ$6),AO185="有"),$AL$2,VLOOKUP(AO185,'P1'!$B$4:$J$35,9,FALSE)),"")</f>
        <v/>
      </c>
      <c r="AP186" s="256" t="str">
        <f>IFERROR(IF(AND(AND($N185&lt;&gt;$BI$6,$N185&lt;&gt;$BJ$6),AP185="有"),$AL$2,VLOOKUP(AP185,'P1'!$B$4:$J$35,9,FALSE)),"")</f>
        <v/>
      </c>
      <c r="AQ186" s="256" t="str">
        <f>IFERROR(IF(AND(AND($N185&lt;&gt;$BI$6,$N185&lt;&gt;$BJ$6),AQ185="有"),$AL$2,VLOOKUP(AQ185,'P1'!$B$4:$J$35,9,FALSE)),"")</f>
        <v/>
      </c>
      <c r="AR186" s="256" t="str">
        <f>IFERROR(IF(AND(AND($N185&lt;&gt;$BI$6,$N185&lt;&gt;$BJ$6),AR185="有"),$AL$2,VLOOKUP(AR185,'P1'!$B$4:$J$35,9,FALSE)),"")</f>
        <v/>
      </c>
      <c r="AS186" s="256" t="str">
        <f>IFERROR(IF(AND(AND($N185&lt;&gt;$BI$6,$N185&lt;&gt;$BJ$6),AS185="有"),$AL$2,VLOOKUP(AS185,'P1'!$B$4:$J$35,9,FALSE)),"")</f>
        <v/>
      </c>
      <c r="AT186" s="256" t="str">
        <f>IFERROR(IF(AND(AND($N185&lt;&gt;$BI$6,$N185&lt;&gt;$BJ$6),AT185="有"),$AL$2,VLOOKUP(AT185,'P1'!$B$4:$J$35,9,FALSE)),"")</f>
        <v/>
      </c>
      <c r="AU186" s="256" t="str">
        <f>IFERROR(IF(AND(AND($N185&lt;&gt;$BI$6,$N185&lt;&gt;$BJ$6),AU185="有"),$AL$2,VLOOKUP(AU185,'P1'!$B$4:$J$35,9,FALSE)),"")</f>
        <v/>
      </c>
      <c r="AV186" s="257">
        <f>SUM(Q186:AU186)</f>
        <v>0</v>
      </c>
      <c r="AW186" s="707"/>
      <c r="AX186" s="709"/>
      <c r="AY186" s="258"/>
      <c r="AZ186" s="258"/>
    </row>
    <row r="187" spans="2:52" ht="17.100000000000001" customHeight="1">
      <c r="B187" s="686">
        <f t="shared" si="11"/>
        <v>80</v>
      </c>
      <c r="C187" s="717"/>
      <c r="D187" s="718"/>
      <c r="E187" s="718"/>
      <c r="F187" s="718"/>
      <c r="G187" s="718"/>
      <c r="H187" s="719"/>
      <c r="I187" s="723"/>
      <c r="J187" s="724"/>
      <c r="K187" s="724"/>
      <c r="L187" s="724"/>
      <c r="M187" s="725"/>
      <c r="N187" s="729"/>
      <c r="O187" s="730"/>
      <c r="P187" s="71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c r="AV187" s="253">
        <f>COUNTA(Q187:AU187)</f>
        <v>0</v>
      </c>
      <c r="AW187" s="706">
        <f>AV188</f>
        <v>0</v>
      </c>
      <c r="AX187" s="708" t="str">
        <f>IFERROR(ROUNDDOWN(AV188/$AT$2,1),"")</f>
        <v/>
      </c>
      <c r="AY187" s="254"/>
      <c r="AZ187" s="254"/>
    </row>
    <row r="188" spans="2:52" ht="17.100000000000001" customHeight="1">
      <c r="B188" s="687"/>
      <c r="C188" s="720"/>
      <c r="D188" s="721"/>
      <c r="E188" s="721"/>
      <c r="F188" s="721"/>
      <c r="G188" s="721"/>
      <c r="H188" s="722"/>
      <c r="I188" s="726"/>
      <c r="J188" s="727"/>
      <c r="K188" s="727"/>
      <c r="L188" s="727"/>
      <c r="M188" s="728"/>
      <c r="N188" s="720"/>
      <c r="O188" s="721"/>
      <c r="P188" s="722"/>
      <c r="Q188" s="256" t="str">
        <f>IFERROR(IF(AND(AND($N187&lt;&gt;$BI$6,$N187&lt;&gt;$BJ$6),Q187="有"),$AL$2,VLOOKUP(Q187,'P1'!$B$4:$J$35,9,FALSE)),"")</f>
        <v/>
      </c>
      <c r="R188" s="256" t="str">
        <f>IFERROR(IF(AND(AND($N187&lt;&gt;$BI$6,$N187&lt;&gt;$BJ$6),R187="有"),$AL$2,VLOOKUP(R187,'P1'!$B$4:$J$35,9,FALSE)),"")</f>
        <v/>
      </c>
      <c r="S188" s="256" t="str">
        <f>IFERROR(IF(AND(AND($N187&lt;&gt;$BI$6,$N187&lt;&gt;$BJ$6),S187="有"),$AL$2,VLOOKUP(S187,'P1'!$B$4:$J$35,9,FALSE)),"")</f>
        <v/>
      </c>
      <c r="T188" s="256" t="str">
        <f>IFERROR(IF(AND(AND($N187&lt;&gt;$BI$6,$N187&lt;&gt;$BJ$6),T187="有"),$AL$2,VLOOKUP(T187,'P1'!$B$4:$J$35,9,FALSE)),"")</f>
        <v/>
      </c>
      <c r="U188" s="256" t="str">
        <f>IFERROR(IF(AND(AND($N187&lt;&gt;$BI$6,$N187&lt;&gt;$BJ$6),U187="有"),$AL$2,VLOOKUP(U187,'P1'!$B$4:$J$35,9,FALSE)),"")</f>
        <v/>
      </c>
      <c r="V188" s="256" t="str">
        <f>IFERROR(IF(AND(AND($N187&lt;&gt;$BI$6,$N187&lt;&gt;$BJ$6),V187="有"),$AL$2,VLOOKUP(V187,'P1'!$B$4:$J$35,9,FALSE)),"")</f>
        <v/>
      </c>
      <c r="W188" s="256" t="str">
        <f>IFERROR(IF(AND(AND($N187&lt;&gt;$BI$6,$N187&lt;&gt;$BJ$6),W187="有"),$AL$2,VLOOKUP(W187,'P1'!$B$4:$J$35,9,FALSE)),"")</f>
        <v/>
      </c>
      <c r="X188" s="256" t="str">
        <f>IFERROR(IF(AND(AND($N187&lt;&gt;$BI$6,$N187&lt;&gt;$BJ$6),X187="有"),$AL$2,VLOOKUP(X187,'P1'!$B$4:$J$35,9,FALSE)),"")</f>
        <v/>
      </c>
      <c r="Y188" s="256" t="str">
        <f>IFERROR(IF(AND(AND($N187&lt;&gt;$BI$6,$N187&lt;&gt;$BJ$6),Y187="有"),$AL$2,VLOOKUP(Y187,'P1'!$B$4:$J$35,9,FALSE)),"")</f>
        <v/>
      </c>
      <c r="Z188" s="256" t="str">
        <f>IFERROR(IF(AND(AND($N187&lt;&gt;$BI$6,$N187&lt;&gt;$BJ$6),Z187="有"),$AL$2,VLOOKUP(Z187,'P1'!$B$4:$J$35,9,FALSE)),"")</f>
        <v/>
      </c>
      <c r="AA188" s="256" t="str">
        <f>IFERROR(IF(AND(AND($N187&lt;&gt;$BI$6,$N187&lt;&gt;$BJ$6),AA187="有"),$AL$2,VLOOKUP(AA187,'P1'!$B$4:$J$35,9,FALSE)),"")</f>
        <v/>
      </c>
      <c r="AB188" s="256" t="str">
        <f>IFERROR(IF(AND(AND($N187&lt;&gt;$BI$6,$N187&lt;&gt;$BJ$6),AB187="有"),$AL$2,VLOOKUP(AB187,'P1'!$B$4:$J$35,9,FALSE)),"")</f>
        <v/>
      </c>
      <c r="AC188" s="256" t="str">
        <f>IFERROR(IF(AND(AND($N187&lt;&gt;$BI$6,$N187&lt;&gt;$BJ$6),AC187="有"),$AL$2,VLOOKUP(AC187,'P1'!$B$4:$J$35,9,FALSE)),"")</f>
        <v/>
      </c>
      <c r="AD188" s="256" t="str">
        <f>IFERROR(IF(AND(AND($N187&lt;&gt;$BI$6,$N187&lt;&gt;$BJ$6),AD187="有"),$AL$2,VLOOKUP(AD187,'P1'!$B$4:$J$35,9,FALSE)),"")</f>
        <v/>
      </c>
      <c r="AE188" s="256" t="str">
        <f>IFERROR(IF(AND(AND($N187&lt;&gt;$BI$6,$N187&lt;&gt;$BJ$6),AE187="有"),$AL$2,VLOOKUP(AE187,'P1'!$B$4:$J$35,9,FALSE)),"")</f>
        <v/>
      </c>
      <c r="AF188" s="256" t="str">
        <f>IFERROR(IF(AND(AND($N187&lt;&gt;$BI$6,$N187&lt;&gt;$BJ$6),AF187="有"),$AL$2,VLOOKUP(AF187,'P1'!$B$4:$J$35,9,FALSE)),"")</f>
        <v/>
      </c>
      <c r="AG188" s="256" t="str">
        <f>IFERROR(IF(AND(AND($N187&lt;&gt;$BI$6,$N187&lt;&gt;$BJ$6),AG187="有"),$AL$2,VLOOKUP(AG187,'P1'!$B$4:$J$35,9,FALSE)),"")</f>
        <v/>
      </c>
      <c r="AH188" s="256" t="str">
        <f>IFERROR(IF(AND(AND($N187&lt;&gt;$BI$6,$N187&lt;&gt;$BJ$6),AH187="有"),$AL$2,VLOOKUP(AH187,'P1'!$B$4:$J$35,9,FALSE)),"")</f>
        <v/>
      </c>
      <c r="AI188" s="256" t="str">
        <f>IFERROR(IF(AND(AND($N187&lt;&gt;$BI$6,$N187&lt;&gt;$BJ$6),AI187="有"),$AL$2,VLOOKUP(AI187,'P1'!$B$4:$J$35,9,FALSE)),"")</f>
        <v/>
      </c>
      <c r="AJ188" s="256" t="str">
        <f>IFERROR(IF(AND(AND($N187&lt;&gt;$BI$6,$N187&lt;&gt;$BJ$6),AJ187="有"),$AL$2,VLOOKUP(AJ187,'P1'!$B$4:$J$35,9,FALSE)),"")</f>
        <v/>
      </c>
      <c r="AK188" s="256" t="str">
        <f>IFERROR(IF(AND(AND($N187&lt;&gt;$BI$6,$N187&lt;&gt;$BJ$6),AK187="有"),$AL$2,VLOOKUP(AK187,'P1'!$B$4:$J$35,9,FALSE)),"")</f>
        <v/>
      </c>
      <c r="AL188" s="256" t="str">
        <f>IFERROR(IF(AND(AND($N187&lt;&gt;$BI$6,$N187&lt;&gt;$BJ$6),AL187="有"),$AL$2,VLOOKUP(AL187,'P1'!$B$4:$J$35,9,FALSE)),"")</f>
        <v/>
      </c>
      <c r="AM188" s="256" t="str">
        <f>IFERROR(IF(AND(AND($N187&lt;&gt;$BI$6,$N187&lt;&gt;$BJ$6),AM187="有"),$AL$2,VLOOKUP(AM187,'P1'!$B$4:$J$35,9,FALSE)),"")</f>
        <v/>
      </c>
      <c r="AN188" s="256" t="str">
        <f>IFERROR(IF(AND(AND($N187&lt;&gt;$BI$6,$N187&lt;&gt;$BJ$6),AN187="有"),$AL$2,VLOOKUP(AN187,'P1'!$B$4:$J$35,9,FALSE)),"")</f>
        <v/>
      </c>
      <c r="AO188" s="256" t="str">
        <f>IFERROR(IF(AND(AND($N187&lt;&gt;$BI$6,$N187&lt;&gt;$BJ$6),AO187="有"),$AL$2,VLOOKUP(AO187,'P1'!$B$4:$J$35,9,FALSE)),"")</f>
        <v/>
      </c>
      <c r="AP188" s="256" t="str">
        <f>IFERROR(IF(AND(AND($N187&lt;&gt;$BI$6,$N187&lt;&gt;$BJ$6),AP187="有"),$AL$2,VLOOKUP(AP187,'P1'!$B$4:$J$35,9,FALSE)),"")</f>
        <v/>
      </c>
      <c r="AQ188" s="256" t="str">
        <f>IFERROR(IF(AND(AND($N187&lt;&gt;$BI$6,$N187&lt;&gt;$BJ$6),AQ187="有"),$AL$2,VLOOKUP(AQ187,'P1'!$B$4:$J$35,9,FALSE)),"")</f>
        <v/>
      </c>
      <c r="AR188" s="256" t="str">
        <f>IFERROR(IF(AND(AND($N187&lt;&gt;$BI$6,$N187&lt;&gt;$BJ$6),AR187="有"),$AL$2,VLOOKUP(AR187,'P1'!$B$4:$J$35,9,FALSE)),"")</f>
        <v/>
      </c>
      <c r="AS188" s="256" t="str">
        <f>IFERROR(IF(AND(AND($N187&lt;&gt;$BI$6,$N187&lt;&gt;$BJ$6),AS187="有"),$AL$2,VLOOKUP(AS187,'P1'!$B$4:$J$35,9,FALSE)),"")</f>
        <v/>
      </c>
      <c r="AT188" s="256" t="str">
        <f>IFERROR(IF(AND(AND($N187&lt;&gt;$BI$6,$N187&lt;&gt;$BJ$6),AT187="有"),$AL$2,VLOOKUP(AT187,'P1'!$B$4:$J$35,9,FALSE)),"")</f>
        <v/>
      </c>
      <c r="AU188" s="256" t="str">
        <f>IFERROR(IF(AND(AND($N187&lt;&gt;$BI$6,$N187&lt;&gt;$BJ$6),AU187="有"),$AL$2,VLOOKUP(AU187,'P1'!$B$4:$J$35,9,FALSE)),"")</f>
        <v/>
      </c>
      <c r="AV188" s="257">
        <f>SUM(Q188:AU188)</f>
        <v>0</v>
      </c>
      <c r="AW188" s="707"/>
      <c r="AX188" s="709"/>
      <c r="AY188" s="258"/>
      <c r="AZ188" s="258"/>
    </row>
    <row r="189" spans="2:52" ht="17.100000000000001" customHeight="1">
      <c r="B189" s="686">
        <f t="shared" si="11"/>
        <v>81</v>
      </c>
      <c r="C189" s="717"/>
      <c r="D189" s="718"/>
      <c r="E189" s="718"/>
      <c r="F189" s="718"/>
      <c r="G189" s="718"/>
      <c r="H189" s="719"/>
      <c r="I189" s="723"/>
      <c r="J189" s="724"/>
      <c r="K189" s="724"/>
      <c r="L189" s="724"/>
      <c r="M189" s="725"/>
      <c r="N189" s="729"/>
      <c r="O189" s="730"/>
      <c r="P189" s="71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3">
        <f>COUNTA(Q189:AU189)</f>
        <v>0</v>
      </c>
      <c r="AW189" s="706">
        <f>AV190</f>
        <v>0</v>
      </c>
      <c r="AX189" s="708" t="str">
        <f>IFERROR(ROUNDDOWN(AV190/$AT$2,1),"")</f>
        <v/>
      </c>
      <c r="AY189" s="254"/>
      <c r="AZ189" s="254"/>
    </row>
    <row r="190" spans="2:52" ht="17.100000000000001" customHeight="1">
      <c r="B190" s="687"/>
      <c r="C190" s="720"/>
      <c r="D190" s="721"/>
      <c r="E190" s="721"/>
      <c r="F190" s="721"/>
      <c r="G190" s="721"/>
      <c r="H190" s="722"/>
      <c r="I190" s="726"/>
      <c r="J190" s="727"/>
      <c r="K190" s="727"/>
      <c r="L190" s="727"/>
      <c r="M190" s="728"/>
      <c r="N190" s="720"/>
      <c r="O190" s="721"/>
      <c r="P190" s="722"/>
      <c r="Q190" s="256" t="str">
        <f>IFERROR(IF(AND(AND($N189&lt;&gt;$BI$6,$N189&lt;&gt;$BJ$6),Q189="有"),$AL$2,VLOOKUP(Q189,'P1'!$B$4:$J$35,9,FALSE)),"")</f>
        <v/>
      </c>
      <c r="R190" s="256" t="str">
        <f>IFERROR(IF(AND(AND($N189&lt;&gt;$BI$6,$N189&lt;&gt;$BJ$6),R189="有"),$AL$2,VLOOKUP(R189,'P1'!$B$4:$J$35,9,FALSE)),"")</f>
        <v/>
      </c>
      <c r="S190" s="256" t="str">
        <f>IFERROR(IF(AND(AND($N189&lt;&gt;$BI$6,$N189&lt;&gt;$BJ$6),S189="有"),$AL$2,VLOOKUP(S189,'P1'!$B$4:$J$35,9,FALSE)),"")</f>
        <v/>
      </c>
      <c r="T190" s="256" t="str">
        <f>IFERROR(IF(AND(AND($N189&lt;&gt;$BI$6,$N189&lt;&gt;$BJ$6),T189="有"),$AL$2,VLOOKUP(T189,'P1'!$B$4:$J$35,9,FALSE)),"")</f>
        <v/>
      </c>
      <c r="U190" s="256" t="str">
        <f>IFERROR(IF(AND(AND($N189&lt;&gt;$BI$6,$N189&lt;&gt;$BJ$6),U189="有"),$AL$2,VLOOKUP(U189,'P1'!$B$4:$J$35,9,FALSE)),"")</f>
        <v/>
      </c>
      <c r="V190" s="256" t="str">
        <f>IFERROR(IF(AND(AND($N189&lt;&gt;$BI$6,$N189&lt;&gt;$BJ$6),V189="有"),$AL$2,VLOOKUP(V189,'P1'!$B$4:$J$35,9,FALSE)),"")</f>
        <v/>
      </c>
      <c r="W190" s="256" t="str">
        <f>IFERROR(IF(AND(AND($N189&lt;&gt;$BI$6,$N189&lt;&gt;$BJ$6),W189="有"),$AL$2,VLOOKUP(W189,'P1'!$B$4:$J$35,9,FALSE)),"")</f>
        <v/>
      </c>
      <c r="X190" s="256" t="str">
        <f>IFERROR(IF(AND(AND($N189&lt;&gt;$BI$6,$N189&lt;&gt;$BJ$6),X189="有"),$AL$2,VLOOKUP(X189,'P1'!$B$4:$J$35,9,FALSE)),"")</f>
        <v/>
      </c>
      <c r="Y190" s="256" t="str">
        <f>IFERROR(IF(AND(AND($N189&lt;&gt;$BI$6,$N189&lt;&gt;$BJ$6),Y189="有"),$AL$2,VLOOKUP(Y189,'P1'!$B$4:$J$35,9,FALSE)),"")</f>
        <v/>
      </c>
      <c r="Z190" s="256" t="str">
        <f>IFERROR(IF(AND(AND($N189&lt;&gt;$BI$6,$N189&lt;&gt;$BJ$6),Z189="有"),$AL$2,VLOOKUP(Z189,'P1'!$B$4:$J$35,9,FALSE)),"")</f>
        <v/>
      </c>
      <c r="AA190" s="256" t="str">
        <f>IFERROR(IF(AND(AND($N189&lt;&gt;$BI$6,$N189&lt;&gt;$BJ$6),AA189="有"),$AL$2,VLOOKUP(AA189,'P1'!$B$4:$J$35,9,FALSE)),"")</f>
        <v/>
      </c>
      <c r="AB190" s="256" t="str">
        <f>IFERROR(IF(AND(AND($N189&lt;&gt;$BI$6,$N189&lt;&gt;$BJ$6),AB189="有"),$AL$2,VLOOKUP(AB189,'P1'!$B$4:$J$35,9,FALSE)),"")</f>
        <v/>
      </c>
      <c r="AC190" s="256" t="str">
        <f>IFERROR(IF(AND(AND($N189&lt;&gt;$BI$6,$N189&lt;&gt;$BJ$6),AC189="有"),$AL$2,VLOOKUP(AC189,'P1'!$B$4:$J$35,9,FALSE)),"")</f>
        <v/>
      </c>
      <c r="AD190" s="256" t="str">
        <f>IFERROR(IF(AND(AND($N189&lt;&gt;$BI$6,$N189&lt;&gt;$BJ$6),AD189="有"),$AL$2,VLOOKUP(AD189,'P1'!$B$4:$J$35,9,FALSE)),"")</f>
        <v/>
      </c>
      <c r="AE190" s="256" t="str">
        <f>IFERROR(IF(AND(AND($N189&lt;&gt;$BI$6,$N189&lt;&gt;$BJ$6),AE189="有"),$AL$2,VLOOKUP(AE189,'P1'!$B$4:$J$35,9,FALSE)),"")</f>
        <v/>
      </c>
      <c r="AF190" s="256" t="str">
        <f>IFERROR(IF(AND(AND($N189&lt;&gt;$BI$6,$N189&lt;&gt;$BJ$6),AF189="有"),$AL$2,VLOOKUP(AF189,'P1'!$B$4:$J$35,9,FALSE)),"")</f>
        <v/>
      </c>
      <c r="AG190" s="256" t="str">
        <f>IFERROR(IF(AND(AND($N189&lt;&gt;$BI$6,$N189&lt;&gt;$BJ$6),AG189="有"),$AL$2,VLOOKUP(AG189,'P1'!$B$4:$J$35,9,FALSE)),"")</f>
        <v/>
      </c>
      <c r="AH190" s="256" t="str">
        <f>IFERROR(IF(AND(AND($N189&lt;&gt;$BI$6,$N189&lt;&gt;$BJ$6),AH189="有"),$AL$2,VLOOKUP(AH189,'P1'!$B$4:$J$35,9,FALSE)),"")</f>
        <v/>
      </c>
      <c r="AI190" s="256" t="str">
        <f>IFERROR(IF(AND(AND($N189&lt;&gt;$BI$6,$N189&lt;&gt;$BJ$6),AI189="有"),$AL$2,VLOOKUP(AI189,'P1'!$B$4:$J$35,9,FALSE)),"")</f>
        <v/>
      </c>
      <c r="AJ190" s="256" t="str">
        <f>IFERROR(IF(AND(AND($N189&lt;&gt;$BI$6,$N189&lt;&gt;$BJ$6),AJ189="有"),$AL$2,VLOOKUP(AJ189,'P1'!$B$4:$J$35,9,FALSE)),"")</f>
        <v/>
      </c>
      <c r="AK190" s="256" t="str">
        <f>IFERROR(IF(AND(AND($N189&lt;&gt;$BI$6,$N189&lt;&gt;$BJ$6),AK189="有"),$AL$2,VLOOKUP(AK189,'P1'!$B$4:$J$35,9,FALSE)),"")</f>
        <v/>
      </c>
      <c r="AL190" s="256" t="str">
        <f>IFERROR(IF(AND(AND($N189&lt;&gt;$BI$6,$N189&lt;&gt;$BJ$6),AL189="有"),$AL$2,VLOOKUP(AL189,'P1'!$B$4:$J$35,9,FALSE)),"")</f>
        <v/>
      </c>
      <c r="AM190" s="256" t="str">
        <f>IFERROR(IF(AND(AND($N189&lt;&gt;$BI$6,$N189&lt;&gt;$BJ$6),AM189="有"),$AL$2,VLOOKUP(AM189,'P1'!$B$4:$J$35,9,FALSE)),"")</f>
        <v/>
      </c>
      <c r="AN190" s="256" t="str">
        <f>IFERROR(IF(AND(AND($N189&lt;&gt;$BI$6,$N189&lt;&gt;$BJ$6),AN189="有"),$AL$2,VLOOKUP(AN189,'P1'!$B$4:$J$35,9,FALSE)),"")</f>
        <v/>
      </c>
      <c r="AO190" s="256" t="str">
        <f>IFERROR(IF(AND(AND($N189&lt;&gt;$BI$6,$N189&lt;&gt;$BJ$6),AO189="有"),$AL$2,VLOOKUP(AO189,'P1'!$B$4:$J$35,9,FALSE)),"")</f>
        <v/>
      </c>
      <c r="AP190" s="256" t="str">
        <f>IFERROR(IF(AND(AND($N189&lt;&gt;$BI$6,$N189&lt;&gt;$BJ$6),AP189="有"),$AL$2,VLOOKUP(AP189,'P1'!$B$4:$J$35,9,FALSE)),"")</f>
        <v/>
      </c>
      <c r="AQ190" s="256" t="str">
        <f>IFERROR(IF(AND(AND($N189&lt;&gt;$BI$6,$N189&lt;&gt;$BJ$6),AQ189="有"),$AL$2,VLOOKUP(AQ189,'P1'!$B$4:$J$35,9,FALSE)),"")</f>
        <v/>
      </c>
      <c r="AR190" s="256" t="str">
        <f>IFERROR(IF(AND(AND($N189&lt;&gt;$BI$6,$N189&lt;&gt;$BJ$6),AR189="有"),$AL$2,VLOOKUP(AR189,'P1'!$B$4:$J$35,9,FALSE)),"")</f>
        <v/>
      </c>
      <c r="AS190" s="256" t="str">
        <f>IFERROR(IF(AND(AND($N189&lt;&gt;$BI$6,$N189&lt;&gt;$BJ$6),AS189="有"),$AL$2,VLOOKUP(AS189,'P1'!$B$4:$J$35,9,FALSE)),"")</f>
        <v/>
      </c>
      <c r="AT190" s="256" t="str">
        <f>IFERROR(IF(AND(AND($N189&lt;&gt;$BI$6,$N189&lt;&gt;$BJ$6),AT189="有"),$AL$2,VLOOKUP(AT189,'P1'!$B$4:$J$35,9,FALSE)),"")</f>
        <v/>
      </c>
      <c r="AU190" s="256" t="str">
        <f>IFERROR(IF(AND(AND($N189&lt;&gt;$BI$6,$N189&lt;&gt;$BJ$6),AU189="有"),$AL$2,VLOOKUP(AU189,'P1'!$B$4:$J$35,9,FALSE)),"")</f>
        <v/>
      </c>
      <c r="AV190" s="257">
        <f>SUM(Q190:AU190)</f>
        <v>0</v>
      </c>
      <c r="AW190" s="707"/>
      <c r="AX190" s="709"/>
      <c r="AY190" s="258"/>
      <c r="AZ190" s="258"/>
    </row>
    <row r="191" spans="2:52" ht="17.100000000000001" customHeight="1">
      <c r="B191" s="686">
        <f t="shared" si="11"/>
        <v>82</v>
      </c>
      <c r="C191" s="717"/>
      <c r="D191" s="718"/>
      <c r="E191" s="718"/>
      <c r="F191" s="718"/>
      <c r="G191" s="718"/>
      <c r="H191" s="719"/>
      <c r="I191" s="723"/>
      <c r="J191" s="724"/>
      <c r="K191" s="724"/>
      <c r="L191" s="724"/>
      <c r="M191" s="725"/>
      <c r="N191" s="729"/>
      <c r="O191" s="730"/>
      <c r="P191" s="71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c r="AO191" s="259"/>
      <c r="AP191" s="259"/>
      <c r="AQ191" s="259"/>
      <c r="AR191" s="259"/>
      <c r="AS191" s="259"/>
      <c r="AT191" s="259"/>
      <c r="AU191" s="259"/>
      <c r="AV191" s="253">
        <f>COUNTA(Q191:AU191)</f>
        <v>0</v>
      </c>
      <c r="AW191" s="706">
        <f>AV192</f>
        <v>0</v>
      </c>
      <c r="AX191" s="708" t="str">
        <f>IFERROR(ROUNDDOWN(AV192/$AT$2,1),"")</f>
        <v/>
      </c>
      <c r="AY191" s="254"/>
      <c r="AZ191" s="254"/>
    </row>
    <row r="192" spans="2:52" ht="17.100000000000001" customHeight="1">
      <c r="B192" s="687"/>
      <c r="C192" s="720"/>
      <c r="D192" s="721"/>
      <c r="E192" s="721"/>
      <c r="F192" s="721"/>
      <c r="G192" s="721"/>
      <c r="H192" s="722"/>
      <c r="I192" s="726"/>
      <c r="J192" s="727"/>
      <c r="K192" s="727"/>
      <c r="L192" s="727"/>
      <c r="M192" s="728"/>
      <c r="N192" s="720"/>
      <c r="O192" s="721"/>
      <c r="P192" s="722"/>
      <c r="Q192" s="256" t="str">
        <f>IFERROR(IF(AND(AND($N191&lt;&gt;$BI$6,$N191&lt;&gt;$BJ$6),Q191="有"),$AL$2,VLOOKUP(Q191,'P1'!$B$4:$J$35,9,FALSE)),"")</f>
        <v/>
      </c>
      <c r="R192" s="256" t="str">
        <f>IFERROR(IF(AND(AND($N191&lt;&gt;$BI$6,$N191&lt;&gt;$BJ$6),R191="有"),$AL$2,VLOOKUP(R191,'P1'!$B$4:$J$35,9,FALSE)),"")</f>
        <v/>
      </c>
      <c r="S192" s="256" t="str">
        <f>IFERROR(IF(AND(AND($N191&lt;&gt;$BI$6,$N191&lt;&gt;$BJ$6),S191="有"),$AL$2,VLOOKUP(S191,'P1'!$B$4:$J$35,9,FALSE)),"")</f>
        <v/>
      </c>
      <c r="T192" s="256" t="str">
        <f>IFERROR(IF(AND(AND($N191&lt;&gt;$BI$6,$N191&lt;&gt;$BJ$6),T191="有"),$AL$2,VLOOKUP(T191,'P1'!$B$4:$J$35,9,FALSE)),"")</f>
        <v/>
      </c>
      <c r="U192" s="256" t="str">
        <f>IFERROR(IF(AND(AND($N191&lt;&gt;$BI$6,$N191&lt;&gt;$BJ$6),U191="有"),$AL$2,VLOOKUP(U191,'P1'!$B$4:$J$35,9,FALSE)),"")</f>
        <v/>
      </c>
      <c r="V192" s="256" t="str">
        <f>IFERROR(IF(AND(AND($N191&lt;&gt;$BI$6,$N191&lt;&gt;$BJ$6),V191="有"),$AL$2,VLOOKUP(V191,'P1'!$B$4:$J$35,9,FALSE)),"")</f>
        <v/>
      </c>
      <c r="W192" s="256" t="str">
        <f>IFERROR(IF(AND(AND($N191&lt;&gt;$BI$6,$N191&lt;&gt;$BJ$6),W191="有"),$AL$2,VLOOKUP(W191,'P1'!$B$4:$J$35,9,FALSE)),"")</f>
        <v/>
      </c>
      <c r="X192" s="256" t="str">
        <f>IFERROR(IF(AND(AND($N191&lt;&gt;$BI$6,$N191&lt;&gt;$BJ$6),X191="有"),$AL$2,VLOOKUP(X191,'P1'!$B$4:$J$35,9,FALSE)),"")</f>
        <v/>
      </c>
      <c r="Y192" s="256" t="str">
        <f>IFERROR(IF(AND(AND($N191&lt;&gt;$BI$6,$N191&lt;&gt;$BJ$6),Y191="有"),$AL$2,VLOOKUP(Y191,'P1'!$B$4:$J$35,9,FALSE)),"")</f>
        <v/>
      </c>
      <c r="Z192" s="256" t="str">
        <f>IFERROR(IF(AND(AND($N191&lt;&gt;$BI$6,$N191&lt;&gt;$BJ$6),Z191="有"),$AL$2,VLOOKUP(Z191,'P1'!$B$4:$J$35,9,FALSE)),"")</f>
        <v/>
      </c>
      <c r="AA192" s="256" t="str">
        <f>IFERROR(IF(AND(AND($N191&lt;&gt;$BI$6,$N191&lt;&gt;$BJ$6),AA191="有"),$AL$2,VLOOKUP(AA191,'P1'!$B$4:$J$35,9,FALSE)),"")</f>
        <v/>
      </c>
      <c r="AB192" s="256" t="str">
        <f>IFERROR(IF(AND(AND($N191&lt;&gt;$BI$6,$N191&lt;&gt;$BJ$6),AB191="有"),$AL$2,VLOOKUP(AB191,'P1'!$B$4:$J$35,9,FALSE)),"")</f>
        <v/>
      </c>
      <c r="AC192" s="256" t="str">
        <f>IFERROR(IF(AND(AND($N191&lt;&gt;$BI$6,$N191&lt;&gt;$BJ$6),AC191="有"),$AL$2,VLOOKUP(AC191,'P1'!$B$4:$J$35,9,FALSE)),"")</f>
        <v/>
      </c>
      <c r="AD192" s="256" t="str">
        <f>IFERROR(IF(AND(AND($N191&lt;&gt;$BI$6,$N191&lt;&gt;$BJ$6),AD191="有"),$AL$2,VLOOKUP(AD191,'P1'!$B$4:$J$35,9,FALSE)),"")</f>
        <v/>
      </c>
      <c r="AE192" s="256" t="str">
        <f>IFERROR(IF(AND(AND($N191&lt;&gt;$BI$6,$N191&lt;&gt;$BJ$6),AE191="有"),$AL$2,VLOOKUP(AE191,'P1'!$B$4:$J$35,9,FALSE)),"")</f>
        <v/>
      </c>
      <c r="AF192" s="256" t="str">
        <f>IFERROR(IF(AND(AND($N191&lt;&gt;$BI$6,$N191&lt;&gt;$BJ$6),AF191="有"),$AL$2,VLOOKUP(AF191,'P1'!$B$4:$J$35,9,FALSE)),"")</f>
        <v/>
      </c>
      <c r="AG192" s="256" t="str">
        <f>IFERROR(IF(AND(AND($N191&lt;&gt;$BI$6,$N191&lt;&gt;$BJ$6),AG191="有"),$AL$2,VLOOKUP(AG191,'P1'!$B$4:$J$35,9,FALSE)),"")</f>
        <v/>
      </c>
      <c r="AH192" s="256" t="str">
        <f>IFERROR(IF(AND(AND($N191&lt;&gt;$BI$6,$N191&lt;&gt;$BJ$6),AH191="有"),$AL$2,VLOOKUP(AH191,'P1'!$B$4:$J$35,9,FALSE)),"")</f>
        <v/>
      </c>
      <c r="AI192" s="256" t="str">
        <f>IFERROR(IF(AND(AND($N191&lt;&gt;$BI$6,$N191&lt;&gt;$BJ$6),AI191="有"),$AL$2,VLOOKUP(AI191,'P1'!$B$4:$J$35,9,FALSE)),"")</f>
        <v/>
      </c>
      <c r="AJ192" s="256" t="str">
        <f>IFERROR(IF(AND(AND($N191&lt;&gt;$BI$6,$N191&lt;&gt;$BJ$6),AJ191="有"),$AL$2,VLOOKUP(AJ191,'P1'!$B$4:$J$35,9,FALSE)),"")</f>
        <v/>
      </c>
      <c r="AK192" s="256" t="str">
        <f>IFERROR(IF(AND(AND($N191&lt;&gt;$BI$6,$N191&lt;&gt;$BJ$6),AK191="有"),$AL$2,VLOOKUP(AK191,'P1'!$B$4:$J$35,9,FALSE)),"")</f>
        <v/>
      </c>
      <c r="AL192" s="256" t="str">
        <f>IFERROR(IF(AND(AND($N191&lt;&gt;$BI$6,$N191&lt;&gt;$BJ$6),AL191="有"),$AL$2,VLOOKUP(AL191,'P1'!$B$4:$J$35,9,FALSE)),"")</f>
        <v/>
      </c>
      <c r="AM192" s="256" t="str">
        <f>IFERROR(IF(AND(AND($N191&lt;&gt;$BI$6,$N191&lt;&gt;$BJ$6),AM191="有"),$AL$2,VLOOKUP(AM191,'P1'!$B$4:$J$35,9,FALSE)),"")</f>
        <v/>
      </c>
      <c r="AN192" s="256" t="str">
        <f>IFERROR(IF(AND(AND($N191&lt;&gt;$BI$6,$N191&lt;&gt;$BJ$6),AN191="有"),$AL$2,VLOOKUP(AN191,'P1'!$B$4:$J$35,9,FALSE)),"")</f>
        <v/>
      </c>
      <c r="AO192" s="256" t="str">
        <f>IFERROR(IF(AND(AND($N191&lt;&gt;$BI$6,$N191&lt;&gt;$BJ$6),AO191="有"),$AL$2,VLOOKUP(AO191,'P1'!$B$4:$J$35,9,FALSE)),"")</f>
        <v/>
      </c>
      <c r="AP192" s="256" t="str">
        <f>IFERROR(IF(AND(AND($N191&lt;&gt;$BI$6,$N191&lt;&gt;$BJ$6),AP191="有"),$AL$2,VLOOKUP(AP191,'P1'!$B$4:$J$35,9,FALSE)),"")</f>
        <v/>
      </c>
      <c r="AQ192" s="256" t="str">
        <f>IFERROR(IF(AND(AND($N191&lt;&gt;$BI$6,$N191&lt;&gt;$BJ$6),AQ191="有"),$AL$2,VLOOKUP(AQ191,'P1'!$B$4:$J$35,9,FALSE)),"")</f>
        <v/>
      </c>
      <c r="AR192" s="256" t="str">
        <f>IFERROR(IF(AND(AND($N191&lt;&gt;$BI$6,$N191&lt;&gt;$BJ$6),AR191="有"),$AL$2,VLOOKUP(AR191,'P1'!$B$4:$J$35,9,FALSE)),"")</f>
        <v/>
      </c>
      <c r="AS192" s="256" t="str">
        <f>IFERROR(IF(AND(AND($N191&lt;&gt;$BI$6,$N191&lt;&gt;$BJ$6),AS191="有"),$AL$2,VLOOKUP(AS191,'P1'!$B$4:$J$35,9,FALSE)),"")</f>
        <v/>
      </c>
      <c r="AT192" s="256" t="str">
        <f>IFERROR(IF(AND(AND($N191&lt;&gt;$BI$6,$N191&lt;&gt;$BJ$6),AT191="有"),$AL$2,VLOOKUP(AT191,'P1'!$B$4:$J$35,9,FALSE)),"")</f>
        <v/>
      </c>
      <c r="AU192" s="256" t="str">
        <f>IFERROR(IF(AND(AND($N191&lt;&gt;$BI$6,$N191&lt;&gt;$BJ$6),AU191="有"),$AL$2,VLOOKUP(AU191,'P1'!$B$4:$J$35,9,FALSE)),"")</f>
        <v/>
      </c>
      <c r="AV192" s="257">
        <f>SUM(Q192:AU192)</f>
        <v>0</v>
      </c>
      <c r="AW192" s="707"/>
      <c r="AX192" s="709"/>
      <c r="AY192" s="258"/>
      <c r="AZ192" s="258"/>
    </row>
    <row r="193" spans="2:59" ht="17.100000000000001" customHeight="1">
      <c r="B193" s="686">
        <f t="shared" si="11"/>
        <v>83</v>
      </c>
      <c r="C193" s="717"/>
      <c r="D193" s="718"/>
      <c r="E193" s="718"/>
      <c r="F193" s="718"/>
      <c r="G193" s="718"/>
      <c r="H193" s="719"/>
      <c r="I193" s="723"/>
      <c r="J193" s="724"/>
      <c r="K193" s="724"/>
      <c r="L193" s="724"/>
      <c r="M193" s="725"/>
      <c r="N193" s="729"/>
      <c r="O193" s="730"/>
      <c r="P193" s="71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c r="AO193" s="259"/>
      <c r="AP193" s="259"/>
      <c r="AQ193" s="259"/>
      <c r="AR193" s="259"/>
      <c r="AS193" s="259"/>
      <c r="AT193" s="259"/>
      <c r="AU193" s="259"/>
      <c r="AV193" s="253">
        <f>COUNTA(Q193:AU193)</f>
        <v>0</v>
      </c>
      <c r="AW193" s="706">
        <f>AV194</f>
        <v>0</v>
      </c>
      <c r="AX193" s="708" t="str">
        <f>IFERROR(ROUNDDOWN(AV194/$AT$2,1),"")</f>
        <v/>
      </c>
      <c r="AY193" s="254"/>
      <c r="AZ193" s="254"/>
    </row>
    <row r="194" spans="2:59" ht="17.100000000000001" customHeight="1">
      <c r="B194" s="687"/>
      <c r="C194" s="720"/>
      <c r="D194" s="721"/>
      <c r="E194" s="721"/>
      <c r="F194" s="721"/>
      <c r="G194" s="721"/>
      <c r="H194" s="722"/>
      <c r="I194" s="726"/>
      <c r="J194" s="727"/>
      <c r="K194" s="727"/>
      <c r="L194" s="727"/>
      <c r="M194" s="728"/>
      <c r="N194" s="720"/>
      <c r="O194" s="721"/>
      <c r="P194" s="722"/>
      <c r="Q194" s="256" t="str">
        <f>IFERROR(IF(AND(AND($N193&lt;&gt;$BI$6,$N193&lt;&gt;$BJ$6),Q193="有"),$AL$2,VLOOKUP(Q193,'P1'!$B$4:$J$35,9,FALSE)),"")</f>
        <v/>
      </c>
      <c r="R194" s="256" t="str">
        <f>IFERROR(IF(AND(AND($N193&lt;&gt;$BI$6,$N193&lt;&gt;$BJ$6),R193="有"),$AL$2,VLOOKUP(R193,'P1'!$B$4:$J$35,9,FALSE)),"")</f>
        <v/>
      </c>
      <c r="S194" s="256" t="str">
        <f>IFERROR(IF(AND(AND($N193&lt;&gt;$BI$6,$N193&lt;&gt;$BJ$6),S193="有"),$AL$2,VLOOKUP(S193,'P1'!$B$4:$J$35,9,FALSE)),"")</f>
        <v/>
      </c>
      <c r="T194" s="256" t="str">
        <f>IFERROR(IF(AND(AND($N193&lt;&gt;$BI$6,$N193&lt;&gt;$BJ$6),T193="有"),$AL$2,VLOOKUP(T193,'P1'!$B$4:$J$35,9,FALSE)),"")</f>
        <v/>
      </c>
      <c r="U194" s="256" t="str">
        <f>IFERROR(IF(AND(AND($N193&lt;&gt;$BI$6,$N193&lt;&gt;$BJ$6),U193="有"),$AL$2,VLOOKUP(U193,'P1'!$B$4:$J$35,9,FALSE)),"")</f>
        <v/>
      </c>
      <c r="V194" s="256" t="str">
        <f>IFERROR(IF(AND(AND($N193&lt;&gt;$BI$6,$N193&lt;&gt;$BJ$6),V193="有"),$AL$2,VLOOKUP(V193,'P1'!$B$4:$J$35,9,FALSE)),"")</f>
        <v/>
      </c>
      <c r="W194" s="256" t="str">
        <f>IFERROR(IF(AND(AND($N193&lt;&gt;$BI$6,$N193&lt;&gt;$BJ$6),W193="有"),$AL$2,VLOOKUP(W193,'P1'!$B$4:$J$35,9,FALSE)),"")</f>
        <v/>
      </c>
      <c r="X194" s="256" t="str">
        <f>IFERROR(IF(AND(AND($N193&lt;&gt;$BI$6,$N193&lt;&gt;$BJ$6),X193="有"),$AL$2,VLOOKUP(X193,'P1'!$B$4:$J$35,9,FALSE)),"")</f>
        <v/>
      </c>
      <c r="Y194" s="256" t="str">
        <f>IFERROR(IF(AND(AND($N193&lt;&gt;$BI$6,$N193&lt;&gt;$BJ$6),Y193="有"),$AL$2,VLOOKUP(Y193,'P1'!$B$4:$J$35,9,FALSE)),"")</f>
        <v/>
      </c>
      <c r="Z194" s="256" t="str">
        <f>IFERROR(IF(AND(AND($N193&lt;&gt;$BI$6,$N193&lt;&gt;$BJ$6),Z193="有"),$AL$2,VLOOKUP(Z193,'P1'!$B$4:$J$35,9,FALSE)),"")</f>
        <v/>
      </c>
      <c r="AA194" s="256" t="str">
        <f>IFERROR(IF(AND(AND($N193&lt;&gt;$BI$6,$N193&lt;&gt;$BJ$6),AA193="有"),$AL$2,VLOOKUP(AA193,'P1'!$B$4:$J$35,9,FALSE)),"")</f>
        <v/>
      </c>
      <c r="AB194" s="256" t="str">
        <f>IFERROR(IF(AND(AND($N193&lt;&gt;$BI$6,$N193&lt;&gt;$BJ$6),AB193="有"),$AL$2,VLOOKUP(AB193,'P1'!$B$4:$J$35,9,FALSE)),"")</f>
        <v/>
      </c>
      <c r="AC194" s="256" t="str">
        <f>IFERROR(IF(AND(AND($N193&lt;&gt;$BI$6,$N193&lt;&gt;$BJ$6),AC193="有"),$AL$2,VLOOKUP(AC193,'P1'!$B$4:$J$35,9,FALSE)),"")</f>
        <v/>
      </c>
      <c r="AD194" s="256" t="str">
        <f>IFERROR(IF(AND(AND($N193&lt;&gt;$BI$6,$N193&lt;&gt;$BJ$6),AD193="有"),$AL$2,VLOOKUP(AD193,'P1'!$B$4:$J$35,9,FALSE)),"")</f>
        <v/>
      </c>
      <c r="AE194" s="256" t="str">
        <f>IFERROR(IF(AND(AND($N193&lt;&gt;$BI$6,$N193&lt;&gt;$BJ$6),AE193="有"),$AL$2,VLOOKUP(AE193,'P1'!$B$4:$J$35,9,FALSE)),"")</f>
        <v/>
      </c>
      <c r="AF194" s="256" t="str">
        <f>IFERROR(IF(AND(AND($N193&lt;&gt;$BI$6,$N193&lt;&gt;$BJ$6),AF193="有"),$AL$2,VLOOKUP(AF193,'P1'!$B$4:$J$35,9,FALSE)),"")</f>
        <v/>
      </c>
      <c r="AG194" s="256" t="str">
        <f>IFERROR(IF(AND(AND($N193&lt;&gt;$BI$6,$N193&lt;&gt;$BJ$6),AG193="有"),$AL$2,VLOOKUP(AG193,'P1'!$B$4:$J$35,9,FALSE)),"")</f>
        <v/>
      </c>
      <c r="AH194" s="256" t="str">
        <f>IFERROR(IF(AND(AND($N193&lt;&gt;$BI$6,$N193&lt;&gt;$BJ$6),AH193="有"),$AL$2,VLOOKUP(AH193,'P1'!$B$4:$J$35,9,FALSE)),"")</f>
        <v/>
      </c>
      <c r="AI194" s="256" t="str">
        <f>IFERROR(IF(AND(AND($N193&lt;&gt;$BI$6,$N193&lt;&gt;$BJ$6),AI193="有"),$AL$2,VLOOKUP(AI193,'P1'!$B$4:$J$35,9,FALSE)),"")</f>
        <v/>
      </c>
      <c r="AJ194" s="256" t="str">
        <f>IFERROR(IF(AND(AND($N193&lt;&gt;$BI$6,$N193&lt;&gt;$BJ$6),AJ193="有"),$AL$2,VLOOKUP(AJ193,'P1'!$B$4:$J$35,9,FALSE)),"")</f>
        <v/>
      </c>
      <c r="AK194" s="256" t="str">
        <f>IFERROR(IF(AND(AND($N193&lt;&gt;$BI$6,$N193&lt;&gt;$BJ$6),AK193="有"),$AL$2,VLOOKUP(AK193,'P1'!$B$4:$J$35,9,FALSE)),"")</f>
        <v/>
      </c>
      <c r="AL194" s="256" t="str">
        <f>IFERROR(IF(AND(AND($N193&lt;&gt;$BI$6,$N193&lt;&gt;$BJ$6),AL193="有"),$AL$2,VLOOKUP(AL193,'P1'!$B$4:$J$35,9,FALSE)),"")</f>
        <v/>
      </c>
      <c r="AM194" s="256" t="str">
        <f>IFERROR(IF(AND(AND($N193&lt;&gt;$BI$6,$N193&lt;&gt;$BJ$6),AM193="有"),$AL$2,VLOOKUP(AM193,'P1'!$B$4:$J$35,9,FALSE)),"")</f>
        <v/>
      </c>
      <c r="AN194" s="256" t="str">
        <f>IFERROR(IF(AND(AND($N193&lt;&gt;$BI$6,$N193&lt;&gt;$BJ$6),AN193="有"),$AL$2,VLOOKUP(AN193,'P1'!$B$4:$J$35,9,FALSE)),"")</f>
        <v/>
      </c>
      <c r="AO194" s="256" t="str">
        <f>IFERROR(IF(AND(AND($N193&lt;&gt;$BI$6,$N193&lt;&gt;$BJ$6),AO193="有"),$AL$2,VLOOKUP(AO193,'P1'!$B$4:$J$35,9,FALSE)),"")</f>
        <v/>
      </c>
      <c r="AP194" s="256" t="str">
        <f>IFERROR(IF(AND(AND($N193&lt;&gt;$BI$6,$N193&lt;&gt;$BJ$6),AP193="有"),$AL$2,VLOOKUP(AP193,'P1'!$B$4:$J$35,9,FALSE)),"")</f>
        <v/>
      </c>
      <c r="AQ194" s="256" t="str">
        <f>IFERROR(IF(AND(AND($N193&lt;&gt;$BI$6,$N193&lt;&gt;$BJ$6),AQ193="有"),$AL$2,VLOOKUP(AQ193,'P1'!$B$4:$J$35,9,FALSE)),"")</f>
        <v/>
      </c>
      <c r="AR194" s="256" t="str">
        <f>IFERROR(IF(AND(AND($N193&lt;&gt;$BI$6,$N193&lt;&gt;$BJ$6),AR193="有"),$AL$2,VLOOKUP(AR193,'P1'!$B$4:$J$35,9,FALSE)),"")</f>
        <v/>
      </c>
      <c r="AS194" s="256" t="str">
        <f>IFERROR(IF(AND(AND($N193&lt;&gt;$BI$6,$N193&lt;&gt;$BJ$6),AS193="有"),$AL$2,VLOOKUP(AS193,'P1'!$B$4:$J$35,9,FALSE)),"")</f>
        <v/>
      </c>
      <c r="AT194" s="256" t="str">
        <f>IFERROR(IF(AND(AND($N193&lt;&gt;$BI$6,$N193&lt;&gt;$BJ$6),AT193="有"),$AL$2,VLOOKUP(AT193,'P1'!$B$4:$J$35,9,FALSE)),"")</f>
        <v/>
      </c>
      <c r="AU194" s="256" t="str">
        <f>IFERROR(IF(AND(AND($N193&lt;&gt;$BI$6,$N193&lt;&gt;$BJ$6),AU193="有"),$AL$2,VLOOKUP(AU193,'P1'!$B$4:$J$35,9,FALSE)),"")</f>
        <v/>
      </c>
      <c r="AV194" s="257">
        <f>SUM(Q194:AU194)</f>
        <v>0</v>
      </c>
      <c r="AW194" s="707"/>
      <c r="AX194" s="709"/>
      <c r="AY194" s="258"/>
      <c r="AZ194" s="258"/>
    </row>
    <row r="195" spans="2:59" ht="17.100000000000001" customHeight="1">
      <c r="B195" s="686">
        <f t="shared" si="11"/>
        <v>84</v>
      </c>
      <c r="C195" s="717"/>
      <c r="D195" s="718"/>
      <c r="E195" s="718"/>
      <c r="F195" s="718"/>
      <c r="G195" s="718"/>
      <c r="H195" s="719"/>
      <c r="I195" s="723"/>
      <c r="J195" s="724"/>
      <c r="K195" s="724"/>
      <c r="L195" s="724"/>
      <c r="M195" s="725"/>
      <c r="N195" s="729"/>
      <c r="O195" s="730"/>
      <c r="P195" s="71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c r="AO195" s="259"/>
      <c r="AP195" s="259"/>
      <c r="AQ195" s="259"/>
      <c r="AR195" s="259"/>
      <c r="AS195" s="259"/>
      <c r="AT195" s="259"/>
      <c r="AU195" s="259"/>
      <c r="AV195" s="253">
        <f>COUNTA(Q195:AU195)</f>
        <v>0</v>
      </c>
      <c r="AW195" s="706">
        <f>AV196</f>
        <v>0</v>
      </c>
      <c r="AX195" s="708" t="str">
        <f>IFERROR(ROUNDDOWN(AV196/$AT$2,1),"")</f>
        <v/>
      </c>
      <c r="AY195" s="254"/>
      <c r="AZ195" s="254"/>
    </row>
    <row r="196" spans="2:59" ht="17.100000000000001" customHeight="1">
      <c r="B196" s="687"/>
      <c r="C196" s="720"/>
      <c r="D196" s="721"/>
      <c r="E196" s="721"/>
      <c r="F196" s="721"/>
      <c r="G196" s="721"/>
      <c r="H196" s="722"/>
      <c r="I196" s="726"/>
      <c r="J196" s="727"/>
      <c r="K196" s="727"/>
      <c r="L196" s="727"/>
      <c r="M196" s="728"/>
      <c r="N196" s="720"/>
      <c r="O196" s="721"/>
      <c r="P196" s="722"/>
      <c r="Q196" s="256" t="str">
        <f>IFERROR(IF(AND(AND($N195&lt;&gt;$BI$6,$N195&lt;&gt;$BJ$6),Q195="有"),$AL$2,VLOOKUP(Q195,'P1'!$B$4:$J$35,9,FALSE)),"")</f>
        <v/>
      </c>
      <c r="R196" s="256" t="str">
        <f>IFERROR(IF(AND(AND($N195&lt;&gt;$BI$6,$N195&lt;&gt;$BJ$6),R195="有"),$AL$2,VLOOKUP(R195,'P1'!$B$4:$J$35,9,FALSE)),"")</f>
        <v/>
      </c>
      <c r="S196" s="256" t="str">
        <f>IFERROR(IF(AND(AND($N195&lt;&gt;$BI$6,$N195&lt;&gt;$BJ$6),S195="有"),$AL$2,VLOOKUP(S195,'P1'!$B$4:$J$35,9,FALSE)),"")</f>
        <v/>
      </c>
      <c r="T196" s="256" t="str">
        <f>IFERROR(IF(AND(AND($N195&lt;&gt;$BI$6,$N195&lt;&gt;$BJ$6),T195="有"),$AL$2,VLOOKUP(T195,'P1'!$B$4:$J$35,9,FALSE)),"")</f>
        <v/>
      </c>
      <c r="U196" s="256" t="str">
        <f>IFERROR(IF(AND(AND($N195&lt;&gt;$BI$6,$N195&lt;&gt;$BJ$6),U195="有"),$AL$2,VLOOKUP(U195,'P1'!$B$4:$J$35,9,FALSE)),"")</f>
        <v/>
      </c>
      <c r="V196" s="256" t="str">
        <f>IFERROR(IF(AND(AND($N195&lt;&gt;$BI$6,$N195&lt;&gt;$BJ$6),V195="有"),$AL$2,VLOOKUP(V195,'P1'!$B$4:$J$35,9,FALSE)),"")</f>
        <v/>
      </c>
      <c r="W196" s="256" t="str">
        <f>IFERROR(IF(AND(AND($N195&lt;&gt;$BI$6,$N195&lt;&gt;$BJ$6),W195="有"),$AL$2,VLOOKUP(W195,'P1'!$B$4:$J$35,9,FALSE)),"")</f>
        <v/>
      </c>
      <c r="X196" s="256" t="str">
        <f>IFERROR(IF(AND(AND($N195&lt;&gt;$BI$6,$N195&lt;&gt;$BJ$6),X195="有"),$AL$2,VLOOKUP(X195,'P1'!$B$4:$J$35,9,FALSE)),"")</f>
        <v/>
      </c>
      <c r="Y196" s="256" t="str">
        <f>IFERROR(IF(AND(AND($N195&lt;&gt;$BI$6,$N195&lt;&gt;$BJ$6),Y195="有"),$AL$2,VLOOKUP(Y195,'P1'!$B$4:$J$35,9,FALSE)),"")</f>
        <v/>
      </c>
      <c r="Z196" s="256" t="str">
        <f>IFERROR(IF(AND(AND($N195&lt;&gt;$BI$6,$N195&lt;&gt;$BJ$6),Z195="有"),$AL$2,VLOOKUP(Z195,'P1'!$B$4:$J$35,9,FALSE)),"")</f>
        <v/>
      </c>
      <c r="AA196" s="256" t="str">
        <f>IFERROR(IF(AND(AND($N195&lt;&gt;$BI$6,$N195&lt;&gt;$BJ$6),AA195="有"),$AL$2,VLOOKUP(AA195,'P1'!$B$4:$J$35,9,FALSE)),"")</f>
        <v/>
      </c>
      <c r="AB196" s="256" t="str">
        <f>IFERROR(IF(AND(AND($N195&lt;&gt;$BI$6,$N195&lt;&gt;$BJ$6),AB195="有"),$AL$2,VLOOKUP(AB195,'P1'!$B$4:$J$35,9,FALSE)),"")</f>
        <v/>
      </c>
      <c r="AC196" s="256" t="str">
        <f>IFERROR(IF(AND(AND($N195&lt;&gt;$BI$6,$N195&lt;&gt;$BJ$6),AC195="有"),$AL$2,VLOOKUP(AC195,'P1'!$B$4:$J$35,9,FALSE)),"")</f>
        <v/>
      </c>
      <c r="AD196" s="256" t="str">
        <f>IFERROR(IF(AND(AND($N195&lt;&gt;$BI$6,$N195&lt;&gt;$BJ$6),AD195="有"),$AL$2,VLOOKUP(AD195,'P1'!$B$4:$J$35,9,FALSE)),"")</f>
        <v/>
      </c>
      <c r="AE196" s="256" t="str">
        <f>IFERROR(IF(AND(AND($N195&lt;&gt;$BI$6,$N195&lt;&gt;$BJ$6),AE195="有"),$AL$2,VLOOKUP(AE195,'P1'!$B$4:$J$35,9,FALSE)),"")</f>
        <v/>
      </c>
      <c r="AF196" s="256" t="str">
        <f>IFERROR(IF(AND(AND($N195&lt;&gt;$BI$6,$N195&lt;&gt;$BJ$6),AF195="有"),$AL$2,VLOOKUP(AF195,'P1'!$B$4:$J$35,9,FALSE)),"")</f>
        <v/>
      </c>
      <c r="AG196" s="256" t="str">
        <f>IFERROR(IF(AND(AND($N195&lt;&gt;$BI$6,$N195&lt;&gt;$BJ$6),AG195="有"),$AL$2,VLOOKUP(AG195,'P1'!$B$4:$J$35,9,FALSE)),"")</f>
        <v/>
      </c>
      <c r="AH196" s="256" t="str">
        <f>IFERROR(IF(AND(AND($N195&lt;&gt;$BI$6,$N195&lt;&gt;$BJ$6),AH195="有"),$AL$2,VLOOKUP(AH195,'P1'!$B$4:$J$35,9,FALSE)),"")</f>
        <v/>
      </c>
      <c r="AI196" s="256" t="str">
        <f>IFERROR(IF(AND(AND($N195&lt;&gt;$BI$6,$N195&lt;&gt;$BJ$6),AI195="有"),$AL$2,VLOOKUP(AI195,'P1'!$B$4:$J$35,9,FALSE)),"")</f>
        <v/>
      </c>
      <c r="AJ196" s="256" t="str">
        <f>IFERROR(IF(AND(AND($N195&lt;&gt;$BI$6,$N195&lt;&gt;$BJ$6),AJ195="有"),$AL$2,VLOOKUP(AJ195,'P1'!$B$4:$J$35,9,FALSE)),"")</f>
        <v/>
      </c>
      <c r="AK196" s="256" t="str">
        <f>IFERROR(IF(AND(AND($N195&lt;&gt;$BI$6,$N195&lt;&gt;$BJ$6),AK195="有"),$AL$2,VLOOKUP(AK195,'P1'!$B$4:$J$35,9,FALSE)),"")</f>
        <v/>
      </c>
      <c r="AL196" s="256" t="str">
        <f>IFERROR(IF(AND(AND($N195&lt;&gt;$BI$6,$N195&lt;&gt;$BJ$6),AL195="有"),$AL$2,VLOOKUP(AL195,'P1'!$B$4:$J$35,9,FALSE)),"")</f>
        <v/>
      </c>
      <c r="AM196" s="256" t="str">
        <f>IFERROR(IF(AND(AND($N195&lt;&gt;$BI$6,$N195&lt;&gt;$BJ$6),AM195="有"),$AL$2,VLOOKUP(AM195,'P1'!$B$4:$J$35,9,FALSE)),"")</f>
        <v/>
      </c>
      <c r="AN196" s="256" t="str">
        <f>IFERROR(IF(AND(AND($N195&lt;&gt;$BI$6,$N195&lt;&gt;$BJ$6),AN195="有"),$AL$2,VLOOKUP(AN195,'P1'!$B$4:$J$35,9,FALSE)),"")</f>
        <v/>
      </c>
      <c r="AO196" s="256" t="str">
        <f>IFERROR(IF(AND(AND($N195&lt;&gt;$BI$6,$N195&lt;&gt;$BJ$6),AO195="有"),$AL$2,VLOOKUP(AO195,'P1'!$B$4:$J$35,9,FALSE)),"")</f>
        <v/>
      </c>
      <c r="AP196" s="256" t="str">
        <f>IFERROR(IF(AND(AND($N195&lt;&gt;$BI$6,$N195&lt;&gt;$BJ$6),AP195="有"),$AL$2,VLOOKUP(AP195,'P1'!$B$4:$J$35,9,FALSE)),"")</f>
        <v/>
      </c>
      <c r="AQ196" s="256" t="str">
        <f>IFERROR(IF(AND(AND($N195&lt;&gt;$BI$6,$N195&lt;&gt;$BJ$6),AQ195="有"),$AL$2,VLOOKUP(AQ195,'P1'!$B$4:$J$35,9,FALSE)),"")</f>
        <v/>
      </c>
      <c r="AR196" s="256" t="str">
        <f>IFERROR(IF(AND(AND($N195&lt;&gt;$BI$6,$N195&lt;&gt;$BJ$6),AR195="有"),$AL$2,VLOOKUP(AR195,'P1'!$B$4:$J$35,9,FALSE)),"")</f>
        <v/>
      </c>
      <c r="AS196" s="256" t="str">
        <f>IFERROR(IF(AND(AND($N195&lt;&gt;$BI$6,$N195&lt;&gt;$BJ$6),AS195="有"),$AL$2,VLOOKUP(AS195,'P1'!$B$4:$J$35,9,FALSE)),"")</f>
        <v/>
      </c>
      <c r="AT196" s="256" t="str">
        <f>IFERROR(IF(AND(AND($N195&lt;&gt;$BI$6,$N195&lt;&gt;$BJ$6),AT195="有"),$AL$2,VLOOKUP(AT195,'P1'!$B$4:$J$35,9,FALSE)),"")</f>
        <v/>
      </c>
      <c r="AU196" s="256" t="str">
        <f>IFERROR(IF(AND(AND($N195&lt;&gt;$BI$6,$N195&lt;&gt;$BJ$6),AU195="有"),$AL$2,VLOOKUP(AU195,'P1'!$B$4:$J$35,9,FALSE)),"")</f>
        <v/>
      </c>
      <c r="AV196" s="257">
        <f>SUM(Q196:AU196)</f>
        <v>0</v>
      </c>
      <c r="AW196" s="707"/>
      <c r="AX196" s="709"/>
      <c r="AY196" s="258"/>
      <c r="AZ196" s="258"/>
    </row>
    <row r="197" spans="2:59" s="235" customFormat="1" ht="5.0999999999999996" customHeight="1">
      <c r="B197" s="260"/>
      <c r="C197" s="261"/>
      <c r="D197" s="262"/>
      <c r="E197" s="262"/>
      <c r="F197" s="262"/>
      <c r="G197" s="262"/>
      <c r="H197" s="262"/>
      <c r="I197" s="261"/>
      <c r="J197" s="261"/>
      <c r="K197" s="261"/>
      <c r="L197" s="261"/>
      <c r="M197" s="261"/>
      <c r="N197" s="261"/>
      <c r="O197" s="261"/>
      <c r="P197" s="261"/>
      <c r="Q197" s="263"/>
      <c r="R197" s="263"/>
      <c r="S197" s="263"/>
      <c r="T197" s="263"/>
      <c r="U197" s="263"/>
      <c r="V197" s="263"/>
      <c r="W197" s="263"/>
      <c r="X197" s="263"/>
      <c r="Y197" s="263"/>
      <c r="Z197" s="263"/>
      <c r="AA197" s="263"/>
      <c r="AB197" s="263"/>
      <c r="AC197" s="263"/>
      <c r="AD197" s="263"/>
      <c r="AE197" s="263"/>
      <c r="AF197" s="263"/>
      <c r="AG197" s="263"/>
      <c r="AH197" s="263"/>
      <c r="AI197" s="263"/>
      <c r="AJ197" s="263"/>
      <c r="AK197" s="263"/>
      <c r="AL197" s="263"/>
      <c r="AM197" s="263"/>
      <c r="AN197" s="263"/>
      <c r="AO197" s="263"/>
      <c r="AP197" s="263"/>
      <c r="AQ197" s="263"/>
      <c r="AR197" s="263"/>
      <c r="AS197" s="263"/>
      <c r="AT197" s="263"/>
      <c r="AU197" s="263"/>
      <c r="AV197" s="263"/>
      <c r="AW197" s="263"/>
      <c r="AX197" s="264"/>
      <c r="BA197" s="241"/>
      <c r="BB197" s="241"/>
      <c r="BC197" s="241"/>
      <c r="BD197" s="241"/>
      <c r="BE197" s="241"/>
      <c r="BF197" s="241"/>
      <c r="BG197" s="241"/>
    </row>
    <row r="198" spans="2:59" s="234" customFormat="1" ht="5.0999999999999996" customHeight="1">
      <c r="B198" s="271"/>
      <c r="AS198" s="248"/>
      <c r="AT198" s="248"/>
      <c r="AU198" s="248"/>
      <c r="AY198" s="241"/>
      <c r="AZ198" s="241"/>
      <c r="BA198" s="241"/>
      <c r="BB198" s="241"/>
      <c r="BC198" s="241"/>
      <c r="BD198" s="241"/>
      <c r="BE198" s="241"/>
      <c r="BF198" s="241"/>
      <c r="BG198" s="241"/>
    </row>
    <row r="199" spans="2:59" ht="21.95" customHeight="1">
      <c r="B199" s="243" t="str">
        <f>B2</f>
        <v>（2）　勤務実績　（指導月の４月前の実績）</v>
      </c>
      <c r="S199" s="277" t="s">
        <v>141</v>
      </c>
      <c r="T199" s="731" t="str">
        <f>$T$2</f>
        <v/>
      </c>
      <c r="U199" s="731"/>
      <c r="V199" s="272" t="s">
        <v>27</v>
      </c>
      <c r="W199" s="272">
        <f>$W$2</f>
        <v>7</v>
      </c>
      <c r="X199" s="278" t="s">
        <v>165</v>
      </c>
      <c r="Y199" s="272"/>
      <c r="Z199" s="279" t="s">
        <v>142</v>
      </c>
      <c r="AA199" s="232"/>
      <c r="AB199" s="245"/>
      <c r="AC199" s="245"/>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8" t="str">
        <f>"5 / "&amp;COUNTA(C$6,C$55,C$104,C$153,C$202)</f>
        <v>5 / 1</v>
      </c>
    </row>
    <row r="200" spans="2:59" s="248" customFormat="1" ht="15" customHeight="1">
      <c r="B200" s="686"/>
      <c r="C200" s="694" t="s">
        <v>171</v>
      </c>
      <c r="D200" s="695"/>
      <c r="E200" s="695"/>
      <c r="F200" s="695"/>
      <c r="G200" s="695"/>
      <c r="H200" s="696"/>
      <c r="I200" s="694" t="s">
        <v>172</v>
      </c>
      <c r="J200" s="695"/>
      <c r="K200" s="695"/>
      <c r="L200" s="695"/>
      <c r="M200" s="696"/>
      <c r="N200" s="710" t="s">
        <v>173</v>
      </c>
      <c r="O200" s="695"/>
      <c r="P200" s="696"/>
      <c r="Q200" s="249">
        <f>Q$4</f>
        <v>42917</v>
      </c>
      <c r="R200" s="249">
        <f t="shared" ref="R200:AU200" si="12">R$4</f>
        <v>42918</v>
      </c>
      <c r="S200" s="249">
        <f t="shared" si="12"/>
        <v>42919</v>
      </c>
      <c r="T200" s="249">
        <f t="shared" si="12"/>
        <v>42920</v>
      </c>
      <c r="U200" s="249">
        <f t="shared" si="12"/>
        <v>42921</v>
      </c>
      <c r="V200" s="249">
        <f t="shared" si="12"/>
        <v>42922</v>
      </c>
      <c r="W200" s="249">
        <f t="shared" si="12"/>
        <v>42923</v>
      </c>
      <c r="X200" s="249">
        <f t="shared" si="12"/>
        <v>42924</v>
      </c>
      <c r="Y200" s="249">
        <f t="shared" si="12"/>
        <v>42925</v>
      </c>
      <c r="Z200" s="249">
        <f t="shared" si="12"/>
        <v>42926</v>
      </c>
      <c r="AA200" s="249">
        <f t="shared" si="12"/>
        <v>42927</v>
      </c>
      <c r="AB200" s="249">
        <f t="shared" si="12"/>
        <v>42928</v>
      </c>
      <c r="AC200" s="249">
        <f t="shared" si="12"/>
        <v>42929</v>
      </c>
      <c r="AD200" s="249">
        <f t="shared" si="12"/>
        <v>42930</v>
      </c>
      <c r="AE200" s="249">
        <f t="shared" si="12"/>
        <v>42931</v>
      </c>
      <c r="AF200" s="249">
        <f t="shared" si="12"/>
        <v>42932</v>
      </c>
      <c r="AG200" s="249">
        <f t="shared" si="12"/>
        <v>42933</v>
      </c>
      <c r="AH200" s="249">
        <f t="shared" si="12"/>
        <v>42934</v>
      </c>
      <c r="AI200" s="249">
        <f t="shared" si="12"/>
        <v>42935</v>
      </c>
      <c r="AJ200" s="249">
        <f t="shared" si="12"/>
        <v>42936</v>
      </c>
      <c r="AK200" s="249">
        <f t="shared" si="12"/>
        <v>42937</v>
      </c>
      <c r="AL200" s="249">
        <f t="shared" si="12"/>
        <v>42938</v>
      </c>
      <c r="AM200" s="249">
        <f t="shared" si="12"/>
        <v>42939</v>
      </c>
      <c r="AN200" s="249">
        <f t="shared" si="12"/>
        <v>42940</v>
      </c>
      <c r="AO200" s="249">
        <f t="shared" si="12"/>
        <v>42941</v>
      </c>
      <c r="AP200" s="249">
        <f t="shared" si="12"/>
        <v>42942</v>
      </c>
      <c r="AQ200" s="249">
        <f t="shared" si="12"/>
        <v>42943</v>
      </c>
      <c r="AR200" s="249">
        <f t="shared" si="12"/>
        <v>42944</v>
      </c>
      <c r="AS200" s="249">
        <f t="shared" si="12"/>
        <v>42945</v>
      </c>
      <c r="AT200" s="249">
        <f t="shared" si="12"/>
        <v>42946</v>
      </c>
      <c r="AU200" s="249">
        <f t="shared" si="12"/>
        <v>42947</v>
      </c>
      <c r="AV200" s="250" t="s">
        <v>174</v>
      </c>
      <c r="AW200" s="682"/>
      <c r="AX200" s="682" t="s">
        <v>175</v>
      </c>
      <c r="AY200" s="251"/>
      <c r="AZ200" s="251"/>
      <c r="BA200" s="241"/>
      <c r="BB200" s="241"/>
      <c r="BC200" s="241"/>
      <c r="BD200" s="241"/>
      <c r="BE200" s="241"/>
      <c r="BF200" s="241"/>
      <c r="BG200" s="241"/>
    </row>
    <row r="201" spans="2:59" s="248" customFormat="1" ht="15" customHeight="1">
      <c r="B201" s="687"/>
      <c r="C201" s="697"/>
      <c r="D201" s="698"/>
      <c r="E201" s="698"/>
      <c r="F201" s="698"/>
      <c r="G201" s="698"/>
      <c r="H201" s="699"/>
      <c r="I201" s="697"/>
      <c r="J201" s="698"/>
      <c r="K201" s="698"/>
      <c r="L201" s="698"/>
      <c r="M201" s="699"/>
      <c r="N201" s="697"/>
      <c r="O201" s="698"/>
      <c r="P201" s="699"/>
      <c r="Q201" s="252" t="str">
        <f>Q$5</f>
        <v>土</v>
      </c>
      <c r="R201" s="252" t="str">
        <f t="shared" ref="R201:AU201" si="13">R$5</f>
        <v>日</v>
      </c>
      <c r="S201" s="252" t="str">
        <f t="shared" si="13"/>
        <v>月</v>
      </c>
      <c r="T201" s="252" t="str">
        <f t="shared" si="13"/>
        <v>火</v>
      </c>
      <c r="U201" s="252" t="str">
        <f t="shared" si="13"/>
        <v>水</v>
      </c>
      <c r="V201" s="252" t="str">
        <f t="shared" si="13"/>
        <v>木</v>
      </c>
      <c r="W201" s="252" t="str">
        <f t="shared" si="13"/>
        <v>金</v>
      </c>
      <c r="X201" s="252" t="str">
        <f t="shared" si="13"/>
        <v>土</v>
      </c>
      <c r="Y201" s="252" t="str">
        <f t="shared" si="13"/>
        <v>日</v>
      </c>
      <c r="Z201" s="252" t="str">
        <f t="shared" si="13"/>
        <v>月</v>
      </c>
      <c r="AA201" s="252" t="str">
        <f t="shared" si="13"/>
        <v>火</v>
      </c>
      <c r="AB201" s="252" t="str">
        <f t="shared" si="13"/>
        <v>水</v>
      </c>
      <c r="AC201" s="252" t="str">
        <f t="shared" si="13"/>
        <v>木</v>
      </c>
      <c r="AD201" s="252" t="str">
        <f t="shared" si="13"/>
        <v>金</v>
      </c>
      <c r="AE201" s="252" t="str">
        <f t="shared" si="13"/>
        <v>土</v>
      </c>
      <c r="AF201" s="252" t="str">
        <f t="shared" si="13"/>
        <v>日</v>
      </c>
      <c r="AG201" s="252" t="str">
        <f t="shared" si="13"/>
        <v>月</v>
      </c>
      <c r="AH201" s="252" t="str">
        <f t="shared" si="13"/>
        <v>火</v>
      </c>
      <c r="AI201" s="252" t="str">
        <f t="shared" si="13"/>
        <v>水</v>
      </c>
      <c r="AJ201" s="252" t="str">
        <f t="shared" si="13"/>
        <v>木</v>
      </c>
      <c r="AK201" s="252" t="str">
        <f t="shared" si="13"/>
        <v>金</v>
      </c>
      <c r="AL201" s="252" t="str">
        <f t="shared" si="13"/>
        <v>土</v>
      </c>
      <c r="AM201" s="252" t="str">
        <f t="shared" si="13"/>
        <v>日</v>
      </c>
      <c r="AN201" s="252" t="str">
        <f t="shared" si="13"/>
        <v>月</v>
      </c>
      <c r="AO201" s="252" t="str">
        <f t="shared" si="13"/>
        <v>火</v>
      </c>
      <c r="AP201" s="252" t="str">
        <f t="shared" si="13"/>
        <v>水</v>
      </c>
      <c r="AQ201" s="252" t="str">
        <f t="shared" si="13"/>
        <v>木</v>
      </c>
      <c r="AR201" s="252" t="str">
        <f t="shared" si="13"/>
        <v>金</v>
      </c>
      <c r="AS201" s="252" t="str">
        <f t="shared" si="13"/>
        <v>土</v>
      </c>
      <c r="AT201" s="252" t="str">
        <f t="shared" si="13"/>
        <v>日</v>
      </c>
      <c r="AU201" s="252" t="str">
        <f t="shared" si="13"/>
        <v>月</v>
      </c>
      <c r="AV201" s="250" t="s">
        <v>176</v>
      </c>
      <c r="AW201" s="683"/>
      <c r="AX201" s="683"/>
      <c r="AY201" s="251"/>
      <c r="AZ201" s="251"/>
      <c r="BA201" s="241"/>
      <c r="BB201" s="241"/>
      <c r="BC201" s="241"/>
      <c r="BD201" s="241"/>
      <c r="BE201" s="241"/>
      <c r="BF201" s="241"/>
      <c r="BG201" s="241"/>
    </row>
    <row r="202" spans="2:59" ht="17.100000000000001" customHeight="1">
      <c r="B202" s="686">
        <f>B195+1</f>
        <v>85</v>
      </c>
      <c r="C202" s="717"/>
      <c r="D202" s="718"/>
      <c r="E202" s="718"/>
      <c r="F202" s="718"/>
      <c r="G202" s="718"/>
      <c r="H202" s="719"/>
      <c r="I202" s="723"/>
      <c r="J202" s="724"/>
      <c r="K202" s="724"/>
      <c r="L202" s="724"/>
      <c r="M202" s="725"/>
      <c r="N202" s="729"/>
      <c r="O202" s="730"/>
      <c r="P202" s="737"/>
      <c r="Q202" s="259"/>
      <c r="R202" s="259"/>
      <c r="S202" s="259"/>
      <c r="T202" s="259"/>
      <c r="U202" s="259"/>
      <c r="V202" s="259"/>
      <c r="W202" s="259"/>
      <c r="X202" s="259"/>
      <c r="Y202" s="259"/>
      <c r="Z202" s="259"/>
      <c r="AA202" s="259"/>
      <c r="AB202" s="259"/>
      <c r="AC202" s="259"/>
      <c r="AD202" s="259"/>
      <c r="AE202" s="259"/>
      <c r="AF202" s="259"/>
      <c r="AG202" s="259"/>
      <c r="AH202" s="259"/>
      <c r="AI202" s="259"/>
      <c r="AJ202" s="259"/>
      <c r="AK202" s="259"/>
      <c r="AL202" s="259"/>
      <c r="AM202" s="259"/>
      <c r="AN202" s="259"/>
      <c r="AO202" s="259"/>
      <c r="AP202" s="259"/>
      <c r="AQ202" s="259"/>
      <c r="AR202" s="259"/>
      <c r="AS202" s="259"/>
      <c r="AT202" s="259"/>
      <c r="AU202" s="259"/>
      <c r="AV202" s="253">
        <f>COUNTA(Q202:AU202)</f>
        <v>0</v>
      </c>
      <c r="AW202" s="706">
        <f>AV203</f>
        <v>0</v>
      </c>
      <c r="AX202" s="708" t="str">
        <f>IFERROR(ROUNDDOWN(AV203/$AT$2,1),"")</f>
        <v/>
      </c>
      <c r="AY202" s="254"/>
      <c r="AZ202" s="254"/>
    </row>
    <row r="203" spans="2:59" ht="17.100000000000001" customHeight="1">
      <c r="B203" s="687"/>
      <c r="C203" s="720"/>
      <c r="D203" s="721"/>
      <c r="E203" s="721"/>
      <c r="F203" s="721"/>
      <c r="G203" s="721"/>
      <c r="H203" s="722"/>
      <c r="I203" s="726"/>
      <c r="J203" s="727"/>
      <c r="K203" s="727"/>
      <c r="L203" s="727"/>
      <c r="M203" s="728"/>
      <c r="N203" s="738"/>
      <c r="O203" s="739"/>
      <c r="P203" s="740"/>
      <c r="Q203" s="256" t="str">
        <f>IFERROR(IF(AND(AND($N202&lt;&gt;$BI$6,$N202&lt;&gt;$BJ$6),Q202="有"),$AL$2,VLOOKUP(Q202,'P1'!$B$4:$J$35,9,FALSE)),"")</f>
        <v/>
      </c>
      <c r="R203" s="256" t="str">
        <f>IFERROR(IF(AND(AND($N202&lt;&gt;$BI$6,$N202&lt;&gt;$BJ$6),R202="有"),$AL$2,VLOOKUP(R202,'P1'!$B$4:$J$35,9,FALSE)),"")</f>
        <v/>
      </c>
      <c r="S203" s="256" t="str">
        <f>IFERROR(IF(AND(AND($N202&lt;&gt;$BI$6,$N202&lt;&gt;$BJ$6),S202="有"),$AL$2,VLOOKUP(S202,'P1'!$B$4:$J$35,9,FALSE)),"")</f>
        <v/>
      </c>
      <c r="T203" s="256" t="str">
        <f>IFERROR(IF(AND(AND($N202&lt;&gt;$BI$6,$N202&lt;&gt;$BJ$6),T202="有"),$AL$2,VLOOKUP(T202,'P1'!$B$4:$J$35,9,FALSE)),"")</f>
        <v/>
      </c>
      <c r="U203" s="256" t="str">
        <f>IFERROR(IF(AND(AND($N202&lt;&gt;$BI$6,$N202&lt;&gt;$BJ$6),U202="有"),$AL$2,VLOOKUP(U202,'P1'!$B$4:$J$35,9,FALSE)),"")</f>
        <v/>
      </c>
      <c r="V203" s="256" t="str">
        <f>IFERROR(IF(AND(AND($N202&lt;&gt;$BI$6,$N202&lt;&gt;$BJ$6),V202="有"),$AL$2,VLOOKUP(V202,'P1'!$B$4:$J$35,9,FALSE)),"")</f>
        <v/>
      </c>
      <c r="W203" s="256" t="str">
        <f>IFERROR(IF(AND(AND($N202&lt;&gt;$BI$6,$N202&lt;&gt;$BJ$6),W202="有"),$AL$2,VLOOKUP(W202,'P1'!$B$4:$J$35,9,FALSE)),"")</f>
        <v/>
      </c>
      <c r="X203" s="256" t="str">
        <f>IFERROR(IF(AND(AND($N202&lt;&gt;$BI$6,$N202&lt;&gt;$BJ$6),X202="有"),$AL$2,VLOOKUP(X202,'P1'!$B$4:$J$35,9,FALSE)),"")</f>
        <v/>
      </c>
      <c r="Y203" s="256" t="str">
        <f>IFERROR(IF(AND(AND($N202&lt;&gt;$BI$6,$N202&lt;&gt;$BJ$6),Y202="有"),$AL$2,VLOOKUP(Y202,'P1'!$B$4:$J$35,9,FALSE)),"")</f>
        <v/>
      </c>
      <c r="Z203" s="256" t="str">
        <f>IFERROR(IF(AND(AND($N202&lt;&gt;$BI$6,$N202&lt;&gt;$BJ$6),Z202="有"),$AL$2,VLOOKUP(Z202,'P1'!$B$4:$J$35,9,FALSE)),"")</f>
        <v/>
      </c>
      <c r="AA203" s="256" t="str">
        <f>IFERROR(IF(AND(AND($N202&lt;&gt;$BI$6,$N202&lt;&gt;$BJ$6),AA202="有"),$AL$2,VLOOKUP(AA202,'P1'!$B$4:$J$35,9,FALSE)),"")</f>
        <v/>
      </c>
      <c r="AB203" s="256" t="str">
        <f>IFERROR(IF(AND(AND($N202&lt;&gt;$BI$6,$N202&lt;&gt;$BJ$6),AB202="有"),$AL$2,VLOOKUP(AB202,'P1'!$B$4:$J$35,9,FALSE)),"")</f>
        <v/>
      </c>
      <c r="AC203" s="256" t="str">
        <f>IFERROR(IF(AND(AND($N202&lt;&gt;$BI$6,$N202&lt;&gt;$BJ$6),AC202="有"),$AL$2,VLOOKUP(AC202,'P1'!$B$4:$J$35,9,FALSE)),"")</f>
        <v/>
      </c>
      <c r="AD203" s="256" t="str">
        <f>IFERROR(IF(AND(AND($N202&lt;&gt;$BI$6,$N202&lt;&gt;$BJ$6),AD202="有"),$AL$2,VLOOKUP(AD202,'P1'!$B$4:$J$35,9,FALSE)),"")</f>
        <v/>
      </c>
      <c r="AE203" s="256" t="str">
        <f>IFERROR(IF(AND(AND($N202&lt;&gt;$BI$6,$N202&lt;&gt;$BJ$6),AE202="有"),$AL$2,VLOOKUP(AE202,'P1'!$B$4:$J$35,9,FALSE)),"")</f>
        <v/>
      </c>
      <c r="AF203" s="256" t="str">
        <f>IFERROR(IF(AND(AND($N202&lt;&gt;$BI$6,$N202&lt;&gt;$BJ$6),AF202="有"),$AL$2,VLOOKUP(AF202,'P1'!$B$4:$J$35,9,FALSE)),"")</f>
        <v/>
      </c>
      <c r="AG203" s="256" t="str">
        <f>IFERROR(IF(AND(AND($N202&lt;&gt;$BI$6,$N202&lt;&gt;$BJ$6),AG202="有"),$AL$2,VLOOKUP(AG202,'P1'!$B$4:$J$35,9,FALSE)),"")</f>
        <v/>
      </c>
      <c r="AH203" s="256" t="str">
        <f>IFERROR(IF(AND(AND($N202&lt;&gt;$BI$6,$N202&lt;&gt;$BJ$6),AH202="有"),$AL$2,VLOOKUP(AH202,'P1'!$B$4:$J$35,9,FALSE)),"")</f>
        <v/>
      </c>
      <c r="AI203" s="256" t="str">
        <f>IFERROR(IF(AND(AND($N202&lt;&gt;$BI$6,$N202&lt;&gt;$BJ$6),AI202="有"),$AL$2,VLOOKUP(AI202,'P1'!$B$4:$J$35,9,FALSE)),"")</f>
        <v/>
      </c>
      <c r="AJ203" s="256" t="str">
        <f>IFERROR(IF(AND(AND($N202&lt;&gt;$BI$6,$N202&lt;&gt;$BJ$6),AJ202="有"),$AL$2,VLOOKUP(AJ202,'P1'!$B$4:$J$35,9,FALSE)),"")</f>
        <v/>
      </c>
      <c r="AK203" s="256" t="str">
        <f>IFERROR(IF(AND(AND($N202&lt;&gt;$BI$6,$N202&lt;&gt;$BJ$6),AK202="有"),$AL$2,VLOOKUP(AK202,'P1'!$B$4:$J$35,9,FALSE)),"")</f>
        <v/>
      </c>
      <c r="AL203" s="256" t="str">
        <f>IFERROR(IF(AND(AND($N202&lt;&gt;$BI$6,$N202&lt;&gt;$BJ$6),AL202="有"),$AL$2,VLOOKUP(AL202,'P1'!$B$4:$J$35,9,FALSE)),"")</f>
        <v/>
      </c>
      <c r="AM203" s="256" t="str">
        <f>IFERROR(IF(AND(AND($N202&lt;&gt;$BI$6,$N202&lt;&gt;$BJ$6),AM202="有"),$AL$2,VLOOKUP(AM202,'P1'!$B$4:$J$35,9,FALSE)),"")</f>
        <v/>
      </c>
      <c r="AN203" s="256" t="str">
        <f>IFERROR(IF(AND(AND($N202&lt;&gt;$BI$6,$N202&lt;&gt;$BJ$6),AN202="有"),$AL$2,VLOOKUP(AN202,'P1'!$B$4:$J$35,9,FALSE)),"")</f>
        <v/>
      </c>
      <c r="AO203" s="256" t="str">
        <f>IFERROR(IF(AND(AND($N202&lt;&gt;$BI$6,$N202&lt;&gt;$BJ$6),AO202="有"),$AL$2,VLOOKUP(AO202,'P1'!$B$4:$J$35,9,FALSE)),"")</f>
        <v/>
      </c>
      <c r="AP203" s="256" t="str">
        <f>IFERROR(IF(AND(AND($N202&lt;&gt;$BI$6,$N202&lt;&gt;$BJ$6),AP202="有"),$AL$2,VLOOKUP(AP202,'P1'!$B$4:$J$35,9,FALSE)),"")</f>
        <v/>
      </c>
      <c r="AQ203" s="256" t="str">
        <f>IFERROR(IF(AND(AND($N202&lt;&gt;$BI$6,$N202&lt;&gt;$BJ$6),AQ202="有"),$AL$2,VLOOKUP(AQ202,'P1'!$B$4:$J$35,9,FALSE)),"")</f>
        <v/>
      </c>
      <c r="AR203" s="256" t="str">
        <f>IFERROR(IF(AND(AND($N202&lt;&gt;$BI$6,$N202&lt;&gt;$BJ$6),AR202="有"),$AL$2,VLOOKUP(AR202,'P1'!$B$4:$J$35,9,FALSE)),"")</f>
        <v/>
      </c>
      <c r="AS203" s="256" t="str">
        <f>IFERROR(IF(AND(AND($N202&lt;&gt;$BI$6,$N202&lt;&gt;$BJ$6),AS202="有"),$AL$2,VLOOKUP(AS202,'P1'!$B$4:$J$35,9,FALSE)),"")</f>
        <v/>
      </c>
      <c r="AT203" s="256" t="str">
        <f>IFERROR(IF(AND(AND($N202&lt;&gt;$BI$6,$N202&lt;&gt;$BJ$6),AT202="有"),$AL$2,VLOOKUP(AT202,'P1'!$B$4:$J$35,9,FALSE)),"")</f>
        <v/>
      </c>
      <c r="AU203" s="256" t="str">
        <f>IFERROR(IF(AND(AND($N202&lt;&gt;$BI$6,$N202&lt;&gt;$BJ$6),AU202="有"),$AL$2,VLOOKUP(AU202,'P1'!$B$4:$J$35,9,FALSE)),"")</f>
        <v/>
      </c>
      <c r="AV203" s="257">
        <f>SUM(Q203:AU203)</f>
        <v>0</v>
      </c>
      <c r="AW203" s="707"/>
      <c r="AX203" s="709"/>
      <c r="AY203" s="258"/>
      <c r="AZ203" s="258"/>
    </row>
    <row r="204" spans="2:59" ht="17.100000000000001" customHeight="1">
      <c r="B204" s="686">
        <f t="shared" ref="B204:B244" si="14">B202+1</f>
        <v>86</v>
      </c>
      <c r="C204" s="717"/>
      <c r="D204" s="718"/>
      <c r="E204" s="718"/>
      <c r="F204" s="718"/>
      <c r="G204" s="718"/>
      <c r="H204" s="719"/>
      <c r="I204" s="723"/>
      <c r="J204" s="724"/>
      <c r="K204" s="724"/>
      <c r="L204" s="724"/>
      <c r="M204" s="725"/>
      <c r="N204" s="729"/>
      <c r="O204" s="730"/>
      <c r="P204" s="737"/>
      <c r="Q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c r="AN204" s="259"/>
      <c r="AO204" s="259"/>
      <c r="AP204" s="259"/>
      <c r="AQ204" s="259"/>
      <c r="AR204" s="259"/>
      <c r="AS204" s="259"/>
      <c r="AT204" s="259"/>
      <c r="AU204" s="259"/>
      <c r="AV204" s="253">
        <f>COUNTA(Q204:AU204)</f>
        <v>0</v>
      </c>
      <c r="AW204" s="706">
        <f>AV205</f>
        <v>0</v>
      </c>
      <c r="AX204" s="708" t="str">
        <f>IFERROR(ROUNDDOWN(AV205/$AT$2,1),"")</f>
        <v/>
      </c>
      <c r="AY204" s="254"/>
      <c r="AZ204" s="254"/>
    </row>
    <row r="205" spans="2:59" ht="17.100000000000001" customHeight="1">
      <c r="B205" s="687"/>
      <c r="C205" s="720"/>
      <c r="D205" s="721"/>
      <c r="E205" s="721"/>
      <c r="F205" s="721"/>
      <c r="G205" s="721"/>
      <c r="H205" s="722"/>
      <c r="I205" s="726"/>
      <c r="J205" s="727"/>
      <c r="K205" s="727"/>
      <c r="L205" s="727"/>
      <c r="M205" s="728"/>
      <c r="N205" s="738"/>
      <c r="O205" s="739"/>
      <c r="P205" s="740"/>
      <c r="Q205" s="256" t="str">
        <f>IFERROR(IF(AND(AND($N204&lt;&gt;$BI$6,$N204&lt;&gt;$BJ$6),Q204="有"),$AL$2,VLOOKUP(Q204,'P1'!$B$4:$J$35,9,FALSE)),"")</f>
        <v/>
      </c>
      <c r="R205" s="256" t="str">
        <f>IFERROR(IF(AND(AND($N204&lt;&gt;$BI$6,$N204&lt;&gt;$BJ$6),R204="有"),$AL$2,VLOOKUP(R204,'P1'!$B$4:$J$35,9,FALSE)),"")</f>
        <v/>
      </c>
      <c r="S205" s="256" t="str">
        <f>IFERROR(IF(AND(AND($N204&lt;&gt;$BI$6,$N204&lt;&gt;$BJ$6),S204="有"),$AL$2,VLOOKUP(S204,'P1'!$B$4:$J$35,9,FALSE)),"")</f>
        <v/>
      </c>
      <c r="T205" s="256" t="str">
        <f>IFERROR(IF(AND(AND($N204&lt;&gt;$BI$6,$N204&lt;&gt;$BJ$6),T204="有"),$AL$2,VLOOKUP(T204,'P1'!$B$4:$J$35,9,FALSE)),"")</f>
        <v/>
      </c>
      <c r="U205" s="256" t="str">
        <f>IFERROR(IF(AND(AND($N204&lt;&gt;$BI$6,$N204&lt;&gt;$BJ$6),U204="有"),$AL$2,VLOOKUP(U204,'P1'!$B$4:$J$35,9,FALSE)),"")</f>
        <v/>
      </c>
      <c r="V205" s="256" t="str">
        <f>IFERROR(IF(AND(AND($N204&lt;&gt;$BI$6,$N204&lt;&gt;$BJ$6),V204="有"),$AL$2,VLOOKUP(V204,'P1'!$B$4:$J$35,9,FALSE)),"")</f>
        <v/>
      </c>
      <c r="W205" s="256" t="str">
        <f>IFERROR(IF(AND(AND($N204&lt;&gt;$BI$6,$N204&lt;&gt;$BJ$6),W204="有"),$AL$2,VLOOKUP(W204,'P1'!$B$4:$J$35,9,FALSE)),"")</f>
        <v/>
      </c>
      <c r="X205" s="256" t="str">
        <f>IFERROR(IF(AND(AND($N204&lt;&gt;$BI$6,$N204&lt;&gt;$BJ$6),X204="有"),$AL$2,VLOOKUP(X204,'P1'!$B$4:$J$35,9,FALSE)),"")</f>
        <v/>
      </c>
      <c r="Y205" s="256" t="str">
        <f>IFERROR(IF(AND(AND($N204&lt;&gt;$BI$6,$N204&lt;&gt;$BJ$6),Y204="有"),$AL$2,VLOOKUP(Y204,'P1'!$B$4:$J$35,9,FALSE)),"")</f>
        <v/>
      </c>
      <c r="Z205" s="256" t="str">
        <f>IFERROR(IF(AND(AND($N204&lt;&gt;$BI$6,$N204&lt;&gt;$BJ$6),Z204="有"),$AL$2,VLOOKUP(Z204,'P1'!$B$4:$J$35,9,FALSE)),"")</f>
        <v/>
      </c>
      <c r="AA205" s="256" t="str">
        <f>IFERROR(IF(AND(AND($N204&lt;&gt;$BI$6,$N204&lt;&gt;$BJ$6),AA204="有"),$AL$2,VLOOKUP(AA204,'P1'!$B$4:$J$35,9,FALSE)),"")</f>
        <v/>
      </c>
      <c r="AB205" s="256" t="str">
        <f>IFERROR(IF(AND(AND($N204&lt;&gt;$BI$6,$N204&lt;&gt;$BJ$6),AB204="有"),$AL$2,VLOOKUP(AB204,'P1'!$B$4:$J$35,9,FALSE)),"")</f>
        <v/>
      </c>
      <c r="AC205" s="256" t="str">
        <f>IFERROR(IF(AND(AND($N204&lt;&gt;$BI$6,$N204&lt;&gt;$BJ$6),AC204="有"),$AL$2,VLOOKUP(AC204,'P1'!$B$4:$J$35,9,FALSE)),"")</f>
        <v/>
      </c>
      <c r="AD205" s="256" t="str">
        <f>IFERROR(IF(AND(AND($N204&lt;&gt;$BI$6,$N204&lt;&gt;$BJ$6),AD204="有"),$AL$2,VLOOKUP(AD204,'P1'!$B$4:$J$35,9,FALSE)),"")</f>
        <v/>
      </c>
      <c r="AE205" s="256" t="str">
        <f>IFERROR(IF(AND(AND($N204&lt;&gt;$BI$6,$N204&lt;&gt;$BJ$6),AE204="有"),$AL$2,VLOOKUP(AE204,'P1'!$B$4:$J$35,9,FALSE)),"")</f>
        <v/>
      </c>
      <c r="AF205" s="256" t="str">
        <f>IFERROR(IF(AND(AND($N204&lt;&gt;$BI$6,$N204&lt;&gt;$BJ$6),AF204="有"),$AL$2,VLOOKUP(AF204,'P1'!$B$4:$J$35,9,FALSE)),"")</f>
        <v/>
      </c>
      <c r="AG205" s="256" t="str">
        <f>IFERROR(IF(AND(AND($N204&lt;&gt;$BI$6,$N204&lt;&gt;$BJ$6),AG204="有"),$AL$2,VLOOKUP(AG204,'P1'!$B$4:$J$35,9,FALSE)),"")</f>
        <v/>
      </c>
      <c r="AH205" s="256" t="str">
        <f>IFERROR(IF(AND(AND($N204&lt;&gt;$BI$6,$N204&lt;&gt;$BJ$6),AH204="有"),$AL$2,VLOOKUP(AH204,'P1'!$B$4:$J$35,9,FALSE)),"")</f>
        <v/>
      </c>
      <c r="AI205" s="256" t="str">
        <f>IFERROR(IF(AND(AND($N204&lt;&gt;$BI$6,$N204&lt;&gt;$BJ$6),AI204="有"),$AL$2,VLOOKUP(AI204,'P1'!$B$4:$J$35,9,FALSE)),"")</f>
        <v/>
      </c>
      <c r="AJ205" s="256" t="str">
        <f>IFERROR(IF(AND(AND($N204&lt;&gt;$BI$6,$N204&lt;&gt;$BJ$6),AJ204="有"),$AL$2,VLOOKUP(AJ204,'P1'!$B$4:$J$35,9,FALSE)),"")</f>
        <v/>
      </c>
      <c r="AK205" s="256" t="str">
        <f>IFERROR(IF(AND(AND($N204&lt;&gt;$BI$6,$N204&lt;&gt;$BJ$6),AK204="有"),$AL$2,VLOOKUP(AK204,'P1'!$B$4:$J$35,9,FALSE)),"")</f>
        <v/>
      </c>
      <c r="AL205" s="256" t="str">
        <f>IFERROR(IF(AND(AND($N204&lt;&gt;$BI$6,$N204&lt;&gt;$BJ$6),AL204="有"),$AL$2,VLOOKUP(AL204,'P1'!$B$4:$J$35,9,FALSE)),"")</f>
        <v/>
      </c>
      <c r="AM205" s="256" t="str">
        <f>IFERROR(IF(AND(AND($N204&lt;&gt;$BI$6,$N204&lt;&gt;$BJ$6),AM204="有"),$AL$2,VLOOKUP(AM204,'P1'!$B$4:$J$35,9,FALSE)),"")</f>
        <v/>
      </c>
      <c r="AN205" s="256" t="str">
        <f>IFERROR(IF(AND(AND($N204&lt;&gt;$BI$6,$N204&lt;&gt;$BJ$6),AN204="有"),$AL$2,VLOOKUP(AN204,'P1'!$B$4:$J$35,9,FALSE)),"")</f>
        <v/>
      </c>
      <c r="AO205" s="256" t="str">
        <f>IFERROR(IF(AND(AND($N204&lt;&gt;$BI$6,$N204&lt;&gt;$BJ$6),AO204="有"),$AL$2,VLOOKUP(AO204,'P1'!$B$4:$J$35,9,FALSE)),"")</f>
        <v/>
      </c>
      <c r="AP205" s="256" t="str">
        <f>IFERROR(IF(AND(AND($N204&lt;&gt;$BI$6,$N204&lt;&gt;$BJ$6),AP204="有"),$AL$2,VLOOKUP(AP204,'P1'!$B$4:$J$35,9,FALSE)),"")</f>
        <v/>
      </c>
      <c r="AQ205" s="256" t="str">
        <f>IFERROR(IF(AND(AND($N204&lt;&gt;$BI$6,$N204&lt;&gt;$BJ$6),AQ204="有"),$AL$2,VLOOKUP(AQ204,'P1'!$B$4:$J$35,9,FALSE)),"")</f>
        <v/>
      </c>
      <c r="AR205" s="256" t="str">
        <f>IFERROR(IF(AND(AND($N204&lt;&gt;$BI$6,$N204&lt;&gt;$BJ$6),AR204="有"),$AL$2,VLOOKUP(AR204,'P1'!$B$4:$J$35,9,FALSE)),"")</f>
        <v/>
      </c>
      <c r="AS205" s="256" t="str">
        <f>IFERROR(IF(AND(AND($N204&lt;&gt;$BI$6,$N204&lt;&gt;$BJ$6),AS204="有"),$AL$2,VLOOKUP(AS204,'P1'!$B$4:$J$35,9,FALSE)),"")</f>
        <v/>
      </c>
      <c r="AT205" s="256" t="str">
        <f>IFERROR(IF(AND(AND($N204&lt;&gt;$BI$6,$N204&lt;&gt;$BJ$6),AT204="有"),$AL$2,VLOOKUP(AT204,'P1'!$B$4:$J$35,9,FALSE)),"")</f>
        <v/>
      </c>
      <c r="AU205" s="256" t="str">
        <f>IFERROR(IF(AND(AND($N204&lt;&gt;$BI$6,$N204&lt;&gt;$BJ$6),AU204="有"),$AL$2,VLOOKUP(AU204,'P1'!$B$4:$J$35,9,FALSE)),"")</f>
        <v/>
      </c>
      <c r="AV205" s="257">
        <f>SUM(Q205:AU205)</f>
        <v>0</v>
      </c>
      <c r="AW205" s="707"/>
      <c r="AX205" s="709"/>
      <c r="AY205" s="258"/>
      <c r="AZ205" s="258"/>
    </row>
    <row r="206" spans="2:59" ht="17.100000000000001" customHeight="1">
      <c r="B206" s="686">
        <f t="shared" si="14"/>
        <v>87</v>
      </c>
      <c r="C206" s="717"/>
      <c r="D206" s="718"/>
      <c r="E206" s="718"/>
      <c r="F206" s="718"/>
      <c r="G206" s="718"/>
      <c r="H206" s="719"/>
      <c r="I206" s="723"/>
      <c r="J206" s="724"/>
      <c r="K206" s="724"/>
      <c r="L206" s="724"/>
      <c r="M206" s="725"/>
      <c r="N206" s="729"/>
      <c r="O206" s="730"/>
      <c r="P206" s="737"/>
      <c r="Q206" s="259"/>
      <c r="R206" s="259"/>
      <c r="S206" s="259"/>
      <c r="T206" s="259"/>
      <c r="U206" s="259"/>
      <c r="V206" s="259"/>
      <c r="W206" s="259"/>
      <c r="X206" s="259"/>
      <c r="Y206" s="259"/>
      <c r="Z206" s="259"/>
      <c r="AA206" s="259"/>
      <c r="AB206" s="259"/>
      <c r="AC206" s="259"/>
      <c r="AD206" s="259"/>
      <c r="AE206" s="259"/>
      <c r="AF206" s="259"/>
      <c r="AG206" s="259"/>
      <c r="AH206" s="259"/>
      <c r="AI206" s="259"/>
      <c r="AJ206" s="259"/>
      <c r="AK206" s="259"/>
      <c r="AL206" s="259"/>
      <c r="AM206" s="259"/>
      <c r="AN206" s="259"/>
      <c r="AO206" s="259"/>
      <c r="AP206" s="259"/>
      <c r="AQ206" s="259"/>
      <c r="AR206" s="259"/>
      <c r="AS206" s="259"/>
      <c r="AT206" s="259"/>
      <c r="AU206" s="259"/>
      <c r="AV206" s="253">
        <f>COUNTA(Q206:AU206)</f>
        <v>0</v>
      </c>
      <c r="AW206" s="706">
        <f>AV207</f>
        <v>0</v>
      </c>
      <c r="AX206" s="708" t="str">
        <f>IFERROR(ROUNDDOWN(AV207/$AT$2,1),"")</f>
        <v/>
      </c>
      <c r="AY206" s="254"/>
      <c r="AZ206" s="254"/>
    </row>
    <row r="207" spans="2:59" ht="17.100000000000001" customHeight="1">
      <c r="B207" s="687"/>
      <c r="C207" s="720"/>
      <c r="D207" s="721"/>
      <c r="E207" s="721"/>
      <c r="F207" s="721"/>
      <c r="G207" s="721"/>
      <c r="H207" s="722"/>
      <c r="I207" s="726"/>
      <c r="J207" s="727"/>
      <c r="K207" s="727"/>
      <c r="L207" s="727"/>
      <c r="M207" s="728"/>
      <c r="N207" s="738"/>
      <c r="O207" s="739"/>
      <c r="P207" s="740"/>
      <c r="Q207" s="256" t="str">
        <f>IFERROR(IF(AND(AND($N206&lt;&gt;$BI$6,$N206&lt;&gt;$BJ$6),Q206="有"),$AL$2,VLOOKUP(Q206,'P1'!$B$4:$J$35,9,FALSE)),"")</f>
        <v/>
      </c>
      <c r="R207" s="256" t="str">
        <f>IFERROR(IF(AND(AND($N206&lt;&gt;$BI$6,$N206&lt;&gt;$BJ$6),R206="有"),$AL$2,VLOOKUP(R206,'P1'!$B$4:$J$35,9,FALSE)),"")</f>
        <v/>
      </c>
      <c r="S207" s="256" t="str">
        <f>IFERROR(IF(AND(AND($N206&lt;&gt;$BI$6,$N206&lt;&gt;$BJ$6),S206="有"),$AL$2,VLOOKUP(S206,'P1'!$B$4:$J$35,9,FALSE)),"")</f>
        <v/>
      </c>
      <c r="T207" s="256" t="str">
        <f>IFERROR(IF(AND(AND($N206&lt;&gt;$BI$6,$N206&lt;&gt;$BJ$6),T206="有"),$AL$2,VLOOKUP(T206,'P1'!$B$4:$J$35,9,FALSE)),"")</f>
        <v/>
      </c>
      <c r="U207" s="256" t="str">
        <f>IFERROR(IF(AND(AND($N206&lt;&gt;$BI$6,$N206&lt;&gt;$BJ$6),U206="有"),$AL$2,VLOOKUP(U206,'P1'!$B$4:$J$35,9,FALSE)),"")</f>
        <v/>
      </c>
      <c r="V207" s="256" t="str">
        <f>IFERROR(IF(AND(AND($N206&lt;&gt;$BI$6,$N206&lt;&gt;$BJ$6),V206="有"),$AL$2,VLOOKUP(V206,'P1'!$B$4:$J$35,9,FALSE)),"")</f>
        <v/>
      </c>
      <c r="W207" s="256" t="str">
        <f>IFERROR(IF(AND(AND($N206&lt;&gt;$BI$6,$N206&lt;&gt;$BJ$6),W206="有"),$AL$2,VLOOKUP(W206,'P1'!$B$4:$J$35,9,FALSE)),"")</f>
        <v/>
      </c>
      <c r="X207" s="256" t="str">
        <f>IFERROR(IF(AND(AND($N206&lt;&gt;$BI$6,$N206&lt;&gt;$BJ$6),X206="有"),$AL$2,VLOOKUP(X206,'P1'!$B$4:$J$35,9,FALSE)),"")</f>
        <v/>
      </c>
      <c r="Y207" s="256" t="str">
        <f>IFERROR(IF(AND(AND($N206&lt;&gt;$BI$6,$N206&lt;&gt;$BJ$6),Y206="有"),$AL$2,VLOOKUP(Y206,'P1'!$B$4:$J$35,9,FALSE)),"")</f>
        <v/>
      </c>
      <c r="Z207" s="256" t="str">
        <f>IFERROR(IF(AND(AND($N206&lt;&gt;$BI$6,$N206&lt;&gt;$BJ$6),Z206="有"),$AL$2,VLOOKUP(Z206,'P1'!$B$4:$J$35,9,FALSE)),"")</f>
        <v/>
      </c>
      <c r="AA207" s="256" t="str">
        <f>IFERROR(IF(AND(AND($N206&lt;&gt;$BI$6,$N206&lt;&gt;$BJ$6),AA206="有"),$AL$2,VLOOKUP(AA206,'P1'!$B$4:$J$35,9,FALSE)),"")</f>
        <v/>
      </c>
      <c r="AB207" s="256" t="str">
        <f>IFERROR(IF(AND(AND($N206&lt;&gt;$BI$6,$N206&lt;&gt;$BJ$6),AB206="有"),$AL$2,VLOOKUP(AB206,'P1'!$B$4:$J$35,9,FALSE)),"")</f>
        <v/>
      </c>
      <c r="AC207" s="256" t="str">
        <f>IFERROR(IF(AND(AND($N206&lt;&gt;$BI$6,$N206&lt;&gt;$BJ$6),AC206="有"),$AL$2,VLOOKUP(AC206,'P1'!$B$4:$J$35,9,FALSE)),"")</f>
        <v/>
      </c>
      <c r="AD207" s="256" t="str">
        <f>IFERROR(IF(AND(AND($N206&lt;&gt;$BI$6,$N206&lt;&gt;$BJ$6),AD206="有"),$AL$2,VLOOKUP(AD206,'P1'!$B$4:$J$35,9,FALSE)),"")</f>
        <v/>
      </c>
      <c r="AE207" s="256" t="str">
        <f>IFERROR(IF(AND(AND($N206&lt;&gt;$BI$6,$N206&lt;&gt;$BJ$6),AE206="有"),$AL$2,VLOOKUP(AE206,'P1'!$B$4:$J$35,9,FALSE)),"")</f>
        <v/>
      </c>
      <c r="AF207" s="256" t="str">
        <f>IFERROR(IF(AND(AND($N206&lt;&gt;$BI$6,$N206&lt;&gt;$BJ$6),AF206="有"),$AL$2,VLOOKUP(AF206,'P1'!$B$4:$J$35,9,FALSE)),"")</f>
        <v/>
      </c>
      <c r="AG207" s="256" t="str">
        <f>IFERROR(IF(AND(AND($N206&lt;&gt;$BI$6,$N206&lt;&gt;$BJ$6),AG206="有"),$AL$2,VLOOKUP(AG206,'P1'!$B$4:$J$35,9,FALSE)),"")</f>
        <v/>
      </c>
      <c r="AH207" s="256" t="str">
        <f>IFERROR(IF(AND(AND($N206&lt;&gt;$BI$6,$N206&lt;&gt;$BJ$6),AH206="有"),$AL$2,VLOOKUP(AH206,'P1'!$B$4:$J$35,9,FALSE)),"")</f>
        <v/>
      </c>
      <c r="AI207" s="256" t="str">
        <f>IFERROR(IF(AND(AND($N206&lt;&gt;$BI$6,$N206&lt;&gt;$BJ$6),AI206="有"),$AL$2,VLOOKUP(AI206,'P1'!$B$4:$J$35,9,FALSE)),"")</f>
        <v/>
      </c>
      <c r="AJ207" s="256" t="str">
        <f>IFERROR(IF(AND(AND($N206&lt;&gt;$BI$6,$N206&lt;&gt;$BJ$6),AJ206="有"),$AL$2,VLOOKUP(AJ206,'P1'!$B$4:$J$35,9,FALSE)),"")</f>
        <v/>
      </c>
      <c r="AK207" s="256" t="str">
        <f>IFERROR(IF(AND(AND($N206&lt;&gt;$BI$6,$N206&lt;&gt;$BJ$6),AK206="有"),$AL$2,VLOOKUP(AK206,'P1'!$B$4:$J$35,9,FALSE)),"")</f>
        <v/>
      </c>
      <c r="AL207" s="256" t="str">
        <f>IFERROR(IF(AND(AND($N206&lt;&gt;$BI$6,$N206&lt;&gt;$BJ$6),AL206="有"),$AL$2,VLOOKUP(AL206,'P1'!$B$4:$J$35,9,FALSE)),"")</f>
        <v/>
      </c>
      <c r="AM207" s="256" t="str">
        <f>IFERROR(IF(AND(AND($N206&lt;&gt;$BI$6,$N206&lt;&gt;$BJ$6),AM206="有"),$AL$2,VLOOKUP(AM206,'P1'!$B$4:$J$35,9,FALSE)),"")</f>
        <v/>
      </c>
      <c r="AN207" s="256" t="str">
        <f>IFERROR(IF(AND(AND($N206&lt;&gt;$BI$6,$N206&lt;&gt;$BJ$6),AN206="有"),$AL$2,VLOOKUP(AN206,'P1'!$B$4:$J$35,9,FALSE)),"")</f>
        <v/>
      </c>
      <c r="AO207" s="256" t="str">
        <f>IFERROR(IF(AND(AND($N206&lt;&gt;$BI$6,$N206&lt;&gt;$BJ$6),AO206="有"),$AL$2,VLOOKUP(AO206,'P1'!$B$4:$J$35,9,FALSE)),"")</f>
        <v/>
      </c>
      <c r="AP207" s="256" t="str">
        <f>IFERROR(IF(AND(AND($N206&lt;&gt;$BI$6,$N206&lt;&gt;$BJ$6),AP206="有"),$AL$2,VLOOKUP(AP206,'P1'!$B$4:$J$35,9,FALSE)),"")</f>
        <v/>
      </c>
      <c r="AQ207" s="256" t="str">
        <f>IFERROR(IF(AND(AND($N206&lt;&gt;$BI$6,$N206&lt;&gt;$BJ$6),AQ206="有"),$AL$2,VLOOKUP(AQ206,'P1'!$B$4:$J$35,9,FALSE)),"")</f>
        <v/>
      </c>
      <c r="AR207" s="256" t="str">
        <f>IFERROR(IF(AND(AND($N206&lt;&gt;$BI$6,$N206&lt;&gt;$BJ$6),AR206="有"),$AL$2,VLOOKUP(AR206,'P1'!$B$4:$J$35,9,FALSE)),"")</f>
        <v/>
      </c>
      <c r="AS207" s="256" t="str">
        <f>IFERROR(IF(AND(AND($N206&lt;&gt;$BI$6,$N206&lt;&gt;$BJ$6),AS206="有"),$AL$2,VLOOKUP(AS206,'P1'!$B$4:$J$35,9,FALSE)),"")</f>
        <v/>
      </c>
      <c r="AT207" s="256" t="str">
        <f>IFERROR(IF(AND(AND($N206&lt;&gt;$BI$6,$N206&lt;&gt;$BJ$6),AT206="有"),$AL$2,VLOOKUP(AT206,'P1'!$B$4:$J$35,9,FALSE)),"")</f>
        <v/>
      </c>
      <c r="AU207" s="256" t="str">
        <f>IFERROR(IF(AND(AND($N206&lt;&gt;$BI$6,$N206&lt;&gt;$BJ$6),AU206="有"),$AL$2,VLOOKUP(AU206,'P1'!$B$4:$J$35,9,FALSE)),"")</f>
        <v/>
      </c>
      <c r="AV207" s="257">
        <f>SUM(Q207:AU207)</f>
        <v>0</v>
      </c>
      <c r="AW207" s="707"/>
      <c r="AX207" s="709"/>
      <c r="AY207" s="258"/>
      <c r="AZ207" s="258"/>
    </row>
    <row r="208" spans="2:59" ht="17.100000000000001" customHeight="1">
      <c r="B208" s="686">
        <f t="shared" si="14"/>
        <v>88</v>
      </c>
      <c r="C208" s="717"/>
      <c r="D208" s="718"/>
      <c r="E208" s="718"/>
      <c r="F208" s="718"/>
      <c r="G208" s="718"/>
      <c r="H208" s="719"/>
      <c r="I208" s="723"/>
      <c r="J208" s="724"/>
      <c r="K208" s="724"/>
      <c r="L208" s="724"/>
      <c r="M208" s="725"/>
      <c r="N208" s="729"/>
      <c r="O208" s="730"/>
      <c r="P208" s="737"/>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c r="AO208" s="259"/>
      <c r="AP208" s="259"/>
      <c r="AQ208" s="259"/>
      <c r="AR208" s="259"/>
      <c r="AS208" s="259"/>
      <c r="AT208" s="259"/>
      <c r="AU208" s="259"/>
      <c r="AV208" s="253">
        <f>COUNTA(Q208:AU208)</f>
        <v>0</v>
      </c>
      <c r="AW208" s="706">
        <f>AV209</f>
        <v>0</v>
      </c>
      <c r="AX208" s="708" t="str">
        <f>IFERROR(ROUNDDOWN(AV209/$AT$2,1),"")</f>
        <v/>
      </c>
      <c r="AY208" s="254"/>
      <c r="AZ208" s="254"/>
    </row>
    <row r="209" spans="2:52" ht="17.100000000000001" customHeight="1">
      <c r="B209" s="687"/>
      <c r="C209" s="720"/>
      <c r="D209" s="721"/>
      <c r="E209" s="721"/>
      <c r="F209" s="721"/>
      <c r="G209" s="721"/>
      <c r="H209" s="722"/>
      <c r="I209" s="726"/>
      <c r="J209" s="727"/>
      <c r="K209" s="727"/>
      <c r="L209" s="727"/>
      <c r="M209" s="728"/>
      <c r="N209" s="738"/>
      <c r="O209" s="739"/>
      <c r="P209" s="740"/>
      <c r="Q209" s="256" t="str">
        <f>IFERROR(IF(AND(AND($N208&lt;&gt;$BI$6,$N208&lt;&gt;$BJ$6),Q208="有"),$AL$2,VLOOKUP(Q208,'P1'!$B$4:$J$35,9,FALSE)),"")</f>
        <v/>
      </c>
      <c r="R209" s="256" t="str">
        <f>IFERROR(IF(AND(AND($N208&lt;&gt;$BI$6,$N208&lt;&gt;$BJ$6),R208="有"),$AL$2,VLOOKUP(R208,'P1'!$B$4:$J$35,9,FALSE)),"")</f>
        <v/>
      </c>
      <c r="S209" s="256" t="str">
        <f>IFERROR(IF(AND(AND($N208&lt;&gt;$BI$6,$N208&lt;&gt;$BJ$6),S208="有"),$AL$2,VLOOKUP(S208,'P1'!$B$4:$J$35,9,FALSE)),"")</f>
        <v/>
      </c>
      <c r="T209" s="256" t="str">
        <f>IFERROR(IF(AND(AND($N208&lt;&gt;$BI$6,$N208&lt;&gt;$BJ$6),T208="有"),$AL$2,VLOOKUP(T208,'P1'!$B$4:$J$35,9,FALSE)),"")</f>
        <v/>
      </c>
      <c r="U209" s="256" t="str">
        <f>IFERROR(IF(AND(AND($N208&lt;&gt;$BI$6,$N208&lt;&gt;$BJ$6),U208="有"),$AL$2,VLOOKUP(U208,'P1'!$B$4:$J$35,9,FALSE)),"")</f>
        <v/>
      </c>
      <c r="V209" s="256" t="str">
        <f>IFERROR(IF(AND(AND($N208&lt;&gt;$BI$6,$N208&lt;&gt;$BJ$6),V208="有"),$AL$2,VLOOKUP(V208,'P1'!$B$4:$J$35,9,FALSE)),"")</f>
        <v/>
      </c>
      <c r="W209" s="256" t="str">
        <f>IFERROR(IF(AND(AND($N208&lt;&gt;$BI$6,$N208&lt;&gt;$BJ$6),W208="有"),$AL$2,VLOOKUP(W208,'P1'!$B$4:$J$35,9,FALSE)),"")</f>
        <v/>
      </c>
      <c r="X209" s="256" t="str">
        <f>IFERROR(IF(AND(AND($N208&lt;&gt;$BI$6,$N208&lt;&gt;$BJ$6),X208="有"),$AL$2,VLOOKUP(X208,'P1'!$B$4:$J$35,9,FALSE)),"")</f>
        <v/>
      </c>
      <c r="Y209" s="256" t="str">
        <f>IFERROR(IF(AND(AND($N208&lt;&gt;$BI$6,$N208&lt;&gt;$BJ$6),Y208="有"),$AL$2,VLOOKUP(Y208,'P1'!$B$4:$J$35,9,FALSE)),"")</f>
        <v/>
      </c>
      <c r="Z209" s="256" t="str">
        <f>IFERROR(IF(AND(AND($N208&lt;&gt;$BI$6,$N208&lt;&gt;$BJ$6),Z208="有"),$AL$2,VLOOKUP(Z208,'P1'!$B$4:$J$35,9,FALSE)),"")</f>
        <v/>
      </c>
      <c r="AA209" s="256" t="str">
        <f>IFERROR(IF(AND(AND($N208&lt;&gt;$BI$6,$N208&lt;&gt;$BJ$6),AA208="有"),$AL$2,VLOOKUP(AA208,'P1'!$B$4:$J$35,9,FALSE)),"")</f>
        <v/>
      </c>
      <c r="AB209" s="256" t="str">
        <f>IFERROR(IF(AND(AND($N208&lt;&gt;$BI$6,$N208&lt;&gt;$BJ$6),AB208="有"),$AL$2,VLOOKUP(AB208,'P1'!$B$4:$J$35,9,FALSE)),"")</f>
        <v/>
      </c>
      <c r="AC209" s="256" t="str">
        <f>IFERROR(IF(AND(AND($N208&lt;&gt;$BI$6,$N208&lt;&gt;$BJ$6),AC208="有"),$AL$2,VLOOKUP(AC208,'P1'!$B$4:$J$35,9,FALSE)),"")</f>
        <v/>
      </c>
      <c r="AD209" s="256" t="str">
        <f>IFERROR(IF(AND(AND($N208&lt;&gt;$BI$6,$N208&lt;&gt;$BJ$6),AD208="有"),$AL$2,VLOOKUP(AD208,'P1'!$B$4:$J$35,9,FALSE)),"")</f>
        <v/>
      </c>
      <c r="AE209" s="256" t="str">
        <f>IFERROR(IF(AND(AND($N208&lt;&gt;$BI$6,$N208&lt;&gt;$BJ$6),AE208="有"),$AL$2,VLOOKUP(AE208,'P1'!$B$4:$J$35,9,FALSE)),"")</f>
        <v/>
      </c>
      <c r="AF209" s="256" t="str">
        <f>IFERROR(IF(AND(AND($N208&lt;&gt;$BI$6,$N208&lt;&gt;$BJ$6),AF208="有"),$AL$2,VLOOKUP(AF208,'P1'!$B$4:$J$35,9,FALSE)),"")</f>
        <v/>
      </c>
      <c r="AG209" s="256" t="str">
        <f>IFERROR(IF(AND(AND($N208&lt;&gt;$BI$6,$N208&lt;&gt;$BJ$6),AG208="有"),$AL$2,VLOOKUP(AG208,'P1'!$B$4:$J$35,9,FALSE)),"")</f>
        <v/>
      </c>
      <c r="AH209" s="256" t="str">
        <f>IFERROR(IF(AND(AND($N208&lt;&gt;$BI$6,$N208&lt;&gt;$BJ$6),AH208="有"),$AL$2,VLOOKUP(AH208,'P1'!$B$4:$J$35,9,FALSE)),"")</f>
        <v/>
      </c>
      <c r="AI209" s="256" t="str">
        <f>IFERROR(IF(AND(AND($N208&lt;&gt;$BI$6,$N208&lt;&gt;$BJ$6),AI208="有"),$AL$2,VLOOKUP(AI208,'P1'!$B$4:$J$35,9,FALSE)),"")</f>
        <v/>
      </c>
      <c r="AJ209" s="256" t="str">
        <f>IFERROR(IF(AND(AND($N208&lt;&gt;$BI$6,$N208&lt;&gt;$BJ$6),AJ208="有"),$AL$2,VLOOKUP(AJ208,'P1'!$B$4:$J$35,9,FALSE)),"")</f>
        <v/>
      </c>
      <c r="AK209" s="256" t="str">
        <f>IFERROR(IF(AND(AND($N208&lt;&gt;$BI$6,$N208&lt;&gt;$BJ$6),AK208="有"),$AL$2,VLOOKUP(AK208,'P1'!$B$4:$J$35,9,FALSE)),"")</f>
        <v/>
      </c>
      <c r="AL209" s="256" t="str">
        <f>IFERROR(IF(AND(AND($N208&lt;&gt;$BI$6,$N208&lt;&gt;$BJ$6),AL208="有"),$AL$2,VLOOKUP(AL208,'P1'!$B$4:$J$35,9,FALSE)),"")</f>
        <v/>
      </c>
      <c r="AM209" s="256" t="str">
        <f>IFERROR(IF(AND(AND($N208&lt;&gt;$BI$6,$N208&lt;&gt;$BJ$6),AM208="有"),$AL$2,VLOOKUP(AM208,'P1'!$B$4:$J$35,9,FALSE)),"")</f>
        <v/>
      </c>
      <c r="AN209" s="256" t="str">
        <f>IFERROR(IF(AND(AND($N208&lt;&gt;$BI$6,$N208&lt;&gt;$BJ$6),AN208="有"),$AL$2,VLOOKUP(AN208,'P1'!$B$4:$J$35,9,FALSE)),"")</f>
        <v/>
      </c>
      <c r="AO209" s="256" t="str">
        <f>IFERROR(IF(AND(AND($N208&lt;&gt;$BI$6,$N208&lt;&gt;$BJ$6),AO208="有"),$AL$2,VLOOKUP(AO208,'P1'!$B$4:$J$35,9,FALSE)),"")</f>
        <v/>
      </c>
      <c r="AP209" s="256" t="str">
        <f>IFERROR(IF(AND(AND($N208&lt;&gt;$BI$6,$N208&lt;&gt;$BJ$6),AP208="有"),$AL$2,VLOOKUP(AP208,'P1'!$B$4:$J$35,9,FALSE)),"")</f>
        <v/>
      </c>
      <c r="AQ209" s="256" t="str">
        <f>IFERROR(IF(AND(AND($N208&lt;&gt;$BI$6,$N208&lt;&gt;$BJ$6),AQ208="有"),$AL$2,VLOOKUP(AQ208,'P1'!$B$4:$J$35,9,FALSE)),"")</f>
        <v/>
      </c>
      <c r="AR209" s="256" t="str">
        <f>IFERROR(IF(AND(AND($N208&lt;&gt;$BI$6,$N208&lt;&gt;$BJ$6),AR208="有"),$AL$2,VLOOKUP(AR208,'P1'!$B$4:$J$35,9,FALSE)),"")</f>
        <v/>
      </c>
      <c r="AS209" s="256" t="str">
        <f>IFERROR(IF(AND(AND($N208&lt;&gt;$BI$6,$N208&lt;&gt;$BJ$6),AS208="有"),$AL$2,VLOOKUP(AS208,'P1'!$B$4:$J$35,9,FALSE)),"")</f>
        <v/>
      </c>
      <c r="AT209" s="256" t="str">
        <f>IFERROR(IF(AND(AND($N208&lt;&gt;$BI$6,$N208&lt;&gt;$BJ$6),AT208="有"),$AL$2,VLOOKUP(AT208,'P1'!$B$4:$J$35,9,FALSE)),"")</f>
        <v/>
      </c>
      <c r="AU209" s="256" t="str">
        <f>IFERROR(IF(AND(AND($N208&lt;&gt;$BI$6,$N208&lt;&gt;$BJ$6),AU208="有"),$AL$2,VLOOKUP(AU208,'P1'!$B$4:$J$35,9,FALSE)),"")</f>
        <v/>
      </c>
      <c r="AV209" s="257">
        <f>SUM(Q209:AU209)</f>
        <v>0</v>
      </c>
      <c r="AW209" s="707"/>
      <c r="AX209" s="709"/>
      <c r="AY209" s="258"/>
      <c r="AZ209" s="258"/>
    </row>
    <row r="210" spans="2:52" ht="17.100000000000001" customHeight="1">
      <c r="B210" s="686">
        <f t="shared" si="14"/>
        <v>89</v>
      </c>
      <c r="C210" s="717"/>
      <c r="D210" s="718"/>
      <c r="E210" s="718"/>
      <c r="F210" s="718"/>
      <c r="G210" s="718"/>
      <c r="H210" s="719"/>
      <c r="I210" s="723"/>
      <c r="J210" s="724"/>
      <c r="K210" s="724"/>
      <c r="L210" s="724"/>
      <c r="M210" s="725"/>
      <c r="N210" s="729"/>
      <c r="O210" s="730"/>
      <c r="P210" s="737"/>
      <c r="Q210" s="259"/>
      <c r="R210" s="259"/>
      <c r="S210" s="259"/>
      <c r="T210" s="259"/>
      <c r="U210" s="259"/>
      <c r="V210" s="259"/>
      <c r="W210" s="259"/>
      <c r="X210" s="259"/>
      <c r="Y210" s="259"/>
      <c r="Z210" s="259"/>
      <c r="AA210" s="259"/>
      <c r="AB210" s="259"/>
      <c r="AC210" s="259"/>
      <c r="AD210" s="259"/>
      <c r="AE210" s="259"/>
      <c r="AF210" s="259"/>
      <c r="AG210" s="259"/>
      <c r="AH210" s="259"/>
      <c r="AI210" s="259"/>
      <c r="AJ210" s="259"/>
      <c r="AK210" s="259"/>
      <c r="AL210" s="259"/>
      <c r="AM210" s="259"/>
      <c r="AN210" s="259"/>
      <c r="AO210" s="259"/>
      <c r="AP210" s="259"/>
      <c r="AQ210" s="259"/>
      <c r="AR210" s="259"/>
      <c r="AS210" s="259"/>
      <c r="AT210" s="259"/>
      <c r="AU210" s="259"/>
      <c r="AV210" s="253">
        <f>COUNTA(Q210:AU210)</f>
        <v>0</v>
      </c>
      <c r="AW210" s="706">
        <f>AV211</f>
        <v>0</v>
      </c>
      <c r="AX210" s="708" t="str">
        <f>IFERROR(ROUNDDOWN(AV211/$AT$2,1),"")</f>
        <v/>
      </c>
      <c r="AY210" s="254"/>
      <c r="AZ210" s="254"/>
    </row>
    <row r="211" spans="2:52" ht="17.100000000000001" customHeight="1">
      <c r="B211" s="687"/>
      <c r="C211" s="720"/>
      <c r="D211" s="721"/>
      <c r="E211" s="721"/>
      <c r="F211" s="721"/>
      <c r="G211" s="721"/>
      <c r="H211" s="722"/>
      <c r="I211" s="726"/>
      <c r="J211" s="727"/>
      <c r="K211" s="727"/>
      <c r="L211" s="727"/>
      <c r="M211" s="728"/>
      <c r="N211" s="738"/>
      <c r="O211" s="739"/>
      <c r="P211" s="740"/>
      <c r="Q211" s="256" t="str">
        <f>IFERROR(IF(AND(AND($N210&lt;&gt;$BI$6,$N210&lt;&gt;$BJ$6),Q210="有"),$AL$2,VLOOKUP(Q210,'P1'!$B$4:$J$35,9,FALSE)),"")</f>
        <v/>
      </c>
      <c r="R211" s="256" t="str">
        <f>IFERROR(IF(AND(AND($N210&lt;&gt;$BI$6,$N210&lt;&gt;$BJ$6),R210="有"),$AL$2,VLOOKUP(R210,'P1'!$B$4:$J$35,9,FALSE)),"")</f>
        <v/>
      </c>
      <c r="S211" s="256" t="str">
        <f>IFERROR(IF(AND(AND($N210&lt;&gt;$BI$6,$N210&lt;&gt;$BJ$6),S210="有"),$AL$2,VLOOKUP(S210,'P1'!$B$4:$J$35,9,FALSE)),"")</f>
        <v/>
      </c>
      <c r="T211" s="256" t="str">
        <f>IFERROR(IF(AND(AND($N210&lt;&gt;$BI$6,$N210&lt;&gt;$BJ$6),T210="有"),$AL$2,VLOOKUP(T210,'P1'!$B$4:$J$35,9,FALSE)),"")</f>
        <v/>
      </c>
      <c r="U211" s="256" t="str">
        <f>IFERROR(IF(AND(AND($N210&lt;&gt;$BI$6,$N210&lt;&gt;$BJ$6),U210="有"),$AL$2,VLOOKUP(U210,'P1'!$B$4:$J$35,9,FALSE)),"")</f>
        <v/>
      </c>
      <c r="V211" s="256" t="str">
        <f>IFERROR(IF(AND(AND($N210&lt;&gt;$BI$6,$N210&lt;&gt;$BJ$6),V210="有"),$AL$2,VLOOKUP(V210,'P1'!$B$4:$J$35,9,FALSE)),"")</f>
        <v/>
      </c>
      <c r="W211" s="256" t="str">
        <f>IFERROR(IF(AND(AND($N210&lt;&gt;$BI$6,$N210&lt;&gt;$BJ$6),W210="有"),$AL$2,VLOOKUP(W210,'P1'!$B$4:$J$35,9,FALSE)),"")</f>
        <v/>
      </c>
      <c r="X211" s="256" t="str">
        <f>IFERROR(IF(AND(AND($N210&lt;&gt;$BI$6,$N210&lt;&gt;$BJ$6),X210="有"),$AL$2,VLOOKUP(X210,'P1'!$B$4:$J$35,9,FALSE)),"")</f>
        <v/>
      </c>
      <c r="Y211" s="256" t="str">
        <f>IFERROR(IF(AND(AND($N210&lt;&gt;$BI$6,$N210&lt;&gt;$BJ$6),Y210="有"),$AL$2,VLOOKUP(Y210,'P1'!$B$4:$J$35,9,FALSE)),"")</f>
        <v/>
      </c>
      <c r="Z211" s="256" t="str">
        <f>IFERROR(IF(AND(AND($N210&lt;&gt;$BI$6,$N210&lt;&gt;$BJ$6),Z210="有"),$AL$2,VLOOKUP(Z210,'P1'!$B$4:$J$35,9,FALSE)),"")</f>
        <v/>
      </c>
      <c r="AA211" s="256" t="str">
        <f>IFERROR(IF(AND(AND($N210&lt;&gt;$BI$6,$N210&lt;&gt;$BJ$6),AA210="有"),$AL$2,VLOOKUP(AA210,'P1'!$B$4:$J$35,9,FALSE)),"")</f>
        <v/>
      </c>
      <c r="AB211" s="256" t="str">
        <f>IFERROR(IF(AND(AND($N210&lt;&gt;$BI$6,$N210&lt;&gt;$BJ$6),AB210="有"),$AL$2,VLOOKUP(AB210,'P1'!$B$4:$J$35,9,FALSE)),"")</f>
        <v/>
      </c>
      <c r="AC211" s="256" t="str">
        <f>IFERROR(IF(AND(AND($N210&lt;&gt;$BI$6,$N210&lt;&gt;$BJ$6),AC210="有"),$AL$2,VLOOKUP(AC210,'P1'!$B$4:$J$35,9,FALSE)),"")</f>
        <v/>
      </c>
      <c r="AD211" s="256" t="str">
        <f>IFERROR(IF(AND(AND($N210&lt;&gt;$BI$6,$N210&lt;&gt;$BJ$6),AD210="有"),$AL$2,VLOOKUP(AD210,'P1'!$B$4:$J$35,9,FALSE)),"")</f>
        <v/>
      </c>
      <c r="AE211" s="256" t="str">
        <f>IFERROR(IF(AND(AND($N210&lt;&gt;$BI$6,$N210&lt;&gt;$BJ$6),AE210="有"),$AL$2,VLOOKUP(AE210,'P1'!$B$4:$J$35,9,FALSE)),"")</f>
        <v/>
      </c>
      <c r="AF211" s="256" t="str">
        <f>IFERROR(IF(AND(AND($N210&lt;&gt;$BI$6,$N210&lt;&gt;$BJ$6),AF210="有"),$AL$2,VLOOKUP(AF210,'P1'!$B$4:$J$35,9,FALSE)),"")</f>
        <v/>
      </c>
      <c r="AG211" s="256" t="str">
        <f>IFERROR(IF(AND(AND($N210&lt;&gt;$BI$6,$N210&lt;&gt;$BJ$6),AG210="有"),$AL$2,VLOOKUP(AG210,'P1'!$B$4:$J$35,9,FALSE)),"")</f>
        <v/>
      </c>
      <c r="AH211" s="256" t="str">
        <f>IFERROR(IF(AND(AND($N210&lt;&gt;$BI$6,$N210&lt;&gt;$BJ$6),AH210="有"),$AL$2,VLOOKUP(AH210,'P1'!$B$4:$J$35,9,FALSE)),"")</f>
        <v/>
      </c>
      <c r="AI211" s="256" t="str">
        <f>IFERROR(IF(AND(AND($N210&lt;&gt;$BI$6,$N210&lt;&gt;$BJ$6),AI210="有"),$AL$2,VLOOKUP(AI210,'P1'!$B$4:$J$35,9,FALSE)),"")</f>
        <v/>
      </c>
      <c r="AJ211" s="256" t="str">
        <f>IFERROR(IF(AND(AND($N210&lt;&gt;$BI$6,$N210&lt;&gt;$BJ$6),AJ210="有"),$AL$2,VLOOKUP(AJ210,'P1'!$B$4:$J$35,9,FALSE)),"")</f>
        <v/>
      </c>
      <c r="AK211" s="256" t="str">
        <f>IFERROR(IF(AND(AND($N210&lt;&gt;$BI$6,$N210&lt;&gt;$BJ$6),AK210="有"),$AL$2,VLOOKUP(AK210,'P1'!$B$4:$J$35,9,FALSE)),"")</f>
        <v/>
      </c>
      <c r="AL211" s="256" t="str">
        <f>IFERROR(IF(AND(AND($N210&lt;&gt;$BI$6,$N210&lt;&gt;$BJ$6),AL210="有"),$AL$2,VLOOKUP(AL210,'P1'!$B$4:$J$35,9,FALSE)),"")</f>
        <v/>
      </c>
      <c r="AM211" s="256" t="str">
        <f>IFERROR(IF(AND(AND($N210&lt;&gt;$BI$6,$N210&lt;&gt;$BJ$6),AM210="有"),$AL$2,VLOOKUP(AM210,'P1'!$B$4:$J$35,9,FALSE)),"")</f>
        <v/>
      </c>
      <c r="AN211" s="256" t="str">
        <f>IFERROR(IF(AND(AND($N210&lt;&gt;$BI$6,$N210&lt;&gt;$BJ$6),AN210="有"),$AL$2,VLOOKUP(AN210,'P1'!$B$4:$J$35,9,FALSE)),"")</f>
        <v/>
      </c>
      <c r="AO211" s="256" t="str">
        <f>IFERROR(IF(AND(AND($N210&lt;&gt;$BI$6,$N210&lt;&gt;$BJ$6),AO210="有"),$AL$2,VLOOKUP(AO210,'P1'!$B$4:$J$35,9,FALSE)),"")</f>
        <v/>
      </c>
      <c r="AP211" s="256" t="str">
        <f>IFERROR(IF(AND(AND($N210&lt;&gt;$BI$6,$N210&lt;&gt;$BJ$6),AP210="有"),$AL$2,VLOOKUP(AP210,'P1'!$B$4:$J$35,9,FALSE)),"")</f>
        <v/>
      </c>
      <c r="AQ211" s="256" t="str">
        <f>IFERROR(IF(AND(AND($N210&lt;&gt;$BI$6,$N210&lt;&gt;$BJ$6),AQ210="有"),$AL$2,VLOOKUP(AQ210,'P1'!$B$4:$J$35,9,FALSE)),"")</f>
        <v/>
      </c>
      <c r="AR211" s="256" t="str">
        <f>IFERROR(IF(AND(AND($N210&lt;&gt;$BI$6,$N210&lt;&gt;$BJ$6),AR210="有"),$AL$2,VLOOKUP(AR210,'P1'!$B$4:$J$35,9,FALSE)),"")</f>
        <v/>
      </c>
      <c r="AS211" s="256" t="str">
        <f>IFERROR(IF(AND(AND($N210&lt;&gt;$BI$6,$N210&lt;&gt;$BJ$6),AS210="有"),$AL$2,VLOOKUP(AS210,'P1'!$B$4:$J$35,9,FALSE)),"")</f>
        <v/>
      </c>
      <c r="AT211" s="256" t="str">
        <f>IFERROR(IF(AND(AND($N210&lt;&gt;$BI$6,$N210&lt;&gt;$BJ$6),AT210="有"),$AL$2,VLOOKUP(AT210,'P1'!$B$4:$J$35,9,FALSE)),"")</f>
        <v/>
      </c>
      <c r="AU211" s="256" t="str">
        <f>IFERROR(IF(AND(AND($N210&lt;&gt;$BI$6,$N210&lt;&gt;$BJ$6),AU210="有"),$AL$2,VLOOKUP(AU210,'P1'!$B$4:$J$35,9,FALSE)),"")</f>
        <v/>
      </c>
      <c r="AV211" s="257">
        <f>SUM(Q211:AU211)</f>
        <v>0</v>
      </c>
      <c r="AW211" s="707"/>
      <c r="AX211" s="709"/>
      <c r="AY211" s="258"/>
      <c r="AZ211" s="258"/>
    </row>
    <row r="212" spans="2:52" ht="17.100000000000001" customHeight="1">
      <c r="B212" s="686">
        <f t="shared" si="14"/>
        <v>90</v>
      </c>
      <c r="C212" s="717"/>
      <c r="D212" s="718"/>
      <c r="E212" s="718"/>
      <c r="F212" s="718"/>
      <c r="G212" s="718"/>
      <c r="H212" s="719"/>
      <c r="I212" s="723"/>
      <c r="J212" s="724"/>
      <c r="K212" s="724"/>
      <c r="L212" s="724"/>
      <c r="M212" s="725"/>
      <c r="N212" s="729"/>
      <c r="O212" s="730"/>
      <c r="P212" s="737"/>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3">
        <f>COUNTA(Q212:AU212)</f>
        <v>0</v>
      </c>
      <c r="AW212" s="706">
        <f>AV213</f>
        <v>0</v>
      </c>
      <c r="AX212" s="708" t="str">
        <f>IFERROR(ROUNDDOWN(AV213/$AT$2,1),"")</f>
        <v/>
      </c>
      <c r="AY212" s="254"/>
      <c r="AZ212" s="254"/>
    </row>
    <row r="213" spans="2:52" ht="17.100000000000001" customHeight="1">
      <c r="B213" s="687"/>
      <c r="C213" s="720"/>
      <c r="D213" s="721"/>
      <c r="E213" s="721"/>
      <c r="F213" s="721"/>
      <c r="G213" s="721"/>
      <c r="H213" s="722"/>
      <c r="I213" s="726"/>
      <c r="J213" s="727"/>
      <c r="K213" s="727"/>
      <c r="L213" s="727"/>
      <c r="M213" s="728"/>
      <c r="N213" s="738"/>
      <c r="O213" s="739"/>
      <c r="P213" s="740"/>
      <c r="Q213" s="256" t="str">
        <f>IFERROR(IF(AND(AND($N212&lt;&gt;$BI$6,$N212&lt;&gt;$BJ$6),Q212="有"),$AL$2,VLOOKUP(Q212,'P1'!$B$4:$J$35,9,FALSE)),"")</f>
        <v/>
      </c>
      <c r="R213" s="256" t="str">
        <f>IFERROR(IF(AND(AND($N212&lt;&gt;$BI$6,$N212&lt;&gt;$BJ$6),R212="有"),$AL$2,VLOOKUP(R212,'P1'!$B$4:$J$35,9,FALSE)),"")</f>
        <v/>
      </c>
      <c r="S213" s="256" t="str">
        <f>IFERROR(IF(AND(AND($N212&lt;&gt;$BI$6,$N212&lt;&gt;$BJ$6),S212="有"),$AL$2,VLOOKUP(S212,'P1'!$B$4:$J$35,9,FALSE)),"")</f>
        <v/>
      </c>
      <c r="T213" s="256" t="str">
        <f>IFERROR(IF(AND(AND($N212&lt;&gt;$BI$6,$N212&lt;&gt;$BJ$6),T212="有"),$AL$2,VLOOKUP(T212,'P1'!$B$4:$J$35,9,FALSE)),"")</f>
        <v/>
      </c>
      <c r="U213" s="256" t="str">
        <f>IFERROR(IF(AND(AND($N212&lt;&gt;$BI$6,$N212&lt;&gt;$BJ$6),U212="有"),$AL$2,VLOOKUP(U212,'P1'!$B$4:$J$35,9,FALSE)),"")</f>
        <v/>
      </c>
      <c r="V213" s="256" t="str">
        <f>IFERROR(IF(AND(AND($N212&lt;&gt;$BI$6,$N212&lt;&gt;$BJ$6),V212="有"),$AL$2,VLOOKUP(V212,'P1'!$B$4:$J$35,9,FALSE)),"")</f>
        <v/>
      </c>
      <c r="W213" s="256" t="str">
        <f>IFERROR(IF(AND(AND($N212&lt;&gt;$BI$6,$N212&lt;&gt;$BJ$6),W212="有"),$AL$2,VLOOKUP(W212,'P1'!$B$4:$J$35,9,FALSE)),"")</f>
        <v/>
      </c>
      <c r="X213" s="256" t="str">
        <f>IFERROR(IF(AND(AND($N212&lt;&gt;$BI$6,$N212&lt;&gt;$BJ$6),X212="有"),$AL$2,VLOOKUP(X212,'P1'!$B$4:$J$35,9,FALSE)),"")</f>
        <v/>
      </c>
      <c r="Y213" s="256" t="str">
        <f>IFERROR(IF(AND(AND($N212&lt;&gt;$BI$6,$N212&lt;&gt;$BJ$6),Y212="有"),$AL$2,VLOOKUP(Y212,'P1'!$B$4:$J$35,9,FALSE)),"")</f>
        <v/>
      </c>
      <c r="Z213" s="256" t="str">
        <f>IFERROR(IF(AND(AND($N212&lt;&gt;$BI$6,$N212&lt;&gt;$BJ$6),Z212="有"),$AL$2,VLOOKUP(Z212,'P1'!$B$4:$J$35,9,FALSE)),"")</f>
        <v/>
      </c>
      <c r="AA213" s="256" t="str">
        <f>IFERROR(IF(AND(AND($N212&lt;&gt;$BI$6,$N212&lt;&gt;$BJ$6),AA212="有"),$AL$2,VLOOKUP(AA212,'P1'!$B$4:$J$35,9,FALSE)),"")</f>
        <v/>
      </c>
      <c r="AB213" s="256" t="str">
        <f>IFERROR(IF(AND(AND($N212&lt;&gt;$BI$6,$N212&lt;&gt;$BJ$6),AB212="有"),$AL$2,VLOOKUP(AB212,'P1'!$B$4:$J$35,9,FALSE)),"")</f>
        <v/>
      </c>
      <c r="AC213" s="256" t="str">
        <f>IFERROR(IF(AND(AND($N212&lt;&gt;$BI$6,$N212&lt;&gt;$BJ$6),AC212="有"),$AL$2,VLOOKUP(AC212,'P1'!$B$4:$J$35,9,FALSE)),"")</f>
        <v/>
      </c>
      <c r="AD213" s="256" t="str">
        <f>IFERROR(IF(AND(AND($N212&lt;&gt;$BI$6,$N212&lt;&gt;$BJ$6),AD212="有"),$AL$2,VLOOKUP(AD212,'P1'!$B$4:$J$35,9,FALSE)),"")</f>
        <v/>
      </c>
      <c r="AE213" s="256" t="str">
        <f>IFERROR(IF(AND(AND($N212&lt;&gt;$BI$6,$N212&lt;&gt;$BJ$6),AE212="有"),$AL$2,VLOOKUP(AE212,'P1'!$B$4:$J$35,9,FALSE)),"")</f>
        <v/>
      </c>
      <c r="AF213" s="256" t="str">
        <f>IFERROR(IF(AND(AND($N212&lt;&gt;$BI$6,$N212&lt;&gt;$BJ$6),AF212="有"),$AL$2,VLOOKUP(AF212,'P1'!$B$4:$J$35,9,FALSE)),"")</f>
        <v/>
      </c>
      <c r="AG213" s="256" t="str">
        <f>IFERROR(IF(AND(AND($N212&lt;&gt;$BI$6,$N212&lt;&gt;$BJ$6),AG212="有"),$AL$2,VLOOKUP(AG212,'P1'!$B$4:$J$35,9,FALSE)),"")</f>
        <v/>
      </c>
      <c r="AH213" s="256" t="str">
        <f>IFERROR(IF(AND(AND($N212&lt;&gt;$BI$6,$N212&lt;&gt;$BJ$6),AH212="有"),$AL$2,VLOOKUP(AH212,'P1'!$B$4:$J$35,9,FALSE)),"")</f>
        <v/>
      </c>
      <c r="AI213" s="256" t="str">
        <f>IFERROR(IF(AND(AND($N212&lt;&gt;$BI$6,$N212&lt;&gt;$BJ$6),AI212="有"),$AL$2,VLOOKUP(AI212,'P1'!$B$4:$J$35,9,FALSE)),"")</f>
        <v/>
      </c>
      <c r="AJ213" s="256" t="str">
        <f>IFERROR(IF(AND(AND($N212&lt;&gt;$BI$6,$N212&lt;&gt;$BJ$6),AJ212="有"),$AL$2,VLOOKUP(AJ212,'P1'!$B$4:$J$35,9,FALSE)),"")</f>
        <v/>
      </c>
      <c r="AK213" s="256" t="str">
        <f>IFERROR(IF(AND(AND($N212&lt;&gt;$BI$6,$N212&lt;&gt;$BJ$6),AK212="有"),$AL$2,VLOOKUP(AK212,'P1'!$B$4:$J$35,9,FALSE)),"")</f>
        <v/>
      </c>
      <c r="AL213" s="256" t="str">
        <f>IFERROR(IF(AND(AND($N212&lt;&gt;$BI$6,$N212&lt;&gt;$BJ$6),AL212="有"),$AL$2,VLOOKUP(AL212,'P1'!$B$4:$J$35,9,FALSE)),"")</f>
        <v/>
      </c>
      <c r="AM213" s="256" t="str">
        <f>IFERROR(IF(AND(AND($N212&lt;&gt;$BI$6,$N212&lt;&gt;$BJ$6),AM212="有"),$AL$2,VLOOKUP(AM212,'P1'!$B$4:$J$35,9,FALSE)),"")</f>
        <v/>
      </c>
      <c r="AN213" s="256" t="str">
        <f>IFERROR(IF(AND(AND($N212&lt;&gt;$BI$6,$N212&lt;&gt;$BJ$6),AN212="有"),$AL$2,VLOOKUP(AN212,'P1'!$B$4:$J$35,9,FALSE)),"")</f>
        <v/>
      </c>
      <c r="AO213" s="256" t="str">
        <f>IFERROR(IF(AND(AND($N212&lt;&gt;$BI$6,$N212&lt;&gt;$BJ$6),AO212="有"),$AL$2,VLOOKUP(AO212,'P1'!$B$4:$J$35,9,FALSE)),"")</f>
        <v/>
      </c>
      <c r="AP213" s="256" t="str">
        <f>IFERROR(IF(AND(AND($N212&lt;&gt;$BI$6,$N212&lt;&gt;$BJ$6),AP212="有"),$AL$2,VLOOKUP(AP212,'P1'!$B$4:$J$35,9,FALSE)),"")</f>
        <v/>
      </c>
      <c r="AQ213" s="256" t="str">
        <f>IFERROR(IF(AND(AND($N212&lt;&gt;$BI$6,$N212&lt;&gt;$BJ$6),AQ212="有"),$AL$2,VLOOKUP(AQ212,'P1'!$B$4:$J$35,9,FALSE)),"")</f>
        <v/>
      </c>
      <c r="AR213" s="256" t="str">
        <f>IFERROR(IF(AND(AND($N212&lt;&gt;$BI$6,$N212&lt;&gt;$BJ$6),AR212="有"),$AL$2,VLOOKUP(AR212,'P1'!$B$4:$J$35,9,FALSE)),"")</f>
        <v/>
      </c>
      <c r="AS213" s="256" t="str">
        <f>IFERROR(IF(AND(AND($N212&lt;&gt;$BI$6,$N212&lt;&gt;$BJ$6),AS212="有"),$AL$2,VLOOKUP(AS212,'P1'!$B$4:$J$35,9,FALSE)),"")</f>
        <v/>
      </c>
      <c r="AT213" s="256" t="str">
        <f>IFERROR(IF(AND(AND($N212&lt;&gt;$BI$6,$N212&lt;&gt;$BJ$6),AT212="有"),$AL$2,VLOOKUP(AT212,'P1'!$B$4:$J$35,9,FALSE)),"")</f>
        <v/>
      </c>
      <c r="AU213" s="256" t="str">
        <f>IFERROR(IF(AND(AND($N212&lt;&gt;$BI$6,$N212&lt;&gt;$BJ$6),AU212="有"),$AL$2,VLOOKUP(AU212,'P1'!$B$4:$J$35,9,FALSE)),"")</f>
        <v/>
      </c>
      <c r="AV213" s="257">
        <f>SUM(Q213:AU213)</f>
        <v>0</v>
      </c>
      <c r="AW213" s="707"/>
      <c r="AX213" s="709"/>
      <c r="AY213" s="258"/>
      <c r="AZ213" s="258"/>
    </row>
    <row r="214" spans="2:52" ht="17.100000000000001" customHeight="1">
      <c r="B214" s="686">
        <f t="shared" si="14"/>
        <v>91</v>
      </c>
      <c r="C214" s="717"/>
      <c r="D214" s="718"/>
      <c r="E214" s="718"/>
      <c r="F214" s="718"/>
      <c r="G214" s="718"/>
      <c r="H214" s="719"/>
      <c r="I214" s="723"/>
      <c r="J214" s="724"/>
      <c r="K214" s="724"/>
      <c r="L214" s="724"/>
      <c r="M214" s="725"/>
      <c r="N214" s="729"/>
      <c r="O214" s="730"/>
      <c r="P214" s="737"/>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Q214" s="259"/>
      <c r="AR214" s="259"/>
      <c r="AS214" s="259"/>
      <c r="AT214" s="259"/>
      <c r="AU214" s="259"/>
      <c r="AV214" s="253">
        <f>COUNTA(Q214:AU214)</f>
        <v>0</v>
      </c>
      <c r="AW214" s="706">
        <f>AV215</f>
        <v>0</v>
      </c>
      <c r="AX214" s="708" t="str">
        <f>IFERROR(ROUNDDOWN(AV215/$AT$2,1),"")</f>
        <v/>
      </c>
      <c r="AY214" s="254"/>
      <c r="AZ214" s="254"/>
    </row>
    <row r="215" spans="2:52" ht="17.100000000000001" customHeight="1">
      <c r="B215" s="687"/>
      <c r="C215" s="720"/>
      <c r="D215" s="721"/>
      <c r="E215" s="721"/>
      <c r="F215" s="721"/>
      <c r="G215" s="721"/>
      <c r="H215" s="722"/>
      <c r="I215" s="726"/>
      <c r="J215" s="727"/>
      <c r="K215" s="727"/>
      <c r="L215" s="727"/>
      <c r="M215" s="728"/>
      <c r="N215" s="738"/>
      <c r="O215" s="739"/>
      <c r="P215" s="740"/>
      <c r="Q215" s="256" t="str">
        <f>IFERROR(IF(AND(AND($N214&lt;&gt;$BI$6,$N214&lt;&gt;$BJ$6),Q214="有"),$AL$2,VLOOKUP(Q214,'P1'!$B$4:$J$35,9,FALSE)),"")</f>
        <v/>
      </c>
      <c r="R215" s="256" t="str">
        <f>IFERROR(IF(AND(AND($N214&lt;&gt;$BI$6,$N214&lt;&gt;$BJ$6),R214="有"),$AL$2,VLOOKUP(R214,'P1'!$B$4:$J$35,9,FALSE)),"")</f>
        <v/>
      </c>
      <c r="S215" s="256" t="str">
        <f>IFERROR(IF(AND(AND($N214&lt;&gt;$BI$6,$N214&lt;&gt;$BJ$6),S214="有"),$AL$2,VLOOKUP(S214,'P1'!$B$4:$J$35,9,FALSE)),"")</f>
        <v/>
      </c>
      <c r="T215" s="256" t="str">
        <f>IFERROR(IF(AND(AND($N214&lt;&gt;$BI$6,$N214&lt;&gt;$BJ$6),T214="有"),$AL$2,VLOOKUP(T214,'P1'!$B$4:$J$35,9,FALSE)),"")</f>
        <v/>
      </c>
      <c r="U215" s="256" t="str">
        <f>IFERROR(IF(AND(AND($N214&lt;&gt;$BI$6,$N214&lt;&gt;$BJ$6),U214="有"),$AL$2,VLOOKUP(U214,'P1'!$B$4:$J$35,9,FALSE)),"")</f>
        <v/>
      </c>
      <c r="V215" s="256" t="str">
        <f>IFERROR(IF(AND(AND($N214&lt;&gt;$BI$6,$N214&lt;&gt;$BJ$6),V214="有"),$AL$2,VLOOKUP(V214,'P1'!$B$4:$J$35,9,FALSE)),"")</f>
        <v/>
      </c>
      <c r="W215" s="256" t="str">
        <f>IFERROR(IF(AND(AND($N214&lt;&gt;$BI$6,$N214&lt;&gt;$BJ$6),W214="有"),$AL$2,VLOOKUP(W214,'P1'!$B$4:$J$35,9,FALSE)),"")</f>
        <v/>
      </c>
      <c r="X215" s="256" t="str">
        <f>IFERROR(IF(AND(AND($N214&lt;&gt;$BI$6,$N214&lt;&gt;$BJ$6),X214="有"),$AL$2,VLOOKUP(X214,'P1'!$B$4:$J$35,9,FALSE)),"")</f>
        <v/>
      </c>
      <c r="Y215" s="256" t="str">
        <f>IFERROR(IF(AND(AND($N214&lt;&gt;$BI$6,$N214&lt;&gt;$BJ$6),Y214="有"),$AL$2,VLOOKUP(Y214,'P1'!$B$4:$J$35,9,FALSE)),"")</f>
        <v/>
      </c>
      <c r="Z215" s="256" t="str">
        <f>IFERROR(IF(AND(AND($N214&lt;&gt;$BI$6,$N214&lt;&gt;$BJ$6),Z214="有"),$AL$2,VLOOKUP(Z214,'P1'!$B$4:$J$35,9,FALSE)),"")</f>
        <v/>
      </c>
      <c r="AA215" s="256" t="str">
        <f>IFERROR(IF(AND(AND($N214&lt;&gt;$BI$6,$N214&lt;&gt;$BJ$6),AA214="有"),$AL$2,VLOOKUP(AA214,'P1'!$B$4:$J$35,9,FALSE)),"")</f>
        <v/>
      </c>
      <c r="AB215" s="256" t="str">
        <f>IFERROR(IF(AND(AND($N214&lt;&gt;$BI$6,$N214&lt;&gt;$BJ$6),AB214="有"),$AL$2,VLOOKUP(AB214,'P1'!$B$4:$J$35,9,FALSE)),"")</f>
        <v/>
      </c>
      <c r="AC215" s="256" t="str">
        <f>IFERROR(IF(AND(AND($N214&lt;&gt;$BI$6,$N214&lt;&gt;$BJ$6),AC214="有"),$AL$2,VLOOKUP(AC214,'P1'!$B$4:$J$35,9,FALSE)),"")</f>
        <v/>
      </c>
      <c r="AD215" s="256" t="str">
        <f>IFERROR(IF(AND(AND($N214&lt;&gt;$BI$6,$N214&lt;&gt;$BJ$6),AD214="有"),$AL$2,VLOOKUP(AD214,'P1'!$B$4:$J$35,9,FALSE)),"")</f>
        <v/>
      </c>
      <c r="AE215" s="256" t="str">
        <f>IFERROR(IF(AND(AND($N214&lt;&gt;$BI$6,$N214&lt;&gt;$BJ$6),AE214="有"),$AL$2,VLOOKUP(AE214,'P1'!$B$4:$J$35,9,FALSE)),"")</f>
        <v/>
      </c>
      <c r="AF215" s="256" t="str">
        <f>IFERROR(IF(AND(AND($N214&lt;&gt;$BI$6,$N214&lt;&gt;$BJ$6),AF214="有"),$AL$2,VLOOKUP(AF214,'P1'!$B$4:$J$35,9,FALSE)),"")</f>
        <v/>
      </c>
      <c r="AG215" s="256" t="str">
        <f>IFERROR(IF(AND(AND($N214&lt;&gt;$BI$6,$N214&lt;&gt;$BJ$6),AG214="有"),$AL$2,VLOOKUP(AG214,'P1'!$B$4:$J$35,9,FALSE)),"")</f>
        <v/>
      </c>
      <c r="AH215" s="256" t="str">
        <f>IFERROR(IF(AND(AND($N214&lt;&gt;$BI$6,$N214&lt;&gt;$BJ$6),AH214="有"),$AL$2,VLOOKUP(AH214,'P1'!$B$4:$J$35,9,FALSE)),"")</f>
        <v/>
      </c>
      <c r="AI215" s="256" t="str">
        <f>IFERROR(IF(AND(AND($N214&lt;&gt;$BI$6,$N214&lt;&gt;$BJ$6),AI214="有"),$AL$2,VLOOKUP(AI214,'P1'!$B$4:$J$35,9,FALSE)),"")</f>
        <v/>
      </c>
      <c r="AJ215" s="256" t="str">
        <f>IFERROR(IF(AND(AND($N214&lt;&gt;$BI$6,$N214&lt;&gt;$BJ$6),AJ214="有"),$AL$2,VLOOKUP(AJ214,'P1'!$B$4:$J$35,9,FALSE)),"")</f>
        <v/>
      </c>
      <c r="AK215" s="256" t="str">
        <f>IFERROR(IF(AND(AND($N214&lt;&gt;$BI$6,$N214&lt;&gt;$BJ$6),AK214="有"),$AL$2,VLOOKUP(AK214,'P1'!$B$4:$J$35,9,FALSE)),"")</f>
        <v/>
      </c>
      <c r="AL215" s="256" t="str">
        <f>IFERROR(IF(AND(AND($N214&lt;&gt;$BI$6,$N214&lt;&gt;$BJ$6),AL214="有"),$AL$2,VLOOKUP(AL214,'P1'!$B$4:$J$35,9,FALSE)),"")</f>
        <v/>
      </c>
      <c r="AM215" s="256" t="str">
        <f>IFERROR(IF(AND(AND($N214&lt;&gt;$BI$6,$N214&lt;&gt;$BJ$6),AM214="有"),$AL$2,VLOOKUP(AM214,'P1'!$B$4:$J$35,9,FALSE)),"")</f>
        <v/>
      </c>
      <c r="AN215" s="256" t="str">
        <f>IFERROR(IF(AND(AND($N214&lt;&gt;$BI$6,$N214&lt;&gt;$BJ$6),AN214="有"),$AL$2,VLOOKUP(AN214,'P1'!$B$4:$J$35,9,FALSE)),"")</f>
        <v/>
      </c>
      <c r="AO215" s="256" t="str">
        <f>IFERROR(IF(AND(AND($N214&lt;&gt;$BI$6,$N214&lt;&gt;$BJ$6),AO214="有"),$AL$2,VLOOKUP(AO214,'P1'!$B$4:$J$35,9,FALSE)),"")</f>
        <v/>
      </c>
      <c r="AP215" s="256" t="str">
        <f>IFERROR(IF(AND(AND($N214&lt;&gt;$BI$6,$N214&lt;&gt;$BJ$6),AP214="有"),$AL$2,VLOOKUP(AP214,'P1'!$B$4:$J$35,9,FALSE)),"")</f>
        <v/>
      </c>
      <c r="AQ215" s="256" t="str">
        <f>IFERROR(IF(AND(AND($N214&lt;&gt;$BI$6,$N214&lt;&gt;$BJ$6),AQ214="有"),$AL$2,VLOOKUP(AQ214,'P1'!$B$4:$J$35,9,FALSE)),"")</f>
        <v/>
      </c>
      <c r="AR215" s="256" t="str">
        <f>IFERROR(IF(AND(AND($N214&lt;&gt;$BI$6,$N214&lt;&gt;$BJ$6),AR214="有"),$AL$2,VLOOKUP(AR214,'P1'!$B$4:$J$35,9,FALSE)),"")</f>
        <v/>
      </c>
      <c r="AS215" s="256" t="str">
        <f>IFERROR(IF(AND(AND($N214&lt;&gt;$BI$6,$N214&lt;&gt;$BJ$6),AS214="有"),$AL$2,VLOOKUP(AS214,'P1'!$B$4:$J$35,9,FALSE)),"")</f>
        <v/>
      </c>
      <c r="AT215" s="256" t="str">
        <f>IFERROR(IF(AND(AND($N214&lt;&gt;$BI$6,$N214&lt;&gt;$BJ$6),AT214="有"),$AL$2,VLOOKUP(AT214,'P1'!$B$4:$J$35,9,FALSE)),"")</f>
        <v/>
      </c>
      <c r="AU215" s="256" t="str">
        <f>IFERROR(IF(AND(AND($N214&lt;&gt;$BI$6,$N214&lt;&gt;$BJ$6),AU214="有"),$AL$2,VLOOKUP(AU214,'P1'!$B$4:$J$35,9,FALSE)),"")</f>
        <v/>
      </c>
      <c r="AV215" s="257">
        <f>SUM(Q215:AU215)</f>
        <v>0</v>
      </c>
      <c r="AW215" s="707"/>
      <c r="AX215" s="709"/>
      <c r="AY215" s="258"/>
      <c r="AZ215" s="258"/>
    </row>
    <row r="216" spans="2:52" ht="17.100000000000001" customHeight="1">
      <c r="B216" s="686">
        <f t="shared" si="14"/>
        <v>92</v>
      </c>
      <c r="C216" s="717"/>
      <c r="D216" s="718"/>
      <c r="E216" s="718"/>
      <c r="F216" s="718"/>
      <c r="G216" s="718"/>
      <c r="H216" s="719"/>
      <c r="I216" s="723"/>
      <c r="J216" s="724"/>
      <c r="K216" s="724"/>
      <c r="L216" s="724"/>
      <c r="M216" s="725"/>
      <c r="N216" s="729"/>
      <c r="O216" s="730"/>
      <c r="P216" s="719"/>
      <c r="Q216" s="259"/>
      <c r="R216" s="259"/>
      <c r="S216" s="259"/>
      <c r="T216" s="259"/>
      <c r="U216" s="259"/>
      <c r="V216" s="259"/>
      <c r="W216" s="259"/>
      <c r="X216" s="259"/>
      <c r="Y216" s="259"/>
      <c r="Z216" s="259"/>
      <c r="AA216" s="259"/>
      <c r="AB216" s="259"/>
      <c r="AC216" s="259"/>
      <c r="AD216" s="259"/>
      <c r="AE216" s="259"/>
      <c r="AF216" s="259"/>
      <c r="AG216" s="259"/>
      <c r="AH216" s="259"/>
      <c r="AI216" s="259"/>
      <c r="AJ216" s="259"/>
      <c r="AK216" s="259"/>
      <c r="AL216" s="259"/>
      <c r="AM216" s="259"/>
      <c r="AN216" s="259"/>
      <c r="AO216" s="259"/>
      <c r="AP216" s="259"/>
      <c r="AQ216" s="259"/>
      <c r="AR216" s="259"/>
      <c r="AS216" s="259"/>
      <c r="AT216" s="259"/>
      <c r="AU216" s="259"/>
      <c r="AV216" s="253">
        <f>COUNTA(Q216:AU216)</f>
        <v>0</v>
      </c>
      <c r="AW216" s="706">
        <f>AV217</f>
        <v>0</v>
      </c>
      <c r="AX216" s="708" t="str">
        <f>IFERROR(ROUNDDOWN(AV217/$AT$2,1),"")</f>
        <v/>
      </c>
      <c r="AY216" s="254"/>
      <c r="AZ216" s="254"/>
    </row>
    <row r="217" spans="2:52" ht="17.100000000000001" customHeight="1">
      <c r="B217" s="687"/>
      <c r="C217" s="720"/>
      <c r="D217" s="721"/>
      <c r="E217" s="721"/>
      <c r="F217" s="721"/>
      <c r="G217" s="721"/>
      <c r="H217" s="722"/>
      <c r="I217" s="726"/>
      <c r="J217" s="727"/>
      <c r="K217" s="727"/>
      <c r="L217" s="727"/>
      <c r="M217" s="728"/>
      <c r="N217" s="720"/>
      <c r="O217" s="721"/>
      <c r="P217" s="722"/>
      <c r="Q217" s="256" t="str">
        <f>IFERROR(IF(AND(AND($N216&lt;&gt;$BI$6,$N216&lt;&gt;$BJ$6),Q216="有"),$AL$2,VLOOKUP(Q216,'P1'!$B$4:$J$35,9,FALSE)),"")</f>
        <v/>
      </c>
      <c r="R217" s="256" t="str">
        <f>IFERROR(IF(AND(AND($N216&lt;&gt;$BI$6,$N216&lt;&gt;$BJ$6),R216="有"),$AL$2,VLOOKUP(R216,'P1'!$B$4:$J$35,9,FALSE)),"")</f>
        <v/>
      </c>
      <c r="S217" s="256" t="str">
        <f>IFERROR(IF(AND(AND($N216&lt;&gt;$BI$6,$N216&lt;&gt;$BJ$6),S216="有"),$AL$2,VLOOKUP(S216,'P1'!$B$4:$J$35,9,FALSE)),"")</f>
        <v/>
      </c>
      <c r="T217" s="256" t="str">
        <f>IFERROR(IF(AND(AND($N216&lt;&gt;$BI$6,$N216&lt;&gt;$BJ$6),T216="有"),$AL$2,VLOOKUP(T216,'P1'!$B$4:$J$35,9,FALSE)),"")</f>
        <v/>
      </c>
      <c r="U217" s="256" t="str">
        <f>IFERROR(IF(AND(AND($N216&lt;&gt;$BI$6,$N216&lt;&gt;$BJ$6),U216="有"),$AL$2,VLOOKUP(U216,'P1'!$B$4:$J$35,9,FALSE)),"")</f>
        <v/>
      </c>
      <c r="V217" s="256" t="str">
        <f>IFERROR(IF(AND(AND($N216&lt;&gt;$BI$6,$N216&lt;&gt;$BJ$6),V216="有"),$AL$2,VLOOKUP(V216,'P1'!$B$4:$J$35,9,FALSE)),"")</f>
        <v/>
      </c>
      <c r="W217" s="256" t="str">
        <f>IFERROR(IF(AND(AND($N216&lt;&gt;$BI$6,$N216&lt;&gt;$BJ$6),W216="有"),$AL$2,VLOOKUP(W216,'P1'!$B$4:$J$35,9,FALSE)),"")</f>
        <v/>
      </c>
      <c r="X217" s="256" t="str">
        <f>IFERROR(IF(AND(AND($N216&lt;&gt;$BI$6,$N216&lt;&gt;$BJ$6),X216="有"),$AL$2,VLOOKUP(X216,'P1'!$B$4:$J$35,9,FALSE)),"")</f>
        <v/>
      </c>
      <c r="Y217" s="256" t="str">
        <f>IFERROR(IF(AND(AND($N216&lt;&gt;$BI$6,$N216&lt;&gt;$BJ$6),Y216="有"),$AL$2,VLOOKUP(Y216,'P1'!$B$4:$J$35,9,FALSE)),"")</f>
        <v/>
      </c>
      <c r="Z217" s="256" t="str">
        <f>IFERROR(IF(AND(AND($N216&lt;&gt;$BI$6,$N216&lt;&gt;$BJ$6),Z216="有"),$AL$2,VLOOKUP(Z216,'P1'!$B$4:$J$35,9,FALSE)),"")</f>
        <v/>
      </c>
      <c r="AA217" s="256" t="str">
        <f>IFERROR(IF(AND(AND($N216&lt;&gt;$BI$6,$N216&lt;&gt;$BJ$6),AA216="有"),$AL$2,VLOOKUP(AA216,'P1'!$B$4:$J$35,9,FALSE)),"")</f>
        <v/>
      </c>
      <c r="AB217" s="256" t="str">
        <f>IFERROR(IF(AND(AND($N216&lt;&gt;$BI$6,$N216&lt;&gt;$BJ$6),AB216="有"),$AL$2,VLOOKUP(AB216,'P1'!$B$4:$J$35,9,FALSE)),"")</f>
        <v/>
      </c>
      <c r="AC217" s="256" t="str">
        <f>IFERROR(IF(AND(AND($N216&lt;&gt;$BI$6,$N216&lt;&gt;$BJ$6),AC216="有"),$AL$2,VLOOKUP(AC216,'P1'!$B$4:$J$35,9,FALSE)),"")</f>
        <v/>
      </c>
      <c r="AD217" s="256" t="str">
        <f>IFERROR(IF(AND(AND($N216&lt;&gt;$BI$6,$N216&lt;&gt;$BJ$6),AD216="有"),$AL$2,VLOOKUP(AD216,'P1'!$B$4:$J$35,9,FALSE)),"")</f>
        <v/>
      </c>
      <c r="AE217" s="256" t="str">
        <f>IFERROR(IF(AND(AND($N216&lt;&gt;$BI$6,$N216&lt;&gt;$BJ$6),AE216="有"),$AL$2,VLOOKUP(AE216,'P1'!$B$4:$J$35,9,FALSE)),"")</f>
        <v/>
      </c>
      <c r="AF217" s="256" t="str">
        <f>IFERROR(IF(AND(AND($N216&lt;&gt;$BI$6,$N216&lt;&gt;$BJ$6),AF216="有"),$AL$2,VLOOKUP(AF216,'P1'!$B$4:$J$35,9,FALSE)),"")</f>
        <v/>
      </c>
      <c r="AG217" s="256" t="str">
        <f>IFERROR(IF(AND(AND($N216&lt;&gt;$BI$6,$N216&lt;&gt;$BJ$6),AG216="有"),$AL$2,VLOOKUP(AG216,'P1'!$B$4:$J$35,9,FALSE)),"")</f>
        <v/>
      </c>
      <c r="AH217" s="256" t="str">
        <f>IFERROR(IF(AND(AND($N216&lt;&gt;$BI$6,$N216&lt;&gt;$BJ$6),AH216="有"),$AL$2,VLOOKUP(AH216,'P1'!$B$4:$J$35,9,FALSE)),"")</f>
        <v/>
      </c>
      <c r="AI217" s="256" t="str">
        <f>IFERROR(IF(AND(AND($N216&lt;&gt;$BI$6,$N216&lt;&gt;$BJ$6),AI216="有"),$AL$2,VLOOKUP(AI216,'P1'!$B$4:$J$35,9,FALSE)),"")</f>
        <v/>
      </c>
      <c r="AJ217" s="256" t="str">
        <f>IFERROR(IF(AND(AND($N216&lt;&gt;$BI$6,$N216&lt;&gt;$BJ$6),AJ216="有"),$AL$2,VLOOKUP(AJ216,'P1'!$B$4:$J$35,9,FALSE)),"")</f>
        <v/>
      </c>
      <c r="AK217" s="256" t="str">
        <f>IFERROR(IF(AND(AND($N216&lt;&gt;$BI$6,$N216&lt;&gt;$BJ$6),AK216="有"),$AL$2,VLOOKUP(AK216,'P1'!$B$4:$J$35,9,FALSE)),"")</f>
        <v/>
      </c>
      <c r="AL217" s="256" t="str">
        <f>IFERROR(IF(AND(AND($N216&lt;&gt;$BI$6,$N216&lt;&gt;$BJ$6),AL216="有"),$AL$2,VLOOKUP(AL216,'P1'!$B$4:$J$35,9,FALSE)),"")</f>
        <v/>
      </c>
      <c r="AM217" s="256" t="str">
        <f>IFERROR(IF(AND(AND($N216&lt;&gt;$BI$6,$N216&lt;&gt;$BJ$6),AM216="有"),$AL$2,VLOOKUP(AM216,'P1'!$B$4:$J$35,9,FALSE)),"")</f>
        <v/>
      </c>
      <c r="AN217" s="256" t="str">
        <f>IFERROR(IF(AND(AND($N216&lt;&gt;$BI$6,$N216&lt;&gt;$BJ$6),AN216="有"),$AL$2,VLOOKUP(AN216,'P1'!$B$4:$J$35,9,FALSE)),"")</f>
        <v/>
      </c>
      <c r="AO217" s="256" t="str">
        <f>IFERROR(IF(AND(AND($N216&lt;&gt;$BI$6,$N216&lt;&gt;$BJ$6),AO216="有"),$AL$2,VLOOKUP(AO216,'P1'!$B$4:$J$35,9,FALSE)),"")</f>
        <v/>
      </c>
      <c r="AP217" s="256" t="str">
        <f>IFERROR(IF(AND(AND($N216&lt;&gt;$BI$6,$N216&lt;&gt;$BJ$6),AP216="有"),$AL$2,VLOOKUP(AP216,'P1'!$B$4:$J$35,9,FALSE)),"")</f>
        <v/>
      </c>
      <c r="AQ217" s="256" t="str">
        <f>IFERROR(IF(AND(AND($N216&lt;&gt;$BI$6,$N216&lt;&gt;$BJ$6),AQ216="有"),$AL$2,VLOOKUP(AQ216,'P1'!$B$4:$J$35,9,FALSE)),"")</f>
        <v/>
      </c>
      <c r="AR217" s="256" t="str">
        <f>IFERROR(IF(AND(AND($N216&lt;&gt;$BI$6,$N216&lt;&gt;$BJ$6),AR216="有"),$AL$2,VLOOKUP(AR216,'P1'!$B$4:$J$35,9,FALSE)),"")</f>
        <v/>
      </c>
      <c r="AS217" s="256" t="str">
        <f>IFERROR(IF(AND(AND($N216&lt;&gt;$BI$6,$N216&lt;&gt;$BJ$6),AS216="有"),$AL$2,VLOOKUP(AS216,'P1'!$B$4:$J$35,9,FALSE)),"")</f>
        <v/>
      </c>
      <c r="AT217" s="256" t="str">
        <f>IFERROR(IF(AND(AND($N216&lt;&gt;$BI$6,$N216&lt;&gt;$BJ$6),AT216="有"),$AL$2,VLOOKUP(AT216,'P1'!$B$4:$J$35,9,FALSE)),"")</f>
        <v/>
      </c>
      <c r="AU217" s="256" t="str">
        <f>IFERROR(IF(AND(AND($N216&lt;&gt;$BI$6,$N216&lt;&gt;$BJ$6),AU216="有"),$AL$2,VLOOKUP(AU216,'P1'!$B$4:$J$35,9,FALSE)),"")</f>
        <v/>
      </c>
      <c r="AV217" s="257">
        <f>SUM(Q217:AU217)</f>
        <v>0</v>
      </c>
      <c r="AW217" s="707"/>
      <c r="AX217" s="709"/>
      <c r="AY217" s="258"/>
      <c r="AZ217" s="258"/>
    </row>
    <row r="218" spans="2:52" ht="17.100000000000001" customHeight="1">
      <c r="B218" s="686">
        <f t="shared" si="14"/>
        <v>93</v>
      </c>
      <c r="C218" s="717"/>
      <c r="D218" s="718"/>
      <c r="E218" s="718"/>
      <c r="F218" s="718"/>
      <c r="G218" s="718"/>
      <c r="H218" s="719"/>
      <c r="I218" s="723"/>
      <c r="J218" s="724"/>
      <c r="K218" s="724"/>
      <c r="L218" s="724"/>
      <c r="M218" s="725"/>
      <c r="N218" s="729"/>
      <c r="O218" s="730"/>
      <c r="P218" s="719"/>
      <c r="Q218" s="259"/>
      <c r="R218" s="259"/>
      <c r="S218" s="259"/>
      <c r="T218" s="259"/>
      <c r="U218" s="259"/>
      <c r="V218" s="259"/>
      <c r="W218" s="259"/>
      <c r="X218" s="259"/>
      <c r="Y218" s="259"/>
      <c r="Z218" s="259"/>
      <c r="AA218" s="259"/>
      <c r="AB218" s="259"/>
      <c r="AC218" s="259"/>
      <c r="AD218" s="259"/>
      <c r="AE218" s="259"/>
      <c r="AF218" s="259"/>
      <c r="AG218" s="259"/>
      <c r="AH218" s="259"/>
      <c r="AI218" s="259"/>
      <c r="AJ218" s="259"/>
      <c r="AK218" s="259"/>
      <c r="AL218" s="259"/>
      <c r="AM218" s="259"/>
      <c r="AN218" s="259"/>
      <c r="AO218" s="259"/>
      <c r="AP218" s="259"/>
      <c r="AQ218" s="259"/>
      <c r="AR218" s="259"/>
      <c r="AS218" s="259"/>
      <c r="AT218" s="259"/>
      <c r="AU218" s="259"/>
      <c r="AV218" s="253">
        <f>COUNTA(Q218:AU218)</f>
        <v>0</v>
      </c>
      <c r="AW218" s="706">
        <f>AV219</f>
        <v>0</v>
      </c>
      <c r="AX218" s="708" t="str">
        <f>IFERROR(ROUNDDOWN(AV219/$AT$2,1),"")</f>
        <v/>
      </c>
      <c r="AY218" s="254"/>
      <c r="AZ218" s="254"/>
    </row>
    <row r="219" spans="2:52" ht="17.100000000000001" customHeight="1">
      <c r="B219" s="687"/>
      <c r="C219" s="720"/>
      <c r="D219" s="721"/>
      <c r="E219" s="721"/>
      <c r="F219" s="721"/>
      <c r="G219" s="721"/>
      <c r="H219" s="722"/>
      <c r="I219" s="726"/>
      <c r="J219" s="727"/>
      <c r="K219" s="727"/>
      <c r="L219" s="727"/>
      <c r="M219" s="728"/>
      <c r="N219" s="720"/>
      <c r="O219" s="721"/>
      <c r="P219" s="722"/>
      <c r="Q219" s="256" t="str">
        <f>IFERROR(IF(AND(AND($N218&lt;&gt;$BI$6,$N218&lt;&gt;$BJ$6),Q218="有"),$AL$2,VLOOKUP(Q218,'P1'!$B$4:$J$35,9,FALSE)),"")</f>
        <v/>
      </c>
      <c r="R219" s="256" t="str">
        <f>IFERROR(IF(AND(AND($N218&lt;&gt;$BI$6,$N218&lt;&gt;$BJ$6),R218="有"),$AL$2,VLOOKUP(R218,'P1'!$B$4:$J$35,9,FALSE)),"")</f>
        <v/>
      </c>
      <c r="S219" s="256" t="str">
        <f>IFERROR(IF(AND(AND($N218&lt;&gt;$BI$6,$N218&lt;&gt;$BJ$6),S218="有"),$AL$2,VLOOKUP(S218,'P1'!$B$4:$J$35,9,FALSE)),"")</f>
        <v/>
      </c>
      <c r="T219" s="256" t="str">
        <f>IFERROR(IF(AND(AND($N218&lt;&gt;$BI$6,$N218&lt;&gt;$BJ$6),T218="有"),$AL$2,VLOOKUP(T218,'P1'!$B$4:$J$35,9,FALSE)),"")</f>
        <v/>
      </c>
      <c r="U219" s="256" t="str">
        <f>IFERROR(IF(AND(AND($N218&lt;&gt;$BI$6,$N218&lt;&gt;$BJ$6),U218="有"),$AL$2,VLOOKUP(U218,'P1'!$B$4:$J$35,9,FALSE)),"")</f>
        <v/>
      </c>
      <c r="V219" s="256" t="str">
        <f>IFERROR(IF(AND(AND($N218&lt;&gt;$BI$6,$N218&lt;&gt;$BJ$6),V218="有"),$AL$2,VLOOKUP(V218,'P1'!$B$4:$J$35,9,FALSE)),"")</f>
        <v/>
      </c>
      <c r="W219" s="256" t="str">
        <f>IFERROR(IF(AND(AND($N218&lt;&gt;$BI$6,$N218&lt;&gt;$BJ$6),W218="有"),$AL$2,VLOOKUP(W218,'P1'!$B$4:$J$35,9,FALSE)),"")</f>
        <v/>
      </c>
      <c r="X219" s="256" t="str">
        <f>IFERROR(IF(AND(AND($N218&lt;&gt;$BI$6,$N218&lt;&gt;$BJ$6),X218="有"),$AL$2,VLOOKUP(X218,'P1'!$B$4:$J$35,9,FALSE)),"")</f>
        <v/>
      </c>
      <c r="Y219" s="256" t="str">
        <f>IFERROR(IF(AND(AND($N218&lt;&gt;$BI$6,$N218&lt;&gt;$BJ$6),Y218="有"),$AL$2,VLOOKUP(Y218,'P1'!$B$4:$J$35,9,FALSE)),"")</f>
        <v/>
      </c>
      <c r="Z219" s="256" t="str">
        <f>IFERROR(IF(AND(AND($N218&lt;&gt;$BI$6,$N218&lt;&gt;$BJ$6),Z218="有"),$AL$2,VLOOKUP(Z218,'P1'!$B$4:$J$35,9,FALSE)),"")</f>
        <v/>
      </c>
      <c r="AA219" s="256" t="str">
        <f>IFERROR(IF(AND(AND($N218&lt;&gt;$BI$6,$N218&lt;&gt;$BJ$6),AA218="有"),$AL$2,VLOOKUP(AA218,'P1'!$B$4:$J$35,9,FALSE)),"")</f>
        <v/>
      </c>
      <c r="AB219" s="256" t="str">
        <f>IFERROR(IF(AND(AND($N218&lt;&gt;$BI$6,$N218&lt;&gt;$BJ$6),AB218="有"),$AL$2,VLOOKUP(AB218,'P1'!$B$4:$J$35,9,FALSE)),"")</f>
        <v/>
      </c>
      <c r="AC219" s="256" t="str">
        <f>IFERROR(IF(AND(AND($N218&lt;&gt;$BI$6,$N218&lt;&gt;$BJ$6),AC218="有"),$AL$2,VLOOKUP(AC218,'P1'!$B$4:$J$35,9,FALSE)),"")</f>
        <v/>
      </c>
      <c r="AD219" s="256" t="str">
        <f>IFERROR(IF(AND(AND($N218&lt;&gt;$BI$6,$N218&lt;&gt;$BJ$6),AD218="有"),$AL$2,VLOOKUP(AD218,'P1'!$B$4:$J$35,9,FALSE)),"")</f>
        <v/>
      </c>
      <c r="AE219" s="256" t="str">
        <f>IFERROR(IF(AND(AND($N218&lt;&gt;$BI$6,$N218&lt;&gt;$BJ$6),AE218="有"),$AL$2,VLOOKUP(AE218,'P1'!$B$4:$J$35,9,FALSE)),"")</f>
        <v/>
      </c>
      <c r="AF219" s="256" t="str">
        <f>IFERROR(IF(AND(AND($N218&lt;&gt;$BI$6,$N218&lt;&gt;$BJ$6),AF218="有"),$AL$2,VLOOKUP(AF218,'P1'!$B$4:$J$35,9,FALSE)),"")</f>
        <v/>
      </c>
      <c r="AG219" s="256" t="str">
        <f>IFERROR(IF(AND(AND($N218&lt;&gt;$BI$6,$N218&lt;&gt;$BJ$6),AG218="有"),$AL$2,VLOOKUP(AG218,'P1'!$B$4:$J$35,9,FALSE)),"")</f>
        <v/>
      </c>
      <c r="AH219" s="256" t="str">
        <f>IFERROR(IF(AND(AND($N218&lt;&gt;$BI$6,$N218&lt;&gt;$BJ$6),AH218="有"),$AL$2,VLOOKUP(AH218,'P1'!$B$4:$J$35,9,FALSE)),"")</f>
        <v/>
      </c>
      <c r="AI219" s="256" t="str">
        <f>IFERROR(IF(AND(AND($N218&lt;&gt;$BI$6,$N218&lt;&gt;$BJ$6),AI218="有"),$AL$2,VLOOKUP(AI218,'P1'!$B$4:$J$35,9,FALSE)),"")</f>
        <v/>
      </c>
      <c r="AJ219" s="256" t="str">
        <f>IFERROR(IF(AND(AND($N218&lt;&gt;$BI$6,$N218&lt;&gt;$BJ$6),AJ218="有"),$AL$2,VLOOKUP(AJ218,'P1'!$B$4:$J$35,9,FALSE)),"")</f>
        <v/>
      </c>
      <c r="AK219" s="256" t="str">
        <f>IFERROR(IF(AND(AND($N218&lt;&gt;$BI$6,$N218&lt;&gt;$BJ$6),AK218="有"),$AL$2,VLOOKUP(AK218,'P1'!$B$4:$J$35,9,FALSE)),"")</f>
        <v/>
      </c>
      <c r="AL219" s="256" t="str">
        <f>IFERROR(IF(AND(AND($N218&lt;&gt;$BI$6,$N218&lt;&gt;$BJ$6),AL218="有"),$AL$2,VLOOKUP(AL218,'P1'!$B$4:$J$35,9,FALSE)),"")</f>
        <v/>
      </c>
      <c r="AM219" s="256" t="str">
        <f>IFERROR(IF(AND(AND($N218&lt;&gt;$BI$6,$N218&lt;&gt;$BJ$6),AM218="有"),$AL$2,VLOOKUP(AM218,'P1'!$B$4:$J$35,9,FALSE)),"")</f>
        <v/>
      </c>
      <c r="AN219" s="256" t="str">
        <f>IFERROR(IF(AND(AND($N218&lt;&gt;$BI$6,$N218&lt;&gt;$BJ$6),AN218="有"),$AL$2,VLOOKUP(AN218,'P1'!$B$4:$J$35,9,FALSE)),"")</f>
        <v/>
      </c>
      <c r="AO219" s="256" t="str">
        <f>IFERROR(IF(AND(AND($N218&lt;&gt;$BI$6,$N218&lt;&gt;$BJ$6),AO218="有"),$AL$2,VLOOKUP(AO218,'P1'!$B$4:$J$35,9,FALSE)),"")</f>
        <v/>
      </c>
      <c r="AP219" s="256" t="str">
        <f>IFERROR(IF(AND(AND($N218&lt;&gt;$BI$6,$N218&lt;&gt;$BJ$6),AP218="有"),$AL$2,VLOOKUP(AP218,'P1'!$B$4:$J$35,9,FALSE)),"")</f>
        <v/>
      </c>
      <c r="AQ219" s="256" t="str">
        <f>IFERROR(IF(AND(AND($N218&lt;&gt;$BI$6,$N218&lt;&gt;$BJ$6),AQ218="有"),$AL$2,VLOOKUP(AQ218,'P1'!$B$4:$J$35,9,FALSE)),"")</f>
        <v/>
      </c>
      <c r="AR219" s="256" t="str">
        <f>IFERROR(IF(AND(AND($N218&lt;&gt;$BI$6,$N218&lt;&gt;$BJ$6),AR218="有"),$AL$2,VLOOKUP(AR218,'P1'!$B$4:$J$35,9,FALSE)),"")</f>
        <v/>
      </c>
      <c r="AS219" s="256" t="str">
        <f>IFERROR(IF(AND(AND($N218&lt;&gt;$BI$6,$N218&lt;&gt;$BJ$6),AS218="有"),$AL$2,VLOOKUP(AS218,'P1'!$B$4:$J$35,9,FALSE)),"")</f>
        <v/>
      </c>
      <c r="AT219" s="256" t="str">
        <f>IFERROR(IF(AND(AND($N218&lt;&gt;$BI$6,$N218&lt;&gt;$BJ$6),AT218="有"),$AL$2,VLOOKUP(AT218,'P1'!$B$4:$J$35,9,FALSE)),"")</f>
        <v/>
      </c>
      <c r="AU219" s="256" t="str">
        <f>IFERROR(IF(AND(AND($N218&lt;&gt;$BI$6,$N218&lt;&gt;$BJ$6),AU218="有"),$AL$2,VLOOKUP(AU218,'P1'!$B$4:$J$35,9,FALSE)),"")</f>
        <v/>
      </c>
      <c r="AV219" s="257">
        <f>SUM(Q219:AU219)</f>
        <v>0</v>
      </c>
      <c r="AW219" s="707"/>
      <c r="AX219" s="709"/>
      <c r="AY219" s="258"/>
      <c r="AZ219" s="258"/>
    </row>
    <row r="220" spans="2:52" ht="17.100000000000001" customHeight="1">
      <c r="B220" s="686">
        <f t="shared" si="14"/>
        <v>94</v>
      </c>
      <c r="C220" s="717"/>
      <c r="D220" s="718"/>
      <c r="E220" s="718"/>
      <c r="F220" s="718"/>
      <c r="G220" s="718"/>
      <c r="H220" s="719"/>
      <c r="I220" s="723"/>
      <c r="J220" s="724"/>
      <c r="K220" s="724"/>
      <c r="L220" s="724"/>
      <c r="M220" s="725"/>
      <c r="N220" s="729"/>
      <c r="O220" s="730"/>
      <c r="P220" s="71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c r="AO220" s="259"/>
      <c r="AP220" s="259"/>
      <c r="AQ220" s="259"/>
      <c r="AR220" s="259"/>
      <c r="AS220" s="259"/>
      <c r="AT220" s="259"/>
      <c r="AU220" s="259"/>
      <c r="AV220" s="253">
        <f>COUNTA(Q220:AU220)</f>
        <v>0</v>
      </c>
      <c r="AW220" s="706">
        <f>AV221</f>
        <v>0</v>
      </c>
      <c r="AX220" s="708" t="str">
        <f>IFERROR(ROUNDDOWN(AV221/$AT$2,1),"")</f>
        <v/>
      </c>
      <c r="AY220" s="254"/>
      <c r="AZ220" s="254"/>
    </row>
    <row r="221" spans="2:52" ht="17.100000000000001" customHeight="1">
      <c r="B221" s="687"/>
      <c r="C221" s="720"/>
      <c r="D221" s="721"/>
      <c r="E221" s="721"/>
      <c r="F221" s="721"/>
      <c r="G221" s="721"/>
      <c r="H221" s="722"/>
      <c r="I221" s="726"/>
      <c r="J221" s="727"/>
      <c r="K221" s="727"/>
      <c r="L221" s="727"/>
      <c r="M221" s="728"/>
      <c r="N221" s="720"/>
      <c r="O221" s="721"/>
      <c r="P221" s="722"/>
      <c r="Q221" s="256" t="str">
        <f>IFERROR(IF(AND(AND($N220&lt;&gt;$BI$6,$N220&lt;&gt;$BJ$6),Q220="有"),$AL$2,VLOOKUP(Q220,'P1'!$B$4:$J$35,9,FALSE)),"")</f>
        <v/>
      </c>
      <c r="R221" s="256" t="str">
        <f>IFERROR(IF(AND(AND($N220&lt;&gt;$BI$6,$N220&lt;&gt;$BJ$6),R220="有"),$AL$2,VLOOKUP(R220,'P1'!$B$4:$J$35,9,FALSE)),"")</f>
        <v/>
      </c>
      <c r="S221" s="256" t="str">
        <f>IFERROR(IF(AND(AND($N220&lt;&gt;$BI$6,$N220&lt;&gt;$BJ$6),S220="有"),$AL$2,VLOOKUP(S220,'P1'!$B$4:$J$35,9,FALSE)),"")</f>
        <v/>
      </c>
      <c r="T221" s="256" t="str">
        <f>IFERROR(IF(AND(AND($N220&lt;&gt;$BI$6,$N220&lt;&gt;$BJ$6),T220="有"),$AL$2,VLOOKUP(T220,'P1'!$B$4:$J$35,9,FALSE)),"")</f>
        <v/>
      </c>
      <c r="U221" s="256" t="str">
        <f>IFERROR(IF(AND(AND($N220&lt;&gt;$BI$6,$N220&lt;&gt;$BJ$6),U220="有"),$AL$2,VLOOKUP(U220,'P1'!$B$4:$J$35,9,FALSE)),"")</f>
        <v/>
      </c>
      <c r="V221" s="256" t="str">
        <f>IFERROR(IF(AND(AND($N220&lt;&gt;$BI$6,$N220&lt;&gt;$BJ$6),V220="有"),$AL$2,VLOOKUP(V220,'P1'!$B$4:$J$35,9,FALSE)),"")</f>
        <v/>
      </c>
      <c r="W221" s="256" t="str">
        <f>IFERROR(IF(AND(AND($N220&lt;&gt;$BI$6,$N220&lt;&gt;$BJ$6),W220="有"),$AL$2,VLOOKUP(W220,'P1'!$B$4:$J$35,9,FALSE)),"")</f>
        <v/>
      </c>
      <c r="X221" s="256" t="str">
        <f>IFERROR(IF(AND(AND($N220&lt;&gt;$BI$6,$N220&lt;&gt;$BJ$6),X220="有"),$AL$2,VLOOKUP(X220,'P1'!$B$4:$J$35,9,FALSE)),"")</f>
        <v/>
      </c>
      <c r="Y221" s="256" t="str">
        <f>IFERROR(IF(AND(AND($N220&lt;&gt;$BI$6,$N220&lt;&gt;$BJ$6),Y220="有"),$AL$2,VLOOKUP(Y220,'P1'!$B$4:$J$35,9,FALSE)),"")</f>
        <v/>
      </c>
      <c r="Z221" s="256" t="str">
        <f>IFERROR(IF(AND(AND($N220&lt;&gt;$BI$6,$N220&lt;&gt;$BJ$6),Z220="有"),$AL$2,VLOOKUP(Z220,'P1'!$B$4:$J$35,9,FALSE)),"")</f>
        <v/>
      </c>
      <c r="AA221" s="256" t="str">
        <f>IFERROR(IF(AND(AND($N220&lt;&gt;$BI$6,$N220&lt;&gt;$BJ$6),AA220="有"),$AL$2,VLOOKUP(AA220,'P1'!$B$4:$J$35,9,FALSE)),"")</f>
        <v/>
      </c>
      <c r="AB221" s="256" t="str">
        <f>IFERROR(IF(AND(AND($N220&lt;&gt;$BI$6,$N220&lt;&gt;$BJ$6),AB220="有"),$AL$2,VLOOKUP(AB220,'P1'!$B$4:$J$35,9,FALSE)),"")</f>
        <v/>
      </c>
      <c r="AC221" s="256" t="str">
        <f>IFERROR(IF(AND(AND($N220&lt;&gt;$BI$6,$N220&lt;&gt;$BJ$6),AC220="有"),$AL$2,VLOOKUP(AC220,'P1'!$B$4:$J$35,9,FALSE)),"")</f>
        <v/>
      </c>
      <c r="AD221" s="256" t="str">
        <f>IFERROR(IF(AND(AND($N220&lt;&gt;$BI$6,$N220&lt;&gt;$BJ$6),AD220="有"),$AL$2,VLOOKUP(AD220,'P1'!$B$4:$J$35,9,FALSE)),"")</f>
        <v/>
      </c>
      <c r="AE221" s="256" t="str">
        <f>IFERROR(IF(AND(AND($N220&lt;&gt;$BI$6,$N220&lt;&gt;$BJ$6),AE220="有"),$AL$2,VLOOKUP(AE220,'P1'!$B$4:$J$35,9,FALSE)),"")</f>
        <v/>
      </c>
      <c r="AF221" s="256" t="str">
        <f>IFERROR(IF(AND(AND($N220&lt;&gt;$BI$6,$N220&lt;&gt;$BJ$6),AF220="有"),$AL$2,VLOOKUP(AF220,'P1'!$B$4:$J$35,9,FALSE)),"")</f>
        <v/>
      </c>
      <c r="AG221" s="256" t="str">
        <f>IFERROR(IF(AND(AND($N220&lt;&gt;$BI$6,$N220&lt;&gt;$BJ$6),AG220="有"),$AL$2,VLOOKUP(AG220,'P1'!$B$4:$J$35,9,FALSE)),"")</f>
        <v/>
      </c>
      <c r="AH221" s="256" t="str">
        <f>IFERROR(IF(AND(AND($N220&lt;&gt;$BI$6,$N220&lt;&gt;$BJ$6),AH220="有"),$AL$2,VLOOKUP(AH220,'P1'!$B$4:$J$35,9,FALSE)),"")</f>
        <v/>
      </c>
      <c r="AI221" s="256" t="str">
        <f>IFERROR(IF(AND(AND($N220&lt;&gt;$BI$6,$N220&lt;&gt;$BJ$6),AI220="有"),$AL$2,VLOOKUP(AI220,'P1'!$B$4:$J$35,9,FALSE)),"")</f>
        <v/>
      </c>
      <c r="AJ221" s="256" t="str">
        <f>IFERROR(IF(AND(AND($N220&lt;&gt;$BI$6,$N220&lt;&gt;$BJ$6),AJ220="有"),$AL$2,VLOOKUP(AJ220,'P1'!$B$4:$J$35,9,FALSE)),"")</f>
        <v/>
      </c>
      <c r="AK221" s="256" t="str">
        <f>IFERROR(IF(AND(AND($N220&lt;&gt;$BI$6,$N220&lt;&gt;$BJ$6),AK220="有"),$AL$2,VLOOKUP(AK220,'P1'!$B$4:$J$35,9,FALSE)),"")</f>
        <v/>
      </c>
      <c r="AL221" s="256" t="str">
        <f>IFERROR(IF(AND(AND($N220&lt;&gt;$BI$6,$N220&lt;&gt;$BJ$6),AL220="有"),$AL$2,VLOOKUP(AL220,'P1'!$B$4:$J$35,9,FALSE)),"")</f>
        <v/>
      </c>
      <c r="AM221" s="256" t="str">
        <f>IFERROR(IF(AND(AND($N220&lt;&gt;$BI$6,$N220&lt;&gt;$BJ$6),AM220="有"),$AL$2,VLOOKUP(AM220,'P1'!$B$4:$J$35,9,FALSE)),"")</f>
        <v/>
      </c>
      <c r="AN221" s="256" t="str">
        <f>IFERROR(IF(AND(AND($N220&lt;&gt;$BI$6,$N220&lt;&gt;$BJ$6),AN220="有"),$AL$2,VLOOKUP(AN220,'P1'!$B$4:$J$35,9,FALSE)),"")</f>
        <v/>
      </c>
      <c r="AO221" s="256" t="str">
        <f>IFERROR(IF(AND(AND($N220&lt;&gt;$BI$6,$N220&lt;&gt;$BJ$6),AO220="有"),$AL$2,VLOOKUP(AO220,'P1'!$B$4:$J$35,9,FALSE)),"")</f>
        <v/>
      </c>
      <c r="AP221" s="256" t="str">
        <f>IFERROR(IF(AND(AND($N220&lt;&gt;$BI$6,$N220&lt;&gt;$BJ$6),AP220="有"),$AL$2,VLOOKUP(AP220,'P1'!$B$4:$J$35,9,FALSE)),"")</f>
        <v/>
      </c>
      <c r="AQ221" s="256" t="str">
        <f>IFERROR(IF(AND(AND($N220&lt;&gt;$BI$6,$N220&lt;&gt;$BJ$6),AQ220="有"),$AL$2,VLOOKUP(AQ220,'P1'!$B$4:$J$35,9,FALSE)),"")</f>
        <v/>
      </c>
      <c r="AR221" s="256" t="str">
        <f>IFERROR(IF(AND(AND($N220&lt;&gt;$BI$6,$N220&lt;&gt;$BJ$6),AR220="有"),$AL$2,VLOOKUP(AR220,'P1'!$B$4:$J$35,9,FALSE)),"")</f>
        <v/>
      </c>
      <c r="AS221" s="256" t="str">
        <f>IFERROR(IF(AND(AND($N220&lt;&gt;$BI$6,$N220&lt;&gt;$BJ$6),AS220="有"),$AL$2,VLOOKUP(AS220,'P1'!$B$4:$J$35,9,FALSE)),"")</f>
        <v/>
      </c>
      <c r="AT221" s="256" t="str">
        <f>IFERROR(IF(AND(AND($N220&lt;&gt;$BI$6,$N220&lt;&gt;$BJ$6),AT220="有"),$AL$2,VLOOKUP(AT220,'P1'!$B$4:$J$35,9,FALSE)),"")</f>
        <v/>
      </c>
      <c r="AU221" s="256" t="str">
        <f>IFERROR(IF(AND(AND($N220&lt;&gt;$BI$6,$N220&lt;&gt;$BJ$6),AU220="有"),$AL$2,VLOOKUP(AU220,'P1'!$B$4:$J$35,9,FALSE)),"")</f>
        <v/>
      </c>
      <c r="AV221" s="257">
        <f>SUM(Q221:AU221)</f>
        <v>0</v>
      </c>
      <c r="AW221" s="707"/>
      <c r="AX221" s="709"/>
      <c r="AY221" s="258"/>
      <c r="AZ221" s="258"/>
    </row>
    <row r="222" spans="2:52" ht="17.100000000000001" customHeight="1">
      <c r="B222" s="686">
        <f t="shared" si="14"/>
        <v>95</v>
      </c>
      <c r="C222" s="717"/>
      <c r="D222" s="718"/>
      <c r="E222" s="718"/>
      <c r="F222" s="718"/>
      <c r="G222" s="718"/>
      <c r="H222" s="719"/>
      <c r="I222" s="723"/>
      <c r="J222" s="724"/>
      <c r="K222" s="724"/>
      <c r="L222" s="724"/>
      <c r="M222" s="725"/>
      <c r="N222" s="729"/>
      <c r="O222" s="730"/>
      <c r="P222" s="71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c r="AO222" s="259"/>
      <c r="AP222" s="259"/>
      <c r="AQ222" s="259"/>
      <c r="AR222" s="259"/>
      <c r="AS222" s="259"/>
      <c r="AT222" s="259"/>
      <c r="AU222" s="259"/>
      <c r="AV222" s="253">
        <f>COUNTA(Q222:AU222)</f>
        <v>0</v>
      </c>
      <c r="AW222" s="706">
        <f>AV223</f>
        <v>0</v>
      </c>
      <c r="AX222" s="708" t="str">
        <f>IFERROR(ROUNDDOWN(AV223/$AT$2,1),"")</f>
        <v/>
      </c>
      <c r="AY222" s="254"/>
      <c r="AZ222" s="254"/>
    </row>
    <row r="223" spans="2:52" ht="17.100000000000001" customHeight="1">
      <c r="B223" s="687"/>
      <c r="C223" s="720"/>
      <c r="D223" s="721"/>
      <c r="E223" s="721"/>
      <c r="F223" s="721"/>
      <c r="G223" s="721"/>
      <c r="H223" s="722"/>
      <c r="I223" s="726"/>
      <c r="J223" s="727"/>
      <c r="K223" s="727"/>
      <c r="L223" s="727"/>
      <c r="M223" s="728"/>
      <c r="N223" s="720"/>
      <c r="O223" s="721"/>
      <c r="P223" s="722"/>
      <c r="Q223" s="256" t="str">
        <f>IFERROR(IF(AND(AND($N222&lt;&gt;$BI$6,$N222&lt;&gt;$BJ$6),Q222="有"),$AL$2,VLOOKUP(Q222,'P1'!$B$4:$J$35,9,FALSE)),"")</f>
        <v/>
      </c>
      <c r="R223" s="256" t="str">
        <f>IFERROR(IF(AND(AND($N222&lt;&gt;$BI$6,$N222&lt;&gt;$BJ$6),R222="有"),$AL$2,VLOOKUP(R222,'P1'!$B$4:$J$35,9,FALSE)),"")</f>
        <v/>
      </c>
      <c r="S223" s="256" t="str">
        <f>IFERROR(IF(AND(AND($N222&lt;&gt;$BI$6,$N222&lt;&gt;$BJ$6),S222="有"),$AL$2,VLOOKUP(S222,'P1'!$B$4:$J$35,9,FALSE)),"")</f>
        <v/>
      </c>
      <c r="T223" s="256" t="str">
        <f>IFERROR(IF(AND(AND($N222&lt;&gt;$BI$6,$N222&lt;&gt;$BJ$6),T222="有"),$AL$2,VLOOKUP(T222,'P1'!$B$4:$J$35,9,FALSE)),"")</f>
        <v/>
      </c>
      <c r="U223" s="256" t="str">
        <f>IFERROR(IF(AND(AND($N222&lt;&gt;$BI$6,$N222&lt;&gt;$BJ$6),U222="有"),$AL$2,VLOOKUP(U222,'P1'!$B$4:$J$35,9,FALSE)),"")</f>
        <v/>
      </c>
      <c r="V223" s="256" t="str">
        <f>IFERROR(IF(AND(AND($N222&lt;&gt;$BI$6,$N222&lt;&gt;$BJ$6),V222="有"),$AL$2,VLOOKUP(V222,'P1'!$B$4:$J$35,9,FALSE)),"")</f>
        <v/>
      </c>
      <c r="W223" s="256" t="str">
        <f>IFERROR(IF(AND(AND($N222&lt;&gt;$BI$6,$N222&lt;&gt;$BJ$6),W222="有"),$AL$2,VLOOKUP(W222,'P1'!$B$4:$J$35,9,FALSE)),"")</f>
        <v/>
      </c>
      <c r="X223" s="256" t="str">
        <f>IFERROR(IF(AND(AND($N222&lt;&gt;$BI$6,$N222&lt;&gt;$BJ$6),X222="有"),$AL$2,VLOOKUP(X222,'P1'!$B$4:$J$35,9,FALSE)),"")</f>
        <v/>
      </c>
      <c r="Y223" s="256" t="str">
        <f>IFERROR(IF(AND(AND($N222&lt;&gt;$BI$6,$N222&lt;&gt;$BJ$6),Y222="有"),$AL$2,VLOOKUP(Y222,'P1'!$B$4:$J$35,9,FALSE)),"")</f>
        <v/>
      </c>
      <c r="Z223" s="256" t="str">
        <f>IFERROR(IF(AND(AND($N222&lt;&gt;$BI$6,$N222&lt;&gt;$BJ$6),Z222="有"),$AL$2,VLOOKUP(Z222,'P1'!$B$4:$J$35,9,FALSE)),"")</f>
        <v/>
      </c>
      <c r="AA223" s="256" t="str">
        <f>IFERROR(IF(AND(AND($N222&lt;&gt;$BI$6,$N222&lt;&gt;$BJ$6),AA222="有"),$AL$2,VLOOKUP(AA222,'P1'!$B$4:$J$35,9,FALSE)),"")</f>
        <v/>
      </c>
      <c r="AB223" s="256" t="str">
        <f>IFERROR(IF(AND(AND($N222&lt;&gt;$BI$6,$N222&lt;&gt;$BJ$6),AB222="有"),$AL$2,VLOOKUP(AB222,'P1'!$B$4:$J$35,9,FALSE)),"")</f>
        <v/>
      </c>
      <c r="AC223" s="256" t="str">
        <f>IFERROR(IF(AND(AND($N222&lt;&gt;$BI$6,$N222&lt;&gt;$BJ$6),AC222="有"),$AL$2,VLOOKUP(AC222,'P1'!$B$4:$J$35,9,FALSE)),"")</f>
        <v/>
      </c>
      <c r="AD223" s="256" t="str">
        <f>IFERROR(IF(AND(AND($N222&lt;&gt;$BI$6,$N222&lt;&gt;$BJ$6),AD222="有"),$AL$2,VLOOKUP(AD222,'P1'!$B$4:$J$35,9,FALSE)),"")</f>
        <v/>
      </c>
      <c r="AE223" s="256" t="str">
        <f>IFERROR(IF(AND(AND($N222&lt;&gt;$BI$6,$N222&lt;&gt;$BJ$6),AE222="有"),$AL$2,VLOOKUP(AE222,'P1'!$B$4:$J$35,9,FALSE)),"")</f>
        <v/>
      </c>
      <c r="AF223" s="256" t="str">
        <f>IFERROR(IF(AND(AND($N222&lt;&gt;$BI$6,$N222&lt;&gt;$BJ$6),AF222="有"),$AL$2,VLOOKUP(AF222,'P1'!$B$4:$J$35,9,FALSE)),"")</f>
        <v/>
      </c>
      <c r="AG223" s="256" t="str">
        <f>IFERROR(IF(AND(AND($N222&lt;&gt;$BI$6,$N222&lt;&gt;$BJ$6),AG222="有"),$AL$2,VLOOKUP(AG222,'P1'!$B$4:$J$35,9,FALSE)),"")</f>
        <v/>
      </c>
      <c r="AH223" s="256" t="str">
        <f>IFERROR(IF(AND(AND($N222&lt;&gt;$BI$6,$N222&lt;&gt;$BJ$6),AH222="有"),$AL$2,VLOOKUP(AH222,'P1'!$B$4:$J$35,9,FALSE)),"")</f>
        <v/>
      </c>
      <c r="AI223" s="256" t="str">
        <f>IFERROR(IF(AND(AND($N222&lt;&gt;$BI$6,$N222&lt;&gt;$BJ$6),AI222="有"),$AL$2,VLOOKUP(AI222,'P1'!$B$4:$J$35,9,FALSE)),"")</f>
        <v/>
      </c>
      <c r="AJ223" s="256" t="str">
        <f>IFERROR(IF(AND(AND($N222&lt;&gt;$BI$6,$N222&lt;&gt;$BJ$6),AJ222="有"),$AL$2,VLOOKUP(AJ222,'P1'!$B$4:$J$35,9,FALSE)),"")</f>
        <v/>
      </c>
      <c r="AK223" s="256" t="str">
        <f>IFERROR(IF(AND(AND($N222&lt;&gt;$BI$6,$N222&lt;&gt;$BJ$6),AK222="有"),$AL$2,VLOOKUP(AK222,'P1'!$B$4:$J$35,9,FALSE)),"")</f>
        <v/>
      </c>
      <c r="AL223" s="256" t="str">
        <f>IFERROR(IF(AND(AND($N222&lt;&gt;$BI$6,$N222&lt;&gt;$BJ$6),AL222="有"),$AL$2,VLOOKUP(AL222,'P1'!$B$4:$J$35,9,FALSE)),"")</f>
        <v/>
      </c>
      <c r="AM223" s="256" t="str">
        <f>IFERROR(IF(AND(AND($N222&lt;&gt;$BI$6,$N222&lt;&gt;$BJ$6),AM222="有"),$AL$2,VLOOKUP(AM222,'P1'!$B$4:$J$35,9,FALSE)),"")</f>
        <v/>
      </c>
      <c r="AN223" s="256" t="str">
        <f>IFERROR(IF(AND(AND($N222&lt;&gt;$BI$6,$N222&lt;&gt;$BJ$6),AN222="有"),$AL$2,VLOOKUP(AN222,'P1'!$B$4:$J$35,9,FALSE)),"")</f>
        <v/>
      </c>
      <c r="AO223" s="256" t="str">
        <f>IFERROR(IF(AND(AND($N222&lt;&gt;$BI$6,$N222&lt;&gt;$BJ$6),AO222="有"),$AL$2,VLOOKUP(AO222,'P1'!$B$4:$J$35,9,FALSE)),"")</f>
        <v/>
      </c>
      <c r="AP223" s="256" t="str">
        <f>IFERROR(IF(AND(AND($N222&lt;&gt;$BI$6,$N222&lt;&gt;$BJ$6),AP222="有"),$AL$2,VLOOKUP(AP222,'P1'!$B$4:$J$35,9,FALSE)),"")</f>
        <v/>
      </c>
      <c r="AQ223" s="256" t="str">
        <f>IFERROR(IF(AND(AND($N222&lt;&gt;$BI$6,$N222&lt;&gt;$BJ$6),AQ222="有"),$AL$2,VLOOKUP(AQ222,'P1'!$B$4:$J$35,9,FALSE)),"")</f>
        <v/>
      </c>
      <c r="AR223" s="256" t="str">
        <f>IFERROR(IF(AND(AND($N222&lt;&gt;$BI$6,$N222&lt;&gt;$BJ$6),AR222="有"),$AL$2,VLOOKUP(AR222,'P1'!$B$4:$J$35,9,FALSE)),"")</f>
        <v/>
      </c>
      <c r="AS223" s="256" t="str">
        <f>IFERROR(IF(AND(AND($N222&lt;&gt;$BI$6,$N222&lt;&gt;$BJ$6),AS222="有"),$AL$2,VLOOKUP(AS222,'P1'!$B$4:$J$35,9,FALSE)),"")</f>
        <v/>
      </c>
      <c r="AT223" s="256" t="str">
        <f>IFERROR(IF(AND(AND($N222&lt;&gt;$BI$6,$N222&lt;&gt;$BJ$6),AT222="有"),$AL$2,VLOOKUP(AT222,'P1'!$B$4:$J$35,9,FALSE)),"")</f>
        <v/>
      </c>
      <c r="AU223" s="256" t="str">
        <f>IFERROR(IF(AND(AND($N222&lt;&gt;$BI$6,$N222&lt;&gt;$BJ$6),AU222="有"),$AL$2,VLOOKUP(AU222,'P1'!$B$4:$J$35,9,FALSE)),"")</f>
        <v/>
      </c>
      <c r="AV223" s="257">
        <f>SUM(Q223:AU223)</f>
        <v>0</v>
      </c>
      <c r="AW223" s="707"/>
      <c r="AX223" s="709"/>
      <c r="AY223" s="258"/>
      <c r="AZ223" s="258"/>
    </row>
    <row r="224" spans="2:52" ht="17.100000000000001" customHeight="1">
      <c r="B224" s="686">
        <f t="shared" si="14"/>
        <v>96</v>
      </c>
      <c r="C224" s="717"/>
      <c r="D224" s="718"/>
      <c r="E224" s="718"/>
      <c r="F224" s="718"/>
      <c r="G224" s="718"/>
      <c r="H224" s="719"/>
      <c r="I224" s="723"/>
      <c r="J224" s="724"/>
      <c r="K224" s="724"/>
      <c r="L224" s="724"/>
      <c r="M224" s="725"/>
      <c r="N224" s="729"/>
      <c r="O224" s="730"/>
      <c r="P224" s="71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259"/>
      <c r="AS224" s="259"/>
      <c r="AT224" s="259"/>
      <c r="AU224" s="259"/>
      <c r="AV224" s="253">
        <f>COUNTA(Q224:AU224)</f>
        <v>0</v>
      </c>
      <c r="AW224" s="706">
        <f>AV225</f>
        <v>0</v>
      </c>
      <c r="AX224" s="708" t="str">
        <f>IFERROR(ROUNDDOWN(AV225/$AT$2,1),"")</f>
        <v/>
      </c>
      <c r="AY224" s="254"/>
      <c r="AZ224" s="254"/>
    </row>
    <row r="225" spans="2:52" ht="17.100000000000001" customHeight="1">
      <c r="B225" s="687"/>
      <c r="C225" s="720"/>
      <c r="D225" s="721"/>
      <c r="E225" s="721"/>
      <c r="F225" s="721"/>
      <c r="G225" s="721"/>
      <c r="H225" s="722"/>
      <c r="I225" s="726"/>
      <c r="J225" s="727"/>
      <c r="K225" s="727"/>
      <c r="L225" s="727"/>
      <c r="M225" s="728"/>
      <c r="N225" s="720"/>
      <c r="O225" s="721"/>
      <c r="P225" s="722"/>
      <c r="Q225" s="256" t="str">
        <f>IFERROR(IF(AND(AND($N224&lt;&gt;$BI$6,$N224&lt;&gt;$BJ$6),Q224="有"),$AL$2,VLOOKUP(Q224,'P1'!$B$4:$J$35,9,FALSE)),"")</f>
        <v/>
      </c>
      <c r="R225" s="256" t="str">
        <f>IFERROR(IF(AND(AND($N224&lt;&gt;$BI$6,$N224&lt;&gt;$BJ$6),R224="有"),$AL$2,VLOOKUP(R224,'P1'!$B$4:$J$35,9,FALSE)),"")</f>
        <v/>
      </c>
      <c r="S225" s="256" t="str">
        <f>IFERROR(IF(AND(AND($N224&lt;&gt;$BI$6,$N224&lt;&gt;$BJ$6),S224="有"),$AL$2,VLOOKUP(S224,'P1'!$B$4:$J$35,9,FALSE)),"")</f>
        <v/>
      </c>
      <c r="T225" s="256" t="str">
        <f>IFERROR(IF(AND(AND($N224&lt;&gt;$BI$6,$N224&lt;&gt;$BJ$6),T224="有"),$AL$2,VLOOKUP(T224,'P1'!$B$4:$J$35,9,FALSE)),"")</f>
        <v/>
      </c>
      <c r="U225" s="256" t="str">
        <f>IFERROR(IF(AND(AND($N224&lt;&gt;$BI$6,$N224&lt;&gt;$BJ$6),U224="有"),$AL$2,VLOOKUP(U224,'P1'!$B$4:$J$35,9,FALSE)),"")</f>
        <v/>
      </c>
      <c r="V225" s="256" t="str">
        <f>IFERROR(IF(AND(AND($N224&lt;&gt;$BI$6,$N224&lt;&gt;$BJ$6),V224="有"),$AL$2,VLOOKUP(V224,'P1'!$B$4:$J$35,9,FALSE)),"")</f>
        <v/>
      </c>
      <c r="W225" s="256" t="str">
        <f>IFERROR(IF(AND(AND($N224&lt;&gt;$BI$6,$N224&lt;&gt;$BJ$6),W224="有"),$AL$2,VLOOKUP(W224,'P1'!$B$4:$J$35,9,FALSE)),"")</f>
        <v/>
      </c>
      <c r="X225" s="256" t="str">
        <f>IFERROR(IF(AND(AND($N224&lt;&gt;$BI$6,$N224&lt;&gt;$BJ$6),X224="有"),$AL$2,VLOOKUP(X224,'P1'!$B$4:$J$35,9,FALSE)),"")</f>
        <v/>
      </c>
      <c r="Y225" s="256" t="str">
        <f>IFERROR(IF(AND(AND($N224&lt;&gt;$BI$6,$N224&lt;&gt;$BJ$6),Y224="有"),$AL$2,VLOOKUP(Y224,'P1'!$B$4:$J$35,9,FALSE)),"")</f>
        <v/>
      </c>
      <c r="Z225" s="256" t="str">
        <f>IFERROR(IF(AND(AND($N224&lt;&gt;$BI$6,$N224&lt;&gt;$BJ$6),Z224="有"),$AL$2,VLOOKUP(Z224,'P1'!$B$4:$J$35,9,FALSE)),"")</f>
        <v/>
      </c>
      <c r="AA225" s="256" t="str">
        <f>IFERROR(IF(AND(AND($N224&lt;&gt;$BI$6,$N224&lt;&gt;$BJ$6),AA224="有"),$AL$2,VLOOKUP(AA224,'P1'!$B$4:$J$35,9,FALSE)),"")</f>
        <v/>
      </c>
      <c r="AB225" s="256" t="str">
        <f>IFERROR(IF(AND(AND($N224&lt;&gt;$BI$6,$N224&lt;&gt;$BJ$6),AB224="有"),$AL$2,VLOOKUP(AB224,'P1'!$B$4:$J$35,9,FALSE)),"")</f>
        <v/>
      </c>
      <c r="AC225" s="256" t="str">
        <f>IFERROR(IF(AND(AND($N224&lt;&gt;$BI$6,$N224&lt;&gt;$BJ$6),AC224="有"),$AL$2,VLOOKUP(AC224,'P1'!$B$4:$J$35,9,FALSE)),"")</f>
        <v/>
      </c>
      <c r="AD225" s="256" t="str">
        <f>IFERROR(IF(AND(AND($N224&lt;&gt;$BI$6,$N224&lt;&gt;$BJ$6),AD224="有"),$AL$2,VLOOKUP(AD224,'P1'!$B$4:$J$35,9,FALSE)),"")</f>
        <v/>
      </c>
      <c r="AE225" s="256" t="str">
        <f>IFERROR(IF(AND(AND($N224&lt;&gt;$BI$6,$N224&lt;&gt;$BJ$6),AE224="有"),$AL$2,VLOOKUP(AE224,'P1'!$B$4:$J$35,9,FALSE)),"")</f>
        <v/>
      </c>
      <c r="AF225" s="256" t="str">
        <f>IFERROR(IF(AND(AND($N224&lt;&gt;$BI$6,$N224&lt;&gt;$BJ$6),AF224="有"),$AL$2,VLOOKUP(AF224,'P1'!$B$4:$J$35,9,FALSE)),"")</f>
        <v/>
      </c>
      <c r="AG225" s="256" t="str">
        <f>IFERROR(IF(AND(AND($N224&lt;&gt;$BI$6,$N224&lt;&gt;$BJ$6),AG224="有"),$AL$2,VLOOKUP(AG224,'P1'!$B$4:$J$35,9,FALSE)),"")</f>
        <v/>
      </c>
      <c r="AH225" s="256" t="str">
        <f>IFERROR(IF(AND(AND($N224&lt;&gt;$BI$6,$N224&lt;&gt;$BJ$6),AH224="有"),$AL$2,VLOOKUP(AH224,'P1'!$B$4:$J$35,9,FALSE)),"")</f>
        <v/>
      </c>
      <c r="AI225" s="256" t="str">
        <f>IFERROR(IF(AND(AND($N224&lt;&gt;$BI$6,$N224&lt;&gt;$BJ$6),AI224="有"),$AL$2,VLOOKUP(AI224,'P1'!$B$4:$J$35,9,FALSE)),"")</f>
        <v/>
      </c>
      <c r="AJ225" s="256" t="str">
        <f>IFERROR(IF(AND(AND($N224&lt;&gt;$BI$6,$N224&lt;&gt;$BJ$6),AJ224="有"),$AL$2,VLOOKUP(AJ224,'P1'!$B$4:$J$35,9,FALSE)),"")</f>
        <v/>
      </c>
      <c r="AK225" s="256" t="str">
        <f>IFERROR(IF(AND(AND($N224&lt;&gt;$BI$6,$N224&lt;&gt;$BJ$6),AK224="有"),$AL$2,VLOOKUP(AK224,'P1'!$B$4:$J$35,9,FALSE)),"")</f>
        <v/>
      </c>
      <c r="AL225" s="256" t="str">
        <f>IFERROR(IF(AND(AND($N224&lt;&gt;$BI$6,$N224&lt;&gt;$BJ$6),AL224="有"),$AL$2,VLOOKUP(AL224,'P1'!$B$4:$J$35,9,FALSE)),"")</f>
        <v/>
      </c>
      <c r="AM225" s="256" t="str">
        <f>IFERROR(IF(AND(AND($N224&lt;&gt;$BI$6,$N224&lt;&gt;$BJ$6),AM224="有"),$AL$2,VLOOKUP(AM224,'P1'!$B$4:$J$35,9,FALSE)),"")</f>
        <v/>
      </c>
      <c r="AN225" s="256" t="str">
        <f>IFERROR(IF(AND(AND($N224&lt;&gt;$BI$6,$N224&lt;&gt;$BJ$6),AN224="有"),$AL$2,VLOOKUP(AN224,'P1'!$B$4:$J$35,9,FALSE)),"")</f>
        <v/>
      </c>
      <c r="AO225" s="256" t="str">
        <f>IFERROR(IF(AND(AND($N224&lt;&gt;$BI$6,$N224&lt;&gt;$BJ$6),AO224="有"),$AL$2,VLOOKUP(AO224,'P1'!$B$4:$J$35,9,FALSE)),"")</f>
        <v/>
      </c>
      <c r="AP225" s="256" t="str">
        <f>IFERROR(IF(AND(AND($N224&lt;&gt;$BI$6,$N224&lt;&gt;$BJ$6),AP224="有"),$AL$2,VLOOKUP(AP224,'P1'!$B$4:$J$35,9,FALSE)),"")</f>
        <v/>
      </c>
      <c r="AQ225" s="256" t="str">
        <f>IFERROR(IF(AND(AND($N224&lt;&gt;$BI$6,$N224&lt;&gt;$BJ$6),AQ224="有"),$AL$2,VLOOKUP(AQ224,'P1'!$B$4:$J$35,9,FALSE)),"")</f>
        <v/>
      </c>
      <c r="AR225" s="256" t="str">
        <f>IFERROR(IF(AND(AND($N224&lt;&gt;$BI$6,$N224&lt;&gt;$BJ$6),AR224="有"),$AL$2,VLOOKUP(AR224,'P1'!$B$4:$J$35,9,FALSE)),"")</f>
        <v/>
      </c>
      <c r="AS225" s="256" t="str">
        <f>IFERROR(IF(AND(AND($N224&lt;&gt;$BI$6,$N224&lt;&gt;$BJ$6),AS224="有"),$AL$2,VLOOKUP(AS224,'P1'!$B$4:$J$35,9,FALSE)),"")</f>
        <v/>
      </c>
      <c r="AT225" s="256" t="str">
        <f>IFERROR(IF(AND(AND($N224&lt;&gt;$BI$6,$N224&lt;&gt;$BJ$6),AT224="有"),$AL$2,VLOOKUP(AT224,'P1'!$B$4:$J$35,9,FALSE)),"")</f>
        <v/>
      </c>
      <c r="AU225" s="256" t="str">
        <f>IFERROR(IF(AND(AND($N224&lt;&gt;$BI$6,$N224&lt;&gt;$BJ$6),AU224="有"),$AL$2,VLOOKUP(AU224,'P1'!$B$4:$J$35,9,FALSE)),"")</f>
        <v/>
      </c>
      <c r="AV225" s="257">
        <f>SUM(Q225:AU225)</f>
        <v>0</v>
      </c>
      <c r="AW225" s="707"/>
      <c r="AX225" s="709"/>
      <c r="AY225" s="258"/>
      <c r="AZ225" s="258"/>
    </row>
    <row r="226" spans="2:52" ht="17.100000000000001" customHeight="1">
      <c r="B226" s="686">
        <f t="shared" si="14"/>
        <v>97</v>
      </c>
      <c r="C226" s="717"/>
      <c r="D226" s="718"/>
      <c r="E226" s="718"/>
      <c r="F226" s="718"/>
      <c r="G226" s="718"/>
      <c r="H226" s="719"/>
      <c r="I226" s="723"/>
      <c r="J226" s="724"/>
      <c r="K226" s="724"/>
      <c r="L226" s="724"/>
      <c r="M226" s="725"/>
      <c r="N226" s="729"/>
      <c r="O226" s="730"/>
      <c r="P226" s="71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c r="AO226" s="259"/>
      <c r="AP226" s="259"/>
      <c r="AQ226" s="259"/>
      <c r="AR226" s="259"/>
      <c r="AS226" s="259"/>
      <c r="AT226" s="259"/>
      <c r="AU226" s="259"/>
      <c r="AV226" s="253">
        <f>COUNTA(Q226:AU226)</f>
        <v>0</v>
      </c>
      <c r="AW226" s="706">
        <f>AV227</f>
        <v>0</v>
      </c>
      <c r="AX226" s="708" t="str">
        <f>IFERROR(ROUNDDOWN(AV227/$AT$2,1),"")</f>
        <v/>
      </c>
      <c r="AY226" s="254"/>
      <c r="AZ226" s="254"/>
    </row>
    <row r="227" spans="2:52" ht="17.100000000000001" customHeight="1">
      <c r="B227" s="687"/>
      <c r="C227" s="720"/>
      <c r="D227" s="721"/>
      <c r="E227" s="721"/>
      <c r="F227" s="721"/>
      <c r="G227" s="721"/>
      <c r="H227" s="722"/>
      <c r="I227" s="726"/>
      <c r="J227" s="727"/>
      <c r="K227" s="727"/>
      <c r="L227" s="727"/>
      <c r="M227" s="728"/>
      <c r="N227" s="720"/>
      <c r="O227" s="721"/>
      <c r="P227" s="722"/>
      <c r="Q227" s="256" t="str">
        <f>IFERROR(IF(AND(AND($N226&lt;&gt;$BI$6,$N226&lt;&gt;$BJ$6),Q226="有"),$AL$2,VLOOKUP(Q226,'P1'!$B$4:$J$35,9,FALSE)),"")</f>
        <v/>
      </c>
      <c r="R227" s="256" t="str">
        <f>IFERROR(IF(AND(AND($N226&lt;&gt;$BI$6,$N226&lt;&gt;$BJ$6),R226="有"),$AL$2,VLOOKUP(R226,'P1'!$B$4:$J$35,9,FALSE)),"")</f>
        <v/>
      </c>
      <c r="S227" s="256" t="str">
        <f>IFERROR(IF(AND(AND($N226&lt;&gt;$BI$6,$N226&lt;&gt;$BJ$6),S226="有"),$AL$2,VLOOKUP(S226,'P1'!$B$4:$J$35,9,FALSE)),"")</f>
        <v/>
      </c>
      <c r="T227" s="256" t="str">
        <f>IFERROR(IF(AND(AND($N226&lt;&gt;$BI$6,$N226&lt;&gt;$BJ$6),T226="有"),$AL$2,VLOOKUP(T226,'P1'!$B$4:$J$35,9,FALSE)),"")</f>
        <v/>
      </c>
      <c r="U227" s="256" t="str">
        <f>IFERROR(IF(AND(AND($N226&lt;&gt;$BI$6,$N226&lt;&gt;$BJ$6),U226="有"),$AL$2,VLOOKUP(U226,'P1'!$B$4:$J$35,9,FALSE)),"")</f>
        <v/>
      </c>
      <c r="V227" s="256" t="str">
        <f>IFERROR(IF(AND(AND($N226&lt;&gt;$BI$6,$N226&lt;&gt;$BJ$6),V226="有"),$AL$2,VLOOKUP(V226,'P1'!$B$4:$J$35,9,FALSE)),"")</f>
        <v/>
      </c>
      <c r="W227" s="256" t="str">
        <f>IFERROR(IF(AND(AND($N226&lt;&gt;$BI$6,$N226&lt;&gt;$BJ$6),W226="有"),$AL$2,VLOOKUP(W226,'P1'!$B$4:$J$35,9,FALSE)),"")</f>
        <v/>
      </c>
      <c r="X227" s="256" t="str">
        <f>IFERROR(IF(AND(AND($N226&lt;&gt;$BI$6,$N226&lt;&gt;$BJ$6),X226="有"),$AL$2,VLOOKUP(X226,'P1'!$B$4:$J$35,9,FALSE)),"")</f>
        <v/>
      </c>
      <c r="Y227" s="256" t="str">
        <f>IFERROR(IF(AND(AND($N226&lt;&gt;$BI$6,$N226&lt;&gt;$BJ$6),Y226="有"),$AL$2,VLOOKUP(Y226,'P1'!$B$4:$J$35,9,FALSE)),"")</f>
        <v/>
      </c>
      <c r="Z227" s="256" t="str">
        <f>IFERROR(IF(AND(AND($N226&lt;&gt;$BI$6,$N226&lt;&gt;$BJ$6),Z226="有"),$AL$2,VLOOKUP(Z226,'P1'!$B$4:$J$35,9,FALSE)),"")</f>
        <v/>
      </c>
      <c r="AA227" s="256" t="str">
        <f>IFERROR(IF(AND(AND($N226&lt;&gt;$BI$6,$N226&lt;&gt;$BJ$6),AA226="有"),$AL$2,VLOOKUP(AA226,'P1'!$B$4:$J$35,9,FALSE)),"")</f>
        <v/>
      </c>
      <c r="AB227" s="256" t="str">
        <f>IFERROR(IF(AND(AND($N226&lt;&gt;$BI$6,$N226&lt;&gt;$BJ$6),AB226="有"),$AL$2,VLOOKUP(AB226,'P1'!$B$4:$J$35,9,FALSE)),"")</f>
        <v/>
      </c>
      <c r="AC227" s="256" t="str">
        <f>IFERROR(IF(AND(AND($N226&lt;&gt;$BI$6,$N226&lt;&gt;$BJ$6),AC226="有"),$AL$2,VLOOKUP(AC226,'P1'!$B$4:$J$35,9,FALSE)),"")</f>
        <v/>
      </c>
      <c r="AD227" s="256" t="str">
        <f>IFERROR(IF(AND(AND($N226&lt;&gt;$BI$6,$N226&lt;&gt;$BJ$6),AD226="有"),$AL$2,VLOOKUP(AD226,'P1'!$B$4:$J$35,9,FALSE)),"")</f>
        <v/>
      </c>
      <c r="AE227" s="256" t="str">
        <f>IFERROR(IF(AND(AND($N226&lt;&gt;$BI$6,$N226&lt;&gt;$BJ$6),AE226="有"),$AL$2,VLOOKUP(AE226,'P1'!$B$4:$J$35,9,FALSE)),"")</f>
        <v/>
      </c>
      <c r="AF227" s="256" t="str">
        <f>IFERROR(IF(AND(AND($N226&lt;&gt;$BI$6,$N226&lt;&gt;$BJ$6),AF226="有"),$AL$2,VLOOKUP(AF226,'P1'!$B$4:$J$35,9,FALSE)),"")</f>
        <v/>
      </c>
      <c r="AG227" s="256" t="str">
        <f>IFERROR(IF(AND(AND($N226&lt;&gt;$BI$6,$N226&lt;&gt;$BJ$6),AG226="有"),$AL$2,VLOOKUP(AG226,'P1'!$B$4:$J$35,9,FALSE)),"")</f>
        <v/>
      </c>
      <c r="AH227" s="256" t="str">
        <f>IFERROR(IF(AND(AND($N226&lt;&gt;$BI$6,$N226&lt;&gt;$BJ$6),AH226="有"),$AL$2,VLOOKUP(AH226,'P1'!$B$4:$J$35,9,FALSE)),"")</f>
        <v/>
      </c>
      <c r="AI227" s="256" t="str">
        <f>IFERROR(IF(AND(AND($N226&lt;&gt;$BI$6,$N226&lt;&gt;$BJ$6),AI226="有"),$AL$2,VLOOKUP(AI226,'P1'!$B$4:$J$35,9,FALSE)),"")</f>
        <v/>
      </c>
      <c r="AJ227" s="256" t="str">
        <f>IFERROR(IF(AND(AND($N226&lt;&gt;$BI$6,$N226&lt;&gt;$BJ$6),AJ226="有"),$AL$2,VLOOKUP(AJ226,'P1'!$B$4:$J$35,9,FALSE)),"")</f>
        <v/>
      </c>
      <c r="AK227" s="256" t="str">
        <f>IFERROR(IF(AND(AND($N226&lt;&gt;$BI$6,$N226&lt;&gt;$BJ$6),AK226="有"),$AL$2,VLOOKUP(AK226,'P1'!$B$4:$J$35,9,FALSE)),"")</f>
        <v/>
      </c>
      <c r="AL227" s="256" t="str">
        <f>IFERROR(IF(AND(AND($N226&lt;&gt;$BI$6,$N226&lt;&gt;$BJ$6),AL226="有"),$AL$2,VLOOKUP(AL226,'P1'!$B$4:$J$35,9,FALSE)),"")</f>
        <v/>
      </c>
      <c r="AM227" s="256" t="str">
        <f>IFERROR(IF(AND(AND($N226&lt;&gt;$BI$6,$N226&lt;&gt;$BJ$6),AM226="有"),$AL$2,VLOOKUP(AM226,'P1'!$B$4:$J$35,9,FALSE)),"")</f>
        <v/>
      </c>
      <c r="AN227" s="256" t="str">
        <f>IFERROR(IF(AND(AND($N226&lt;&gt;$BI$6,$N226&lt;&gt;$BJ$6),AN226="有"),$AL$2,VLOOKUP(AN226,'P1'!$B$4:$J$35,9,FALSE)),"")</f>
        <v/>
      </c>
      <c r="AO227" s="256" t="str">
        <f>IFERROR(IF(AND(AND($N226&lt;&gt;$BI$6,$N226&lt;&gt;$BJ$6),AO226="有"),$AL$2,VLOOKUP(AO226,'P1'!$B$4:$J$35,9,FALSE)),"")</f>
        <v/>
      </c>
      <c r="AP227" s="256" t="str">
        <f>IFERROR(IF(AND(AND($N226&lt;&gt;$BI$6,$N226&lt;&gt;$BJ$6),AP226="有"),$AL$2,VLOOKUP(AP226,'P1'!$B$4:$J$35,9,FALSE)),"")</f>
        <v/>
      </c>
      <c r="AQ227" s="256" t="str">
        <f>IFERROR(IF(AND(AND($N226&lt;&gt;$BI$6,$N226&lt;&gt;$BJ$6),AQ226="有"),$AL$2,VLOOKUP(AQ226,'P1'!$B$4:$J$35,9,FALSE)),"")</f>
        <v/>
      </c>
      <c r="AR227" s="256" t="str">
        <f>IFERROR(IF(AND(AND($N226&lt;&gt;$BI$6,$N226&lt;&gt;$BJ$6),AR226="有"),$AL$2,VLOOKUP(AR226,'P1'!$B$4:$J$35,9,FALSE)),"")</f>
        <v/>
      </c>
      <c r="AS227" s="256" t="str">
        <f>IFERROR(IF(AND(AND($N226&lt;&gt;$BI$6,$N226&lt;&gt;$BJ$6),AS226="有"),$AL$2,VLOOKUP(AS226,'P1'!$B$4:$J$35,9,FALSE)),"")</f>
        <v/>
      </c>
      <c r="AT227" s="256" t="str">
        <f>IFERROR(IF(AND(AND($N226&lt;&gt;$BI$6,$N226&lt;&gt;$BJ$6),AT226="有"),$AL$2,VLOOKUP(AT226,'P1'!$B$4:$J$35,9,FALSE)),"")</f>
        <v/>
      </c>
      <c r="AU227" s="256" t="str">
        <f>IFERROR(IF(AND(AND($N226&lt;&gt;$BI$6,$N226&lt;&gt;$BJ$6),AU226="有"),$AL$2,VLOOKUP(AU226,'P1'!$B$4:$J$35,9,FALSE)),"")</f>
        <v/>
      </c>
      <c r="AV227" s="257">
        <f>SUM(Q227:AU227)</f>
        <v>0</v>
      </c>
      <c r="AW227" s="707"/>
      <c r="AX227" s="709"/>
      <c r="AY227" s="258"/>
      <c r="AZ227" s="258"/>
    </row>
    <row r="228" spans="2:52" ht="17.100000000000001" customHeight="1">
      <c r="B228" s="686">
        <f t="shared" si="14"/>
        <v>98</v>
      </c>
      <c r="C228" s="717"/>
      <c r="D228" s="718"/>
      <c r="E228" s="718"/>
      <c r="F228" s="718"/>
      <c r="G228" s="718"/>
      <c r="H228" s="719"/>
      <c r="I228" s="723"/>
      <c r="J228" s="724"/>
      <c r="K228" s="724"/>
      <c r="L228" s="724"/>
      <c r="M228" s="725"/>
      <c r="N228" s="729"/>
      <c r="O228" s="730"/>
      <c r="P228" s="71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c r="AO228" s="259"/>
      <c r="AP228" s="259"/>
      <c r="AQ228" s="259"/>
      <c r="AR228" s="259"/>
      <c r="AS228" s="259"/>
      <c r="AT228" s="259"/>
      <c r="AU228" s="259"/>
      <c r="AV228" s="253">
        <f>COUNTA(Q228:AU228)</f>
        <v>0</v>
      </c>
      <c r="AW228" s="706">
        <f>AV229</f>
        <v>0</v>
      </c>
      <c r="AX228" s="708" t="str">
        <f>IFERROR(ROUNDDOWN(AV229/$AT$2,1),"")</f>
        <v/>
      </c>
      <c r="AY228" s="254"/>
      <c r="AZ228" s="254"/>
    </row>
    <row r="229" spans="2:52" ht="17.100000000000001" customHeight="1">
      <c r="B229" s="687"/>
      <c r="C229" s="720"/>
      <c r="D229" s="721"/>
      <c r="E229" s="721"/>
      <c r="F229" s="721"/>
      <c r="G229" s="721"/>
      <c r="H229" s="722"/>
      <c r="I229" s="726"/>
      <c r="J229" s="727"/>
      <c r="K229" s="727"/>
      <c r="L229" s="727"/>
      <c r="M229" s="728"/>
      <c r="N229" s="720"/>
      <c r="O229" s="721"/>
      <c r="P229" s="722"/>
      <c r="Q229" s="256" t="str">
        <f>IFERROR(IF(AND(AND($N228&lt;&gt;$BI$6,$N228&lt;&gt;$BJ$6),Q228="有"),$AL$2,VLOOKUP(Q228,'P1'!$B$4:$J$35,9,FALSE)),"")</f>
        <v/>
      </c>
      <c r="R229" s="256" t="str">
        <f>IFERROR(IF(AND(AND($N228&lt;&gt;$BI$6,$N228&lt;&gt;$BJ$6),R228="有"),$AL$2,VLOOKUP(R228,'P1'!$B$4:$J$35,9,FALSE)),"")</f>
        <v/>
      </c>
      <c r="S229" s="256" t="str">
        <f>IFERROR(IF(AND(AND($N228&lt;&gt;$BI$6,$N228&lt;&gt;$BJ$6),S228="有"),$AL$2,VLOOKUP(S228,'P1'!$B$4:$J$35,9,FALSE)),"")</f>
        <v/>
      </c>
      <c r="T229" s="256" t="str">
        <f>IFERROR(IF(AND(AND($N228&lt;&gt;$BI$6,$N228&lt;&gt;$BJ$6),T228="有"),$AL$2,VLOOKUP(T228,'P1'!$B$4:$J$35,9,FALSE)),"")</f>
        <v/>
      </c>
      <c r="U229" s="256" t="str">
        <f>IFERROR(IF(AND(AND($N228&lt;&gt;$BI$6,$N228&lt;&gt;$BJ$6),U228="有"),$AL$2,VLOOKUP(U228,'P1'!$B$4:$J$35,9,FALSE)),"")</f>
        <v/>
      </c>
      <c r="V229" s="256" t="str">
        <f>IFERROR(IF(AND(AND($N228&lt;&gt;$BI$6,$N228&lt;&gt;$BJ$6),V228="有"),$AL$2,VLOOKUP(V228,'P1'!$B$4:$J$35,9,FALSE)),"")</f>
        <v/>
      </c>
      <c r="W229" s="256" t="str">
        <f>IFERROR(IF(AND(AND($N228&lt;&gt;$BI$6,$N228&lt;&gt;$BJ$6),W228="有"),$AL$2,VLOOKUP(W228,'P1'!$B$4:$J$35,9,FALSE)),"")</f>
        <v/>
      </c>
      <c r="X229" s="256" t="str">
        <f>IFERROR(IF(AND(AND($N228&lt;&gt;$BI$6,$N228&lt;&gt;$BJ$6),X228="有"),$AL$2,VLOOKUP(X228,'P1'!$B$4:$J$35,9,FALSE)),"")</f>
        <v/>
      </c>
      <c r="Y229" s="256" t="str">
        <f>IFERROR(IF(AND(AND($N228&lt;&gt;$BI$6,$N228&lt;&gt;$BJ$6),Y228="有"),$AL$2,VLOOKUP(Y228,'P1'!$B$4:$J$35,9,FALSE)),"")</f>
        <v/>
      </c>
      <c r="Z229" s="256" t="str">
        <f>IFERROR(IF(AND(AND($N228&lt;&gt;$BI$6,$N228&lt;&gt;$BJ$6),Z228="有"),$AL$2,VLOOKUP(Z228,'P1'!$B$4:$J$35,9,FALSE)),"")</f>
        <v/>
      </c>
      <c r="AA229" s="256" t="str">
        <f>IFERROR(IF(AND(AND($N228&lt;&gt;$BI$6,$N228&lt;&gt;$BJ$6),AA228="有"),$AL$2,VLOOKUP(AA228,'P1'!$B$4:$J$35,9,FALSE)),"")</f>
        <v/>
      </c>
      <c r="AB229" s="256" t="str">
        <f>IFERROR(IF(AND(AND($N228&lt;&gt;$BI$6,$N228&lt;&gt;$BJ$6),AB228="有"),$AL$2,VLOOKUP(AB228,'P1'!$B$4:$J$35,9,FALSE)),"")</f>
        <v/>
      </c>
      <c r="AC229" s="256" t="str">
        <f>IFERROR(IF(AND(AND($N228&lt;&gt;$BI$6,$N228&lt;&gt;$BJ$6),AC228="有"),$AL$2,VLOOKUP(AC228,'P1'!$B$4:$J$35,9,FALSE)),"")</f>
        <v/>
      </c>
      <c r="AD229" s="256" t="str">
        <f>IFERROR(IF(AND(AND($N228&lt;&gt;$BI$6,$N228&lt;&gt;$BJ$6),AD228="有"),$AL$2,VLOOKUP(AD228,'P1'!$B$4:$J$35,9,FALSE)),"")</f>
        <v/>
      </c>
      <c r="AE229" s="256" t="str">
        <f>IFERROR(IF(AND(AND($N228&lt;&gt;$BI$6,$N228&lt;&gt;$BJ$6),AE228="有"),$AL$2,VLOOKUP(AE228,'P1'!$B$4:$J$35,9,FALSE)),"")</f>
        <v/>
      </c>
      <c r="AF229" s="256" t="str">
        <f>IFERROR(IF(AND(AND($N228&lt;&gt;$BI$6,$N228&lt;&gt;$BJ$6),AF228="有"),$AL$2,VLOOKUP(AF228,'P1'!$B$4:$J$35,9,FALSE)),"")</f>
        <v/>
      </c>
      <c r="AG229" s="256" t="str">
        <f>IFERROR(IF(AND(AND($N228&lt;&gt;$BI$6,$N228&lt;&gt;$BJ$6),AG228="有"),$AL$2,VLOOKUP(AG228,'P1'!$B$4:$J$35,9,FALSE)),"")</f>
        <v/>
      </c>
      <c r="AH229" s="256" t="str">
        <f>IFERROR(IF(AND(AND($N228&lt;&gt;$BI$6,$N228&lt;&gt;$BJ$6),AH228="有"),$AL$2,VLOOKUP(AH228,'P1'!$B$4:$J$35,9,FALSE)),"")</f>
        <v/>
      </c>
      <c r="AI229" s="256" t="str">
        <f>IFERROR(IF(AND(AND($N228&lt;&gt;$BI$6,$N228&lt;&gt;$BJ$6),AI228="有"),$AL$2,VLOOKUP(AI228,'P1'!$B$4:$J$35,9,FALSE)),"")</f>
        <v/>
      </c>
      <c r="AJ229" s="256" t="str">
        <f>IFERROR(IF(AND(AND($N228&lt;&gt;$BI$6,$N228&lt;&gt;$BJ$6),AJ228="有"),$AL$2,VLOOKUP(AJ228,'P1'!$B$4:$J$35,9,FALSE)),"")</f>
        <v/>
      </c>
      <c r="AK229" s="256" t="str">
        <f>IFERROR(IF(AND(AND($N228&lt;&gt;$BI$6,$N228&lt;&gt;$BJ$6),AK228="有"),$AL$2,VLOOKUP(AK228,'P1'!$B$4:$J$35,9,FALSE)),"")</f>
        <v/>
      </c>
      <c r="AL229" s="256" t="str">
        <f>IFERROR(IF(AND(AND($N228&lt;&gt;$BI$6,$N228&lt;&gt;$BJ$6),AL228="有"),$AL$2,VLOOKUP(AL228,'P1'!$B$4:$J$35,9,FALSE)),"")</f>
        <v/>
      </c>
      <c r="AM229" s="256" t="str">
        <f>IFERROR(IF(AND(AND($N228&lt;&gt;$BI$6,$N228&lt;&gt;$BJ$6),AM228="有"),$AL$2,VLOOKUP(AM228,'P1'!$B$4:$J$35,9,FALSE)),"")</f>
        <v/>
      </c>
      <c r="AN229" s="256" t="str">
        <f>IFERROR(IF(AND(AND($N228&lt;&gt;$BI$6,$N228&lt;&gt;$BJ$6),AN228="有"),$AL$2,VLOOKUP(AN228,'P1'!$B$4:$J$35,9,FALSE)),"")</f>
        <v/>
      </c>
      <c r="AO229" s="256" t="str">
        <f>IFERROR(IF(AND(AND($N228&lt;&gt;$BI$6,$N228&lt;&gt;$BJ$6),AO228="有"),$AL$2,VLOOKUP(AO228,'P1'!$B$4:$J$35,9,FALSE)),"")</f>
        <v/>
      </c>
      <c r="AP229" s="256" t="str">
        <f>IFERROR(IF(AND(AND($N228&lt;&gt;$BI$6,$N228&lt;&gt;$BJ$6),AP228="有"),$AL$2,VLOOKUP(AP228,'P1'!$B$4:$J$35,9,FALSE)),"")</f>
        <v/>
      </c>
      <c r="AQ229" s="256" t="str">
        <f>IFERROR(IF(AND(AND($N228&lt;&gt;$BI$6,$N228&lt;&gt;$BJ$6),AQ228="有"),$AL$2,VLOOKUP(AQ228,'P1'!$B$4:$J$35,9,FALSE)),"")</f>
        <v/>
      </c>
      <c r="AR229" s="256" t="str">
        <f>IFERROR(IF(AND(AND($N228&lt;&gt;$BI$6,$N228&lt;&gt;$BJ$6),AR228="有"),$AL$2,VLOOKUP(AR228,'P1'!$B$4:$J$35,9,FALSE)),"")</f>
        <v/>
      </c>
      <c r="AS229" s="256" t="str">
        <f>IFERROR(IF(AND(AND($N228&lt;&gt;$BI$6,$N228&lt;&gt;$BJ$6),AS228="有"),$AL$2,VLOOKUP(AS228,'P1'!$B$4:$J$35,9,FALSE)),"")</f>
        <v/>
      </c>
      <c r="AT229" s="256" t="str">
        <f>IFERROR(IF(AND(AND($N228&lt;&gt;$BI$6,$N228&lt;&gt;$BJ$6),AT228="有"),$AL$2,VLOOKUP(AT228,'P1'!$B$4:$J$35,9,FALSE)),"")</f>
        <v/>
      </c>
      <c r="AU229" s="256" t="str">
        <f>IFERROR(IF(AND(AND($N228&lt;&gt;$BI$6,$N228&lt;&gt;$BJ$6),AU228="有"),$AL$2,VLOOKUP(AU228,'P1'!$B$4:$J$35,9,FALSE)),"")</f>
        <v/>
      </c>
      <c r="AV229" s="257">
        <f>SUM(Q229:AU229)</f>
        <v>0</v>
      </c>
      <c r="AW229" s="707"/>
      <c r="AX229" s="709"/>
      <c r="AY229" s="258"/>
      <c r="AZ229" s="258"/>
    </row>
    <row r="230" spans="2:52" ht="17.100000000000001" customHeight="1">
      <c r="B230" s="686">
        <f t="shared" si="14"/>
        <v>99</v>
      </c>
      <c r="C230" s="717"/>
      <c r="D230" s="718"/>
      <c r="E230" s="718"/>
      <c r="F230" s="718"/>
      <c r="G230" s="718"/>
      <c r="H230" s="719"/>
      <c r="I230" s="723"/>
      <c r="J230" s="724"/>
      <c r="K230" s="724"/>
      <c r="L230" s="724"/>
      <c r="M230" s="725"/>
      <c r="N230" s="729"/>
      <c r="O230" s="730"/>
      <c r="P230" s="71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c r="AO230" s="259"/>
      <c r="AP230" s="259"/>
      <c r="AQ230" s="259"/>
      <c r="AR230" s="259"/>
      <c r="AS230" s="259"/>
      <c r="AT230" s="259"/>
      <c r="AU230" s="259"/>
      <c r="AV230" s="253">
        <f>COUNTA(Q230:AU230)</f>
        <v>0</v>
      </c>
      <c r="AW230" s="706">
        <f>AV231</f>
        <v>0</v>
      </c>
      <c r="AX230" s="708" t="str">
        <f>IFERROR(ROUNDDOWN(AV231/$AT$2,1),"")</f>
        <v/>
      </c>
      <c r="AY230" s="254"/>
      <c r="AZ230" s="254"/>
    </row>
    <row r="231" spans="2:52" ht="17.100000000000001" customHeight="1">
      <c r="B231" s="687"/>
      <c r="C231" s="720"/>
      <c r="D231" s="721"/>
      <c r="E231" s="721"/>
      <c r="F231" s="721"/>
      <c r="G231" s="721"/>
      <c r="H231" s="722"/>
      <c r="I231" s="726"/>
      <c r="J231" s="727"/>
      <c r="K231" s="727"/>
      <c r="L231" s="727"/>
      <c r="M231" s="728"/>
      <c r="N231" s="720"/>
      <c r="O231" s="721"/>
      <c r="P231" s="722"/>
      <c r="Q231" s="256" t="str">
        <f>IFERROR(IF(AND(AND($N230&lt;&gt;$BI$6,$N230&lt;&gt;$BJ$6),Q230="有"),$AL$2,VLOOKUP(Q230,'P1'!$B$4:$J$35,9,FALSE)),"")</f>
        <v/>
      </c>
      <c r="R231" s="256" t="str">
        <f>IFERROR(IF(AND(AND($N230&lt;&gt;$BI$6,$N230&lt;&gt;$BJ$6),R230="有"),$AL$2,VLOOKUP(R230,'P1'!$B$4:$J$35,9,FALSE)),"")</f>
        <v/>
      </c>
      <c r="S231" s="256" t="str">
        <f>IFERROR(IF(AND(AND($N230&lt;&gt;$BI$6,$N230&lt;&gt;$BJ$6),S230="有"),$AL$2,VLOOKUP(S230,'P1'!$B$4:$J$35,9,FALSE)),"")</f>
        <v/>
      </c>
      <c r="T231" s="256" t="str">
        <f>IFERROR(IF(AND(AND($N230&lt;&gt;$BI$6,$N230&lt;&gt;$BJ$6),T230="有"),$AL$2,VLOOKUP(T230,'P1'!$B$4:$J$35,9,FALSE)),"")</f>
        <v/>
      </c>
      <c r="U231" s="256" t="str">
        <f>IFERROR(IF(AND(AND($N230&lt;&gt;$BI$6,$N230&lt;&gt;$BJ$6),U230="有"),$AL$2,VLOOKUP(U230,'P1'!$B$4:$J$35,9,FALSE)),"")</f>
        <v/>
      </c>
      <c r="V231" s="256" t="str">
        <f>IFERROR(IF(AND(AND($N230&lt;&gt;$BI$6,$N230&lt;&gt;$BJ$6),V230="有"),$AL$2,VLOOKUP(V230,'P1'!$B$4:$J$35,9,FALSE)),"")</f>
        <v/>
      </c>
      <c r="W231" s="256" t="str">
        <f>IFERROR(IF(AND(AND($N230&lt;&gt;$BI$6,$N230&lt;&gt;$BJ$6),W230="有"),$AL$2,VLOOKUP(W230,'P1'!$B$4:$J$35,9,FALSE)),"")</f>
        <v/>
      </c>
      <c r="X231" s="256" t="str">
        <f>IFERROR(IF(AND(AND($N230&lt;&gt;$BI$6,$N230&lt;&gt;$BJ$6),X230="有"),$AL$2,VLOOKUP(X230,'P1'!$B$4:$J$35,9,FALSE)),"")</f>
        <v/>
      </c>
      <c r="Y231" s="256" t="str">
        <f>IFERROR(IF(AND(AND($N230&lt;&gt;$BI$6,$N230&lt;&gt;$BJ$6),Y230="有"),$AL$2,VLOOKUP(Y230,'P1'!$B$4:$J$35,9,FALSE)),"")</f>
        <v/>
      </c>
      <c r="Z231" s="256" t="str">
        <f>IFERROR(IF(AND(AND($N230&lt;&gt;$BI$6,$N230&lt;&gt;$BJ$6),Z230="有"),$AL$2,VLOOKUP(Z230,'P1'!$B$4:$J$35,9,FALSE)),"")</f>
        <v/>
      </c>
      <c r="AA231" s="256" t="str">
        <f>IFERROR(IF(AND(AND($N230&lt;&gt;$BI$6,$N230&lt;&gt;$BJ$6),AA230="有"),$AL$2,VLOOKUP(AA230,'P1'!$B$4:$J$35,9,FALSE)),"")</f>
        <v/>
      </c>
      <c r="AB231" s="256" t="str">
        <f>IFERROR(IF(AND(AND($N230&lt;&gt;$BI$6,$N230&lt;&gt;$BJ$6),AB230="有"),$AL$2,VLOOKUP(AB230,'P1'!$B$4:$J$35,9,FALSE)),"")</f>
        <v/>
      </c>
      <c r="AC231" s="256" t="str">
        <f>IFERROR(IF(AND(AND($N230&lt;&gt;$BI$6,$N230&lt;&gt;$BJ$6),AC230="有"),$AL$2,VLOOKUP(AC230,'P1'!$B$4:$J$35,9,FALSE)),"")</f>
        <v/>
      </c>
      <c r="AD231" s="256" t="str">
        <f>IFERROR(IF(AND(AND($N230&lt;&gt;$BI$6,$N230&lt;&gt;$BJ$6),AD230="有"),$AL$2,VLOOKUP(AD230,'P1'!$B$4:$J$35,9,FALSE)),"")</f>
        <v/>
      </c>
      <c r="AE231" s="256" t="str">
        <f>IFERROR(IF(AND(AND($N230&lt;&gt;$BI$6,$N230&lt;&gt;$BJ$6),AE230="有"),$AL$2,VLOOKUP(AE230,'P1'!$B$4:$J$35,9,FALSE)),"")</f>
        <v/>
      </c>
      <c r="AF231" s="256" t="str">
        <f>IFERROR(IF(AND(AND($N230&lt;&gt;$BI$6,$N230&lt;&gt;$BJ$6),AF230="有"),$AL$2,VLOOKUP(AF230,'P1'!$B$4:$J$35,9,FALSE)),"")</f>
        <v/>
      </c>
      <c r="AG231" s="256" t="str">
        <f>IFERROR(IF(AND(AND($N230&lt;&gt;$BI$6,$N230&lt;&gt;$BJ$6),AG230="有"),$AL$2,VLOOKUP(AG230,'P1'!$B$4:$J$35,9,FALSE)),"")</f>
        <v/>
      </c>
      <c r="AH231" s="256" t="str">
        <f>IFERROR(IF(AND(AND($N230&lt;&gt;$BI$6,$N230&lt;&gt;$BJ$6),AH230="有"),$AL$2,VLOOKUP(AH230,'P1'!$B$4:$J$35,9,FALSE)),"")</f>
        <v/>
      </c>
      <c r="AI231" s="256" t="str">
        <f>IFERROR(IF(AND(AND($N230&lt;&gt;$BI$6,$N230&lt;&gt;$BJ$6),AI230="有"),$AL$2,VLOOKUP(AI230,'P1'!$B$4:$J$35,9,FALSE)),"")</f>
        <v/>
      </c>
      <c r="AJ231" s="256" t="str">
        <f>IFERROR(IF(AND(AND($N230&lt;&gt;$BI$6,$N230&lt;&gt;$BJ$6),AJ230="有"),$AL$2,VLOOKUP(AJ230,'P1'!$B$4:$J$35,9,FALSE)),"")</f>
        <v/>
      </c>
      <c r="AK231" s="256" t="str">
        <f>IFERROR(IF(AND(AND($N230&lt;&gt;$BI$6,$N230&lt;&gt;$BJ$6),AK230="有"),$AL$2,VLOOKUP(AK230,'P1'!$B$4:$J$35,9,FALSE)),"")</f>
        <v/>
      </c>
      <c r="AL231" s="256" t="str">
        <f>IFERROR(IF(AND(AND($N230&lt;&gt;$BI$6,$N230&lt;&gt;$BJ$6),AL230="有"),$AL$2,VLOOKUP(AL230,'P1'!$B$4:$J$35,9,FALSE)),"")</f>
        <v/>
      </c>
      <c r="AM231" s="256" t="str">
        <f>IFERROR(IF(AND(AND($N230&lt;&gt;$BI$6,$N230&lt;&gt;$BJ$6),AM230="有"),$AL$2,VLOOKUP(AM230,'P1'!$B$4:$J$35,9,FALSE)),"")</f>
        <v/>
      </c>
      <c r="AN231" s="256" t="str">
        <f>IFERROR(IF(AND(AND($N230&lt;&gt;$BI$6,$N230&lt;&gt;$BJ$6),AN230="有"),$AL$2,VLOOKUP(AN230,'P1'!$B$4:$J$35,9,FALSE)),"")</f>
        <v/>
      </c>
      <c r="AO231" s="256" t="str">
        <f>IFERROR(IF(AND(AND($N230&lt;&gt;$BI$6,$N230&lt;&gt;$BJ$6),AO230="有"),$AL$2,VLOOKUP(AO230,'P1'!$B$4:$J$35,9,FALSE)),"")</f>
        <v/>
      </c>
      <c r="AP231" s="256" t="str">
        <f>IFERROR(IF(AND(AND($N230&lt;&gt;$BI$6,$N230&lt;&gt;$BJ$6),AP230="有"),$AL$2,VLOOKUP(AP230,'P1'!$B$4:$J$35,9,FALSE)),"")</f>
        <v/>
      </c>
      <c r="AQ231" s="256" t="str">
        <f>IFERROR(IF(AND(AND($N230&lt;&gt;$BI$6,$N230&lt;&gt;$BJ$6),AQ230="有"),$AL$2,VLOOKUP(AQ230,'P1'!$B$4:$J$35,9,FALSE)),"")</f>
        <v/>
      </c>
      <c r="AR231" s="256" t="str">
        <f>IFERROR(IF(AND(AND($N230&lt;&gt;$BI$6,$N230&lt;&gt;$BJ$6),AR230="有"),$AL$2,VLOOKUP(AR230,'P1'!$B$4:$J$35,9,FALSE)),"")</f>
        <v/>
      </c>
      <c r="AS231" s="256" t="str">
        <f>IFERROR(IF(AND(AND($N230&lt;&gt;$BI$6,$N230&lt;&gt;$BJ$6),AS230="有"),$AL$2,VLOOKUP(AS230,'P1'!$B$4:$J$35,9,FALSE)),"")</f>
        <v/>
      </c>
      <c r="AT231" s="256" t="str">
        <f>IFERROR(IF(AND(AND($N230&lt;&gt;$BI$6,$N230&lt;&gt;$BJ$6),AT230="有"),$AL$2,VLOOKUP(AT230,'P1'!$B$4:$J$35,9,FALSE)),"")</f>
        <v/>
      </c>
      <c r="AU231" s="256" t="str">
        <f>IFERROR(IF(AND(AND($N230&lt;&gt;$BI$6,$N230&lt;&gt;$BJ$6),AU230="有"),$AL$2,VLOOKUP(AU230,'P1'!$B$4:$J$35,9,FALSE)),"")</f>
        <v/>
      </c>
      <c r="AV231" s="257">
        <f>SUM(Q231:AU231)</f>
        <v>0</v>
      </c>
      <c r="AW231" s="707"/>
      <c r="AX231" s="709"/>
      <c r="AY231" s="258"/>
      <c r="AZ231" s="258"/>
    </row>
    <row r="232" spans="2:52" ht="17.100000000000001" customHeight="1">
      <c r="B232" s="686">
        <f t="shared" si="14"/>
        <v>100</v>
      </c>
      <c r="C232" s="717"/>
      <c r="D232" s="718"/>
      <c r="E232" s="718"/>
      <c r="F232" s="718"/>
      <c r="G232" s="718"/>
      <c r="H232" s="719"/>
      <c r="I232" s="723"/>
      <c r="J232" s="724"/>
      <c r="K232" s="724"/>
      <c r="L232" s="724"/>
      <c r="M232" s="725"/>
      <c r="N232" s="729"/>
      <c r="O232" s="730"/>
      <c r="P232" s="71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3">
        <f>COUNTA(Q232:AU232)</f>
        <v>0</v>
      </c>
      <c r="AW232" s="706">
        <f>AV233</f>
        <v>0</v>
      </c>
      <c r="AX232" s="708" t="str">
        <f>IFERROR(ROUNDDOWN(AV233/$AT$2,1),"")</f>
        <v/>
      </c>
      <c r="AY232" s="254"/>
      <c r="AZ232" s="254"/>
    </row>
    <row r="233" spans="2:52" ht="17.100000000000001" customHeight="1">
      <c r="B233" s="687"/>
      <c r="C233" s="720"/>
      <c r="D233" s="721"/>
      <c r="E233" s="721"/>
      <c r="F233" s="721"/>
      <c r="G233" s="721"/>
      <c r="H233" s="722"/>
      <c r="I233" s="726"/>
      <c r="J233" s="727"/>
      <c r="K233" s="727"/>
      <c r="L233" s="727"/>
      <c r="M233" s="728"/>
      <c r="N233" s="720"/>
      <c r="O233" s="721"/>
      <c r="P233" s="722"/>
      <c r="Q233" s="256" t="str">
        <f>IFERROR(IF(AND(AND($N232&lt;&gt;$BI$6,$N232&lt;&gt;$BJ$6),Q232="有"),$AL$2,VLOOKUP(Q232,'P1'!$B$4:$J$35,9,FALSE)),"")</f>
        <v/>
      </c>
      <c r="R233" s="256" t="str">
        <f>IFERROR(IF(AND(AND($N232&lt;&gt;$BI$6,$N232&lt;&gt;$BJ$6),R232="有"),$AL$2,VLOOKUP(R232,'P1'!$B$4:$J$35,9,FALSE)),"")</f>
        <v/>
      </c>
      <c r="S233" s="256" t="str">
        <f>IFERROR(IF(AND(AND($N232&lt;&gt;$BI$6,$N232&lt;&gt;$BJ$6),S232="有"),$AL$2,VLOOKUP(S232,'P1'!$B$4:$J$35,9,FALSE)),"")</f>
        <v/>
      </c>
      <c r="T233" s="256" t="str">
        <f>IFERROR(IF(AND(AND($N232&lt;&gt;$BI$6,$N232&lt;&gt;$BJ$6),T232="有"),$AL$2,VLOOKUP(T232,'P1'!$B$4:$J$35,9,FALSE)),"")</f>
        <v/>
      </c>
      <c r="U233" s="256" t="str">
        <f>IFERROR(IF(AND(AND($N232&lt;&gt;$BI$6,$N232&lt;&gt;$BJ$6),U232="有"),$AL$2,VLOOKUP(U232,'P1'!$B$4:$J$35,9,FALSE)),"")</f>
        <v/>
      </c>
      <c r="V233" s="256" t="str">
        <f>IFERROR(IF(AND(AND($N232&lt;&gt;$BI$6,$N232&lt;&gt;$BJ$6),V232="有"),$AL$2,VLOOKUP(V232,'P1'!$B$4:$J$35,9,FALSE)),"")</f>
        <v/>
      </c>
      <c r="W233" s="256" t="str">
        <f>IFERROR(IF(AND(AND($N232&lt;&gt;$BI$6,$N232&lt;&gt;$BJ$6),W232="有"),$AL$2,VLOOKUP(W232,'P1'!$B$4:$J$35,9,FALSE)),"")</f>
        <v/>
      </c>
      <c r="X233" s="256" t="str">
        <f>IFERROR(IF(AND(AND($N232&lt;&gt;$BI$6,$N232&lt;&gt;$BJ$6),X232="有"),$AL$2,VLOOKUP(X232,'P1'!$B$4:$J$35,9,FALSE)),"")</f>
        <v/>
      </c>
      <c r="Y233" s="256" t="str">
        <f>IFERROR(IF(AND(AND($N232&lt;&gt;$BI$6,$N232&lt;&gt;$BJ$6),Y232="有"),$AL$2,VLOOKUP(Y232,'P1'!$B$4:$J$35,9,FALSE)),"")</f>
        <v/>
      </c>
      <c r="Z233" s="256" t="str">
        <f>IFERROR(IF(AND(AND($N232&lt;&gt;$BI$6,$N232&lt;&gt;$BJ$6),Z232="有"),$AL$2,VLOOKUP(Z232,'P1'!$B$4:$J$35,9,FALSE)),"")</f>
        <v/>
      </c>
      <c r="AA233" s="256" t="str">
        <f>IFERROR(IF(AND(AND($N232&lt;&gt;$BI$6,$N232&lt;&gt;$BJ$6),AA232="有"),$AL$2,VLOOKUP(AA232,'P1'!$B$4:$J$35,9,FALSE)),"")</f>
        <v/>
      </c>
      <c r="AB233" s="256" t="str">
        <f>IFERROR(IF(AND(AND($N232&lt;&gt;$BI$6,$N232&lt;&gt;$BJ$6),AB232="有"),$AL$2,VLOOKUP(AB232,'P1'!$B$4:$J$35,9,FALSE)),"")</f>
        <v/>
      </c>
      <c r="AC233" s="256" t="str">
        <f>IFERROR(IF(AND(AND($N232&lt;&gt;$BI$6,$N232&lt;&gt;$BJ$6),AC232="有"),$AL$2,VLOOKUP(AC232,'P1'!$B$4:$J$35,9,FALSE)),"")</f>
        <v/>
      </c>
      <c r="AD233" s="256" t="str">
        <f>IFERROR(IF(AND(AND($N232&lt;&gt;$BI$6,$N232&lt;&gt;$BJ$6),AD232="有"),$AL$2,VLOOKUP(AD232,'P1'!$B$4:$J$35,9,FALSE)),"")</f>
        <v/>
      </c>
      <c r="AE233" s="256" t="str">
        <f>IFERROR(IF(AND(AND($N232&lt;&gt;$BI$6,$N232&lt;&gt;$BJ$6),AE232="有"),$AL$2,VLOOKUP(AE232,'P1'!$B$4:$J$35,9,FALSE)),"")</f>
        <v/>
      </c>
      <c r="AF233" s="256" t="str">
        <f>IFERROR(IF(AND(AND($N232&lt;&gt;$BI$6,$N232&lt;&gt;$BJ$6),AF232="有"),$AL$2,VLOOKUP(AF232,'P1'!$B$4:$J$35,9,FALSE)),"")</f>
        <v/>
      </c>
      <c r="AG233" s="256" t="str">
        <f>IFERROR(IF(AND(AND($N232&lt;&gt;$BI$6,$N232&lt;&gt;$BJ$6),AG232="有"),$AL$2,VLOOKUP(AG232,'P1'!$B$4:$J$35,9,FALSE)),"")</f>
        <v/>
      </c>
      <c r="AH233" s="256" t="str">
        <f>IFERROR(IF(AND(AND($N232&lt;&gt;$BI$6,$N232&lt;&gt;$BJ$6),AH232="有"),$AL$2,VLOOKUP(AH232,'P1'!$B$4:$J$35,9,FALSE)),"")</f>
        <v/>
      </c>
      <c r="AI233" s="256" t="str">
        <f>IFERROR(IF(AND(AND($N232&lt;&gt;$BI$6,$N232&lt;&gt;$BJ$6),AI232="有"),$AL$2,VLOOKUP(AI232,'P1'!$B$4:$J$35,9,FALSE)),"")</f>
        <v/>
      </c>
      <c r="AJ233" s="256" t="str">
        <f>IFERROR(IF(AND(AND($N232&lt;&gt;$BI$6,$N232&lt;&gt;$BJ$6),AJ232="有"),$AL$2,VLOOKUP(AJ232,'P1'!$B$4:$J$35,9,FALSE)),"")</f>
        <v/>
      </c>
      <c r="AK233" s="256" t="str">
        <f>IFERROR(IF(AND(AND($N232&lt;&gt;$BI$6,$N232&lt;&gt;$BJ$6),AK232="有"),$AL$2,VLOOKUP(AK232,'P1'!$B$4:$J$35,9,FALSE)),"")</f>
        <v/>
      </c>
      <c r="AL233" s="256" t="str">
        <f>IFERROR(IF(AND(AND($N232&lt;&gt;$BI$6,$N232&lt;&gt;$BJ$6),AL232="有"),$AL$2,VLOOKUP(AL232,'P1'!$B$4:$J$35,9,FALSE)),"")</f>
        <v/>
      </c>
      <c r="AM233" s="256" t="str">
        <f>IFERROR(IF(AND(AND($N232&lt;&gt;$BI$6,$N232&lt;&gt;$BJ$6),AM232="有"),$AL$2,VLOOKUP(AM232,'P1'!$B$4:$J$35,9,FALSE)),"")</f>
        <v/>
      </c>
      <c r="AN233" s="256" t="str">
        <f>IFERROR(IF(AND(AND($N232&lt;&gt;$BI$6,$N232&lt;&gt;$BJ$6),AN232="有"),$AL$2,VLOOKUP(AN232,'P1'!$B$4:$J$35,9,FALSE)),"")</f>
        <v/>
      </c>
      <c r="AO233" s="256" t="str">
        <f>IFERROR(IF(AND(AND($N232&lt;&gt;$BI$6,$N232&lt;&gt;$BJ$6),AO232="有"),$AL$2,VLOOKUP(AO232,'P1'!$B$4:$J$35,9,FALSE)),"")</f>
        <v/>
      </c>
      <c r="AP233" s="256" t="str">
        <f>IFERROR(IF(AND(AND($N232&lt;&gt;$BI$6,$N232&lt;&gt;$BJ$6),AP232="有"),$AL$2,VLOOKUP(AP232,'P1'!$B$4:$J$35,9,FALSE)),"")</f>
        <v/>
      </c>
      <c r="AQ233" s="256" t="str">
        <f>IFERROR(IF(AND(AND($N232&lt;&gt;$BI$6,$N232&lt;&gt;$BJ$6),AQ232="有"),$AL$2,VLOOKUP(AQ232,'P1'!$B$4:$J$35,9,FALSE)),"")</f>
        <v/>
      </c>
      <c r="AR233" s="256" t="str">
        <f>IFERROR(IF(AND(AND($N232&lt;&gt;$BI$6,$N232&lt;&gt;$BJ$6),AR232="有"),$AL$2,VLOOKUP(AR232,'P1'!$B$4:$J$35,9,FALSE)),"")</f>
        <v/>
      </c>
      <c r="AS233" s="256" t="str">
        <f>IFERROR(IF(AND(AND($N232&lt;&gt;$BI$6,$N232&lt;&gt;$BJ$6),AS232="有"),$AL$2,VLOOKUP(AS232,'P1'!$B$4:$J$35,9,FALSE)),"")</f>
        <v/>
      </c>
      <c r="AT233" s="256" t="str">
        <f>IFERROR(IF(AND(AND($N232&lt;&gt;$BI$6,$N232&lt;&gt;$BJ$6),AT232="有"),$AL$2,VLOOKUP(AT232,'P1'!$B$4:$J$35,9,FALSE)),"")</f>
        <v/>
      </c>
      <c r="AU233" s="256" t="str">
        <f>IFERROR(IF(AND(AND($N232&lt;&gt;$BI$6,$N232&lt;&gt;$BJ$6),AU232="有"),$AL$2,VLOOKUP(AU232,'P1'!$B$4:$J$35,9,FALSE)),"")</f>
        <v/>
      </c>
      <c r="AV233" s="257">
        <f>SUM(Q233:AU233)</f>
        <v>0</v>
      </c>
      <c r="AW233" s="707"/>
      <c r="AX233" s="709"/>
      <c r="AY233" s="258"/>
      <c r="AZ233" s="258"/>
    </row>
    <row r="234" spans="2:52" ht="17.100000000000001" customHeight="1">
      <c r="B234" s="686">
        <f t="shared" si="14"/>
        <v>101</v>
      </c>
      <c r="C234" s="717"/>
      <c r="D234" s="718"/>
      <c r="E234" s="718"/>
      <c r="F234" s="718"/>
      <c r="G234" s="718"/>
      <c r="H234" s="719"/>
      <c r="I234" s="723"/>
      <c r="J234" s="724"/>
      <c r="K234" s="724"/>
      <c r="L234" s="724"/>
      <c r="M234" s="725"/>
      <c r="N234" s="729"/>
      <c r="O234" s="730"/>
      <c r="P234" s="71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259"/>
      <c r="AL234" s="259"/>
      <c r="AM234" s="259"/>
      <c r="AN234" s="259"/>
      <c r="AO234" s="259"/>
      <c r="AP234" s="259"/>
      <c r="AQ234" s="259"/>
      <c r="AR234" s="259"/>
      <c r="AS234" s="259"/>
      <c r="AT234" s="259"/>
      <c r="AU234" s="259"/>
      <c r="AV234" s="253">
        <f>COUNTA(Q234:AU234)</f>
        <v>0</v>
      </c>
      <c r="AW234" s="706">
        <f>AV235</f>
        <v>0</v>
      </c>
      <c r="AX234" s="708" t="str">
        <f>IFERROR(ROUNDDOWN(AV235/$AT$2,1),"")</f>
        <v/>
      </c>
      <c r="AY234" s="254"/>
      <c r="AZ234" s="254"/>
    </row>
    <row r="235" spans="2:52" ht="17.100000000000001" customHeight="1">
      <c r="B235" s="687"/>
      <c r="C235" s="720"/>
      <c r="D235" s="721"/>
      <c r="E235" s="721"/>
      <c r="F235" s="721"/>
      <c r="G235" s="721"/>
      <c r="H235" s="722"/>
      <c r="I235" s="726"/>
      <c r="J235" s="727"/>
      <c r="K235" s="727"/>
      <c r="L235" s="727"/>
      <c r="M235" s="728"/>
      <c r="N235" s="720"/>
      <c r="O235" s="721"/>
      <c r="P235" s="722"/>
      <c r="Q235" s="256" t="str">
        <f>IFERROR(IF(AND(AND($N234&lt;&gt;$BI$6,$N234&lt;&gt;$BJ$6),Q234="有"),$AL$2,VLOOKUP(Q234,'P1'!$B$4:$J$35,9,FALSE)),"")</f>
        <v/>
      </c>
      <c r="R235" s="256" t="str">
        <f>IFERROR(IF(AND(AND($N234&lt;&gt;$BI$6,$N234&lt;&gt;$BJ$6),R234="有"),$AL$2,VLOOKUP(R234,'P1'!$B$4:$J$35,9,FALSE)),"")</f>
        <v/>
      </c>
      <c r="S235" s="256" t="str">
        <f>IFERROR(IF(AND(AND($N234&lt;&gt;$BI$6,$N234&lt;&gt;$BJ$6),S234="有"),$AL$2,VLOOKUP(S234,'P1'!$B$4:$J$35,9,FALSE)),"")</f>
        <v/>
      </c>
      <c r="T235" s="256" t="str">
        <f>IFERROR(IF(AND(AND($N234&lt;&gt;$BI$6,$N234&lt;&gt;$BJ$6),T234="有"),$AL$2,VLOOKUP(T234,'P1'!$B$4:$J$35,9,FALSE)),"")</f>
        <v/>
      </c>
      <c r="U235" s="256" t="str">
        <f>IFERROR(IF(AND(AND($N234&lt;&gt;$BI$6,$N234&lt;&gt;$BJ$6),U234="有"),$AL$2,VLOOKUP(U234,'P1'!$B$4:$J$35,9,FALSE)),"")</f>
        <v/>
      </c>
      <c r="V235" s="256" t="str">
        <f>IFERROR(IF(AND(AND($N234&lt;&gt;$BI$6,$N234&lt;&gt;$BJ$6),V234="有"),$AL$2,VLOOKUP(V234,'P1'!$B$4:$J$35,9,FALSE)),"")</f>
        <v/>
      </c>
      <c r="W235" s="256" t="str">
        <f>IFERROR(IF(AND(AND($N234&lt;&gt;$BI$6,$N234&lt;&gt;$BJ$6),W234="有"),$AL$2,VLOOKUP(W234,'P1'!$B$4:$J$35,9,FALSE)),"")</f>
        <v/>
      </c>
      <c r="X235" s="256" t="str">
        <f>IFERROR(IF(AND(AND($N234&lt;&gt;$BI$6,$N234&lt;&gt;$BJ$6),X234="有"),$AL$2,VLOOKUP(X234,'P1'!$B$4:$J$35,9,FALSE)),"")</f>
        <v/>
      </c>
      <c r="Y235" s="256" t="str">
        <f>IFERROR(IF(AND(AND($N234&lt;&gt;$BI$6,$N234&lt;&gt;$BJ$6),Y234="有"),$AL$2,VLOOKUP(Y234,'P1'!$B$4:$J$35,9,FALSE)),"")</f>
        <v/>
      </c>
      <c r="Z235" s="256" t="str">
        <f>IFERROR(IF(AND(AND($N234&lt;&gt;$BI$6,$N234&lt;&gt;$BJ$6),Z234="有"),$AL$2,VLOOKUP(Z234,'P1'!$B$4:$J$35,9,FALSE)),"")</f>
        <v/>
      </c>
      <c r="AA235" s="256" t="str">
        <f>IFERROR(IF(AND(AND($N234&lt;&gt;$BI$6,$N234&lt;&gt;$BJ$6),AA234="有"),$AL$2,VLOOKUP(AA234,'P1'!$B$4:$J$35,9,FALSE)),"")</f>
        <v/>
      </c>
      <c r="AB235" s="256" t="str">
        <f>IFERROR(IF(AND(AND($N234&lt;&gt;$BI$6,$N234&lt;&gt;$BJ$6),AB234="有"),$AL$2,VLOOKUP(AB234,'P1'!$B$4:$J$35,9,FALSE)),"")</f>
        <v/>
      </c>
      <c r="AC235" s="256" t="str">
        <f>IFERROR(IF(AND(AND($N234&lt;&gt;$BI$6,$N234&lt;&gt;$BJ$6),AC234="有"),$AL$2,VLOOKUP(AC234,'P1'!$B$4:$J$35,9,FALSE)),"")</f>
        <v/>
      </c>
      <c r="AD235" s="256" t="str">
        <f>IFERROR(IF(AND(AND($N234&lt;&gt;$BI$6,$N234&lt;&gt;$BJ$6),AD234="有"),$AL$2,VLOOKUP(AD234,'P1'!$B$4:$J$35,9,FALSE)),"")</f>
        <v/>
      </c>
      <c r="AE235" s="256" t="str">
        <f>IFERROR(IF(AND(AND($N234&lt;&gt;$BI$6,$N234&lt;&gt;$BJ$6),AE234="有"),$AL$2,VLOOKUP(AE234,'P1'!$B$4:$J$35,9,FALSE)),"")</f>
        <v/>
      </c>
      <c r="AF235" s="256" t="str">
        <f>IFERROR(IF(AND(AND($N234&lt;&gt;$BI$6,$N234&lt;&gt;$BJ$6),AF234="有"),$AL$2,VLOOKUP(AF234,'P1'!$B$4:$J$35,9,FALSE)),"")</f>
        <v/>
      </c>
      <c r="AG235" s="256" t="str">
        <f>IFERROR(IF(AND(AND($N234&lt;&gt;$BI$6,$N234&lt;&gt;$BJ$6),AG234="有"),$AL$2,VLOOKUP(AG234,'P1'!$B$4:$J$35,9,FALSE)),"")</f>
        <v/>
      </c>
      <c r="AH235" s="256" t="str">
        <f>IFERROR(IF(AND(AND($N234&lt;&gt;$BI$6,$N234&lt;&gt;$BJ$6),AH234="有"),$AL$2,VLOOKUP(AH234,'P1'!$B$4:$J$35,9,FALSE)),"")</f>
        <v/>
      </c>
      <c r="AI235" s="256" t="str">
        <f>IFERROR(IF(AND(AND($N234&lt;&gt;$BI$6,$N234&lt;&gt;$BJ$6),AI234="有"),$AL$2,VLOOKUP(AI234,'P1'!$B$4:$J$35,9,FALSE)),"")</f>
        <v/>
      </c>
      <c r="AJ235" s="256" t="str">
        <f>IFERROR(IF(AND(AND($N234&lt;&gt;$BI$6,$N234&lt;&gt;$BJ$6),AJ234="有"),$AL$2,VLOOKUP(AJ234,'P1'!$B$4:$J$35,9,FALSE)),"")</f>
        <v/>
      </c>
      <c r="AK235" s="256" t="str">
        <f>IFERROR(IF(AND(AND($N234&lt;&gt;$BI$6,$N234&lt;&gt;$BJ$6),AK234="有"),$AL$2,VLOOKUP(AK234,'P1'!$B$4:$J$35,9,FALSE)),"")</f>
        <v/>
      </c>
      <c r="AL235" s="256" t="str">
        <f>IFERROR(IF(AND(AND($N234&lt;&gt;$BI$6,$N234&lt;&gt;$BJ$6),AL234="有"),$AL$2,VLOOKUP(AL234,'P1'!$B$4:$J$35,9,FALSE)),"")</f>
        <v/>
      </c>
      <c r="AM235" s="256" t="str">
        <f>IFERROR(IF(AND(AND($N234&lt;&gt;$BI$6,$N234&lt;&gt;$BJ$6),AM234="有"),$AL$2,VLOOKUP(AM234,'P1'!$B$4:$J$35,9,FALSE)),"")</f>
        <v/>
      </c>
      <c r="AN235" s="256" t="str">
        <f>IFERROR(IF(AND(AND($N234&lt;&gt;$BI$6,$N234&lt;&gt;$BJ$6),AN234="有"),$AL$2,VLOOKUP(AN234,'P1'!$B$4:$J$35,9,FALSE)),"")</f>
        <v/>
      </c>
      <c r="AO235" s="256" t="str">
        <f>IFERROR(IF(AND(AND($N234&lt;&gt;$BI$6,$N234&lt;&gt;$BJ$6),AO234="有"),$AL$2,VLOOKUP(AO234,'P1'!$B$4:$J$35,9,FALSE)),"")</f>
        <v/>
      </c>
      <c r="AP235" s="256" t="str">
        <f>IFERROR(IF(AND(AND($N234&lt;&gt;$BI$6,$N234&lt;&gt;$BJ$6),AP234="有"),$AL$2,VLOOKUP(AP234,'P1'!$B$4:$J$35,9,FALSE)),"")</f>
        <v/>
      </c>
      <c r="AQ235" s="256" t="str">
        <f>IFERROR(IF(AND(AND($N234&lt;&gt;$BI$6,$N234&lt;&gt;$BJ$6),AQ234="有"),$AL$2,VLOOKUP(AQ234,'P1'!$B$4:$J$35,9,FALSE)),"")</f>
        <v/>
      </c>
      <c r="AR235" s="256" t="str">
        <f>IFERROR(IF(AND(AND($N234&lt;&gt;$BI$6,$N234&lt;&gt;$BJ$6),AR234="有"),$AL$2,VLOOKUP(AR234,'P1'!$B$4:$J$35,9,FALSE)),"")</f>
        <v/>
      </c>
      <c r="AS235" s="256" t="str">
        <f>IFERROR(IF(AND(AND($N234&lt;&gt;$BI$6,$N234&lt;&gt;$BJ$6),AS234="有"),$AL$2,VLOOKUP(AS234,'P1'!$B$4:$J$35,9,FALSE)),"")</f>
        <v/>
      </c>
      <c r="AT235" s="256" t="str">
        <f>IFERROR(IF(AND(AND($N234&lt;&gt;$BI$6,$N234&lt;&gt;$BJ$6),AT234="有"),$AL$2,VLOOKUP(AT234,'P1'!$B$4:$J$35,9,FALSE)),"")</f>
        <v/>
      </c>
      <c r="AU235" s="256" t="str">
        <f>IFERROR(IF(AND(AND($N234&lt;&gt;$BI$6,$N234&lt;&gt;$BJ$6),AU234="有"),$AL$2,VLOOKUP(AU234,'P1'!$B$4:$J$35,9,FALSE)),"")</f>
        <v/>
      </c>
      <c r="AV235" s="257">
        <f>SUM(Q235:AU235)</f>
        <v>0</v>
      </c>
      <c r="AW235" s="707"/>
      <c r="AX235" s="709"/>
      <c r="AY235" s="258"/>
      <c r="AZ235" s="258"/>
    </row>
    <row r="236" spans="2:52" ht="17.100000000000001" customHeight="1">
      <c r="B236" s="686">
        <f t="shared" si="14"/>
        <v>102</v>
      </c>
      <c r="C236" s="717"/>
      <c r="D236" s="718"/>
      <c r="E236" s="718"/>
      <c r="F236" s="718"/>
      <c r="G236" s="718"/>
      <c r="H236" s="719"/>
      <c r="I236" s="723"/>
      <c r="J236" s="724"/>
      <c r="K236" s="724"/>
      <c r="L236" s="724"/>
      <c r="M236" s="725"/>
      <c r="N236" s="729"/>
      <c r="O236" s="730"/>
      <c r="P236" s="719"/>
      <c r="Q236" s="259"/>
      <c r="R236" s="259"/>
      <c r="S236" s="259"/>
      <c r="T236" s="259"/>
      <c r="U236" s="259"/>
      <c r="V236" s="259"/>
      <c r="W236" s="259"/>
      <c r="X236" s="259"/>
      <c r="Y236" s="259"/>
      <c r="Z236" s="259"/>
      <c r="AA236" s="259"/>
      <c r="AB236" s="259"/>
      <c r="AC236" s="259"/>
      <c r="AD236" s="259"/>
      <c r="AE236" s="259"/>
      <c r="AF236" s="259"/>
      <c r="AG236" s="259"/>
      <c r="AH236" s="259"/>
      <c r="AI236" s="259"/>
      <c r="AJ236" s="259"/>
      <c r="AK236" s="259"/>
      <c r="AL236" s="259"/>
      <c r="AM236" s="259"/>
      <c r="AN236" s="259"/>
      <c r="AO236" s="259"/>
      <c r="AP236" s="259"/>
      <c r="AQ236" s="259"/>
      <c r="AR236" s="259"/>
      <c r="AS236" s="259"/>
      <c r="AT236" s="259"/>
      <c r="AU236" s="259"/>
      <c r="AV236" s="253">
        <f>COUNTA(Q236:AU236)</f>
        <v>0</v>
      </c>
      <c r="AW236" s="706">
        <f>AV237</f>
        <v>0</v>
      </c>
      <c r="AX236" s="708" t="str">
        <f>IFERROR(ROUNDDOWN(AV237/$AT$2,1),"")</f>
        <v/>
      </c>
      <c r="AY236" s="254"/>
      <c r="AZ236" s="254"/>
    </row>
    <row r="237" spans="2:52" ht="17.100000000000001" customHeight="1">
      <c r="B237" s="687"/>
      <c r="C237" s="720"/>
      <c r="D237" s="721"/>
      <c r="E237" s="721"/>
      <c r="F237" s="721"/>
      <c r="G237" s="721"/>
      <c r="H237" s="722"/>
      <c r="I237" s="726"/>
      <c r="J237" s="727"/>
      <c r="K237" s="727"/>
      <c r="L237" s="727"/>
      <c r="M237" s="728"/>
      <c r="N237" s="720"/>
      <c r="O237" s="721"/>
      <c r="P237" s="722"/>
      <c r="Q237" s="256" t="str">
        <f>IFERROR(IF(AND(AND($N236&lt;&gt;$BI$6,$N236&lt;&gt;$BJ$6),Q236="有"),$AL$2,VLOOKUP(Q236,'P1'!$B$4:$J$35,9,FALSE)),"")</f>
        <v/>
      </c>
      <c r="R237" s="256" t="str">
        <f>IFERROR(IF(AND(AND($N236&lt;&gt;$BI$6,$N236&lt;&gt;$BJ$6),R236="有"),$AL$2,VLOOKUP(R236,'P1'!$B$4:$J$35,9,FALSE)),"")</f>
        <v/>
      </c>
      <c r="S237" s="256" t="str">
        <f>IFERROR(IF(AND(AND($N236&lt;&gt;$BI$6,$N236&lt;&gt;$BJ$6),S236="有"),$AL$2,VLOOKUP(S236,'P1'!$B$4:$J$35,9,FALSE)),"")</f>
        <v/>
      </c>
      <c r="T237" s="256" t="str">
        <f>IFERROR(IF(AND(AND($N236&lt;&gt;$BI$6,$N236&lt;&gt;$BJ$6),T236="有"),$AL$2,VLOOKUP(T236,'P1'!$B$4:$J$35,9,FALSE)),"")</f>
        <v/>
      </c>
      <c r="U237" s="256" t="str">
        <f>IFERROR(IF(AND(AND($N236&lt;&gt;$BI$6,$N236&lt;&gt;$BJ$6),U236="有"),$AL$2,VLOOKUP(U236,'P1'!$B$4:$J$35,9,FALSE)),"")</f>
        <v/>
      </c>
      <c r="V237" s="256" t="str">
        <f>IFERROR(IF(AND(AND($N236&lt;&gt;$BI$6,$N236&lt;&gt;$BJ$6),V236="有"),$AL$2,VLOOKUP(V236,'P1'!$B$4:$J$35,9,FALSE)),"")</f>
        <v/>
      </c>
      <c r="W237" s="256" t="str">
        <f>IFERROR(IF(AND(AND($N236&lt;&gt;$BI$6,$N236&lt;&gt;$BJ$6),W236="有"),$AL$2,VLOOKUP(W236,'P1'!$B$4:$J$35,9,FALSE)),"")</f>
        <v/>
      </c>
      <c r="X237" s="256" t="str">
        <f>IFERROR(IF(AND(AND($N236&lt;&gt;$BI$6,$N236&lt;&gt;$BJ$6),X236="有"),$AL$2,VLOOKUP(X236,'P1'!$B$4:$J$35,9,FALSE)),"")</f>
        <v/>
      </c>
      <c r="Y237" s="256" t="str">
        <f>IFERROR(IF(AND(AND($N236&lt;&gt;$BI$6,$N236&lt;&gt;$BJ$6),Y236="有"),$AL$2,VLOOKUP(Y236,'P1'!$B$4:$J$35,9,FALSE)),"")</f>
        <v/>
      </c>
      <c r="Z237" s="256" t="str">
        <f>IFERROR(IF(AND(AND($N236&lt;&gt;$BI$6,$N236&lt;&gt;$BJ$6),Z236="有"),$AL$2,VLOOKUP(Z236,'P1'!$B$4:$J$35,9,FALSE)),"")</f>
        <v/>
      </c>
      <c r="AA237" s="256" t="str">
        <f>IFERROR(IF(AND(AND($N236&lt;&gt;$BI$6,$N236&lt;&gt;$BJ$6),AA236="有"),$AL$2,VLOOKUP(AA236,'P1'!$B$4:$J$35,9,FALSE)),"")</f>
        <v/>
      </c>
      <c r="AB237" s="256" t="str">
        <f>IFERROR(IF(AND(AND($N236&lt;&gt;$BI$6,$N236&lt;&gt;$BJ$6),AB236="有"),$AL$2,VLOOKUP(AB236,'P1'!$B$4:$J$35,9,FALSE)),"")</f>
        <v/>
      </c>
      <c r="AC237" s="256" t="str">
        <f>IFERROR(IF(AND(AND($N236&lt;&gt;$BI$6,$N236&lt;&gt;$BJ$6),AC236="有"),$AL$2,VLOOKUP(AC236,'P1'!$B$4:$J$35,9,FALSE)),"")</f>
        <v/>
      </c>
      <c r="AD237" s="256" t="str">
        <f>IFERROR(IF(AND(AND($N236&lt;&gt;$BI$6,$N236&lt;&gt;$BJ$6),AD236="有"),$AL$2,VLOOKUP(AD236,'P1'!$B$4:$J$35,9,FALSE)),"")</f>
        <v/>
      </c>
      <c r="AE237" s="256" t="str">
        <f>IFERROR(IF(AND(AND($N236&lt;&gt;$BI$6,$N236&lt;&gt;$BJ$6),AE236="有"),$AL$2,VLOOKUP(AE236,'P1'!$B$4:$J$35,9,FALSE)),"")</f>
        <v/>
      </c>
      <c r="AF237" s="256" t="str">
        <f>IFERROR(IF(AND(AND($N236&lt;&gt;$BI$6,$N236&lt;&gt;$BJ$6),AF236="有"),$AL$2,VLOOKUP(AF236,'P1'!$B$4:$J$35,9,FALSE)),"")</f>
        <v/>
      </c>
      <c r="AG237" s="256" t="str">
        <f>IFERROR(IF(AND(AND($N236&lt;&gt;$BI$6,$N236&lt;&gt;$BJ$6),AG236="有"),$AL$2,VLOOKUP(AG236,'P1'!$B$4:$J$35,9,FALSE)),"")</f>
        <v/>
      </c>
      <c r="AH237" s="256" t="str">
        <f>IFERROR(IF(AND(AND($N236&lt;&gt;$BI$6,$N236&lt;&gt;$BJ$6),AH236="有"),$AL$2,VLOOKUP(AH236,'P1'!$B$4:$J$35,9,FALSE)),"")</f>
        <v/>
      </c>
      <c r="AI237" s="256" t="str">
        <f>IFERROR(IF(AND(AND($N236&lt;&gt;$BI$6,$N236&lt;&gt;$BJ$6),AI236="有"),$AL$2,VLOOKUP(AI236,'P1'!$B$4:$J$35,9,FALSE)),"")</f>
        <v/>
      </c>
      <c r="AJ237" s="256" t="str">
        <f>IFERROR(IF(AND(AND($N236&lt;&gt;$BI$6,$N236&lt;&gt;$BJ$6),AJ236="有"),$AL$2,VLOOKUP(AJ236,'P1'!$B$4:$J$35,9,FALSE)),"")</f>
        <v/>
      </c>
      <c r="AK237" s="256" t="str">
        <f>IFERROR(IF(AND(AND($N236&lt;&gt;$BI$6,$N236&lt;&gt;$BJ$6),AK236="有"),$AL$2,VLOOKUP(AK236,'P1'!$B$4:$J$35,9,FALSE)),"")</f>
        <v/>
      </c>
      <c r="AL237" s="256" t="str">
        <f>IFERROR(IF(AND(AND($N236&lt;&gt;$BI$6,$N236&lt;&gt;$BJ$6),AL236="有"),$AL$2,VLOOKUP(AL236,'P1'!$B$4:$J$35,9,FALSE)),"")</f>
        <v/>
      </c>
      <c r="AM237" s="256" t="str">
        <f>IFERROR(IF(AND(AND($N236&lt;&gt;$BI$6,$N236&lt;&gt;$BJ$6),AM236="有"),$AL$2,VLOOKUP(AM236,'P1'!$B$4:$J$35,9,FALSE)),"")</f>
        <v/>
      </c>
      <c r="AN237" s="256" t="str">
        <f>IFERROR(IF(AND(AND($N236&lt;&gt;$BI$6,$N236&lt;&gt;$BJ$6),AN236="有"),$AL$2,VLOOKUP(AN236,'P1'!$B$4:$J$35,9,FALSE)),"")</f>
        <v/>
      </c>
      <c r="AO237" s="256" t="str">
        <f>IFERROR(IF(AND(AND($N236&lt;&gt;$BI$6,$N236&lt;&gt;$BJ$6),AO236="有"),$AL$2,VLOOKUP(AO236,'P1'!$B$4:$J$35,9,FALSE)),"")</f>
        <v/>
      </c>
      <c r="AP237" s="256" t="str">
        <f>IFERROR(IF(AND(AND($N236&lt;&gt;$BI$6,$N236&lt;&gt;$BJ$6),AP236="有"),$AL$2,VLOOKUP(AP236,'P1'!$B$4:$J$35,9,FALSE)),"")</f>
        <v/>
      </c>
      <c r="AQ237" s="256" t="str">
        <f>IFERROR(IF(AND(AND($N236&lt;&gt;$BI$6,$N236&lt;&gt;$BJ$6),AQ236="有"),$AL$2,VLOOKUP(AQ236,'P1'!$B$4:$J$35,9,FALSE)),"")</f>
        <v/>
      </c>
      <c r="AR237" s="256" t="str">
        <f>IFERROR(IF(AND(AND($N236&lt;&gt;$BI$6,$N236&lt;&gt;$BJ$6),AR236="有"),$AL$2,VLOOKUP(AR236,'P1'!$B$4:$J$35,9,FALSE)),"")</f>
        <v/>
      </c>
      <c r="AS237" s="256" t="str">
        <f>IFERROR(IF(AND(AND($N236&lt;&gt;$BI$6,$N236&lt;&gt;$BJ$6),AS236="有"),$AL$2,VLOOKUP(AS236,'P1'!$B$4:$J$35,9,FALSE)),"")</f>
        <v/>
      </c>
      <c r="AT237" s="256" t="str">
        <f>IFERROR(IF(AND(AND($N236&lt;&gt;$BI$6,$N236&lt;&gt;$BJ$6),AT236="有"),$AL$2,VLOOKUP(AT236,'P1'!$B$4:$J$35,9,FALSE)),"")</f>
        <v/>
      </c>
      <c r="AU237" s="256" t="str">
        <f>IFERROR(IF(AND(AND($N236&lt;&gt;$BI$6,$N236&lt;&gt;$BJ$6),AU236="有"),$AL$2,VLOOKUP(AU236,'P1'!$B$4:$J$35,9,FALSE)),"")</f>
        <v/>
      </c>
      <c r="AV237" s="257">
        <f>SUM(Q237:AU237)</f>
        <v>0</v>
      </c>
      <c r="AW237" s="707"/>
      <c r="AX237" s="709"/>
      <c r="AY237" s="258"/>
      <c r="AZ237" s="258"/>
    </row>
    <row r="238" spans="2:52" ht="17.100000000000001" customHeight="1">
      <c r="B238" s="686">
        <f t="shared" si="14"/>
        <v>103</v>
      </c>
      <c r="C238" s="717"/>
      <c r="D238" s="718"/>
      <c r="E238" s="718"/>
      <c r="F238" s="718"/>
      <c r="G238" s="718"/>
      <c r="H238" s="719"/>
      <c r="I238" s="723"/>
      <c r="J238" s="724"/>
      <c r="K238" s="724"/>
      <c r="L238" s="724"/>
      <c r="M238" s="725"/>
      <c r="N238" s="729"/>
      <c r="O238" s="730"/>
      <c r="P238" s="719"/>
      <c r="Q238" s="259"/>
      <c r="R238" s="259"/>
      <c r="S238" s="259"/>
      <c r="T238" s="259"/>
      <c r="U238" s="259"/>
      <c r="V238" s="259"/>
      <c r="W238" s="259"/>
      <c r="X238" s="259"/>
      <c r="Y238" s="259"/>
      <c r="Z238" s="259"/>
      <c r="AA238" s="259"/>
      <c r="AB238" s="259"/>
      <c r="AC238" s="259"/>
      <c r="AD238" s="259"/>
      <c r="AE238" s="259"/>
      <c r="AF238" s="259"/>
      <c r="AG238" s="259"/>
      <c r="AH238" s="259"/>
      <c r="AI238" s="259"/>
      <c r="AJ238" s="259"/>
      <c r="AK238" s="259"/>
      <c r="AL238" s="259"/>
      <c r="AM238" s="259"/>
      <c r="AN238" s="259"/>
      <c r="AO238" s="259"/>
      <c r="AP238" s="259"/>
      <c r="AQ238" s="259"/>
      <c r="AR238" s="259"/>
      <c r="AS238" s="259"/>
      <c r="AT238" s="259"/>
      <c r="AU238" s="259"/>
      <c r="AV238" s="253">
        <f>COUNTA(Q238:AU238)</f>
        <v>0</v>
      </c>
      <c r="AW238" s="706">
        <f>AV239</f>
        <v>0</v>
      </c>
      <c r="AX238" s="708" t="str">
        <f>IFERROR(ROUNDDOWN(AV239/$AT$2,1),"")</f>
        <v/>
      </c>
      <c r="AY238" s="254"/>
      <c r="AZ238" s="254"/>
    </row>
    <row r="239" spans="2:52" ht="17.100000000000001" customHeight="1">
      <c r="B239" s="687"/>
      <c r="C239" s="720"/>
      <c r="D239" s="721"/>
      <c r="E239" s="721"/>
      <c r="F239" s="721"/>
      <c r="G239" s="721"/>
      <c r="H239" s="722"/>
      <c r="I239" s="726"/>
      <c r="J239" s="727"/>
      <c r="K239" s="727"/>
      <c r="L239" s="727"/>
      <c r="M239" s="728"/>
      <c r="N239" s="720"/>
      <c r="O239" s="721"/>
      <c r="P239" s="722"/>
      <c r="Q239" s="256" t="str">
        <f>IFERROR(IF(AND(AND($N238&lt;&gt;$BI$6,$N238&lt;&gt;$BJ$6),Q238="有"),$AL$2,VLOOKUP(Q238,'P1'!$B$4:$J$35,9,FALSE)),"")</f>
        <v/>
      </c>
      <c r="R239" s="256" t="str">
        <f>IFERROR(IF(AND(AND($N238&lt;&gt;$BI$6,$N238&lt;&gt;$BJ$6),R238="有"),$AL$2,VLOOKUP(R238,'P1'!$B$4:$J$35,9,FALSE)),"")</f>
        <v/>
      </c>
      <c r="S239" s="256" t="str">
        <f>IFERROR(IF(AND(AND($N238&lt;&gt;$BI$6,$N238&lt;&gt;$BJ$6),S238="有"),$AL$2,VLOOKUP(S238,'P1'!$B$4:$J$35,9,FALSE)),"")</f>
        <v/>
      </c>
      <c r="T239" s="256" t="str">
        <f>IFERROR(IF(AND(AND($N238&lt;&gt;$BI$6,$N238&lt;&gt;$BJ$6),T238="有"),$AL$2,VLOOKUP(T238,'P1'!$B$4:$J$35,9,FALSE)),"")</f>
        <v/>
      </c>
      <c r="U239" s="256" t="str">
        <f>IFERROR(IF(AND(AND($N238&lt;&gt;$BI$6,$N238&lt;&gt;$BJ$6),U238="有"),$AL$2,VLOOKUP(U238,'P1'!$B$4:$J$35,9,FALSE)),"")</f>
        <v/>
      </c>
      <c r="V239" s="256" t="str">
        <f>IFERROR(IF(AND(AND($N238&lt;&gt;$BI$6,$N238&lt;&gt;$BJ$6),V238="有"),$AL$2,VLOOKUP(V238,'P1'!$B$4:$J$35,9,FALSE)),"")</f>
        <v/>
      </c>
      <c r="W239" s="256" t="str">
        <f>IFERROR(IF(AND(AND($N238&lt;&gt;$BI$6,$N238&lt;&gt;$BJ$6),W238="有"),$AL$2,VLOOKUP(W238,'P1'!$B$4:$J$35,9,FALSE)),"")</f>
        <v/>
      </c>
      <c r="X239" s="256" t="str">
        <f>IFERROR(IF(AND(AND($N238&lt;&gt;$BI$6,$N238&lt;&gt;$BJ$6),X238="有"),$AL$2,VLOOKUP(X238,'P1'!$B$4:$J$35,9,FALSE)),"")</f>
        <v/>
      </c>
      <c r="Y239" s="256" t="str">
        <f>IFERROR(IF(AND(AND($N238&lt;&gt;$BI$6,$N238&lt;&gt;$BJ$6),Y238="有"),$AL$2,VLOOKUP(Y238,'P1'!$B$4:$J$35,9,FALSE)),"")</f>
        <v/>
      </c>
      <c r="Z239" s="256" t="str">
        <f>IFERROR(IF(AND(AND($N238&lt;&gt;$BI$6,$N238&lt;&gt;$BJ$6),Z238="有"),$AL$2,VLOOKUP(Z238,'P1'!$B$4:$J$35,9,FALSE)),"")</f>
        <v/>
      </c>
      <c r="AA239" s="256" t="str">
        <f>IFERROR(IF(AND(AND($N238&lt;&gt;$BI$6,$N238&lt;&gt;$BJ$6),AA238="有"),$AL$2,VLOOKUP(AA238,'P1'!$B$4:$J$35,9,FALSE)),"")</f>
        <v/>
      </c>
      <c r="AB239" s="256" t="str">
        <f>IFERROR(IF(AND(AND($N238&lt;&gt;$BI$6,$N238&lt;&gt;$BJ$6),AB238="有"),$AL$2,VLOOKUP(AB238,'P1'!$B$4:$J$35,9,FALSE)),"")</f>
        <v/>
      </c>
      <c r="AC239" s="256" t="str">
        <f>IFERROR(IF(AND(AND($N238&lt;&gt;$BI$6,$N238&lt;&gt;$BJ$6),AC238="有"),$AL$2,VLOOKUP(AC238,'P1'!$B$4:$J$35,9,FALSE)),"")</f>
        <v/>
      </c>
      <c r="AD239" s="256" t="str">
        <f>IFERROR(IF(AND(AND($N238&lt;&gt;$BI$6,$N238&lt;&gt;$BJ$6),AD238="有"),$AL$2,VLOOKUP(AD238,'P1'!$B$4:$J$35,9,FALSE)),"")</f>
        <v/>
      </c>
      <c r="AE239" s="256" t="str">
        <f>IFERROR(IF(AND(AND($N238&lt;&gt;$BI$6,$N238&lt;&gt;$BJ$6),AE238="有"),$AL$2,VLOOKUP(AE238,'P1'!$B$4:$J$35,9,FALSE)),"")</f>
        <v/>
      </c>
      <c r="AF239" s="256" t="str">
        <f>IFERROR(IF(AND(AND($N238&lt;&gt;$BI$6,$N238&lt;&gt;$BJ$6),AF238="有"),$AL$2,VLOOKUP(AF238,'P1'!$B$4:$J$35,9,FALSE)),"")</f>
        <v/>
      </c>
      <c r="AG239" s="256" t="str">
        <f>IFERROR(IF(AND(AND($N238&lt;&gt;$BI$6,$N238&lt;&gt;$BJ$6),AG238="有"),$AL$2,VLOOKUP(AG238,'P1'!$B$4:$J$35,9,FALSE)),"")</f>
        <v/>
      </c>
      <c r="AH239" s="256" t="str">
        <f>IFERROR(IF(AND(AND($N238&lt;&gt;$BI$6,$N238&lt;&gt;$BJ$6),AH238="有"),$AL$2,VLOOKUP(AH238,'P1'!$B$4:$J$35,9,FALSE)),"")</f>
        <v/>
      </c>
      <c r="AI239" s="256" t="str">
        <f>IFERROR(IF(AND(AND($N238&lt;&gt;$BI$6,$N238&lt;&gt;$BJ$6),AI238="有"),$AL$2,VLOOKUP(AI238,'P1'!$B$4:$J$35,9,FALSE)),"")</f>
        <v/>
      </c>
      <c r="AJ239" s="256" t="str">
        <f>IFERROR(IF(AND(AND($N238&lt;&gt;$BI$6,$N238&lt;&gt;$BJ$6),AJ238="有"),$AL$2,VLOOKUP(AJ238,'P1'!$B$4:$J$35,9,FALSE)),"")</f>
        <v/>
      </c>
      <c r="AK239" s="256" t="str">
        <f>IFERROR(IF(AND(AND($N238&lt;&gt;$BI$6,$N238&lt;&gt;$BJ$6),AK238="有"),$AL$2,VLOOKUP(AK238,'P1'!$B$4:$J$35,9,FALSE)),"")</f>
        <v/>
      </c>
      <c r="AL239" s="256" t="str">
        <f>IFERROR(IF(AND(AND($N238&lt;&gt;$BI$6,$N238&lt;&gt;$BJ$6),AL238="有"),$AL$2,VLOOKUP(AL238,'P1'!$B$4:$J$35,9,FALSE)),"")</f>
        <v/>
      </c>
      <c r="AM239" s="256" t="str">
        <f>IFERROR(IF(AND(AND($N238&lt;&gt;$BI$6,$N238&lt;&gt;$BJ$6),AM238="有"),$AL$2,VLOOKUP(AM238,'P1'!$B$4:$J$35,9,FALSE)),"")</f>
        <v/>
      </c>
      <c r="AN239" s="256" t="str">
        <f>IFERROR(IF(AND(AND($N238&lt;&gt;$BI$6,$N238&lt;&gt;$BJ$6),AN238="有"),$AL$2,VLOOKUP(AN238,'P1'!$B$4:$J$35,9,FALSE)),"")</f>
        <v/>
      </c>
      <c r="AO239" s="256" t="str">
        <f>IFERROR(IF(AND(AND($N238&lt;&gt;$BI$6,$N238&lt;&gt;$BJ$6),AO238="有"),$AL$2,VLOOKUP(AO238,'P1'!$B$4:$J$35,9,FALSE)),"")</f>
        <v/>
      </c>
      <c r="AP239" s="256" t="str">
        <f>IFERROR(IF(AND(AND($N238&lt;&gt;$BI$6,$N238&lt;&gt;$BJ$6),AP238="有"),$AL$2,VLOOKUP(AP238,'P1'!$B$4:$J$35,9,FALSE)),"")</f>
        <v/>
      </c>
      <c r="AQ239" s="256" t="str">
        <f>IFERROR(IF(AND(AND($N238&lt;&gt;$BI$6,$N238&lt;&gt;$BJ$6),AQ238="有"),$AL$2,VLOOKUP(AQ238,'P1'!$B$4:$J$35,9,FALSE)),"")</f>
        <v/>
      </c>
      <c r="AR239" s="256" t="str">
        <f>IFERROR(IF(AND(AND($N238&lt;&gt;$BI$6,$N238&lt;&gt;$BJ$6),AR238="有"),$AL$2,VLOOKUP(AR238,'P1'!$B$4:$J$35,9,FALSE)),"")</f>
        <v/>
      </c>
      <c r="AS239" s="256" t="str">
        <f>IFERROR(IF(AND(AND($N238&lt;&gt;$BI$6,$N238&lt;&gt;$BJ$6),AS238="有"),$AL$2,VLOOKUP(AS238,'P1'!$B$4:$J$35,9,FALSE)),"")</f>
        <v/>
      </c>
      <c r="AT239" s="256" t="str">
        <f>IFERROR(IF(AND(AND($N238&lt;&gt;$BI$6,$N238&lt;&gt;$BJ$6),AT238="有"),$AL$2,VLOOKUP(AT238,'P1'!$B$4:$J$35,9,FALSE)),"")</f>
        <v/>
      </c>
      <c r="AU239" s="256" t="str">
        <f>IFERROR(IF(AND(AND($N238&lt;&gt;$BI$6,$N238&lt;&gt;$BJ$6),AU238="有"),$AL$2,VLOOKUP(AU238,'P1'!$B$4:$J$35,9,FALSE)),"")</f>
        <v/>
      </c>
      <c r="AV239" s="257">
        <f>SUM(Q239:AU239)</f>
        <v>0</v>
      </c>
      <c r="AW239" s="707"/>
      <c r="AX239" s="709"/>
      <c r="AY239" s="258"/>
      <c r="AZ239" s="258"/>
    </row>
    <row r="240" spans="2:52" ht="17.100000000000001" customHeight="1">
      <c r="B240" s="686">
        <f t="shared" si="14"/>
        <v>104</v>
      </c>
      <c r="C240" s="717"/>
      <c r="D240" s="718"/>
      <c r="E240" s="718"/>
      <c r="F240" s="718"/>
      <c r="G240" s="718"/>
      <c r="H240" s="719"/>
      <c r="I240" s="723"/>
      <c r="J240" s="724"/>
      <c r="K240" s="724"/>
      <c r="L240" s="724"/>
      <c r="M240" s="725"/>
      <c r="N240" s="729"/>
      <c r="O240" s="730"/>
      <c r="P240" s="719"/>
      <c r="Q240" s="259"/>
      <c r="R240" s="259"/>
      <c r="S240" s="259"/>
      <c r="T240" s="259"/>
      <c r="U240" s="259"/>
      <c r="V240" s="259"/>
      <c r="W240" s="259"/>
      <c r="X240" s="259"/>
      <c r="Y240" s="259"/>
      <c r="Z240" s="259"/>
      <c r="AA240" s="259"/>
      <c r="AB240" s="259"/>
      <c r="AC240" s="259"/>
      <c r="AD240" s="259"/>
      <c r="AE240" s="259"/>
      <c r="AF240" s="259"/>
      <c r="AG240" s="259"/>
      <c r="AH240" s="259"/>
      <c r="AI240" s="259"/>
      <c r="AJ240" s="259"/>
      <c r="AK240" s="259"/>
      <c r="AL240" s="259"/>
      <c r="AM240" s="259"/>
      <c r="AN240" s="259"/>
      <c r="AO240" s="259"/>
      <c r="AP240" s="259"/>
      <c r="AQ240" s="259"/>
      <c r="AR240" s="259"/>
      <c r="AS240" s="259"/>
      <c r="AT240" s="259"/>
      <c r="AU240" s="259"/>
      <c r="AV240" s="253">
        <f>COUNTA(Q240:AU240)</f>
        <v>0</v>
      </c>
      <c r="AW240" s="706">
        <f>AV241</f>
        <v>0</v>
      </c>
      <c r="AX240" s="708" t="str">
        <f>IFERROR(ROUNDDOWN(AV241/$AT$2,1),"")</f>
        <v/>
      </c>
      <c r="AY240" s="254"/>
      <c r="AZ240" s="254"/>
    </row>
    <row r="241" spans="2:59" ht="17.100000000000001" customHeight="1">
      <c r="B241" s="687"/>
      <c r="C241" s="720"/>
      <c r="D241" s="721"/>
      <c r="E241" s="721"/>
      <c r="F241" s="721"/>
      <c r="G241" s="721"/>
      <c r="H241" s="722"/>
      <c r="I241" s="726"/>
      <c r="J241" s="727"/>
      <c r="K241" s="727"/>
      <c r="L241" s="727"/>
      <c r="M241" s="728"/>
      <c r="N241" s="720"/>
      <c r="O241" s="721"/>
      <c r="P241" s="722"/>
      <c r="Q241" s="256" t="str">
        <f>IFERROR(IF(AND(AND($N240&lt;&gt;$BI$6,$N240&lt;&gt;$BJ$6),Q240="有"),$AL$2,VLOOKUP(Q240,'P1'!$B$4:$J$35,9,FALSE)),"")</f>
        <v/>
      </c>
      <c r="R241" s="256" t="str">
        <f>IFERROR(IF(AND(AND($N240&lt;&gt;$BI$6,$N240&lt;&gt;$BJ$6),R240="有"),$AL$2,VLOOKUP(R240,'P1'!$B$4:$J$35,9,FALSE)),"")</f>
        <v/>
      </c>
      <c r="S241" s="256" t="str">
        <f>IFERROR(IF(AND(AND($N240&lt;&gt;$BI$6,$N240&lt;&gt;$BJ$6),S240="有"),$AL$2,VLOOKUP(S240,'P1'!$B$4:$J$35,9,FALSE)),"")</f>
        <v/>
      </c>
      <c r="T241" s="256" t="str">
        <f>IFERROR(IF(AND(AND($N240&lt;&gt;$BI$6,$N240&lt;&gt;$BJ$6),T240="有"),$AL$2,VLOOKUP(T240,'P1'!$B$4:$J$35,9,FALSE)),"")</f>
        <v/>
      </c>
      <c r="U241" s="256" t="str">
        <f>IFERROR(IF(AND(AND($N240&lt;&gt;$BI$6,$N240&lt;&gt;$BJ$6),U240="有"),$AL$2,VLOOKUP(U240,'P1'!$B$4:$J$35,9,FALSE)),"")</f>
        <v/>
      </c>
      <c r="V241" s="256" t="str">
        <f>IFERROR(IF(AND(AND($N240&lt;&gt;$BI$6,$N240&lt;&gt;$BJ$6),V240="有"),$AL$2,VLOOKUP(V240,'P1'!$B$4:$J$35,9,FALSE)),"")</f>
        <v/>
      </c>
      <c r="W241" s="256" t="str">
        <f>IFERROR(IF(AND(AND($N240&lt;&gt;$BI$6,$N240&lt;&gt;$BJ$6),W240="有"),$AL$2,VLOOKUP(W240,'P1'!$B$4:$J$35,9,FALSE)),"")</f>
        <v/>
      </c>
      <c r="X241" s="256" t="str">
        <f>IFERROR(IF(AND(AND($N240&lt;&gt;$BI$6,$N240&lt;&gt;$BJ$6),X240="有"),$AL$2,VLOOKUP(X240,'P1'!$B$4:$J$35,9,FALSE)),"")</f>
        <v/>
      </c>
      <c r="Y241" s="256" t="str">
        <f>IFERROR(IF(AND(AND($N240&lt;&gt;$BI$6,$N240&lt;&gt;$BJ$6),Y240="有"),$AL$2,VLOOKUP(Y240,'P1'!$B$4:$J$35,9,FALSE)),"")</f>
        <v/>
      </c>
      <c r="Z241" s="256" t="str">
        <f>IFERROR(IF(AND(AND($N240&lt;&gt;$BI$6,$N240&lt;&gt;$BJ$6),Z240="有"),$AL$2,VLOOKUP(Z240,'P1'!$B$4:$J$35,9,FALSE)),"")</f>
        <v/>
      </c>
      <c r="AA241" s="256" t="str">
        <f>IFERROR(IF(AND(AND($N240&lt;&gt;$BI$6,$N240&lt;&gt;$BJ$6),AA240="有"),$AL$2,VLOOKUP(AA240,'P1'!$B$4:$J$35,9,FALSE)),"")</f>
        <v/>
      </c>
      <c r="AB241" s="256" t="str">
        <f>IFERROR(IF(AND(AND($N240&lt;&gt;$BI$6,$N240&lt;&gt;$BJ$6),AB240="有"),$AL$2,VLOOKUP(AB240,'P1'!$B$4:$J$35,9,FALSE)),"")</f>
        <v/>
      </c>
      <c r="AC241" s="256" t="str">
        <f>IFERROR(IF(AND(AND($N240&lt;&gt;$BI$6,$N240&lt;&gt;$BJ$6),AC240="有"),$AL$2,VLOOKUP(AC240,'P1'!$B$4:$J$35,9,FALSE)),"")</f>
        <v/>
      </c>
      <c r="AD241" s="256" t="str">
        <f>IFERROR(IF(AND(AND($N240&lt;&gt;$BI$6,$N240&lt;&gt;$BJ$6),AD240="有"),$AL$2,VLOOKUP(AD240,'P1'!$B$4:$J$35,9,FALSE)),"")</f>
        <v/>
      </c>
      <c r="AE241" s="256" t="str">
        <f>IFERROR(IF(AND(AND($N240&lt;&gt;$BI$6,$N240&lt;&gt;$BJ$6),AE240="有"),$AL$2,VLOOKUP(AE240,'P1'!$B$4:$J$35,9,FALSE)),"")</f>
        <v/>
      </c>
      <c r="AF241" s="256" t="str">
        <f>IFERROR(IF(AND(AND($N240&lt;&gt;$BI$6,$N240&lt;&gt;$BJ$6),AF240="有"),$AL$2,VLOOKUP(AF240,'P1'!$B$4:$J$35,9,FALSE)),"")</f>
        <v/>
      </c>
      <c r="AG241" s="256" t="str">
        <f>IFERROR(IF(AND(AND($N240&lt;&gt;$BI$6,$N240&lt;&gt;$BJ$6),AG240="有"),$AL$2,VLOOKUP(AG240,'P1'!$B$4:$J$35,9,FALSE)),"")</f>
        <v/>
      </c>
      <c r="AH241" s="256" t="str">
        <f>IFERROR(IF(AND(AND($N240&lt;&gt;$BI$6,$N240&lt;&gt;$BJ$6),AH240="有"),$AL$2,VLOOKUP(AH240,'P1'!$B$4:$J$35,9,FALSE)),"")</f>
        <v/>
      </c>
      <c r="AI241" s="256" t="str">
        <f>IFERROR(IF(AND(AND($N240&lt;&gt;$BI$6,$N240&lt;&gt;$BJ$6),AI240="有"),$AL$2,VLOOKUP(AI240,'P1'!$B$4:$J$35,9,FALSE)),"")</f>
        <v/>
      </c>
      <c r="AJ241" s="256" t="str">
        <f>IFERROR(IF(AND(AND($N240&lt;&gt;$BI$6,$N240&lt;&gt;$BJ$6),AJ240="有"),$AL$2,VLOOKUP(AJ240,'P1'!$B$4:$J$35,9,FALSE)),"")</f>
        <v/>
      </c>
      <c r="AK241" s="256" t="str">
        <f>IFERROR(IF(AND(AND($N240&lt;&gt;$BI$6,$N240&lt;&gt;$BJ$6),AK240="有"),$AL$2,VLOOKUP(AK240,'P1'!$B$4:$J$35,9,FALSE)),"")</f>
        <v/>
      </c>
      <c r="AL241" s="256" t="str">
        <f>IFERROR(IF(AND(AND($N240&lt;&gt;$BI$6,$N240&lt;&gt;$BJ$6),AL240="有"),$AL$2,VLOOKUP(AL240,'P1'!$B$4:$J$35,9,FALSE)),"")</f>
        <v/>
      </c>
      <c r="AM241" s="256" t="str">
        <f>IFERROR(IF(AND(AND($N240&lt;&gt;$BI$6,$N240&lt;&gt;$BJ$6),AM240="有"),$AL$2,VLOOKUP(AM240,'P1'!$B$4:$J$35,9,FALSE)),"")</f>
        <v/>
      </c>
      <c r="AN241" s="256" t="str">
        <f>IFERROR(IF(AND(AND($N240&lt;&gt;$BI$6,$N240&lt;&gt;$BJ$6),AN240="有"),$AL$2,VLOOKUP(AN240,'P1'!$B$4:$J$35,9,FALSE)),"")</f>
        <v/>
      </c>
      <c r="AO241" s="256" t="str">
        <f>IFERROR(IF(AND(AND($N240&lt;&gt;$BI$6,$N240&lt;&gt;$BJ$6),AO240="有"),$AL$2,VLOOKUP(AO240,'P1'!$B$4:$J$35,9,FALSE)),"")</f>
        <v/>
      </c>
      <c r="AP241" s="256" t="str">
        <f>IFERROR(IF(AND(AND($N240&lt;&gt;$BI$6,$N240&lt;&gt;$BJ$6),AP240="有"),$AL$2,VLOOKUP(AP240,'P1'!$B$4:$J$35,9,FALSE)),"")</f>
        <v/>
      </c>
      <c r="AQ241" s="256" t="str">
        <f>IFERROR(IF(AND(AND($N240&lt;&gt;$BI$6,$N240&lt;&gt;$BJ$6),AQ240="有"),$AL$2,VLOOKUP(AQ240,'P1'!$B$4:$J$35,9,FALSE)),"")</f>
        <v/>
      </c>
      <c r="AR241" s="256" t="str">
        <f>IFERROR(IF(AND(AND($N240&lt;&gt;$BI$6,$N240&lt;&gt;$BJ$6),AR240="有"),$AL$2,VLOOKUP(AR240,'P1'!$B$4:$J$35,9,FALSE)),"")</f>
        <v/>
      </c>
      <c r="AS241" s="256" t="str">
        <f>IFERROR(IF(AND(AND($N240&lt;&gt;$BI$6,$N240&lt;&gt;$BJ$6),AS240="有"),$AL$2,VLOOKUP(AS240,'P1'!$B$4:$J$35,9,FALSE)),"")</f>
        <v/>
      </c>
      <c r="AT241" s="256" t="str">
        <f>IFERROR(IF(AND(AND($N240&lt;&gt;$BI$6,$N240&lt;&gt;$BJ$6),AT240="有"),$AL$2,VLOOKUP(AT240,'P1'!$B$4:$J$35,9,FALSE)),"")</f>
        <v/>
      </c>
      <c r="AU241" s="256" t="str">
        <f>IFERROR(IF(AND(AND($N240&lt;&gt;$BI$6,$N240&lt;&gt;$BJ$6),AU240="有"),$AL$2,VLOOKUP(AU240,'P1'!$B$4:$J$35,9,FALSE)),"")</f>
        <v/>
      </c>
      <c r="AV241" s="257">
        <f>SUM(Q241:AU241)</f>
        <v>0</v>
      </c>
      <c r="AW241" s="707"/>
      <c r="AX241" s="709"/>
      <c r="AY241" s="258"/>
      <c r="AZ241" s="258"/>
    </row>
    <row r="242" spans="2:59" ht="17.100000000000001" customHeight="1">
      <c r="B242" s="686">
        <f t="shared" si="14"/>
        <v>105</v>
      </c>
      <c r="C242" s="717"/>
      <c r="D242" s="718"/>
      <c r="E242" s="718"/>
      <c r="F242" s="718"/>
      <c r="G242" s="718"/>
      <c r="H242" s="719"/>
      <c r="I242" s="723"/>
      <c r="J242" s="724"/>
      <c r="K242" s="724"/>
      <c r="L242" s="724"/>
      <c r="M242" s="725"/>
      <c r="N242" s="729"/>
      <c r="O242" s="730"/>
      <c r="P242" s="719"/>
      <c r="Q242" s="259"/>
      <c r="R242" s="259"/>
      <c r="S242" s="259"/>
      <c r="T242" s="259"/>
      <c r="U242" s="259"/>
      <c r="V242" s="259"/>
      <c r="W242" s="259"/>
      <c r="X242" s="259"/>
      <c r="Y242" s="259"/>
      <c r="Z242" s="259"/>
      <c r="AA242" s="259"/>
      <c r="AB242" s="259"/>
      <c r="AC242" s="259"/>
      <c r="AD242" s="259"/>
      <c r="AE242" s="259"/>
      <c r="AF242" s="259"/>
      <c r="AG242" s="259"/>
      <c r="AH242" s="259"/>
      <c r="AI242" s="259"/>
      <c r="AJ242" s="259"/>
      <c r="AK242" s="259"/>
      <c r="AL242" s="259"/>
      <c r="AM242" s="259"/>
      <c r="AN242" s="259"/>
      <c r="AO242" s="259"/>
      <c r="AP242" s="259"/>
      <c r="AQ242" s="259"/>
      <c r="AR242" s="259"/>
      <c r="AS242" s="259"/>
      <c r="AT242" s="259"/>
      <c r="AU242" s="259"/>
      <c r="AV242" s="253">
        <f>COUNTA(Q242:AU242)</f>
        <v>0</v>
      </c>
      <c r="AW242" s="706">
        <f>AV243</f>
        <v>0</v>
      </c>
      <c r="AX242" s="708" t="str">
        <f>IFERROR(ROUNDDOWN(AV243/$AT$2,1),"")</f>
        <v/>
      </c>
      <c r="AY242" s="254"/>
      <c r="AZ242" s="254"/>
    </row>
    <row r="243" spans="2:59" ht="17.100000000000001" customHeight="1">
      <c r="B243" s="687"/>
      <c r="C243" s="720"/>
      <c r="D243" s="721"/>
      <c r="E243" s="721"/>
      <c r="F243" s="721"/>
      <c r="G243" s="721"/>
      <c r="H243" s="722"/>
      <c r="I243" s="726"/>
      <c r="J243" s="727"/>
      <c r="K243" s="727"/>
      <c r="L243" s="727"/>
      <c r="M243" s="728"/>
      <c r="N243" s="720"/>
      <c r="O243" s="721"/>
      <c r="P243" s="722"/>
      <c r="Q243" s="256" t="str">
        <f>IFERROR(IF(AND(AND($N242&lt;&gt;$BI$6,$N242&lt;&gt;$BJ$6),Q242="有"),$AL$2,VLOOKUP(Q242,'P1'!$B$4:$J$35,9,FALSE)),"")</f>
        <v/>
      </c>
      <c r="R243" s="256" t="str">
        <f>IFERROR(IF(AND(AND($N242&lt;&gt;$BI$6,$N242&lt;&gt;$BJ$6),R242="有"),$AL$2,VLOOKUP(R242,'P1'!$B$4:$J$35,9,FALSE)),"")</f>
        <v/>
      </c>
      <c r="S243" s="256" t="str">
        <f>IFERROR(IF(AND(AND($N242&lt;&gt;$BI$6,$N242&lt;&gt;$BJ$6),S242="有"),$AL$2,VLOOKUP(S242,'P1'!$B$4:$J$35,9,FALSE)),"")</f>
        <v/>
      </c>
      <c r="T243" s="256" t="str">
        <f>IFERROR(IF(AND(AND($N242&lt;&gt;$BI$6,$N242&lt;&gt;$BJ$6),T242="有"),$AL$2,VLOOKUP(T242,'P1'!$B$4:$J$35,9,FALSE)),"")</f>
        <v/>
      </c>
      <c r="U243" s="256" t="str">
        <f>IFERROR(IF(AND(AND($N242&lt;&gt;$BI$6,$N242&lt;&gt;$BJ$6),U242="有"),$AL$2,VLOOKUP(U242,'P1'!$B$4:$J$35,9,FALSE)),"")</f>
        <v/>
      </c>
      <c r="V243" s="256" t="str">
        <f>IFERROR(IF(AND(AND($N242&lt;&gt;$BI$6,$N242&lt;&gt;$BJ$6),V242="有"),$AL$2,VLOOKUP(V242,'P1'!$B$4:$J$35,9,FALSE)),"")</f>
        <v/>
      </c>
      <c r="W243" s="256" t="str">
        <f>IFERROR(IF(AND(AND($N242&lt;&gt;$BI$6,$N242&lt;&gt;$BJ$6),W242="有"),$AL$2,VLOOKUP(W242,'P1'!$B$4:$J$35,9,FALSE)),"")</f>
        <v/>
      </c>
      <c r="X243" s="256" t="str">
        <f>IFERROR(IF(AND(AND($N242&lt;&gt;$BI$6,$N242&lt;&gt;$BJ$6),X242="有"),$AL$2,VLOOKUP(X242,'P1'!$B$4:$J$35,9,FALSE)),"")</f>
        <v/>
      </c>
      <c r="Y243" s="256" t="str">
        <f>IFERROR(IF(AND(AND($N242&lt;&gt;$BI$6,$N242&lt;&gt;$BJ$6),Y242="有"),$AL$2,VLOOKUP(Y242,'P1'!$B$4:$J$35,9,FALSE)),"")</f>
        <v/>
      </c>
      <c r="Z243" s="256" t="str">
        <f>IFERROR(IF(AND(AND($N242&lt;&gt;$BI$6,$N242&lt;&gt;$BJ$6),Z242="有"),$AL$2,VLOOKUP(Z242,'P1'!$B$4:$J$35,9,FALSE)),"")</f>
        <v/>
      </c>
      <c r="AA243" s="256" t="str">
        <f>IFERROR(IF(AND(AND($N242&lt;&gt;$BI$6,$N242&lt;&gt;$BJ$6),AA242="有"),$AL$2,VLOOKUP(AA242,'P1'!$B$4:$J$35,9,FALSE)),"")</f>
        <v/>
      </c>
      <c r="AB243" s="256" t="str">
        <f>IFERROR(IF(AND(AND($N242&lt;&gt;$BI$6,$N242&lt;&gt;$BJ$6),AB242="有"),$AL$2,VLOOKUP(AB242,'P1'!$B$4:$J$35,9,FALSE)),"")</f>
        <v/>
      </c>
      <c r="AC243" s="256" t="str">
        <f>IFERROR(IF(AND(AND($N242&lt;&gt;$BI$6,$N242&lt;&gt;$BJ$6),AC242="有"),$AL$2,VLOOKUP(AC242,'P1'!$B$4:$J$35,9,FALSE)),"")</f>
        <v/>
      </c>
      <c r="AD243" s="256" t="str">
        <f>IFERROR(IF(AND(AND($N242&lt;&gt;$BI$6,$N242&lt;&gt;$BJ$6),AD242="有"),$AL$2,VLOOKUP(AD242,'P1'!$B$4:$J$35,9,FALSE)),"")</f>
        <v/>
      </c>
      <c r="AE243" s="256" t="str">
        <f>IFERROR(IF(AND(AND($N242&lt;&gt;$BI$6,$N242&lt;&gt;$BJ$6),AE242="有"),$AL$2,VLOOKUP(AE242,'P1'!$B$4:$J$35,9,FALSE)),"")</f>
        <v/>
      </c>
      <c r="AF243" s="256" t="str">
        <f>IFERROR(IF(AND(AND($N242&lt;&gt;$BI$6,$N242&lt;&gt;$BJ$6),AF242="有"),$AL$2,VLOOKUP(AF242,'P1'!$B$4:$J$35,9,FALSE)),"")</f>
        <v/>
      </c>
      <c r="AG243" s="256" t="str">
        <f>IFERROR(IF(AND(AND($N242&lt;&gt;$BI$6,$N242&lt;&gt;$BJ$6),AG242="有"),$AL$2,VLOOKUP(AG242,'P1'!$B$4:$J$35,9,FALSE)),"")</f>
        <v/>
      </c>
      <c r="AH243" s="256" t="str">
        <f>IFERROR(IF(AND(AND($N242&lt;&gt;$BI$6,$N242&lt;&gt;$BJ$6),AH242="有"),$AL$2,VLOOKUP(AH242,'P1'!$B$4:$J$35,9,FALSE)),"")</f>
        <v/>
      </c>
      <c r="AI243" s="256" t="str">
        <f>IFERROR(IF(AND(AND($N242&lt;&gt;$BI$6,$N242&lt;&gt;$BJ$6),AI242="有"),$AL$2,VLOOKUP(AI242,'P1'!$B$4:$J$35,9,FALSE)),"")</f>
        <v/>
      </c>
      <c r="AJ243" s="256" t="str">
        <f>IFERROR(IF(AND(AND($N242&lt;&gt;$BI$6,$N242&lt;&gt;$BJ$6),AJ242="有"),$AL$2,VLOOKUP(AJ242,'P1'!$B$4:$J$35,9,FALSE)),"")</f>
        <v/>
      </c>
      <c r="AK243" s="256" t="str">
        <f>IFERROR(IF(AND(AND($N242&lt;&gt;$BI$6,$N242&lt;&gt;$BJ$6),AK242="有"),$AL$2,VLOOKUP(AK242,'P1'!$B$4:$J$35,9,FALSE)),"")</f>
        <v/>
      </c>
      <c r="AL243" s="256" t="str">
        <f>IFERROR(IF(AND(AND($N242&lt;&gt;$BI$6,$N242&lt;&gt;$BJ$6),AL242="有"),$AL$2,VLOOKUP(AL242,'P1'!$B$4:$J$35,9,FALSE)),"")</f>
        <v/>
      </c>
      <c r="AM243" s="256" t="str">
        <f>IFERROR(IF(AND(AND($N242&lt;&gt;$BI$6,$N242&lt;&gt;$BJ$6),AM242="有"),$AL$2,VLOOKUP(AM242,'P1'!$B$4:$J$35,9,FALSE)),"")</f>
        <v/>
      </c>
      <c r="AN243" s="256" t="str">
        <f>IFERROR(IF(AND(AND($N242&lt;&gt;$BI$6,$N242&lt;&gt;$BJ$6),AN242="有"),$AL$2,VLOOKUP(AN242,'P1'!$B$4:$J$35,9,FALSE)),"")</f>
        <v/>
      </c>
      <c r="AO243" s="256" t="str">
        <f>IFERROR(IF(AND(AND($N242&lt;&gt;$BI$6,$N242&lt;&gt;$BJ$6),AO242="有"),$AL$2,VLOOKUP(AO242,'P1'!$B$4:$J$35,9,FALSE)),"")</f>
        <v/>
      </c>
      <c r="AP243" s="256" t="str">
        <f>IFERROR(IF(AND(AND($N242&lt;&gt;$BI$6,$N242&lt;&gt;$BJ$6),AP242="有"),$AL$2,VLOOKUP(AP242,'P1'!$B$4:$J$35,9,FALSE)),"")</f>
        <v/>
      </c>
      <c r="AQ243" s="256" t="str">
        <f>IFERROR(IF(AND(AND($N242&lt;&gt;$BI$6,$N242&lt;&gt;$BJ$6),AQ242="有"),$AL$2,VLOOKUP(AQ242,'P1'!$B$4:$J$35,9,FALSE)),"")</f>
        <v/>
      </c>
      <c r="AR243" s="256" t="str">
        <f>IFERROR(IF(AND(AND($N242&lt;&gt;$BI$6,$N242&lt;&gt;$BJ$6),AR242="有"),$AL$2,VLOOKUP(AR242,'P1'!$B$4:$J$35,9,FALSE)),"")</f>
        <v/>
      </c>
      <c r="AS243" s="256" t="str">
        <f>IFERROR(IF(AND(AND($N242&lt;&gt;$BI$6,$N242&lt;&gt;$BJ$6),AS242="有"),$AL$2,VLOOKUP(AS242,'P1'!$B$4:$J$35,9,FALSE)),"")</f>
        <v/>
      </c>
      <c r="AT243" s="256" t="str">
        <f>IFERROR(IF(AND(AND($N242&lt;&gt;$BI$6,$N242&lt;&gt;$BJ$6),AT242="有"),$AL$2,VLOOKUP(AT242,'P1'!$B$4:$J$35,9,FALSE)),"")</f>
        <v/>
      </c>
      <c r="AU243" s="256" t="str">
        <f>IFERROR(IF(AND(AND($N242&lt;&gt;$BI$6,$N242&lt;&gt;$BJ$6),AU242="有"),$AL$2,VLOOKUP(AU242,'P1'!$B$4:$J$35,9,FALSE)),"")</f>
        <v/>
      </c>
      <c r="AV243" s="257">
        <f>SUM(Q243:AU243)</f>
        <v>0</v>
      </c>
      <c r="AW243" s="707"/>
      <c r="AX243" s="709"/>
      <c r="AY243" s="258"/>
      <c r="AZ243" s="258"/>
    </row>
    <row r="244" spans="2:59" ht="17.100000000000001" customHeight="1">
      <c r="B244" s="686">
        <f t="shared" si="14"/>
        <v>106</v>
      </c>
      <c r="C244" s="717"/>
      <c r="D244" s="718"/>
      <c r="E244" s="718"/>
      <c r="F244" s="718"/>
      <c r="G244" s="718"/>
      <c r="H244" s="719"/>
      <c r="I244" s="723"/>
      <c r="J244" s="724"/>
      <c r="K244" s="724"/>
      <c r="L244" s="724"/>
      <c r="M244" s="725"/>
      <c r="N244" s="729"/>
      <c r="O244" s="730"/>
      <c r="P244" s="719"/>
      <c r="Q244" s="259"/>
      <c r="R244" s="259"/>
      <c r="S244" s="259"/>
      <c r="T244" s="259"/>
      <c r="U244" s="259"/>
      <c r="V244" s="259"/>
      <c r="W244" s="259"/>
      <c r="X244" s="259"/>
      <c r="Y244" s="259"/>
      <c r="Z244" s="259"/>
      <c r="AA244" s="259"/>
      <c r="AB244" s="259"/>
      <c r="AC244" s="259"/>
      <c r="AD244" s="259"/>
      <c r="AE244" s="259"/>
      <c r="AF244" s="259"/>
      <c r="AG244" s="259"/>
      <c r="AH244" s="259"/>
      <c r="AI244" s="259"/>
      <c r="AJ244" s="259"/>
      <c r="AK244" s="259"/>
      <c r="AL244" s="259"/>
      <c r="AM244" s="259"/>
      <c r="AN244" s="259"/>
      <c r="AO244" s="259"/>
      <c r="AP244" s="259"/>
      <c r="AQ244" s="259"/>
      <c r="AR244" s="259"/>
      <c r="AS244" s="259"/>
      <c r="AT244" s="259"/>
      <c r="AU244" s="259"/>
      <c r="AV244" s="253">
        <f>COUNTA(Q244:AU244)</f>
        <v>0</v>
      </c>
      <c r="AW244" s="706">
        <f>AV245</f>
        <v>0</v>
      </c>
      <c r="AX244" s="708" t="str">
        <f>IFERROR(ROUNDDOWN(AV245/$AT$2,1),"")</f>
        <v/>
      </c>
      <c r="AY244" s="254"/>
      <c r="AZ244" s="254"/>
    </row>
    <row r="245" spans="2:59" ht="17.100000000000001" customHeight="1">
      <c r="B245" s="687"/>
      <c r="C245" s="720"/>
      <c r="D245" s="721"/>
      <c r="E245" s="721"/>
      <c r="F245" s="721"/>
      <c r="G245" s="721"/>
      <c r="H245" s="722"/>
      <c r="I245" s="726"/>
      <c r="J245" s="727"/>
      <c r="K245" s="727"/>
      <c r="L245" s="727"/>
      <c r="M245" s="728"/>
      <c r="N245" s="720"/>
      <c r="O245" s="721"/>
      <c r="P245" s="722"/>
      <c r="Q245" s="256" t="str">
        <f>IFERROR(IF(AND(AND($N244&lt;&gt;$BI$6,$N244&lt;&gt;$BJ$6),Q244="有"),$AL$2,VLOOKUP(Q244,'P1'!$B$4:$J$35,9,FALSE)),"")</f>
        <v/>
      </c>
      <c r="R245" s="256" t="str">
        <f>IFERROR(IF(AND(AND($N244&lt;&gt;$BI$6,$N244&lt;&gt;$BJ$6),R244="有"),$AL$2,VLOOKUP(R244,'P1'!$B$4:$J$35,9,FALSE)),"")</f>
        <v/>
      </c>
      <c r="S245" s="256" t="str">
        <f>IFERROR(IF(AND(AND($N244&lt;&gt;$BI$6,$N244&lt;&gt;$BJ$6),S244="有"),$AL$2,VLOOKUP(S244,'P1'!$B$4:$J$35,9,FALSE)),"")</f>
        <v/>
      </c>
      <c r="T245" s="256" t="str">
        <f>IFERROR(IF(AND(AND($N244&lt;&gt;$BI$6,$N244&lt;&gt;$BJ$6),T244="有"),$AL$2,VLOOKUP(T244,'P1'!$B$4:$J$35,9,FALSE)),"")</f>
        <v/>
      </c>
      <c r="U245" s="256" t="str">
        <f>IFERROR(IF(AND(AND($N244&lt;&gt;$BI$6,$N244&lt;&gt;$BJ$6),U244="有"),$AL$2,VLOOKUP(U244,'P1'!$B$4:$J$35,9,FALSE)),"")</f>
        <v/>
      </c>
      <c r="V245" s="256" t="str">
        <f>IFERROR(IF(AND(AND($N244&lt;&gt;$BI$6,$N244&lt;&gt;$BJ$6),V244="有"),$AL$2,VLOOKUP(V244,'P1'!$B$4:$J$35,9,FALSE)),"")</f>
        <v/>
      </c>
      <c r="W245" s="256" t="str">
        <f>IFERROR(IF(AND(AND($N244&lt;&gt;$BI$6,$N244&lt;&gt;$BJ$6),W244="有"),$AL$2,VLOOKUP(W244,'P1'!$B$4:$J$35,9,FALSE)),"")</f>
        <v/>
      </c>
      <c r="X245" s="256" t="str">
        <f>IFERROR(IF(AND(AND($N244&lt;&gt;$BI$6,$N244&lt;&gt;$BJ$6),X244="有"),$AL$2,VLOOKUP(X244,'P1'!$B$4:$J$35,9,FALSE)),"")</f>
        <v/>
      </c>
      <c r="Y245" s="256" t="str">
        <f>IFERROR(IF(AND(AND($N244&lt;&gt;$BI$6,$N244&lt;&gt;$BJ$6),Y244="有"),$AL$2,VLOOKUP(Y244,'P1'!$B$4:$J$35,9,FALSE)),"")</f>
        <v/>
      </c>
      <c r="Z245" s="256" t="str">
        <f>IFERROR(IF(AND(AND($N244&lt;&gt;$BI$6,$N244&lt;&gt;$BJ$6),Z244="有"),$AL$2,VLOOKUP(Z244,'P1'!$B$4:$J$35,9,FALSE)),"")</f>
        <v/>
      </c>
      <c r="AA245" s="256" t="str">
        <f>IFERROR(IF(AND(AND($N244&lt;&gt;$BI$6,$N244&lt;&gt;$BJ$6),AA244="有"),$AL$2,VLOOKUP(AA244,'P1'!$B$4:$J$35,9,FALSE)),"")</f>
        <v/>
      </c>
      <c r="AB245" s="256" t="str">
        <f>IFERROR(IF(AND(AND($N244&lt;&gt;$BI$6,$N244&lt;&gt;$BJ$6),AB244="有"),$AL$2,VLOOKUP(AB244,'P1'!$B$4:$J$35,9,FALSE)),"")</f>
        <v/>
      </c>
      <c r="AC245" s="256" t="str">
        <f>IFERROR(IF(AND(AND($N244&lt;&gt;$BI$6,$N244&lt;&gt;$BJ$6),AC244="有"),$AL$2,VLOOKUP(AC244,'P1'!$B$4:$J$35,9,FALSE)),"")</f>
        <v/>
      </c>
      <c r="AD245" s="256" t="str">
        <f>IFERROR(IF(AND(AND($N244&lt;&gt;$BI$6,$N244&lt;&gt;$BJ$6),AD244="有"),$AL$2,VLOOKUP(AD244,'P1'!$B$4:$J$35,9,FALSE)),"")</f>
        <v/>
      </c>
      <c r="AE245" s="256" t="str">
        <f>IFERROR(IF(AND(AND($N244&lt;&gt;$BI$6,$N244&lt;&gt;$BJ$6),AE244="有"),$AL$2,VLOOKUP(AE244,'P1'!$B$4:$J$35,9,FALSE)),"")</f>
        <v/>
      </c>
      <c r="AF245" s="256" t="str">
        <f>IFERROR(IF(AND(AND($N244&lt;&gt;$BI$6,$N244&lt;&gt;$BJ$6),AF244="有"),$AL$2,VLOOKUP(AF244,'P1'!$B$4:$J$35,9,FALSE)),"")</f>
        <v/>
      </c>
      <c r="AG245" s="256" t="str">
        <f>IFERROR(IF(AND(AND($N244&lt;&gt;$BI$6,$N244&lt;&gt;$BJ$6),AG244="有"),$AL$2,VLOOKUP(AG244,'P1'!$B$4:$J$35,9,FALSE)),"")</f>
        <v/>
      </c>
      <c r="AH245" s="256" t="str">
        <f>IFERROR(IF(AND(AND($N244&lt;&gt;$BI$6,$N244&lt;&gt;$BJ$6),AH244="有"),$AL$2,VLOOKUP(AH244,'P1'!$B$4:$J$35,9,FALSE)),"")</f>
        <v/>
      </c>
      <c r="AI245" s="256" t="str">
        <f>IFERROR(IF(AND(AND($N244&lt;&gt;$BI$6,$N244&lt;&gt;$BJ$6),AI244="有"),$AL$2,VLOOKUP(AI244,'P1'!$B$4:$J$35,9,FALSE)),"")</f>
        <v/>
      </c>
      <c r="AJ245" s="256" t="str">
        <f>IFERROR(IF(AND(AND($N244&lt;&gt;$BI$6,$N244&lt;&gt;$BJ$6),AJ244="有"),$AL$2,VLOOKUP(AJ244,'P1'!$B$4:$J$35,9,FALSE)),"")</f>
        <v/>
      </c>
      <c r="AK245" s="256" t="str">
        <f>IFERROR(IF(AND(AND($N244&lt;&gt;$BI$6,$N244&lt;&gt;$BJ$6),AK244="有"),$AL$2,VLOOKUP(AK244,'P1'!$B$4:$J$35,9,FALSE)),"")</f>
        <v/>
      </c>
      <c r="AL245" s="256" t="str">
        <f>IFERROR(IF(AND(AND($N244&lt;&gt;$BI$6,$N244&lt;&gt;$BJ$6),AL244="有"),$AL$2,VLOOKUP(AL244,'P1'!$B$4:$J$35,9,FALSE)),"")</f>
        <v/>
      </c>
      <c r="AM245" s="256" t="str">
        <f>IFERROR(IF(AND(AND($N244&lt;&gt;$BI$6,$N244&lt;&gt;$BJ$6),AM244="有"),$AL$2,VLOOKUP(AM244,'P1'!$B$4:$J$35,9,FALSE)),"")</f>
        <v/>
      </c>
      <c r="AN245" s="256" t="str">
        <f>IFERROR(IF(AND(AND($N244&lt;&gt;$BI$6,$N244&lt;&gt;$BJ$6),AN244="有"),$AL$2,VLOOKUP(AN244,'P1'!$B$4:$J$35,9,FALSE)),"")</f>
        <v/>
      </c>
      <c r="AO245" s="256" t="str">
        <f>IFERROR(IF(AND(AND($N244&lt;&gt;$BI$6,$N244&lt;&gt;$BJ$6),AO244="有"),$AL$2,VLOOKUP(AO244,'P1'!$B$4:$J$35,9,FALSE)),"")</f>
        <v/>
      </c>
      <c r="AP245" s="256" t="str">
        <f>IFERROR(IF(AND(AND($N244&lt;&gt;$BI$6,$N244&lt;&gt;$BJ$6),AP244="有"),$AL$2,VLOOKUP(AP244,'P1'!$B$4:$J$35,9,FALSE)),"")</f>
        <v/>
      </c>
      <c r="AQ245" s="256" t="str">
        <f>IFERROR(IF(AND(AND($N244&lt;&gt;$BI$6,$N244&lt;&gt;$BJ$6),AQ244="有"),$AL$2,VLOOKUP(AQ244,'P1'!$B$4:$J$35,9,FALSE)),"")</f>
        <v/>
      </c>
      <c r="AR245" s="256" t="str">
        <f>IFERROR(IF(AND(AND($N244&lt;&gt;$BI$6,$N244&lt;&gt;$BJ$6),AR244="有"),$AL$2,VLOOKUP(AR244,'P1'!$B$4:$J$35,9,FALSE)),"")</f>
        <v/>
      </c>
      <c r="AS245" s="256" t="str">
        <f>IFERROR(IF(AND(AND($N244&lt;&gt;$BI$6,$N244&lt;&gt;$BJ$6),AS244="有"),$AL$2,VLOOKUP(AS244,'P1'!$B$4:$J$35,9,FALSE)),"")</f>
        <v/>
      </c>
      <c r="AT245" s="256" t="str">
        <f>IFERROR(IF(AND(AND($N244&lt;&gt;$BI$6,$N244&lt;&gt;$BJ$6),AT244="有"),$AL$2,VLOOKUP(AT244,'P1'!$B$4:$J$35,9,FALSE)),"")</f>
        <v/>
      </c>
      <c r="AU245" s="256" t="str">
        <f>IFERROR(IF(AND(AND($N244&lt;&gt;$BI$6,$N244&lt;&gt;$BJ$6),AU244="有"),$AL$2,VLOOKUP(AU244,'P1'!$B$4:$J$35,9,FALSE)),"")</f>
        <v/>
      </c>
      <c r="AV245" s="257">
        <f>SUM(Q245:AU245)</f>
        <v>0</v>
      </c>
      <c r="AW245" s="707"/>
      <c r="AX245" s="709"/>
      <c r="AY245" s="258"/>
      <c r="AZ245" s="258"/>
    </row>
    <row r="246" spans="2:59" s="235" customFormat="1" ht="5.0999999999999996" customHeight="1">
      <c r="B246" s="260"/>
      <c r="C246" s="261"/>
      <c r="D246" s="262"/>
      <c r="E246" s="262"/>
      <c r="F246" s="262"/>
      <c r="G246" s="262"/>
      <c r="H246" s="262"/>
      <c r="I246" s="261"/>
      <c r="J246" s="261"/>
      <c r="K246" s="261"/>
      <c r="L246" s="261"/>
      <c r="M246" s="261"/>
      <c r="N246" s="261"/>
      <c r="O246" s="261"/>
      <c r="P246" s="261"/>
      <c r="Q246" s="263"/>
      <c r="R246" s="263"/>
      <c r="S246" s="263"/>
      <c r="T246" s="263"/>
      <c r="U246" s="263"/>
      <c r="V246" s="263"/>
      <c r="W246" s="263"/>
      <c r="X246" s="263"/>
      <c r="Y246" s="263"/>
      <c r="Z246" s="263"/>
      <c r="AA246" s="263"/>
      <c r="AB246" s="263"/>
      <c r="AC246" s="263"/>
      <c r="AD246" s="263"/>
      <c r="AE246" s="263"/>
      <c r="AF246" s="263"/>
      <c r="AG246" s="263"/>
      <c r="AH246" s="263"/>
      <c r="AI246" s="263"/>
      <c r="AJ246" s="263"/>
      <c r="AK246" s="263"/>
      <c r="AL246" s="263"/>
      <c r="AM246" s="263"/>
      <c r="AN246" s="263"/>
      <c r="AO246" s="263"/>
      <c r="AP246" s="263"/>
      <c r="AQ246" s="263"/>
      <c r="AR246" s="263"/>
      <c r="AS246" s="263"/>
      <c r="AT246" s="263"/>
      <c r="AU246" s="263"/>
      <c r="AV246" s="263"/>
      <c r="AW246" s="263"/>
      <c r="AX246" s="264"/>
      <c r="BA246" s="241"/>
      <c r="BB246" s="241"/>
      <c r="BC246" s="241"/>
      <c r="BD246" s="241"/>
      <c r="BE246" s="241"/>
      <c r="BF246" s="241"/>
      <c r="BG246" s="241"/>
    </row>
    <row r="247" spans="2:59" s="234" customFormat="1" ht="5.0999999999999996" customHeight="1">
      <c r="B247" s="271"/>
      <c r="AS247" s="248"/>
      <c r="AT247" s="248"/>
      <c r="AU247" s="248"/>
      <c r="AY247" s="241"/>
      <c r="AZ247" s="241"/>
      <c r="BA247" s="241"/>
      <c r="BB247" s="241"/>
      <c r="BC247" s="241"/>
      <c r="BD247" s="241"/>
      <c r="BE247" s="241"/>
      <c r="BF247" s="241"/>
      <c r="BG247" s="241"/>
    </row>
    <row r="248" spans="2:59" s="234" customFormat="1" ht="18" customHeight="1">
      <c r="B248" s="271"/>
      <c r="C248" s="273"/>
      <c r="D248" s="273"/>
      <c r="E248" s="273"/>
      <c r="F248" s="273"/>
      <c r="G248" s="273"/>
      <c r="H248" s="273"/>
      <c r="I248" s="274"/>
      <c r="J248" s="274"/>
      <c r="K248" s="274"/>
      <c r="L248" s="274"/>
      <c r="M248" s="274"/>
      <c r="N248" s="274"/>
      <c r="O248" s="274"/>
      <c r="P248" s="274"/>
      <c r="R248" s="275"/>
      <c r="S248" s="275"/>
      <c r="T248" s="275"/>
      <c r="U248" s="275"/>
      <c r="V248" s="275"/>
      <c r="W248" s="275"/>
      <c r="X248" s="275"/>
      <c r="Y248" s="275"/>
      <c r="Z248" s="275"/>
      <c r="AA248" s="275"/>
      <c r="AD248" s="275"/>
      <c r="AE248" s="275"/>
      <c r="AQ248" s="275"/>
      <c r="AR248" s="275"/>
      <c r="AS248" s="275"/>
      <c r="AT248" s="275"/>
      <c r="AU248" s="275"/>
      <c r="AX248" s="275"/>
      <c r="AY248" s="241"/>
      <c r="AZ248" s="241"/>
      <c r="BA248" s="241"/>
      <c r="BB248" s="241"/>
      <c r="BC248" s="241"/>
      <c r="BD248" s="241"/>
      <c r="BE248" s="241"/>
      <c r="BF248" s="241"/>
      <c r="BG248" s="241"/>
    </row>
    <row r="249" spans="2:59" s="234" customFormat="1" ht="18" customHeight="1">
      <c r="B249" s="271"/>
      <c r="I249" s="269"/>
      <c r="J249" s="269"/>
      <c r="K249" s="269"/>
      <c r="L249" s="269"/>
      <c r="M249" s="269"/>
      <c r="N249" s="269"/>
      <c r="O249" s="269"/>
      <c r="P249" s="269"/>
      <c r="R249" s="248"/>
      <c r="S249" s="248"/>
      <c r="T249" s="248"/>
      <c r="U249" s="248"/>
      <c r="V249" s="248"/>
      <c r="W249" s="248"/>
      <c r="X249" s="248"/>
      <c r="Y249" s="248"/>
      <c r="Z249" s="248"/>
      <c r="AA249" s="248"/>
      <c r="AD249" s="248"/>
      <c r="AE249" s="248"/>
      <c r="AF249" s="248"/>
      <c r="AG249" s="248"/>
      <c r="AH249" s="248"/>
      <c r="AI249" s="248"/>
      <c r="AJ249" s="248"/>
      <c r="AK249" s="248"/>
      <c r="AL249" s="248"/>
      <c r="AM249" s="248"/>
      <c r="AN249" s="248"/>
      <c r="AO249" s="248"/>
      <c r="AP249" s="248"/>
      <c r="AQ249" s="248"/>
      <c r="AR249" s="248"/>
      <c r="AS249" s="248"/>
      <c r="AT249" s="248"/>
      <c r="AU249" s="248"/>
      <c r="AY249" s="241"/>
      <c r="AZ249" s="241"/>
      <c r="BA249" s="241"/>
      <c r="BB249" s="241"/>
      <c r="BC249" s="241"/>
      <c r="BD249" s="241"/>
      <c r="BE249" s="241"/>
      <c r="BF249" s="241"/>
      <c r="BG249" s="241"/>
    </row>
    <row r="250" spans="2:59" ht="18" customHeight="1">
      <c r="Q250" s="241"/>
      <c r="U250" s="241"/>
      <c r="V250" s="241"/>
      <c r="W250" s="241"/>
      <c r="X250" s="241"/>
      <c r="Y250" s="241"/>
      <c r="Z250" s="241"/>
      <c r="AA250" s="241"/>
      <c r="AD250" s="241"/>
      <c r="AE250" s="241"/>
      <c r="AF250" s="241"/>
      <c r="AG250" s="241"/>
      <c r="AH250" s="241"/>
      <c r="AI250" s="241"/>
      <c r="AJ250" s="241"/>
      <c r="AK250" s="241"/>
      <c r="AL250" s="241"/>
    </row>
    <row r="251" spans="2:59" ht="18" customHeight="1"/>
    <row r="252" spans="2:59" ht="18" customHeight="1"/>
    <row r="253" spans="2:59" ht="18" customHeight="1"/>
    <row r="254" spans="2:59" ht="18" customHeight="1"/>
    <row r="255" spans="2:59" ht="18" customHeight="1"/>
    <row r="256" spans="2:59"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sheetData>
  <sheetProtection selectLockedCells="1"/>
  <mergeCells count="697">
    <mergeCell ref="B244:B245"/>
    <mergeCell ref="C244:H245"/>
    <mergeCell ref="I244:M245"/>
    <mergeCell ref="N244:P245"/>
    <mergeCell ref="AW244:AW245"/>
    <mergeCell ref="AX244:AX245"/>
    <mergeCell ref="B240:B241"/>
    <mergeCell ref="C240:H241"/>
    <mergeCell ref="I240:M241"/>
    <mergeCell ref="N240:P241"/>
    <mergeCell ref="AW240:AW241"/>
    <mergeCell ref="AX240:AX241"/>
    <mergeCell ref="B242:B243"/>
    <mergeCell ref="C242:H243"/>
    <mergeCell ref="I242:M243"/>
    <mergeCell ref="N242:P243"/>
    <mergeCell ref="AW242:AW243"/>
    <mergeCell ref="AX242:AX243"/>
    <mergeCell ref="B236:B237"/>
    <mergeCell ref="C236:H237"/>
    <mergeCell ref="I236:M237"/>
    <mergeCell ref="N236:P237"/>
    <mergeCell ref="AW236:AW237"/>
    <mergeCell ref="AX236:AX237"/>
    <mergeCell ref="B238:B239"/>
    <mergeCell ref="C238:H239"/>
    <mergeCell ref="I238:M239"/>
    <mergeCell ref="N238:P239"/>
    <mergeCell ref="AW238:AW239"/>
    <mergeCell ref="AX238:AX239"/>
    <mergeCell ref="B232:B233"/>
    <mergeCell ref="C232:H233"/>
    <mergeCell ref="I232:M233"/>
    <mergeCell ref="N232:P233"/>
    <mergeCell ref="AW232:AW233"/>
    <mergeCell ref="AX232:AX233"/>
    <mergeCell ref="B234:B235"/>
    <mergeCell ref="C234:H235"/>
    <mergeCell ref="I234:M235"/>
    <mergeCell ref="N234:P235"/>
    <mergeCell ref="AW234:AW235"/>
    <mergeCell ref="AX234:AX235"/>
    <mergeCell ref="B228:B229"/>
    <mergeCell ref="C228:H229"/>
    <mergeCell ref="I228:M229"/>
    <mergeCell ref="N228:P229"/>
    <mergeCell ref="AW228:AW229"/>
    <mergeCell ref="AX228:AX229"/>
    <mergeCell ref="B230:B231"/>
    <mergeCell ref="C230:H231"/>
    <mergeCell ref="I230:M231"/>
    <mergeCell ref="N230:P231"/>
    <mergeCell ref="AW230:AW231"/>
    <mergeCell ref="AX230:AX231"/>
    <mergeCell ref="B224:B225"/>
    <mergeCell ref="C224:H225"/>
    <mergeCell ref="I224:M225"/>
    <mergeCell ref="N224:P225"/>
    <mergeCell ref="AW224:AW225"/>
    <mergeCell ref="AX224:AX225"/>
    <mergeCell ref="B226:B227"/>
    <mergeCell ref="C226:H227"/>
    <mergeCell ref="I226:M227"/>
    <mergeCell ref="N226:P227"/>
    <mergeCell ref="AW226:AW227"/>
    <mergeCell ref="AX226:AX227"/>
    <mergeCell ref="B220:B221"/>
    <mergeCell ref="C220:H221"/>
    <mergeCell ref="I220:M221"/>
    <mergeCell ref="N220:P221"/>
    <mergeCell ref="AW220:AW221"/>
    <mergeCell ref="AX220:AX221"/>
    <mergeCell ref="B222:B223"/>
    <mergeCell ref="C222:H223"/>
    <mergeCell ref="I222:M223"/>
    <mergeCell ref="N222:P223"/>
    <mergeCell ref="AW222:AW223"/>
    <mergeCell ref="AX222:AX223"/>
    <mergeCell ref="B216:B217"/>
    <mergeCell ref="C216:H217"/>
    <mergeCell ref="I216:M217"/>
    <mergeCell ref="N216:P217"/>
    <mergeCell ref="AW216:AW217"/>
    <mergeCell ref="AX216:AX217"/>
    <mergeCell ref="B218:B219"/>
    <mergeCell ref="C218:H219"/>
    <mergeCell ref="I218:M219"/>
    <mergeCell ref="N218:P219"/>
    <mergeCell ref="AW218:AW219"/>
    <mergeCell ref="AX218:AX219"/>
    <mergeCell ref="B212:B213"/>
    <mergeCell ref="C212:H213"/>
    <mergeCell ref="I212:M213"/>
    <mergeCell ref="N212:P213"/>
    <mergeCell ref="AW212:AW213"/>
    <mergeCell ref="AX212:AX213"/>
    <mergeCell ref="B214:B215"/>
    <mergeCell ref="C214:H215"/>
    <mergeCell ref="I214:M215"/>
    <mergeCell ref="N214:P215"/>
    <mergeCell ref="AW214:AW215"/>
    <mergeCell ref="AX214:AX215"/>
    <mergeCell ref="B208:B209"/>
    <mergeCell ref="C208:H209"/>
    <mergeCell ref="I208:M209"/>
    <mergeCell ref="N208:P209"/>
    <mergeCell ref="AW208:AW209"/>
    <mergeCell ref="AX208:AX209"/>
    <mergeCell ref="B210:B211"/>
    <mergeCell ref="C210:H211"/>
    <mergeCell ref="I210:M211"/>
    <mergeCell ref="N210:P211"/>
    <mergeCell ref="AW210:AW211"/>
    <mergeCell ref="AX210:AX211"/>
    <mergeCell ref="B204:B205"/>
    <mergeCell ref="C204:H205"/>
    <mergeCell ref="I204:M205"/>
    <mergeCell ref="N204:P205"/>
    <mergeCell ref="AW204:AW205"/>
    <mergeCell ref="AX204:AX205"/>
    <mergeCell ref="B206:B207"/>
    <mergeCell ref="C206:H207"/>
    <mergeCell ref="I206:M207"/>
    <mergeCell ref="N206:P207"/>
    <mergeCell ref="AW206:AW207"/>
    <mergeCell ref="AX206:AX207"/>
    <mergeCell ref="T199:U199"/>
    <mergeCell ref="B200:B201"/>
    <mergeCell ref="C200:H201"/>
    <mergeCell ref="I200:M201"/>
    <mergeCell ref="N200:P201"/>
    <mergeCell ref="AW200:AW201"/>
    <mergeCell ref="AX200:AX201"/>
    <mergeCell ref="B202:B203"/>
    <mergeCell ref="C202:H203"/>
    <mergeCell ref="I202:M203"/>
    <mergeCell ref="N202:P203"/>
    <mergeCell ref="AW202:AW203"/>
    <mergeCell ref="AX202:AX203"/>
    <mergeCell ref="B193:B194"/>
    <mergeCell ref="C193:H194"/>
    <mergeCell ref="I193:M194"/>
    <mergeCell ref="N193:P194"/>
    <mergeCell ref="AW193:AW194"/>
    <mergeCell ref="AX193:AX194"/>
    <mergeCell ref="B195:B196"/>
    <mergeCell ref="C195:H196"/>
    <mergeCell ref="I195:M196"/>
    <mergeCell ref="N195:P196"/>
    <mergeCell ref="AW195:AW196"/>
    <mergeCell ref="AX195:AX196"/>
    <mergeCell ref="B189:B190"/>
    <mergeCell ref="C189:H190"/>
    <mergeCell ref="I189:M190"/>
    <mergeCell ref="N189:P190"/>
    <mergeCell ref="AW189:AW190"/>
    <mergeCell ref="AX189:AX190"/>
    <mergeCell ref="B191:B192"/>
    <mergeCell ref="C191:H192"/>
    <mergeCell ref="I191:M192"/>
    <mergeCell ref="N191:P192"/>
    <mergeCell ref="AW191:AW192"/>
    <mergeCell ref="AX191:AX192"/>
    <mergeCell ref="B185:B186"/>
    <mergeCell ref="C185:H186"/>
    <mergeCell ref="I185:M186"/>
    <mergeCell ref="N185:P186"/>
    <mergeCell ref="AW185:AW186"/>
    <mergeCell ref="AX185:AX186"/>
    <mergeCell ref="B187:B188"/>
    <mergeCell ref="C187:H188"/>
    <mergeCell ref="I187:M188"/>
    <mergeCell ref="N187:P188"/>
    <mergeCell ref="AW187:AW188"/>
    <mergeCell ref="AX187:AX188"/>
    <mergeCell ref="B181:B182"/>
    <mergeCell ref="C181:H182"/>
    <mergeCell ref="I181:M182"/>
    <mergeCell ref="N181:P182"/>
    <mergeCell ref="AW181:AW182"/>
    <mergeCell ref="AX181:AX182"/>
    <mergeCell ref="B183:B184"/>
    <mergeCell ref="C183:H184"/>
    <mergeCell ref="I183:M184"/>
    <mergeCell ref="N183:P184"/>
    <mergeCell ref="AW183:AW184"/>
    <mergeCell ref="AX183:AX184"/>
    <mergeCell ref="B177:B178"/>
    <mergeCell ref="C177:H178"/>
    <mergeCell ref="I177:M178"/>
    <mergeCell ref="N177:P178"/>
    <mergeCell ref="AW177:AW178"/>
    <mergeCell ref="AX177:AX178"/>
    <mergeCell ref="B179:B180"/>
    <mergeCell ref="C179:H180"/>
    <mergeCell ref="I179:M180"/>
    <mergeCell ref="N179:P180"/>
    <mergeCell ref="AW179:AW180"/>
    <mergeCell ref="AX179:AX180"/>
    <mergeCell ref="B173:B174"/>
    <mergeCell ref="C173:H174"/>
    <mergeCell ref="I173:M174"/>
    <mergeCell ref="N173:P174"/>
    <mergeCell ref="AW173:AW174"/>
    <mergeCell ref="AX173:AX174"/>
    <mergeCell ref="B175:B176"/>
    <mergeCell ref="C175:H176"/>
    <mergeCell ref="I175:M176"/>
    <mergeCell ref="N175:P176"/>
    <mergeCell ref="AW175:AW176"/>
    <mergeCell ref="AX175:AX176"/>
    <mergeCell ref="B169:B170"/>
    <mergeCell ref="C169:H170"/>
    <mergeCell ref="I169:M170"/>
    <mergeCell ref="N169:P170"/>
    <mergeCell ref="AW169:AW170"/>
    <mergeCell ref="AX169:AX170"/>
    <mergeCell ref="B171:B172"/>
    <mergeCell ref="C171:H172"/>
    <mergeCell ref="I171:M172"/>
    <mergeCell ref="N171:P172"/>
    <mergeCell ref="AW171:AW172"/>
    <mergeCell ref="AX171:AX172"/>
    <mergeCell ref="B165:B166"/>
    <mergeCell ref="C165:H166"/>
    <mergeCell ref="I165:M166"/>
    <mergeCell ref="N165:P166"/>
    <mergeCell ref="AW165:AW166"/>
    <mergeCell ref="AX165:AX166"/>
    <mergeCell ref="B167:B168"/>
    <mergeCell ref="C167:H168"/>
    <mergeCell ref="I167:M168"/>
    <mergeCell ref="N167:P168"/>
    <mergeCell ref="AW167:AW168"/>
    <mergeCell ref="AX167:AX168"/>
    <mergeCell ref="B161:B162"/>
    <mergeCell ref="C161:H162"/>
    <mergeCell ref="I161:M162"/>
    <mergeCell ref="N161:P162"/>
    <mergeCell ref="AW161:AW162"/>
    <mergeCell ref="AX161:AX162"/>
    <mergeCell ref="B163:B164"/>
    <mergeCell ref="C163:H164"/>
    <mergeCell ref="I163:M164"/>
    <mergeCell ref="N163:P164"/>
    <mergeCell ref="AW163:AW164"/>
    <mergeCell ref="AX163:AX164"/>
    <mergeCell ref="B157:B158"/>
    <mergeCell ref="C157:H158"/>
    <mergeCell ref="I157:M158"/>
    <mergeCell ref="N157:P158"/>
    <mergeCell ref="AW157:AW158"/>
    <mergeCell ref="AX157:AX158"/>
    <mergeCell ref="B159:B160"/>
    <mergeCell ref="C159:H160"/>
    <mergeCell ref="I159:M160"/>
    <mergeCell ref="N159:P160"/>
    <mergeCell ref="AW159:AW160"/>
    <mergeCell ref="AX159:AX160"/>
    <mergeCell ref="B153:B154"/>
    <mergeCell ref="C153:H154"/>
    <mergeCell ref="I153:M154"/>
    <mergeCell ref="N153:P154"/>
    <mergeCell ref="AW153:AW154"/>
    <mergeCell ref="AX153:AX154"/>
    <mergeCell ref="B155:B156"/>
    <mergeCell ref="C155:H156"/>
    <mergeCell ref="I155:M156"/>
    <mergeCell ref="N155:P156"/>
    <mergeCell ref="AW155:AW156"/>
    <mergeCell ref="AX155:AX156"/>
    <mergeCell ref="B146:B147"/>
    <mergeCell ref="C146:H147"/>
    <mergeCell ref="I146:M147"/>
    <mergeCell ref="N146:P147"/>
    <mergeCell ref="AW146:AW147"/>
    <mergeCell ref="AX146:AX147"/>
    <mergeCell ref="T150:U150"/>
    <mergeCell ref="B151:B152"/>
    <mergeCell ref="C151:H152"/>
    <mergeCell ref="I151:M152"/>
    <mergeCell ref="N151:P152"/>
    <mergeCell ref="AW151:AW152"/>
    <mergeCell ref="AX151:AX152"/>
    <mergeCell ref="B142:B143"/>
    <mergeCell ref="C142:H143"/>
    <mergeCell ref="I142:M143"/>
    <mergeCell ref="N142:P143"/>
    <mergeCell ref="AW142:AW143"/>
    <mergeCell ref="AX142:AX143"/>
    <mergeCell ref="B144:B145"/>
    <mergeCell ref="C144:H145"/>
    <mergeCell ref="I144:M145"/>
    <mergeCell ref="N144:P145"/>
    <mergeCell ref="AW144:AW145"/>
    <mergeCell ref="AX144:AX145"/>
    <mergeCell ref="B138:B139"/>
    <mergeCell ref="C138:H139"/>
    <mergeCell ref="I138:M139"/>
    <mergeCell ref="N138:P139"/>
    <mergeCell ref="AW138:AW139"/>
    <mergeCell ref="AX138:AX139"/>
    <mergeCell ref="B140:B141"/>
    <mergeCell ref="C140:H141"/>
    <mergeCell ref="I140:M141"/>
    <mergeCell ref="N140:P141"/>
    <mergeCell ref="AW140:AW141"/>
    <mergeCell ref="AX140:AX141"/>
    <mergeCell ref="B134:B135"/>
    <mergeCell ref="C134:H135"/>
    <mergeCell ref="I134:M135"/>
    <mergeCell ref="N134:P135"/>
    <mergeCell ref="AW134:AW135"/>
    <mergeCell ref="AX134:AX135"/>
    <mergeCell ref="B136:B137"/>
    <mergeCell ref="C136:H137"/>
    <mergeCell ref="I136:M137"/>
    <mergeCell ref="N136:P137"/>
    <mergeCell ref="AW136:AW137"/>
    <mergeCell ref="AX136:AX137"/>
    <mergeCell ref="B130:B131"/>
    <mergeCell ref="C130:H131"/>
    <mergeCell ref="I130:M131"/>
    <mergeCell ref="N130:P131"/>
    <mergeCell ref="AW130:AW131"/>
    <mergeCell ref="AX130:AX131"/>
    <mergeCell ref="B132:B133"/>
    <mergeCell ref="C132:H133"/>
    <mergeCell ref="I132:M133"/>
    <mergeCell ref="N132:P133"/>
    <mergeCell ref="AW132:AW133"/>
    <mergeCell ref="AX132:AX133"/>
    <mergeCell ref="B126:B127"/>
    <mergeCell ref="C126:H127"/>
    <mergeCell ref="I126:M127"/>
    <mergeCell ref="N126:P127"/>
    <mergeCell ref="AW126:AW127"/>
    <mergeCell ref="AX126:AX127"/>
    <mergeCell ref="B128:B129"/>
    <mergeCell ref="C128:H129"/>
    <mergeCell ref="I128:M129"/>
    <mergeCell ref="N128:P129"/>
    <mergeCell ref="AW128:AW129"/>
    <mergeCell ref="AX128:AX129"/>
    <mergeCell ref="B122:B123"/>
    <mergeCell ref="C122:H123"/>
    <mergeCell ref="I122:M123"/>
    <mergeCell ref="N122:P123"/>
    <mergeCell ref="AW122:AW123"/>
    <mergeCell ref="AX122:AX123"/>
    <mergeCell ref="B124:B125"/>
    <mergeCell ref="C124:H125"/>
    <mergeCell ref="I124:M125"/>
    <mergeCell ref="N124:P125"/>
    <mergeCell ref="AW124:AW125"/>
    <mergeCell ref="AX124:AX125"/>
    <mergeCell ref="B118:B119"/>
    <mergeCell ref="C118:H119"/>
    <mergeCell ref="I118:M119"/>
    <mergeCell ref="N118:P119"/>
    <mergeCell ref="AW118:AW119"/>
    <mergeCell ref="AX118:AX119"/>
    <mergeCell ref="B120:B121"/>
    <mergeCell ref="C120:H121"/>
    <mergeCell ref="I120:M121"/>
    <mergeCell ref="N120:P121"/>
    <mergeCell ref="AW120:AW121"/>
    <mergeCell ref="AX120:AX121"/>
    <mergeCell ref="B114:B115"/>
    <mergeCell ref="C114:H115"/>
    <mergeCell ref="I114:M115"/>
    <mergeCell ref="N114:P115"/>
    <mergeCell ref="AW114:AW115"/>
    <mergeCell ref="AX114:AX115"/>
    <mergeCell ref="B116:B117"/>
    <mergeCell ref="C116:H117"/>
    <mergeCell ref="I116:M117"/>
    <mergeCell ref="N116:P117"/>
    <mergeCell ref="AW116:AW117"/>
    <mergeCell ref="AX116:AX117"/>
    <mergeCell ref="B110:B111"/>
    <mergeCell ref="C110:H111"/>
    <mergeCell ref="I110:M111"/>
    <mergeCell ref="N110:P111"/>
    <mergeCell ref="AW110:AW111"/>
    <mergeCell ref="AX110:AX111"/>
    <mergeCell ref="B112:B113"/>
    <mergeCell ref="C112:H113"/>
    <mergeCell ref="I112:M113"/>
    <mergeCell ref="N112:P113"/>
    <mergeCell ref="AW112:AW113"/>
    <mergeCell ref="AX112:AX113"/>
    <mergeCell ref="B106:B107"/>
    <mergeCell ref="C106:H107"/>
    <mergeCell ref="I106:M107"/>
    <mergeCell ref="N106:P107"/>
    <mergeCell ref="AW106:AW107"/>
    <mergeCell ref="AX106:AX107"/>
    <mergeCell ref="B108:B109"/>
    <mergeCell ref="C108:H109"/>
    <mergeCell ref="I108:M109"/>
    <mergeCell ref="N108:P109"/>
    <mergeCell ref="AW108:AW109"/>
    <mergeCell ref="AX108:AX109"/>
    <mergeCell ref="T101:U101"/>
    <mergeCell ref="B102:B103"/>
    <mergeCell ref="C102:H103"/>
    <mergeCell ref="I102:M103"/>
    <mergeCell ref="N102:P103"/>
    <mergeCell ref="AW102:AW103"/>
    <mergeCell ref="AX102:AX103"/>
    <mergeCell ref="B104:B105"/>
    <mergeCell ref="C104:H105"/>
    <mergeCell ref="I104:M105"/>
    <mergeCell ref="N104:P105"/>
    <mergeCell ref="AW104:AW105"/>
    <mergeCell ref="AX104:AX105"/>
    <mergeCell ref="B95:B96"/>
    <mergeCell ref="C95:H96"/>
    <mergeCell ref="I95:M96"/>
    <mergeCell ref="N95:P96"/>
    <mergeCell ref="AW95:AW96"/>
    <mergeCell ref="AX95:AX96"/>
    <mergeCell ref="B97:B98"/>
    <mergeCell ref="C97:H98"/>
    <mergeCell ref="I97:M98"/>
    <mergeCell ref="N97:P98"/>
    <mergeCell ref="AW97:AW98"/>
    <mergeCell ref="AX97:AX98"/>
    <mergeCell ref="B91:B92"/>
    <mergeCell ref="C91:H92"/>
    <mergeCell ref="I91:M92"/>
    <mergeCell ref="N91:P92"/>
    <mergeCell ref="AW91:AW92"/>
    <mergeCell ref="AX91:AX92"/>
    <mergeCell ref="B93:B94"/>
    <mergeCell ref="C93:H94"/>
    <mergeCell ref="I93:M94"/>
    <mergeCell ref="N93:P94"/>
    <mergeCell ref="AW93:AW94"/>
    <mergeCell ref="AX93:AX94"/>
    <mergeCell ref="B87:B88"/>
    <mergeCell ref="C87:H88"/>
    <mergeCell ref="I87:M88"/>
    <mergeCell ref="N87:P88"/>
    <mergeCell ref="AW87:AW88"/>
    <mergeCell ref="AX87:AX88"/>
    <mergeCell ref="B89:B90"/>
    <mergeCell ref="C89:H90"/>
    <mergeCell ref="I89:M90"/>
    <mergeCell ref="N89:P90"/>
    <mergeCell ref="AW89:AW90"/>
    <mergeCell ref="AX89:AX90"/>
    <mergeCell ref="B83:B84"/>
    <mergeCell ref="C83:H84"/>
    <mergeCell ref="I83:M84"/>
    <mergeCell ref="N83:P84"/>
    <mergeCell ref="AW83:AW84"/>
    <mergeCell ref="AX83:AX84"/>
    <mergeCell ref="B85:B86"/>
    <mergeCell ref="C85:H86"/>
    <mergeCell ref="I85:M86"/>
    <mergeCell ref="N85:P86"/>
    <mergeCell ref="AW85:AW86"/>
    <mergeCell ref="AX85:AX86"/>
    <mergeCell ref="B79:B80"/>
    <mergeCell ref="C79:H80"/>
    <mergeCell ref="I79:M80"/>
    <mergeCell ref="N79:P80"/>
    <mergeCell ref="AW79:AW80"/>
    <mergeCell ref="AX79:AX80"/>
    <mergeCell ref="B81:B82"/>
    <mergeCell ref="C81:H82"/>
    <mergeCell ref="I81:M82"/>
    <mergeCell ref="N81:P82"/>
    <mergeCell ref="AW81:AW82"/>
    <mergeCell ref="AX81:AX82"/>
    <mergeCell ref="B75:B76"/>
    <mergeCell ref="C75:H76"/>
    <mergeCell ref="I75:M76"/>
    <mergeCell ref="N75:P76"/>
    <mergeCell ref="AW75:AW76"/>
    <mergeCell ref="AX75:AX76"/>
    <mergeCell ref="B77:B78"/>
    <mergeCell ref="C77:H78"/>
    <mergeCell ref="I77:M78"/>
    <mergeCell ref="N77:P78"/>
    <mergeCell ref="AW77:AW78"/>
    <mergeCell ref="AX77:AX78"/>
    <mergeCell ref="B71:B72"/>
    <mergeCell ref="C71:H72"/>
    <mergeCell ref="I71:M72"/>
    <mergeCell ref="N71:P72"/>
    <mergeCell ref="AW71:AW72"/>
    <mergeCell ref="AX71:AX72"/>
    <mergeCell ref="B73:B74"/>
    <mergeCell ref="C73:H74"/>
    <mergeCell ref="I73:M74"/>
    <mergeCell ref="N73:P74"/>
    <mergeCell ref="AW73:AW74"/>
    <mergeCell ref="AX73:AX74"/>
    <mergeCell ref="B67:B68"/>
    <mergeCell ref="C67:H68"/>
    <mergeCell ref="I67:M68"/>
    <mergeCell ref="N67:P68"/>
    <mergeCell ref="AW67:AW68"/>
    <mergeCell ref="AX67:AX68"/>
    <mergeCell ref="B69:B70"/>
    <mergeCell ref="C69:H70"/>
    <mergeCell ref="I69:M70"/>
    <mergeCell ref="N69:P70"/>
    <mergeCell ref="AW69:AW70"/>
    <mergeCell ref="AX69:AX70"/>
    <mergeCell ref="B63:B64"/>
    <mergeCell ref="C63:H64"/>
    <mergeCell ref="I63:M64"/>
    <mergeCell ref="N63:P64"/>
    <mergeCell ref="AW63:AW64"/>
    <mergeCell ref="AX63:AX64"/>
    <mergeCell ref="B65:B66"/>
    <mergeCell ref="C65:H66"/>
    <mergeCell ref="I65:M66"/>
    <mergeCell ref="N65:P66"/>
    <mergeCell ref="AW65:AW66"/>
    <mergeCell ref="AX65:AX66"/>
    <mergeCell ref="B59:B60"/>
    <mergeCell ref="C59:H60"/>
    <mergeCell ref="I59:M60"/>
    <mergeCell ref="N59:P60"/>
    <mergeCell ref="AW59:AW60"/>
    <mergeCell ref="AX59:AX60"/>
    <mergeCell ref="B61:B62"/>
    <mergeCell ref="C61:H62"/>
    <mergeCell ref="I61:M62"/>
    <mergeCell ref="N61:P62"/>
    <mergeCell ref="AW61:AW62"/>
    <mergeCell ref="AX61:AX62"/>
    <mergeCell ref="B55:B56"/>
    <mergeCell ref="C55:H56"/>
    <mergeCell ref="I55:M56"/>
    <mergeCell ref="N55:P56"/>
    <mergeCell ref="AW55:AW56"/>
    <mergeCell ref="AX55:AX56"/>
    <mergeCell ref="B57:B58"/>
    <mergeCell ref="C57:H58"/>
    <mergeCell ref="I57:M58"/>
    <mergeCell ref="N57:P58"/>
    <mergeCell ref="AW57:AW58"/>
    <mergeCell ref="AX57:AX58"/>
    <mergeCell ref="B46:B47"/>
    <mergeCell ref="C46:H47"/>
    <mergeCell ref="I46:M47"/>
    <mergeCell ref="N46:P47"/>
    <mergeCell ref="AW46:AW47"/>
    <mergeCell ref="AX46:AX47"/>
    <mergeCell ref="T52:U52"/>
    <mergeCell ref="B53:B54"/>
    <mergeCell ref="C53:H54"/>
    <mergeCell ref="I53:M54"/>
    <mergeCell ref="N53:P54"/>
    <mergeCell ref="AW53:AW54"/>
    <mergeCell ref="AX53:AX54"/>
    <mergeCell ref="AN50:AP50"/>
    <mergeCell ref="AQ50:AU50"/>
    <mergeCell ref="B42:B43"/>
    <mergeCell ref="C42:H43"/>
    <mergeCell ref="I42:M43"/>
    <mergeCell ref="N42:P43"/>
    <mergeCell ref="AW42:AW43"/>
    <mergeCell ref="AX42:AX43"/>
    <mergeCell ref="B44:B45"/>
    <mergeCell ref="C44:H45"/>
    <mergeCell ref="I44:M45"/>
    <mergeCell ref="N44:P45"/>
    <mergeCell ref="AW44:AW45"/>
    <mergeCell ref="AX44:AX45"/>
    <mergeCell ref="B38:B39"/>
    <mergeCell ref="C38:H39"/>
    <mergeCell ref="I38:M39"/>
    <mergeCell ref="N38:P39"/>
    <mergeCell ref="AW38:AW39"/>
    <mergeCell ref="AX38:AX39"/>
    <mergeCell ref="B40:B41"/>
    <mergeCell ref="C40:H41"/>
    <mergeCell ref="I40:M41"/>
    <mergeCell ref="N40:P41"/>
    <mergeCell ref="AW40:AW41"/>
    <mergeCell ref="AX40:AX41"/>
    <mergeCell ref="B34:B35"/>
    <mergeCell ref="C34:H35"/>
    <mergeCell ref="I34:M35"/>
    <mergeCell ref="N34:P35"/>
    <mergeCell ref="AW34:AW35"/>
    <mergeCell ref="AX34:AX35"/>
    <mergeCell ref="B36:B37"/>
    <mergeCell ref="C36:H37"/>
    <mergeCell ref="I36:M37"/>
    <mergeCell ref="N36:P37"/>
    <mergeCell ref="AW36:AW37"/>
    <mergeCell ref="AX36:AX37"/>
    <mergeCell ref="B30:B31"/>
    <mergeCell ref="C30:H31"/>
    <mergeCell ref="I30:M31"/>
    <mergeCell ref="N30:P31"/>
    <mergeCell ref="AW30:AW31"/>
    <mergeCell ref="AX30:AX31"/>
    <mergeCell ref="B32:B33"/>
    <mergeCell ref="C32:H33"/>
    <mergeCell ref="I32:M33"/>
    <mergeCell ref="N32:P33"/>
    <mergeCell ref="AW32:AW33"/>
    <mergeCell ref="AX32:AX33"/>
    <mergeCell ref="B26:B27"/>
    <mergeCell ref="C26:H27"/>
    <mergeCell ref="I26:M27"/>
    <mergeCell ref="N26:P27"/>
    <mergeCell ref="AW26:AW27"/>
    <mergeCell ref="AX26:AX27"/>
    <mergeCell ref="B28:B29"/>
    <mergeCell ref="C28:H29"/>
    <mergeCell ref="I28:M29"/>
    <mergeCell ref="N28:P29"/>
    <mergeCell ref="AW28:AW29"/>
    <mergeCell ref="AX28:AX29"/>
    <mergeCell ref="B22:B23"/>
    <mergeCell ref="C22:H23"/>
    <mergeCell ref="I22:M23"/>
    <mergeCell ref="N22:P23"/>
    <mergeCell ref="AW22:AW23"/>
    <mergeCell ref="AX22:AX23"/>
    <mergeCell ref="B24:B25"/>
    <mergeCell ref="C24:H25"/>
    <mergeCell ref="I24:M25"/>
    <mergeCell ref="N24:P25"/>
    <mergeCell ref="AW24:AW25"/>
    <mergeCell ref="AX24:AX25"/>
    <mergeCell ref="B18:B19"/>
    <mergeCell ref="C18:H19"/>
    <mergeCell ref="I18:M19"/>
    <mergeCell ref="N18:P19"/>
    <mergeCell ref="AW18:AW19"/>
    <mergeCell ref="AX18:AX19"/>
    <mergeCell ref="B20:B21"/>
    <mergeCell ref="C20:H21"/>
    <mergeCell ref="I20:M21"/>
    <mergeCell ref="N20:P21"/>
    <mergeCell ref="AW20:AW21"/>
    <mergeCell ref="AX20:AX21"/>
    <mergeCell ref="B14:B15"/>
    <mergeCell ref="C14:H15"/>
    <mergeCell ref="I14:M15"/>
    <mergeCell ref="N14:P15"/>
    <mergeCell ref="AW14:AW15"/>
    <mergeCell ref="AX14:AX15"/>
    <mergeCell ref="B16:B17"/>
    <mergeCell ref="C16:H17"/>
    <mergeCell ref="I16:M17"/>
    <mergeCell ref="N16:P17"/>
    <mergeCell ref="AW16:AW17"/>
    <mergeCell ref="AX16:AX17"/>
    <mergeCell ref="B10:B11"/>
    <mergeCell ref="C10:H11"/>
    <mergeCell ref="I10:M11"/>
    <mergeCell ref="N10:P11"/>
    <mergeCell ref="AW10:AW11"/>
    <mergeCell ref="AX10:AX11"/>
    <mergeCell ref="B12:B13"/>
    <mergeCell ref="C12:H13"/>
    <mergeCell ref="I12:M13"/>
    <mergeCell ref="N12:P13"/>
    <mergeCell ref="AW12:AW13"/>
    <mergeCell ref="AX12:AX13"/>
    <mergeCell ref="AW4:AW5"/>
    <mergeCell ref="AX4:AX5"/>
    <mergeCell ref="B6:B7"/>
    <mergeCell ref="C6:H7"/>
    <mergeCell ref="I6:M7"/>
    <mergeCell ref="N6:P7"/>
    <mergeCell ref="AW6:AW7"/>
    <mergeCell ref="AX6:AX7"/>
    <mergeCell ref="B8:B9"/>
    <mergeCell ref="C8:H9"/>
    <mergeCell ref="I8:M9"/>
    <mergeCell ref="N8:P9"/>
    <mergeCell ref="AW8:AW9"/>
    <mergeCell ref="AX8:AX9"/>
    <mergeCell ref="AN2:AO2"/>
    <mergeCell ref="AP2:AQ2"/>
    <mergeCell ref="AR2:AS2"/>
    <mergeCell ref="AT2:AU2"/>
    <mergeCell ref="B4:B5"/>
    <mergeCell ref="C4:H5"/>
    <mergeCell ref="I4:M5"/>
    <mergeCell ref="N4:P5"/>
    <mergeCell ref="T2:U2"/>
    <mergeCell ref="AA2:AK2"/>
    <mergeCell ref="AL2:AM2"/>
  </mergeCells>
  <phoneticPr fontId="2"/>
  <conditionalFormatting sqref="AV6:AW6 AY6:AZ25 AV7:AV25 AW8 AW10 AW12 AW14 AW16 AW18 AW20 AW22 AW24 AW28 AW30 AW32 AW34 AW36 AW46 AV28:AV33 AY28:AZ33 AY55:AZ68 AV55:AV68">
    <cfRule type="cellIs" dxfId="182" priority="181" stopIfTrue="1" operator="equal">
      <formula>0</formula>
    </cfRule>
  </conditionalFormatting>
  <conditionalFormatting sqref="AV34:AV35 AY34:AZ35">
    <cfRule type="cellIs" dxfId="181" priority="180" stopIfTrue="1" operator="equal">
      <formula>0</formula>
    </cfRule>
  </conditionalFormatting>
  <conditionalFormatting sqref="AV46:AV47 AY46:AZ47">
    <cfRule type="cellIs" dxfId="180" priority="179" stopIfTrue="1" operator="equal">
      <formula>0</formula>
    </cfRule>
  </conditionalFormatting>
  <conditionalFormatting sqref="AV36:AV37 AY36:AZ37">
    <cfRule type="cellIs" dxfId="179" priority="178" stopIfTrue="1" operator="equal">
      <formula>0</formula>
    </cfRule>
  </conditionalFormatting>
  <conditionalFormatting sqref="AX6">
    <cfRule type="cellIs" dxfId="178" priority="177" stopIfTrue="1" operator="equal">
      <formula>0</formula>
    </cfRule>
  </conditionalFormatting>
  <conditionalFormatting sqref="AX8">
    <cfRule type="cellIs" dxfId="177" priority="176" stopIfTrue="1" operator="equal">
      <formula>0</formula>
    </cfRule>
  </conditionalFormatting>
  <conditionalFormatting sqref="AX10">
    <cfRule type="cellIs" dxfId="176" priority="175" stopIfTrue="1" operator="equal">
      <formula>0</formula>
    </cfRule>
  </conditionalFormatting>
  <conditionalFormatting sqref="AX46">
    <cfRule type="cellIs" dxfId="175" priority="162" stopIfTrue="1" operator="equal">
      <formula>0</formula>
    </cfRule>
  </conditionalFormatting>
  <conditionalFormatting sqref="AX12">
    <cfRule type="cellIs" dxfId="174" priority="174" stopIfTrue="1" operator="equal">
      <formula>0</formula>
    </cfRule>
  </conditionalFormatting>
  <conditionalFormatting sqref="AX14">
    <cfRule type="cellIs" dxfId="173" priority="173" stopIfTrue="1" operator="equal">
      <formula>0</formula>
    </cfRule>
  </conditionalFormatting>
  <conditionalFormatting sqref="AX16">
    <cfRule type="cellIs" dxfId="172" priority="172" stopIfTrue="1" operator="equal">
      <formula>0</formula>
    </cfRule>
  </conditionalFormatting>
  <conditionalFormatting sqref="AX18">
    <cfRule type="cellIs" dxfId="171" priority="171" stopIfTrue="1" operator="equal">
      <formula>0</formula>
    </cfRule>
  </conditionalFormatting>
  <conditionalFormatting sqref="AX20">
    <cfRule type="cellIs" dxfId="170" priority="170" stopIfTrue="1" operator="equal">
      <formula>0</formula>
    </cfRule>
  </conditionalFormatting>
  <conditionalFormatting sqref="AX22">
    <cfRule type="cellIs" dxfId="169" priority="169" stopIfTrue="1" operator="equal">
      <formula>0</formula>
    </cfRule>
  </conditionalFormatting>
  <conditionalFormatting sqref="AX24">
    <cfRule type="cellIs" dxfId="168" priority="168" stopIfTrue="1" operator="equal">
      <formula>0</formula>
    </cfRule>
  </conditionalFormatting>
  <conditionalFormatting sqref="AX28">
    <cfRule type="cellIs" dxfId="167" priority="167" stopIfTrue="1" operator="equal">
      <formula>0</formula>
    </cfRule>
  </conditionalFormatting>
  <conditionalFormatting sqref="AX30">
    <cfRule type="cellIs" dxfId="166" priority="166" stopIfTrue="1" operator="equal">
      <formula>0</formula>
    </cfRule>
  </conditionalFormatting>
  <conditionalFormatting sqref="AX32">
    <cfRule type="cellIs" dxfId="165" priority="165" stopIfTrue="1" operator="equal">
      <formula>0</formula>
    </cfRule>
  </conditionalFormatting>
  <conditionalFormatting sqref="AX34">
    <cfRule type="cellIs" dxfId="164" priority="164" stopIfTrue="1" operator="equal">
      <formula>0</formula>
    </cfRule>
  </conditionalFormatting>
  <conditionalFormatting sqref="AV38:AV39 AY38:AZ39">
    <cfRule type="cellIs" dxfId="163" priority="157" stopIfTrue="1" operator="equal">
      <formula>0</formula>
    </cfRule>
  </conditionalFormatting>
  <conditionalFormatting sqref="AX36">
    <cfRule type="cellIs" dxfId="162" priority="163" stopIfTrue="1" operator="equal">
      <formula>0</formula>
    </cfRule>
  </conditionalFormatting>
  <conditionalFormatting sqref="AW42">
    <cfRule type="cellIs" dxfId="161" priority="161" stopIfTrue="1" operator="equal">
      <formula>0</formula>
    </cfRule>
  </conditionalFormatting>
  <conditionalFormatting sqref="AV42:AV43 AY42:AZ43">
    <cfRule type="cellIs" dxfId="160" priority="160" stopIfTrue="1" operator="equal">
      <formula>0</formula>
    </cfRule>
  </conditionalFormatting>
  <conditionalFormatting sqref="AX42">
    <cfRule type="cellIs" dxfId="159" priority="159" stopIfTrue="1" operator="equal">
      <formula>0</formula>
    </cfRule>
  </conditionalFormatting>
  <conditionalFormatting sqref="AW38 AW40">
    <cfRule type="cellIs" dxfId="158" priority="158" stopIfTrue="1" operator="equal">
      <formula>0</formula>
    </cfRule>
  </conditionalFormatting>
  <conditionalFormatting sqref="AX75">
    <cfRule type="cellIs" dxfId="157" priority="135" stopIfTrue="1" operator="equal">
      <formula>0</formula>
    </cfRule>
  </conditionalFormatting>
  <conditionalFormatting sqref="AV40:AV41 AY40:AZ41">
    <cfRule type="cellIs" dxfId="156" priority="156" stopIfTrue="1" operator="equal">
      <formula>0</formula>
    </cfRule>
  </conditionalFormatting>
  <conditionalFormatting sqref="AX38">
    <cfRule type="cellIs" dxfId="155" priority="155" stopIfTrue="1" operator="equal">
      <formula>0</formula>
    </cfRule>
  </conditionalFormatting>
  <conditionalFormatting sqref="AX40">
    <cfRule type="cellIs" dxfId="154" priority="154" stopIfTrue="1" operator="equal">
      <formula>0</formula>
    </cfRule>
  </conditionalFormatting>
  <conditionalFormatting sqref="AW44">
    <cfRule type="cellIs" dxfId="153" priority="153" stopIfTrue="1" operator="equal">
      <formula>0</formula>
    </cfRule>
  </conditionalFormatting>
  <conditionalFormatting sqref="AV44:AV45 AY44:AZ45">
    <cfRule type="cellIs" dxfId="152" priority="152" stopIfTrue="1" operator="equal">
      <formula>0</formula>
    </cfRule>
  </conditionalFormatting>
  <conditionalFormatting sqref="AX44">
    <cfRule type="cellIs" dxfId="151" priority="151" stopIfTrue="1" operator="equal">
      <formula>0</formula>
    </cfRule>
  </conditionalFormatting>
  <conditionalFormatting sqref="AX93">
    <cfRule type="cellIs" dxfId="150" priority="124" stopIfTrue="1" operator="equal">
      <formula>0</formula>
    </cfRule>
  </conditionalFormatting>
  <conditionalFormatting sqref="AV142:AV143 AY142:AZ143">
    <cfRule type="cellIs" dxfId="149" priority="90" stopIfTrue="1" operator="equal">
      <formula>0</formula>
    </cfRule>
  </conditionalFormatting>
  <conditionalFormatting sqref="AX142">
    <cfRule type="cellIs" dxfId="148" priority="88" stopIfTrue="1" operator="equal">
      <formula>0</formula>
    </cfRule>
  </conditionalFormatting>
  <conditionalFormatting sqref="AY26:AZ27 AV26:AV27 AW26">
    <cfRule type="cellIs" dxfId="147" priority="150" stopIfTrue="1" operator="equal">
      <formula>0</formula>
    </cfRule>
  </conditionalFormatting>
  <conditionalFormatting sqref="AX26">
    <cfRule type="cellIs" dxfId="146" priority="149" stopIfTrue="1" operator="equal">
      <formula>0</formula>
    </cfRule>
  </conditionalFormatting>
  <conditionalFormatting sqref="AY69:AZ70 AV69:AV70 AW69">
    <cfRule type="cellIs" dxfId="145" priority="123" stopIfTrue="1" operator="equal">
      <formula>0</formula>
    </cfRule>
  </conditionalFormatting>
  <conditionalFormatting sqref="AX69">
    <cfRule type="cellIs" dxfId="144" priority="122" stopIfTrue="1" operator="equal">
      <formula>0</formula>
    </cfRule>
  </conditionalFormatting>
  <conditionalFormatting sqref="AW55 AW57 AW59 AW61 AW63 AW65 AW67 AW71 AW73 AW75 AW87 AW89 AW97 AV71:AV76 AY71:AZ76">
    <cfRule type="cellIs" dxfId="143" priority="148" stopIfTrue="1" operator="equal">
      <formula>0</formula>
    </cfRule>
  </conditionalFormatting>
  <conditionalFormatting sqref="AV87:AV88 AY87:AZ88">
    <cfRule type="cellIs" dxfId="142" priority="147" stopIfTrue="1" operator="equal">
      <formula>0</formula>
    </cfRule>
  </conditionalFormatting>
  <conditionalFormatting sqref="AV97:AV98 AY97:AZ98">
    <cfRule type="cellIs" dxfId="141" priority="146" stopIfTrue="1" operator="equal">
      <formula>0</formula>
    </cfRule>
  </conditionalFormatting>
  <conditionalFormatting sqref="AV89:AV90 AY89:AZ90">
    <cfRule type="cellIs" dxfId="140" priority="145" stopIfTrue="1" operator="equal">
      <formula>0</formula>
    </cfRule>
  </conditionalFormatting>
  <conditionalFormatting sqref="AX97">
    <cfRule type="cellIs" dxfId="139" priority="132" stopIfTrue="1" operator="equal">
      <formula>0</formula>
    </cfRule>
  </conditionalFormatting>
  <conditionalFormatting sqref="AX55">
    <cfRule type="cellIs" dxfId="138" priority="144" stopIfTrue="1" operator="equal">
      <formula>0</formula>
    </cfRule>
  </conditionalFormatting>
  <conditionalFormatting sqref="AX57">
    <cfRule type="cellIs" dxfId="137" priority="143" stopIfTrue="1" operator="equal">
      <formula>0</formula>
    </cfRule>
  </conditionalFormatting>
  <conditionalFormatting sqref="AX59">
    <cfRule type="cellIs" dxfId="136" priority="142" stopIfTrue="1" operator="equal">
      <formula>0</formula>
    </cfRule>
  </conditionalFormatting>
  <conditionalFormatting sqref="AX61">
    <cfRule type="cellIs" dxfId="135" priority="141" stopIfTrue="1" operator="equal">
      <formula>0</formula>
    </cfRule>
  </conditionalFormatting>
  <conditionalFormatting sqref="AX63">
    <cfRule type="cellIs" dxfId="134" priority="140" stopIfTrue="1" operator="equal">
      <formula>0</formula>
    </cfRule>
  </conditionalFormatting>
  <conditionalFormatting sqref="AX65">
    <cfRule type="cellIs" dxfId="133" priority="139" stopIfTrue="1" operator="equal">
      <formula>0</formula>
    </cfRule>
  </conditionalFormatting>
  <conditionalFormatting sqref="AX67">
    <cfRule type="cellIs" dxfId="132" priority="138" stopIfTrue="1" operator="equal">
      <formula>0</formula>
    </cfRule>
  </conditionalFormatting>
  <conditionalFormatting sqref="AX71">
    <cfRule type="cellIs" dxfId="131" priority="137" stopIfTrue="1" operator="equal">
      <formula>0</formula>
    </cfRule>
  </conditionalFormatting>
  <conditionalFormatting sqref="AX73">
    <cfRule type="cellIs" dxfId="130" priority="136" stopIfTrue="1" operator="equal">
      <formula>0</formula>
    </cfRule>
  </conditionalFormatting>
  <conditionalFormatting sqref="AX87">
    <cfRule type="cellIs" dxfId="129" priority="134" stopIfTrue="1" operator="equal">
      <formula>0</formula>
    </cfRule>
  </conditionalFormatting>
  <conditionalFormatting sqref="AV91:AV92 AY91:AZ92">
    <cfRule type="cellIs" dxfId="128" priority="127" stopIfTrue="1" operator="equal">
      <formula>0</formula>
    </cfRule>
  </conditionalFormatting>
  <conditionalFormatting sqref="AX89">
    <cfRule type="cellIs" dxfId="127" priority="133" stopIfTrue="1" operator="equal">
      <formula>0</formula>
    </cfRule>
  </conditionalFormatting>
  <conditionalFormatting sqref="AW95">
    <cfRule type="cellIs" dxfId="126" priority="131" stopIfTrue="1" operator="equal">
      <formula>0</formula>
    </cfRule>
  </conditionalFormatting>
  <conditionalFormatting sqref="AV95:AV96 AY95:AZ96">
    <cfRule type="cellIs" dxfId="125" priority="130" stopIfTrue="1" operator="equal">
      <formula>0</formula>
    </cfRule>
  </conditionalFormatting>
  <conditionalFormatting sqref="AX95">
    <cfRule type="cellIs" dxfId="124" priority="129" stopIfTrue="1" operator="equal">
      <formula>0</formula>
    </cfRule>
  </conditionalFormatting>
  <conditionalFormatting sqref="AW91 AW93">
    <cfRule type="cellIs" dxfId="123" priority="128" stopIfTrue="1" operator="equal">
      <formula>0</formula>
    </cfRule>
  </conditionalFormatting>
  <conditionalFormatting sqref="AV93:AV94 AY93:AZ94">
    <cfRule type="cellIs" dxfId="122" priority="126" stopIfTrue="1" operator="equal">
      <formula>0</formula>
    </cfRule>
  </conditionalFormatting>
  <conditionalFormatting sqref="AX91">
    <cfRule type="cellIs" dxfId="121" priority="125" stopIfTrue="1" operator="equal">
      <formula>0</formula>
    </cfRule>
  </conditionalFormatting>
  <conditionalFormatting sqref="AY77:AZ78 AV77:AV78">
    <cfRule type="cellIs" dxfId="120" priority="121" stopIfTrue="1" operator="equal">
      <formula>0</formula>
    </cfRule>
  </conditionalFormatting>
  <conditionalFormatting sqref="AX85">
    <cfRule type="cellIs" dxfId="119" priority="116" stopIfTrue="1" operator="equal">
      <formula>0</formula>
    </cfRule>
  </conditionalFormatting>
  <conditionalFormatting sqref="AY79:AZ80 AV79:AV80 AW79">
    <cfRule type="cellIs" dxfId="118" priority="115" stopIfTrue="1" operator="equal">
      <formula>0</formula>
    </cfRule>
  </conditionalFormatting>
  <conditionalFormatting sqref="AX79">
    <cfRule type="cellIs" dxfId="117" priority="114" stopIfTrue="1" operator="equal">
      <formula>0</formula>
    </cfRule>
  </conditionalFormatting>
  <conditionalFormatting sqref="AW77 AW81 AW83 AW85 AV81:AV86 AY81:AZ86">
    <cfRule type="cellIs" dxfId="116" priority="120" stopIfTrue="1" operator="equal">
      <formula>0</formula>
    </cfRule>
  </conditionalFormatting>
  <conditionalFormatting sqref="AX77">
    <cfRule type="cellIs" dxfId="115" priority="119" stopIfTrue="1" operator="equal">
      <formula>0</formula>
    </cfRule>
  </conditionalFormatting>
  <conditionalFormatting sqref="AX81">
    <cfRule type="cellIs" dxfId="114" priority="118" stopIfTrue="1" operator="equal">
      <formula>0</formula>
    </cfRule>
  </conditionalFormatting>
  <conditionalFormatting sqref="AX83">
    <cfRule type="cellIs" dxfId="113" priority="117" stopIfTrue="1" operator="equal">
      <formula>0</formula>
    </cfRule>
  </conditionalFormatting>
  <conditionalFormatting sqref="AY104:AZ117 AV104:AV117">
    <cfRule type="cellIs" dxfId="112" priority="113" stopIfTrue="1" operator="equal">
      <formula>0</formula>
    </cfRule>
  </conditionalFormatting>
  <conditionalFormatting sqref="AX124">
    <cfRule type="cellIs" dxfId="111" priority="99" stopIfTrue="1" operator="equal">
      <formula>0</formula>
    </cfRule>
  </conditionalFormatting>
  <conditionalFormatting sqref="AX191">
    <cfRule type="cellIs" dxfId="110" priority="52" stopIfTrue="1" operator="equal">
      <formula>0</formula>
    </cfRule>
  </conditionalFormatting>
  <conditionalFormatting sqref="AY118:AZ119 AV118:AV119 AW118">
    <cfRule type="cellIs" dxfId="109" priority="87" stopIfTrue="1" operator="equal">
      <formula>0</formula>
    </cfRule>
  </conditionalFormatting>
  <conditionalFormatting sqref="AX118">
    <cfRule type="cellIs" dxfId="108" priority="86" stopIfTrue="1" operator="equal">
      <formula>0</formula>
    </cfRule>
  </conditionalFormatting>
  <conditionalFormatting sqref="AW104 AW106 AW108 AW110 AW112 AW114 AW116 AW120 AW122 AW124 AW136 AW138 AW146 AV120:AV125 AY120:AZ125">
    <cfRule type="cellIs" dxfId="107" priority="112" stopIfTrue="1" operator="equal">
      <formula>0</formula>
    </cfRule>
  </conditionalFormatting>
  <conditionalFormatting sqref="AV136:AV137 AY136:AZ137">
    <cfRule type="cellIs" dxfId="106" priority="111" stopIfTrue="1" operator="equal">
      <formula>0</formula>
    </cfRule>
  </conditionalFormatting>
  <conditionalFormatting sqref="AV146:AV147 AY146:AZ147">
    <cfRule type="cellIs" dxfId="105" priority="110" stopIfTrue="1" operator="equal">
      <formula>0</formula>
    </cfRule>
  </conditionalFormatting>
  <conditionalFormatting sqref="AV138:AV139 AY138:AZ139">
    <cfRule type="cellIs" dxfId="104" priority="109" stopIfTrue="1" operator="equal">
      <formula>0</formula>
    </cfRule>
  </conditionalFormatting>
  <conditionalFormatting sqref="AX146">
    <cfRule type="cellIs" dxfId="103" priority="96" stopIfTrue="1" operator="equal">
      <formula>0</formula>
    </cfRule>
  </conditionalFormatting>
  <conditionalFormatting sqref="AX104">
    <cfRule type="cellIs" dxfId="102" priority="108" stopIfTrue="1" operator="equal">
      <formula>0</formula>
    </cfRule>
  </conditionalFormatting>
  <conditionalFormatting sqref="AX106">
    <cfRule type="cellIs" dxfId="101" priority="107" stopIfTrue="1" operator="equal">
      <formula>0</formula>
    </cfRule>
  </conditionalFormatting>
  <conditionalFormatting sqref="AX108">
    <cfRule type="cellIs" dxfId="100" priority="106" stopIfTrue="1" operator="equal">
      <formula>0</formula>
    </cfRule>
  </conditionalFormatting>
  <conditionalFormatting sqref="AX110">
    <cfRule type="cellIs" dxfId="99" priority="105" stopIfTrue="1" operator="equal">
      <formula>0</formula>
    </cfRule>
  </conditionalFormatting>
  <conditionalFormatting sqref="AX112">
    <cfRule type="cellIs" dxfId="98" priority="104" stopIfTrue="1" operator="equal">
      <formula>0</formula>
    </cfRule>
  </conditionalFormatting>
  <conditionalFormatting sqref="AX114">
    <cfRule type="cellIs" dxfId="97" priority="103" stopIfTrue="1" operator="equal">
      <formula>0</formula>
    </cfRule>
  </conditionalFormatting>
  <conditionalFormatting sqref="AX116">
    <cfRule type="cellIs" dxfId="96" priority="102" stopIfTrue="1" operator="equal">
      <formula>0</formula>
    </cfRule>
  </conditionalFormatting>
  <conditionalFormatting sqref="AX120">
    <cfRule type="cellIs" dxfId="95" priority="101" stopIfTrue="1" operator="equal">
      <formula>0</formula>
    </cfRule>
  </conditionalFormatting>
  <conditionalFormatting sqref="AX122">
    <cfRule type="cellIs" dxfId="94" priority="100" stopIfTrue="1" operator="equal">
      <formula>0</formula>
    </cfRule>
  </conditionalFormatting>
  <conditionalFormatting sqref="AX136">
    <cfRule type="cellIs" dxfId="93" priority="98" stopIfTrue="1" operator="equal">
      <formula>0</formula>
    </cfRule>
  </conditionalFormatting>
  <conditionalFormatting sqref="AV140:AV141 AY140:AZ141">
    <cfRule type="cellIs" dxfId="92" priority="91" stopIfTrue="1" operator="equal">
      <formula>0</formula>
    </cfRule>
  </conditionalFormatting>
  <conditionalFormatting sqref="AX138">
    <cfRule type="cellIs" dxfId="91" priority="97" stopIfTrue="1" operator="equal">
      <formula>0</formula>
    </cfRule>
  </conditionalFormatting>
  <conditionalFormatting sqref="AW144">
    <cfRule type="cellIs" dxfId="90" priority="95" stopIfTrue="1" operator="equal">
      <formula>0</formula>
    </cfRule>
  </conditionalFormatting>
  <conditionalFormatting sqref="AV144:AV145 AY144:AZ145">
    <cfRule type="cellIs" dxfId="89" priority="94" stopIfTrue="1" operator="equal">
      <formula>0</formula>
    </cfRule>
  </conditionalFormatting>
  <conditionalFormatting sqref="AX144">
    <cfRule type="cellIs" dxfId="88" priority="93" stopIfTrue="1" operator="equal">
      <formula>0</formula>
    </cfRule>
  </conditionalFormatting>
  <conditionalFormatting sqref="AW140 AW142">
    <cfRule type="cellIs" dxfId="87" priority="92" stopIfTrue="1" operator="equal">
      <formula>0</formula>
    </cfRule>
  </conditionalFormatting>
  <conditionalFormatting sqref="AV191:AV192 AY191:AZ192">
    <cfRule type="cellIs" dxfId="86" priority="54" stopIfTrue="1" operator="equal">
      <formula>0</formula>
    </cfRule>
  </conditionalFormatting>
  <conditionalFormatting sqref="AX140">
    <cfRule type="cellIs" dxfId="85" priority="89" stopIfTrue="1" operator="equal">
      <formula>0</formula>
    </cfRule>
  </conditionalFormatting>
  <conditionalFormatting sqref="AY126:AZ127 AV126:AV127">
    <cfRule type="cellIs" dxfId="84" priority="85" stopIfTrue="1" operator="equal">
      <formula>0</formula>
    </cfRule>
  </conditionalFormatting>
  <conditionalFormatting sqref="AX134">
    <cfRule type="cellIs" dxfId="83" priority="80" stopIfTrue="1" operator="equal">
      <formula>0</formula>
    </cfRule>
  </conditionalFormatting>
  <conditionalFormatting sqref="AY128:AZ129 AV128:AV129 AW128">
    <cfRule type="cellIs" dxfId="82" priority="79" stopIfTrue="1" operator="equal">
      <formula>0</formula>
    </cfRule>
  </conditionalFormatting>
  <conditionalFormatting sqref="AX128">
    <cfRule type="cellIs" dxfId="81" priority="78" stopIfTrue="1" operator="equal">
      <formula>0</formula>
    </cfRule>
  </conditionalFormatting>
  <conditionalFormatting sqref="AW126 AW130 AW132 AW134 AV130:AV135 AY130:AZ135">
    <cfRule type="cellIs" dxfId="80" priority="84" stopIfTrue="1" operator="equal">
      <formula>0</formula>
    </cfRule>
  </conditionalFormatting>
  <conditionalFormatting sqref="AX126">
    <cfRule type="cellIs" dxfId="79" priority="83" stopIfTrue="1" operator="equal">
      <formula>0</formula>
    </cfRule>
  </conditionalFormatting>
  <conditionalFormatting sqref="AX130">
    <cfRule type="cellIs" dxfId="78" priority="82" stopIfTrue="1" operator="equal">
      <formula>0</formula>
    </cfRule>
  </conditionalFormatting>
  <conditionalFormatting sqref="AX132">
    <cfRule type="cellIs" dxfId="77" priority="81" stopIfTrue="1" operator="equal">
      <formula>0</formula>
    </cfRule>
  </conditionalFormatting>
  <conditionalFormatting sqref="AV240:AV241 AY240:AZ241">
    <cfRule type="cellIs" dxfId="76" priority="18" stopIfTrue="1" operator="equal">
      <formula>0</formula>
    </cfRule>
  </conditionalFormatting>
  <conditionalFormatting sqref="AX240">
    <cfRule type="cellIs" dxfId="75" priority="16" stopIfTrue="1" operator="equal">
      <formula>0</formula>
    </cfRule>
  </conditionalFormatting>
  <conditionalFormatting sqref="AY153:AZ166 AV153:AV166">
    <cfRule type="cellIs" dxfId="74" priority="77" stopIfTrue="1" operator="equal">
      <formula>0</formula>
    </cfRule>
  </conditionalFormatting>
  <conditionalFormatting sqref="AX173">
    <cfRule type="cellIs" dxfId="73" priority="63" stopIfTrue="1" operator="equal">
      <formula>0</formula>
    </cfRule>
  </conditionalFormatting>
  <conditionalFormatting sqref="AY167:AZ168 AV167:AV168 AW167">
    <cfRule type="cellIs" dxfId="72" priority="51" stopIfTrue="1" operator="equal">
      <formula>0</formula>
    </cfRule>
  </conditionalFormatting>
  <conditionalFormatting sqref="AX167">
    <cfRule type="cellIs" dxfId="71" priority="50" stopIfTrue="1" operator="equal">
      <formula>0</formula>
    </cfRule>
  </conditionalFormatting>
  <conditionalFormatting sqref="AW153 AW155 AW157 AW159 AW161 AW163 AW165 AW169 AW171 AW173 AW185 AW187 AW195 AV169:AV174 AY169:AZ174">
    <cfRule type="cellIs" dxfId="70" priority="76" stopIfTrue="1" operator="equal">
      <formula>0</formula>
    </cfRule>
  </conditionalFormatting>
  <conditionalFormatting sqref="AV185:AV186 AY185:AZ186">
    <cfRule type="cellIs" dxfId="69" priority="75" stopIfTrue="1" operator="equal">
      <formula>0</formula>
    </cfRule>
  </conditionalFormatting>
  <conditionalFormatting sqref="AV195:AV196 AY195:AZ196">
    <cfRule type="cellIs" dxfId="68" priority="74" stopIfTrue="1" operator="equal">
      <formula>0</formula>
    </cfRule>
  </conditionalFormatting>
  <conditionalFormatting sqref="AV187:AV188 AY187:AZ188">
    <cfRule type="cellIs" dxfId="67" priority="73" stopIfTrue="1" operator="equal">
      <formula>0</formula>
    </cfRule>
  </conditionalFormatting>
  <conditionalFormatting sqref="AX195">
    <cfRule type="cellIs" dxfId="66" priority="60" stopIfTrue="1" operator="equal">
      <formula>0</formula>
    </cfRule>
  </conditionalFormatting>
  <conditionalFormatting sqref="AX153">
    <cfRule type="cellIs" dxfId="65" priority="72" stopIfTrue="1" operator="equal">
      <formula>0</formula>
    </cfRule>
  </conditionalFormatting>
  <conditionalFormatting sqref="AX155">
    <cfRule type="cellIs" dxfId="64" priority="71" stopIfTrue="1" operator="equal">
      <formula>0</formula>
    </cfRule>
  </conditionalFormatting>
  <conditionalFormatting sqref="AX157">
    <cfRule type="cellIs" dxfId="63" priority="70" stopIfTrue="1" operator="equal">
      <formula>0</formula>
    </cfRule>
  </conditionalFormatting>
  <conditionalFormatting sqref="AX159">
    <cfRule type="cellIs" dxfId="62" priority="69" stopIfTrue="1" operator="equal">
      <formula>0</formula>
    </cfRule>
  </conditionalFormatting>
  <conditionalFormatting sqref="AX161">
    <cfRule type="cellIs" dxfId="61" priority="68" stopIfTrue="1" operator="equal">
      <formula>0</formula>
    </cfRule>
  </conditionalFormatting>
  <conditionalFormatting sqref="AX163">
    <cfRule type="cellIs" dxfId="60" priority="67" stopIfTrue="1" operator="equal">
      <formula>0</formula>
    </cfRule>
  </conditionalFormatting>
  <conditionalFormatting sqref="AX165">
    <cfRule type="cellIs" dxfId="59" priority="66" stopIfTrue="1" operator="equal">
      <formula>0</formula>
    </cfRule>
  </conditionalFormatting>
  <conditionalFormatting sqref="AX169">
    <cfRule type="cellIs" dxfId="58" priority="65" stopIfTrue="1" operator="equal">
      <formula>0</formula>
    </cfRule>
  </conditionalFormatting>
  <conditionalFormatting sqref="AX171">
    <cfRule type="cellIs" dxfId="57" priority="64" stopIfTrue="1" operator="equal">
      <formula>0</formula>
    </cfRule>
  </conditionalFormatting>
  <conditionalFormatting sqref="AX185">
    <cfRule type="cellIs" dxfId="56" priority="62" stopIfTrue="1" operator="equal">
      <formula>0</formula>
    </cfRule>
  </conditionalFormatting>
  <conditionalFormatting sqref="AV189:AV190 AY189:AZ190">
    <cfRule type="cellIs" dxfId="55" priority="55" stopIfTrue="1" operator="equal">
      <formula>0</formula>
    </cfRule>
  </conditionalFormatting>
  <conditionalFormatting sqref="AX187">
    <cfRule type="cellIs" dxfId="54" priority="61" stopIfTrue="1" operator="equal">
      <formula>0</formula>
    </cfRule>
  </conditionalFormatting>
  <conditionalFormatting sqref="AW193">
    <cfRule type="cellIs" dxfId="53" priority="59" stopIfTrue="1" operator="equal">
      <formula>0</formula>
    </cfRule>
  </conditionalFormatting>
  <conditionalFormatting sqref="AV193:AV194 AY193:AZ194">
    <cfRule type="cellIs" dxfId="52" priority="58" stopIfTrue="1" operator="equal">
      <formula>0</formula>
    </cfRule>
  </conditionalFormatting>
  <conditionalFormatting sqref="AX193">
    <cfRule type="cellIs" dxfId="51" priority="57" stopIfTrue="1" operator="equal">
      <formula>0</formula>
    </cfRule>
  </conditionalFormatting>
  <conditionalFormatting sqref="AW189 AW191">
    <cfRule type="cellIs" dxfId="50" priority="56" stopIfTrue="1" operator="equal">
      <formula>0</formula>
    </cfRule>
  </conditionalFormatting>
  <conditionalFormatting sqref="AX189">
    <cfRule type="cellIs" dxfId="49" priority="53" stopIfTrue="1" operator="equal">
      <formula>0</formula>
    </cfRule>
  </conditionalFormatting>
  <conditionalFormatting sqref="AY175:AZ176 AV175:AV176">
    <cfRule type="cellIs" dxfId="48" priority="49" stopIfTrue="1" operator="equal">
      <formula>0</formula>
    </cfRule>
  </conditionalFormatting>
  <conditionalFormatting sqref="AX183">
    <cfRule type="cellIs" dxfId="47" priority="44" stopIfTrue="1" operator="equal">
      <formula>0</formula>
    </cfRule>
  </conditionalFormatting>
  <conditionalFormatting sqref="AY177:AZ178 AV177:AV178 AW177">
    <cfRule type="cellIs" dxfId="46" priority="43" stopIfTrue="1" operator="equal">
      <formula>0</formula>
    </cfRule>
  </conditionalFormatting>
  <conditionalFormatting sqref="AX177">
    <cfRule type="cellIs" dxfId="45" priority="42" stopIfTrue="1" operator="equal">
      <formula>0</formula>
    </cfRule>
  </conditionalFormatting>
  <conditionalFormatting sqref="AW175 AW179 AW181 AW183 AV179:AV184 AY179:AZ184">
    <cfRule type="cellIs" dxfId="44" priority="48" stopIfTrue="1" operator="equal">
      <formula>0</formula>
    </cfRule>
  </conditionalFormatting>
  <conditionalFormatting sqref="AX175">
    <cfRule type="cellIs" dxfId="43" priority="47" stopIfTrue="1" operator="equal">
      <formula>0</formula>
    </cfRule>
  </conditionalFormatting>
  <conditionalFormatting sqref="AX179">
    <cfRule type="cellIs" dxfId="42" priority="46" stopIfTrue="1" operator="equal">
      <formula>0</formula>
    </cfRule>
  </conditionalFormatting>
  <conditionalFormatting sqref="AX181">
    <cfRule type="cellIs" dxfId="41" priority="45" stopIfTrue="1" operator="equal">
      <formula>0</formula>
    </cfRule>
  </conditionalFormatting>
  <conditionalFormatting sqref="AY202:AZ215 AV202:AV215">
    <cfRule type="cellIs" dxfId="40" priority="41" stopIfTrue="1" operator="equal">
      <formula>0</formula>
    </cfRule>
  </conditionalFormatting>
  <conditionalFormatting sqref="AX222">
    <cfRule type="cellIs" dxfId="39" priority="27" stopIfTrue="1" operator="equal">
      <formula>0</formula>
    </cfRule>
  </conditionalFormatting>
  <conditionalFormatting sqref="AY216:AZ217 AV216:AV217 AW216">
    <cfRule type="cellIs" dxfId="38" priority="15" stopIfTrue="1" operator="equal">
      <formula>0</formula>
    </cfRule>
  </conditionalFormatting>
  <conditionalFormatting sqref="AX216">
    <cfRule type="cellIs" dxfId="37" priority="14" stopIfTrue="1" operator="equal">
      <formula>0</formula>
    </cfRule>
  </conditionalFormatting>
  <conditionalFormatting sqref="AW202 AW204 AW206 AW208 AW210 AW212 AW214 AW218 AW220 AW222 AW234 AW236 AW244 AV218:AV223 AY218:AZ223">
    <cfRule type="cellIs" dxfId="36" priority="40" stopIfTrue="1" operator="equal">
      <formula>0</formula>
    </cfRule>
  </conditionalFormatting>
  <conditionalFormatting sqref="AV234:AV235 AY234:AZ235">
    <cfRule type="cellIs" dxfId="35" priority="39" stopIfTrue="1" operator="equal">
      <formula>0</formula>
    </cfRule>
  </conditionalFormatting>
  <conditionalFormatting sqref="AV244:AV245 AY244:AZ245">
    <cfRule type="cellIs" dxfId="34" priority="38" stopIfTrue="1" operator="equal">
      <formula>0</formula>
    </cfRule>
  </conditionalFormatting>
  <conditionalFormatting sqref="AV236:AV237 AY236:AZ237">
    <cfRule type="cellIs" dxfId="33" priority="37" stopIfTrue="1" operator="equal">
      <formula>0</formula>
    </cfRule>
  </conditionalFormatting>
  <conditionalFormatting sqref="AX244">
    <cfRule type="cellIs" dxfId="32" priority="24" stopIfTrue="1" operator="equal">
      <formula>0</formula>
    </cfRule>
  </conditionalFormatting>
  <conditionalFormatting sqref="AX202">
    <cfRule type="cellIs" dxfId="31" priority="36" stopIfTrue="1" operator="equal">
      <formula>0</formula>
    </cfRule>
  </conditionalFormatting>
  <conditionalFormatting sqref="AX204">
    <cfRule type="cellIs" dxfId="30" priority="35" stopIfTrue="1" operator="equal">
      <formula>0</formula>
    </cfRule>
  </conditionalFormatting>
  <conditionalFormatting sqref="AX206">
    <cfRule type="cellIs" dxfId="29" priority="34" stopIfTrue="1" operator="equal">
      <formula>0</formula>
    </cfRule>
  </conditionalFormatting>
  <conditionalFormatting sqref="AX208">
    <cfRule type="cellIs" dxfId="28" priority="33" stopIfTrue="1" operator="equal">
      <formula>0</formula>
    </cfRule>
  </conditionalFormatting>
  <conditionalFormatting sqref="AX210">
    <cfRule type="cellIs" dxfId="27" priority="32" stopIfTrue="1" operator="equal">
      <formula>0</formula>
    </cfRule>
  </conditionalFormatting>
  <conditionalFormatting sqref="AX212">
    <cfRule type="cellIs" dxfId="26" priority="31" stopIfTrue="1" operator="equal">
      <formula>0</formula>
    </cfRule>
  </conditionalFormatting>
  <conditionalFormatting sqref="AX214">
    <cfRule type="cellIs" dxfId="25" priority="30" stopIfTrue="1" operator="equal">
      <formula>0</formula>
    </cfRule>
  </conditionalFormatting>
  <conditionalFormatting sqref="AX218">
    <cfRule type="cellIs" dxfId="24" priority="29" stopIfTrue="1" operator="equal">
      <formula>0</formula>
    </cfRule>
  </conditionalFormatting>
  <conditionalFormatting sqref="AX220">
    <cfRule type="cellIs" dxfId="23" priority="28" stopIfTrue="1" operator="equal">
      <formula>0</formula>
    </cfRule>
  </conditionalFormatting>
  <conditionalFormatting sqref="AX234">
    <cfRule type="cellIs" dxfId="22" priority="26" stopIfTrue="1" operator="equal">
      <formula>0</formula>
    </cfRule>
  </conditionalFormatting>
  <conditionalFormatting sqref="AV238:AV239 AY238:AZ239">
    <cfRule type="cellIs" dxfId="21" priority="19" stopIfTrue="1" operator="equal">
      <formula>0</formula>
    </cfRule>
  </conditionalFormatting>
  <conditionalFormatting sqref="AX236">
    <cfRule type="cellIs" dxfId="20" priority="25" stopIfTrue="1" operator="equal">
      <formula>0</formula>
    </cfRule>
  </conditionalFormatting>
  <conditionalFormatting sqref="AW242">
    <cfRule type="cellIs" dxfId="19" priority="23" stopIfTrue="1" operator="equal">
      <formula>0</formula>
    </cfRule>
  </conditionalFormatting>
  <conditionalFormatting sqref="AV242:AV243 AY242:AZ243">
    <cfRule type="cellIs" dxfId="18" priority="22" stopIfTrue="1" operator="equal">
      <formula>0</formula>
    </cfRule>
  </conditionalFormatting>
  <conditionalFormatting sqref="AX242">
    <cfRule type="cellIs" dxfId="17" priority="21" stopIfTrue="1" operator="equal">
      <formula>0</formula>
    </cfRule>
  </conditionalFormatting>
  <conditionalFormatting sqref="AW238 AW240">
    <cfRule type="cellIs" dxfId="16" priority="20" stopIfTrue="1" operator="equal">
      <formula>0</formula>
    </cfRule>
  </conditionalFormatting>
  <conditionalFormatting sqref="AX238">
    <cfRule type="cellIs" dxfId="15" priority="17" stopIfTrue="1" operator="equal">
      <formula>0</formula>
    </cfRule>
  </conditionalFormatting>
  <conditionalFormatting sqref="AY224:AZ225 AV224:AV225">
    <cfRule type="cellIs" dxfId="14" priority="13" stopIfTrue="1" operator="equal">
      <formula>0</formula>
    </cfRule>
  </conditionalFormatting>
  <conditionalFormatting sqref="AX232">
    <cfRule type="cellIs" dxfId="13" priority="8" stopIfTrue="1" operator="equal">
      <formula>0</formula>
    </cfRule>
  </conditionalFormatting>
  <conditionalFormatting sqref="AY226:AZ227 AV226:AV227 AW226">
    <cfRule type="cellIs" dxfId="12" priority="7" stopIfTrue="1" operator="equal">
      <formula>0</formula>
    </cfRule>
  </conditionalFormatting>
  <conditionalFormatting sqref="AX226">
    <cfRule type="cellIs" dxfId="11" priority="6" stopIfTrue="1" operator="equal">
      <formula>0</formula>
    </cfRule>
  </conditionalFormatting>
  <conditionalFormatting sqref="AW224 AW228 AW230 AW232 AV228:AV233 AY228:AZ233">
    <cfRule type="cellIs" dxfId="10" priority="12" stopIfTrue="1" operator="equal">
      <formula>0</formula>
    </cfRule>
  </conditionalFormatting>
  <conditionalFormatting sqref="AX224">
    <cfRule type="cellIs" dxfId="9" priority="11" stopIfTrue="1" operator="equal">
      <formula>0</formula>
    </cfRule>
  </conditionalFormatting>
  <conditionalFormatting sqref="AX228">
    <cfRule type="cellIs" dxfId="8" priority="10" stopIfTrue="1" operator="equal">
      <formula>0</formula>
    </cfRule>
  </conditionalFormatting>
  <conditionalFormatting sqref="AX230">
    <cfRule type="cellIs" dxfId="7" priority="9" stopIfTrue="1" operator="equal">
      <formula>0</formula>
    </cfRule>
  </conditionalFormatting>
  <conditionalFormatting sqref="AT4:AT47 AT53:AT98 AT102:AT147 AT151:AT196 AT200:AT245">
    <cfRule type="expression" dxfId="6" priority="3" stopIfTrue="1">
      <formula>$AT$4=""</formula>
    </cfRule>
  </conditionalFormatting>
  <conditionalFormatting sqref="AS4:AS47 AS53:AS98 AS102:AS147 AS151:AS196 AS200:AS245">
    <cfRule type="expression" dxfId="5" priority="2" stopIfTrue="1">
      <formula>$AS$4=""</formula>
    </cfRule>
  </conditionalFormatting>
  <conditionalFormatting sqref="Q4:AU5 Q53:AU54 Q102:AU103 Q151:AU152 Q200:AU201">
    <cfRule type="expression" dxfId="4" priority="4" stopIfTrue="1">
      <formula>WEEKDAY(Q$4,2)=7</formula>
    </cfRule>
    <cfRule type="expression" dxfId="3" priority="5" stopIfTrue="1">
      <formula>WEEKDAY(Q$4,2)=6</formula>
    </cfRule>
  </conditionalFormatting>
  <conditionalFormatting sqref="AU4:AU47 AU53:AU98 AU102:AU147 AU151:AU196 AU200:AU245">
    <cfRule type="expression" dxfId="2" priority="1" stopIfTrue="1">
      <formula>$AU$4=""</formula>
    </cfRule>
  </conditionalFormatting>
  <dataValidations count="4">
    <dataValidation type="list" allowBlank="1" showInputMessage="1" showErrorMessage="1" sqref="C153:H196 C104:H147 C55:H98 C202:H245 C6:H47">
      <formula1>$BC$6:$BC$14</formula1>
    </dataValidation>
    <dataValidation type="decimal" operator="greaterThanOrEqual" allowBlank="1" showInputMessage="1" showErrorMessage="1" error="３２時間を下回ることはできません_x000a_" sqref="AT2:AU2 AP2:AQ2">
      <formula1>32</formula1>
    </dataValidation>
    <dataValidation imeMode="off" allowBlank="1" showInputMessage="1" showErrorMessage="1" sqref="T199:U199 W2 T52:U52 W52 T101:U101 W150 W199 W101 T150:U150"/>
    <dataValidation type="list" allowBlank="1" showInputMessage="1" showErrorMessage="1" sqref="N55:P98 N202:P245 N104:P147 N6:P47 N153:P196">
      <formula1>$BG$6:$BL$6</formula1>
    </dataValidation>
  </dataValidations>
  <printOptions horizontalCentered="1"/>
  <pageMargins left="0.39370078740157483" right="0.39370078740157483" top="0.59055118110236227" bottom="0.19685039370078741" header="0.31496062992125984" footer="0.31496062992125984"/>
  <pageSetup paperSize="9" scale="71" fitToHeight="0" orientation="landscape" r:id="rId1"/>
  <headerFooter>
    <oddFooter>&amp;A</oddFooter>
  </headerFooter>
  <rowBreaks count="1" manualBreakCount="1">
    <brk id="247" max="50" man="1"/>
  </rowBreaks>
  <ignoredErrors>
    <ignoredError sqref="S2 U2:V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view="pageBreakPreview" zoomScale="90" zoomScaleNormal="100" zoomScaleSheetLayoutView="90" workbookViewId="0"/>
  </sheetViews>
  <sheetFormatPr defaultRowHeight="13.5"/>
  <cols>
    <col min="1" max="1" width="3.125" style="567" customWidth="1"/>
    <col min="2" max="4" width="15.625" style="567" customWidth="1"/>
    <col min="5" max="6" width="13.625" style="567" customWidth="1"/>
    <col min="7" max="9" width="17.625" style="567" customWidth="1"/>
    <col min="10" max="11" width="13.625" style="567" customWidth="1"/>
    <col min="12" max="256" width="9" style="567"/>
    <col min="257" max="257" width="3.125" style="567" customWidth="1"/>
    <col min="258" max="260" width="15.625" style="567" customWidth="1"/>
    <col min="261" max="262" width="13.625" style="567" customWidth="1"/>
    <col min="263" max="265" width="17.625" style="567" customWidth="1"/>
    <col min="266" max="267" width="13.625" style="567" customWidth="1"/>
    <col min="268" max="512" width="9" style="567"/>
    <col min="513" max="513" width="3.125" style="567" customWidth="1"/>
    <col min="514" max="516" width="15.625" style="567" customWidth="1"/>
    <col min="517" max="518" width="13.625" style="567" customWidth="1"/>
    <col min="519" max="521" width="17.625" style="567" customWidth="1"/>
    <col min="522" max="523" width="13.625" style="567" customWidth="1"/>
    <col min="524" max="768" width="9" style="567"/>
    <col min="769" max="769" width="3.125" style="567" customWidth="1"/>
    <col min="770" max="772" width="15.625" style="567" customWidth="1"/>
    <col min="773" max="774" width="13.625" style="567" customWidth="1"/>
    <col min="775" max="777" width="17.625" style="567" customWidth="1"/>
    <col min="778" max="779" width="13.625" style="567" customWidth="1"/>
    <col min="780" max="1024" width="9" style="567"/>
    <col min="1025" max="1025" width="3.125" style="567" customWidth="1"/>
    <col min="1026" max="1028" width="15.625" style="567" customWidth="1"/>
    <col min="1029" max="1030" width="13.625" style="567" customWidth="1"/>
    <col min="1031" max="1033" width="17.625" style="567" customWidth="1"/>
    <col min="1034" max="1035" width="13.625" style="567" customWidth="1"/>
    <col min="1036" max="1280" width="9" style="567"/>
    <col min="1281" max="1281" width="3.125" style="567" customWidth="1"/>
    <col min="1282" max="1284" width="15.625" style="567" customWidth="1"/>
    <col min="1285" max="1286" width="13.625" style="567" customWidth="1"/>
    <col min="1287" max="1289" width="17.625" style="567" customWidth="1"/>
    <col min="1290" max="1291" width="13.625" style="567" customWidth="1"/>
    <col min="1292" max="1536" width="9" style="567"/>
    <col min="1537" max="1537" width="3.125" style="567" customWidth="1"/>
    <col min="1538" max="1540" width="15.625" style="567" customWidth="1"/>
    <col min="1541" max="1542" width="13.625" style="567" customWidth="1"/>
    <col min="1543" max="1545" width="17.625" style="567" customWidth="1"/>
    <col min="1546" max="1547" width="13.625" style="567" customWidth="1"/>
    <col min="1548" max="1792" width="9" style="567"/>
    <col min="1793" max="1793" width="3.125" style="567" customWidth="1"/>
    <col min="1794" max="1796" width="15.625" style="567" customWidth="1"/>
    <col min="1797" max="1798" width="13.625" style="567" customWidth="1"/>
    <col min="1799" max="1801" width="17.625" style="567" customWidth="1"/>
    <col min="1802" max="1803" width="13.625" style="567" customWidth="1"/>
    <col min="1804" max="2048" width="9" style="567"/>
    <col min="2049" max="2049" width="3.125" style="567" customWidth="1"/>
    <col min="2050" max="2052" width="15.625" style="567" customWidth="1"/>
    <col min="2053" max="2054" width="13.625" style="567" customWidth="1"/>
    <col min="2055" max="2057" width="17.625" style="567" customWidth="1"/>
    <col min="2058" max="2059" width="13.625" style="567" customWidth="1"/>
    <col min="2060" max="2304" width="9" style="567"/>
    <col min="2305" max="2305" width="3.125" style="567" customWidth="1"/>
    <col min="2306" max="2308" width="15.625" style="567" customWidth="1"/>
    <col min="2309" max="2310" width="13.625" style="567" customWidth="1"/>
    <col min="2311" max="2313" width="17.625" style="567" customWidth="1"/>
    <col min="2314" max="2315" width="13.625" style="567" customWidth="1"/>
    <col min="2316" max="2560" width="9" style="567"/>
    <col min="2561" max="2561" width="3.125" style="567" customWidth="1"/>
    <col min="2562" max="2564" width="15.625" style="567" customWidth="1"/>
    <col min="2565" max="2566" width="13.625" style="567" customWidth="1"/>
    <col min="2567" max="2569" width="17.625" style="567" customWidth="1"/>
    <col min="2570" max="2571" width="13.625" style="567" customWidth="1"/>
    <col min="2572" max="2816" width="9" style="567"/>
    <col min="2817" max="2817" width="3.125" style="567" customWidth="1"/>
    <col min="2818" max="2820" width="15.625" style="567" customWidth="1"/>
    <col min="2821" max="2822" width="13.625" style="567" customWidth="1"/>
    <col min="2823" max="2825" width="17.625" style="567" customWidth="1"/>
    <col min="2826" max="2827" width="13.625" style="567" customWidth="1"/>
    <col min="2828" max="3072" width="9" style="567"/>
    <col min="3073" max="3073" width="3.125" style="567" customWidth="1"/>
    <col min="3074" max="3076" width="15.625" style="567" customWidth="1"/>
    <col min="3077" max="3078" width="13.625" style="567" customWidth="1"/>
    <col min="3079" max="3081" width="17.625" style="567" customWidth="1"/>
    <col min="3082" max="3083" width="13.625" style="567" customWidth="1"/>
    <col min="3084" max="3328" width="9" style="567"/>
    <col min="3329" max="3329" width="3.125" style="567" customWidth="1"/>
    <col min="3330" max="3332" width="15.625" style="567" customWidth="1"/>
    <col min="3333" max="3334" width="13.625" style="567" customWidth="1"/>
    <col min="3335" max="3337" width="17.625" style="567" customWidth="1"/>
    <col min="3338" max="3339" width="13.625" style="567" customWidth="1"/>
    <col min="3340" max="3584" width="9" style="567"/>
    <col min="3585" max="3585" width="3.125" style="567" customWidth="1"/>
    <col min="3586" max="3588" width="15.625" style="567" customWidth="1"/>
    <col min="3589" max="3590" width="13.625" style="567" customWidth="1"/>
    <col min="3591" max="3593" width="17.625" style="567" customWidth="1"/>
    <col min="3594" max="3595" width="13.625" style="567" customWidth="1"/>
    <col min="3596" max="3840" width="9" style="567"/>
    <col min="3841" max="3841" width="3.125" style="567" customWidth="1"/>
    <col min="3842" max="3844" width="15.625" style="567" customWidth="1"/>
    <col min="3845" max="3846" width="13.625" style="567" customWidth="1"/>
    <col min="3847" max="3849" width="17.625" style="567" customWidth="1"/>
    <col min="3850" max="3851" width="13.625" style="567" customWidth="1"/>
    <col min="3852" max="4096" width="9" style="567"/>
    <col min="4097" max="4097" width="3.125" style="567" customWidth="1"/>
    <col min="4098" max="4100" width="15.625" style="567" customWidth="1"/>
    <col min="4101" max="4102" width="13.625" style="567" customWidth="1"/>
    <col min="4103" max="4105" width="17.625" style="567" customWidth="1"/>
    <col min="4106" max="4107" width="13.625" style="567" customWidth="1"/>
    <col min="4108" max="4352" width="9" style="567"/>
    <col min="4353" max="4353" width="3.125" style="567" customWidth="1"/>
    <col min="4354" max="4356" width="15.625" style="567" customWidth="1"/>
    <col min="4357" max="4358" width="13.625" style="567" customWidth="1"/>
    <col min="4359" max="4361" width="17.625" style="567" customWidth="1"/>
    <col min="4362" max="4363" width="13.625" style="567" customWidth="1"/>
    <col min="4364" max="4608" width="9" style="567"/>
    <col min="4609" max="4609" width="3.125" style="567" customWidth="1"/>
    <col min="4610" max="4612" width="15.625" style="567" customWidth="1"/>
    <col min="4613" max="4614" width="13.625" style="567" customWidth="1"/>
    <col min="4615" max="4617" width="17.625" style="567" customWidth="1"/>
    <col min="4618" max="4619" width="13.625" style="567" customWidth="1"/>
    <col min="4620" max="4864" width="9" style="567"/>
    <col min="4865" max="4865" width="3.125" style="567" customWidth="1"/>
    <col min="4866" max="4868" width="15.625" style="567" customWidth="1"/>
    <col min="4869" max="4870" width="13.625" style="567" customWidth="1"/>
    <col min="4871" max="4873" width="17.625" style="567" customWidth="1"/>
    <col min="4874" max="4875" width="13.625" style="567" customWidth="1"/>
    <col min="4876" max="5120" width="9" style="567"/>
    <col min="5121" max="5121" width="3.125" style="567" customWidth="1"/>
    <col min="5122" max="5124" width="15.625" style="567" customWidth="1"/>
    <col min="5125" max="5126" width="13.625" style="567" customWidth="1"/>
    <col min="5127" max="5129" width="17.625" style="567" customWidth="1"/>
    <col min="5130" max="5131" width="13.625" style="567" customWidth="1"/>
    <col min="5132" max="5376" width="9" style="567"/>
    <col min="5377" max="5377" width="3.125" style="567" customWidth="1"/>
    <col min="5378" max="5380" width="15.625" style="567" customWidth="1"/>
    <col min="5381" max="5382" width="13.625" style="567" customWidth="1"/>
    <col min="5383" max="5385" width="17.625" style="567" customWidth="1"/>
    <col min="5386" max="5387" width="13.625" style="567" customWidth="1"/>
    <col min="5388" max="5632" width="9" style="567"/>
    <col min="5633" max="5633" width="3.125" style="567" customWidth="1"/>
    <col min="5634" max="5636" width="15.625" style="567" customWidth="1"/>
    <col min="5637" max="5638" width="13.625" style="567" customWidth="1"/>
    <col min="5639" max="5641" width="17.625" style="567" customWidth="1"/>
    <col min="5642" max="5643" width="13.625" style="567" customWidth="1"/>
    <col min="5644" max="5888" width="9" style="567"/>
    <col min="5889" max="5889" width="3.125" style="567" customWidth="1"/>
    <col min="5890" max="5892" width="15.625" style="567" customWidth="1"/>
    <col min="5893" max="5894" width="13.625" style="567" customWidth="1"/>
    <col min="5895" max="5897" width="17.625" style="567" customWidth="1"/>
    <col min="5898" max="5899" width="13.625" style="567" customWidth="1"/>
    <col min="5900" max="6144" width="9" style="567"/>
    <col min="6145" max="6145" width="3.125" style="567" customWidth="1"/>
    <col min="6146" max="6148" width="15.625" style="567" customWidth="1"/>
    <col min="6149" max="6150" width="13.625" style="567" customWidth="1"/>
    <col min="6151" max="6153" width="17.625" style="567" customWidth="1"/>
    <col min="6154" max="6155" width="13.625" style="567" customWidth="1"/>
    <col min="6156" max="6400" width="9" style="567"/>
    <col min="6401" max="6401" width="3.125" style="567" customWidth="1"/>
    <col min="6402" max="6404" width="15.625" style="567" customWidth="1"/>
    <col min="6405" max="6406" width="13.625" style="567" customWidth="1"/>
    <col min="6407" max="6409" width="17.625" style="567" customWidth="1"/>
    <col min="6410" max="6411" width="13.625" style="567" customWidth="1"/>
    <col min="6412" max="6656" width="9" style="567"/>
    <col min="6657" max="6657" width="3.125" style="567" customWidth="1"/>
    <col min="6658" max="6660" width="15.625" style="567" customWidth="1"/>
    <col min="6661" max="6662" width="13.625" style="567" customWidth="1"/>
    <col min="6663" max="6665" width="17.625" style="567" customWidth="1"/>
    <col min="6666" max="6667" width="13.625" style="567" customWidth="1"/>
    <col min="6668" max="6912" width="9" style="567"/>
    <col min="6913" max="6913" width="3.125" style="567" customWidth="1"/>
    <col min="6914" max="6916" width="15.625" style="567" customWidth="1"/>
    <col min="6917" max="6918" width="13.625" style="567" customWidth="1"/>
    <col min="6919" max="6921" width="17.625" style="567" customWidth="1"/>
    <col min="6922" max="6923" width="13.625" style="567" customWidth="1"/>
    <col min="6924" max="7168" width="9" style="567"/>
    <col min="7169" max="7169" width="3.125" style="567" customWidth="1"/>
    <col min="7170" max="7172" width="15.625" style="567" customWidth="1"/>
    <col min="7173" max="7174" width="13.625" style="567" customWidth="1"/>
    <col min="7175" max="7177" width="17.625" style="567" customWidth="1"/>
    <col min="7178" max="7179" width="13.625" style="567" customWidth="1"/>
    <col min="7180" max="7424" width="9" style="567"/>
    <col min="7425" max="7425" width="3.125" style="567" customWidth="1"/>
    <col min="7426" max="7428" width="15.625" style="567" customWidth="1"/>
    <col min="7429" max="7430" width="13.625" style="567" customWidth="1"/>
    <col min="7431" max="7433" width="17.625" style="567" customWidth="1"/>
    <col min="7434" max="7435" width="13.625" style="567" customWidth="1"/>
    <col min="7436" max="7680" width="9" style="567"/>
    <col min="7681" max="7681" width="3.125" style="567" customWidth="1"/>
    <col min="7682" max="7684" width="15.625" style="567" customWidth="1"/>
    <col min="7685" max="7686" width="13.625" style="567" customWidth="1"/>
    <col min="7687" max="7689" width="17.625" style="567" customWidth="1"/>
    <col min="7690" max="7691" width="13.625" style="567" customWidth="1"/>
    <col min="7692" max="7936" width="9" style="567"/>
    <col min="7937" max="7937" width="3.125" style="567" customWidth="1"/>
    <col min="7938" max="7940" width="15.625" style="567" customWidth="1"/>
    <col min="7941" max="7942" width="13.625" style="567" customWidth="1"/>
    <col min="7943" max="7945" width="17.625" style="567" customWidth="1"/>
    <col min="7946" max="7947" width="13.625" style="567" customWidth="1"/>
    <col min="7948" max="8192" width="9" style="567"/>
    <col min="8193" max="8193" width="3.125" style="567" customWidth="1"/>
    <col min="8194" max="8196" width="15.625" style="567" customWidth="1"/>
    <col min="8197" max="8198" width="13.625" style="567" customWidth="1"/>
    <col min="8199" max="8201" width="17.625" style="567" customWidth="1"/>
    <col min="8202" max="8203" width="13.625" style="567" customWidth="1"/>
    <col min="8204" max="8448" width="9" style="567"/>
    <col min="8449" max="8449" width="3.125" style="567" customWidth="1"/>
    <col min="8450" max="8452" width="15.625" style="567" customWidth="1"/>
    <col min="8453" max="8454" width="13.625" style="567" customWidth="1"/>
    <col min="8455" max="8457" width="17.625" style="567" customWidth="1"/>
    <col min="8458" max="8459" width="13.625" style="567" customWidth="1"/>
    <col min="8460" max="8704" width="9" style="567"/>
    <col min="8705" max="8705" width="3.125" style="567" customWidth="1"/>
    <col min="8706" max="8708" width="15.625" style="567" customWidth="1"/>
    <col min="8709" max="8710" width="13.625" style="567" customWidth="1"/>
    <col min="8711" max="8713" width="17.625" style="567" customWidth="1"/>
    <col min="8714" max="8715" width="13.625" style="567" customWidth="1"/>
    <col min="8716" max="8960" width="9" style="567"/>
    <col min="8961" max="8961" width="3.125" style="567" customWidth="1"/>
    <col min="8962" max="8964" width="15.625" style="567" customWidth="1"/>
    <col min="8965" max="8966" width="13.625" style="567" customWidth="1"/>
    <col min="8967" max="8969" width="17.625" style="567" customWidth="1"/>
    <col min="8970" max="8971" width="13.625" style="567" customWidth="1"/>
    <col min="8972" max="9216" width="9" style="567"/>
    <col min="9217" max="9217" width="3.125" style="567" customWidth="1"/>
    <col min="9218" max="9220" width="15.625" style="567" customWidth="1"/>
    <col min="9221" max="9222" width="13.625" style="567" customWidth="1"/>
    <col min="9223" max="9225" width="17.625" style="567" customWidth="1"/>
    <col min="9226" max="9227" width="13.625" style="567" customWidth="1"/>
    <col min="9228" max="9472" width="9" style="567"/>
    <col min="9473" max="9473" width="3.125" style="567" customWidth="1"/>
    <col min="9474" max="9476" width="15.625" style="567" customWidth="1"/>
    <col min="9477" max="9478" width="13.625" style="567" customWidth="1"/>
    <col min="9479" max="9481" width="17.625" style="567" customWidth="1"/>
    <col min="9482" max="9483" width="13.625" style="567" customWidth="1"/>
    <col min="9484" max="9728" width="9" style="567"/>
    <col min="9729" max="9729" width="3.125" style="567" customWidth="1"/>
    <col min="9730" max="9732" width="15.625" style="567" customWidth="1"/>
    <col min="9733" max="9734" width="13.625" style="567" customWidth="1"/>
    <col min="9735" max="9737" width="17.625" style="567" customWidth="1"/>
    <col min="9738" max="9739" width="13.625" style="567" customWidth="1"/>
    <col min="9740" max="9984" width="9" style="567"/>
    <col min="9985" max="9985" width="3.125" style="567" customWidth="1"/>
    <col min="9986" max="9988" width="15.625" style="567" customWidth="1"/>
    <col min="9989" max="9990" width="13.625" style="567" customWidth="1"/>
    <col min="9991" max="9993" width="17.625" style="567" customWidth="1"/>
    <col min="9994" max="9995" width="13.625" style="567" customWidth="1"/>
    <col min="9996" max="10240" width="9" style="567"/>
    <col min="10241" max="10241" width="3.125" style="567" customWidth="1"/>
    <col min="10242" max="10244" width="15.625" style="567" customWidth="1"/>
    <col min="10245" max="10246" width="13.625" style="567" customWidth="1"/>
    <col min="10247" max="10249" width="17.625" style="567" customWidth="1"/>
    <col min="10250" max="10251" width="13.625" style="567" customWidth="1"/>
    <col min="10252" max="10496" width="9" style="567"/>
    <col min="10497" max="10497" width="3.125" style="567" customWidth="1"/>
    <col min="10498" max="10500" width="15.625" style="567" customWidth="1"/>
    <col min="10501" max="10502" width="13.625" style="567" customWidth="1"/>
    <col min="10503" max="10505" width="17.625" style="567" customWidth="1"/>
    <col min="10506" max="10507" width="13.625" style="567" customWidth="1"/>
    <col min="10508" max="10752" width="9" style="567"/>
    <col min="10753" max="10753" width="3.125" style="567" customWidth="1"/>
    <col min="10754" max="10756" width="15.625" style="567" customWidth="1"/>
    <col min="10757" max="10758" width="13.625" style="567" customWidth="1"/>
    <col min="10759" max="10761" width="17.625" style="567" customWidth="1"/>
    <col min="10762" max="10763" width="13.625" style="567" customWidth="1"/>
    <col min="10764" max="11008" width="9" style="567"/>
    <col min="11009" max="11009" width="3.125" style="567" customWidth="1"/>
    <col min="11010" max="11012" width="15.625" style="567" customWidth="1"/>
    <col min="11013" max="11014" width="13.625" style="567" customWidth="1"/>
    <col min="11015" max="11017" width="17.625" style="567" customWidth="1"/>
    <col min="11018" max="11019" width="13.625" style="567" customWidth="1"/>
    <col min="11020" max="11264" width="9" style="567"/>
    <col min="11265" max="11265" width="3.125" style="567" customWidth="1"/>
    <col min="11266" max="11268" width="15.625" style="567" customWidth="1"/>
    <col min="11269" max="11270" width="13.625" style="567" customWidth="1"/>
    <col min="11271" max="11273" width="17.625" style="567" customWidth="1"/>
    <col min="11274" max="11275" width="13.625" style="567" customWidth="1"/>
    <col min="11276" max="11520" width="9" style="567"/>
    <col min="11521" max="11521" width="3.125" style="567" customWidth="1"/>
    <col min="11522" max="11524" width="15.625" style="567" customWidth="1"/>
    <col min="11525" max="11526" width="13.625" style="567" customWidth="1"/>
    <col min="11527" max="11529" width="17.625" style="567" customWidth="1"/>
    <col min="11530" max="11531" width="13.625" style="567" customWidth="1"/>
    <col min="11532" max="11776" width="9" style="567"/>
    <col min="11777" max="11777" width="3.125" style="567" customWidth="1"/>
    <col min="11778" max="11780" width="15.625" style="567" customWidth="1"/>
    <col min="11781" max="11782" width="13.625" style="567" customWidth="1"/>
    <col min="11783" max="11785" width="17.625" style="567" customWidth="1"/>
    <col min="11786" max="11787" width="13.625" style="567" customWidth="1"/>
    <col min="11788" max="12032" width="9" style="567"/>
    <col min="12033" max="12033" width="3.125" style="567" customWidth="1"/>
    <col min="12034" max="12036" width="15.625" style="567" customWidth="1"/>
    <col min="12037" max="12038" width="13.625" style="567" customWidth="1"/>
    <col min="12039" max="12041" width="17.625" style="567" customWidth="1"/>
    <col min="12042" max="12043" width="13.625" style="567" customWidth="1"/>
    <col min="12044" max="12288" width="9" style="567"/>
    <col min="12289" max="12289" width="3.125" style="567" customWidth="1"/>
    <col min="12290" max="12292" width="15.625" style="567" customWidth="1"/>
    <col min="12293" max="12294" width="13.625" style="567" customWidth="1"/>
    <col min="12295" max="12297" width="17.625" style="567" customWidth="1"/>
    <col min="12298" max="12299" width="13.625" style="567" customWidth="1"/>
    <col min="12300" max="12544" width="9" style="567"/>
    <col min="12545" max="12545" width="3.125" style="567" customWidth="1"/>
    <col min="12546" max="12548" width="15.625" style="567" customWidth="1"/>
    <col min="12549" max="12550" width="13.625" style="567" customWidth="1"/>
    <col min="12551" max="12553" width="17.625" style="567" customWidth="1"/>
    <col min="12554" max="12555" width="13.625" style="567" customWidth="1"/>
    <col min="12556" max="12800" width="9" style="567"/>
    <col min="12801" max="12801" width="3.125" style="567" customWidth="1"/>
    <col min="12802" max="12804" width="15.625" style="567" customWidth="1"/>
    <col min="12805" max="12806" width="13.625" style="567" customWidth="1"/>
    <col min="12807" max="12809" width="17.625" style="567" customWidth="1"/>
    <col min="12810" max="12811" width="13.625" style="567" customWidth="1"/>
    <col min="12812" max="13056" width="9" style="567"/>
    <col min="13057" max="13057" width="3.125" style="567" customWidth="1"/>
    <col min="13058" max="13060" width="15.625" style="567" customWidth="1"/>
    <col min="13061" max="13062" width="13.625" style="567" customWidth="1"/>
    <col min="13063" max="13065" width="17.625" style="567" customWidth="1"/>
    <col min="13066" max="13067" width="13.625" style="567" customWidth="1"/>
    <col min="13068" max="13312" width="9" style="567"/>
    <col min="13313" max="13313" width="3.125" style="567" customWidth="1"/>
    <col min="13314" max="13316" width="15.625" style="567" customWidth="1"/>
    <col min="13317" max="13318" width="13.625" style="567" customWidth="1"/>
    <col min="13319" max="13321" width="17.625" style="567" customWidth="1"/>
    <col min="13322" max="13323" width="13.625" style="567" customWidth="1"/>
    <col min="13324" max="13568" width="9" style="567"/>
    <col min="13569" max="13569" width="3.125" style="567" customWidth="1"/>
    <col min="13570" max="13572" width="15.625" style="567" customWidth="1"/>
    <col min="13573" max="13574" width="13.625" style="567" customWidth="1"/>
    <col min="13575" max="13577" width="17.625" style="567" customWidth="1"/>
    <col min="13578" max="13579" width="13.625" style="567" customWidth="1"/>
    <col min="13580" max="13824" width="9" style="567"/>
    <col min="13825" max="13825" width="3.125" style="567" customWidth="1"/>
    <col min="13826" max="13828" width="15.625" style="567" customWidth="1"/>
    <col min="13829" max="13830" width="13.625" style="567" customWidth="1"/>
    <col min="13831" max="13833" width="17.625" style="567" customWidth="1"/>
    <col min="13834" max="13835" width="13.625" style="567" customWidth="1"/>
    <col min="13836" max="14080" width="9" style="567"/>
    <col min="14081" max="14081" width="3.125" style="567" customWidth="1"/>
    <col min="14082" max="14084" width="15.625" style="567" customWidth="1"/>
    <col min="14085" max="14086" width="13.625" style="567" customWidth="1"/>
    <col min="14087" max="14089" width="17.625" style="567" customWidth="1"/>
    <col min="14090" max="14091" width="13.625" style="567" customWidth="1"/>
    <col min="14092" max="14336" width="9" style="567"/>
    <col min="14337" max="14337" width="3.125" style="567" customWidth="1"/>
    <col min="14338" max="14340" width="15.625" style="567" customWidth="1"/>
    <col min="14341" max="14342" width="13.625" style="567" customWidth="1"/>
    <col min="14343" max="14345" width="17.625" style="567" customWidth="1"/>
    <col min="14346" max="14347" width="13.625" style="567" customWidth="1"/>
    <col min="14348" max="14592" width="9" style="567"/>
    <col min="14593" max="14593" width="3.125" style="567" customWidth="1"/>
    <col min="14594" max="14596" width="15.625" style="567" customWidth="1"/>
    <col min="14597" max="14598" width="13.625" style="567" customWidth="1"/>
    <col min="14599" max="14601" width="17.625" style="567" customWidth="1"/>
    <col min="14602" max="14603" width="13.625" style="567" customWidth="1"/>
    <col min="14604" max="14848" width="9" style="567"/>
    <col min="14849" max="14849" width="3.125" style="567" customWidth="1"/>
    <col min="14850" max="14852" width="15.625" style="567" customWidth="1"/>
    <col min="14853" max="14854" width="13.625" style="567" customWidth="1"/>
    <col min="14855" max="14857" width="17.625" style="567" customWidth="1"/>
    <col min="14858" max="14859" width="13.625" style="567" customWidth="1"/>
    <col min="14860" max="15104" width="9" style="567"/>
    <col min="15105" max="15105" width="3.125" style="567" customWidth="1"/>
    <col min="15106" max="15108" width="15.625" style="567" customWidth="1"/>
    <col min="15109" max="15110" width="13.625" style="567" customWidth="1"/>
    <col min="15111" max="15113" width="17.625" style="567" customWidth="1"/>
    <col min="15114" max="15115" width="13.625" style="567" customWidth="1"/>
    <col min="15116" max="15360" width="9" style="567"/>
    <col min="15361" max="15361" width="3.125" style="567" customWidth="1"/>
    <col min="15362" max="15364" width="15.625" style="567" customWidth="1"/>
    <col min="15365" max="15366" width="13.625" style="567" customWidth="1"/>
    <col min="15367" max="15369" width="17.625" style="567" customWidth="1"/>
    <col min="15370" max="15371" width="13.625" style="567" customWidth="1"/>
    <col min="15372" max="15616" width="9" style="567"/>
    <col min="15617" max="15617" width="3.125" style="567" customWidth="1"/>
    <col min="15618" max="15620" width="15.625" style="567" customWidth="1"/>
    <col min="15621" max="15622" width="13.625" style="567" customWidth="1"/>
    <col min="15623" max="15625" width="17.625" style="567" customWidth="1"/>
    <col min="15626" max="15627" width="13.625" style="567" customWidth="1"/>
    <col min="15628" max="15872" width="9" style="567"/>
    <col min="15873" max="15873" width="3.125" style="567" customWidth="1"/>
    <col min="15874" max="15876" width="15.625" style="567" customWidth="1"/>
    <col min="15877" max="15878" width="13.625" style="567" customWidth="1"/>
    <col min="15879" max="15881" width="17.625" style="567" customWidth="1"/>
    <col min="15882" max="15883" width="13.625" style="567" customWidth="1"/>
    <col min="15884" max="16128" width="9" style="567"/>
    <col min="16129" max="16129" width="3.125" style="567" customWidth="1"/>
    <col min="16130" max="16132" width="15.625" style="567" customWidth="1"/>
    <col min="16133" max="16134" width="13.625" style="567" customWidth="1"/>
    <col min="16135" max="16137" width="17.625" style="567" customWidth="1"/>
    <col min="16138" max="16139" width="13.625" style="567" customWidth="1"/>
    <col min="16140" max="16384" width="9" style="567"/>
  </cols>
  <sheetData>
    <row r="1" spans="1:12" ht="17.25" customHeight="1">
      <c r="A1" s="566" t="s">
        <v>703</v>
      </c>
    </row>
    <row r="2" spans="1:12" ht="16.350000000000001" customHeight="1">
      <c r="A2" s="566"/>
      <c r="E2" s="568" t="s">
        <v>649</v>
      </c>
      <c r="F2" s="593" t="s">
        <v>650</v>
      </c>
      <c r="G2" s="569" t="s">
        <v>651</v>
      </c>
      <c r="K2" s="570"/>
      <c r="L2" s="570"/>
    </row>
    <row r="3" spans="1:12" ht="16.350000000000001" customHeight="1">
      <c r="A3" s="566"/>
      <c r="E3" s="568"/>
      <c r="F3" s="571" t="s">
        <v>652</v>
      </c>
      <c r="G3" s="569"/>
      <c r="K3" s="768"/>
      <c r="L3" s="768"/>
    </row>
    <row r="4" spans="1:12" ht="17.25" customHeight="1">
      <c r="B4" s="572" t="s">
        <v>653</v>
      </c>
      <c r="I4" s="573"/>
      <c r="J4" s="769" t="s">
        <v>654</v>
      </c>
      <c r="K4" s="769"/>
    </row>
    <row r="5" spans="1:12">
      <c r="B5" s="770"/>
      <c r="C5" s="771"/>
      <c r="D5" s="772"/>
      <c r="E5" s="574" t="s">
        <v>655</v>
      </c>
      <c r="F5" s="574" t="s">
        <v>656</v>
      </c>
      <c r="G5" s="770"/>
      <c r="H5" s="771"/>
      <c r="I5" s="772"/>
      <c r="J5" s="574" t="s">
        <v>655</v>
      </c>
      <c r="K5" s="574" t="s">
        <v>656</v>
      </c>
    </row>
    <row r="6" spans="1:12">
      <c r="B6" s="773"/>
      <c r="C6" s="774"/>
      <c r="D6" s="775"/>
      <c r="E6" s="575" t="s">
        <v>657</v>
      </c>
      <c r="F6" s="576" t="s">
        <v>658</v>
      </c>
      <c r="G6" s="773"/>
      <c r="H6" s="774"/>
      <c r="I6" s="775"/>
      <c r="J6" s="575" t="s">
        <v>657</v>
      </c>
      <c r="K6" s="576" t="s">
        <v>658</v>
      </c>
    </row>
    <row r="7" spans="1:12" ht="15" customHeight="1">
      <c r="B7" s="755" t="s">
        <v>659</v>
      </c>
      <c r="C7" s="756"/>
      <c r="D7" s="592"/>
      <c r="E7" s="596"/>
      <c r="F7" s="597"/>
      <c r="G7" s="743" t="s">
        <v>660</v>
      </c>
      <c r="H7" s="744"/>
      <c r="I7" s="745"/>
      <c r="J7" s="601"/>
      <c r="K7" s="597"/>
    </row>
    <row r="8" spans="1:12" ht="15" customHeight="1">
      <c r="B8" s="755" t="s">
        <v>661</v>
      </c>
      <c r="C8" s="756"/>
      <c r="D8" s="592"/>
      <c r="E8" s="596"/>
      <c r="F8" s="597"/>
      <c r="G8" s="743" t="s">
        <v>662</v>
      </c>
      <c r="H8" s="744"/>
      <c r="I8" s="745"/>
      <c r="J8" s="602"/>
      <c r="K8" s="597"/>
    </row>
    <row r="9" spans="1:12" ht="15" customHeight="1">
      <c r="B9" s="755" t="s">
        <v>663</v>
      </c>
      <c r="C9" s="760"/>
      <c r="D9" s="756"/>
      <c r="E9" s="596"/>
      <c r="F9" s="597"/>
      <c r="G9" s="743" t="s">
        <v>664</v>
      </c>
      <c r="H9" s="744"/>
      <c r="I9" s="745"/>
      <c r="J9" s="597"/>
      <c r="K9" s="597"/>
    </row>
    <row r="10" spans="1:12" ht="15" customHeight="1">
      <c r="B10" s="755" t="s">
        <v>665</v>
      </c>
      <c r="C10" s="760"/>
      <c r="D10" s="756"/>
      <c r="E10" s="596"/>
      <c r="F10" s="597"/>
      <c r="G10" s="743" t="s">
        <v>666</v>
      </c>
      <c r="H10" s="744"/>
      <c r="I10" s="745"/>
      <c r="J10" s="597"/>
      <c r="K10" s="597"/>
    </row>
    <row r="11" spans="1:12" ht="15" customHeight="1">
      <c r="B11" s="755" t="s">
        <v>667</v>
      </c>
      <c r="C11" s="760"/>
      <c r="D11" s="756"/>
      <c r="E11" s="596"/>
      <c r="F11" s="597"/>
      <c r="G11" s="763" t="s">
        <v>668</v>
      </c>
      <c r="H11" s="764"/>
      <c r="I11" s="594"/>
      <c r="J11" s="597"/>
      <c r="K11" s="597"/>
    </row>
    <row r="12" spans="1:12" ht="15" customHeight="1">
      <c r="B12" s="755" t="s">
        <v>669</v>
      </c>
      <c r="C12" s="760"/>
      <c r="D12" s="756"/>
      <c r="E12" s="598"/>
      <c r="F12" s="597"/>
      <c r="G12" s="765" t="s">
        <v>670</v>
      </c>
      <c r="H12" s="766"/>
      <c r="I12" s="594"/>
      <c r="J12" s="597"/>
      <c r="K12" s="597"/>
    </row>
    <row r="13" spans="1:12" ht="15" customHeight="1">
      <c r="B13" s="755" t="s">
        <v>671</v>
      </c>
      <c r="C13" s="760"/>
      <c r="D13" s="756"/>
      <c r="E13" s="599"/>
      <c r="F13" s="597"/>
      <c r="G13" s="755" t="s">
        <v>672</v>
      </c>
      <c r="H13" s="760"/>
      <c r="I13" s="756"/>
      <c r="J13" s="595"/>
      <c r="K13" s="597"/>
    </row>
    <row r="14" spans="1:12" ht="15" hidden="1" customHeight="1">
      <c r="B14" s="755" t="s">
        <v>673</v>
      </c>
      <c r="C14" s="756"/>
      <c r="D14" s="579"/>
      <c r="E14" s="600"/>
      <c r="F14" s="597"/>
      <c r="G14" s="761"/>
      <c r="H14" s="767"/>
      <c r="I14" s="762"/>
      <c r="J14" s="595"/>
      <c r="K14" s="603"/>
    </row>
    <row r="15" spans="1:12" ht="15" hidden="1" customHeight="1">
      <c r="B15" s="755" t="s">
        <v>674</v>
      </c>
      <c r="C15" s="756"/>
      <c r="D15" s="579"/>
      <c r="E15" s="600"/>
      <c r="F15" s="597"/>
      <c r="G15" s="761"/>
      <c r="H15" s="767"/>
      <c r="I15" s="762"/>
      <c r="J15" s="595"/>
      <c r="K15" s="603"/>
    </row>
    <row r="16" spans="1:12" ht="15" hidden="1" customHeight="1">
      <c r="B16" s="755" t="s">
        <v>675</v>
      </c>
      <c r="C16" s="756"/>
      <c r="D16" s="579"/>
      <c r="E16" s="600"/>
      <c r="F16" s="597"/>
      <c r="G16" s="581"/>
      <c r="H16" s="582"/>
      <c r="I16" s="583"/>
      <c r="J16" s="595"/>
      <c r="K16" s="603"/>
    </row>
    <row r="17" spans="1:11" ht="15" customHeight="1">
      <c r="B17" s="755" t="s">
        <v>676</v>
      </c>
      <c r="C17" s="760"/>
      <c r="D17" s="756"/>
      <c r="E17" s="601"/>
      <c r="F17" s="597"/>
      <c r="G17" s="761" t="s">
        <v>677</v>
      </c>
      <c r="H17" s="762"/>
      <c r="I17" s="592"/>
      <c r="J17" s="595"/>
      <c r="K17" s="603"/>
    </row>
    <row r="18" spans="1:11" ht="15" customHeight="1">
      <c r="B18" s="755" t="s">
        <v>678</v>
      </c>
      <c r="C18" s="756"/>
      <c r="D18" s="592"/>
      <c r="E18" s="601"/>
      <c r="F18" s="597"/>
      <c r="G18" s="757" t="s">
        <v>679</v>
      </c>
      <c r="H18" s="758"/>
      <c r="I18" s="759"/>
      <c r="J18" s="595"/>
      <c r="K18" s="603"/>
    </row>
    <row r="19" spans="1:11" ht="15" customHeight="1">
      <c r="B19" s="743" t="s">
        <v>680</v>
      </c>
      <c r="C19" s="744"/>
      <c r="D19" s="745"/>
      <c r="E19" s="598"/>
      <c r="F19" s="597"/>
      <c r="G19" s="757"/>
      <c r="H19" s="758"/>
      <c r="I19" s="759"/>
      <c r="J19" s="578"/>
      <c r="K19" s="580"/>
    </row>
    <row r="20" spans="1:11" ht="15" customHeight="1">
      <c r="B20" s="743" t="s">
        <v>681</v>
      </c>
      <c r="C20" s="744"/>
      <c r="D20" s="745"/>
      <c r="E20" s="599"/>
      <c r="F20" s="597"/>
      <c r="G20" s="746"/>
      <c r="H20" s="747"/>
      <c r="I20" s="748"/>
      <c r="J20" s="578"/>
      <c r="K20" s="580"/>
    </row>
    <row r="21" spans="1:11" ht="15" customHeight="1">
      <c r="B21" s="743" t="s">
        <v>682</v>
      </c>
      <c r="C21" s="744"/>
      <c r="D21" s="745"/>
      <c r="E21" s="601"/>
      <c r="F21" s="597"/>
      <c r="G21" s="746"/>
      <c r="H21" s="747"/>
      <c r="I21" s="748"/>
      <c r="J21" s="578"/>
      <c r="K21" s="580"/>
    </row>
    <row r="22" spans="1:11" ht="15" customHeight="1" thickBot="1">
      <c r="B22" s="743" t="s">
        <v>683</v>
      </c>
      <c r="C22" s="744"/>
      <c r="D22" s="592"/>
      <c r="E22" s="601"/>
      <c r="F22" s="597"/>
      <c r="G22" s="746"/>
      <c r="H22" s="747"/>
      <c r="I22" s="748"/>
      <c r="J22" s="584"/>
      <c r="K22" s="577"/>
    </row>
    <row r="23" spans="1:11" ht="20.100000000000001" customHeight="1" thickBot="1">
      <c r="B23" s="749" t="s">
        <v>684</v>
      </c>
      <c r="C23" s="750"/>
      <c r="D23" s="751"/>
      <c r="E23" s="585"/>
      <c r="F23" s="586"/>
      <c r="G23" s="752"/>
      <c r="H23" s="753"/>
      <c r="I23" s="754"/>
      <c r="J23" s="741" t="s">
        <v>685</v>
      </c>
      <c r="K23" s="742"/>
    </row>
    <row r="24" spans="1:11" ht="12.95" customHeight="1">
      <c r="B24" s="587" t="s">
        <v>686</v>
      </c>
      <c r="C24" s="588"/>
      <c r="D24" s="588"/>
      <c r="E24" s="588"/>
      <c r="F24" s="589"/>
      <c r="G24" s="589"/>
      <c r="H24" s="589"/>
      <c r="I24" s="589"/>
      <c r="J24" s="589"/>
    </row>
    <row r="25" spans="1:11" ht="12.95" customHeight="1">
      <c r="B25" s="590"/>
      <c r="C25" s="588"/>
      <c r="D25" s="588"/>
      <c r="E25" s="588"/>
      <c r="F25" s="589"/>
      <c r="G25" s="589"/>
      <c r="H25" s="589"/>
      <c r="I25" s="589"/>
      <c r="J25" s="589"/>
    </row>
    <row r="26" spans="1:11" ht="17.25" customHeight="1">
      <c r="A26" s="3" t="s">
        <v>704</v>
      </c>
      <c r="B26" s="1"/>
      <c r="C26" s="1"/>
      <c r="D26" s="1"/>
      <c r="E26" s="449" t="s">
        <v>430</v>
      </c>
      <c r="F26" s="446"/>
      <c r="G26" s="445"/>
      <c r="H26" s="591"/>
      <c r="I26" s="589"/>
      <c r="J26" s="589"/>
    </row>
    <row r="27" spans="1:11" ht="18.75" customHeight="1">
      <c r="A27" s="1"/>
      <c r="B27" s="564" t="s">
        <v>297</v>
      </c>
      <c r="C27" s="565" t="s">
        <v>298</v>
      </c>
      <c r="D27" s="565" t="s">
        <v>299</v>
      </c>
      <c r="E27" s="565" t="s">
        <v>300</v>
      </c>
      <c r="F27" s="447"/>
      <c r="G27" s="2"/>
      <c r="H27" s="589"/>
      <c r="I27" s="588"/>
      <c r="J27" s="588"/>
    </row>
    <row r="28" spans="1:11" ht="18.75" customHeight="1">
      <c r="A28" s="1"/>
      <c r="B28" s="561" t="s">
        <v>645</v>
      </c>
      <c r="C28" s="291"/>
      <c r="D28" s="292"/>
      <c r="E28" s="494">
        <f>C28*D28</f>
        <v>0</v>
      </c>
      <c r="F28" s="448"/>
      <c r="G28" s="7"/>
      <c r="H28" s="589"/>
      <c r="I28" s="589"/>
      <c r="J28" s="589"/>
    </row>
    <row r="29" spans="1:11" ht="18.75" customHeight="1">
      <c r="A29" s="1"/>
      <c r="B29" s="562" t="s">
        <v>646</v>
      </c>
      <c r="C29" s="291"/>
      <c r="D29" s="292"/>
      <c r="E29" s="494">
        <f t="shared" ref="E29:E33" si="0">C29*D29</f>
        <v>0</v>
      </c>
      <c r="F29" s="448"/>
      <c r="G29" s="7"/>
      <c r="H29" s="589"/>
      <c r="I29" s="589"/>
      <c r="J29" s="589"/>
    </row>
    <row r="30" spans="1:11" ht="18.75" customHeight="1">
      <c r="A30" s="1"/>
      <c r="B30" s="561" t="s">
        <v>647</v>
      </c>
      <c r="C30" s="291"/>
      <c r="D30" s="292"/>
      <c r="E30" s="494">
        <f t="shared" si="0"/>
        <v>0</v>
      </c>
      <c r="F30" s="448"/>
      <c r="G30" s="7"/>
      <c r="H30" s="589"/>
      <c r="I30" s="589"/>
      <c r="J30" s="589"/>
    </row>
    <row r="31" spans="1:11" ht="18.75" customHeight="1">
      <c r="A31" s="1"/>
      <c r="B31" s="563" t="s">
        <v>648</v>
      </c>
      <c r="C31" s="291"/>
      <c r="D31" s="292"/>
      <c r="E31" s="494">
        <f t="shared" si="0"/>
        <v>0</v>
      </c>
      <c r="F31" s="448"/>
      <c r="G31" s="7"/>
      <c r="H31" s="589"/>
      <c r="I31" s="589"/>
      <c r="J31" s="589"/>
    </row>
    <row r="32" spans="1:11" ht="12.75" customHeight="1">
      <c r="A32" s="1"/>
      <c r="B32" s="564"/>
      <c r="C32" s="291"/>
      <c r="D32" s="292"/>
      <c r="E32" s="494">
        <f t="shared" si="0"/>
        <v>0</v>
      </c>
      <c r="F32" s="448"/>
      <c r="G32" s="7"/>
      <c r="H32" s="589"/>
      <c r="I32" s="589"/>
      <c r="J32" s="589"/>
    </row>
    <row r="33" spans="1:10">
      <c r="A33" s="1"/>
      <c r="B33" s="564"/>
      <c r="C33" s="291"/>
      <c r="D33" s="292"/>
      <c r="E33" s="494">
        <f t="shared" si="0"/>
        <v>0</v>
      </c>
      <c r="F33" s="448"/>
      <c r="G33" s="7"/>
      <c r="H33" s="589"/>
      <c r="I33" s="589"/>
      <c r="J33" s="589"/>
    </row>
    <row r="34" spans="1:10" ht="19.5" customHeight="1">
      <c r="A34" s="1"/>
      <c r="B34" s="1" t="s">
        <v>429</v>
      </c>
      <c r="C34" s="1"/>
      <c r="D34" s="1"/>
      <c r="E34" s="1"/>
      <c r="F34" s="1"/>
      <c r="G34" s="1"/>
      <c r="H34" s="589"/>
      <c r="I34" s="589"/>
      <c r="J34" s="589"/>
    </row>
    <row r="45" spans="1:10">
      <c r="D45" s="567" t="s">
        <v>687</v>
      </c>
      <c r="F45" s="567" t="s">
        <v>688</v>
      </c>
    </row>
    <row r="46" spans="1:10">
      <c r="D46" s="567" t="s">
        <v>689</v>
      </c>
      <c r="F46" s="567" t="s">
        <v>687</v>
      </c>
    </row>
    <row r="47" spans="1:10">
      <c r="D47" s="567" t="s">
        <v>690</v>
      </c>
      <c r="F47" s="567" t="s">
        <v>687</v>
      </c>
    </row>
    <row r="48" spans="1:10">
      <c r="D48" s="567" t="s">
        <v>691</v>
      </c>
      <c r="F48" s="567" t="s">
        <v>692</v>
      </c>
    </row>
    <row r="49" spans="4:6">
      <c r="D49" s="567" t="s">
        <v>693</v>
      </c>
      <c r="F49" s="567" t="s">
        <v>694</v>
      </c>
    </row>
    <row r="50" spans="4:6">
      <c r="D50" s="567" t="s">
        <v>687</v>
      </c>
      <c r="F50" s="567" t="s">
        <v>695</v>
      </c>
    </row>
    <row r="51" spans="4:6">
      <c r="D51" s="567" t="s">
        <v>689</v>
      </c>
      <c r="F51" s="567" t="s">
        <v>696</v>
      </c>
    </row>
    <row r="52" spans="4:6">
      <c r="D52" s="567" t="s">
        <v>690</v>
      </c>
      <c r="F52" s="567" t="s">
        <v>697</v>
      </c>
    </row>
    <row r="53" spans="4:6">
      <c r="D53" s="567" t="s">
        <v>691</v>
      </c>
    </row>
    <row r="54" spans="4:6">
      <c r="D54" s="567" t="s">
        <v>693</v>
      </c>
    </row>
    <row r="55" spans="4:6">
      <c r="D55" s="567" t="s">
        <v>698</v>
      </c>
    </row>
  </sheetData>
  <mergeCells count="38">
    <mergeCell ref="K3:L3"/>
    <mergeCell ref="J4:K4"/>
    <mergeCell ref="B5:D6"/>
    <mergeCell ref="G5:I6"/>
    <mergeCell ref="B7:C7"/>
    <mergeCell ref="G7:I7"/>
    <mergeCell ref="B8:C8"/>
    <mergeCell ref="G8:I8"/>
    <mergeCell ref="B9:D9"/>
    <mergeCell ref="G9:I9"/>
    <mergeCell ref="B10:D10"/>
    <mergeCell ref="G10:I10"/>
    <mergeCell ref="B17:D17"/>
    <mergeCell ref="G17:H17"/>
    <mergeCell ref="B11:D11"/>
    <mergeCell ref="G11:H11"/>
    <mergeCell ref="B12:D12"/>
    <mergeCell ref="G12:H12"/>
    <mergeCell ref="B13:D13"/>
    <mergeCell ref="G13:I13"/>
    <mergeCell ref="B14:C14"/>
    <mergeCell ref="G14:I14"/>
    <mergeCell ref="B15:C15"/>
    <mergeCell ref="G15:I15"/>
    <mergeCell ref="B16:C16"/>
    <mergeCell ref="B18:C18"/>
    <mergeCell ref="G18:I18"/>
    <mergeCell ref="B19:D19"/>
    <mergeCell ref="G19:I19"/>
    <mergeCell ref="B20:D20"/>
    <mergeCell ref="G20:I20"/>
    <mergeCell ref="J23:K23"/>
    <mergeCell ref="B21:D21"/>
    <mergeCell ref="G21:I21"/>
    <mergeCell ref="B22:C22"/>
    <mergeCell ref="G22:I22"/>
    <mergeCell ref="B23:D23"/>
    <mergeCell ref="G23:I23"/>
  </mergeCells>
  <phoneticPr fontId="2"/>
  <dataValidations count="6">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formula1>"算定なし,Ⅰ型,Ⅱ型,区分なし"</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"（Ⅰ）一般型,（Ⅱ）養成型"</formula1>
    </dataValidation>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formula1>$D$50:$D$56</formula1>
    </dataValidation>
    <dataValidation type="list" allowBlank="1" showInputMessage="1" showErrorMessage="1" sqref="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formula1>$F$47:$F$52</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$D$45:$D$48</formula1>
    </dataValidation>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formula1>$D$45:$D$47</formula1>
    </dataValidation>
  </dataValidations>
  <pageMargins left="0.62992125984251968" right="0.47244094488188981" top="0.74803149606299213" bottom="0.74803149606299213" header="0.51181102362204722" footer="0.51181102362204722"/>
  <pageSetup paperSize="9" scale="80" firstPageNumber="0" orientation="landscape" verticalDpi="300" r:id="rId1"/>
  <headerFooter alignWithMargins="0">
    <oddHeader>&amp;L(添付資料）</oddHeader>
    <oddFooter>&amp;C就労移行支援・定着-5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view="pageBreakPreview" zoomScaleNormal="100" zoomScaleSheetLayoutView="100" workbookViewId="0">
      <selection activeCell="B2" sqref="B2"/>
    </sheetView>
  </sheetViews>
  <sheetFormatPr defaultRowHeight="18" customHeight="1"/>
  <cols>
    <col min="1" max="1" width="1.625" customWidth="1"/>
    <col min="2" max="15" width="9.125" customWidth="1"/>
    <col min="16" max="16" width="1.625" customWidth="1"/>
    <col min="18" max="18" width="0" hidden="1" customWidth="1"/>
  </cols>
  <sheetData>
    <row r="1" spans="1:18" ht="18" customHeight="1" thickBot="1">
      <c r="A1" s="187"/>
      <c r="B1" s="302" t="s">
        <v>705</v>
      </c>
      <c r="C1" s="151"/>
      <c r="D1" s="187"/>
      <c r="E1" s="187"/>
      <c r="F1" s="187"/>
      <c r="G1" s="187"/>
      <c r="H1" s="187" t="s">
        <v>524</v>
      </c>
      <c r="I1" s="777">
        <f>【共通】!C5</f>
        <v>0</v>
      </c>
      <c r="J1" s="797"/>
      <c r="K1" s="778"/>
      <c r="L1" s="776" t="s">
        <v>433</v>
      </c>
      <c r="M1" s="776"/>
      <c r="N1" s="777" t="s">
        <v>434</v>
      </c>
      <c r="O1" s="778"/>
    </row>
    <row r="2" spans="1:18" ht="5.0999999999999996" customHeight="1" thickBot="1">
      <c r="A2" s="187"/>
      <c r="B2" s="302"/>
      <c r="C2" s="151"/>
      <c r="D2" s="187"/>
      <c r="E2" s="187"/>
      <c r="F2" s="187"/>
      <c r="G2" s="187"/>
      <c r="H2" s="187"/>
      <c r="I2" s="187"/>
      <c r="J2" s="187"/>
      <c r="K2" s="187"/>
      <c r="L2" s="187"/>
      <c r="M2" s="187"/>
      <c r="N2" s="187"/>
      <c r="O2" s="187"/>
    </row>
    <row r="3" spans="1:18" ht="18" customHeight="1" thickBot="1">
      <c r="A3" s="306"/>
      <c r="B3" s="781" t="s">
        <v>302</v>
      </c>
      <c r="C3" s="802"/>
      <c r="D3" s="370"/>
      <c r="E3" s="450" t="s">
        <v>431</v>
      </c>
      <c r="F3" s="151"/>
      <c r="G3" s="151"/>
      <c r="H3" s="151"/>
      <c r="I3" s="151"/>
      <c r="J3" s="151"/>
      <c r="K3" s="151"/>
      <c r="L3" s="151"/>
      <c r="M3" s="151"/>
      <c r="N3" s="151"/>
      <c r="O3" s="151"/>
      <c r="P3" s="187"/>
    </row>
    <row r="4" spans="1:18" ht="18" customHeight="1" thickBot="1">
      <c r="A4" s="306"/>
      <c r="B4" s="793" t="s">
        <v>303</v>
      </c>
      <c r="C4" s="844"/>
      <c r="D4" s="794"/>
      <c r="E4" s="309"/>
      <c r="F4" s="301"/>
      <c r="G4" s="300"/>
      <c r="H4" s="300"/>
      <c r="I4" s="300"/>
      <c r="J4" s="300"/>
      <c r="K4" s="300"/>
      <c r="L4" s="300"/>
      <c r="M4" s="300"/>
      <c r="N4" s="300"/>
      <c r="O4" s="299"/>
      <c r="P4" s="187"/>
    </row>
    <row r="5" spans="1:18" ht="18" customHeight="1">
      <c r="A5" s="306"/>
      <c r="B5" s="803" t="s">
        <v>304</v>
      </c>
      <c r="C5" s="821"/>
      <c r="D5" s="801"/>
      <c r="E5" s="801"/>
      <c r="F5" s="801"/>
      <c r="G5" s="801"/>
      <c r="H5" s="801"/>
      <c r="I5" s="801"/>
      <c r="J5" s="801"/>
      <c r="K5" s="801"/>
      <c r="L5" s="801"/>
      <c r="M5" s="801"/>
      <c r="N5" s="801"/>
      <c r="O5" s="811"/>
      <c r="P5" s="187"/>
      <c r="R5" s="304" t="s">
        <v>333</v>
      </c>
    </row>
    <row r="6" spans="1:18" ht="18" customHeight="1" thickBot="1">
      <c r="A6" s="151"/>
      <c r="B6" s="845"/>
      <c r="C6" s="843"/>
      <c r="D6" s="813"/>
      <c r="E6" s="813"/>
      <c r="F6" s="813"/>
      <c r="G6" s="813"/>
      <c r="H6" s="813"/>
      <c r="I6" s="813"/>
      <c r="J6" s="813"/>
      <c r="K6" s="813"/>
      <c r="L6" s="813"/>
      <c r="M6" s="813"/>
      <c r="N6" s="813"/>
      <c r="O6" s="814"/>
      <c r="P6" s="187"/>
      <c r="R6" s="304" t="s">
        <v>341</v>
      </c>
    </row>
    <row r="7" spans="1:18" ht="18" customHeight="1">
      <c r="A7" s="151"/>
      <c r="B7" s="803" t="s">
        <v>305</v>
      </c>
      <c r="C7" s="840"/>
      <c r="D7" s="841"/>
      <c r="E7" s="841"/>
      <c r="F7" s="841"/>
      <c r="G7" s="841"/>
      <c r="H7" s="841"/>
      <c r="I7" s="841"/>
      <c r="J7" s="841"/>
      <c r="K7" s="841"/>
      <c r="L7" s="841"/>
      <c r="M7" s="841"/>
      <c r="N7" s="841"/>
      <c r="O7" s="842"/>
      <c r="P7" s="187"/>
      <c r="R7" s="304" t="s">
        <v>330</v>
      </c>
    </row>
    <row r="8" spans="1:18" ht="18" customHeight="1" thickBot="1">
      <c r="A8" s="151"/>
      <c r="B8" s="845"/>
      <c r="C8" s="843"/>
      <c r="D8" s="813"/>
      <c r="E8" s="813"/>
      <c r="F8" s="813"/>
      <c r="G8" s="813"/>
      <c r="H8" s="813"/>
      <c r="I8" s="813"/>
      <c r="J8" s="813"/>
      <c r="K8" s="813"/>
      <c r="L8" s="813"/>
      <c r="M8" s="813"/>
      <c r="N8" s="813"/>
      <c r="O8" s="814"/>
      <c r="P8" s="187"/>
      <c r="R8" s="304" t="s">
        <v>301</v>
      </c>
    </row>
    <row r="9" spans="1:18" ht="18" customHeight="1" thickBot="1">
      <c r="A9" s="187"/>
      <c r="B9" s="807" t="s">
        <v>306</v>
      </c>
      <c r="C9" s="808"/>
      <c r="D9" s="808"/>
      <c r="E9" s="809"/>
      <c r="F9" s="846"/>
      <c r="G9" s="847"/>
      <c r="H9" s="848" t="s">
        <v>307</v>
      </c>
      <c r="I9" s="849"/>
      <c r="J9" s="841" t="s">
        <v>308</v>
      </c>
      <c r="K9" s="841"/>
      <c r="L9" s="841" t="s">
        <v>309</v>
      </c>
      <c r="M9" s="841"/>
      <c r="N9" s="300"/>
      <c r="O9" s="299"/>
      <c r="P9" s="187"/>
    </row>
    <row r="10" spans="1:18" ht="18" customHeight="1" thickBot="1">
      <c r="A10" s="187"/>
      <c r="B10" s="310" t="s">
        <v>310</v>
      </c>
      <c r="C10" s="311"/>
      <c r="D10" s="311"/>
      <c r="E10" s="311"/>
      <c r="F10" s="312"/>
      <c r="G10" s="312"/>
      <c r="H10" s="312"/>
      <c r="I10" s="313" t="s">
        <v>311</v>
      </c>
      <c r="J10" s="801" t="s">
        <v>312</v>
      </c>
      <c r="K10" s="801"/>
      <c r="L10" s="801" t="s">
        <v>313</v>
      </c>
      <c r="M10" s="801"/>
      <c r="N10" s="298"/>
      <c r="O10" s="293"/>
      <c r="P10" s="187"/>
    </row>
    <row r="11" spans="1:18" ht="18" customHeight="1" thickBot="1">
      <c r="A11" s="187"/>
      <c r="B11" s="815" t="s">
        <v>314</v>
      </c>
      <c r="C11" s="816"/>
      <c r="D11" s="315" t="s">
        <v>315</v>
      </c>
      <c r="E11" s="632"/>
      <c r="F11" s="632"/>
      <c r="G11" s="632"/>
      <c r="H11" s="316" t="s">
        <v>316</v>
      </c>
      <c r="I11" s="298"/>
      <c r="J11" s="298"/>
      <c r="K11" s="298"/>
      <c r="L11" s="298"/>
      <c r="M11" s="298"/>
      <c r="N11" s="298"/>
      <c r="O11" s="293"/>
      <c r="P11" s="187"/>
    </row>
    <row r="12" spans="1:18" ht="18" customHeight="1">
      <c r="A12" s="187"/>
      <c r="B12" s="785" t="s">
        <v>317</v>
      </c>
      <c r="C12" s="786"/>
      <c r="D12" s="298"/>
      <c r="E12" s="298"/>
      <c r="F12" s="298"/>
      <c r="G12" s="298"/>
      <c r="H12" s="298"/>
      <c r="I12" s="298"/>
      <c r="J12" s="298"/>
      <c r="K12" s="298"/>
      <c r="L12" s="298"/>
      <c r="M12" s="298"/>
      <c r="N12" s="298"/>
      <c r="O12" s="293"/>
      <c r="P12" s="187"/>
    </row>
    <row r="13" spans="1:18" ht="18" customHeight="1">
      <c r="A13" s="187"/>
      <c r="B13" s="803" t="s">
        <v>304</v>
      </c>
      <c r="C13" s="640"/>
      <c r="D13" s="641"/>
      <c r="E13" s="641"/>
      <c r="F13" s="641"/>
      <c r="G13" s="641"/>
      <c r="H13" s="641"/>
      <c r="I13" s="641"/>
      <c r="J13" s="641"/>
      <c r="K13" s="641"/>
      <c r="L13" s="641"/>
      <c r="M13" s="641"/>
      <c r="N13" s="641"/>
      <c r="O13" s="642"/>
      <c r="P13" s="187"/>
    </row>
    <row r="14" spans="1:18" ht="18" customHeight="1">
      <c r="A14" s="187"/>
      <c r="B14" s="791"/>
      <c r="C14" s="850"/>
      <c r="D14" s="638"/>
      <c r="E14" s="638"/>
      <c r="F14" s="638"/>
      <c r="G14" s="638"/>
      <c r="H14" s="638"/>
      <c r="I14" s="638"/>
      <c r="J14" s="638"/>
      <c r="K14" s="638"/>
      <c r="L14" s="638"/>
      <c r="M14" s="638"/>
      <c r="N14" s="638"/>
      <c r="O14" s="639"/>
      <c r="P14" s="187"/>
    </row>
    <row r="15" spans="1:18" ht="18" customHeight="1">
      <c r="A15" s="187"/>
      <c r="B15" s="791" t="s">
        <v>305</v>
      </c>
      <c r="C15" s="640"/>
      <c r="D15" s="641"/>
      <c r="E15" s="641"/>
      <c r="F15" s="641"/>
      <c r="G15" s="641"/>
      <c r="H15" s="641"/>
      <c r="I15" s="641"/>
      <c r="J15" s="641"/>
      <c r="K15" s="641"/>
      <c r="L15" s="641"/>
      <c r="M15" s="641"/>
      <c r="N15" s="641"/>
      <c r="O15" s="820"/>
      <c r="P15" s="187"/>
    </row>
    <row r="16" spans="1:18" ht="18" customHeight="1" thickBot="1">
      <c r="A16" s="187"/>
      <c r="B16" s="792"/>
      <c r="C16" s="821"/>
      <c r="D16" s="801"/>
      <c r="E16" s="801"/>
      <c r="F16" s="801"/>
      <c r="G16" s="801"/>
      <c r="H16" s="801"/>
      <c r="I16" s="801"/>
      <c r="J16" s="801"/>
      <c r="K16" s="801"/>
      <c r="L16" s="801"/>
      <c r="M16" s="801"/>
      <c r="N16" s="801"/>
      <c r="O16" s="811"/>
      <c r="P16" s="187"/>
    </row>
    <row r="17" spans="1:16" ht="18" customHeight="1" thickBot="1">
      <c r="A17" s="187"/>
      <c r="B17" s="793" t="s">
        <v>318</v>
      </c>
      <c r="C17" s="794"/>
      <c r="D17" s="317" t="s">
        <v>315</v>
      </c>
      <c r="E17" s="795"/>
      <c r="F17" s="795"/>
      <c r="G17" s="795"/>
      <c r="H17" s="318" t="s">
        <v>316</v>
      </c>
      <c r="I17" s="371"/>
      <c r="J17" s="371"/>
      <c r="K17" s="371"/>
      <c r="L17" s="371"/>
      <c r="M17" s="371"/>
      <c r="N17" s="371"/>
      <c r="O17" s="372"/>
      <c r="P17" s="187"/>
    </row>
    <row r="18" spans="1:16" ht="18" customHeight="1" thickBot="1">
      <c r="A18" s="187"/>
      <c r="B18" s="807" t="s">
        <v>319</v>
      </c>
      <c r="C18" s="808"/>
      <c r="D18" s="809"/>
      <c r="E18" s="796"/>
      <c r="F18" s="795"/>
      <c r="G18" s="795"/>
      <c r="H18" s="318" t="s">
        <v>316</v>
      </c>
      <c r="I18" s="298"/>
      <c r="J18" s="298"/>
      <c r="K18" s="298"/>
      <c r="L18" s="298"/>
      <c r="M18" s="298"/>
      <c r="N18" s="298"/>
      <c r="O18" s="293"/>
      <c r="P18" s="187"/>
    </row>
    <row r="19" spans="1:16" ht="18" customHeight="1">
      <c r="A19" s="187"/>
      <c r="B19" s="838" t="s">
        <v>320</v>
      </c>
      <c r="C19" s="839"/>
      <c r="D19" s="839"/>
      <c r="E19" s="296"/>
      <c r="F19" s="298"/>
      <c r="G19" s="298"/>
      <c r="H19" s="298"/>
      <c r="I19" s="298"/>
      <c r="J19" s="298"/>
      <c r="K19" s="298"/>
      <c r="L19" s="298"/>
      <c r="M19" s="298"/>
      <c r="N19" s="298"/>
      <c r="O19" s="293"/>
      <c r="P19" s="298"/>
    </row>
    <row r="20" spans="1:16" ht="18" customHeight="1">
      <c r="A20" s="187"/>
      <c r="B20" s="319" t="s">
        <v>321</v>
      </c>
      <c r="C20" s="320"/>
      <c r="D20" s="321" t="s">
        <v>315</v>
      </c>
      <c r="E20" s="632"/>
      <c r="F20" s="632"/>
      <c r="G20" s="632"/>
      <c r="H20" s="316" t="s">
        <v>316</v>
      </c>
      <c r="I20" s="298"/>
      <c r="J20" s="298"/>
      <c r="K20" s="298"/>
      <c r="L20" s="298"/>
      <c r="M20" s="298"/>
      <c r="N20" s="298"/>
      <c r="O20" s="293"/>
      <c r="P20" s="298"/>
    </row>
    <row r="21" spans="1:16" ht="18" customHeight="1">
      <c r="A21" s="187"/>
      <c r="B21" s="322" t="s">
        <v>322</v>
      </c>
      <c r="C21" s="323"/>
      <c r="D21" s="324" t="s">
        <v>315</v>
      </c>
      <c r="E21" s="632"/>
      <c r="F21" s="632"/>
      <c r="G21" s="632"/>
      <c r="H21" s="316" t="s">
        <v>316</v>
      </c>
      <c r="I21" s="298"/>
      <c r="J21" s="298"/>
      <c r="K21" s="298"/>
      <c r="L21" s="298"/>
      <c r="M21" s="298"/>
      <c r="N21" s="298"/>
      <c r="O21" s="293"/>
      <c r="P21" s="298"/>
    </row>
    <row r="22" spans="1:16" ht="18" customHeight="1">
      <c r="A22" s="187"/>
      <c r="B22" s="325" t="s">
        <v>323</v>
      </c>
      <c r="C22" s="326"/>
      <c r="D22" s="321" t="s">
        <v>315</v>
      </c>
      <c r="E22" s="632"/>
      <c r="F22" s="632"/>
      <c r="G22" s="632"/>
      <c r="H22" s="316" t="s">
        <v>316</v>
      </c>
      <c r="I22" s="817" t="s">
        <v>324</v>
      </c>
      <c r="J22" s="818"/>
      <c r="K22" s="818"/>
      <c r="L22" s="818"/>
      <c r="M22" s="818"/>
      <c r="N22" s="818"/>
      <c r="O22" s="819"/>
      <c r="P22" s="298"/>
    </row>
    <row r="23" spans="1:16" ht="18" customHeight="1">
      <c r="A23" s="187"/>
      <c r="B23" s="327" t="s">
        <v>325</v>
      </c>
      <c r="C23" s="328"/>
      <c r="D23" s="329" t="s">
        <v>315</v>
      </c>
      <c r="E23" s="641"/>
      <c r="F23" s="641"/>
      <c r="G23" s="641"/>
      <c r="H23" s="330" t="s">
        <v>316</v>
      </c>
      <c r="I23" s="295"/>
      <c r="J23" s="298"/>
      <c r="K23" s="298"/>
      <c r="L23" s="298"/>
      <c r="M23" s="298"/>
      <c r="N23" s="298"/>
      <c r="O23" s="293"/>
      <c r="P23" s="298"/>
    </row>
    <row r="24" spans="1:16" ht="18" customHeight="1">
      <c r="A24" s="187"/>
      <c r="B24" s="822" t="s">
        <v>326</v>
      </c>
      <c r="C24" s="823"/>
      <c r="D24" s="824"/>
      <c r="E24" s="294"/>
      <c r="F24" s="294"/>
      <c r="G24" s="294"/>
      <c r="H24" s="294"/>
      <c r="I24" s="298"/>
      <c r="J24" s="298"/>
      <c r="K24" s="298"/>
      <c r="L24" s="298"/>
      <c r="M24" s="298"/>
      <c r="N24" s="298"/>
      <c r="O24" s="293"/>
      <c r="P24" s="187"/>
    </row>
    <row r="25" spans="1:16" ht="18" customHeight="1">
      <c r="A25" s="187"/>
      <c r="B25" s="810"/>
      <c r="C25" s="801"/>
      <c r="D25" s="801"/>
      <c r="E25" s="801"/>
      <c r="F25" s="801"/>
      <c r="G25" s="801"/>
      <c r="H25" s="801"/>
      <c r="I25" s="801"/>
      <c r="J25" s="801"/>
      <c r="K25" s="801"/>
      <c r="L25" s="801"/>
      <c r="M25" s="801"/>
      <c r="N25" s="801"/>
      <c r="O25" s="811"/>
      <c r="P25" s="187"/>
    </row>
    <row r="26" spans="1:16" ht="18" customHeight="1" thickBot="1">
      <c r="A26" s="187"/>
      <c r="B26" s="812"/>
      <c r="C26" s="813"/>
      <c r="D26" s="813"/>
      <c r="E26" s="813"/>
      <c r="F26" s="813"/>
      <c r="G26" s="813"/>
      <c r="H26" s="813"/>
      <c r="I26" s="813"/>
      <c r="J26" s="813"/>
      <c r="K26" s="813"/>
      <c r="L26" s="813"/>
      <c r="M26" s="813"/>
      <c r="N26" s="813"/>
      <c r="O26" s="814"/>
      <c r="P26" s="187"/>
    </row>
    <row r="27" spans="1:16" ht="9.9499999999999993" customHeight="1">
      <c r="A27" s="303"/>
      <c r="B27" s="303"/>
      <c r="C27" s="303"/>
      <c r="D27" s="303"/>
      <c r="E27" s="303"/>
      <c r="F27" s="303"/>
      <c r="G27" s="303"/>
      <c r="H27" s="303"/>
      <c r="I27" s="303"/>
      <c r="J27" s="303"/>
      <c r="K27" s="303"/>
      <c r="L27" s="303"/>
      <c r="M27" s="303"/>
      <c r="N27" s="303"/>
      <c r="O27" s="303"/>
      <c r="P27" s="303"/>
    </row>
    <row r="28" spans="1:16" ht="18" customHeight="1">
      <c r="A28" s="297"/>
      <c r="B28" s="297" t="s">
        <v>342</v>
      </c>
      <c r="C28" s="297"/>
      <c r="D28" s="297"/>
      <c r="E28" s="297"/>
      <c r="F28" s="297"/>
      <c r="G28" s="297"/>
      <c r="H28" s="297"/>
      <c r="I28" s="297"/>
      <c r="J28" s="297"/>
      <c r="K28" s="297"/>
      <c r="L28" s="297"/>
      <c r="M28" s="297"/>
      <c r="N28" s="297"/>
      <c r="O28" s="297"/>
      <c r="P28" s="297"/>
    </row>
    <row r="29" spans="1:16" ht="18" customHeight="1">
      <c r="A29" s="297"/>
      <c r="B29" s="297" t="s">
        <v>327</v>
      </c>
      <c r="C29" s="297"/>
      <c r="D29" s="297"/>
      <c r="E29" s="297"/>
      <c r="F29" s="297"/>
      <c r="G29" s="297"/>
      <c r="H29" s="297"/>
      <c r="I29" s="297"/>
      <c r="J29" s="297"/>
      <c r="K29" s="297"/>
      <c r="L29" s="297"/>
      <c r="M29" s="297"/>
      <c r="N29" s="297"/>
      <c r="O29" s="297"/>
      <c r="P29" s="297"/>
    </row>
    <row r="30" spans="1:16" ht="30" customHeight="1">
      <c r="A30" s="297"/>
      <c r="B30" s="787" t="s">
        <v>328</v>
      </c>
      <c r="C30" s="787"/>
      <c r="D30" s="787"/>
      <c r="E30" s="787"/>
      <c r="F30" s="787"/>
      <c r="G30" s="787"/>
      <c r="H30" s="787"/>
      <c r="I30" s="787"/>
      <c r="J30" s="787"/>
      <c r="K30" s="787"/>
      <c r="L30" s="787"/>
      <c r="M30" s="787"/>
      <c r="N30" s="787"/>
      <c r="O30" s="787"/>
      <c r="P30" s="297"/>
    </row>
    <row r="31" spans="1:16" ht="18" customHeight="1" thickBot="1">
      <c r="B31" s="305" t="s">
        <v>329</v>
      </c>
    </row>
    <row r="32" spans="1:16" ht="18" customHeight="1" thickBot="1">
      <c r="A32" s="306"/>
      <c r="B32" s="781" t="s">
        <v>302</v>
      </c>
      <c r="C32" s="802"/>
      <c r="D32" s="307" t="s">
        <v>330</v>
      </c>
      <c r="E32" s="308" t="s">
        <v>432</v>
      </c>
      <c r="F32" s="308"/>
      <c r="G32" s="308"/>
      <c r="H32" s="308"/>
      <c r="I32" s="308"/>
      <c r="J32" s="308"/>
      <c r="K32" s="308"/>
      <c r="L32" s="308"/>
      <c r="M32" s="308"/>
      <c r="N32" s="308"/>
      <c r="O32" s="308"/>
    </row>
    <row r="33" spans="1:16" ht="18" customHeight="1" thickBot="1">
      <c r="A33" s="306"/>
      <c r="B33" s="779" t="s">
        <v>303</v>
      </c>
      <c r="C33" s="788"/>
      <c r="D33" s="780"/>
      <c r="E33" s="331"/>
      <c r="F33" s="332"/>
      <c r="G33" s="333"/>
      <c r="H33" s="333"/>
      <c r="I33" s="333"/>
      <c r="J33" s="333"/>
      <c r="K33" s="333"/>
      <c r="L33" s="333"/>
      <c r="M33" s="333"/>
      <c r="N33" s="333"/>
      <c r="O33" s="334"/>
    </row>
    <row r="34" spans="1:16" ht="18" customHeight="1">
      <c r="A34" s="306"/>
      <c r="B34" s="789" t="s">
        <v>304</v>
      </c>
      <c r="C34" s="804" t="s">
        <v>331</v>
      </c>
      <c r="D34" s="805"/>
      <c r="E34" s="805"/>
      <c r="F34" s="805"/>
      <c r="G34" s="805"/>
      <c r="H34" s="805"/>
      <c r="I34" s="805"/>
      <c r="J34" s="805"/>
      <c r="K34" s="805"/>
      <c r="L34" s="805"/>
      <c r="M34" s="805"/>
      <c r="N34" s="805"/>
      <c r="O34" s="806"/>
    </row>
    <row r="35" spans="1:16" ht="18" customHeight="1" thickBot="1">
      <c r="A35" s="306"/>
      <c r="B35" s="790"/>
      <c r="C35" s="798"/>
      <c r="D35" s="799"/>
      <c r="E35" s="799"/>
      <c r="F35" s="799"/>
      <c r="G35" s="799"/>
      <c r="H35" s="799"/>
      <c r="I35" s="799"/>
      <c r="J35" s="799"/>
      <c r="K35" s="799"/>
      <c r="L35" s="799"/>
      <c r="M35" s="799"/>
      <c r="N35" s="799"/>
      <c r="O35" s="800"/>
    </row>
    <row r="36" spans="1:16" ht="18" customHeight="1">
      <c r="A36" s="306"/>
      <c r="B36" s="789" t="s">
        <v>305</v>
      </c>
      <c r="C36" s="835" t="s">
        <v>332</v>
      </c>
      <c r="D36" s="836"/>
      <c r="E36" s="836"/>
      <c r="F36" s="836"/>
      <c r="G36" s="836"/>
      <c r="H36" s="836"/>
      <c r="I36" s="836"/>
      <c r="J36" s="836"/>
      <c r="K36" s="836"/>
      <c r="L36" s="836"/>
      <c r="M36" s="836"/>
      <c r="N36" s="836"/>
      <c r="O36" s="837"/>
    </row>
    <row r="37" spans="1:16" ht="18" customHeight="1" thickBot="1">
      <c r="B37" s="790"/>
      <c r="C37" s="798"/>
      <c r="D37" s="799"/>
      <c r="E37" s="799"/>
      <c r="F37" s="799"/>
      <c r="G37" s="799"/>
      <c r="H37" s="799"/>
      <c r="I37" s="799"/>
      <c r="J37" s="799"/>
      <c r="K37" s="799"/>
      <c r="L37" s="799"/>
      <c r="M37" s="799"/>
      <c r="N37" s="799"/>
      <c r="O37" s="800"/>
    </row>
    <row r="38" spans="1:16" ht="18" customHeight="1" thickBot="1">
      <c r="B38" s="779" t="s">
        <v>306</v>
      </c>
      <c r="C38" s="788"/>
      <c r="D38" s="788"/>
      <c r="E38" s="780"/>
      <c r="F38" s="779" t="s">
        <v>333</v>
      </c>
      <c r="G38" s="780"/>
      <c r="H38" s="333" t="s">
        <v>334</v>
      </c>
      <c r="I38" s="333"/>
      <c r="J38" s="333"/>
      <c r="K38" s="333"/>
      <c r="L38" s="333"/>
      <c r="M38" s="333"/>
      <c r="N38" s="333"/>
      <c r="O38" s="334"/>
    </row>
    <row r="39" spans="1:16" ht="18" customHeight="1" thickBot="1">
      <c r="B39" s="335" t="s">
        <v>335</v>
      </c>
      <c r="C39" s="336"/>
      <c r="D39" s="336"/>
      <c r="E39" s="336"/>
      <c r="F39" s="337"/>
      <c r="G39" s="337"/>
      <c r="H39" s="337"/>
      <c r="I39" s="337"/>
      <c r="J39" s="337"/>
      <c r="K39" s="337"/>
      <c r="L39" s="337"/>
      <c r="M39" s="337"/>
      <c r="N39" s="337"/>
      <c r="O39" s="338"/>
    </row>
    <row r="40" spans="1:16" ht="18" customHeight="1" thickBot="1">
      <c r="B40" s="781" t="s">
        <v>314</v>
      </c>
      <c r="C40" s="782"/>
      <c r="D40" s="339" t="s">
        <v>315</v>
      </c>
      <c r="E40" s="783">
        <v>1571020</v>
      </c>
      <c r="F40" s="784"/>
      <c r="G40" s="784"/>
      <c r="H40" s="340" t="s">
        <v>316</v>
      </c>
      <c r="I40" s="337"/>
      <c r="J40" s="337"/>
      <c r="K40" s="337"/>
      <c r="L40" s="337"/>
      <c r="M40" s="337"/>
      <c r="N40" s="337"/>
      <c r="O40" s="338"/>
    </row>
    <row r="41" spans="1:16" ht="18" customHeight="1">
      <c r="B41" s="789" t="s">
        <v>317</v>
      </c>
      <c r="C41" s="831"/>
      <c r="D41" s="337"/>
      <c r="E41" s="337"/>
      <c r="F41" s="337"/>
      <c r="G41" s="337"/>
      <c r="H41" s="337"/>
      <c r="I41" s="337"/>
      <c r="J41" s="337"/>
      <c r="K41" s="337"/>
      <c r="L41" s="337"/>
      <c r="M41" s="337"/>
      <c r="N41" s="337"/>
      <c r="O41" s="338"/>
    </row>
    <row r="42" spans="1:16" ht="18" customHeight="1">
      <c r="B42" s="789" t="s">
        <v>304</v>
      </c>
      <c r="C42" s="337" t="s">
        <v>336</v>
      </c>
      <c r="D42" s="337"/>
      <c r="E42" s="337"/>
      <c r="F42" s="337"/>
      <c r="G42" s="337"/>
      <c r="H42" s="337"/>
      <c r="I42" s="337"/>
      <c r="J42" s="337"/>
      <c r="K42" s="337"/>
      <c r="L42" s="337"/>
      <c r="M42" s="337"/>
      <c r="N42" s="337"/>
      <c r="O42" s="338"/>
    </row>
    <row r="43" spans="1:16" ht="18" customHeight="1">
      <c r="B43" s="828"/>
      <c r="C43" s="341"/>
      <c r="D43" s="342"/>
      <c r="E43" s="342"/>
      <c r="F43" s="342"/>
      <c r="G43" s="342"/>
      <c r="H43" s="342"/>
      <c r="I43" s="342"/>
      <c r="J43" s="342"/>
      <c r="K43" s="342"/>
      <c r="L43" s="342"/>
      <c r="M43" s="342"/>
      <c r="N43" s="342"/>
      <c r="O43" s="343"/>
    </row>
    <row r="44" spans="1:16" ht="18" customHeight="1">
      <c r="B44" s="828" t="s">
        <v>305</v>
      </c>
      <c r="C44" s="337" t="s">
        <v>337</v>
      </c>
      <c r="D44" s="337"/>
      <c r="E44" s="337"/>
      <c r="F44" s="337"/>
      <c r="G44" s="337"/>
      <c r="H44" s="337"/>
      <c r="I44" s="337"/>
      <c r="J44" s="337"/>
      <c r="K44" s="337"/>
      <c r="L44" s="337"/>
      <c r="M44" s="337"/>
      <c r="N44" s="337"/>
      <c r="O44" s="338"/>
    </row>
    <row r="45" spans="1:16" ht="18" customHeight="1" thickBot="1">
      <c r="B45" s="790"/>
      <c r="C45" s="344"/>
      <c r="D45" s="345"/>
      <c r="E45" s="345"/>
      <c r="F45" s="345"/>
      <c r="G45" s="345"/>
      <c r="H45" s="345"/>
      <c r="I45" s="345"/>
      <c r="J45" s="345"/>
      <c r="K45" s="345"/>
      <c r="L45" s="345"/>
      <c r="M45" s="345"/>
      <c r="N45" s="345"/>
      <c r="O45" s="346"/>
    </row>
    <row r="46" spans="1:16" ht="18" customHeight="1" thickBot="1">
      <c r="B46" s="779" t="s">
        <v>318</v>
      </c>
      <c r="C46" s="780"/>
      <c r="D46" s="347" t="s">
        <v>315</v>
      </c>
      <c r="E46" s="829">
        <v>245500</v>
      </c>
      <c r="F46" s="799"/>
      <c r="G46" s="799"/>
      <c r="H46" s="337" t="s">
        <v>316</v>
      </c>
      <c r="I46" s="344"/>
      <c r="J46" s="337"/>
      <c r="K46" s="337"/>
      <c r="L46" s="337"/>
      <c r="M46" s="337"/>
      <c r="N46" s="337"/>
      <c r="O46" s="338"/>
    </row>
    <row r="47" spans="1:16" ht="18" customHeight="1" thickBot="1">
      <c r="B47" s="348" t="s">
        <v>319</v>
      </c>
      <c r="C47" s="349"/>
      <c r="D47" s="349"/>
      <c r="E47" s="350"/>
      <c r="F47" s="832">
        <v>1325520</v>
      </c>
      <c r="G47" s="833"/>
      <c r="H47" s="351" t="s">
        <v>316</v>
      </c>
      <c r="I47" s="352"/>
      <c r="J47" s="333"/>
      <c r="K47" s="333"/>
      <c r="L47" s="333"/>
      <c r="M47" s="333"/>
      <c r="N47" s="333"/>
      <c r="O47" s="334"/>
      <c r="P47" s="314"/>
    </row>
    <row r="48" spans="1:16" ht="18" customHeight="1">
      <c r="B48" s="353" t="s">
        <v>338</v>
      </c>
      <c r="C48" s="354"/>
      <c r="D48" s="354"/>
      <c r="E48" s="355"/>
      <c r="F48" s="356"/>
      <c r="G48" s="356"/>
      <c r="H48" s="337"/>
      <c r="I48" s="337"/>
      <c r="J48" s="337"/>
      <c r="K48" s="337"/>
      <c r="L48" s="337"/>
      <c r="M48" s="337"/>
      <c r="N48" s="337"/>
      <c r="O48" s="338"/>
      <c r="P48" s="314"/>
    </row>
    <row r="49" spans="2:16" ht="18" customHeight="1">
      <c r="B49" s="357" t="s">
        <v>321</v>
      </c>
      <c r="C49" s="358" t="s">
        <v>330</v>
      </c>
      <c r="D49" s="359" t="s">
        <v>315</v>
      </c>
      <c r="E49" s="783">
        <v>1325520</v>
      </c>
      <c r="F49" s="784"/>
      <c r="G49" s="784"/>
      <c r="H49" s="340" t="s">
        <v>316</v>
      </c>
      <c r="I49" s="337"/>
      <c r="J49" s="337"/>
      <c r="K49" s="337"/>
      <c r="L49" s="337"/>
      <c r="M49" s="337"/>
      <c r="N49" s="337"/>
      <c r="O49" s="338"/>
      <c r="P49" s="314"/>
    </row>
    <row r="50" spans="2:16" ht="18" customHeight="1">
      <c r="B50" s="360" t="s">
        <v>323</v>
      </c>
      <c r="C50" s="361" t="s">
        <v>301</v>
      </c>
      <c r="D50" s="359" t="s">
        <v>315</v>
      </c>
      <c r="E50" s="834">
        <v>0</v>
      </c>
      <c r="F50" s="834"/>
      <c r="G50" s="834"/>
      <c r="H50" s="340" t="s">
        <v>316</v>
      </c>
      <c r="I50" s="804" t="s">
        <v>339</v>
      </c>
      <c r="J50" s="805"/>
      <c r="K50" s="805"/>
      <c r="L50" s="805"/>
      <c r="M50" s="805"/>
      <c r="N50" s="805"/>
      <c r="O50" s="806"/>
      <c r="P50" s="314"/>
    </row>
    <row r="51" spans="2:16" ht="18" customHeight="1">
      <c r="B51" s="362" t="s">
        <v>325</v>
      </c>
      <c r="C51" s="363" t="s">
        <v>301</v>
      </c>
      <c r="D51" s="364" t="s">
        <v>315</v>
      </c>
      <c r="E51" s="830">
        <v>0</v>
      </c>
      <c r="F51" s="830"/>
      <c r="G51" s="830"/>
      <c r="H51" s="365" t="s">
        <v>316</v>
      </c>
      <c r="I51" s="366"/>
      <c r="J51" s="337"/>
      <c r="K51" s="337"/>
      <c r="L51" s="337"/>
      <c r="M51" s="337"/>
      <c r="N51" s="337"/>
      <c r="O51" s="338"/>
      <c r="P51" s="314"/>
    </row>
    <row r="52" spans="2:16" ht="18" customHeight="1">
      <c r="B52" s="825" t="s">
        <v>340</v>
      </c>
      <c r="C52" s="826"/>
      <c r="D52" s="827"/>
      <c r="E52" s="367"/>
      <c r="F52" s="367"/>
      <c r="G52" s="367"/>
      <c r="H52" s="367"/>
      <c r="I52" s="337"/>
      <c r="J52" s="337"/>
      <c r="K52" s="337"/>
      <c r="L52" s="337"/>
      <c r="M52" s="337"/>
      <c r="N52" s="337"/>
      <c r="O52" s="338"/>
    </row>
    <row r="53" spans="2:16" ht="18" customHeight="1">
      <c r="B53" s="368"/>
      <c r="C53" s="347"/>
      <c r="D53" s="347"/>
      <c r="E53" s="337"/>
      <c r="F53" s="337"/>
      <c r="G53" s="337"/>
      <c r="H53" s="337"/>
      <c r="I53" s="337"/>
      <c r="J53" s="337"/>
      <c r="K53" s="337"/>
      <c r="L53" s="337"/>
      <c r="M53" s="337"/>
      <c r="N53" s="337"/>
      <c r="O53" s="338"/>
    </row>
    <row r="54" spans="2:16" ht="18" customHeight="1" thickBot="1">
      <c r="B54" s="369"/>
      <c r="C54" s="345"/>
      <c r="D54" s="345"/>
      <c r="E54" s="345"/>
      <c r="F54" s="345"/>
      <c r="G54" s="345"/>
      <c r="H54" s="345"/>
      <c r="I54" s="345"/>
      <c r="J54" s="345"/>
      <c r="K54" s="345"/>
      <c r="L54" s="345"/>
      <c r="M54" s="345"/>
      <c r="N54" s="345"/>
      <c r="O54" s="346"/>
    </row>
  </sheetData>
  <mergeCells count="59">
    <mergeCell ref="B3:C3"/>
    <mergeCell ref="B19:D19"/>
    <mergeCell ref="C7:O8"/>
    <mergeCell ref="C5:O6"/>
    <mergeCell ref="B4:D4"/>
    <mergeCell ref="B5:B6"/>
    <mergeCell ref="B7:B8"/>
    <mergeCell ref="B9:E9"/>
    <mergeCell ref="F9:G9"/>
    <mergeCell ref="H9:I9"/>
    <mergeCell ref="J9:K9"/>
    <mergeCell ref="L9:M9"/>
    <mergeCell ref="C13:O14"/>
    <mergeCell ref="C37:O37"/>
    <mergeCell ref="B52:D52"/>
    <mergeCell ref="B44:B45"/>
    <mergeCell ref="B46:C46"/>
    <mergeCell ref="E46:G46"/>
    <mergeCell ref="E40:G40"/>
    <mergeCell ref="E51:G51"/>
    <mergeCell ref="B41:C41"/>
    <mergeCell ref="B42:B43"/>
    <mergeCell ref="F47:G47"/>
    <mergeCell ref="E50:G50"/>
    <mergeCell ref="I50:O50"/>
    <mergeCell ref="B38:E38"/>
    <mergeCell ref="B36:B37"/>
    <mergeCell ref="C36:O36"/>
    <mergeCell ref="B32:C32"/>
    <mergeCell ref="E11:G11"/>
    <mergeCell ref="B13:B14"/>
    <mergeCell ref="C34:O34"/>
    <mergeCell ref="J10:K10"/>
    <mergeCell ref="B18:D18"/>
    <mergeCell ref="B25:O26"/>
    <mergeCell ref="B11:C11"/>
    <mergeCell ref="E21:G21"/>
    <mergeCell ref="E22:G22"/>
    <mergeCell ref="I22:O22"/>
    <mergeCell ref="C15:O16"/>
    <mergeCell ref="E23:G23"/>
    <mergeCell ref="B24:D24"/>
    <mergeCell ref="E20:G20"/>
    <mergeCell ref="L1:M1"/>
    <mergeCell ref="N1:O1"/>
    <mergeCell ref="F38:G38"/>
    <mergeCell ref="B40:C40"/>
    <mergeCell ref="E49:G49"/>
    <mergeCell ref="B12:C12"/>
    <mergeCell ref="B30:O30"/>
    <mergeCell ref="B33:D33"/>
    <mergeCell ref="B34:B35"/>
    <mergeCell ref="B15:B16"/>
    <mergeCell ref="B17:C17"/>
    <mergeCell ref="E17:G17"/>
    <mergeCell ref="E18:G18"/>
    <mergeCell ref="I1:K1"/>
    <mergeCell ref="C35:O35"/>
    <mergeCell ref="L10:M10"/>
  </mergeCells>
  <phoneticPr fontId="2"/>
  <dataValidations count="2">
    <dataValidation type="list" allowBlank="1" showInputMessage="1" showErrorMessage="1" sqref="C20:C23 D3">
      <formula1>$R$7:$R$8</formula1>
    </dataValidation>
    <dataValidation type="list" allowBlank="1" showInputMessage="1" showErrorMessage="1" sqref="F9:G9">
      <formula1>$R$5:$R$6</formula1>
    </dataValidation>
  </dataValidations>
  <printOptions horizontalCentered="1"/>
  <pageMargins left="0.39370078740157483" right="0.39370078740157483" top="0.59055118110236227" bottom="0.39370078740157483" header="0.31496062992125984" footer="0.31496062992125984"/>
  <pageSetup paperSize="9" fitToHeight="0" orientation="landscape" r:id="rId1"/>
  <headerFooter>
    <oddFooter>&amp;A</oddFooter>
  </headerFooter>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view="pageBreakPreview" topLeftCell="B1" zoomScale="80" zoomScaleNormal="90" zoomScaleSheetLayoutView="80" workbookViewId="0">
      <selection activeCell="B2" sqref="B2"/>
    </sheetView>
  </sheetViews>
  <sheetFormatPr defaultRowHeight="13.5"/>
  <cols>
    <col min="1" max="1" width="1.625" style="400" customWidth="1"/>
    <col min="2" max="4" width="4.625" style="400" customWidth="1"/>
    <col min="5" max="7" width="7.625" style="400" customWidth="1"/>
    <col min="8" max="18" width="7.625" style="375" customWidth="1"/>
    <col min="19" max="19" width="5.25" style="375" customWidth="1"/>
    <col min="20" max="20" width="9" style="375"/>
    <col min="21" max="21" width="0" style="375" hidden="1" customWidth="1"/>
    <col min="22" max="16384" width="9" style="375"/>
  </cols>
  <sheetData>
    <row r="1" spans="2:31" ht="21" customHeight="1">
      <c r="B1" s="884" t="s">
        <v>706</v>
      </c>
      <c r="C1" s="884"/>
      <c r="D1" s="884"/>
      <c r="E1" s="884"/>
      <c r="F1" s="884"/>
      <c r="G1" s="884"/>
      <c r="H1" s="884"/>
      <c r="I1" s="884"/>
      <c r="J1" s="884"/>
      <c r="K1" s="884"/>
      <c r="L1" s="884"/>
      <c r="M1" s="884"/>
      <c r="N1" s="884"/>
      <c r="O1" s="884"/>
      <c r="P1" s="884"/>
      <c r="Q1" s="884"/>
      <c r="R1" s="884"/>
      <c r="S1" s="374"/>
      <c r="T1" s="374"/>
      <c r="U1" s="374"/>
      <c r="V1" s="374"/>
      <c r="W1" s="374"/>
      <c r="X1" s="374"/>
      <c r="Y1" s="374"/>
      <c r="Z1" s="374"/>
      <c r="AA1" s="374"/>
      <c r="AB1" s="374"/>
      <c r="AC1" s="374"/>
      <c r="AD1" s="374"/>
      <c r="AE1" s="374"/>
    </row>
    <row r="2" spans="2:31" ht="18" customHeight="1" thickBot="1">
      <c r="B2" s="488" t="s">
        <v>519</v>
      </c>
      <c r="C2" s="452"/>
      <c r="D2" s="452"/>
      <c r="E2" s="452"/>
      <c r="F2" s="452"/>
      <c r="G2" s="452"/>
      <c r="H2" s="452"/>
      <c r="I2" s="452"/>
      <c r="J2" s="452"/>
      <c r="K2" s="452"/>
      <c r="L2" s="452"/>
      <c r="M2" s="452"/>
      <c r="N2" s="452"/>
      <c r="O2" s="452"/>
      <c r="P2" s="452"/>
      <c r="Q2" s="452"/>
      <c r="R2" s="452"/>
      <c r="S2" s="374"/>
      <c r="T2" s="374"/>
      <c r="U2" s="374"/>
      <c r="V2" s="374"/>
      <c r="W2" s="374"/>
      <c r="X2" s="374"/>
      <c r="Y2" s="374"/>
      <c r="Z2" s="374"/>
      <c r="AA2" s="374"/>
      <c r="AB2" s="374"/>
      <c r="AC2" s="374"/>
      <c r="AD2" s="374"/>
      <c r="AE2" s="374"/>
    </row>
    <row r="3" spans="2:31" ht="24.95" customHeight="1" thickBot="1">
      <c r="B3" s="885">
        <v>6</v>
      </c>
      <c r="C3" s="885"/>
      <c r="D3" s="885"/>
      <c r="F3" s="453" t="s">
        <v>343</v>
      </c>
      <c r="G3" s="886">
        <f>【共通】!C5</f>
        <v>0</v>
      </c>
      <c r="H3" s="887"/>
      <c r="I3" s="888"/>
      <c r="J3" s="413"/>
      <c r="K3" s="889" t="s">
        <v>344</v>
      </c>
      <c r="L3" s="890"/>
      <c r="M3" s="886" t="s">
        <v>122</v>
      </c>
      <c r="N3" s="888"/>
      <c r="P3" s="412" t="s">
        <v>345</v>
      </c>
      <c r="Q3" s="891" t="str">
        <f>IFERROR(VLOOKUP(M3,【共通】!C11:F16,4,FALSE),"")</f>
        <v/>
      </c>
      <c r="R3" s="892"/>
      <c r="S3" s="400"/>
      <c r="U3" s="426" t="str">
        <f>IFERROR(ROUND(IF(Q3&gt;50,(Q3-50)*1.25+75,Q3*1.5),0),"")</f>
        <v/>
      </c>
    </row>
    <row r="4" spans="2:31" ht="5.25" customHeight="1" thickBot="1">
      <c r="B4" s="401"/>
      <c r="C4" s="401"/>
      <c r="D4" s="401"/>
      <c r="E4" s="401"/>
      <c r="F4" s="401"/>
      <c r="G4" s="401"/>
      <c r="H4" s="401"/>
      <c r="I4" s="401"/>
      <c r="J4" s="401"/>
      <c r="K4" s="401"/>
      <c r="L4" s="401"/>
      <c r="M4" s="401"/>
      <c r="N4" s="401"/>
      <c r="O4" s="401"/>
      <c r="P4" s="401"/>
      <c r="Q4" s="401"/>
      <c r="R4" s="401"/>
      <c r="S4" s="400"/>
    </row>
    <row r="5" spans="2:31" ht="18" customHeight="1" thickBot="1">
      <c r="B5" s="855" t="s">
        <v>346</v>
      </c>
      <c r="C5" s="856"/>
      <c r="D5" s="857"/>
      <c r="E5" s="861">
        <f>B3-1</f>
        <v>5</v>
      </c>
      <c r="F5" s="862"/>
      <c r="G5" s="863"/>
      <c r="H5" s="861">
        <f>B3</f>
        <v>6</v>
      </c>
      <c r="I5" s="862"/>
      <c r="J5" s="862"/>
      <c r="K5" s="862"/>
      <c r="L5" s="862"/>
      <c r="M5" s="862"/>
      <c r="N5" s="862"/>
      <c r="O5" s="862"/>
      <c r="P5" s="863"/>
      <c r="Q5" s="864" t="s">
        <v>137</v>
      </c>
      <c r="R5" s="865"/>
      <c r="S5" s="400"/>
    </row>
    <row r="6" spans="2:31" ht="18" customHeight="1" thickBot="1">
      <c r="B6" s="858"/>
      <c r="C6" s="859"/>
      <c r="D6" s="860"/>
      <c r="E6" s="414" t="s">
        <v>398</v>
      </c>
      <c r="F6" s="414" t="s">
        <v>399</v>
      </c>
      <c r="G6" s="414" t="s">
        <v>400</v>
      </c>
      <c r="H6" s="414" t="s">
        <v>347</v>
      </c>
      <c r="I6" s="414" t="s">
        <v>348</v>
      </c>
      <c r="J6" s="414" t="s">
        <v>349</v>
      </c>
      <c r="K6" s="414" t="s">
        <v>350</v>
      </c>
      <c r="L6" s="414" t="s">
        <v>351</v>
      </c>
      <c r="M6" s="414" t="s">
        <v>352</v>
      </c>
      <c r="N6" s="414" t="s">
        <v>353</v>
      </c>
      <c r="O6" s="414" t="s">
        <v>354</v>
      </c>
      <c r="P6" s="415" t="s">
        <v>355</v>
      </c>
      <c r="Q6" s="866"/>
      <c r="R6" s="867"/>
      <c r="S6" s="400"/>
    </row>
    <row r="7" spans="2:31" ht="24.95" customHeight="1">
      <c r="B7" s="402"/>
      <c r="C7" s="422" t="s">
        <v>356</v>
      </c>
      <c r="D7" s="403"/>
      <c r="E7" s="416"/>
      <c r="F7" s="416"/>
      <c r="G7" s="416"/>
      <c r="H7" s="394"/>
      <c r="I7" s="394"/>
      <c r="J7" s="394"/>
      <c r="K7" s="394"/>
      <c r="L7" s="394"/>
      <c r="M7" s="394"/>
      <c r="N7" s="394"/>
      <c r="O7" s="394"/>
      <c r="P7" s="394"/>
      <c r="Q7" s="868"/>
      <c r="R7" s="869"/>
      <c r="S7" s="400"/>
    </row>
    <row r="8" spans="2:31" ht="24.95" customHeight="1">
      <c r="B8" s="404"/>
      <c r="C8" s="423" t="s">
        <v>357</v>
      </c>
      <c r="D8" s="405"/>
      <c r="E8" s="416"/>
      <c r="F8" s="416"/>
      <c r="G8" s="416"/>
      <c r="H8" s="395"/>
      <c r="I8" s="395"/>
      <c r="J8" s="395"/>
      <c r="K8" s="395"/>
      <c r="L8" s="395"/>
      <c r="M8" s="395"/>
      <c r="N8" s="395"/>
      <c r="O8" s="395"/>
      <c r="P8" s="395"/>
      <c r="Q8" s="868"/>
      <c r="R8" s="869"/>
      <c r="S8" s="400"/>
    </row>
    <row r="9" spans="2:31" ht="24.95" customHeight="1">
      <c r="B9" s="404"/>
      <c r="C9" s="423" t="s">
        <v>358</v>
      </c>
      <c r="D9" s="405"/>
      <c r="E9" s="416"/>
      <c r="F9" s="416"/>
      <c r="G9" s="416"/>
      <c r="H9" s="395"/>
      <c r="I9" s="395"/>
      <c r="J9" s="395"/>
      <c r="K9" s="395"/>
      <c r="L9" s="395"/>
      <c r="M9" s="395"/>
      <c r="N9" s="395"/>
      <c r="O9" s="395"/>
      <c r="P9" s="395"/>
      <c r="Q9" s="868"/>
      <c r="R9" s="869"/>
      <c r="S9" s="400"/>
    </row>
    <row r="10" spans="2:31" ht="24.95" customHeight="1">
      <c r="B10" s="404"/>
      <c r="C10" s="423" t="s">
        <v>359</v>
      </c>
      <c r="D10" s="405"/>
      <c r="E10" s="416"/>
      <c r="F10" s="416"/>
      <c r="G10" s="416"/>
      <c r="H10" s="395"/>
      <c r="I10" s="395"/>
      <c r="J10" s="395"/>
      <c r="K10" s="395"/>
      <c r="L10" s="395"/>
      <c r="M10" s="395"/>
      <c r="N10" s="395"/>
      <c r="O10" s="395"/>
      <c r="P10" s="395"/>
      <c r="Q10" s="868"/>
      <c r="R10" s="869"/>
      <c r="S10" s="400"/>
    </row>
    <row r="11" spans="2:31" ht="24.95" customHeight="1">
      <c r="B11" s="404"/>
      <c r="C11" s="423" t="s">
        <v>360</v>
      </c>
      <c r="D11" s="405"/>
      <c r="E11" s="416"/>
      <c r="F11" s="416"/>
      <c r="G11" s="416"/>
      <c r="H11" s="395"/>
      <c r="I11" s="395"/>
      <c r="J11" s="395"/>
      <c r="K11" s="395"/>
      <c r="L11" s="395"/>
      <c r="M11" s="395"/>
      <c r="N11" s="395"/>
      <c r="O11" s="395"/>
      <c r="P11" s="395"/>
      <c r="Q11" s="868"/>
      <c r="R11" s="869"/>
      <c r="S11" s="400"/>
    </row>
    <row r="12" spans="2:31" ht="24.95" customHeight="1">
      <c r="B12" s="404"/>
      <c r="C12" s="423" t="s">
        <v>361</v>
      </c>
      <c r="D12" s="405"/>
      <c r="E12" s="416"/>
      <c r="F12" s="416"/>
      <c r="G12" s="416"/>
      <c r="H12" s="395"/>
      <c r="I12" s="395"/>
      <c r="J12" s="395"/>
      <c r="K12" s="395"/>
      <c r="L12" s="395"/>
      <c r="M12" s="395"/>
      <c r="N12" s="395"/>
      <c r="O12" s="395"/>
      <c r="P12" s="395"/>
      <c r="Q12" s="868"/>
      <c r="R12" s="869"/>
      <c r="S12" s="400"/>
    </row>
    <row r="13" spans="2:31" ht="24.95" customHeight="1">
      <c r="B13" s="404"/>
      <c r="C13" s="423" t="s">
        <v>362</v>
      </c>
      <c r="D13" s="405"/>
      <c r="E13" s="416"/>
      <c r="F13" s="416"/>
      <c r="G13" s="416"/>
      <c r="H13" s="395"/>
      <c r="I13" s="395"/>
      <c r="J13" s="395"/>
      <c r="K13" s="395"/>
      <c r="L13" s="395"/>
      <c r="M13" s="395"/>
      <c r="N13" s="395"/>
      <c r="O13" s="395"/>
      <c r="P13" s="395"/>
      <c r="Q13" s="868"/>
      <c r="R13" s="869"/>
      <c r="S13" s="400"/>
    </row>
    <row r="14" spans="2:31" ht="24.95" customHeight="1">
      <c r="B14" s="404"/>
      <c r="C14" s="423" t="s">
        <v>363</v>
      </c>
      <c r="D14" s="405"/>
      <c r="E14" s="416"/>
      <c r="F14" s="416"/>
      <c r="G14" s="416"/>
      <c r="H14" s="395"/>
      <c r="I14" s="395"/>
      <c r="J14" s="395"/>
      <c r="K14" s="395"/>
      <c r="L14" s="395"/>
      <c r="M14" s="395"/>
      <c r="N14" s="395"/>
      <c r="O14" s="395"/>
      <c r="P14" s="395"/>
      <c r="Q14" s="868"/>
      <c r="R14" s="869"/>
      <c r="S14" s="400"/>
    </row>
    <row r="15" spans="2:31" ht="24.95" customHeight="1">
      <c r="B15" s="404"/>
      <c r="C15" s="423" t="s">
        <v>364</v>
      </c>
      <c r="D15" s="405"/>
      <c r="E15" s="416"/>
      <c r="F15" s="416"/>
      <c r="G15" s="416"/>
      <c r="H15" s="395"/>
      <c r="I15" s="395"/>
      <c r="J15" s="395"/>
      <c r="K15" s="395"/>
      <c r="L15" s="395"/>
      <c r="M15" s="395"/>
      <c r="N15" s="395"/>
      <c r="O15" s="395"/>
      <c r="P15" s="395"/>
      <c r="Q15" s="868"/>
      <c r="R15" s="869"/>
      <c r="S15" s="400"/>
    </row>
    <row r="16" spans="2:31" ht="24.95" customHeight="1">
      <c r="B16" s="404"/>
      <c r="C16" s="423" t="s">
        <v>365</v>
      </c>
      <c r="D16" s="405"/>
      <c r="E16" s="416"/>
      <c r="F16" s="416"/>
      <c r="G16" s="416"/>
      <c r="H16" s="395"/>
      <c r="I16" s="395"/>
      <c r="J16" s="395"/>
      <c r="K16" s="395"/>
      <c r="L16" s="395"/>
      <c r="M16" s="395"/>
      <c r="N16" s="395"/>
      <c r="O16" s="395"/>
      <c r="P16" s="395"/>
      <c r="Q16" s="868"/>
      <c r="R16" s="869"/>
      <c r="S16" s="400"/>
    </row>
    <row r="17" spans="2:19" ht="24.95" customHeight="1">
      <c r="B17" s="404"/>
      <c r="C17" s="423" t="s">
        <v>366</v>
      </c>
      <c r="D17" s="405"/>
      <c r="E17" s="416"/>
      <c r="F17" s="416"/>
      <c r="G17" s="416"/>
      <c r="H17" s="395"/>
      <c r="I17" s="395"/>
      <c r="J17" s="395"/>
      <c r="K17" s="395"/>
      <c r="L17" s="395"/>
      <c r="M17" s="395"/>
      <c r="N17" s="395"/>
      <c r="O17" s="395"/>
      <c r="P17" s="395"/>
      <c r="Q17" s="868"/>
      <c r="R17" s="869"/>
      <c r="S17" s="400"/>
    </row>
    <row r="18" spans="2:19" ht="24.95" customHeight="1">
      <c r="B18" s="404"/>
      <c r="C18" s="423" t="s">
        <v>367</v>
      </c>
      <c r="D18" s="405"/>
      <c r="E18" s="416"/>
      <c r="F18" s="416"/>
      <c r="G18" s="416"/>
      <c r="H18" s="395"/>
      <c r="I18" s="395"/>
      <c r="J18" s="395"/>
      <c r="K18" s="395"/>
      <c r="L18" s="395"/>
      <c r="M18" s="395"/>
      <c r="N18" s="395"/>
      <c r="O18" s="395"/>
      <c r="P18" s="395"/>
      <c r="Q18" s="868"/>
      <c r="R18" s="869"/>
      <c r="S18" s="400"/>
    </row>
    <row r="19" spans="2:19" ht="24.95" customHeight="1">
      <c r="B19" s="404"/>
      <c r="C19" s="423" t="s">
        <v>368</v>
      </c>
      <c r="D19" s="405"/>
      <c r="E19" s="416"/>
      <c r="F19" s="416"/>
      <c r="G19" s="416"/>
      <c r="H19" s="395"/>
      <c r="I19" s="395"/>
      <c r="J19" s="395"/>
      <c r="K19" s="395"/>
      <c r="L19" s="395"/>
      <c r="M19" s="395"/>
      <c r="N19" s="395"/>
      <c r="O19" s="395"/>
      <c r="P19" s="395"/>
      <c r="Q19" s="868"/>
      <c r="R19" s="869"/>
      <c r="S19" s="400"/>
    </row>
    <row r="20" spans="2:19" ht="24.95" customHeight="1">
      <c r="B20" s="404"/>
      <c r="C20" s="423" t="s">
        <v>369</v>
      </c>
      <c r="D20" s="405"/>
      <c r="E20" s="416"/>
      <c r="F20" s="416"/>
      <c r="G20" s="416"/>
      <c r="H20" s="395"/>
      <c r="I20" s="395"/>
      <c r="J20" s="395"/>
      <c r="K20" s="395"/>
      <c r="L20" s="395"/>
      <c r="M20" s="395"/>
      <c r="N20" s="395"/>
      <c r="O20" s="395"/>
      <c r="P20" s="395"/>
      <c r="Q20" s="868"/>
      <c r="R20" s="869"/>
      <c r="S20" s="400"/>
    </row>
    <row r="21" spans="2:19" ht="24.95" customHeight="1">
      <c r="B21" s="404"/>
      <c r="C21" s="423" t="s">
        <v>370</v>
      </c>
      <c r="D21" s="405"/>
      <c r="E21" s="416"/>
      <c r="F21" s="416"/>
      <c r="G21" s="416"/>
      <c r="H21" s="395"/>
      <c r="I21" s="395"/>
      <c r="J21" s="395"/>
      <c r="K21" s="395"/>
      <c r="L21" s="395"/>
      <c r="M21" s="395"/>
      <c r="N21" s="395"/>
      <c r="O21" s="395"/>
      <c r="P21" s="395"/>
      <c r="Q21" s="868"/>
      <c r="R21" s="869"/>
      <c r="S21" s="400"/>
    </row>
    <row r="22" spans="2:19" ht="24.95" customHeight="1">
      <c r="B22" s="404"/>
      <c r="C22" s="423" t="s">
        <v>371</v>
      </c>
      <c r="D22" s="405"/>
      <c r="E22" s="416"/>
      <c r="F22" s="416"/>
      <c r="G22" s="416"/>
      <c r="H22" s="395"/>
      <c r="I22" s="395"/>
      <c r="J22" s="395"/>
      <c r="K22" s="395"/>
      <c r="L22" s="395"/>
      <c r="M22" s="395"/>
      <c r="N22" s="395"/>
      <c r="O22" s="395"/>
      <c r="P22" s="395"/>
      <c r="Q22" s="868"/>
      <c r="R22" s="869"/>
      <c r="S22" s="400"/>
    </row>
    <row r="23" spans="2:19" ht="24.95" customHeight="1">
      <c r="B23" s="404"/>
      <c r="C23" s="423" t="s">
        <v>372</v>
      </c>
      <c r="D23" s="405"/>
      <c r="E23" s="416"/>
      <c r="F23" s="416"/>
      <c r="G23" s="416"/>
      <c r="H23" s="395"/>
      <c r="I23" s="395"/>
      <c r="J23" s="395"/>
      <c r="K23" s="395"/>
      <c r="L23" s="395"/>
      <c r="M23" s="395"/>
      <c r="N23" s="395"/>
      <c r="O23" s="395"/>
      <c r="P23" s="395"/>
      <c r="Q23" s="868"/>
      <c r="R23" s="869"/>
      <c r="S23" s="400"/>
    </row>
    <row r="24" spans="2:19" ht="24.95" customHeight="1">
      <c r="B24" s="404"/>
      <c r="C24" s="423" t="s">
        <v>373</v>
      </c>
      <c r="D24" s="405"/>
      <c r="E24" s="416"/>
      <c r="F24" s="416"/>
      <c r="G24" s="416"/>
      <c r="H24" s="395"/>
      <c r="I24" s="395"/>
      <c r="J24" s="395"/>
      <c r="K24" s="395"/>
      <c r="L24" s="395"/>
      <c r="M24" s="395"/>
      <c r="N24" s="395"/>
      <c r="O24" s="395"/>
      <c r="P24" s="395"/>
      <c r="Q24" s="868"/>
      <c r="R24" s="869"/>
      <c r="S24" s="400"/>
    </row>
    <row r="25" spans="2:19" ht="24.95" customHeight="1">
      <c r="B25" s="404"/>
      <c r="C25" s="423" t="s">
        <v>374</v>
      </c>
      <c r="D25" s="405"/>
      <c r="E25" s="416"/>
      <c r="F25" s="416"/>
      <c r="G25" s="416"/>
      <c r="H25" s="395"/>
      <c r="I25" s="395"/>
      <c r="J25" s="395"/>
      <c r="K25" s="395"/>
      <c r="L25" s="395"/>
      <c r="M25" s="395"/>
      <c r="N25" s="395"/>
      <c r="O25" s="395"/>
      <c r="P25" s="395"/>
      <c r="Q25" s="868"/>
      <c r="R25" s="869"/>
      <c r="S25" s="400"/>
    </row>
    <row r="26" spans="2:19" ht="24.95" customHeight="1">
      <c r="B26" s="404"/>
      <c r="C26" s="423" t="s">
        <v>375</v>
      </c>
      <c r="D26" s="405"/>
      <c r="E26" s="416"/>
      <c r="F26" s="416"/>
      <c r="G26" s="416"/>
      <c r="H26" s="395"/>
      <c r="I26" s="395"/>
      <c r="J26" s="395"/>
      <c r="K26" s="395"/>
      <c r="L26" s="395"/>
      <c r="M26" s="395"/>
      <c r="N26" s="395"/>
      <c r="O26" s="395"/>
      <c r="P26" s="395"/>
      <c r="Q26" s="868"/>
      <c r="R26" s="869"/>
      <c r="S26" s="400"/>
    </row>
    <row r="27" spans="2:19" ht="24.95" customHeight="1">
      <c r="B27" s="404"/>
      <c r="C27" s="423" t="s">
        <v>376</v>
      </c>
      <c r="D27" s="405"/>
      <c r="E27" s="416"/>
      <c r="F27" s="416"/>
      <c r="G27" s="416"/>
      <c r="H27" s="395"/>
      <c r="I27" s="395"/>
      <c r="J27" s="395"/>
      <c r="K27" s="395"/>
      <c r="L27" s="395"/>
      <c r="M27" s="395"/>
      <c r="N27" s="395"/>
      <c r="O27" s="395"/>
      <c r="P27" s="395"/>
      <c r="Q27" s="868"/>
      <c r="R27" s="869"/>
      <c r="S27" s="400"/>
    </row>
    <row r="28" spans="2:19" ht="24.95" customHeight="1">
      <c r="B28" s="404"/>
      <c r="C28" s="423" t="s">
        <v>377</v>
      </c>
      <c r="D28" s="405"/>
      <c r="E28" s="416"/>
      <c r="F28" s="416"/>
      <c r="G28" s="416"/>
      <c r="H28" s="395"/>
      <c r="I28" s="395"/>
      <c r="J28" s="395"/>
      <c r="K28" s="395"/>
      <c r="L28" s="395"/>
      <c r="M28" s="395"/>
      <c r="N28" s="395"/>
      <c r="O28" s="395"/>
      <c r="P28" s="395"/>
      <c r="Q28" s="868"/>
      <c r="R28" s="869"/>
      <c r="S28" s="400"/>
    </row>
    <row r="29" spans="2:19" ht="24.95" customHeight="1">
      <c r="B29" s="404"/>
      <c r="C29" s="423" t="s">
        <v>378</v>
      </c>
      <c r="D29" s="405"/>
      <c r="E29" s="416"/>
      <c r="F29" s="416"/>
      <c r="G29" s="416"/>
      <c r="H29" s="395"/>
      <c r="I29" s="395"/>
      <c r="J29" s="395"/>
      <c r="K29" s="395"/>
      <c r="L29" s="395"/>
      <c r="M29" s="395"/>
      <c r="N29" s="395"/>
      <c r="O29" s="395"/>
      <c r="P29" s="395"/>
      <c r="Q29" s="868"/>
      <c r="R29" s="869"/>
      <c r="S29" s="400"/>
    </row>
    <row r="30" spans="2:19" ht="24.95" customHeight="1">
      <c r="B30" s="404"/>
      <c r="C30" s="423" t="s">
        <v>379</v>
      </c>
      <c r="D30" s="405"/>
      <c r="E30" s="416"/>
      <c r="F30" s="416"/>
      <c r="G30" s="416"/>
      <c r="H30" s="395"/>
      <c r="I30" s="395"/>
      <c r="J30" s="395"/>
      <c r="K30" s="395"/>
      <c r="L30" s="395"/>
      <c r="M30" s="395"/>
      <c r="N30" s="395"/>
      <c r="O30" s="395"/>
      <c r="P30" s="395"/>
      <c r="Q30" s="868"/>
      <c r="R30" s="869"/>
      <c r="S30" s="400"/>
    </row>
    <row r="31" spans="2:19" ht="24.95" customHeight="1">
      <c r="B31" s="404"/>
      <c r="C31" s="423" t="s">
        <v>380</v>
      </c>
      <c r="D31" s="405"/>
      <c r="E31" s="416"/>
      <c r="F31" s="416"/>
      <c r="G31" s="416"/>
      <c r="H31" s="395"/>
      <c r="I31" s="395"/>
      <c r="J31" s="395"/>
      <c r="K31" s="395"/>
      <c r="L31" s="395"/>
      <c r="M31" s="395"/>
      <c r="N31" s="395"/>
      <c r="O31" s="395"/>
      <c r="P31" s="395"/>
      <c r="Q31" s="868"/>
      <c r="R31" s="869"/>
      <c r="S31" s="400"/>
    </row>
    <row r="32" spans="2:19" ht="24.95" customHeight="1">
      <c r="B32" s="404"/>
      <c r="C32" s="423" t="s">
        <v>381</v>
      </c>
      <c r="D32" s="405"/>
      <c r="E32" s="416"/>
      <c r="F32" s="416"/>
      <c r="G32" s="416"/>
      <c r="H32" s="395"/>
      <c r="I32" s="395"/>
      <c r="J32" s="395"/>
      <c r="K32" s="395"/>
      <c r="L32" s="395"/>
      <c r="M32" s="395"/>
      <c r="N32" s="395"/>
      <c r="O32" s="395"/>
      <c r="P32" s="395"/>
      <c r="Q32" s="868"/>
      <c r="R32" s="869"/>
      <c r="S32" s="400"/>
    </row>
    <row r="33" spans="2:20" ht="24.95" customHeight="1">
      <c r="B33" s="404"/>
      <c r="C33" s="423" t="s">
        <v>382</v>
      </c>
      <c r="D33" s="405"/>
      <c r="E33" s="416"/>
      <c r="F33" s="416"/>
      <c r="G33" s="416"/>
      <c r="H33" s="395"/>
      <c r="I33" s="395"/>
      <c r="J33" s="395"/>
      <c r="K33" s="395"/>
      <c r="L33" s="395"/>
      <c r="M33" s="395"/>
      <c r="N33" s="395"/>
      <c r="O33" s="395"/>
      <c r="P33" s="395"/>
      <c r="Q33" s="868"/>
      <c r="R33" s="869"/>
      <c r="S33" s="400"/>
    </row>
    <row r="34" spans="2:20" ht="24.95" customHeight="1">
      <c r="B34" s="404"/>
      <c r="C34" s="423" t="s">
        <v>383</v>
      </c>
      <c r="D34" s="405"/>
      <c r="E34" s="416"/>
      <c r="F34" s="416"/>
      <c r="G34" s="416"/>
      <c r="H34" s="395"/>
      <c r="I34" s="395"/>
      <c r="J34" s="395"/>
      <c r="K34" s="395"/>
      <c r="L34" s="395"/>
      <c r="M34" s="395"/>
      <c r="N34" s="395"/>
      <c r="O34" s="395"/>
      <c r="P34" s="395"/>
      <c r="Q34" s="868"/>
      <c r="R34" s="869"/>
      <c r="S34" s="400"/>
    </row>
    <row r="35" spans="2:20" ht="24.95" customHeight="1">
      <c r="B35" s="404"/>
      <c r="C35" s="423" t="s">
        <v>384</v>
      </c>
      <c r="D35" s="405"/>
      <c r="E35" s="416"/>
      <c r="F35" s="416"/>
      <c r="G35" s="416"/>
      <c r="H35" s="395"/>
      <c r="I35" s="395"/>
      <c r="J35" s="395"/>
      <c r="K35" s="395"/>
      <c r="L35" s="395"/>
      <c r="M35" s="395"/>
      <c r="N35" s="395"/>
      <c r="O35" s="395"/>
      <c r="P35" s="395"/>
      <c r="Q35" s="868"/>
      <c r="R35" s="869"/>
      <c r="S35" s="400"/>
    </row>
    <row r="36" spans="2:20" ht="24.95" customHeight="1">
      <c r="B36" s="404"/>
      <c r="C36" s="423" t="s">
        <v>385</v>
      </c>
      <c r="D36" s="405"/>
      <c r="E36" s="416"/>
      <c r="F36" s="418"/>
      <c r="G36" s="416"/>
      <c r="H36" s="395"/>
      <c r="I36" s="395"/>
      <c r="J36" s="395"/>
      <c r="K36" s="395"/>
      <c r="L36" s="395"/>
      <c r="M36" s="395"/>
      <c r="N36" s="395"/>
      <c r="O36" s="395"/>
      <c r="P36" s="395"/>
      <c r="Q36" s="868"/>
      <c r="R36" s="869"/>
      <c r="S36" s="400"/>
    </row>
    <row r="37" spans="2:20" ht="24.95" customHeight="1" thickBot="1">
      <c r="B37" s="406"/>
      <c r="C37" s="424" t="s">
        <v>386</v>
      </c>
      <c r="D37" s="405"/>
      <c r="E37" s="416"/>
      <c r="F37" s="417"/>
      <c r="G37" s="416"/>
      <c r="H37" s="376"/>
      <c r="I37" s="395"/>
      <c r="J37" s="376"/>
      <c r="K37" s="395"/>
      <c r="L37" s="396"/>
      <c r="M37" s="376"/>
      <c r="N37" s="395"/>
      <c r="O37" s="376"/>
      <c r="P37" s="395"/>
      <c r="Q37" s="866"/>
      <c r="R37" s="867"/>
      <c r="S37" s="400"/>
    </row>
    <row r="38" spans="2:20" ht="27.95" customHeight="1" thickBot="1">
      <c r="B38" s="851" t="s">
        <v>387</v>
      </c>
      <c r="C38" s="852"/>
      <c r="D38" s="853"/>
      <c r="E38" s="419">
        <f>SUM(E7:E37)</f>
        <v>0</v>
      </c>
      <c r="F38" s="419">
        <f>SUM(F7:F37)</f>
        <v>0</v>
      </c>
      <c r="G38" s="419">
        <f>SUM(G7:G37)</f>
        <v>0</v>
      </c>
      <c r="H38" s="419">
        <f>SUM(H7:H37)</f>
        <v>0</v>
      </c>
      <c r="I38" s="419">
        <f>SUM(I7:I37)</f>
        <v>0</v>
      </c>
      <c r="J38" s="419">
        <f t="shared" ref="J38:P38" si="0">SUM(J7:J37)</f>
        <v>0</v>
      </c>
      <c r="K38" s="419">
        <f t="shared" si="0"/>
        <v>0</v>
      </c>
      <c r="L38" s="419">
        <f t="shared" si="0"/>
        <v>0</v>
      </c>
      <c r="M38" s="420">
        <f t="shared" si="0"/>
        <v>0</v>
      </c>
      <c r="N38" s="419">
        <f t="shared" si="0"/>
        <v>0</v>
      </c>
      <c r="O38" s="419">
        <f t="shared" si="0"/>
        <v>0</v>
      </c>
      <c r="P38" s="419">
        <f t="shared" si="0"/>
        <v>0</v>
      </c>
      <c r="Q38" s="870"/>
      <c r="R38" s="871"/>
      <c r="S38" s="400"/>
    </row>
    <row r="39" spans="2:20" ht="27.95" customHeight="1" thickBot="1">
      <c r="B39" s="876" t="s">
        <v>388</v>
      </c>
      <c r="C39" s="877"/>
      <c r="D39" s="878"/>
      <c r="E39" s="421"/>
      <c r="F39" s="421"/>
      <c r="G39" s="421"/>
      <c r="H39" s="397"/>
      <c r="I39" s="398"/>
      <c r="J39" s="398"/>
      <c r="K39" s="398"/>
      <c r="L39" s="398"/>
      <c r="M39" s="398"/>
      <c r="N39" s="398"/>
      <c r="O39" s="398"/>
      <c r="P39" s="398"/>
      <c r="Q39" s="872"/>
      <c r="R39" s="873"/>
      <c r="S39" s="400"/>
    </row>
    <row r="40" spans="2:20" ht="27.95" customHeight="1" thickBot="1">
      <c r="B40" s="879" t="s">
        <v>389</v>
      </c>
      <c r="C40" s="880"/>
      <c r="D40" s="880"/>
      <c r="E40" s="427" t="str">
        <f t="shared" ref="E40:P40" si="1">IFERROR($Q$3*E39,"")</f>
        <v/>
      </c>
      <c r="F40" s="378" t="str">
        <f t="shared" si="1"/>
        <v/>
      </c>
      <c r="G40" s="378" t="str">
        <f t="shared" si="1"/>
        <v/>
      </c>
      <c r="H40" s="377" t="str">
        <f t="shared" si="1"/>
        <v/>
      </c>
      <c r="I40" s="377" t="str">
        <f t="shared" si="1"/>
        <v/>
      </c>
      <c r="J40" s="377" t="str">
        <f t="shared" si="1"/>
        <v/>
      </c>
      <c r="K40" s="377" t="str">
        <f t="shared" si="1"/>
        <v/>
      </c>
      <c r="L40" s="377" t="str">
        <f t="shared" si="1"/>
        <v/>
      </c>
      <c r="M40" s="377" t="str">
        <f t="shared" si="1"/>
        <v/>
      </c>
      <c r="N40" s="377" t="str">
        <f t="shared" si="1"/>
        <v/>
      </c>
      <c r="O40" s="377" t="str">
        <f t="shared" si="1"/>
        <v/>
      </c>
      <c r="P40" s="377" t="str">
        <f t="shared" si="1"/>
        <v/>
      </c>
      <c r="Q40" s="872"/>
      <c r="R40" s="873"/>
      <c r="S40" s="400"/>
    </row>
    <row r="41" spans="2:20" ht="27.95" customHeight="1" thickBot="1">
      <c r="B41" s="881" t="s">
        <v>401</v>
      </c>
      <c r="C41" s="882"/>
      <c r="D41" s="882"/>
      <c r="E41" s="882"/>
      <c r="F41" s="882"/>
      <c r="G41" s="883"/>
      <c r="H41" s="425">
        <f t="shared" ref="H41:P41" si="2">E38+F38+G38</f>
        <v>0</v>
      </c>
      <c r="I41" s="425">
        <f t="shared" si="2"/>
        <v>0</v>
      </c>
      <c r="J41" s="425">
        <f t="shared" si="2"/>
        <v>0</v>
      </c>
      <c r="K41" s="379">
        <f t="shared" si="2"/>
        <v>0</v>
      </c>
      <c r="L41" s="379">
        <f t="shared" si="2"/>
        <v>0</v>
      </c>
      <c r="M41" s="379">
        <f t="shared" si="2"/>
        <v>0</v>
      </c>
      <c r="N41" s="379">
        <f t="shared" si="2"/>
        <v>0</v>
      </c>
      <c r="O41" s="379">
        <f t="shared" si="2"/>
        <v>0</v>
      </c>
      <c r="P41" s="379">
        <f t="shared" si="2"/>
        <v>0</v>
      </c>
      <c r="Q41" s="872"/>
      <c r="R41" s="873"/>
      <c r="S41" s="400"/>
    </row>
    <row r="42" spans="2:20" ht="27.95" customHeight="1" thickBot="1">
      <c r="B42" s="851" t="s">
        <v>402</v>
      </c>
      <c r="C42" s="852"/>
      <c r="D42" s="852"/>
      <c r="E42" s="852"/>
      <c r="F42" s="852"/>
      <c r="G42" s="853"/>
      <c r="H42" s="379">
        <f t="shared" ref="H42:P42" si="3">SUM(E40:G40)*1.25</f>
        <v>0</v>
      </c>
      <c r="I42" s="379">
        <f t="shared" si="3"/>
        <v>0</v>
      </c>
      <c r="J42" s="379">
        <f t="shared" si="3"/>
        <v>0</v>
      </c>
      <c r="K42" s="379">
        <f t="shared" si="3"/>
        <v>0</v>
      </c>
      <c r="L42" s="379">
        <f t="shared" si="3"/>
        <v>0</v>
      </c>
      <c r="M42" s="379">
        <f t="shared" si="3"/>
        <v>0</v>
      </c>
      <c r="N42" s="379">
        <f t="shared" si="3"/>
        <v>0</v>
      </c>
      <c r="O42" s="379">
        <f t="shared" si="3"/>
        <v>0</v>
      </c>
      <c r="P42" s="379">
        <f t="shared" si="3"/>
        <v>0</v>
      </c>
      <c r="Q42" s="872"/>
      <c r="R42" s="873"/>
      <c r="S42" s="400"/>
    </row>
    <row r="43" spans="2:20" ht="27.95" customHeight="1" thickBot="1">
      <c r="B43" s="851" t="s">
        <v>390</v>
      </c>
      <c r="C43" s="852"/>
      <c r="D43" s="852"/>
      <c r="E43" s="852"/>
      <c r="F43" s="852"/>
      <c r="G43" s="853"/>
      <c r="H43" s="380" t="str">
        <f>IF(H42=0,"",IF(H41&gt;H42,"あり","なし"))</f>
        <v/>
      </c>
      <c r="I43" s="380" t="str">
        <f t="shared" ref="I43:P43" si="4">IF(I42=0,"",IF(I41&gt;I42,"あり","なし"))</f>
        <v/>
      </c>
      <c r="J43" s="380" t="str">
        <f t="shared" si="4"/>
        <v/>
      </c>
      <c r="K43" s="380" t="str">
        <f t="shared" si="4"/>
        <v/>
      </c>
      <c r="L43" s="380" t="str">
        <f t="shared" si="4"/>
        <v/>
      </c>
      <c r="M43" s="380" t="str">
        <f t="shared" si="4"/>
        <v/>
      </c>
      <c r="N43" s="380" t="str">
        <f t="shared" si="4"/>
        <v/>
      </c>
      <c r="O43" s="380" t="str">
        <f t="shared" si="4"/>
        <v/>
      </c>
      <c r="P43" s="380" t="str">
        <f t="shared" si="4"/>
        <v/>
      </c>
      <c r="Q43" s="874"/>
      <c r="R43" s="875"/>
      <c r="S43" s="400"/>
    </row>
    <row r="44" spans="2:20" ht="9.9499999999999993" customHeight="1">
      <c r="B44" s="407"/>
      <c r="C44" s="407"/>
      <c r="D44" s="407"/>
      <c r="E44" s="407"/>
      <c r="F44" s="407"/>
      <c r="G44" s="407"/>
      <c r="H44" s="411"/>
      <c r="I44" s="411"/>
      <c r="J44" s="411"/>
      <c r="K44" s="411"/>
      <c r="L44" s="411"/>
      <c r="M44" s="411"/>
      <c r="N44" s="411"/>
      <c r="O44" s="411"/>
      <c r="P44" s="411"/>
      <c r="Q44" s="411"/>
      <c r="R44" s="411"/>
      <c r="S44" s="400"/>
      <c r="T44" s="400"/>
    </row>
    <row r="45" spans="2:20" ht="15" customHeight="1">
      <c r="B45" s="407" t="s">
        <v>391</v>
      </c>
      <c r="C45" s="407"/>
      <c r="D45" s="407"/>
      <c r="E45" s="407"/>
      <c r="F45" s="407"/>
      <c r="G45" s="407"/>
      <c r="H45" s="400"/>
      <c r="I45" s="400"/>
      <c r="J45" s="400"/>
      <c r="K45" s="400"/>
      <c r="L45" s="400"/>
      <c r="M45" s="400"/>
      <c r="N45" s="400"/>
      <c r="O45" s="400"/>
      <c r="P45" s="400"/>
      <c r="Q45" s="400"/>
      <c r="R45" s="400"/>
      <c r="S45" s="400"/>
      <c r="T45" s="400"/>
    </row>
    <row r="46" spans="2:20" ht="18" customHeight="1">
      <c r="B46" s="489" t="s">
        <v>392</v>
      </c>
      <c r="C46" s="490" t="s">
        <v>520</v>
      </c>
      <c r="H46" s="400"/>
      <c r="I46" s="400"/>
      <c r="J46" s="400"/>
      <c r="K46" s="400"/>
      <c r="L46" s="400"/>
      <c r="M46" s="400"/>
      <c r="N46" s="400"/>
      <c r="O46" s="400"/>
      <c r="P46" s="400"/>
      <c r="Q46" s="400"/>
      <c r="R46" s="400"/>
      <c r="S46" s="400"/>
      <c r="T46" s="400"/>
    </row>
    <row r="47" spans="2:20" ht="18" customHeight="1">
      <c r="B47" s="489" t="s">
        <v>393</v>
      </c>
      <c r="C47" s="491" t="s">
        <v>394</v>
      </c>
      <c r="H47" s="400"/>
      <c r="I47" s="400"/>
      <c r="J47" s="400"/>
      <c r="K47" s="400"/>
      <c r="L47" s="400"/>
      <c r="M47" s="400"/>
      <c r="N47" s="400"/>
      <c r="O47" s="400"/>
      <c r="P47" s="400"/>
      <c r="Q47" s="400"/>
      <c r="R47" s="400"/>
      <c r="S47" s="400"/>
      <c r="T47" s="400"/>
    </row>
    <row r="48" spans="2:20" ht="18" customHeight="1">
      <c r="B48" s="489" t="s">
        <v>395</v>
      </c>
      <c r="C48" s="492" t="s">
        <v>403</v>
      </c>
      <c r="H48" s="400"/>
      <c r="I48" s="400"/>
      <c r="J48" s="400"/>
      <c r="K48" s="400"/>
      <c r="L48" s="400"/>
      <c r="M48" s="400"/>
      <c r="N48" s="400"/>
      <c r="O48" s="400"/>
      <c r="P48" s="400"/>
      <c r="Q48" s="400"/>
      <c r="R48" s="400"/>
      <c r="S48" s="400"/>
      <c r="T48" s="400"/>
    </row>
    <row r="49" spans="2:20" ht="18" customHeight="1">
      <c r="B49" s="489" t="s">
        <v>396</v>
      </c>
      <c r="C49" s="493" t="s">
        <v>404</v>
      </c>
      <c r="H49" s="400"/>
      <c r="I49" s="400"/>
      <c r="J49" s="400"/>
      <c r="K49" s="400"/>
      <c r="L49" s="400"/>
      <c r="M49" s="400"/>
      <c r="N49" s="400"/>
      <c r="O49" s="400"/>
      <c r="P49" s="400"/>
      <c r="Q49" s="400"/>
      <c r="R49" s="400"/>
      <c r="S49" s="400"/>
      <c r="T49" s="400"/>
    </row>
    <row r="50" spans="2:20" ht="18" customHeight="1">
      <c r="B50" s="408"/>
      <c r="C50" s="854"/>
      <c r="D50" s="854"/>
      <c r="E50" s="854"/>
      <c r="F50" s="854"/>
      <c r="G50" s="854"/>
      <c r="H50" s="854"/>
      <c r="I50" s="854"/>
      <c r="J50" s="854"/>
      <c r="K50" s="854"/>
      <c r="L50" s="854"/>
      <c r="M50" s="854"/>
      <c r="N50" s="854"/>
      <c r="O50" s="854"/>
      <c r="P50" s="854"/>
      <c r="Q50" s="854"/>
      <c r="R50" s="451"/>
      <c r="S50" s="400"/>
      <c r="T50" s="400"/>
    </row>
    <row r="51" spans="2:20" ht="15" customHeight="1">
      <c r="B51" s="408"/>
      <c r="H51" s="400"/>
      <c r="I51" s="400"/>
      <c r="J51" s="400"/>
      <c r="K51" s="400"/>
      <c r="L51" s="400"/>
      <c r="M51" s="400"/>
      <c r="N51" s="400"/>
      <c r="O51" s="400"/>
      <c r="P51" s="400"/>
      <c r="Q51" s="400"/>
      <c r="R51" s="400"/>
      <c r="S51" s="400"/>
    </row>
    <row r="52" spans="2:20" ht="15" customHeight="1">
      <c r="B52" s="408"/>
      <c r="H52" s="400"/>
      <c r="I52" s="400"/>
      <c r="J52" s="400"/>
      <c r="K52" s="400"/>
      <c r="L52" s="400"/>
      <c r="M52" s="400"/>
      <c r="N52" s="400"/>
      <c r="O52" s="400"/>
      <c r="P52" s="400"/>
      <c r="Q52" s="400"/>
      <c r="R52" s="400"/>
      <c r="S52" s="400"/>
    </row>
    <row r="53" spans="2:20" ht="15" customHeight="1">
      <c r="B53" s="408"/>
      <c r="C53" s="409"/>
      <c r="D53" s="410"/>
      <c r="E53" s="410"/>
      <c r="F53" s="410"/>
      <c r="G53" s="410"/>
      <c r="H53" s="410"/>
      <c r="I53" s="410"/>
      <c r="J53" s="410"/>
      <c r="K53" s="400"/>
      <c r="L53" s="400"/>
      <c r="M53" s="400"/>
      <c r="N53" s="400"/>
      <c r="O53" s="400"/>
      <c r="P53" s="400"/>
      <c r="Q53" s="400"/>
      <c r="R53" s="400"/>
      <c r="S53" s="400"/>
    </row>
    <row r="54" spans="2:20" ht="15" customHeight="1">
      <c r="B54" s="408"/>
      <c r="H54" s="400"/>
      <c r="I54" s="400"/>
      <c r="J54" s="400"/>
      <c r="K54" s="410"/>
      <c r="L54" s="410"/>
      <c r="M54" s="410"/>
      <c r="N54" s="410"/>
      <c r="O54" s="410"/>
      <c r="P54" s="410"/>
      <c r="Q54" s="400"/>
      <c r="R54" s="400"/>
      <c r="S54" s="400"/>
    </row>
    <row r="55" spans="2:20" ht="15" customHeight="1">
      <c r="B55" s="408"/>
    </row>
    <row r="56" spans="2:20">
      <c r="B56" s="408"/>
    </row>
  </sheetData>
  <sheetProtection selectLockedCells="1"/>
  <mergeCells count="19">
    <mergeCell ref="B1:R1"/>
    <mergeCell ref="B3:D3"/>
    <mergeCell ref="G3:I3"/>
    <mergeCell ref="K3:L3"/>
    <mergeCell ref="M3:N3"/>
    <mergeCell ref="Q3:R3"/>
    <mergeCell ref="B42:G42"/>
    <mergeCell ref="B43:G43"/>
    <mergeCell ref="C50:Q50"/>
    <mergeCell ref="B5:D6"/>
    <mergeCell ref="E5:G5"/>
    <mergeCell ref="H5:P5"/>
    <mergeCell ref="Q5:R6"/>
    <mergeCell ref="Q7:R37"/>
    <mergeCell ref="B38:D38"/>
    <mergeCell ref="Q38:R43"/>
    <mergeCell ref="B39:D39"/>
    <mergeCell ref="B40:D40"/>
    <mergeCell ref="B41:G41"/>
  </mergeCells>
  <phoneticPr fontId="2"/>
  <conditionalFormatting sqref="E7:P37">
    <cfRule type="cellIs" dxfId="1" priority="1" stopIfTrue="1" operator="greaterThan">
      <formula>$U$3</formula>
    </cfRule>
  </conditionalFormatting>
  <printOptions horizontalCentered="1"/>
  <pageMargins left="0.59055118110236227" right="0.39370078740157483" top="0.39370078740157483" bottom="0.39370078740157483" header="0.31496062992125984" footer="0.11811023622047245"/>
  <pageSetup paperSize="9" scale="74" fitToHeight="0"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view="pageBreakPreview" zoomScale="80" zoomScaleNormal="90" zoomScaleSheetLayoutView="80" workbookViewId="0">
      <selection activeCell="B2" sqref="B2"/>
    </sheetView>
  </sheetViews>
  <sheetFormatPr defaultRowHeight="13.5"/>
  <cols>
    <col min="1" max="1" width="1.625" style="400" customWidth="1"/>
    <col min="2" max="4" width="4.625" style="400" customWidth="1"/>
    <col min="5" max="7" width="7.625" style="400" customWidth="1"/>
    <col min="8" max="18" width="7.625" style="375" customWidth="1"/>
    <col min="19" max="19" width="1.625" style="375" customWidth="1"/>
    <col min="20" max="20" width="9" style="375"/>
    <col min="21" max="21" width="0" style="375" hidden="1" customWidth="1"/>
    <col min="22" max="16384" width="9" style="375"/>
  </cols>
  <sheetData>
    <row r="1" spans="2:31" ht="21" customHeight="1">
      <c r="B1" s="884" t="s">
        <v>706</v>
      </c>
      <c r="C1" s="884"/>
      <c r="D1" s="884"/>
      <c r="E1" s="884"/>
      <c r="F1" s="884"/>
      <c r="G1" s="884"/>
      <c r="H1" s="884"/>
      <c r="I1" s="884"/>
      <c r="J1" s="884"/>
      <c r="K1" s="884"/>
      <c r="L1" s="884"/>
      <c r="M1" s="884"/>
      <c r="N1" s="884"/>
      <c r="O1" s="884"/>
      <c r="P1" s="884"/>
      <c r="Q1" s="884"/>
      <c r="R1" s="884"/>
      <c r="S1" s="374"/>
      <c r="T1" s="374"/>
      <c r="U1" s="374"/>
      <c r="V1" s="374"/>
      <c r="W1" s="374"/>
      <c r="X1" s="374"/>
      <c r="Y1" s="374"/>
      <c r="Z1" s="374"/>
      <c r="AA1" s="374"/>
      <c r="AB1" s="374"/>
      <c r="AC1" s="374"/>
      <c r="AD1" s="374"/>
      <c r="AE1" s="374"/>
    </row>
    <row r="2" spans="2:31" ht="18" customHeight="1" thickBot="1">
      <c r="B2" s="488" t="s">
        <v>528</v>
      </c>
      <c r="C2" s="452"/>
      <c r="D2" s="452"/>
      <c r="E2" s="452"/>
      <c r="F2" s="452"/>
      <c r="G2" s="452"/>
      <c r="H2" s="452"/>
      <c r="I2" s="452"/>
      <c r="J2" s="452"/>
      <c r="K2" s="452"/>
      <c r="L2" s="452"/>
      <c r="M2" s="452"/>
      <c r="N2" s="452"/>
      <c r="O2" s="452"/>
      <c r="P2" s="452"/>
      <c r="Q2" s="452"/>
      <c r="R2" s="452"/>
      <c r="S2" s="374"/>
      <c r="T2" s="374"/>
      <c r="U2" s="374"/>
      <c r="V2" s="374"/>
      <c r="W2" s="374"/>
      <c r="X2" s="374"/>
      <c r="Y2" s="374"/>
      <c r="Z2" s="374"/>
      <c r="AA2" s="374"/>
      <c r="AB2" s="374"/>
      <c r="AC2" s="374"/>
      <c r="AD2" s="374"/>
      <c r="AE2" s="374"/>
    </row>
    <row r="3" spans="2:31" ht="24.95" customHeight="1" thickBot="1">
      <c r="B3" s="885">
        <v>6</v>
      </c>
      <c r="C3" s="885"/>
      <c r="D3" s="885"/>
      <c r="F3" s="453" t="s">
        <v>343</v>
      </c>
      <c r="G3" s="886">
        <f>【共通】!C5</f>
        <v>0</v>
      </c>
      <c r="H3" s="887"/>
      <c r="I3" s="888"/>
      <c r="J3" s="413"/>
      <c r="K3" s="889" t="s">
        <v>344</v>
      </c>
      <c r="L3" s="890"/>
      <c r="M3" s="886" t="s">
        <v>122</v>
      </c>
      <c r="N3" s="888"/>
      <c r="P3" s="412" t="s">
        <v>345</v>
      </c>
      <c r="Q3" s="891" t="str">
        <f>IFERROR(VLOOKUP(M3,【共通】!C11:F16,4,FALSE),"")</f>
        <v/>
      </c>
      <c r="R3" s="892"/>
      <c r="S3" s="400"/>
      <c r="U3" s="426" t="str">
        <f>IFERROR(ROUND(IF(Q3&gt;50,(Q3-50)*1.25+75,Q3*1.5),0),"")</f>
        <v/>
      </c>
    </row>
    <row r="4" spans="2:31" ht="5.25" customHeight="1" thickBot="1">
      <c r="B4" s="401"/>
      <c r="C4" s="401"/>
      <c r="D4" s="401"/>
      <c r="E4" s="401"/>
      <c r="F4" s="401"/>
      <c r="G4" s="401"/>
      <c r="H4" s="401"/>
      <c r="I4" s="401"/>
      <c r="J4" s="401"/>
      <c r="K4" s="401"/>
      <c r="L4" s="401"/>
      <c r="M4" s="401"/>
      <c r="N4" s="401"/>
      <c r="O4" s="401"/>
      <c r="P4" s="401"/>
      <c r="Q4" s="401"/>
      <c r="R4" s="401"/>
      <c r="S4" s="400"/>
    </row>
    <row r="5" spans="2:31" ht="18" customHeight="1" thickBot="1">
      <c r="B5" s="855" t="s">
        <v>346</v>
      </c>
      <c r="C5" s="856"/>
      <c r="D5" s="857"/>
      <c r="E5" s="861">
        <f>B3-1</f>
        <v>5</v>
      </c>
      <c r="F5" s="862"/>
      <c r="G5" s="863"/>
      <c r="H5" s="861">
        <f>B3</f>
        <v>6</v>
      </c>
      <c r="I5" s="862"/>
      <c r="J5" s="862"/>
      <c r="K5" s="862"/>
      <c r="L5" s="862"/>
      <c r="M5" s="862"/>
      <c r="N5" s="862"/>
      <c r="O5" s="862"/>
      <c r="P5" s="863"/>
      <c r="Q5" s="864" t="s">
        <v>137</v>
      </c>
      <c r="R5" s="865"/>
      <c r="S5" s="400"/>
    </row>
    <row r="6" spans="2:31" ht="18" customHeight="1" thickBot="1">
      <c r="B6" s="858"/>
      <c r="C6" s="859"/>
      <c r="D6" s="860"/>
      <c r="E6" s="414" t="s">
        <v>398</v>
      </c>
      <c r="F6" s="414" t="s">
        <v>399</v>
      </c>
      <c r="G6" s="414" t="s">
        <v>400</v>
      </c>
      <c r="H6" s="414" t="s">
        <v>347</v>
      </c>
      <c r="I6" s="414" t="s">
        <v>348</v>
      </c>
      <c r="J6" s="414" t="s">
        <v>349</v>
      </c>
      <c r="K6" s="414" t="s">
        <v>350</v>
      </c>
      <c r="L6" s="414" t="s">
        <v>351</v>
      </c>
      <c r="M6" s="414" t="s">
        <v>352</v>
      </c>
      <c r="N6" s="414" t="s">
        <v>353</v>
      </c>
      <c r="O6" s="414" t="s">
        <v>354</v>
      </c>
      <c r="P6" s="415" t="s">
        <v>355</v>
      </c>
      <c r="Q6" s="866"/>
      <c r="R6" s="867"/>
      <c r="S6" s="400"/>
    </row>
    <row r="7" spans="2:31" ht="24.95" customHeight="1">
      <c r="B7" s="402"/>
      <c r="C7" s="422" t="s">
        <v>356</v>
      </c>
      <c r="D7" s="403"/>
      <c r="E7" s="416"/>
      <c r="F7" s="416"/>
      <c r="G7" s="416"/>
      <c r="H7" s="394"/>
      <c r="I7" s="394"/>
      <c r="J7" s="394"/>
      <c r="K7" s="394"/>
      <c r="L7" s="394"/>
      <c r="M7" s="394"/>
      <c r="N7" s="394"/>
      <c r="O7" s="394"/>
      <c r="P7" s="394"/>
      <c r="Q7" s="868"/>
      <c r="R7" s="869"/>
      <c r="S7" s="400"/>
    </row>
    <row r="8" spans="2:31" ht="24.95" customHeight="1">
      <c r="B8" s="404"/>
      <c r="C8" s="423" t="s">
        <v>357</v>
      </c>
      <c r="D8" s="405"/>
      <c r="E8" s="416"/>
      <c r="F8" s="416"/>
      <c r="G8" s="416"/>
      <c r="H8" s="395"/>
      <c r="I8" s="395"/>
      <c r="J8" s="395"/>
      <c r="K8" s="395"/>
      <c r="L8" s="395"/>
      <c r="M8" s="395"/>
      <c r="N8" s="395"/>
      <c r="O8" s="395"/>
      <c r="P8" s="395"/>
      <c r="Q8" s="868"/>
      <c r="R8" s="869"/>
      <c r="S8" s="400"/>
    </row>
    <row r="9" spans="2:31" ht="24.95" customHeight="1">
      <c r="B9" s="404"/>
      <c r="C9" s="423" t="s">
        <v>358</v>
      </c>
      <c r="D9" s="405"/>
      <c r="E9" s="416"/>
      <c r="F9" s="416"/>
      <c r="G9" s="416"/>
      <c r="H9" s="395"/>
      <c r="I9" s="395"/>
      <c r="J9" s="395"/>
      <c r="K9" s="395"/>
      <c r="L9" s="395"/>
      <c r="M9" s="395"/>
      <c r="N9" s="395"/>
      <c r="O9" s="395"/>
      <c r="P9" s="395"/>
      <c r="Q9" s="868"/>
      <c r="R9" s="869"/>
      <c r="S9" s="400"/>
    </row>
    <row r="10" spans="2:31" ht="24.95" customHeight="1">
      <c r="B10" s="404"/>
      <c r="C10" s="423" t="s">
        <v>359</v>
      </c>
      <c r="D10" s="405"/>
      <c r="E10" s="416"/>
      <c r="F10" s="416"/>
      <c r="G10" s="416"/>
      <c r="H10" s="395"/>
      <c r="I10" s="395"/>
      <c r="J10" s="395"/>
      <c r="K10" s="395"/>
      <c r="L10" s="395"/>
      <c r="M10" s="395"/>
      <c r="N10" s="395"/>
      <c r="O10" s="395"/>
      <c r="P10" s="395"/>
      <c r="Q10" s="868"/>
      <c r="R10" s="869"/>
      <c r="S10" s="400"/>
    </row>
    <row r="11" spans="2:31" ht="24.95" customHeight="1">
      <c r="B11" s="404"/>
      <c r="C11" s="423" t="s">
        <v>360</v>
      </c>
      <c r="D11" s="405"/>
      <c r="E11" s="416"/>
      <c r="F11" s="416"/>
      <c r="G11" s="416"/>
      <c r="H11" s="395"/>
      <c r="I11" s="395"/>
      <c r="J11" s="395"/>
      <c r="K11" s="395"/>
      <c r="L11" s="395"/>
      <c r="M11" s="395"/>
      <c r="N11" s="395"/>
      <c r="O11" s="395"/>
      <c r="P11" s="395"/>
      <c r="Q11" s="868"/>
      <c r="R11" s="869"/>
      <c r="S11" s="400"/>
    </row>
    <row r="12" spans="2:31" ht="24.95" customHeight="1">
      <c r="B12" s="404"/>
      <c r="C12" s="423" t="s">
        <v>361</v>
      </c>
      <c r="D12" s="405"/>
      <c r="E12" s="416"/>
      <c r="F12" s="416"/>
      <c r="G12" s="416"/>
      <c r="H12" s="395"/>
      <c r="I12" s="395"/>
      <c r="J12" s="395"/>
      <c r="K12" s="395"/>
      <c r="L12" s="395"/>
      <c r="M12" s="395"/>
      <c r="N12" s="395"/>
      <c r="O12" s="395"/>
      <c r="P12" s="395"/>
      <c r="Q12" s="868"/>
      <c r="R12" s="869"/>
      <c r="S12" s="400"/>
    </row>
    <row r="13" spans="2:31" ht="24.95" customHeight="1">
      <c r="B13" s="404"/>
      <c r="C13" s="423" t="s">
        <v>362</v>
      </c>
      <c r="D13" s="405"/>
      <c r="E13" s="416"/>
      <c r="F13" s="416"/>
      <c r="G13" s="416"/>
      <c r="H13" s="395"/>
      <c r="I13" s="395"/>
      <c r="J13" s="395"/>
      <c r="K13" s="395"/>
      <c r="L13" s="395"/>
      <c r="M13" s="395"/>
      <c r="N13" s="395"/>
      <c r="O13" s="395"/>
      <c r="P13" s="395"/>
      <c r="Q13" s="868"/>
      <c r="R13" s="869"/>
      <c r="S13" s="400"/>
    </row>
    <row r="14" spans="2:31" ht="24.95" customHeight="1">
      <c r="B14" s="404"/>
      <c r="C14" s="423" t="s">
        <v>363</v>
      </c>
      <c r="D14" s="405"/>
      <c r="E14" s="416"/>
      <c r="F14" s="416"/>
      <c r="G14" s="416"/>
      <c r="H14" s="395"/>
      <c r="I14" s="395"/>
      <c r="J14" s="395"/>
      <c r="K14" s="395"/>
      <c r="L14" s="395"/>
      <c r="M14" s="395"/>
      <c r="N14" s="395"/>
      <c r="O14" s="395"/>
      <c r="P14" s="395"/>
      <c r="Q14" s="868"/>
      <c r="R14" s="869"/>
      <c r="S14" s="400"/>
    </row>
    <row r="15" spans="2:31" ht="24.95" customHeight="1">
      <c r="B15" s="404"/>
      <c r="C15" s="423" t="s">
        <v>364</v>
      </c>
      <c r="D15" s="405"/>
      <c r="E15" s="416"/>
      <c r="F15" s="416"/>
      <c r="G15" s="416"/>
      <c r="H15" s="395"/>
      <c r="I15" s="395"/>
      <c r="J15" s="395"/>
      <c r="K15" s="395"/>
      <c r="L15" s="395"/>
      <c r="M15" s="395"/>
      <c r="N15" s="395"/>
      <c r="O15" s="395"/>
      <c r="P15" s="395"/>
      <c r="Q15" s="868"/>
      <c r="R15" s="869"/>
      <c r="S15" s="400"/>
    </row>
    <row r="16" spans="2:31" ht="24.95" customHeight="1">
      <c r="B16" s="404"/>
      <c r="C16" s="423" t="s">
        <v>365</v>
      </c>
      <c r="D16" s="405"/>
      <c r="E16" s="416"/>
      <c r="F16" s="416"/>
      <c r="G16" s="416"/>
      <c r="H16" s="395"/>
      <c r="I16" s="395"/>
      <c r="J16" s="395"/>
      <c r="K16" s="395"/>
      <c r="L16" s="395"/>
      <c r="M16" s="395"/>
      <c r="N16" s="395"/>
      <c r="O16" s="395"/>
      <c r="P16" s="395"/>
      <c r="Q16" s="868"/>
      <c r="R16" s="869"/>
      <c r="S16" s="400"/>
    </row>
    <row r="17" spans="2:19" ht="24.95" customHeight="1">
      <c r="B17" s="404"/>
      <c r="C17" s="423" t="s">
        <v>366</v>
      </c>
      <c r="D17" s="405"/>
      <c r="E17" s="416"/>
      <c r="F17" s="416"/>
      <c r="G17" s="416"/>
      <c r="H17" s="395"/>
      <c r="I17" s="395"/>
      <c r="J17" s="395"/>
      <c r="K17" s="395"/>
      <c r="L17" s="395"/>
      <c r="M17" s="395"/>
      <c r="N17" s="395"/>
      <c r="O17" s="395"/>
      <c r="P17" s="395"/>
      <c r="Q17" s="868"/>
      <c r="R17" s="869"/>
      <c r="S17" s="400"/>
    </row>
    <row r="18" spans="2:19" ht="24.95" customHeight="1">
      <c r="B18" s="404"/>
      <c r="C18" s="423" t="s">
        <v>367</v>
      </c>
      <c r="D18" s="405"/>
      <c r="E18" s="416"/>
      <c r="F18" s="416"/>
      <c r="G18" s="416"/>
      <c r="H18" s="395"/>
      <c r="I18" s="395"/>
      <c r="J18" s="395"/>
      <c r="K18" s="395"/>
      <c r="L18" s="395"/>
      <c r="M18" s="395"/>
      <c r="N18" s="395"/>
      <c r="O18" s="395"/>
      <c r="P18" s="395"/>
      <c r="Q18" s="868"/>
      <c r="R18" s="869"/>
      <c r="S18" s="400"/>
    </row>
    <row r="19" spans="2:19" ht="24.95" customHeight="1">
      <c r="B19" s="404"/>
      <c r="C19" s="423" t="s">
        <v>368</v>
      </c>
      <c r="D19" s="405"/>
      <c r="E19" s="416"/>
      <c r="F19" s="416"/>
      <c r="G19" s="416"/>
      <c r="H19" s="395"/>
      <c r="I19" s="395"/>
      <c r="J19" s="395"/>
      <c r="K19" s="395"/>
      <c r="L19" s="395"/>
      <c r="M19" s="395"/>
      <c r="N19" s="395"/>
      <c r="O19" s="395"/>
      <c r="P19" s="395"/>
      <c r="Q19" s="868"/>
      <c r="R19" s="869"/>
      <c r="S19" s="400"/>
    </row>
    <row r="20" spans="2:19" ht="24.95" customHeight="1">
      <c r="B20" s="404"/>
      <c r="C20" s="423" t="s">
        <v>369</v>
      </c>
      <c r="D20" s="405"/>
      <c r="E20" s="416"/>
      <c r="F20" s="416"/>
      <c r="G20" s="416"/>
      <c r="H20" s="395"/>
      <c r="I20" s="395"/>
      <c r="J20" s="395"/>
      <c r="K20" s="395"/>
      <c r="L20" s="395"/>
      <c r="M20" s="395"/>
      <c r="N20" s="395"/>
      <c r="O20" s="395"/>
      <c r="P20" s="395"/>
      <c r="Q20" s="868"/>
      <c r="R20" s="869"/>
      <c r="S20" s="400"/>
    </row>
    <row r="21" spans="2:19" ht="24.95" customHeight="1">
      <c r="B21" s="404"/>
      <c r="C21" s="423" t="s">
        <v>370</v>
      </c>
      <c r="D21" s="405"/>
      <c r="E21" s="416"/>
      <c r="F21" s="416"/>
      <c r="G21" s="416"/>
      <c r="H21" s="395"/>
      <c r="I21" s="395"/>
      <c r="J21" s="395"/>
      <c r="K21" s="395"/>
      <c r="L21" s="395"/>
      <c r="M21" s="395"/>
      <c r="N21" s="395"/>
      <c r="O21" s="395"/>
      <c r="P21" s="395"/>
      <c r="Q21" s="868"/>
      <c r="R21" s="869"/>
      <c r="S21" s="400"/>
    </row>
    <row r="22" spans="2:19" ht="24.95" customHeight="1">
      <c r="B22" s="404"/>
      <c r="C22" s="423" t="s">
        <v>371</v>
      </c>
      <c r="D22" s="405"/>
      <c r="E22" s="416"/>
      <c r="F22" s="416"/>
      <c r="G22" s="416"/>
      <c r="H22" s="395"/>
      <c r="I22" s="395"/>
      <c r="J22" s="395"/>
      <c r="K22" s="395"/>
      <c r="L22" s="395"/>
      <c r="M22" s="395"/>
      <c r="N22" s="395"/>
      <c r="O22" s="395"/>
      <c r="P22" s="395"/>
      <c r="Q22" s="868"/>
      <c r="R22" s="869"/>
      <c r="S22" s="400"/>
    </row>
    <row r="23" spans="2:19" ht="24.95" customHeight="1">
      <c r="B23" s="404"/>
      <c r="C23" s="423" t="s">
        <v>372</v>
      </c>
      <c r="D23" s="405"/>
      <c r="E23" s="416"/>
      <c r="F23" s="416"/>
      <c r="G23" s="416"/>
      <c r="H23" s="395"/>
      <c r="I23" s="395"/>
      <c r="J23" s="395"/>
      <c r="K23" s="395"/>
      <c r="L23" s="395"/>
      <c r="M23" s="395"/>
      <c r="N23" s="395"/>
      <c r="O23" s="395"/>
      <c r="P23" s="395"/>
      <c r="Q23" s="868"/>
      <c r="R23" s="869"/>
      <c r="S23" s="400"/>
    </row>
    <row r="24" spans="2:19" ht="24.95" customHeight="1">
      <c r="B24" s="404"/>
      <c r="C24" s="423" t="s">
        <v>373</v>
      </c>
      <c r="D24" s="405"/>
      <c r="E24" s="416"/>
      <c r="F24" s="416"/>
      <c r="G24" s="416"/>
      <c r="H24" s="395"/>
      <c r="I24" s="395"/>
      <c r="J24" s="395"/>
      <c r="K24" s="395"/>
      <c r="L24" s="395"/>
      <c r="M24" s="395"/>
      <c r="N24" s="395"/>
      <c r="O24" s="395"/>
      <c r="P24" s="395"/>
      <c r="Q24" s="868"/>
      <c r="R24" s="869"/>
      <c r="S24" s="400"/>
    </row>
    <row r="25" spans="2:19" ht="24.95" customHeight="1">
      <c r="B25" s="404"/>
      <c r="C25" s="423" t="s">
        <v>374</v>
      </c>
      <c r="D25" s="405"/>
      <c r="E25" s="416"/>
      <c r="F25" s="416"/>
      <c r="G25" s="416"/>
      <c r="H25" s="395"/>
      <c r="I25" s="395"/>
      <c r="J25" s="395"/>
      <c r="K25" s="395"/>
      <c r="L25" s="395"/>
      <c r="M25" s="395"/>
      <c r="N25" s="395"/>
      <c r="O25" s="395"/>
      <c r="P25" s="395"/>
      <c r="Q25" s="868"/>
      <c r="R25" s="869"/>
      <c r="S25" s="400"/>
    </row>
    <row r="26" spans="2:19" ht="24.95" customHeight="1">
      <c r="B26" s="404"/>
      <c r="C26" s="423" t="s">
        <v>375</v>
      </c>
      <c r="D26" s="405"/>
      <c r="E26" s="416"/>
      <c r="F26" s="416"/>
      <c r="G26" s="416"/>
      <c r="H26" s="395"/>
      <c r="I26" s="395"/>
      <c r="J26" s="395"/>
      <c r="K26" s="395"/>
      <c r="L26" s="395"/>
      <c r="M26" s="395"/>
      <c r="N26" s="395"/>
      <c r="O26" s="395"/>
      <c r="P26" s="395"/>
      <c r="Q26" s="868"/>
      <c r="R26" s="869"/>
      <c r="S26" s="400"/>
    </row>
    <row r="27" spans="2:19" ht="24.95" customHeight="1">
      <c r="B27" s="404"/>
      <c r="C27" s="423" t="s">
        <v>376</v>
      </c>
      <c r="D27" s="405"/>
      <c r="E27" s="416"/>
      <c r="F27" s="416"/>
      <c r="G27" s="416"/>
      <c r="H27" s="395"/>
      <c r="I27" s="395"/>
      <c r="J27" s="395"/>
      <c r="K27" s="395"/>
      <c r="L27" s="395"/>
      <c r="M27" s="395"/>
      <c r="N27" s="395"/>
      <c r="O27" s="395"/>
      <c r="P27" s="395"/>
      <c r="Q27" s="868"/>
      <c r="R27" s="869"/>
      <c r="S27" s="400"/>
    </row>
    <row r="28" spans="2:19" ht="24.95" customHeight="1">
      <c r="B28" s="404"/>
      <c r="C28" s="423" t="s">
        <v>377</v>
      </c>
      <c r="D28" s="405"/>
      <c r="E28" s="416"/>
      <c r="F28" s="416"/>
      <c r="G28" s="416"/>
      <c r="H28" s="395"/>
      <c r="I28" s="395"/>
      <c r="J28" s="395"/>
      <c r="K28" s="395"/>
      <c r="L28" s="395"/>
      <c r="M28" s="395"/>
      <c r="N28" s="395"/>
      <c r="O28" s="395"/>
      <c r="P28" s="395"/>
      <c r="Q28" s="868"/>
      <c r="R28" s="869"/>
      <c r="S28" s="400"/>
    </row>
    <row r="29" spans="2:19" ht="24.95" customHeight="1">
      <c r="B29" s="404"/>
      <c r="C29" s="423" t="s">
        <v>378</v>
      </c>
      <c r="D29" s="405"/>
      <c r="E29" s="416"/>
      <c r="F29" s="416"/>
      <c r="G29" s="416"/>
      <c r="H29" s="395"/>
      <c r="I29" s="395"/>
      <c r="J29" s="395"/>
      <c r="K29" s="395"/>
      <c r="L29" s="395"/>
      <c r="M29" s="395"/>
      <c r="N29" s="395"/>
      <c r="O29" s="395"/>
      <c r="P29" s="395"/>
      <c r="Q29" s="868"/>
      <c r="R29" s="869"/>
      <c r="S29" s="400"/>
    </row>
    <row r="30" spans="2:19" ht="24.95" customHeight="1">
      <c r="B30" s="404"/>
      <c r="C30" s="423" t="s">
        <v>379</v>
      </c>
      <c r="D30" s="405"/>
      <c r="E30" s="416"/>
      <c r="F30" s="416"/>
      <c r="G30" s="416"/>
      <c r="H30" s="395"/>
      <c r="I30" s="395"/>
      <c r="J30" s="395"/>
      <c r="K30" s="395"/>
      <c r="L30" s="395"/>
      <c r="M30" s="395"/>
      <c r="N30" s="395"/>
      <c r="O30" s="395"/>
      <c r="P30" s="395"/>
      <c r="Q30" s="868"/>
      <c r="R30" s="869"/>
      <c r="S30" s="400"/>
    </row>
    <row r="31" spans="2:19" ht="24.95" customHeight="1">
      <c r="B31" s="404"/>
      <c r="C31" s="423" t="s">
        <v>380</v>
      </c>
      <c r="D31" s="405"/>
      <c r="E31" s="416"/>
      <c r="F31" s="416"/>
      <c r="G31" s="416"/>
      <c r="H31" s="395"/>
      <c r="I31" s="395"/>
      <c r="J31" s="395"/>
      <c r="K31" s="395"/>
      <c r="L31" s="395"/>
      <c r="M31" s="395"/>
      <c r="N31" s="395"/>
      <c r="O31" s="395"/>
      <c r="P31" s="395"/>
      <c r="Q31" s="868"/>
      <c r="R31" s="869"/>
      <c r="S31" s="400"/>
    </row>
    <row r="32" spans="2:19" ht="24.95" customHeight="1">
      <c r="B32" s="404"/>
      <c r="C32" s="423" t="s">
        <v>381</v>
      </c>
      <c r="D32" s="405"/>
      <c r="E32" s="416"/>
      <c r="F32" s="416"/>
      <c r="G32" s="416"/>
      <c r="H32" s="395"/>
      <c r="I32" s="395"/>
      <c r="J32" s="395"/>
      <c r="K32" s="395"/>
      <c r="L32" s="395"/>
      <c r="M32" s="395"/>
      <c r="N32" s="395"/>
      <c r="O32" s="395"/>
      <c r="P32" s="395"/>
      <c r="Q32" s="868"/>
      <c r="R32" s="869"/>
      <c r="S32" s="400"/>
    </row>
    <row r="33" spans="2:20" ht="24.95" customHeight="1">
      <c r="B33" s="404"/>
      <c r="C33" s="423" t="s">
        <v>382</v>
      </c>
      <c r="D33" s="405"/>
      <c r="E33" s="416"/>
      <c r="F33" s="416"/>
      <c r="G33" s="416"/>
      <c r="H33" s="395"/>
      <c r="I33" s="395"/>
      <c r="J33" s="395"/>
      <c r="K33" s="395"/>
      <c r="L33" s="395"/>
      <c r="M33" s="395"/>
      <c r="N33" s="395"/>
      <c r="O33" s="395"/>
      <c r="P33" s="395"/>
      <c r="Q33" s="868"/>
      <c r="R33" s="869"/>
      <c r="S33" s="400"/>
    </row>
    <row r="34" spans="2:20" ht="24.95" customHeight="1">
      <c r="B34" s="404"/>
      <c r="C34" s="423" t="s">
        <v>383</v>
      </c>
      <c r="D34" s="405"/>
      <c r="E34" s="416"/>
      <c r="F34" s="416"/>
      <c r="G34" s="416"/>
      <c r="H34" s="395"/>
      <c r="I34" s="395"/>
      <c r="J34" s="395"/>
      <c r="K34" s="395"/>
      <c r="L34" s="395"/>
      <c r="M34" s="395"/>
      <c r="N34" s="395"/>
      <c r="O34" s="395"/>
      <c r="P34" s="395"/>
      <c r="Q34" s="868"/>
      <c r="R34" s="869"/>
      <c r="S34" s="400"/>
    </row>
    <row r="35" spans="2:20" ht="24.95" customHeight="1">
      <c r="B35" s="404"/>
      <c r="C35" s="423" t="s">
        <v>384</v>
      </c>
      <c r="D35" s="405"/>
      <c r="E35" s="416"/>
      <c r="F35" s="416"/>
      <c r="G35" s="416"/>
      <c r="H35" s="395"/>
      <c r="I35" s="395"/>
      <c r="J35" s="395"/>
      <c r="K35" s="395"/>
      <c r="L35" s="395"/>
      <c r="M35" s="395"/>
      <c r="N35" s="395"/>
      <c r="O35" s="395"/>
      <c r="P35" s="395"/>
      <c r="Q35" s="868"/>
      <c r="R35" s="869"/>
      <c r="S35" s="400"/>
    </row>
    <row r="36" spans="2:20" ht="24.95" customHeight="1">
      <c r="B36" s="404"/>
      <c r="C36" s="423" t="s">
        <v>385</v>
      </c>
      <c r="D36" s="405"/>
      <c r="E36" s="416"/>
      <c r="F36" s="418"/>
      <c r="G36" s="416"/>
      <c r="H36" s="395"/>
      <c r="I36" s="395"/>
      <c r="J36" s="395"/>
      <c r="K36" s="395"/>
      <c r="L36" s="395"/>
      <c r="M36" s="395"/>
      <c r="N36" s="395"/>
      <c r="O36" s="395"/>
      <c r="P36" s="395"/>
      <c r="Q36" s="868"/>
      <c r="R36" s="869"/>
      <c r="S36" s="400"/>
    </row>
    <row r="37" spans="2:20" ht="24.95" customHeight="1" thickBot="1">
      <c r="B37" s="406"/>
      <c r="C37" s="424" t="s">
        <v>386</v>
      </c>
      <c r="D37" s="405"/>
      <c r="E37" s="416"/>
      <c r="F37" s="417"/>
      <c r="G37" s="416"/>
      <c r="H37" s="376"/>
      <c r="I37" s="395"/>
      <c r="J37" s="376"/>
      <c r="K37" s="395"/>
      <c r="L37" s="396"/>
      <c r="M37" s="376"/>
      <c r="N37" s="395"/>
      <c r="O37" s="376"/>
      <c r="P37" s="395"/>
      <c r="Q37" s="866"/>
      <c r="R37" s="867"/>
      <c r="S37" s="400"/>
    </row>
    <row r="38" spans="2:20" ht="27.95" customHeight="1" thickBot="1">
      <c r="B38" s="893" t="s">
        <v>521</v>
      </c>
      <c r="C38" s="852"/>
      <c r="D38" s="853"/>
      <c r="E38" s="419">
        <f>SUM(E7:E37)</f>
        <v>0</v>
      </c>
      <c r="F38" s="419">
        <f>SUM(F7:F37)</f>
        <v>0</v>
      </c>
      <c r="G38" s="419">
        <f>SUM(G7:G37)</f>
        <v>0</v>
      </c>
      <c r="H38" s="419">
        <f>SUM(H7:H37)</f>
        <v>0</v>
      </c>
      <c r="I38" s="419">
        <f>SUM(I7:I37)</f>
        <v>0</v>
      </c>
      <c r="J38" s="419">
        <f t="shared" ref="J38:P38" si="0">SUM(J7:J37)</f>
        <v>0</v>
      </c>
      <c r="K38" s="419">
        <f t="shared" si="0"/>
        <v>0</v>
      </c>
      <c r="L38" s="419">
        <f t="shared" si="0"/>
        <v>0</v>
      </c>
      <c r="M38" s="420">
        <f t="shared" si="0"/>
        <v>0</v>
      </c>
      <c r="N38" s="419">
        <f t="shared" si="0"/>
        <v>0</v>
      </c>
      <c r="O38" s="419">
        <f t="shared" si="0"/>
        <v>0</v>
      </c>
      <c r="P38" s="419">
        <f t="shared" si="0"/>
        <v>0</v>
      </c>
      <c r="Q38" s="894"/>
      <c r="R38" s="895"/>
      <c r="S38" s="400"/>
    </row>
    <row r="39" spans="2:20" ht="9.9499999999999993" customHeight="1">
      <c r="B39" s="407"/>
      <c r="C39" s="407"/>
      <c r="D39" s="407"/>
      <c r="E39" s="407"/>
      <c r="F39" s="407"/>
      <c r="G39" s="407"/>
      <c r="H39" s="411"/>
      <c r="I39" s="411"/>
      <c r="J39" s="411"/>
      <c r="K39" s="411"/>
      <c r="L39" s="411"/>
      <c r="M39" s="411"/>
      <c r="N39" s="411"/>
      <c r="O39" s="411"/>
      <c r="P39" s="411"/>
      <c r="Q39" s="411"/>
      <c r="R39" s="411"/>
      <c r="S39" s="400"/>
      <c r="T39" s="400"/>
    </row>
    <row r="40" spans="2:20" ht="18" customHeight="1">
      <c r="B40" s="408"/>
      <c r="C40" s="854"/>
      <c r="D40" s="854"/>
      <c r="E40" s="854"/>
      <c r="F40" s="854"/>
      <c r="G40" s="854"/>
      <c r="H40" s="854"/>
      <c r="I40" s="854"/>
      <c r="J40" s="854"/>
      <c r="K40" s="854"/>
      <c r="L40" s="854"/>
      <c r="M40" s="854"/>
      <c r="N40" s="854"/>
      <c r="O40" s="854"/>
      <c r="P40" s="854"/>
      <c r="Q40" s="854"/>
      <c r="R40" s="451"/>
      <c r="S40" s="400"/>
      <c r="T40" s="400"/>
    </row>
    <row r="41" spans="2:20" ht="15" customHeight="1">
      <c r="B41" s="408"/>
      <c r="H41" s="400"/>
      <c r="I41" s="400"/>
      <c r="J41" s="400"/>
      <c r="K41" s="400"/>
      <c r="L41" s="400"/>
      <c r="M41" s="400"/>
      <c r="N41" s="400"/>
      <c r="O41" s="400"/>
      <c r="P41" s="400"/>
      <c r="Q41" s="400"/>
      <c r="R41" s="400"/>
      <c r="S41" s="400"/>
    </row>
    <row r="42" spans="2:20" ht="15" customHeight="1">
      <c r="B42" s="408"/>
      <c r="H42" s="400"/>
      <c r="I42" s="400"/>
      <c r="J42" s="400"/>
      <c r="K42" s="400"/>
      <c r="L42" s="400"/>
      <c r="M42" s="400"/>
      <c r="N42" s="400"/>
      <c r="O42" s="400"/>
      <c r="P42" s="400"/>
      <c r="Q42" s="400"/>
      <c r="R42" s="400"/>
      <c r="S42" s="400"/>
    </row>
    <row r="43" spans="2:20" ht="15" customHeight="1">
      <c r="B43" s="408"/>
      <c r="C43" s="409"/>
      <c r="D43" s="410"/>
      <c r="E43" s="410"/>
      <c r="F43" s="410"/>
      <c r="G43" s="410"/>
      <c r="H43" s="410"/>
      <c r="I43" s="410"/>
      <c r="J43" s="410"/>
      <c r="K43" s="400"/>
      <c r="L43" s="400"/>
      <c r="M43" s="400"/>
      <c r="N43" s="400"/>
      <c r="O43" s="400"/>
      <c r="P43" s="400"/>
      <c r="Q43" s="400"/>
      <c r="R43" s="400"/>
      <c r="S43" s="400"/>
    </row>
    <row r="44" spans="2:20" ht="15" customHeight="1">
      <c r="B44" s="408"/>
      <c r="H44" s="400"/>
      <c r="I44" s="400"/>
      <c r="J44" s="400"/>
      <c r="K44" s="410"/>
      <c r="L44" s="410"/>
      <c r="M44" s="410"/>
      <c r="N44" s="410"/>
      <c r="O44" s="410"/>
      <c r="P44" s="410"/>
      <c r="Q44" s="400"/>
      <c r="R44" s="400"/>
      <c r="S44" s="400"/>
    </row>
    <row r="45" spans="2:20" ht="15" customHeight="1">
      <c r="B45" s="408"/>
    </row>
    <row r="46" spans="2:20">
      <c r="B46" s="408"/>
    </row>
  </sheetData>
  <sheetProtection selectLockedCells="1"/>
  <mergeCells count="14">
    <mergeCell ref="B1:R1"/>
    <mergeCell ref="B3:D3"/>
    <mergeCell ref="G3:I3"/>
    <mergeCell ref="K3:L3"/>
    <mergeCell ref="M3:N3"/>
    <mergeCell ref="Q3:R3"/>
    <mergeCell ref="C40:Q40"/>
    <mergeCell ref="B5:D6"/>
    <mergeCell ref="E5:G5"/>
    <mergeCell ref="H5:P5"/>
    <mergeCell ref="Q5:R6"/>
    <mergeCell ref="Q7:R37"/>
    <mergeCell ref="B38:D38"/>
    <mergeCell ref="Q38:R38"/>
  </mergeCells>
  <phoneticPr fontId="2"/>
  <conditionalFormatting sqref="E7:P37">
    <cfRule type="cellIs" dxfId="0" priority="1" stopIfTrue="1" operator="greaterThan">
      <formula>$U$3</formula>
    </cfRule>
  </conditionalFormatting>
  <printOptions horizontalCentered="1"/>
  <pageMargins left="0.59055118110236227" right="0.39370078740157483" top="0.39370078740157483" bottom="0.39370078740157483" header="0.31496062992125984" footer="0.11811023622047245"/>
  <pageSetup paperSize="9" scale="76" fitToHeight="0"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83"/>
  <sheetViews>
    <sheetView showZeros="0" view="pageBreakPreview" zoomScale="90" zoomScaleNormal="90" zoomScaleSheetLayoutView="90" workbookViewId="0">
      <selection activeCell="K32" sqref="K32"/>
    </sheetView>
  </sheetViews>
  <sheetFormatPr defaultRowHeight="21" customHeight="1"/>
  <cols>
    <col min="1" max="4" width="3.25" style="474" customWidth="1"/>
    <col min="5" max="12" width="3.25" style="455" customWidth="1"/>
    <col min="13" max="48" width="3.375" style="455" customWidth="1"/>
    <col min="49" max="51" width="3.25" style="455" customWidth="1"/>
    <col min="52" max="52" width="3.625" style="455" customWidth="1"/>
    <col min="53" max="72" width="2.625" style="455" customWidth="1"/>
    <col min="73" max="256" width="9" style="455"/>
    <col min="257" max="268" width="3.25" style="455" customWidth="1"/>
    <col min="269" max="304" width="3.375" style="455" customWidth="1"/>
    <col min="305" max="307" width="3.25" style="455" customWidth="1"/>
    <col min="308" max="308" width="3.625" style="455" customWidth="1"/>
    <col min="309" max="328" width="2.625" style="455" customWidth="1"/>
    <col min="329" max="512" width="9" style="455"/>
    <col min="513" max="524" width="3.25" style="455" customWidth="1"/>
    <col min="525" max="560" width="3.375" style="455" customWidth="1"/>
    <col min="561" max="563" width="3.25" style="455" customWidth="1"/>
    <col min="564" max="564" width="3.625" style="455" customWidth="1"/>
    <col min="565" max="584" width="2.625" style="455" customWidth="1"/>
    <col min="585" max="768" width="9" style="455"/>
    <col min="769" max="780" width="3.25" style="455" customWidth="1"/>
    <col min="781" max="816" width="3.375" style="455" customWidth="1"/>
    <col min="817" max="819" width="3.25" style="455" customWidth="1"/>
    <col min="820" max="820" width="3.625" style="455" customWidth="1"/>
    <col min="821" max="840" width="2.625" style="455" customWidth="1"/>
    <col min="841" max="1024" width="9" style="455"/>
    <col min="1025" max="1036" width="3.25" style="455" customWidth="1"/>
    <col min="1037" max="1072" width="3.375" style="455" customWidth="1"/>
    <col min="1073" max="1075" width="3.25" style="455" customWidth="1"/>
    <col min="1076" max="1076" width="3.625" style="455" customWidth="1"/>
    <col min="1077" max="1096" width="2.625" style="455" customWidth="1"/>
    <col min="1097" max="1280" width="9" style="455"/>
    <col min="1281" max="1292" width="3.25" style="455" customWidth="1"/>
    <col min="1293" max="1328" width="3.375" style="455" customWidth="1"/>
    <col min="1329" max="1331" width="3.25" style="455" customWidth="1"/>
    <col min="1332" max="1332" width="3.625" style="455" customWidth="1"/>
    <col min="1333" max="1352" width="2.625" style="455" customWidth="1"/>
    <col min="1353" max="1536" width="9" style="455"/>
    <col min="1537" max="1548" width="3.25" style="455" customWidth="1"/>
    <col min="1549" max="1584" width="3.375" style="455" customWidth="1"/>
    <col min="1585" max="1587" width="3.25" style="455" customWidth="1"/>
    <col min="1588" max="1588" width="3.625" style="455" customWidth="1"/>
    <col min="1589" max="1608" width="2.625" style="455" customWidth="1"/>
    <col min="1609" max="1792" width="9" style="455"/>
    <col min="1793" max="1804" width="3.25" style="455" customWidth="1"/>
    <col min="1805" max="1840" width="3.375" style="455" customWidth="1"/>
    <col min="1841" max="1843" width="3.25" style="455" customWidth="1"/>
    <col min="1844" max="1844" width="3.625" style="455" customWidth="1"/>
    <col min="1845" max="1864" width="2.625" style="455" customWidth="1"/>
    <col min="1865" max="2048" width="9" style="455"/>
    <col min="2049" max="2060" width="3.25" style="455" customWidth="1"/>
    <col min="2061" max="2096" width="3.375" style="455" customWidth="1"/>
    <col min="2097" max="2099" width="3.25" style="455" customWidth="1"/>
    <col min="2100" max="2100" width="3.625" style="455" customWidth="1"/>
    <col min="2101" max="2120" width="2.625" style="455" customWidth="1"/>
    <col min="2121" max="2304" width="9" style="455"/>
    <col min="2305" max="2316" width="3.25" style="455" customWidth="1"/>
    <col min="2317" max="2352" width="3.375" style="455" customWidth="1"/>
    <col min="2353" max="2355" width="3.25" style="455" customWidth="1"/>
    <col min="2356" max="2356" width="3.625" style="455" customWidth="1"/>
    <col min="2357" max="2376" width="2.625" style="455" customWidth="1"/>
    <col min="2377" max="2560" width="9" style="455"/>
    <col min="2561" max="2572" width="3.25" style="455" customWidth="1"/>
    <col min="2573" max="2608" width="3.375" style="455" customWidth="1"/>
    <col min="2609" max="2611" width="3.25" style="455" customWidth="1"/>
    <col min="2612" max="2612" width="3.625" style="455" customWidth="1"/>
    <col min="2613" max="2632" width="2.625" style="455" customWidth="1"/>
    <col min="2633" max="2816" width="9" style="455"/>
    <col min="2817" max="2828" width="3.25" style="455" customWidth="1"/>
    <col min="2829" max="2864" width="3.375" style="455" customWidth="1"/>
    <col min="2865" max="2867" width="3.25" style="455" customWidth="1"/>
    <col min="2868" max="2868" width="3.625" style="455" customWidth="1"/>
    <col min="2869" max="2888" width="2.625" style="455" customWidth="1"/>
    <col min="2889" max="3072" width="9" style="455"/>
    <col min="3073" max="3084" width="3.25" style="455" customWidth="1"/>
    <col min="3085" max="3120" width="3.375" style="455" customWidth="1"/>
    <col min="3121" max="3123" width="3.25" style="455" customWidth="1"/>
    <col min="3124" max="3124" width="3.625" style="455" customWidth="1"/>
    <col min="3125" max="3144" width="2.625" style="455" customWidth="1"/>
    <col min="3145" max="3328" width="9" style="455"/>
    <col min="3329" max="3340" width="3.25" style="455" customWidth="1"/>
    <col min="3341" max="3376" width="3.375" style="455" customWidth="1"/>
    <col min="3377" max="3379" width="3.25" style="455" customWidth="1"/>
    <col min="3380" max="3380" width="3.625" style="455" customWidth="1"/>
    <col min="3381" max="3400" width="2.625" style="455" customWidth="1"/>
    <col min="3401" max="3584" width="9" style="455"/>
    <col min="3585" max="3596" width="3.25" style="455" customWidth="1"/>
    <col min="3597" max="3632" width="3.375" style="455" customWidth="1"/>
    <col min="3633" max="3635" width="3.25" style="455" customWidth="1"/>
    <col min="3636" max="3636" width="3.625" style="455" customWidth="1"/>
    <col min="3637" max="3656" width="2.625" style="455" customWidth="1"/>
    <col min="3657" max="3840" width="9" style="455"/>
    <col min="3841" max="3852" width="3.25" style="455" customWidth="1"/>
    <col min="3853" max="3888" width="3.375" style="455" customWidth="1"/>
    <col min="3889" max="3891" width="3.25" style="455" customWidth="1"/>
    <col min="3892" max="3892" width="3.625" style="455" customWidth="1"/>
    <col min="3893" max="3912" width="2.625" style="455" customWidth="1"/>
    <col min="3913" max="4096" width="9" style="455"/>
    <col min="4097" max="4108" width="3.25" style="455" customWidth="1"/>
    <col min="4109" max="4144" width="3.375" style="455" customWidth="1"/>
    <col min="4145" max="4147" width="3.25" style="455" customWidth="1"/>
    <col min="4148" max="4148" width="3.625" style="455" customWidth="1"/>
    <col min="4149" max="4168" width="2.625" style="455" customWidth="1"/>
    <col min="4169" max="4352" width="9" style="455"/>
    <col min="4353" max="4364" width="3.25" style="455" customWidth="1"/>
    <col min="4365" max="4400" width="3.375" style="455" customWidth="1"/>
    <col min="4401" max="4403" width="3.25" style="455" customWidth="1"/>
    <col min="4404" max="4404" width="3.625" style="455" customWidth="1"/>
    <col min="4405" max="4424" width="2.625" style="455" customWidth="1"/>
    <col min="4425" max="4608" width="9" style="455"/>
    <col min="4609" max="4620" width="3.25" style="455" customWidth="1"/>
    <col min="4621" max="4656" width="3.375" style="455" customWidth="1"/>
    <col min="4657" max="4659" width="3.25" style="455" customWidth="1"/>
    <col min="4660" max="4660" width="3.625" style="455" customWidth="1"/>
    <col min="4661" max="4680" width="2.625" style="455" customWidth="1"/>
    <col min="4681" max="4864" width="9" style="455"/>
    <col min="4865" max="4876" width="3.25" style="455" customWidth="1"/>
    <col min="4877" max="4912" width="3.375" style="455" customWidth="1"/>
    <col min="4913" max="4915" width="3.25" style="455" customWidth="1"/>
    <col min="4916" max="4916" width="3.625" style="455" customWidth="1"/>
    <col min="4917" max="4936" width="2.625" style="455" customWidth="1"/>
    <col min="4937" max="5120" width="9" style="455"/>
    <col min="5121" max="5132" width="3.25" style="455" customWidth="1"/>
    <col min="5133" max="5168" width="3.375" style="455" customWidth="1"/>
    <col min="5169" max="5171" width="3.25" style="455" customWidth="1"/>
    <col min="5172" max="5172" width="3.625" style="455" customWidth="1"/>
    <col min="5173" max="5192" width="2.625" style="455" customWidth="1"/>
    <col min="5193" max="5376" width="9" style="455"/>
    <col min="5377" max="5388" width="3.25" style="455" customWidth="1"/>
    <col min="5389" max="5424" width="3.375" style="455" customWidth="1"/>
    <col min="5425" max="5427" width="3.25" style="455" customWidth="1"/>
    <col min="5428" max="5428" width="3.625" style="455" customWidth="1"/>
    <col min="5429" max="5448" width="2.625" style="455" customWidth="1"/>
    <col min="5449" max="5632" width="9" style="455"/>
    <col min="5633" max="5644" width="3.25" style="455" customWidth="1"/>
    <col min="5645" max="5680" width="3.375" style="455" customWidth="1"/>
    <col min="5681" max="5683" width="3.25" style="455" customWidth="1"/>
    <col min="5684" max="5684" width="3.625" style="455" customWidth="1"/>
    <col min="5685" max="5704" width="2.625" style="455" customWidth="1"/>
    <col min="5705" max="5888" width="9" style="455"/>
    <col min="5889" max="5900" width="3.25" style="455" customWidth="1"/>
    <col min="5901" max="5936" width="3.375" style="455" customWidth="1"/>
    <col min="5937" max="5939" width="3.25" style="455" customWidth="1"/>
    <col min="5940" max="5940" width="3.625" style="455" customWidth="1"/>
    <col min="5941" max="5960" width="2.625" style="455" customWidth="1"/>
    <col min="5961" max="6144" width="9" style="455"/>
    <col min="6145" max="6156" width="3.25" style="455" customWidth="1"/>
    <col min="6157" max="6192" width="3.375" style="455" customWidth="1"/>
    <col min="6193" max="6195" width="3.25" style="455" customWidth="1"/>
    <col min="6196" max="6196" width="3.625" style="455" customWidth="1"/>
    <col min="6197" max="6216" width="2.625" style="455" customWidth="1"/>
    <col min="6217" max="6400" width="9" style="455"/>
    <col min="6401" max="6412" width="3.25" style="455" customWidth="1"/>
    <col min="6413" max="6448" width="3.375" style="455" customWidth="1"/>
    <col min="6449" max="6451" width="3.25" style="455" customWidth="1"/>
    <col min="6452" max="6452" width="3.625" style="455" customWidth="1"/>
    <col min="6453" max="6472" width="2.625" style="455" customWidth="1"/>
    <col min="6473" max="6656" width="9" style="455"/>
    <col min="6657" max="6668" width="3.25" style="455" customWidth="1"/>
    <col min="6669" max="6704" width="3.375" style="455" customWidth="1"/>
    <col min="6705" max="6707" width="3.25" style="455" customWidth="1"/>
    <col min="6708" max="6708" width="3.625" style="455" customWidth="1"/>
    <col min="6709" max="6728" width="2.625" style="455" customWidth="1"/>
    <col min="6729" max="6912" width="9" style="455"/>
    <col min="6913" max="6924" width="3.25" style="455" customWidth="1"/>
    <col min="6925" max="6960" width="3.375" style="455" customWidth="1"/>
    <col min="6961" max="6963" width="3.25" style="455" customWidth="1"/>
    <col min="6964" max="6964" width="3.625" style="455" customWidth="1"/>
    <col min="6965" max="6984" width="2.625" style="455" customWidth="1"/>
    <col min="6985" max="7168" width="9" style="455"/>
    <col min="7169" max="7180" width="3.25" style="455" customWidth="1"/>
    <col min="7181" max="7216" width="3.375" style="455" customWidth="1"/>
    <col min="7217" max="7219" width="3.25" style="455" customWidth="1"/>
    <col min="7220" max="7220" width="3.625" style="455" customWidth="1"/>
    <col min="7221" max="7240" width="2.625" style="455" customWidth="1"/>
    <col min="7241" max="7424" width="9" style="455"/>
    <col min="7425" max="7436" width="3.25" style="455" customWidth="1"/>
    <col min="7437" max="7472" width="3.375" style="455" customWidth="1"/>
    <col min="7473" max="7475" width="3.25" style="455" customWidth="1"/>
    <col min="7476" max="7476" width="3.625" style="455" customWidth="1"/>
    <col min="7477" max="7496" width="2.625" style="455" customWidth="1"/>
    <col min="7497" max="7680" width="9" style="455"/>
    <col min="7681" max="7692" width="3.25" style="455" customWidth="1"/>
    <col min="7693" max="7728" width="3.375" style="455" customWidth="1"/>
    <col min="7729" max="7731" width="3.25" style="455" customWidth="1"/>
    <col min="7732" max="7732" width="3.625" style="455" customWidth="1"/>
    <col min="7733" max="7752" width="2.625" style="455" customWidth="1"/>
    <col min="7753" max="7936" width="9" style="455"/>
    <col min="7937" max="7948" width="3.25" style="455" customWidth="1"/>
    <col min="7949" max="7984" width="3.375" style="455" customWidth="1"/>
    <col min="7985" max="7987" width="3.25" style="455" customWidth="1"/>
    <col min="7988" max="7988" width="3.625" style="455" customWidth="1"/>
    <col min="7989" max="8008" width="2.625" style="455" customWidth="1"/>
    <col min="8009" max="8192" width="9" style="455"/>
    <col min="8193" max="8204" width="3.25" style="455" customWidth="1"/>
    <col min="8205" max="8240" width="3.375" style="455" customWidth="1"/>
    <col min="8241" max="8243" width="3.25" style="455" customWidth="1"/>
    <col min="8244" max="8244" width="3.625" style="455" customWidth="1"/>
    <col min="8245" max="8264" width="2.625" style="455" customWidth="1"/>
    <col min="8265" max="8448" width="9" style="455"/>
    <col min="8449" max="8460" width="3.25" style="455" customWidth="1"/>
    <col min="8461" max="8496" width="3.375" style="455" customWidth="1"/>
    <col min="8497" max="8499" width="3.25" style="455" customWidth="1"/>
    <col min="8500" max="8500" width="3.625" style="455" customWidth="1"/>
    <col min="8501" max="8520" width="2.625" style="455" customWidth="1"/>
    <col min="8521" max="8704" width="9" style="455"/>
    <col min="8705" max="8716" width="3.25" style="455" customWidth="1"/>
    <col min="8717" max="8752" width="3.375" style="455" customWidth="1"/>
    <col min="8753" max="8755" width="3.25" style="455" customWidth="1"/>
    <col min="8756" max="8756" width="3.625" style="455" customWidth="1"/>
    <col min="8757" max="8776" width="2.625" style="455" customWidth="1"/>
    <col min="8777" max="8960" width="9" style="455"/>
    <col min="8961" max="8972" width="3.25" style="455" customWidth="1"/>
    <col min="8973" max="9008" width="3.375" style="455" customWidth="1"/>
    <col min="9009" max="9011" width="3.25" style="455" customWidth="1"/>
    <col min="9012" max="9012" width="3.625" style="455" customWidth="1"/>
    <col min="9013" max="9032" width="2.625" style="455" customWidth="1"/>
    <col min="9033" max="9216" width="9" style="455"/>
    <col min="9217" max="9228" width="3.25" style="455" customWidth="1"/>
    <col min="9229" max="9264" width="3.375" style="455" customWidth="1"/>
    <col min="9265" max="9267" width="3.25" style="455" customWidth="1"/>
    <col min="9268" max="9268" width="3.625" style="455" customWidth="1"/>
    <col min="9269" max="9288" width="2.625" style="455" customWidth="1"/>
    <col min="9289" max="9472" width="9" style="455"/>
    <col min="9473" max="9484" width="3.25" style="455" customWidth="1"/>
    <col min="9485" max="9520" width="3.375" style="455" customWidth="1"/>
    <col min="9521" max="9523" width="3.25" style="455" customWidth="1"/>
    <col min="9524" max="9524" width="3.625" style="455" customWidth="1"/>
    <col min="9525" max="9544" width="2.625" style="455" customWidth="1"/>
    <col min="9545" max="9728" width="9" style="455"/>
    <col min="9729" max="9740" width="3.25" style="455" customWidth="1"/>
    <col min="9741" max="9776" width="3.375" style="455" customWidth="1"/>
    <col min="9777" max="9779" width="3.25" style="455" customWidth="1"/>
    <col min="9780" max="9780" width="3.625" style="455" customWidth="1"/>
    <col min="9781" max="9800" width="2.625" style="455" customWidth="1"/>
    <col min="9801" max="9984" width="9" style="455"/>
    <col min="9985" max="9996" width="3.25" style="455" customWidth="1"/>
    <col min="9997" max="10032" width="3.375" style="455" customWidth="1"/>
    <col min="10033" max="10035" width="3.25" style="455" customWidth="1"/>
    <col min="10036" max="10036" width="3.625" style="455" customWidth="1"/>
    <col min="10037" max="10056" width="2.625" style="455" customWidth="1"/>
    <col min="10057" max="10240" width="9" style="455"/>
    <col min="10241" max="10252" width="3.25" style="455" customWidth="1"/>
    <col min="10253" max="10288" width="3.375" style="455" customWidth="1"/>
    <col min="10289" max="10291" width="3.25" style="455" customWidth="1"/>
    <col min="10292" max="10292" width="3.625" style="455" customWidth="1"/>
    <col min="10293" max="10312" width="2.625" style="455" customWidth="1"/>
    <col min="10313" max="10496" width="9" style="455"/>
    <col min="10497" max="10508" width="3.25" style="455" customWidth="1"/>
    <col min="10509" max="10544" width="3.375" style="455" customWidth="1"/>
    <col min="10545" max="10547" width="3.25" style="455" customWidth="1"/>
    <col min="10548" max="10548" width="3.625" style="455" customWidth="1"/>
    <col min="10549" max="10568" width="2.625" style="455" customWidth="1"/>
    <col min="10569" max="10752" width="9" style="455"/>
    <col min="10753" max="10764" width="3.25" style="455" customWidth="1"/>
    <col min="10765" max="10800" width="3.375" style="455" customWidth="1"/>
    <col min="10801" max="10803" width="3.25" style="455" customWidth="1"/>
    <col min="10804" max="10804" width="3.625" style="455" customWidth="1"/>
    <col min="10805" max="10824" width="2.625" style="455" customWidth="1"/>
    <col min="10825" max="11008" width="9" style="455"/>
    <col min="11009" max="11020" width="3.25" style="455" customWidth="1"/>
    <col min="11021" max="11056" width="3.375" style="455" customWidth="1"/>
    <col min="11057" max="11059" width="3.25" style="455" customWidth="1"/>
    <col min="11060" max="11060" width="3.625" style="455" customWidth="1"/>
    <col min="11061" max="11080" width="2.625" style="455" customWidth="1"/>
    <col min="11081" max="11264" width="9" style="455"/>
    <col min="11265" max="11276" width="3.25" style="455" customWidth="1"/>
    <col min="11277" max="11312" width="3.375" style="455" customWidth="1"/>
    <col min="11313" max="11315" width="3.25" style="455" customWidth="1"/>
    <col min="11316" max="11316" width="3.625" style="455" customWidth="1"/>
    <col min="11317" max="11336" width="2.625" style="455" customWidth="1"/>
    <col min="11337" max="11520" width="9" style="455"/>
    <col min="11521" max="11532" width="3.25" style="455" customWidth="1"/>
    <col min="11533" max="11568" width="3.375" style="455" customWidth="1"/>
    <col min="11569" max="11571" width="3.25" style="455" customWidth="1"/>
    <col min="11572" max="11572" width="3.625" style="455" customWidth="1"/>
    <col min="11573" max="11592" width="2.625" style="455" customWidth="1"/>
    <col min="11593" max="11776" width="9" style="455"/>
    <col min="11777" max="11788" width="3.25" style="455" customWidth="1"/>
    <col min="11789" max="11824" width="3.375" style="455" customWidth="1"/>
    <col min="11825" max="11827" width="3.25" style="455" customWidth="1"/>
    <col min="11828" max="11828" width="3.625" style="455" customWidth="1"/>
    <col min="11829" max="11848" width="2.625" style="455" customWidth="1"/>
    <col min="11849" max="12032" width="9" style="455"/>
    <col min="12033" max="12044" width="3.25" style="455" customWidth="1"/>
    <col min="12045" max="12080" width="3.375" style="455" customWidth="1"/>
    <col min="12081" max="12083" width="3.25" style="455" customWidth="1"/>
    <col min="12084" max="12084" width="3.625" style="455" customWidth="1"/>
    <col min="12085" max="12104" width="2.625" style="455" customWidth="1"/>
    <col min="12105" max="12288" width="9" style="455"/>
    <col min="12289" max="12300" width="3.25" style="455" customWidth="1"/>
    <col min="12301" max="12336" width="3.375" style="455" customWidth="1"/>
    <col min="12337" max="12339" width="3.25" style="455" customWidth="1"/>
    <col min="12340" max="12340" width="3.625" style="455" customWidth="1"/>
    <col min="12341" max="12360" width="2.625" style="455" customWidth="1"/>
    <col min="12361" max="12544" width="9" style="455"/>
    <col min="12545" max="12556" width="3.25" style="455" customWidth="1"/>
    <col min="12557" max="12592" width="3.375" style="455" customWidth="1"/>
    <col min="12593" max="12595" width="3.25" style="455" customWidth="1"/>
    <col min="12596" max="12596" width="3.625" style="455" customWidth="1"/>
    <col min="12597" max="12616" width="2.625" style="455" customWidth="1"/>
    <col min="12617" max="12800" width="9" style="455"/>
    <col min="12801" max="12812" width="3.25" style="455" customWidth="1"/>
    <col min="12813" max="12848" width="3.375" style="455" customWidth="1"/>
    <col min="12849" max="12851" width="3.25" style="455" customWidth="1"/>
    <col min="12852" max="12852" width="3.625" style="455" customWidth="1"/>
    <col min="12853" max="12872" width="2.625" style="455" customWidth="1"/>
    <col min="12873" max="13056" width="9" style="455"/>
    <col min="13057" max="13068" width="3.25" style="455" customWidth="1"/>
    <col min="13069" max="13104" width="3.375" style="455" customWidth="1"/>
    <col min="13105" max="13107" width="3.25" style="455" customWidth="1"/>
    <col min="13108" max="13108" width="3.625" style="455" customWidth="1"/>
    <col min="13109" max="13128" width="2.625" style="455" customWidth="1"/>
    <col min="13129" max="13312" width="9" style="455"/>
    <col min="13313" max="13324" width="3.25" style="455" customWidth="1"/>
    <col min="13325" max="13360" width="3.375" style="455" customWidth="1"/>
    <col min="13361" max="13363" width="3.25" style="455" customWidth="1"/>
    <col min="13364" max="13364" width="3.625" style="455" customWidth="1"/>
    <col min="13365" max="13384" width="2.625" style="455" customWidth="1"/>
    <col min="13385" max="13568" width="9" style="455"/>
    <col min="13569" max="13580" width="3.25" style="455" customWidth="1"/>
    <col min="13581" max="13616" width="3.375" style="455" customWidth="1"/>
    <col min="13617" max="13619" width="3.25" style="455" customWidth="1"/>
    <col min="13620" max="13620" width="3.625" style="455" customWidth="1"/>
    <col min="13621" max="13640" width="2.625" style="455" customWidth="1"/>
    <col min="13641" max="13824" width="9" style="455"/>
    <col min="13825" max="13836" width="3.25" style="455" customWidth="1"/>
    <col min="13837" max="13872" width="3.375" style="455" customWidth="1"/>
    <col min="13873" max="13875" width="3.25" style="455" customWidth="1"/>
    <col min="13876" max="13876" width="3.625" style="455" customWidth="1"/>
    <col min="13877" max="13896" width="2.625" style="455" customWidth="1"/>
    <col min="13897" max="14080" width="9" style="455"/>
    <col min="14081" max="14092" width="3.25" style="455" customWidth="1"/>
    <col min="14093" max="14128" width="3.375" style="455" customWidth="1"/>
    <col min="14129" max="14131" width="3.25" style="455" customWidth="1"/>
    <col min="14132" max="14132" width="3.625" style="455" customWidth="1"/>
    <col min="14133" max="14152" width="2.625" style="455" customWidth="1"/>
    <col min="14153" max="14336" width="9" style="455"/>
    <col min="14337" max="14348" width="3.25" style="455" customWidth="1"/>
    <col min="14349" max="14384" width="3.375" style="455" customWidth="1"/>
    <col min="14385" max="14387" width="3.25" style="455" customWidth="1"/>
    <col min="14388" max="14388" width="3.625" style="455" customWidth="1"/>
    <col min="14389" max="14408" width="2.625" style="455" customWidth="1"/>
    <col min="14409" max="14592" width="9" style="455"/>
    <col min="14593" max="14604" width="3.25" style="455" customWidth="1"/>
    <col min="14605" max="14640" width="3.375" style="455" customWidth="1"/>
    <col min="14641" max="14643" width="3.25" style="455" customWidth="1"/>
    <col min="14644" max="14644" width="3.625" style="455" customWidth="1"/>
    <col min="14645" max="14664" width="2.625" style="455" customWidth="1"/>
    <col min="14665" max="14848" width="9" style="455"/>
    <col min="14849" max="14860" width="3.25" style="455" customWidth="1"/>
    <col min="14861" max="14896" width="3.375" style="455" customWidth="1"/>
    <col min="14897" max="14899" width="3.25" style="455" customWidth="1"/>
    <col min="14900" max="14900" width="3.625" style="455" customWidth="1"/>
    <col min="14901" max="14920" width="2.625" style="455" customWidth="1"/>
    <col min="14921" max="15104" width="9" style="455"/>
    <col min="15105" max="15116" width="3.25" style="455" customWidth="1"/>
    <col min="15117" max="15152" width="3.375" style="455" customWidth="1"/>
    <col min="15153" max="15155" width="3.25" style="455" customWidth="1"/>
    <col min="15156" max="15156" width="3.625" style="455" customWidth="1"/>
    <col min="15157" max="15176" width="2.625" style="455" customWidth="1"/>
    <col min="15177" max="15360" width="9" style="455"/>
    <col min="15361" max="15372" width="3.25" style="455" customWidth="1"/>
    <col min="15373" max="15408" width="3.375" style="455" customWidth="1"/>
    <col min="15409" max="15411" width="3.25" style="455" customWidth="1"/>
    <col min="15412" max="15412" width="3.625" style="455" customWidth="1"/>
    <col min="15413" max="15432" width="2.625" style="455" customWidth="1"/>
    <col min="15433" max="15616" width="9" style="455"/>
    <col min="15617" max="15628" width="3.25" style="455" customWidth="1"/>
    <col min="15629" max="15664" width="3.375" style="455" customWidth="1"/>
    <col min="15665" max="15667" width="3.25" style="455" customWidth="1"/>
    <col min="15668" max="15668" width="3.625" style="455" customWidth="1"/>
    <col min="15669" max="15688" width="2.625" style="455" customWidth="1"/>
    <col min="15689" max="15872" width="9" style="455"/>
    <col min="15873" max="15884" width="3.25" style="455" customWidth="1"/>
    <col min="15885" max="15920" width="3.375" style="455" customWidth="1"/>
    <col min="15921" max="15923" width="3.25" style="455" customWidth="1"/>
    <col min="15924" max="15924" width="3.625" style="455" customWidth="1"/>
    <col min="15925" max="15944" width="2.625" style="455" customWidth="1"/>
    <col min="15945" max="16128" width="9" style="455"/>
    <col min="16129" max="16140" width="3.25" style="455" customWidth="1"/>
    <col min="16141" max="16176" width="3.375" style="455" customWidth="1"/>
    <col min="16177" max="16179" width="3.25" style="455" customWidth="1"/>
    <col min="16180" max="16180" width="3.625" style="455" customWidth="1"/>
    <col min="16181" max="16200" width="2.625" style="455" customWidth="1"/>
    <col min="16201" max="16384" width="9" style="455"/>
  </cols>
  <sheetData>
    <row r="1" spans="1:64" s="375" customFormat="1" ht="21" customHeight="1">
      <c r="A1" s="400"/>
      <c r="B1" s="884" t="s">
        <v>717</v>
      </c>
      <c r="C1" s="884"/>
      <c r="D1" s="884"/>
      <c r="E1" s="884"/>
      <c r="F1" s="884"/>
      <c r="G1" s="884"/>
      <c r="H1" s="884"/>
      <c r="I1" s="884"/>
      <c r="J1" s="884"/>
      <c r="K1" s="884"/>
      <c r="L1" s="884"/>
      <c r="M1" s="884"/>
      <c r="N1" s="884"/>
      <c r="O1" s="884"/>
      <c r="P1" s="884"/>
      <c r="Q1" s="884"/>
      <c r="R1" s="884"/>
      <c r="S1" s="374"/>
      <c r="T1" s="374"/>
      <c r="U1" s="374"/>
      <c r="V1" s="374"/>
      <c r="W1" s="374"/>
      <c r="X1" s="374"/>
      <c r="Y1" s="374"/>
      <c r="Z1" s="374"/>
      <c r="AA1" s="374"/>
      <c r="AB1" s="374"/>
      <c r="AC1" s="374"/>
      <c r="AD1" s="374"/>
      <c r="AE1" s="374"/>
    </row>
    <row r="2" spans="1:64" ht="15.75" customHeight="1">
      <c r="A2" s="896" t="s">
        <v>529</v>
      </c>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6"/>
      <c r="AJ2" s="896"/>
      <c r="AK2" s="896"/>
      <c r="AL2" s="896"/>
      <c r="AM2" s="896"/>
      <c r="AN2" s="896"/>
      <c r="AO2" s="896"/>
      <c r="AP2" s="896"/>
      <c r="AQ2" s="896"/>
      <c r="AR2" s="896"/>
      <c r="AS2" s="896"/>
      <c r="AT2" s="896"/>
      <c r="AU2" s="896"/>
      <c r="AV2" s="896"/>
      <c r="AW2" s="896"/>
      <c r="AX2" s="896"/>
      <c r="AY2" s="896"/>
      <c r="AZ2" s="896"/>
      <c r="BA2" s="896"/>
      <c r="BB2" s="454"/>
      <c r="BC2" s="454"/>
      <c r="BD2" s="454"/>
      <c r="BE2" s="454"/>
    </row>
    <row r="3" spans="1:64" s="9" customFormat="1" ht="60" customHeight="1" thickBot="1">
      <c r="A3" s="897" t="s">
        <v>438</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898"/>
      <c r="AJ3" s="898"/>
      <c r="AK3" s="898"/>
      <c r="AL3" s="898"/>
      <c r="AM3" s="898"/>
      <c r="AN3" s="898"/>
      <c r="AO3" s="898"/>
      <c r="AP3" s="898"/>
      <c r="AQ3" s="898"/>
      <c r="AR3" s="898"/>
      <c r="AS3" s="898"/>
      <c r="AT3" s="898"/>
      <c r="AU3" s="898"/>
      <c r="AV3" s="898"/>
      <c r="AW3" s="898"/>
      <c r="AX3" s="898"/>
      <c r="AY3" s="898"/>
      <c r="AZ3" s="898"/>
    </row>
    <row r="4" spans="1:64" s="9" customFormat="1" ht="21" customHeight="1" thickBot="1">
      <c r="A4" s="899" t="s">
        <v>7</v>
      </c>
      <c r="B4" s="900"/>
      <c r="C4" s="900"/>
      <c r="D4" s="900"/>
      <c r="E4" s="900"/>
      <c r="F4" s="900"/>
      <c r="G4" s="900"/>
      <c r="H4" s="900"/>
      <c r="I4" s="900"/>
      <c r="J4" s="900"/>
      <c r="K4" s="900"/>
      <c r="L4" s="901"/>
      <c r="M4" s="902"/>
      <c r="N4" s="903"/>
      <c r="O4" s="903"/>
      <c r="P4" s="903"/>
      <c r="Q4" s="903"/>
      <c r="R4" s="903"/>
      <c r="S4" s="903"/>
      <c r="T4" s="903"/>
      <c r="U4" s="903"/>
      <c r="V4" s="903"/>
      <c r="W4" s="903"/>
      <c r="X4" s="903"/>
      <c r="Y4" s="903"/>
      <c r="Z4" s="903"/>
      <c r="AA4" s="903"/>
      <c r="AB4" s="904"/>
      <c r="AC4" s="905" t="s">
        <v>439</v>
      </c>
      <c r="AD4" s="906"/>
      <c r="AE4" s="906"/>
      <c r="AF4" s="906"/>
      <c r="AG4" s="906"/>
      <c r="AH4" s="906"/>
      <c r="AI4" s="906"/>
      <c r="AJ4" s="906"/>
      <c r="AK4" s="907"/>
      <c r="AL4" s="908"/>
      <c r="AM4" s="908"/>
      <c r="AN4" s="908"/>
      <c r="AO4" s="908"/>
      <c r="AP4" s="908"/>
      <c r="AQ4" s="908"/>
      <c r="AR4" s="908"/>
      <c r="AS4" s="908"/>
      <c r="AT4" s="908"/>
      <c r="AU4" s="908"/>
      <c r="AV4" s="908"/>
      <c r="AW4" s="908"/>
      <c r="AX4" s="908"/>
      <c r="AY4" s="908"/>
      <c r="AZ4" s="909"/>
    </row>
    <row r="5" spans="1:64" s="457" customFormat="1" ht="21" customHeight="1" thickBot="1">
      <c r="A5" s="913" t="s">
        <v>500</v>
      </c>
      <c r="B5" s="914"/>
      <c r="C5" s="914"/>
      <c r="D5" s="914"/>
      <c r="E5" s="914"/>
      <c r="F5" s="915">
        <v>5</v>
      </c>
      <c r="G5" s="915"/>
      <c r="H5" s="916" t="s">
        <v>440</v>
      </c>
      <c r="I5" s="916"/>
      <c r="J5" s="916"/>
      <c r="K5" s="916"/>
      <c r="L5" s="916"/>
      <c r="M5" s="916"/>
      <c r="N5" s="916"/>
      <c r="O5" s="916"/>
      <c r="P5" s="916"/>
      <c r="Q5" s="916"/>
      <c r="R5" s="916"/>
      <c r="S5" s="916"/>
      <c r="T5" s="916"/>
      <c r="U5" s="916"/>
      <c r="V5" s="916"/>
      <c r="W5" s="916"/>
      <c r="X5" s="916"/>
      <c r="Y5" s="916"/>
      <c r="Z5" s="916"/>
      <c r="AA5" s="916"/>
      <c r="AB5" s="916"/>
      <c r="AC5" s="916"/>
      <c r="AD5" s="916"/>
      <c r="AE5" s="916"/>
      <c r="AF5" s="916"/>
      <c r="AG5" s="916"/>
      <c r="AH5" s="916"/>
      <c r="AI5" s="916"/>
      <c r="AJ5" s="916"/>
      <c r="AK5" s="916"/>
      <c r="AL5" s="916"/>
      <c r="AM5" s="916"/>
      <c r="AN5" s="916"/>
      <c r="AO5" s="916"/>
      <c r="AP5" s="916"/>
      <c r="AQ5" s="916"/>
      <c r="AR5" s="916"/>
      <c r="AS5" s="916"/>
      <c r="AT5" s="916"/>
      <c r="AU5" s="916"/>
      <c r="AV5" s="916"/>
      <c r="AW5" s="916"/>
      <c r="AX5" s="916"/>
      <c r="AY5" s="916"/>
      <c r="AZ5" s="917"/>
      <c r="BA5" s="456"/>
      <c r="BB5" s="456"/>
      <c r="BC5" s="456"/>
      <c r="BD5" s="456"/>
      <c r="BE5" s="456"/>
    </row>
    <row r="6" spans="1:64" s="457" customFormat="1" ht="21" customHeight="1">
      <c r="A6" s="605"/>
      <c r="B6" s="606"/>
      <c r="C6" s="606"/>
      <c r="D6" s="606"/>
      <c r="E6" s="606"/>
      <c r="F6" s="606"/>
      <c r="G6" s="606"/>
      <c r="H6" s="606"/>
      <c r="I6" s="606"/>
      <c r="J6" s="606"/>
      <c r="K6" s="606"/>
      <c r="L6" s="458"/>
      <c r="M6" s="918" t="s">
        <v>441</v>
      </c>
      <c r="N6" s="918"/>
      <c r="O6" s="918"/>
      <c r="P6" s="918" t="s">
        <v>442</v>
      </c>
      <c r="Q6" s="918"/>
      <c r="R6" s="918"/>
      <c r="S6" s="918" t="s">
        <v>443</v>
      </c>
      <c r="T6" s="918"/>
      <c r="U6" s="918"/>
      <c r="V6" s="918" t="s">
        <v>444</v>
      </c>
      <c r="W6" s="918"/>
      <c r="X6" s="918"/>
      <c r="Y6" s="918" t="s">
        <v>445</v>
      </c>
      <c r="Z6" s="918"/>
      <c r="AA6" s="918"/>
      <c r="AB6" s="918" t="s">
        <v>446</v>
      </c>
      <c r="AC6" s="918"/>
      <c r="AD6" s="918"/>
      <c r="AE6" s="918" t="s">
        <v>447</v>
      </c>
      <c r="AF6" s="918"/>
      <c r="AG6" s="918"/>
      <c r="AH6" s="918" t="s">
        <v>448</v>
      </c>
      <c r="AI6" s="918"/>
      <c r="AJ6" s="918"/>
      <c r="AK6" s="918" t="s">
        <v>449</v>
      </c>
      <c r="AL6" s="918"/>
      <c r="AM6" s="918"/>
      <c r="AN6" s="918" t="s">
        <v>450</v>
      </c>
      <c r="AO6" s="918"/>
      <c r="AP6" s="918"/>
      <c r="AQ6" s="918" t="s">
        <v>451</v>
      </c>
      <c r="AR6" s="918"/>
      <c r="AS6" s="918"/>
      <c r="AT6" s="918" t="s">
        <v>452</v>
      </c>
      <c r="AU6" s="918"/>
      <c r="AV6" s="921"/>
      <c r="AW6" s="910" t="s">
        <v>453</v>
      </c>
      <c r="AX6" s="911"/>
      <c r="AY6" s="911"/>
      <c r="AZ6" s="912"/>
      <c r="BA6" s="456"/>
      <c r="BB6" s="456"/>
      <c r="BC6" s="456"/>
      <c r="BD6" s="456"/>
      <c r="BE6" s="456"/>
    </row>
    <row r="7" spans="1:64" s="457" customFormat="1" ht="21" customHeight="1">
      <c r="A7" s="927" t="s">
        <v>454</v>
      </c>
      <c r="B7" s="928"/>
      <c r="C7" s="928"/>
      <c r="D7" s="928"/>
      <c r="E7" s="928"/>
      <c r="F7" s="928"/>
      <c r="G7" s="928"/>
      <c r="H7" s="928"/>
      <c r="I7" s="928"/>
      <c r="J7" s="928"/>
      <c r="K7" s="928"/>
      <c r="L7" s="929"/>
      <c r="M7" s="919"/>
      <c r="N7" s="920"/>
      <c r="O7" s="458" t="s">
        <v>107</v>
      </c>
      <c r="P7" s="919"/>
      <c r="Q7" s="920"/>
      <c r="R7" s="458" t="s">
        <v>107</v>
      </c>
      <c r="S7" s="919"/>
      <c r="T7" s="920"/>
      <c r="U7" s="458" t="s">
        <v>107</v>
      </c>
      <c r="V7" s="919"/>
      <c r="W7" s="920"/>
      <c r="X7" s="458" t="s">
        <v>107</v>
      </c>
      <c r="Y7" s="919"/>
      <c r="Z7" s="920"/>
      <c r="AA7" s="458" t="s">
        <v>107</v>
      </c>
      <c r="AB7" s="919"/>
      <c r="AC7" s="920"/>
      <c r="AD7" s="458" t="s">
        <v>107</v>
      </c>
      <c r="AE7" s="919"/>
      <c r="AF7" s="920"/>
      <c r="AG7" s="458" t="s">
        <v>107</v>
      </c>
      <c r="AH7" s="919"/>
      <c r="AI7" s="920"/>
      <c r="AJ7" s="458" t="s">
        <v>107</v>
      </c>
      <c r="AK7" s="919"/>
      <c r="AL7" s="920"/>
      <c r="AM7" s="458" t="s">
        <v>107</v>
      </c>
      <c r="AN7" s="919"/>
      <c r="AO7" s="920"/>
      <c r="AP7" s="458" t="s">
        <v>107</v>
      </c>
      <c r="AQ7" s="919"/>
      <c r="AR7" s="920"/>
      <c r="AS7" s="458" t="s">
        <v>107</v>
      </c>
      <c r="AT7" s="919"/>
      <c r="AU7" s="920"/>
      <c r="AV7" s="606" t="s">
        <v>107</v>
      </c>
      <c r="AW7" s="922">
        <f t="shared" ref="AW7:AW13" si="0">M7+P7+S7+V7+Y7+AB7+AE7+AH7+AK7+AN7+AQ7+AT7</f>
        <v>0</v>
      </c>
      <c r="AX7" s="923"/>
      <c r="AY7" s="923"/>
      <c r="AZ7" s="459" t="s">
        <v>107</v>
      </c>
      <c r="BA7" s="456"/>
      <c r="BB7" s="456"/>
      <c r="BC7" s="456"/>
      <c r="BD7" s="456"/>
      <c r="BE7" s="456"/>
    </row>
    <row r="8" spans="1:64" s="457" customFormat="1" ht="21" customHeight="1">
      <c r="A8" s="924" t="s">
        <v>455</v>
      </c>
      <c r="B8" s="925"/>
      <c r="C8" s="925"/>
      <c r="D8" s="925"/>
      <c r="E8" s="925"/>
      <c r="F8" s="925"/>
      <c r="G8" s="925"/>
      <c r="H8" s="925"/>
      <c r="I8" s="925"/>
      <c r="J8" s="925"/>
      <c r="K8" s="925"/>
      <c r="L8" s="926"/>
      <c r="M8" s="919"/>
      <c r="N8" s="920"/>
      <c r="O8" s="458" t="s">
        <v>107</v>
      </c>
      <c r="P8" s="919"/>
      <c r="Q8" s="920"/>
      <c r="R8" s="458" t="s">
        <v>107</v>
      </c>
      <c r="S8" s="919"/>
      <c r="T8" s="920"/>
      <c r="U8" s="458" t="s">
        <v>107</v>
      </c>
      <c r="V8" s="919"/>
      <c r="W8" s="920"/>
      <c r="X8" s="458" t="s">
        <v>107</v>
      </c>
      <c r="Y8" s="919"/>
      <c r="Z8" s="920"/>
      <c r="AA8" s="458" t="s">
        <v>107</v>
      </c>
      <c r="AB8" s="919"/>
      <c r="AC8" s="920"/>
      <c r="AD8" s="458" t="s">
        <v>107</v>
      </c>
      <c r="AE8" s="919"/>
      <c r="AF8" s="920"/>
      <c r="AG8" s="458" t="s">
        <v>107</v>
      </c>
      <c r="AH8" s="919"/>
      <c r="AI8" s="920"/>
      <c r="AJ8" s="458" t="s">
        <v>107</v>
      </c>
      <c r="AK8" s="919"/>
      <c r="AL8" s="920"/>
      <c r="AM8" s="458" t="s">
        <v>107</v>
      </c>
      <c r="AN8" s="919"/>
      <c r="AO8" s="920"/>
      <c r="AP8" s="458" t="s">
        <v>107</v>
      </c>
      <c r="AQ8" s="919"/>
      <c r="AR8" s="920"/>
      <c r="AS8" s="458" t="s">
        <v>107</v>
      </c>
      <c r="AT8" s="919"/>
      <c r="AU8" s="920"/>
      <c r="AV8" s="606" t="s">
        <v>107</v>
      </c>
      <c r="AW8" s="922">
        <f t="shared" si="0"/>
        <v>0</v>
      </c>
      <c r="AX8" s="923"/>
      <c r="AY8" s="923"/>
      <c r="AZ8" s="459" t="s">
        <v>107</v>
      </c>
      <c r="BA8" s="456"/>
      <c r="BB8" s="456"/>
      <c r="BC8" s="456"/>
      <c r="BD8" s="456"/>
      <c r="BE8" s="456"/>
    </row>
    <row r="9" spans="1:64" s="457" customFormat="1" ht="21" customHeight="1" thickBot="1">
      <c r="A9" s="941" t="s">
        <v>456</v>
      </c>
      <c r="B9" s="942"/>
      <c r="C9" s="942"/>
      <c r="D9" s="942"/>
      <c r="E9" s="942"/>
      <c r="F9" s="942"/>
      <c r="G9" s="942"/>
      <c r="H9" s="942"/>
      <c r="I9" s="942"/>
      <c r="J9" s="942"/>
      <c r="K9" s="942"/>
      <c r="L9" s="943"/>
      <c r="M9" s="932"/>
      <c r="N9" s="933"/>
      <c r="O9" s="460" t="s">
        <v>457</v>
      </c>
      <c r="P9" s="932"/>
      <c r="Q9" s="933"/>
      <c r="R9" s="460" t="s">
        <v>457</v>
      </c>
      <c r="S9" s="932"/>
      <c r="T9" s="933"/>
      <c r="U9" s="460" t="s">
        <v>457</v>
      </c>
      <c r="V9" s="932"/>
      <c r="W9" s="933"/>
      <c r="X9" s="460" t="s">
        <v>457</v>
      </c>
      <c r="Y9" s="932"/>
      <c r="Z9" s="933"/>
      <c r="AA9" s="460" t="s">
        <v>457</v>
      </c>
      <c r="AB9" s="932"/>
      <c r="AC9" s="933"/>
      <c r="AD9" s="460" t="s">
        <v>457</v>
      </c>
      <c r="AE9" s="932"/>
      <c r="AF9" s="933"/>
      <c r="AG9" s="460" t="s">
        <v>457</v>
      </c>
      <c r="AH9" s="932"/>
      <c r="AI9" s="933"/>
      <c r="AJ9" s="460" t="s">
        <v>457</v>
      </c>
      <c r="AK9" s="932"/>
      <c r="AL9" s="933"/>
      <c r="AM9" s="460" t="s">
        <v>457</v>
      </c>
      <c r="AN9" s="932"/>
      <c r="AO9" s="933"/>
      <c r="AP9" s="460" t="s">
        <v>457</v>
      </c>
      <c r="AQ9" s="932"/>
      <c r="AR9" s="933"/>
      <c r="AS9" s="460" t="s">
        <v>457</v>
      </c>
      <c r="AT9" s="932"/>
      <c r="AU9" s="933"/>
      <c r="AV9" s="461" t="s">
        <v>457</v>
      </c>
      <c r="AW9" s="934">
        <f t="shared" si="0"/>
        <v>0</v>
      </c>
      <c r="AX9" s="935"/>
      <c r="AY9" s="935"/>
      <c r="AZ9" s="462" t="s">
        <v>457</v>
      </c>
      <c r="BA9" s="456"/>
      <c r="BB9" s="456"/>
      <c r="BC9" s="456"/>
      <c r="BD9" s="456"/>
      <c r="BE9" s="456"/>
    </row>
    <row r="10" spans="1:64" s="457" customFormat="1" ht="21" customHeight="1">
      <c r="A10" s="936" t="s">
        <v>458</v>
      </c>
      <c r="B10" s="937"/>
      <c r="C10" s="937"/>
      <c r="D10" s="937"/>
      <c r="E10" s="937"/>
      <c r="F10" s="937"/>
      <c r="G10" s="937"/>
      <c r="H10" s="937"/>
      <c r="I10" s="937"/>
      <c r="J10" s="937"/>
      <c r="K10" s="937"/>
      <c r="L10" s="938"/>
      <c r="M10" s="939"/>
      <c r="N10" s="940"/>
      <c r="O10" s="463" t="s">
        <v>457</v>
      </c>
      <c r="P10" s="939"/>
      <c r="Q10" s="940"/>
      <c r="R10" s="463" t="s">
        <v>457</v>
      </c>
      <c r="S10" s="939"/>
      <c r="T10" s="940"/>
      <c r="U10" s="463" t="s">
        <v>457</v>
      </c>
      <c r="V10" s="939"/>
      <c r="W10" s="940"/>
      <c r="X10" s="463" t="s">
        <v>457</v>
      </c>
      <c r="Y10" s="939"/>
      <c r="Z10" s="940"/>
      <c r="AA10" s="463" t="s">
        <v>457</v>
      </c>
      <c r="AB10" s="939"/>
      <c r="AC10" s="940"/>
      <c r="AD10" s="463" t="s">
        <v>457</v>
      </c>
      <c r="AE10" s="939"/>
      <c r="AF10" s="940"/>
      <c r="AG10" s="463" t="s">
        <v>457</v>
      </c>
      <c r="AH10" s="939"/>
      <c r="AI10" s="940"/>
      <c r="AJ10" s="463" t="s">
        <v>457</v>
      </c>
      <c r="AK10" s="939"/>
      <c r="AL10" s="940"/>
      <c r="AM10" s="463" t="s">
        <v>457</v>
      </c>
      <c r="AN10" s="939"/>
      <c r="AO10" s="940"/>
      <c r="AP10" s="463" t="s">
        <v>457</v>
      </c>
      <c r="AQ10" s="939"/>
      <c r="AR10" s="940"/>
      <c r="AS10" s="463" t="s">
        <v>457</v>
      </c>
      <c r="AT10" s="939"/>
      <c r="AU10" s="940"/>
      <c r="AV10" s="464" t="s">
        <v>457</v>
      </c>
      <c r="AW10" s="930">
        <f t="shared" si="0"/>
        <v>0</v>
      </c>
      <c r="AX10" s="931"/>
      <c r="AY10" s="931"/>
      <c r="AZ10" s="465" t="s">
        <v>457</v>
      </c>
      <c r="BA10" s="456"/>
      <c r="BB10" s="456"/>
      <c r="BC10" s="456"/>
      <c r="BD10" s="456"/>
      <c r="BE10" s="456"/>
    </row>
    <row r="11" spans="1:64" s="457" customFormat="1" ht="21" customHeight="1" thickBot="1">
      <c r="A11" s="941" t="s">
        <v>459</v>
      </c>
      <c r="B11" s="942"/>
      <c r="C11" s="942"/>
      <c r="D11" s="942"/>
      <c r="E11" s="942"/>
      <c r="F11" s="942"/>
      <c r="G11" s="942"/>
      <c r="H11" s="942"/>
      <c r="I11" s="942"/>
      <c r="J11" s="942"/>
      <c r="K11" s="942"/>
      <c r="L11" s="943"/>
      <c r="M11" s="944">
        <f>M9-M10</f>
        <v>0</v>
      </c>
      <c r="N11" s="935"/>
      <c r="O11" s="460" t="s">
        <v>457</v>
      </c>
      <c r="P11" s="944">
        <f>P9-P10</f>
        <v>0</v>
      </c>
      <c r="Q11" s="935"/>
      <c r="R11" s="460" t="s">
        <v>457</v>
      </c>
      <c r="S11" s="944">
        <f>S9-S10</f>
        <v>0</v>
      </c>
      <c r="T11" s="935"/>
      <c r="U11" s="460" t="s">
        <v>457</v>
      </c>
      <c r="V11" s="944">
        <f>V9-V10</f>
        <v>0</v>
      </c>
      <c r="W11" s="935"/>
      <c r="X11" s="460" t="s">
        <v>457</v>
      </c>
      <c r="Y11" s="944">
        <f>Y9-Y10</f>
        <v>0</v>
      </c>
      <c r="Z11" s="935"/>
      <c r="AA11" s="460" t="s">
        <v>457</v>
      </c>
      <c r="AB11" s="944">
        <f>AB9-AB10</f>
        <v>0</v>
      </c>
      <c r="AC11" s="935"/>
      <c r="AD11" s="460" t="s">
        <v>457</v>
      </c>
      <c r="AE11" s="944">
        <f>AE9-AE10</f>
        <v>0</v>
      </c>
      <c r="AF11" s="935"/>
      <c r="AG11" s="460" t="s">
        <v>457</v>
      </c>
      <c r="AH11" s="944">
        <f>AH9-AH10</f>
        <v>0</v>
      </c>
      <c r="AI11" s="935"/>
      <c r="AJ11" s="460" t="s">
        <v>457</v>
      </c>
      <c r="AK11" s="944">
        <f>AK9-AK10</f>
        <v>0</v>
      </c>
      <c r="AL11" s="935"/>
      <c r="AM11" s="460" t="s">
        <v>457</v>
      </c>
      <c r="AN11" s="944">
        <f>AN9-AN10</f>
        <v>0</v>
      </c>
      <c r="AO11" s="935"/>
      <c r="AP11" s="460" t="s">
        <v>457</v>
      </c>
      <c r="AQ11" s="944">
        <f>AQ9-AQ10</f>
        <v>0</v>
      </c>
      <c r="AR11" s="935"/>
      <c r="AS11" s="460" t="s">
        <v>457</v>
      </c>
      <c r="AT11" s="944">
        <f>AT9-AT10</f>
        <v>0</v>
      </c>
      <c r="AU11" s="935"/>
      <c r="AV11" s="461" t="s">
        <v>457</v>
      </c>
      <c r="AW11" s="934">
        <f t="shared" si="0"/>
        <v>0</v>
      </c>
      <c r="AX11" s="935"/>
      <c r="AY11" s="935"/>
      <c r="AZ11" s="462" t="s">
        <v>457</v>
      </c>
      <c r="BA11" s="456"/>
      <c r="BB11" s="456"/>
      <c r="BC11" s="456"/>
      <c r="BD11" s="456"/>
      <c r="BE11" s="456"/>
    </row>
    <row r="12" spans="1:64" s="457" customFormat="1" ht="32.25" customHeight="1" thickBot="1">
      <c r="A12" s="947" t="s">
        <v>460</v>
      </c>
      <c r="B12" s="948"/>
      <c r="C12" s="948"/>
      <c r="D12" s="948"/>
      <c r="E12" s="948"/>
      <c r="F12" s="948"/>
      <c r="G12" s="948"/>
      <c r="H12" s="948"/>
      <c r="I12" s="948"/>
      <c r="J12" s="948"/>
      <c r="K12" s="948"/>
      <c r="L12" s="949"/>
      <c r="M12" s="945"/>
      <c r="N12" s="946"/>
      <c r="O12" s="466" t="s">
        <v>457</v>
      </c>
      <c r="P12" s="945"/>
      <c r="Q12" s="946"/>
      <c r="R12" s="466" t="s">
        <v>457</v>
      </c>
      <c r="S12" s="945"/>
      <c r="T12" s="946"/>
      <c r="U12" s="466" t="s">
        <v>457</v>
      </c>
      <c r="V12" s="945"/>
      <c r="W12" s="946"/>
      <c r="X12" s="466" t="s">
        <v>457</v>
      </c>
      <c r="Y12" s="945"/>
      <c r="Z12" s="946"/>
      <c r="AA12" s="466" t="s">
        <v>457</v>
      </c>
      <c r="AB12" s="945"/>
      <c r="AC12" s="946"/>
      <c r="AD12" s="466" t="s">
        <v>457</v>
      </c>
      <c r="AE12" s="945"/>
      <c r="AF12" s="946"/>
      <c r="AG12" s="466" t="s">
        <v>457</v>
      </c>
      <c r="AH12" s="945"/>
      <c r="AI12" s="946"/>
      <c r="AJ12" s="466" t="s">
        <v>457</v>
      </c>
      <c r="AK12" s="945"/>
      <c r="AL12" s="946"/>
      <c r="AM12" s="466" t="s">
        <v>457</v>
      </c>
      <c r="AN12" s="945"/>
      <c r="AO12" s="946"/>
      <c r="AP12" s="466" t="s">
        <v>457</v>
      </c>
      <c r="AQ12" s="945"/>
      <c r="AR12" s="946"/>
      <c r="AS12" s="466" t="s">
        <v>457</v>
      </c>
      <c r="AT12" s="945"/>
      <c r="AU12" s="946"/>
      <c r="AV12" s="467" t="s">
        <v>457</v>
      </c>
      <c r="AW12" s="899">
        <f t="shared" si="0"/>
        <v>0</v>
      </c>
      <c r="AX12" s="900"/>
      <c r="AY12" s="900"/>
      <c r="AZ12" s="468" t="s">
        <v>457</v>
      </c>
      <c r="BA12" s="456"/>
      <c r="BB12" s="456"/>
      <c r="BC12" s="456"/>
      <c r="BD12" s="456"/>
      <c r="BE12" s="456"/>
    </row>
    <row r="13" spans="1:64" s="457" customFormat="1" ht="32.25" customHeight="1" thickBot="1">
      <c r="A13" s="952" t="s">
        <v>461</v>
      </c>
      <c r="B13" s="953"/>
      <c r="C13" s="953"/>
      <c r="D13" s="953"/>
      <c r="E13" s="953"/>
      <c r="F13" s="953"/>
      <c r="G13" s="953"/>
      <c r="H13" s="953"/>
      <c r="I13" s="953"/>
      <c r="J13" s="953"/>
      <c r="K13" s="953"/>
      <c r="L13" s="953"/>
      <c r="M13" s="945"/>
      <c r="N13" s="946"/>
      <c r="O13" s="466" t="s">
        <v>457</v>
      </c>
      <c r="P13" s="945"/>
      <c r="Q13" s="946"/>
      <c r="R13" s="466" t="s">
        <v>457</v>
      </c>
      <c r="S13" s="945"/>
      <c r="T13" s="946"/>
      <c r="U13" s="466" t="s">
        <v>457</v>
      </c>
      <c r="V13" s="945"/>
      <c r="W13" s="946"/>
      <c r="X13" s="466" t="s">
        <v>457</v>
      </c>
      <c r="Y13" s="945"/>
      <c r="Z13" s="946"/>
      <c r="AA13" s="466" t="s">
        <v>457</v>
      </c>
      <c r="AB13" s="945"/>
      <c r="AC13" s="946"/>
      <c r="AD13" s="466" t="s">
        <v>457</v>
      </c>
      <c r="AE13" s="945"/>
      <c r="AF13" s="946"/>
      <c r="AG13" s="466" t="s">
        <v>457</v>
      </c>
      <c r="AH13" s="945"/>
      <c r="AI13" s="946"/>
      <c r="AJ13" s="466" t="s">
        <v>457</v>
      </c>
      <c r="AK13" s="945"/>
      <c r="AL13" s="946"/>
      <c r="AM13" s="466" t="s">
        <v>457</v>
      </c>
      <c r="AN13" s="945"/>
      <c r="AO13" s="946"/>
      <c r="AP13" s="466" t="s">
        <v>457</v>
      </c>
      <c r="AQ13" s="945"/>
      <c r="AR13" s="946"/>
      <c r="AS13" s="466" t="s">
        <v>457</v>
      </c>
      <c r="AT13" s="945"/>
      <c r="AU13" s="946"/>
      <c r="AV13" s="467" t="s">
        <v>457</v>
      </c>
      <c r="AW13" s="899">
        <f t="shared" si="0"/>
        <v>0</v>
      </c>
      <c r="AX13" s="900"/>
      <c r="AY13" s="900"/>
      <c r="AZ13" s="468" t="s">
        <v>457</v>
      </c>
      <c r="BA13" s="456"/>
      <c r="BB13" s="456"/>
      <c r="BC13" s="456"/>
      <c r="BD13" s="456"/>
      <c r="BE13" s="456"/>
    </row>
    <row r="14" spans="1:64" s="457" customFormat="1" ht="21" customHeight="1">
      <c r="A14" s="608" t="s">
        <v>462</v>
      </c>
      <c r="B14" s="456"/>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c r="BE14" s="456"/>
    </row>
    <row r="15" spans="1:64" s="457" customFormat="1" ht="27" customHeight="1">
      <c r="A15" s="469" t="s">
        <v>463</v>
      </c>
      <c r="B15" s="606"/>
      <c r="C15" s="606"/>
      <c r="D15" s="606"/>
      <c r="E15" s="606"/>
      <c r="F15" s="606"/>
      <c r="G15" s="606"/>
      <c r="H15" s="606"/>
      <c r="I15" s="458"/>
      <c r="J15" s="470" t="s">
        <v>464</v>
      </c>
      <c r="K15" s="950">
        <f>AW7</f>
        <v>0</v>
      </c>
      <c r="L15" s="950"/>
      <c r="M15" s="950"/>
      <c r="N15" s="950"/>
      <c r="O15" s="607" t="s">
        <v>465</v>
      </c>
      <c r="P15" s="458" t="s">
        <v>107</v>
      </c>
      <c r="Q15" s="608" t="s">
        <v>466</v>
      </c>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row>
    <row r="16" spans="1:64" s="457" customFormat="1" ht="27" customHeight="1">
      <c r="A16" s="951" t="s">
        <v>467</v>
      </c>
      <c r="B16" s="925"/>
      <c r="C16" s="925"/>
      <c r="D16" s="925"/>
      <c r="E16" s="925"/>
      <c r="F16" s="925"/>
      <c r="G16" s="925"/>
      <c r="H16" s="925"/>
      <c r="I16" s="926"/>
      <c r="J16" s="470" t="s">
        <v>464</v>
      </c>
      <c r="K16" s="950">
        <f>AW8</f>
        <v>0</v>
      </c>
      <c r="L16" s="950"/>
      <c r="M16" s="950"/>
      <c r="N16" s="950"/>
      <c r="O16" s="607" t="s">
        <v>465</v>
      </c>
      <c r="P16" s="458" t="s">
        <v>107</v>
      </c>
      <c r="Q16" s="608" t="s">
        <v>468</v>
      </c>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row>
    <row r="17" spans="1:61" s="457" customFormat="1" ht="27" customHeight="1">
      <c r="A17" s="469" t="s">
        <v>469</v>
      </c>
      <c r="B17" s="606"/>
      <c r="C17" s="606"/>
      <c r="D17" s="606"/>
      <c r="E17" s="606"/>
      <c r="F17" s="606"/>
      <c r="G17" s="606"/>
      <c r="H17" s="606"/>
      <c r="I17" s="458"/>
      <c r="J17" s="470" t="s">
        <v>464</v>
      </c>
      <c r="K17" s="950">
        <f>AW9</f>
        <v>0</v>
      </c>
      <c r="L17" s="950"/>
      <c r="M17" s="950"/>
      <c r="N17" s="950"/>
      <c r="O17" s="607" t="s">
        <v>465</v>
      </c>
      <c r="P17" s="458" t="s">
        <v>6</v>
      </c>
      <c r="Q17" s="610" t="s">
        <v>470</v>
      </c>
      <c r="R17" s="456"/>
      <c r="S17" s="456"/>
      <c r="T17" s="456"/>
      <c r="U17" s="456"/>
      <c r="V17" s="456"/>
      <c r="W17" s="456"/>
      <c r="X17" s="456"/>
      <c r="Y17" s="456"/>
      <c r="Z17" s="456"/>
      <c r="AA17" s="456"/>
      <c r="AB17" s="456"/>
      <c r="AC17" s="456"/>
      <c r="AD17" s="456"/>
      <c r="AE17" s="456"/>
      <c r="AF17" s="456"/>
      <c r="AG17" s="456"/>
      <c r="AH17" s="456"/>
      <c r="AI17" s="456"/>
      <c r="AJ17" s="610"/>
      <c r="AK17" s="456"/>
      <c r="AL17" s="456"/>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row>
    <row r="18" spans="1:61" s="457" customFormat="1" ht="27" customHeight="1">
      <c r="A18" s="954" t="s">
        <v>471</v>
      </c>
      <c r="B18" s="955"/>
      <c r="C18" s="955"/>
      <c r="D18" s="955"/>
      <c r="E18" s="955"/>
      <c r="F18" s="955"/>
      <c r="G18" s="955"/>
      <c r="H18" s="955"/>
      <c r="I18" s="956"/>
      <c r="J18" s="470" t="s">
        <v>464</v>
      </c>
      <c r="K18" s="957" t="e">
        <f>ROUNDUP(K17/K15,1)</f>
        <v>#DIV/0!</v>
      </c>
      <c r="L18" s="957"/>
      <c r="M18" s="957"/>
      <c r="N18" s="957"/>
      <c r="O18" s="607" t="s">
        <v>465</v>
      </c>
      <c r="P18" s="458" t="s">
        <v>6</v>
      </c>
      <c r="Q18" s="610" t="s">
        <v>472</v>
      </c>
      <c r="R18" s="456"/>
      <c r="S18" s="456"/>
      <c r="T18" s="456"/>
      <c r="U18" s="456"/>
      <c r="V18" s="456"/>
      <c r="W18" s="456"/>
      <c r="X18" s="456"/>
      <c r="Y18" s="456"/>
      <c r="Z18" s="471"/>
      <c r="AA18" s="471"/>
      <c r="AB18" s="608"/>
      <c r="AC18" s="608"/>
      <c r="AD18" s="456"/>
      <c r="AE18" s="456"/>
      <c r="AF18" s="456"/>
      <c r="AG18" s="456"/>
      <c r="AH18" s="456"/>
      <c r="AI18" s="456"/>
      <c r="AJ18" s="610"/>
      <c r="AK18" s="456"/>
      <c r="AL18" s="456"/>
      <c r="AM18" s="456"/>
      <c r="AN18" s="456"/>
      <c r="AO18" s="456"/>
      <c r="AP18" s="456"/>
      <c r="AQ18" s="456"/>
      <c r="AR18" s="456"/>
      <c r="AS18" s="456"/>
      <c r="AT18" s="456"/>
      <c r="AU18" s="456"/>
      <c r="AV18" s="456"/>
      <c r="AW18" s="456"/>
      <c r="AX18" s="456"/>
      <c r="AY18" s="456"/>
      <c r="AZ18" s="456"/>
      <c r="BA18" s="456"/>
      <c r="BB18" s="456"/>
      <c r="BC18" s="456"/>
      <c r="BD18" s="456"/>
      <c r="BE18" s="456"/>
      <c r="BF18" s="456"/>
    </row>
    <row r="19" spans="1:61" s="457" customFormat="1" ht="27" customHeight="1">
      <c r="A19" s="469" t="s">
        <v>473</v>
      </c>
      <c r="B19" s="606"/>
      <c r="C19" s="606"/>
      <c r="D19" s="606"/>
      <c r="E19" s="606"/>
      <c r="F19" s="606"/>
      <c r="G19" s="606"/>
      <c r="H19" s="606"/>
      <c r="I19" s="458"/>
      <c r="J19" s="470" t="s">
        <v>464</v>
      </c>
      <c r="K19" s="957" t="e">
        <f>ROUNDUP(AW10/K16,1)</f>
        <v>#DIV/0!</v>
      </c>
      <c r="L19" s="957"/>
      <c r="M19" s="957"/>
      <c r="N19" s="957"/>
      <c r="O19" s="607" t="s">
        <v>465</v>
      </c>
      <c r="P19" s="458" t="s">
        <v>6</v>
      </c>
      <c r="Q19" s="610" t="s">
        <v>474</v>
      </c>
      <c r="R19" s="456"/>
      <c r="S19" s="456"/>
      <c r="T19" s="456"/>
      <c r="U19" s="456"/>
      <c r="V19" s="456"/>
      <c r="W19" s="456"/>
      <c r="X19" s="456"/>
      <c r="Y19" s="456"/>
      <c r="Z19" s="471"/>
      <c r="AA19" s="471"/>
      <c r="AB19" s="608"/>
      <c r="AC19" s="608"/>
      <c r="AD19" s="456"/>
      <c r="AE19" s="456"/>
      <c r="AF19" s="456"/>
      <c r="AG19" s="456"/>
      <c r="AH19" s="456"/>
      <c r="AI19" s="456"/>
      <c r="AJ19" s="610"/>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row>
    <row r="20" spans="1:61" s="457" customFormat="1" ht="27" customHeight="1">
      <c r="A20" s="954" t="s">
        <v>475</v>
      </c>
      <c r="B20" s="925"/>
      <c r="C20" s="925"/>
      <c r="D20" s="925"/>
      <c r="E20" s="925"/>
      <c r="F20" s="925"/>
      <c r="G20" s="925"/>
      <c r="H20" s="925"/>
      <c r="I20" s="926"/>
      <c r="J20" s="470" t="s">
        <v>464</v>
      </c>
      <c r="K20" s="957" t="e">
        <f>ROUNDUP(AW11/K15,1)</f>
        <v>#DIV/0!</v>
      </c>
      <c r="L20" s="957"/>
      <c r="M20" s="957"/>
      <c r="N20" s="957"/>
      <c r="O20" s="607" t="s">
        <v>465</v>
      </c>
      <c r="P20" s="458" t="s">
        <v>6</v>
      </c>
      <c r="Q20" s="610" t="s">
        <v>476</v>
      </c>
      <c r="R20" s="608"/>
      <c r="S20" s="608"/>
      <c r="T20" s="608"/>
      <c r="U20" s="608"/>
      <c r="V20" s="608"/>
      <c r="W20" s="608"/>
      <c r="X20" s="608"/>
      <c r="Y20" s="608"/>
      <c r="Z20" s="472"/>
      <c r="AA20" s="473"/>
      <c r="AB20" s="473"/>
      <c r="AC20" s="473"/>
      <c r="AD20" s="473"/>
      <c r="AE20" s="472"/>
      <c r="AF20" s="456"/>
      <c r="AG20" s="610"/>
      <c r="AH20" s="456"/>
      <c r="AI20" s="456"/>
      <c r="AJ20" s="610"/>
      <c r="AK20" s="456"/>
      <c r="AL20" s="456"/>
      <c r="AM20" s="456"/>
      <c r="AN20" s="456"/>
      <c r="AO20" s="456"/>
      <c r="AP20" s="456"/>
      <c r="AQ20" s="456"/>
      <c r="AR20" s="456"/>
      <c r="AS20" s="456"/>
      <c r="AT20" s="456"/>
      <c r="AU20" s="456"/>
      <c r="AV20" s="456"/>
      <c r="AW20" s="456"/>
      <c r="AX20" s="456"/>
      <c r="AY20" s="456"/>
      <c r="AZ20" s="456"/>
      <c r="BA20" s="456"/>
      <c r="BB20" s="456"/>
      <c r="BC20" s="456"/>
      <c r="BD20" s="456"/>
      <c r="BE20" s="456"/>
      <c r="BF20" s="456"/>
    </row>
    <row r="21" spans="1:61" s="457" customFormat="1" ht="15.75" customHeight="1">
      <c r="A21" s="958" t="s">
        <v>477</v>
      </c>
      <c r="B21" s="959"/>
      <c r="C21" s="959"/>
      <c r="D21" s="959"/>
      <c r="E21" s="959"/>
      <c r="F21" s="959"/>
      <c r="G21" s="959"/>
      <c r="H21" s="959"/>
      <c r="I21" s="960"/>
      <c r="J21" s="964" t="s">
        <v>464</v>
      </c>
      <c r="K21" s="966" t="e">
        <f>K18/6</f>
        <v>#DIV/0!</v>
      </c>
      <c r="L21" s="966"/>
      <c r="M21" s="966"/>
      <c r="N21" s="966"/>
      <c r="O21" s="968" t="s">
        <v>465</v>
      </c>
      <c r="P21" s="970" t="s">
        <v>6</v>
      </c>
      <c r="Q21" s="972" t="s">
        <v>478</v>
      </c>
      <c r="R21" s="973"/>
      <c r="S21" s="973"/>
      <c r="T21" s="973"/>
      <c r="U21" s="973"/>
      <c r="V21" s="973"/>
      <c r="W21" s="973"/>
      <c r="X21" s="973"/>
      <c r="Y21" s="973"/>
      <c r="Z21" s="973"/>
      <c r="AA21" s="973"/>
      <c r="AB21" s="973"/>
      <c r="AC21" s="973"/>
      <c r="AD21" s="973"/>
      <c r="AE21" s="973"/>
      <c r="AF21" s="973"/>
      <c r="AG21" s="973"/>
      <c r="AH21" s="973"/>
      <c r="AI21" s="973"/>
      <c r="AJ21" s="973"/>
      <c r="AK21" s="608"/>
      <c r="AL21" s="608"/>
      <c r="AM21" s="608"/>
      <c r="AN21" s="608"/>
      <c r="AO21" s="608"/>
      <c r="AP21" s="608"/>
      <c r="AQ21" s="608"/>
      <c r="AR21" s="608"/>
      <c r="AS21" s="608"/>
      <c r="AT21" s="608"/>
      <c r="AU21" s="608"/>
      <c r="AV21" s="608"/>
      <c r="AW21" s="608"/>
      <c r="AX21" s="608"/>
      <c r="AY21" s="608"/>
      <c r="AZ21" s="608"/>
      <c r="BA21" s="608"/>
      <c r="BB21" s="456"/>
      <c r="BC21" s="456"/>
      <c r="BD21" s="456"/>
      <c r="BE21" s="456"/>
    </row>
    <row r="22" spans="1:61" s="457" customFormat="1" ht="15.75" customHeight="1">
      <c r="A22" s="961"/>
      <c r="B22" s="962"/>
      <c r="C22" s="962"/>
      <c r="D22" s="962"/>
      <c r="E22" s="962"/>
      <c r="F22" s="962"/>
      <c r="G22" s="962"/>
      <c r="H22" s="962"/>
      <c r="I22" s="963"/>
      <c r="J22" s="965"/>
      <c r="K22" s="967"/>
      <c r="L22" s="967"/>
      <c r="M22" s="967"/>
      <c r="N22" s="967"/>
      <c r="O22" s="969"/>
      <c r="P22" s="971"/>
      <c r="Q22" s="972"/>
      <c r="R22" s="973"/>
      <c r="S22" s="973"/>
      <c r="T22" s="973"/>
      <c r="U22" s="973"/>
      <c r="V22" s="973"/>
      <c r="W22" s="973"/>
      <c r="X22" s="973"/>
      <c r="Y22" s="973"/>
      <c r="Z22" s="973"/>
      <c r="AA22" s="973"/>
      <c r="AB22" s="973"/>
      <c r="AC22" s="973"/>
      <c r="AD22" s="973"/>
      <c r="AE22" s="973"/>
      <c r="AF22" s="973"/>
      <c r="AG22" s="973"/>
      <c r="AH22" s="973"/>
      <c r="AI22" s="973"/>
      <c r="AJ22" s="973"/>
      <c r="AK22" s="608"/>
      <c r="AL22" s="608"/>
      <c r="AM22" s="608"/>
      <c r="AN22" s="608"/>
      <c r="AO22" s="608"/>
      <c r="AP22" s="608"/>
      <c r="AQ22" s="608"/>
      <c r="AR22" s="608"/>
      <c r="AS22" s="608"/>
      <c r="AT22" s="608"/>
      <c r="AU22" s="608"/>
      <c r="AV22" s="608"/>
      <c r="AW22" s="608"/>
      <c r="AX22" s="608"/>
      <c r="AY22" s="608"/>
      <c r="AZ22" s="608"/>
      <c r="BA22" s="608"/>
      <c r="BB22" s="456"/>
      <c r="BC22" s="456"/>
      <c r="BD22" s="456"/>
      <c r="BE22" s="456"/>
    </row>
    <row r="23" spans="1:61" s="457" customFormat="1" ht="21.75" customHeight="1">
      <c r="A23" s="958" t="s">
        <v>479</v>
      </c>
      <c r="B23" s="959"/>
      <c r="C23" s="959"/>
      <c r="D23" s="959"/>
      <c r="E23" s="959"/>
      <c r="F23" s="959"/>
      <c r="G23" s="959"/>
      <c r="H23" s="959"/>
      <c r="I23" s="960"/>
      <c r="J23" s="964" t="s">
        <v>464</v>
      </c>
      <c r="K23" s="966" t="e">
        <f>(K19/10)+(K20/6)</f>
        <v>#DIV/0!</v>
      </c>
      <c r="L23" s="966"/>
      <c r="M23" s="966"/>
      <c r="N23" s="966"/>
      <c r="O23" s="968" t="s">
        <v>465</v>
      </c>
      <c r="P23" s="970" t="s">
        <v>6</v>
      </c>
      <c r="Q23" s="972" t="s">
        <v>480</v>
      </c>
      <c r="R23" s="973"/>
      <c r="S23" s="973"/>
      <c r="T23" s="973"/>
      <c r="U23" s="973"/>
      <c r="V23" s="973"/>
      <c r="W23" s="973"/>
      <c r="X23" s="973"/>
      <c r="Y23" s="973"/>
      <c r="Z23" s="973"/>
      <c r="AA23" s="973"/>
      <c r="AB23" s="973"/>
      <c r="AC23" s="973"/>
      <c r="AD23" s="973"/>
      <c r="AE23" s="973"/>
      <c r="AF23" s="973"/>
      <c r="AG23" s="973"/>
      <c r="AH23" s="973"/>
      <c r="AI23" s="973"/>
      <c r="AJ23" s="973"/>
      <c r="AK23" s="608"/>
      <c r="AL23" s="608"/>
      <c r="AM23" s="608"/>
      <c r="AN23" s="608"/>
      <c r="AO23" s="608"/>
      <c r="AP23" s="608"/>
      <c r="AQ23" s="608"/>
      <c r="AR23" s="608"/>
      <c r="AS23" s="608"/>
      <c r="AT23" s="608"/>
      <c r="AU23" s="608"/>
      <c r="AV23" s="608"/>
      <c r="AW23" s="608"/>
      <c r="AX23" s="608"/>
      <c r="AY23" s="608"/>
      <c r="AZ23" s="608"/>
      <c r="BA23" s="608"/>
      <c r="BB23" s="456"/>
      <c r="BC23" s="456"/>
      <c r="BD23" s="456"/>
      <c r="BE23" s="456"/>
    </row>
    <row r="24" spans="1:61" s="457" customFormat="1" ht="18.75" customHeight="1">
      <c r="A24" s="961"/>
      <c r="B24" s="962"/>
      <c r="C24" s="962"/>
      <c r="D24" s="962"/>
      <c r="E24" s="962"/>
      <c r="F24" s="962"/>
      <c r="G24" s="962"/>
      <c r="H24" s="962"/>
      <c r="I24" s="963"/>
      <c r="J24" s="965"/>
      <c r="K24" s="967"/>
      <c r="L24" s="967"/>
      <c r="M24" s="967"/>
      <c r="N24" s="967"/>
      <c r="O24" s="969"/>
      <c r="P24" s="971"/>
      <c r="Q24" s="972"/>
      <c r="R24" s="973"/>
      <c r="S24" s="973"/>
      <c r="T24" s="973"/>
      <c r="U24" s="973"/>
      <c r="V24" s="973"/>
      <c r="W24" s="973"/>
      <c r="X24" s="973"/>
      <c r="Y24" s="973"/>
      <c r="Z24" s="973"/>
      <c r="AA24" s="973"/>
      <c r="AB24" s="973"/>
      <c r="AC24" s="973"/>
      <c r="AD24" s="973"/>
      <c r="AE24" s="973"/>
      <c r="AF24" s="973"/>
      <c r="AG24" s="973"/>
      <c r="AH24" s="973"/>
      <c r="AI24" s="973"/>
      <c r="AJ24" s="973"/>
      <c r="AK24" s="608"/>
      <c r="AL24" s="608"/>
      <c r="AM24" s="608"/>
      <c r="AN24" s="608"/>
      <c r="AO24" s="608"/>
      <c r="AP24" s="608"/>
      <c r="AQ24" s="608"/>
      <c r="AR24" s="608"/>
      <c r="AS24" s="608"/>
      <c r="AT24" s="608"/>
      <c r="AU24" s="608"/>
      <c r="AV24" s="608"/>
      <c r="AW24" s="608"/>
      <c r="AX24" s="608"/>
      <c r="AY24" s="608"/>
      <c r="AZ24" s="608"/>
      <c r="BA24" s="608"/>
      <c r="BB24" s="456"/>
      <c r="BC24" s="456"/>
      <c r="BD24" s="456"/>
      <c r="BE24" s="456"/>
    </row>
    <row r="25" spans="1:61" s="457" customFormat="1" ht="24.75" customHeight="1">
      <c r="A25" s="958" t="s">
        <v>481</v>
      </c>
      <c r="B25" s="959"/>
      <c r="C25" s="959"/>
      <c r="D25" s="959"/>
      <c r="E25" s="959"/>
      <c r="F25" s="959"/>
      <c r="G25" s="959"/>
      <c r="H25" s="959"/>
      <c r="I25" s="960"/>
      <c r="J25" s="964" t="s">
        <v>464</v>
      </c>
      <c r="K25" s="966" t="str">
        <f>IF(M4="就労移行支援",K18/6,IF(OR(M4="認定就労移行支援",M4="就労継続支援Ａ型",M4="就労継続支援Ｂ型"),K18/10,""))</f>
        <v/>
      </c>
      <c r="L25" s="966"/>
      <c r="M25" s="966"/>
      <c r="N25" s="966"/>
      <c r="O25" s="968" t="s">
        <v>465</v>
      </c>
      <c r="P25" s="970" t="s">
        <v>6</v>
      </c>
      <c r="Q25" s="974" t="s">
        <v>482</v>
      </c>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5"/>
      <c r="AQ25" s="975"/>
      <c r="AR25" s="975"/>
      <c r="AS25" s="975"/>
      <c r="AT25" s="975"/>
      <c r="AU25" s="975"/>
      <c r="AV25" s="975"/>
      <c r="AW25" s="975"/>
      <c r="AX25" s="975"/>
      <c r="AY25" s="975"/>
      <c r="AZ25" s="975"/>
      <c r="BA25" s="975"/>
      <c r="BB25" s="456"/>
      <c r="BC25" s="456"/>
      <c r="BD25" s="456"/>
      <c r="BE25" s="456"/>
    </row>
    <row r="26" spans="1:61" s="457" customFormat="1" ht="24" customHeight="1">
      <c r="A26" s="961"/>
      <c r="B26" s="962"/>
      <c r="C26" s="962"/>
      <c r="D26" s="962"/>
      <c r="E26" s="962"/>
      <c r="F26" s="962"/>
      <c r="G26" s="962"/>
      <c r="H26" s="962"/>
      <c r="I26" s="963"/>
      <c r="J26" s="965"/>
      <c r="K26" s="967"/>
      <c r="L26" s="967"/>
      <c r="M26" s="967"/>
      <c r="N26" s="967"/>
      <c r="O26" s="969"/>
      <c r="P26" s="971"/>
      <c r="Q26" s="976"/>
      <c r="R26" s="975"/>
      <c r="S26" s="975"/>
      <c r="T26" s="975"/>
      <c r="U26" s="975"/>
      <c r="V26" s="975"/>
      <c r="W26" s="975"/>
      <c r="X26" s="975"/>
      <c r="Y26" s="975"/>
      <c r="Z26" s="975"/>
      <c r="AA26" s="975"/>
      <c r="AB26" s="975"/>
      <c r="AC26" s="975"/>
      <c r="AD26" s="975"/>
      <c r="AE26" s="975"/>
      <c r="AF26" s="975"/>
      <c r="AG26" s="975"/>
      <c r="AH26" s="975"/>
      <c r="AI26" s="975"/>
      <c r="AJ26" s="975"/>
      <c r="AK26" s="975"/>
      <c r="AL26" s="975"/>
      <c r="AM26" s="975"/>
      <c r="AN26" s="975"/>
      <c r="AO26" s="975"/>
      <c r="AP26" s="975"/>
      <c r="AQ26" s="975"/>
      <c r="AR26" s="975"/>
      <c r="AS26" s="975"/>
      <c r="AT26" s="975"/>
      <c r="AU26" s="975"/>
      <c r="AV26" s="975"/>
      <c r="AW26" s="975"/>
      <c r="AX26" s="975"/>
      <c r="AY26" s="975"/>
      <c r="AZ26" s="975"/>
      <c r="BA26" s="975"/>
      <c r="BB26" s="456"/>
      <c r="BC26" s="456"/>
      <c r="BD26" s="456"/>
      <c r="BE26" s="456"/>
    </row>
    <row r="27" spans="1:61" s="457" customFormat="1" ht="24" customHeight="1">
      <c r="A27" s="958" t="s">
        <v>483</v>
      </c>
      <c r="B27" s="959"/>
      <c r="C27" s="959"/>
      <c r="D27" s="959"/>
      <c r="E27" s="959"/>
      <c r="F27" s="959"/>
      <c r="G27" s="959"/>
      <c r="H27" s="959"/>
      <c r="I27" s="960"/>
      <c r="J27" s="964" t="s">
        <v>464</v>
      </c>
      <c r="K27" s="966" t="e">
        <f>K18/15</f>
        <v>#DIV/0!</v>
      </c>
      <c r="L27" s="966"/>
      <c r="M27" s="966"/>
      <c r="N27" s="966"/>
      <c r="O27" s="968" t="s">
        <v>465</v>
      </c>
      <c r="P27" s="970" t="s">
        <v>6</v>
      </c>
      <c r="Q27" s="974" t="s">
        <v>484</v>
      </c>
      <c r="R27" s="975"/>
      <c r="S27" s="975"/>
      <c r="T27" s="975"/>
      <c r="U27" s="975"/>
      <c r="V27" s="975"/>
      <c r="W27" s="975"/>
      <c r="X27" s="975"/>
      <c r="Y27" s="975"/>
      <c r="Z27" s="975"/>
      <c r="AA27" s="975"/>
      <c r="AB27" s="975"/>
      <c r="AC27" s="975"/>
      <c r="AD27" s="975"/>
      <c r="AE27" s="975"/>
      <c r="AF27" s="975"/>
      <c r="AG27" s="975"/>
      <c r="AH27" s="975"/>
      <c r="AI27" s="975"/>
      <c r="AJ27" s="975"/>
      <c r="AK27" s="975"/>
      <c r="AL27" s="975"/>
      <c r="AM27" s="975"/>
      <c r="AN27" s="975"/>
      <c r="AO27" s="975"/>
      <c r="AP27" s="975"/>
      <c r="AQ27" s="975"/>
      <c r="AR27" s="975"/>
      <c r="AS27" s="975"/>
      <c r="AT27" s="975"/>
      <c r="AU27" s="975"/>
      <c r="AV27" s="975"/>
      <c r="AW27" s="975"/>
      <c r="AX27" s="975"/>
      <c r="AY27" s="975"/>
      <c r="AZ27" s="975"/>
      <c r="BA27" s="975"/>
      <c r="BB27" s="456"/>
      <c r="BC27" s="456"/>
      <c r="BD27" s="456"/>
      <c r="BE27" s="456"/>
    </row>
    <row r="28" spans="1:61" s="457" customFormat="1" ht="24" customHeight="1">
      <c r="A28" s="961"/>
      <c r="B28" s="962"/>
      <c r="C28" s="962"/>
      <c r="D28" s="962"/>
      <c r="E28" s="962"/>
      <c r="F28" s="962"/>
      <c r="G28" s="962"/>
      <c r="H28" s="962"/>
      <c r="I28" s="963"/>
      <c r="J28" s="965"/>
      <c r="K28" s="967"/>
      <c r="L28" s="967"/>
      <c r="M28" s="967"/>
      <c r="N28" s="967"/>
      <c r="O28" s="969"/>
      <c r="P28" s="971"/>
      <c r="Q28" s="976"/>
      <c r="R28" s="975"/>
      <c r="S28" s="975"/>
      <c r="T28" s="975"/>
      <c r="U28" s="975"/>
      <c r="V28" s="975"/>
      <c r="W28" s="975"/>
      <c r="X28" s="975"/>
      <c r="Y28" s="975"/>
      <c r="Z28" s="975"/>
      <c r="AA28" s="975"/>
      <c r="AB28" s="975"/>
      <c r="AC28" s="975"/>
      <c r="AD28" s="975"/>
      <c r="AE28" s="975"/>
      <c r="AF28" s="975"/>
      <c r="AG28" s="975"/>
      <c r="AH28" s="975"/>
      <c r="AI28" s="975"/>
      <c r="AJ28" s="975"/>
      <c r="AK28" s="975"/>
      <c r="AL28" s="975"/>
      <c r="AM28" s="975"/>
      <c r="AN28" s="975"/>
      <c r="AO28" s="975"/>
      <c r="AP28" s="975"/>
      <c r="AQ28" s="975"/>
      <c r="AR28" s="975"/>
      <c r="AS28" s="975"/>
      <c r="AT28" s="975"/>
      <c r="AU28" s="975"/>
      <c r="AV28" s="975"/>
      <c r="AW28" s="975"/>
      <c r="AX28" s="975"/>
      <c r="AY28" s="975"/>
      <c r="AZ28" s="975"/>
      <c r="BA28" s="975"/>
      <c r="BB28" s="456"/>
      <c r="BC28" s="456"/>
      <c r="BD28" s="456"/>
      <c r="BE28" s="456"/>
    </row>
    <row r="29" spans="1:61" s="457" customFormat="1" ht="47.25" customHeight="1">
      <c r="A29" s="954" t="s">
        <v>718</v>
      </c>
      <c r="B29" s="925"/>
      <c r="C29" s="925"/>
      <c r="D29" s="925"/>
      <c r="E29" s="925"/>
      <c r="F29" s="925"/>
      <c r="G29" s="925"/>
      <c r="H29" s="925"/>
      <c r="I29" s="926"/>
      <c r="J29" s="470" t="s">
        <v>464</v>
      </c>
      <c r="K29" s="984" t="e">
        <f>K18/6</f>
        <v>#DIV/0!</v>
      </c>
      <c r="L29" s="984"/>
      <c r="M29" s="984"/>
      <c r="N29" s="984"/>
      <c r="O29" s="607" t="s">
        <v>465</v>
      </c>
      <c r="P29" s="458" t="s">
        <v>6</v>
      </c>
      <c r="Q29" s="985" t="s">
        <v>719</v>
      </c>
      <c r="R29" s="986"/>
      <c r="S29" s="986"/>
      <c r="T29" s="986"/>
      <c r="U29" s="986"/>
      <c r="V29" s="986"/>
      <c r="W29" s="986"/>
      <c r="X29" s="986"/>
      <c r="Y29" s="986"/>
      <c r="Z29" s="986"/>
      <c r="AA29" s="986"/>
      <c r="AB29" s="986"/>
      <c r="AC29" s="987" t="s">
        <v>720</v>
      </c>
      <c r="AD29" s="987"/>
      <c r="AE29" s="987"/>
      <c r="AF29" s="987"/>
      <c r="AG29" s="987"/>
      <c r="AH29" s="987"/>
      <c r="AI29" s="987"/>
      <c r="AJ29" s="987"/>
      <c r="AK29" s="987"/>
      <c r="AL29" s="988" t="e">
        <f>K18/7.5</f>
        <v>#DIV/0!</v>
      </c>
      <c r="AM29" s="988"/>
      <c r="AN29" s="988"/>
      <c r="AO29" s="988"/>
      <c r="AP29" s="988"/>
      <c r="AQ29" s="988"/>
      <c r="AR29" s="988"/>
      <c r="AS29" s="972" t="s">
        <v>721</v>
      </c>
      <c r="AT29" s="973"/>
      <c r="AU29" s="973"/>
      <c r="AV29" s="973"/>
      <c r="AW29" s="973"/>
      <c r="AX29" s="973"/>
      <c r="AY29" s="973"/>
      <c r="AZ29" s="973"/>
      <c r="BA29" s="973"/>
      <c r="BB29" s="608"/>
      <c r="BC29" s="608"/>
      <c r="BD29" s="608"/>
      <c r="BE29" s="456"/>
    </row>
    <row r="30" spans="1:61" s="457" customFormat="1" ht="39" customHeight="1">
      <c r="A30" s="954" t="s">
        <v>485</v>
      </c>
      <c r="B30" s="925"/>
      <c r="C30" s="925"/>
      <c r="D30" s="925"/>
      <c r="E30" s="925"/>
      <c r="F30" s="925"/>
      <c r="G30" s="925"/>
      <c r="H30" s="925"/>
      <c r="I30" s="926"/>
      <c r="J30" s="470" t="s">
        <v>464</v>
      </c>
      <c r="K30" s="984">
        <f>AW12</f>
        <v>0</v>
      </c>
      <c r="L30" s="984"/>
      <c r="M30" s="984"/>
      <c r="N30" s="984"/>
      <c r="O30" s="607" t="s">
        <v>465</v>
      </c>
      <c r="P30" s="458" t="s">
        <v>6</v>
      </c>
      <c r="Q30" s="608" t="s">
        <v>486</v>
      </c>
      <c r="R30" s="608"/>
      <c r="S30" s="608"/>
      <c r="T30" s="608"/>
      <c r="U30" s="608"/>
      <c r="V30" s="608"/>
      <c r="W30" s="608"/>
      <c r="X30" s="608"/>
      <c r="Y30" s="608"/>
      <c r="Z30" s="608"/>
      <c r="AA30" s="608"/>
      <c r="AB30" s="608"/>
      <c r="AC30" s="987"/>
      <c r="AD30" s="987"/>
      <c r="AE30" s="987"/>
      <c r="AF30" s="987"/>
      <c r="AG30" s="987"/>
      <c r="AH30" s="987"/>
      <c r="AI30" s="987"/>
      <c r="AJ30" s="987"/>
      <c r="AK30" s="987"/>
      <c r="AL30" s="988"/>
      <c r="AM30" s="988"/>
      <c r="AN30" s="988"/>
      <c r="AO30" s="988"/>
      <c r="AP30" s="988"/>
      <c r="AQ30" s="988"/>
      <c r="AR30" s="988"/>
      <c r="AS30" s="972"/>
      <c r="AT30" s="973"/>
      <c r="AU30" s="973"/>
      <c r="AV30" s="973"/>
      <c r="AW30" s="973"/>
      <c r="AX30" s="973"/>
      <c r="AY30" s="973"/>
      <c r="AZ30" s="973"/>
      <c r="BA30" s="973"/>
      <c r="BB30" s="456"/>
      <c r="BC30" s="456"/>
      <c r="BD30" s="456"/>
      <c r="BE30" s="456"/>
    </row>
    <row r="31" spans="1:61" s="9" customFormat="1" ht="21" customHeight="1">
      <c r="A31" s="608" t="s">
        <v>487</v>
      </c>
      <c r="B31" s="474"/>
      <c r="C31" s="474"/>
      <c r="D31" s="474"/>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row>
    <row r="32" spans="1:61" s="457" customFormat="1" ht="21" customHeight="1">
      <c r="A32" s="475" t="s">
        <v>488</v>
      </c>
      <c r="B32" s="608"/>
      <c r="C32" s="608"/>
      <c r="D32" s="608"/>
      <c r="E32" s="608"/>
      <c r="F32" s="608"/>
      <c r="G32" s="608"/>
      <c r="H32" s="608"/>
      <c r="I32" s="608"/>
      <c r="J32" s="472"/>
      <c r="K32" s="476"/>
      <c r="L32" s="476"/>
      <c r="M32" s="476"/>
      <c r="N32" s="476"/>
      <c r="O32" s="472"/>
      <c r="P32" s="456"/>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456"/>
      <c r="BC32" s="456"/>
      <c r="BD32" s="456"/>
      <c r="BE32" s="456"/>
    </row>
    <row r="33" spans="1:57" s="457" customFormat="1" ht="32.25" customHeight="1">
      <c r="A33" s="977" t="s">
        <v>489</v>
      </c>
      <c r="B33" s="977"/>
      <c r="C33" s="977"/>
      <c r="D33" s="977"/>
      <c r="E33" s="977"/>
      <c r="F33" s="977"/>
      <c r="G33" s="977"/>
      <c r="H33" s="977"/>
      <c r="I33" s="977"/>
      <c r="J33" s="977"/>
      <c r="K33" s="977"/>
      <c r="L33" s="977"/>
      <c r="M33" s="977"/>
      <c r="N33" s="977"/>
      <c r="O33" s="977"/>
      <c r="P33" s="977"/>
      <c r="Q33" s="977"/>
      <c r="R33" s="977"/>
      <c r="S33" s="977"/>
      <c r="T33" s="977"/>
      <c r="U33" s="977"/>
      <c r="V33" s="977"/>
      <c r="W33" s="977"/>
      <c r="X33" s="977"/>
      <c r="Y33" s="977"/>
      <c r="Z33" s="977"/>
      <c r="AA33" s="977"/>
      <c r="AB33" s="977"/>
      <c r="AC33" s="977"/>
      <c r="AD33" s="977"/>
      <c r="AE33" s="977"/>
      <c r="AF33" s="977"/>
      <c r="AG33" s="977"/>
      <c r="AH33" s="977"/>
      <c r="AI33" s="977"/>
      <c r="AJ33" s="977"/>
      <c r="AK33" s="977"/>
      <c r="AL33" s="977"/>
      <c r="AM33" s="977"/>
      <c r="AN33" s="977"/>
      <c r="AO33" s="977"/>
      <c r="AP33" s="977"/>
      <c r="AQ33" s="977"/>
      <c r="AR33" s="977"/>
      <c r="AS33" s="977"/>
      <c r="AT33" s="977"/>
      <c r="AU33" s="977"/>
      <c r="AV33" s="977"/>
      <c r="AW33" s="977"/>
      <c r="AX33" s="977"/>
      <c r="AY33" s="977"/>
      <c r="AZ33" s="977"/>
      <c r="BA33" s="477"/>
      <c r="BB33" s="456"/>
      <c r="BC33" s="456"/>
      <c r="BD33" s="456"/>
      <c r="BE33" s="456"/>
    </row>
    <row r="34" spans="1:57" s="457" customFormat="1" ht="32.25" customHeight="1">
      <c r="A34" s="977" t="s">
        <v>490</v>
      </c>
      <c r="B34" s="977"/>
      <c r="C34" s="977"/>
      <c r="D34" s="977"/>
      <c r="E34" s="977"/>
      <c r="F34" s="977"/>
      <c r="G34" s="977"/>
      <c r="H34" s="977"/>
      <c r="I34" s="977"/>
      <c r="J34" s="977"/>
      <c r="K34" s="977"/>
      <c r="L34" s="977"/>
      <c r="M34" s="977"/>
      <c r="N34" s="977"/>
      <c r="O34" s="977"/>
      <c r="P34" s="977"/>
      <c r="Q34" s="977"/>
      <c r="R34" s="977"/>
      <c r="S34" s="977"/>
      <c r="T34" s="977"/>
      <c r="U34" s="977"/>
      <c r="V34" s="977"/>
      <c r="W34" s="977"/>
      <c r="X34" s="977"/>
      <c r="Y34" s="977"/>
      <c r="Z34" s="977"/>
      <c r="AA34" s="977"/>
      <c r="AB34" s="977"/>
      <c r="AC34" s="977"/>
      <c r="AD34" s="977"/>
      <c r="AE34" s="977"/>
      <c r="AF34" s="977"/>
      <c r="AG34" s="977"/>
      <c r="AH34" s="977"/>
      <c r="AI34" s="977"/>
      <c r="AJ34" s="977"/>
      <c r="AK34" s="977"/>
      <c r="AL34" s="977"/>
      <c r="AM34" s="977"/>
      <c r="AN34" s="977"/>
      <c r="AO34" s="977"/>
      <c r="AP34" s="977"/>
      <c r="AQ34" s="977"/>
      <c r="AR34" s="977"/>
      <c r="AS34" s="977"/>
      <c r="AT34" s="977"/>
      <c r="AU34" s="977"/>
      <c r="AV34" s="977"/>
      <c r="AW34" s="977"/>
      <c r="AX34" s="977"/>
      <c r="AY34" s="977"/>
      <c r="AZ34" s="977"/>
      <c r="BA34" s="608"/>
      <c r="BB34" s="456"/>
      <c r="BC34" s="456"/>
      <c r="BD34" s="456"/>
      <c r="BE34" s="456"/>
    </row>
    <row r="35" spans="1:57" s="457" customFormat="1" ht="31.5" customHeight="1">
      <c r="A35" s="978" t="s">
        <v>491</v>
      </c>
      <c r="B35" s="978"/>
      <c r="C35" s="978"/>
      <c r="D35" s="978"/>
      <c r="E35" s="978"/>
      <c r="F35" s="978"/>
      <c r="G35" s="978"/>
      <c r="H35" s="978"/>
      <c r="I35" s="978"/>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978"/>
      <c r="AL35" s="978"/>
      <c r="AM35" s="978"/>
      <c r="AN35" s="978"/>
      <c r="AO35" s="978"/>
      <c r="AP35" s="978"/>
      <c r="AQ35" s="978"/>
      <c r="AR35" s="978"/>
      <c r="AS35" s="978"/>
      <c r="AT35" s="978"/>
      <c r="AU35" s="978"/>
      <c r="AV35" s="978"/>
      <c r="AW35" s="978"/>
      <c r="AX35" s="978"/>
      <c r="AY35" s="978"/>
      <c r="AZ35" s="978"/>
      <c r="BA35" s="456"/>
      <c r="BB35" s="456"/>
      <c r="BC35" s="456"/>
      <c r="BD35" s="456"/>
      <c r="BE35" s="456"/>
    </row>
    <row r="36" spans="1:57" s="9" customFormat="1" ht="16.5" customHeight="1">
      <c r="A36" s="478" t="s">
        <v>492</v>
      </c>
      <c r="B36" s="478"/>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78"/>
      <c r="AW36" s="478"/>
      <c r="AX36" s="478"/>
      <c r="AY36" s="478"/>
      <c r="AZ36" s="478"/>
      <c r="BA36" s="478"/>
      <c r="BB36" s="478"/>
      <c r="BC36" s="478"/>
      <c r="BD36" s="478"/>
      <c r="BE36" s="478"/>
    </row>
    <row r="37" spans="1:57" s="9" customFormat="1" ht="13.5" customHeight="1">
      <c r="A37" s="478"/>
      <c r="B37" s="479" t="s">
        <v>493</v>
      </c>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8"/>
      <c r="AW37" s="478"/>
      <c r="AX37" s="478"/>
      <c r="AY37" s="478"/>
      <c r="AZ37" s="478"/>
      <c r="BA37" s="455"/>
      <c r="BB37" s="455"/>
      <c r="BC37" s="455"/>
      <c r="BD37" s="455"/>
      <c r="BE37" s="455"/>
    </row>
    <row r="38" spans="1:57" s="9" customFormat="1" ht="13.5" customHeight="1">
      <c r="A38" s="478"/>
      <c r="B38" s="479" t="s">
        <v>494</v>
      </c>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55"/>
      <c r="BB38" s="455"/>
      <c r="BC38" s="455"/>
      <c r="BD38" s="455"/>
      <c r="BE38" s="455"/>
    </row>
    <row r="39" spans="1:57" s="9" customFormat="1" ht="13.5" customHeight="1">
      <c r="A39" s="479"/>
      <c r="B39" s="479" t="s">
        <v>495</v>
      </c>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79"/>
      <c r="AG39" s="479"/>
      <c r="AH39" s="479"/>
      <c r="AI39" s="479"/>
      <c r="AJ39" s="479"/>
      <c r="AK39" s="479"/>
      <c r="AL39" s="479"/>
      <c r="AM39" s="479"/>
      <c r="AN39" s="479"/>
      <c r="AO39" s="479"/>
      <c r="AP39" s="479"/>
      <c r="AQ39" s="479"/>
      <c r="AR39" s="479"/>
      <c r="AS39" s="479"/>
      <c r="AT39" s="479"/>
      <c r="AU39" s="479"/>
      <c r="AV39" s="479"/>
      <c r="AW39" s="479"/>
      <c r="AX39" s="479"/>
      <c r="AY39" s="479"/>
      <c r="AZ39" s="479"/>
      <c r="BA39" s="455"/>
      <c r="BB39" s="455"/>
      <c r="BC39" s="455"/>
      <c r="BD39" s="455"/>
      <c r="BE39" s="455"/>
    </row>
    <row r="40" spans="1:57" s="9" customFormat="1" ht="13.5" customHeight="1">
      <c r="A40" s="480"/>
      <c r="B40" s="479" t="s">
        <v>496</v>
      </c>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55"/>
      <c r="BB40" s="455"/>
      <c r="BC40" s="455"/>
      <c r="BD40" s="455"/>
      <c r="BE40" s="455"/>
    </row>
    <row r="41" spans="1:57" s="9" customFormat="1" ht="13.5" customHeight="1">
      <c r="A41" s="474"/>
      <c r="B41" s="479" t="s">
        <v>497</v>
      </c>
      <c r="C41" s="474"/>
      <c r="D41" s="474"/>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5"/>
      <c r="AY41" s="455"/>
      <c r="AZ41" s="455"/>
      <c r="BA41" s="455"/>
      <c r="BB41" s="455"/>
      <c r="BC41" s="455"/>
      <c r="BD41" s="455"/>
      <c r="BE41" s="455"/>
    </row>
    <row r="42" spans="1:57" s="9" customFormat="1" ht="16.5" customHeight="1">
      <c r="A42" s="482" t="s">
        <v>498</v>
      </c>
      <c r="B42" s="479"/>
      <c r="C42" s="474"/>
      <c r="D42" s="474"/>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row>
    <row r="43" spans="1:57" ht="21" customHeight="1">
      <c r="A43" s="483"/>
      <c r="B43" s="484"/>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4"/>
      <c r="AY43" s="484"/>
    </row>
    <row r="44" spans="1:57" ht="21" customHeight="1">
      <c r="A44" s="896" t="s">
        <v>522</v>
      </c>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896"/>
      <c r="AM44" s="896"/>
      <c r="AN44" s="896"/>
      <c r="AO44" s="896"/>
      <c r="AP44" s="896"/>
      <c r="AQ44" s="896"/>
      <c r="AR44" s="896"/>
      <c r="AS44" s="896"/>
      <c r="AT44" s="896"/>
      <c r="AU44" s="896"/>
      <c r="AV44" s="896"/>
      <c r="AW44" s="896"/>
      <c r="AX44" s="896"/>
      <c r="AY44" s="896"/>
      <c r="AZ44" s="896"/>
      <c r="BA44" s="896"/>
      <c r="BB44" s="454"/>
      <c r="BC44" s="454"/>
      <c r="BD44" s="454"/>
      <c r="BE44" s="454"/>
    </row>
    <row r="45" spans="1:57" s="9" customFormat="1" ht="21" customHeight="1" thickBot="1">
      <c r="A45" s="485"/>
      <c r="B45" s="485"/>
      <c r="C45" s="485"/>
      <c r="D45" s="485"/>
      <c r="E45" s="485"/>
    </row>
    <row r="46" spans="1:57" s="9" customFormat="1" ht="21" customHeight="1" thickBot="1">
      <c r="A46" s="899" t="s">
        <v>7</v>
      </c>
      <c r="B46" s="900"/>
      <c r="C46" s="900"/>
      <c r="D46" s="900"/>
      <c r="E46" s="900"/>
      <c r="F46" s="900"/>
      <c r="G46" s="900"/>
      <c r="H46" s="900"/>
      <c r="I46" s="900"/>
      <c r="J46" s="900"/>
      <c r="K46" s="900"/>
      <c r="L46" s="901"/>
      <c r="M46" s="979"/>
      <c r="N46" s="980"/>
      <c r="O46" s="980"/>
      <c r="P46" s="980"/>
      <c r="Q46" s="980"/>
      <c r="R46" s="980"/>
      <c r="S46" s="980"/>
      <c r="T46" s="980"/>
      <c r="U46" s="980"/>
      <c r="V46" s="980"/>
      <c r="W46" s="980"/>
      <c r="X46" s="980"/>
      <c r="Y46" s="980"/>
      <c r="Z46" s="980"/>
      <c r="AA46" s="980"/>
      <c r="AB46" s="981"/>
      <c r="AC46" s="905" t="s">
        <v>499</v>
      </c>
      <c r="AD46" s="906"/>
      <c r="AE46" s="906"/>
      <c r="AF46" s="906"/>
      <c r="AG46" s="906"/>
      <c r="AH46" s="906"/>
      <c r="AI46" s="906"/>
      <c r="AJ46" s="906"/>
      <c r="AK46" s="982"/>
      <c r="AL46" s="948"/>
      <c r="AM46" s="948"/>
      <c r="AN46" s="948"/>
      <c r="AO46" s="948"/>
      <c r="AP46" s="948"/>
      <c r="AQ46" s="948"/>
      <c r="AR46" s="948"/>
      <c r="AS46" s="948"/>
      <c r="AT46" s="948"/>
      <c r="AU46" s="948"/>
      <c r="AV46" s="948"/>
      <c r="AW46" s="948"/>
      <c r="AX46" s="948"/>
      <c r="AY46" s="948"/>
      <c r="AZ46" s="983"/>
    </row>
    <row r="47" spans="1:57" s="457" customFormat="1" ht="21" customHeight="1" thickBot="1">
      <c r="A47" s="913" t="s">
        <v>500</v>
      </c>
      <c r="B47" s="914"/>
      <c r="C47" s="914"/>
      <c r="D47" s="914"/>
      <c r="E47" s="914"/>
      <c r="F47" s="915"/>
      <c r="G47" s="915"/>
      <c r="H47" s="916" t="s">
        <v>440</v>
      </c>
      <c r="I47" s="916"/>
      <c r="J47" s="916"/>
      <c r="K47" s="916"/>
      <c r="L47" s="916"/>
      <c r="M47" s="916"/>
      <c r="N47" s="916"/>
      <c r="O47" s="916"/>
      <c r="P47" s="916"/>
      <c r="Q47" s="916"/>
      <c r="R47" s="916"/>
      <c r="S47" s="916"/>
      <c r="T47" s="916"/>
      <c r="U47" s="916"/>
      <c r="V47" s="916"/>
      <c r="W47" s="916"/>
      <c r="X47" s="916"/>
      <c r="Y47" s="916"/>
      <c r="Z47" s="916"/>
      <c r="AA47" s="916"/>
      <c r="AB47" s="916"/>
      <c r="AC47" s="916"/>
      <c r="AD47" s="916"/>
      <c r="AE47" s="916"/>
      <c r="AF47" s="916"/>
      <c r="AG47" s="916"/>
      <c r="AH47" s="916"/>
      <c r="AI47" s="916"/>
      <c r="AJ47" s="916"/>
      <c r="AK47" s="916"/>
      <c r="AL47" s="916"/>
      <c r="AM47" s="916"/>
      <c r="AN47" s="916"/>
      <c r="AO47" s="916"/>
      <c r="AP47" s="916"/>
      <c r="AQ47" s="916"/>
      <c r="AR47" s="916"/>
      <c r="AS47" s="916"/>
      <c r="AT47" s="916"/>
      <c r="AU47" s="916"/>
      <c r="AV47" s="916"/>
      <c r="AW47" s="916"/>
      <c r="AX47" s="916"/>
      <c r="AY47" s="916"/>
      <c r="AZ47" s="917"/>
      <c r="BA47" s="456"/>
      <c r="BB47" s="456"/>
      <c r="BC47" s="456"/>
      <c r="BD47" s="456"/>
      <c r="BE47" s="456"/>
    </row>
    <row r="48" spans="1:57" s="457" customFormat="1" ht="21" customHeight="1">
      <c r="A48" s="605"/>
      <c r="B48" s="606"/>
      <c r="C48" s="606"/>
      <c r="D48" s="606"/>
      <c r="E48" s="606"/>
      <c r="F48" s="606"/>
      <c r="G48" s="606"/>
      <c r="H48" s="606"/>
      <c r="I48" s="606"/>
      <c r="J48" s="606"/>
      <c r="K48" s="606"/>
      <c r="L48" s="458"/>
      <c r="M48" s="918" t="s">
        <v>441</v>
      </c>
      <c r="N48" s="918"/>
      <c r="O48" s="918"/>
      <c r="P48" s="918" t="s">
        <v>442</v>
      </c>
      <c r="Q48" s="918"/>
      <c r="R48" s="918"/>
      <c r="S48" s="918" t="s">
        <v>443</v>
      </c>
      <c r="T48" s="918"/>
      <c r="U48" s="918"/>
      <c r="V48" s="918" t="s">
        <v>444</v>
      </c>
      <c r="W48" s="918"/>
      <c r="X48" s="918"/>
      <c r="Y48" s="918" t="s">
        <v>445</v>
      </c>
      <c r="Z48" s="918"/>
      <c r="AA48" s="918"/>
      <c r="AB48" s="918" t="s">
        <v>446</v>
      </c>
      <c r="AC48" s="918"/>
      <c r="AD48" s="918"/>
      <c r="AE48" s="918" t="s">
        <v>447</v>
      </c>
      <c r="AF48" s="918"/>
      <c r="AG48" s="918"/>
      <c r="AH48" s="918" t="s">
        <v>448</v>
      </c>
      <c r="AI48" s="918"/>
      <c r="AJ48" s="918"/>
      <c r="AK48" s="918" t="s">
        <v>449</v>
      </c>
      <c r="AL48" s="918"/>
      <c r="AM48" s="918"/>
      <c r="AN48" s="918" t="s">
        <v>450</v>
      </c>
      <c r="AO48" s="918"/>
      <c r="AP48" s="918"/>
      <c r="AQ48" s="918" t="s">
        <v>451</v>
      </c>
      <c r="AR48" s="918"/>
      <c r="AS48" s="918"/>
      <c r="AT48" s="918" t="s">
        <v>452</v>
      </c>
      <c r="AU48" s="918"/>
      <c r="AV48" s="921"/>
      <c r="AW48" s="910" t="s">
        <v>453</v>
      </c>
      <c r="AX48" s="911"/>
      <c r="AY48" s="911"/>
      <c r="AZ48" s="912"/>
      <c r="BA48" s="456"/>
      <c r="BB48" s="456"/>
      <c r="BC48" s="456"/>
      <c r="BD48" s="456"/>
      <c r="BE48" s="456"/>
    </row>
    <row r="49" spans="1:64" s="457" customFormat="1" ht="21" customHeight="1">
      <c r="A49" s="927" t="s">
        <v>454</v>
      </c>
      <c r="B49" s="928"/>
      <c r="C49" s="928"/>
      <c r="D49" s="928"/>
      <c r="E49" s="928"/>
      <c r="F49" s="928"/>
      <c r="G49" s="928"/>
      <c r="H49" s="928"/>
      <c r="I49" s="928"/>
      <c r="J49" s="928"/>
      <c r="K49" s="928"/>
      <c r="L49" s="929"/>
      <c r="M49" s="989"/>
      <c r="N49" s="923"/>
      <c r="O49" s="458" t="s">
        <v>107</v>
      </c>
      <c r="P49" s="989"/>
      <c r="Q49" s="923"/>
      <c r="R49" s="458" t="s">
        <v>107</v>
      </c>
      <c r="S49" s="989"/>
      <c r="T49" s="923"/>
      <c r="U49" s="458" t="s">
        <v>107</v>
      </c>
      <c r="V49" s="989"/>
      <c r="W49" s="923"/>
      <c r="X49" s="458" t="s">
        <v>107</v>
      </c>
      <c r="Y49" s="989"/>
      <c r="Z49" s="923"/>
      <c r="AA49" s="458" t="s">
        <v>107</v>
      </c>
      <c r="AB49" s="989"/>
      <c r="AC49" s="923"/>
      <c r="AD49" s="458" t="s">
        <v>107</v>
      </c>
      <c r="AE49" s="989"/>
      <c r="AF49" s="923"/>
      <c r="AG49" s="458" t="s">
        <v>107</v>
      </c>
      <c r="AH49" s="989"/>
      <c r="AI49" s="923"/>
      <c r="AJ49" s="458" t="s">
        <v>107</v>
      </c>
      <c r="AK49" s="989"/>
      <c r="AL49" s="923"/>
      <c r="AM49" s="458" t="s">
        <v>107</v>
      </c>
      <c r="AN49" s="989"/>
      <c r="AO49" s="923"/>
      <c r="AP49" s="458" t="s">
        <v>107</v>
      </c>
      <c r="AQ49" s="989"/>
      <c r="AR49" s="923"/>
      <c r="AS49" s="458" t="s">
        <v>107</v>
      </c>
      <c r="AT49" s="989"/>
      <c r="AU49" s="923"/>
      <c r="AV49" s="606" t="s">
        <v>107</v>
      </c>
      <c r="AW49" s="922">
        <f t="shared" ref="AW49:AW56" si="1">M49+P49+S49+V49+Y49+AB49+AE49+AH49+AK49+AN49+AQ49+AT49</f>
        <v>0</v>
      </c>
      <c r="AX49" s="923"/>
      <c r="AY49" s="923"/>
      <c r="AZ49" s="459" t="s">
        <v>107</v>
      </c>
      <c r="BA49" s="456"/>
      <c r="BB49" s="456"/>
      <c r="BC49" s="456"/>
      <c r="BD49" s="456"/>
      <c r="BE49" s="456"/>
    </row>
    <row r="50" spans="1:64" s="457" customFormat="1" ht="21" customHeight="1">
      <c r="A50" s="924" t="s">
        <v>455</v>
      </c>
      <c r="B50" s="925"/>
      <c r="C50" s="925"/>
      <c r="D50" s="925"/>
      <c r="E50" s="925"/>
      <c r="F50" s="925"/>
      <c r="G50" s="925"/>
      <c r="H50" s="925"/>
      <c r="I50" s="925"/>
      <c r="J50" s="925"/>
      <c r="K50" s="925"/>
      <c r="L50" s="926"/>
      <c r="M50" s="989"/>
      <c r="N50" s="923"/>
      <c r="O50" s="458" t="s">
        <v>107</v>
      </c>
      <c r="P50" s="989"/>
      <c r="Q50" s="923"/>
      <c r="R50" s="458" t="s">
        <v>107</v>
      </c>
      <c r="S50" s="989"/>
      <c r="T50" s="923"/>
      <c r="U50" s="458" t="s">
        <v>107</v>
      </c>
      <c r="V50" s="989"/>
      <c r="W50" s="923"/>
      <c r="X50" s="458" t="s">
        <v>107</v>
      </c>
      <c r="Y50" s="989"/>
      <c r="Z50" s="923"/>
      <c r="AA50" s="458" t="s">
        <v>107</v>
      </c>
      <c r="AB50" s="989"/>
      <c r="AC50" s="923"/>
      <c r="AD50" s="458" t="s">
        <v>107</v>
      </c>
      <c r="AE50" s="989"/>
      <c r="AF50" s="923"/>
      <c r="AG50" s="458" t="s">
        <v>107</v>
      </c>
      <c r="AH50" s="989"/>
      <c r="AI50" s="923"/>
      <c r="AJ50" s="458" t="s">
        <v>107</v>
      </c>
      <c r="AK50" s="989"/>
      <c r="AL50" s="923"/>
      <c r="AM50" s="458" t="s">
        <v>107</v>
      </c>
      <c r="AN50" s="989"/>
      <c r="AO50" s="923"/>
      <c r="AP50" s="458" t="s">
        <v>107</v>
      </c>
      <c r="AQ50" s="989"/>
      <c r="AR50" s="923"/>
      <c r="AS50" s="458" t="s">
        <v>107</v>
      </c>
      <c r="AT50" s="989"/>
      <c r="AU50" s="923"/>
      <c r="AV50" s="606" t="s">
        <v>107</v>
      </c>
      <c r="AW50" s="922">
        <f t="shared" si="1"/>
        <v>0</v>
      </c>
      <c r="AX50" s="923"/>
      <c r="AY50" s="923"/>
      <c r="AZ50" s="459" t="s">
        <v>107</v>
      </c>
      <c r="BA50" s="456"/>
      <c r="BB50" s="456"/>
      <c r="BC50" s="456"/>
      <c r="BD50" s="456"/>
      <c r="BE50" s="456"/>
    </row>
    <row r="51" spans="1:64" s="457" customFormat="1" ht="21" customHeight="1" thickBot="1">
      <c r="A51" s="941" t="s">
        <v>456</v>
      </c>
      <c r="B51" s="942"/>
      <c r="C51" s="942"/>
      <c r="D51" s="942"/>
      <c r="E51" s="942"/>
      <c r="F51" s="942"/>
      <c r="G51" s="942"/>
      <c r="H51" s="942"/>
      <c r="I51" s="942"/>
      <c r="J51" s="942"/>
      <c r="K51" s="942"/>
      <c r="L51" s="943"/>
      <c r="M51" s="944"/>
      <c r="N51" s="935"/>
      <c r="O51" s="460" t="s">
        <v>457</v>
      </c>
      <c r="P51" s="944"/>
      <c r="Q51" s="935"/>
      <c r="R51" s="460" t="s">
        <v>457</v>
      </c>
      <c r="S51" s="944"/>
      <c r="T51" s="935"/>
      <c r="U51" s="460" t="s">
        <v>457</v>
      </c>
      <c r="V51" s="944"/>
      <c r="W51" s="935"/>
      <c r="X51" s="460" t="s">
        <v>457</v>
      </c>
      <c r="Y51" s="944"/>
      <c r="Z51" s="935"/>
      <c r="AA51" s="460" t="s">
        <v>457</v>
      </c>
      <c r="AB51" s="944"/>
      <c r="AC51" s="935"/>
      <c r="AD51" s="460" t="s">
        <v>457</v>
      </c>
      <c r="AE51" s="944"/>
      <c r="AF51" s="935"/>
      <c r="AG51" s="460" t="s">
        <v>457</v>
      </c>
      <c r="AH51" s="944"/>
      <c r="AI51" s="935"/>
      <c r="AJ51" s="460" t="s">
        <v>457</v>
      </c>
      <c r="AK51" s="944"/>
      <c r="AL51" s="935"/>
      <c r="AM51" s="460" t="s">
        <v>457</v>
      </c>
      <c r="AN51" s="944"/>
      <c r="AO51" s="935"/>
      <c r="AP51" s="460" t="s">
        <v>457</v>
      </c>
      <c r="AQ51" s="944"/>
      <c r="AR51" s="935"/>
      <c r="AS51" s="460" t="s">
        <v>457</v>
      </c>
      <c r="AT51" s="944"/>
      <c r="AU51" s="935"/>
      <c r="AV51" s="461" t="s">
        <v>457</v>
      </c>
      <c r="AW51" s="934">
        <f t="shared" si="1"/>
        <v>0</v>
      </c>
      <c r="AX51" s="935"/>
      <c r="AY51" s="935"/>
      <c r="AZ51" s="462" t="s">
        <v>457</v>
      </c>
      <c r="BA51" s="456"/>
      <c r="BB51" s="456"/>
      <c r="BC51" s="456"/>
      <c r="BD51" s="456"/>
      <c r="BE51" s="456"/>
    </row>
    <row r="52" spans="1:64" s="457" customFormat="1" ht="21" customHeight="1">
      <c r="A52" s="936" t="s">
        <v>458</v>
      </c>
      <c r="B52" s="937"/>
      <c r="C52" s="937"/>
      <c r="D52" s="937"/>
      <c r="E52" s="937"/>
      <c r="F52" s="937"/>
      <c r="G52" s="937"/>
      <c r="H52" s="937"/>
      <c r="I52" s="937"/>
      <c r="J52" s="937"/>
      <c r="K52" s="937"/>
      <c r="L52" s="938"/>
      <c r="M52" s="990"/>
      <c r="N52" s="931"/>
      <c r="O52" s="463" t="s">
        <v>457</v>
      </c>
      <c r="P52" s="990"/>
      <c r="Q52" s="931"/>
      <c r="R52" s="463" t="s">
        <v>457</v>
      </c>
      <c r="S52" s="990"/>
      <c r="T52" s="931"/>
      <c r="U52" s="463" t="s">
        <v>457</v>
      </c>
      <c r="V52" s="990"/>
      <c r="W52" s="931"/>
      <c r="X52" s="463" t="s">
        <v>457</v>
      </c>
      <c r="Y52" s="990"/>
      <c r="Z52" s="931"/>
      <c r="AA52" s="463" t="s">
        <v>457</v>
      </c>
      <c r="AB52" s="990"/>
      <c r="AC52" s="931"/>
      <c r="AD52" s="463" t="s">
        <v>457</v>
      </c>
      <c r="AE52" s="990"/>
      <c r="AF52" s="931"/>
      <c r="AG52" s="463" t="s">
        <v>457</v>
      </c>
      <c r="AH52" s="990"/>
      <c r="AI52" s="931"/>
      <c r="AJ52" s="463" t="s">
        <v>457</v>
      </c>
      <c r="AK52" s="990"/>
      <c r="AL52" s="931"/>
      <c r="AM52" s="463" t="s">
        <v>457</v>
      </c>
      <c r="AN52" s="990"/>
      <c r="AO52" s="931"/>
      <c r="AP52" s="463" t="s">
        <v>457</v>
      </c>
      <c r="AQ52" s="990"/>
      <c r="AR52" s="931"/>
      <c r="AS52" s="463" t="s">
        <v>457</v>
      </c>
      <c r="AT52" s="990"/>
      <c r="AU52" s="931"/>
      <c r="AV52" s="464" t="s">
        <v>457</v>
      </c>
      <c r="AW52" s="930">
        <f t="shared" si="1"/>
        <v>0</v>
      </c>
      <c r="AX52" s="931"/>
      <c r="AY52" s="931"/>
      <c r="AZ52" s="465" t="s">
        <v>457</v>
      </c>
      <c r="BA52" s="456"/>
      <c r="BB52" s="456"/>
      <c r="BC52" s="456"/>
      <c r="BD52" s="456"/>
      <c r="BE52" s="456"/>
    </row>
    <row r="53" spans="1:64" s="457" customFormat="1" ht="21" customHeight="1" thickBot="1">
      <c r="A53" s="941" t="s">
        <v>459</v>
      </c>
      <c r="B53" s="942"/>
      <c r="C53" s="942"/>
      <c r="D53" s="942"/>
      <c r="E53" s="942"/>
      <c r="F53" s="942"/>
      <c r="G53" s="942"/>
      <c r="H53" s="942"/>
      <c r="I53" s="942"/>
      <c r="J53" s="942"/>
      <c r="K53" s="942"/>
      <c r="L53" s="943"/>
      <c r="M53" s="944">
        <f>M51-M52</f>
        <v>0</v>
      </c>
      <c r="N53" s="935"/>
      <c r="O53" s="460" t="s">
        <v>457</v>
      </c>
      <c r="P53" s="944">
        <f>P51-P52</f>
        <v>0</v>
      </c>
      <c r="Q53" s="935"/>
      <c r="R53" s="460" t="s">
        <v>457</v>
      </c>
      <c r="S53" s="944">
        <f>S51-S52</f>
        <v>0</v>
      </c>
      <c r="T53" s="935"/>
      <c r="U53" s="460" t="s">
        <v>457</v>
      </c>
      <c r="V53" s="944">
        <f>V51-V52</f>
        <v>0</v>
      </c>
      <c r="W53" s="935"/>
      <c r="X53" s="460" t="s">
        <v>457</v>
      </c>
      <c r="Y53" s="944">
        <f>Y51-Y52</f>
        <v>0</v>
      </c>
      <c r="Z53" s="935"/>
      <c r="AA53" s="460" t="s">
        <v>457</v>
      </c>
      <c r="AB53" s="944">
        <f>AB51-AB52</f>
        <v>0</v>
      </c>
      <c r="AC53" s="935"/>
      <c r="AD53" s="460" t="s">
        <v>457</v>
      </c>
      <c r="AE53" s="944">
        <f>AE51-AE52</f>
        <v>0</v>
      </c>
      <c r="AF53" s="935"/>
      <c r="AG53" s="460" t="s">
        <v>457</v>
      </c>
      <c r="AH53" s="944">
        <f>AH51-AH52</f>
        <v>0</v>
      </c>
      <c r="AI53" s="935"/>
      <c r="AJ53" s="460" t="s">
        <v>457</v>
      </c>
      <c r="AK53" s="944">
        <f>AK51-AK52</f>
        <v>0</v>
      </c>
      <c r="AL53" s="935"/>
      <c r="AM53" s="460" t="s">
        <v>457</v>
      </c>
      <c r="AN53" s="944">
        <f>AN51-AN52</f>
        <v>0</v>
      </c>
      <c r="AO53" s="935"/>
      <c r="AP53" s="460" t="s">
        <v>457</v>
      </c>
      <c r="AQ53" s="944">
        <f>AQ51-AQ52</f>
        <v>0</v>
      </c>
      <c r="AR53" s="935"/>
      <c r="AS53" s="460" t="s">
        <v>457</v>
      </c>
      <c r="AT53" s="944">
        <f>AT51-AT52</f>
        <v>0</v>
      </c>
      <c r="AU53" s="935"/>
      <c r="AV53" s="461" t="s">
        <v>457</v>
      </c>
      <c r="AW53" s="934">
        <f t="shared" si="1"/>
        <v>0</v>
      </c>
      <c r="AX53" s="935"/>
      <c r="AY53" s="935"/>
      <c r="AZ53" s="462" t="s">
        <v>457</v>
      </c>
      <c r="BA53" s="456"/>
      <c r="BB53" s="456"/>
      <c r="BC53" s="456"/>
      <c r="BD53" s="456"/>
      <c r="BE53" s="456"/>
    </row>
    <row r="54" spans="1:64" s="457" customFormat="1" ht="32.25" customHeight="1" thickBot="1">
      <c r="A54" s="947" t="s">
        <v>460</v>
      </c>
      <c r="B54" s="948"/>
      <c r="C54" s="948"/>
      <c r="D54" s="948"/>
      <c r="E54" s="948"/>
      <c r="F54" s="948"/>
      <c r="G54" s="948"/>
      <c r="H54" s="948"/>
      <c r="I54" s="948"/>
      <c r="J54" s="948"/>
      <c r="K54" s="948"/>
      <c r="L54" s="949"/>
      <c r="M54" s="991"/>
      <c r="N54" s="900"/>
      <c r="O54" s="466" t="s">
        <v>457</v>
      </c>
      <c r="P54" s="991"/>
      <c r="Q54" s="900"/>
      <c r="R54" s="466" t="s">
        <v>457</v>
      </c>
      <c r="S54" s="991"/>
      <c r="T54" s="900"/>
      <c r="U54" s="466" t="s">
        <v>457</v>
      </c>
      <c r="V54" s="991"/>
      <c r="W54" s="900"/>
      <c r="X54" s="466" t="s">
        <v>457</v>
      </c>
      <c r="Y54" s="991"/>
      <c r="Z54" s="900"/>
      <c r="AA54" s="466" t="s">
        <v>457</v>
      </c>
      <c r="AB54" s="991"/>
      <c r="AC54" s="900"/>
      <c r="AD54" s="466" t="s">
        <v>457</v>
      </c>
      <c r="AE54" s="991"/>
      <c r="AF54" s="900"/>
      <c r="AG54" s="466" t="s">
        <v>457</v>
      </c>
      <c r="AH54" s="991"/>
      <c r="AI54" s="900"/>
      <c r="AJ54" s="466" t="s">
        <v>457</v>
      </c>
      <c r="AK54" s="991"/>
      <c r="AL54" s="900"/>
      <c r="AM54" s="466" t="s">
        <v>457</v>
      </c>
      <c r="AN54" s="991"/>
      <c r="AO54" s="900"/>
      <c r="AP54" s="466" t="s">
        <v>457</v>
      </c>
      <c r="AQ54" s="991"/>
      <c r="AR54" s="900"/>
      <c r="AS54" s="466" t="s">
        <v>457</v>
      </c>
      <c r="AT54" s="991"/>
      <c r="AU54" s="900"/>
      <c r="AV54" s="467" t="s">
        <v>457</v>
      </c>
      <c r="AW54" s="899">
        <f t="shared" si="1"/>
        <v>0</v>
      </c>
      <c r="AX54" s="900"/>
      <c r="AY54" s="900"/>
      <c r="AZ54" s="468" t="s">
        <v>457</v>
      </c>
      <c r="BA54" s="456"/>
      <c r="BB54" s="456"/>
      <c r="BC54" s="456"/>
      <c r="BD54" s="456"/>
      <c r="BE54" s="456"/>
    </row>
    <row r="55" spans="1:64" s="457" customFormat="1" ht="32.25" customHeight="1" thickBot="1">
      <c r="A55" s="952" t="s">
        <v>461</v>
      </c>
      <c r="B55" s="953"/>
      <c r="C55" s="953"/>
      <c r="D55" s="953"/>
      <c r="E55" s="953"/>
      <c r="F55" s="953"/>
      <c r="G55" s="953"/>
      <c r="H55" s="953"/>
      <c r="I55" s="953"/>
      <c r="J55" s="953"/>
      <c r="K55" s="953"/>
      <c r="L55" s="953"/>
      <c r="M55" s="991"/>
      <c r="N55" s="900"/>
      <c r="O55" s="466" t="s">
        <v>457</v>
      </c>
      <c r="P55" s="991"/>
      <c r="Q55" s="900"/>
      <c r="R55" s="466" t="s">
        <v>457</v>
      </c>
      <c r="S55" s="991"/>
      <c r="T55" s="900"/>
      <c r="U55" s="466" t="s">
        <v>457</v>
      </c>
      <c r="V55" s="991"/>
      <c r="W55" s="900"/>
      <c r="X55" s="466" t="s">
        <v>457</v>
      </c>
      <c r="Y55" s="991"/>
      <c r="Z55" s="900"/>
      <c r="AA55" s="466" t="s">
        <v>457</v>
      </c>
      <c r="AB55" s="991"/>
      <c r="AC55" s="900"/>
      <c r="AD55" s="466" t="s">
        <v>457</v>
      </c>
      <c r="AE55" s="991"/>
      <c r="AF55" s="900"/>
      <c r="AG55" s="466" t="s">
        <v>457</v>
      </c>
      <c r="AH55" s="991"/>
      <c r="AI55" s="900"/>
      <c r="AJ55" s="466" t="s">
        <v>457</v>
      </c>
      <c r="AK55" s="991"/>
      <c r="AL55" s="900"/>
      <c r="AM55" s="466" t="s">
        <v>457</v>
      </c>
      <c r="AN55" s="991"/>
      <c r="AO55" s="900"/>
      <c r="AP55" s="466" t="s">
        <v>457</v>
      </c>
      <c r="AQ55" s="991"/>
      <c r="AR55" s="900"/>
      <c r="AS55" s="466" t="s">
        <v>457</v>
      </c>
      <c r="AT55" s="991"/>
      <c r="AU55" s="900"/>
      <c r="AV55" s="467" t="s">
        <v>457</v>
      </c>
      <c r="AW55" s="899">
        <f t="shared" si="1"/>
        <v>0</v>
      </c>
      <c r="AX55" s="900"/>
      <c r="AY55" s="900"/>
      <c r="AZ55" s="468" t="s">
        <v>457</v>
      </c>
      <c r="BA55" s="456"/>
      <c r="BB55" s="456"/>
      <c r="BC55" s="456"/>
      <c r="BD55" s="456"/>
      <c r="BE55" s="456"/>
    </row>
    <row r="56" spans="1:64" s="457" customFormat="1" ht="21" customHeight="1" thickBot="1">
      <c r="A56" s="952" t="s">
        <v>501</v>
      </c>
      <c r="B56" s="953"/>
      <c r="C56" s="953"/>
      <c r="D56" s="953"/>
      <c r="E56" s="953"/>
      <c r="F56" s="953"/>
      <c r="G56" s="953"/>
      <c r="H56" s="953"/>
      <c r="I56" s="953"/>
      <c r="J56" s="953"/>
      <c r="K56" s="953"/>
      <c r="L56" s="953"/>
      <c r="M56" s="991"/>
      <c r="N56" s="900"/>
      <c r="O56" s="466" t="s">
        <v>457</v>
      </c>
      <c r="P56" s="991"/>
      <c r="Q56" s="900"/>
      <c r="R56" s="466" t="s">
        <v>457</v>
      </c>
      <c r="S56" s="991"/>
      <c r="T56" s="900"/>
      <c r="U56" s="466" t="s">
        <v>457</v>
      </c>
      <c r="V56" s="991"/>
      <c r="W56" s="900"/>
      <c r="X56" s="466" t="s">
        <v>457</v>
      </c>
      <c r="Y56" s="991"/>
      <c r="Z56" s="900"/>
      <c r="AA56" s="466" t="s">
        <v>457</v>
      </c>
      <c r="AB56" s="991"/>
      <c r="AC56" s="900"/>
      <c r="AD56" s="466" t="s">
        <v>457</v>
      </c>
      <c r="AE56" s="991"/>
      <c r="AF56" s="900"/>
      <c r="AG56" s="466" t="s">
        <v>457</v>
      </c>
      <c r="AH56" s="991"/>
      <c r="AI56" s="900"/>
      <c r="AJ56" s="466" t="s">
        <v>457</v>
      </c>
      <c r="AK56" s="991"/>
      <c r="AL56" s="900"/>
      <c r="AM56" s="466" t="s">
        <v>457</v>
      </c>
      <c r="AN56" s="991"/>
      <c r="AO56" s="900"/>
      <c r="AP56" s="466" t="s">
        <v>457</v>
      </c>
      <c r="AQ56" s="991"/>
      <c r="AR56" s="900"/>
      <c r="AS56" s="466" t="s">
        <v>457</v>
      </c>
      <c r="AT56" s="991"/>
      <c r="AU56" s="900"/>
      <c r="AV56" s="467" t="s">
        <v>457</v>
      </c>
      <c r="AW56" s="899">
        <f t="shared" si="1"/>
        <v>0</v>
      </c>
      <c r="AX56" s="900"/>
      <c r="AY56" s="900"/>
      <c r="AZ56" s="468" t="s">
        <v>457</v>
      </c>
      <c r="BA56" s="456"/>
      <c r="BB56" s="456"/>
      <c r="BC56" s="456"/>
      <c r="BD56" s="456"/>
      <c r="BE56" s="456"/>
    </row>
    <row r="57" spans="1:64" s="457" customFormat="1" ht="21" customHeight="1">
      <c r="A57" s="608" t="s">
        <v>462</v>
      </c>
      <c r="B57" s="456"/>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56"/>
      <c r="BC57" s="456"/>
      <c r="BD57" s="456"/>
      <c r="BE57" s="456"/>
    </row>
    <row r="58" spans="1:64" s="457" customFormat="1" ht="27" customHeight="1">
      <c r="A58" s="469" t="s">
        <v>463</v>
      </c>
      <c r="B58" s="606"/>
      <c r="C58" s="606"/>
      <c r="D58" s="606"/>
      <c r="E58" s="606"/>
      <c r="F58" s="606"/>
      <c r="G58" s="606"/>
      <c r="H58" s="606"/>
      <c r="I58" s="458"/>
      <c r="J58" s="470" t="s">
        <v>464</v>
      </c>
      <c r="K58" s="950">
        <f>AW49</f>
        <v>0</v>
      </c>
      <c r="L58" s="950"/>
      <c r="M58" s="950"/>
      <c r="N58" s="950"/>
      <c r="O58" s="607" t="s">
        <v>465</v>
      </c>
      <c r="P58" s="458" t="s">
        <v>107</v>
      </c>
      <c r="Q58" s="608" t="s">
        <v>502</v>
      </c>
      <c r="R58" s="456"/>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6"/>
      <c r="AW58" s="456"/>
      <c r="AX58" s="456"/>
      <c r="AY58" s="456"/>
      <c r="AZ58" s="456"/>
      <c r="BA58" s="456"/>
      <c r="BB58" s="456"/>
      <c r="BC58" s="456"/>
      <c r="BD58" s="456"/>
      <c r="BE58" s="456"/>
      <c r="BF58" s="456"/>
      <c r="BG58" s="456"/>
      <c r="BH58" s="456"/>
      <c r="BI58" s="456"/>
      <c r="BJ58" s="456"/>
      <c r="BK58" s="456"/>
      <c r="BL58" s="456"/>
    </row>
    <row r="59" spans="1:64" s="457" customFormat="1" ht="27" customHeight="1">
      <c r="A59" s="951" t="s">
        <v>467</v>
      </c>
      <c r="B59" s="925"/>
      <c r="C59" s="925"/>
      <c r="D59" s="925"/>
      <c r="E59" s="925"/>
      <c r="F59" s="925"/>
      <c r="G59" s="925"/>
      <c r="H59" s="925"/>
      <c r="I59" s="926"/>
      <c r="J59" s="470" t="s">
        <v>464</v>
      </c>
      <c r="K59" s="950">
        <f>AW50</f>
        <v>0</v>
      </c>
      <c r="L59" s="950"/>
      <c r="M59" s="950"/>
      <c r="N59" s="950"/>
      <c r="O59" s="607" t="s">
        <v>465</v>
      </c>
      <c r="P59" s="458" t="s">
        <v>107</v>
      </c>
      <c r="Q59" s="610" t="s">
        <v>503</v>
      </c>
      <c r="R59" s="456"/>
      <c r="S59" s="456"/>
      <c r="T59" s="456"/>
      <c r="U59" s="456"/>
      <c r="V59" s="456"/>
      <c r="W59" s="456"/>
      <c r="X59" s="456"/>
      <c r="Y59" s="456"/>
      <c r="Z59" s="456"/>
      <c r="AA59" s="456"/>
      <c r="AB59" s="456"/>
      <c r="AC59" s="456"/>
      <c r="AD59" s="456"/>
      <c r="AE59" s="456"/>
      <c r="AF59" s="456"/>
      <c r="AG59" s="456"/>
      <c r="AH59" s="456"/>
      <c r="AI59" s="456"/>
      <c r="AJ59" s="610"/>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row>
    <row r="60" spans="1:64" s="457" customFormat="1" ht="27" customHeight="1">
      <c r="A60" s="469" t="s">
        <v>469</v>
      </c>
      <c r="B60" s="606"/>
      <c r="C60" s="606"/>
      <c r="D60" s="606"/>
      <c r="E60" s="606"/>
      <c r="F60" s="606"/>
      <c r="G60" s="606"/>
      <c r="H60" s="606"/>
      <c r="I60" s="458"/>
      <c r="J60" s="470" t="s">
        <v>464</v>
      </c>
      <c r="K60" s="950">
        <f>AW51</f>
        <v>0</v>
      </c>
      <c r="L60" s="950"/>
      <c r="M60" s="950"/>
      <c r="N60" s="950"/>
      <c r="O60" s="607" t="s">
        <v>465</v>
      </c>
      <c r="P60" s="458" t="s">
        <v>6</v>
      </c>
      <c r="Q60" s="609" t="s">
        <v>504</v>
      </c>
      <c r="R60" s="456"/>
      <c r="S60" s="456"/>
      <c r="T60" s="456"/>
      <c r="U60" s="456"/>
      <c r="V60" s="456"/>
      <c r="W60" s="456"/>
      <c r="X60" s="456"/>
      <c r="Y60" s="456"/>
      <c r="Z60" s="471"/>
      <c r="AA60" s="471"/>
      <c r="AB60" s="608"/>
      <c r="AC60" s="608"/>
      <c r="AD60" s="456"/>
      <c r="AE60" s="456"/>
      <c r="AF60" s="456"/>
      <c r="AG60" s="456"/>
      <c r="AH60" s="456"/>
      <c r="AI60" s="456"/>
      <c r="AJ60" s="610"/>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row>
    <row r="61" spans="1:64" s="457" customFormat="1" ht="27" customHeight="1">
      <c r="A61" s="954" t="s">
        <v>471</v>
      </c>
      <c r="B61" s="955"/>
      <c r="C61" s="955"/>
      <c r="D61" s="955"/>
      <c r="E61" s="955"/>
      <c r="F61" s="955"/>
      <c r="G61" s="955"/>
      <c r="H61" s="955"/>
      <c r="I61" s="956"/>
      <c r="J61" s="470" t="s">
        <v>464</v>
      </c>
      <c r="K61" s="984" t="e">
        <f>ROUNDUP(K60/K58,1)</f>
        <v>#DIV/0!</v>
      </c>
      <c r="L61" s="984"/>
      <c r="M61" s="984"/>
      <c r="N61" s="984"/>
      <c r="O61" s="607" t="s">
        <v>465</v>
      </c>
      <c r="P61" s="458" t="s">
        <v>6</v>
      </c>
      <c r="Q61" s="609" t="s">
        <v>505</v>
      </c>
      <c r="R61" s="610"/>
      <c r="S61" s="610"/>
      <c r="T61" s="610"/>
      <c r="U61" s="610"/>
      <c r="V61" s="610"/>
      <c r="W61" s="610"/>
      <c r="X61" s="610"/>
      <c r="Y61" s="610"/>
      <c r="Z61" s="486"/>
      <c r="AA61" s="487"/>
      <c r="AB61" s="487"/>
      <c r="AC61" s="487"/>
      <c r="AD61" s="487"/>
      <c r="AE61" s="486"/>
      <c r="AF61" s="610"/>
      <c r="AG61" s="610"/>
      <c r="AH61" s="610"/>
      <c r="AI61" s="610"/>
      <c r="AJ61" s="610"/>
      <c r="AK61" s="610"/>
      <c r="AL61" s="610"/>
      <c r="AM61" s="610"/>
      <c r="AN61" s="610"/>
      <c r="AO61" s="610"/>
      <c r="AP61" s="456"/>
      <c r="AQ61" s="456"/>
      <c r="AR61" s="456"/>
      <c r="AS61" s="456"/>
      <c r="AT61" s="456"/>
      <c r="AU61" s="456"/>
      <c r="AV61" s="456"/>
      <c r="AW61" s="456"/>
      <c r="AX61" s="456"/>
      <c r="AY61" s="456"/>
      <c r="AZ61" s="456"/>
      <c r="BA61" s="456"/>
      <c r="BB61" s="456"/>
      <c r="BC61" s="456"/>
      <c r="BD61" s="456"/>
      <c r="BE61" s="456"/>
      <c r="BF61" s="456"/>
    </row>
    <row r="62" spans="1:64" s="457" customFormat="1" ht="27.75" customHeight="1">
      <c r="A62" s="469" t="s">
        <v>473</v>
      </c>
      <c r="B62" s="606"/>
      <c r="C62" s="606"/>
      <c r="D62" s="606"/>
      <c r="E62" s="606"/>
      <c r="F62" s="606"/>
      <c r="G62" s="606"/>
      <c r="H62" s="606"/>
      <c r="I62" s="458"/>
      <c r="J62" s="470" t="s">
        <v>464</v>
      </c>
      <c r="K62" s="984" t="e">
        <f>ROUNDUP(AW52/K59,1)</f>
        <v>#DIV/0!</v>
      </c>
      <c r="L62" s="984"/>
      <c r="M62" s="984"/>
      <c r="N62" s="984"/>
      <c r="O62" s="607" t="s">
        <v>465</v>
      </c>
      <c r="P62" s="458" t="s">
        <v>6</v>
      </c>
      <c r="Q62" s="972" t="s">
        <v>506</v>
      </c>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608"/>
      <c r="AR62" s="608"/>
      <c r="AS62" s="608"/>
      <c r="AT62" s="608"/>
      <c r="AU62" s="608"/>
      <c r="AV62" s="608"/>
      <c r="AW62" s="608"/>
      <c r="AX62" s="608"/>
      <c r="AY62" s="608"/>
      <c r="AZ62" s="608"/>
      <c r="BA62" s="608"/>
      <c r="BB62" s="456"/>
      <c r="BC62" s="456"/>
      <c r="BD62" s="456"/>
      <c r="BE62" s="456"/>
    </row>
    <row r="63" spans="1:64" s="457" customFormat="1" ht="31.5" customHeight="1">
      <c r="A63" s="954" t="s">
        <v>475</v>
      </c>
      <c r="B63" s="925"/>
      <c r="C63" s="925"/>
      <c r="D63" s="925"/>
      <c r="E63" s="925"/>
      <c r="F63" s="925"/>
      <c r="G63" s="925"/>
      <c r="H63" s="925"/>
      <c r="I63" s="926"/>
      <c r="J63" s="470" t="s">
        <v>464</v>
      </c>
      <c r="K63" s="984" t="e">
        <f>ROUNDUP(AW53/K58,1)</f>
        <v>#DIV/0!</v>
      </c>
      <c r="L63" s="984"/>
      <c r="M63" s="984"/>
      <c r="N63" s="984"/>
      <c r="O63" s="607" t="s">
        <v>465</v>
      </c>
      <c r="P63" s="458" t="s">
        <v>6</v>
      </c>
      <c r="Q63" s="972" t="s">
        <v>507</v>
      </c>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608"/>
      <c r="AS63" s="608"/>
      <c r="AT63" s="608"/>
      <c r="AU63" s="608"/>
      <c r="AV63" s="608"/>
      <c r="AW63" s="608"/>
      <c r="AX63" s="608"/>
      <c r="AY63" s="608"/>
      <c r="AZ63" s="608"/>
      <c r="BA63" s="608"/>
      <c r="BB63" s="456"/>
      <c r="BC63" s="456"/>
      <c r="BD63" s="456"/>
      <c r="BE63" s="456"/>
    </row>
    <row r="64" spans="1:64" s="457" customFormat="1" ht="33" customHeight="1">
      <c r="A64" s="995" t="s">
        <v>508</v>
      </c>
      <c r="B64" s="996"/>
      <c r="C64" s="996"/>
      <c r="D64" s="996"/>
      <c r="E64" s="996"/>
      <c r="F64" s="996"/>
      <c r="G64" s="996"/>
      <c r="H64" s="996"/>
      <c r="I64" s="997"/>
      <c r="J64" s="470" t="s">
        <v>464</v>
      </c>
      <c r="K64" s="984" t="e">
        <f>K61/6</f>
        <v>#DIV/0!</v>
      </c>
      <c r="L64" s="984"/>
      <c r="M64" s="984"/>
      <c r="N64" s="984"/>
      <c r="O64" s="607" t="s">
        <v>465</v>
      </c>
      <c r="P64" s="458" t="s">
        <v>6</v>
      </c>
      <c r="Q64" s="972" t="s">
        <v>509</v>
      </c>
      <c r="R64" s="973"/>
      <c r="S64" s="973"/>
      <c r="T64" s="973"/>
      <c r="U64" s="973"/>
      <c r="V64" s="973"/>
      <c r="W64" s="973"/>
      <c r="X64" s="973"/>
      <c r="Y64" s="973"/>
      <c r="Z64" s="973"/>
      <c r="AA64" s="973"/>
      <c r="AB64" s="973"/>
      <c r="AC64" s="973"/>
      <c r="AD64" s="973"/>
      <c r="AE64" s="973"/>
      <c r="AF64" s="973"/>
      <c r="AG64" s="973"/>
      <c r="AH64" s="973"/>
      <c r="AI64" s="973"/>
      <c r="AJ64" s="973"/>
      <c r="AK64" s="608"/>
      <c r="AL64" s="608"/>
      <c r="AM64" s="608"/>
      <c r="AN64" s="608"/>
      <c r="AO64" s="608"/>
      <c r="AP64" s="608"/>
      <c r="AQ64" s="608"/>
      <c r="AR64" s="608"/>
      <c r="AS64" s="608"/>
      <c r="AT64" s="608"/>
      <c r="AU64" s="608"/>
      <c r="AV64" s="608"/>
      <c r="AW64" s="608"/>
      <c r="AX64" s="608"/>
      <c r="AY64" s="608"/>
      <c r="AZ64" s="608"/>
      <c r="BA64" s="608"/>
      <c r="BB64" s="456"/>
      <c r="BC64" s="456"/>
      <c r="BD64" s="456"/>
      <c r="BE64" s="456"/>
    </row>
    <row r="65" spans="1:57" s="457" customFormat="1" ht="30.75" customHeight="1">
      <c r="A65" s="992" t="s">
        <v>510</v>
      </c>
      <c r="B65" s="993"/>
      <c r="C65" s="993"/>
      <c r="D65" s="993"/>
      <c r="E65" s="993"/>
      <c r="F65" s="993"/>
      <c r="G65" s="993"/>
      <c r="H65" s="993"/>
      <c r="I65" s="994"/>
      <c r="J65" s="470" t="s">
        <v>464</v>
      </c>
      <c r="K65" s="984" t="e">
        <f>(K62/10)+(K63/6)</f>
        <v>#DIV/0!</v>
      </c>
      <c r="L65" s="984"/>
      <c r="M65" s="984"/>
      <c r="N65" s="984"/>
      <c r="O65" s="607" t="s">
        <v>465</v>
      </c>
      <c r="P65" s="458" t="s">
        <v>6</v>
      </c>
      <c r="Q65" s="972" t="s">
        <v>511</v>
      </c>
      <c r="R65" s="973"/>
      <c r="S65" s="973"/>
      <c r="T65" s="973"/>
      <c r="U65" s="973"/>
      <c r="V65" s="973"/>
      <c r="W65" s="973"/>
      <c r="X65" s="973"/>
      <c r="Y65" s="973"/>
      <c r="Z65" s="973"/>
      <c r="AA65" s="973"/>
      <c r="AB65" s="973"/>
      <c r="AC65" s="973"/>
      <c r="AD65" s="973"/>
      <c r="AE65" s="973"/>
      <c r="AF65" s="973"/>
      <c r="AG65" s="973"/>
      <c r="AH65" s="973"/>
      <c r="AI65" s="973"/>
      <c r="AJ65" s="973"/>
      <c r="AK65" s="608"/>
      <c r="AL65" s="608"/>
      <c r="AM65" s="608"/>
      <c r="AN65" s="608"/>
      <c r="AO65" s="608"/>
      <c r="AP65" s="608"/>
      <c r="AQ65" s="608"/>
      <c r="AR65" s="608"/>
      <c r="AS65" s="608"/>
      <c r="AT65" s="608"/>
      <c r="AU65" s="608"/>
      <c r="AV65" s="608"/>
      <c r="AW65" s="608"/>
      <c r="AX65" s="608"/>
      <c r="AY65" s="608"/>
      <c r="AZ65" s="608"/>
      <c r="BA65" s="608"/>
      <c r="BB65" s="456"/>
      <c r="BC65" s="456"/>
      <c r="BD65" s="456"/>
      <c r="BE65" s="456"/>
    </row>
    <row r="66" spans="1:57" s="457" customFormat="1" ht="46.5" customHeight="1">
      <c r="A66" s="992" t="s">
        <v>512</v>
      </c>
      <c r="B66" s="993"/>
      <c r="C66" s="993"/>
      <c r="D66" s="993"/>
      <c r="E66" s="993"/>
      <c r="F66" s="993"/>
      <c r="G66" s="993"/>
      <c r="H66" s="993"/>
      <c r="I66" s="994"/>
      <c r="J66" s="470" t="s">
        <v>464</v>
      </c>
      <c r="K66" s="984" t="str">
        <f>IF(M46="就労移行支援",K61/6,IF(OR(M46="認定就労移行支援",M46="就労継続支援Ａ型",M46="就労継続支援Ｂ型"),K61/10,""))</f>
        <v/>
      </c>
      <c r="L66" s="984"/>
      <c r="M66" s="984"/>
      <c r="N66" s="984"/>
      <c r="O66" s="607" t="s">
        <v>465</v>
      </c>
      <c r="P66" s="458" t="s">
        <v>6</v>
      </c>
      <c r="Q66" s="974" t="s">
        <v>513</v>
      </c>
      <c r="R66" s="975"/>
      <c r="S66" s="975"/>
      <c r="T66" s="975"/>
      <c r="U66" s="975"/>
      <c r="V66" s="975"/>
      <c r="W66" s="975"/>
      <c r="X66" s="975"/>
      <c r="Y66" s="975"/>
      <c r="Z66" s="975"/>
      <c r="AA66" s="975"/>
      <c r="AB66" s="975"/>
      <c r="AC66" s="975"/>
      <c r="AD66" s="975"/>
      <c r="AE66" s="975"/>
      <c r="AF66" s="975"/>
      <c r="AG66" s="975"/>
      <c r="AH66" s="975"/>
      <c r="AI66" s="975"/>
      <c r="AJ66" s="975"/>
      <c r="AK66" s="975"/>
      <c r="AL66" s="975"/>
      <c r="AM66" s="975"/>
      <c r="AN66" s="975"/>
      <c r="AO66" s="975"/>
      <c r="AP66" s="975"/>
      <c r="AQ66" s="975"/>
      <c r="AR66" s="975"/>
      <c r="AS66" s="975"/>
      <c r="AT66" s="975"/>
      <c r="AU66" s="975"/>
      <c r="AV66" s="975"/>
      <c r="AW66" s="975"/>
      <c r="AX66" s="975"/>
      <c r="AY66" s="975"/>
      <c r="AZ66" s="975"/>
      <c r="BA66" s="975"/>
      <c r="BB66" s="456"/>
      <c r="BC66" s="456"/>
      <c r="BD66" s="456"/>
      <c r="BE66" s="456"/>
    </row>
    <row r="67" spans="1:57" s="457" customFormat="1" ht="33" customHeight="1">
      <c r="A67" s="992" t="s">
        <v>514</v>
      </c>
      <c r="B67" s="993"/>
      <c r="C67" s="993"/>
      <c r="D67" s="993"/>
      <c r="E67" s="993"/>
      <c r="F67" s="993"/>
      <c r="G67" s="993"/>
      <c r="H67" s="993"/>
      <c r="I67" s="994"/>
      <c r="J67" s="470" t="s">
        <v>464</v>
      </c>
      <c r="K67" s="984" t="e">
        <f>K61/15</f>
        <v>#DIV/0!</v>
      </c>
      <c r="L67" s="984"/>
      <c r="M67" s="984"/>
      <c r="N67" s="984"/>
      <c r="O67" s="607" t="s">
        <v>465</v>
      </c>
      <c r="P67" s="458" t="s">
        <v>6</v>
      </c>
      <c r="Q67" s="974" t="s">
        <v>515</v>
      </c>
      <c r="R67" s="975"/>
      <c r="S67" s="975"/>
      <c r="T67" s="975"/>
      <c r="U67" s="975"/>
      <c r="V67" s="975"/>
      <c r="W67" s="975"/>
      <c r="X67" s="975"/>
      <c r="Y67" s="975"/>
      <c r="Z67" s="975"/>
      <c r="AA67" s="975"/>
      <c r="AB67" s="975"/>
      <c r="AC67" s="975"/>
      <c r="AD67" s="975"/>
      <c r="AE67" s="975"/>
      <c r="AF67" s="975"/>
      <c r="AG67" s="975"/>
      <c r="AH67" s="975"/>
      <c r="AI67" s="975"/>
      <c r="AJ67" s="975"/>
      <c r="AK67" s="975"/>
      <c r="AL67" s="975"/>
      <c r="AM67" s="975"/>
      <c r="AN67" s="975"/>
      <c r="AO67" s="975"/>
      <c r="AP67" s="975"/>
      <c r="AQ67" s="975"/>
      <c r="AR67" s="975"/>
      <c r="AS67" s="975"/>
      <c r="AT67" s="975"/>
      <c r="AU67" s="975"/>
      <c r="AV67" s="975"/>
      <c r="AW67" s="975"/>
      <c r="AX67" s="975"/>
      <c r="AY67" s="975"/>
      <c r="AZ67" s="975"/>
      <c r="BA67" s="975"/>
      <c r="BB67" s="456"/>
      <c r="BC67" s="456"/>
      <c r="BD67" s="456"/>
      <c r="BE67" s="456"/>
    </row>
    <row r="68" spans="1:57" s="457" customFormat="1" ht="45" customHeight="1">
      <c r="A68" s="954" t="s">
        <v>722</v>
      </c>
      <c r="B68" s="925"/>
      <c r="C68" s="925"/>
      <c r="D68" s="925"/>
      <c r="E68" s="925"/>
      <c r="F68" s="925"/>
      <c r="G68" s="925"/>
      <c r="H68" s="925"/>
      <c r="I68" s="926"/>
      <c r="J68" s="470" t="s">
        <v>464</v>
      </c>
      <c r="K68" s="984" t="e">
        <f>K61/6</f>
        <v>#DIV/0!</v>
      </c>
      <c r="L68" s="984"/>
      <c r="M68" s="984"/>
      <c r="N68" s="984"/>
      <c r="O68" s="607" t="s">
        <v>465</v>
      </c>
      <c r="P68" s="458" t="s">
        <v>6</v>
      </c>
      <c r="Q68" s="972" t="s">
        <v>723</v>
      </c>
      <c r="R68" s="973"/>
      <c r="S68" s="973"/>
      <c r="T68" s="973"/>
      <c r="U68" s="973"/>
      <c r="V68" s="973"/>
      <c r="W68" s="973"/>
      <c r="X68" s="973"/>
      <c r="Y68" s="973"/>
      <c r="Z68" s="973"/>
      <c r="AA68" s="973"/>
      <c r="AB68" s="973"/>
      <c r="AC68" s="987" t="s">
        <v>720</v>
      </c>
      <c r="AD68" s="987"/>
      <c r="AE68" s="987"/>
      <c r="AF68" s="987"/>
      <c r="AG68" s="987"/>
      <c r="AH68" s="987"/>
      <c r="AI68" s="987"/>
      <c r="AJ68" s="987"/>
      <c r="AK68" s="987"/>
      <c r="AL68" s="988" t="e">
        <f>K61/7.5</f>
        <v>#DIV/0!</v>
      </c>
      <c r="AM68" s="988"/>
      <c r="AN68" s="988"/>
      <c r="AO68" s="988"/>
      <c r="AP68" s="988"/>
      <c r="AQ68" s="988"/>
      <c r="AR68" s="988"/>
      <c r="AS68" s="972" t="s">
        <v>721</v>
      </c>
      <c r="AT68" s="973"/>
      <c r="AU68" s="973"/>
      <c r="AV68" s="973"/>
      <c r="AW68" s="973"/>
      <c r="AX68" s="973"/>
      <c r="AY68" s="973"/>
      <c r="AZ68" s="973"/>
      <c r="BA68" s="973"/>
      <c r="BB68" s="456"/>
      <c r="BC68" s="456"/>
      <c r="BD68" s="456"/>
      <c r="BE68" s="456"/>
    </row>
    <row r="69" spans="1:57" s="457" customFormat="1" ht="30" customHeight="1">
      <c r="A69" s="954" t="s">
        <v>485</v>
      </c>
      <c r="B69" s="925"/>
      <c r="C69" s="925"/>
      <c r="D69" s="925"/>
      <c r="E69" s="925"/>
      <c r="F69" s="925"/>
      <c r="G69" s="925"/>
      <c r="H69" s="925"/>
      <c r="I69" s="926"/>
      <c r="J69" s="470" t="s">
        <v>464</v>
      </c>
      <c r="K69" s="984">
        <f>AW54</f>
        <v>0</v>
      </c>
      <c r="L69" s="984"/>
      <c r="M69" s="984"/>
      <c r="N69" s="984"/>
      <c r="O69" s="607" t="s">
        <v>465</v>
      </c>
      <c r="P69" s="458" t="s">
        <v>6</v>
      </c>
      <c r="Q69" s="972" t="s">
        <v>516</v>
      </c>
      <c r="R69" s="973"/>
      <c r="S69" s="973"/>
      <c r="T69" s="973"/>
      <c r="U69" s="973"/>
      <c r="V69" s="973"/>
      <c r="W69" s="973"/>
      <c r="X69" s="973"/>
      <c r="Y69" s="973"/>
      <c r="Z69" s="973"/>
      <c r="AA69" s="973"/>
      <c r="AB69" s="477"/>
      <c r="AC69" s="987"/>
      <c r="AD69" s="987"/>
      <c r="AE69" s="987"/>
      <c r="AF69" s="987"/>
      <c r="AG69" s="987"/>
      <c r="AH69" s="987"/>
      <c r="AI69" s="987"/>
      <c r="AJ69" s="987"/>
      <c r="AK69" s="987"/>
      <c r="AL69" s="988"/>
      <c r="AM69" s="988"/>
      <c r="AN69" s="988"/>
      <c r="AO69" s="988"/>
      <c r="AP69" s="988"/>
      <c r="AQ69" s="988"/>
      <c r="AR69" s="988"/>
      <c r="AS69" s="972"/>
      <c r="AT69" s="973"/>
      <c r="AU69" s="973"/>
      <c r="AV69" s="973"/>
      <c r="AW69" s="973"/>
      <c r="AX69" s="973"/>
      <c r="AY69" s="973"/>
      <c r="AZ69" s="973"/>
      <c r="BA69" s="973"/>
      <c r="BB69" s="456"/>
      <c r="BC69" s="456"/>
      <c r="BD69" s="456"/>
      <c r="BE69" s="456"/>
    </row>
    <row r="70" spans="1:57" s="457" customFormat="1" ht="21" customHeight="1">
      <c r="A70" s="608" t="s">
        <v>517</v>
      </c>
      <c r="B70" s="608"/>
      <c r="C70" s="608"/>
      <c r="D70" s="608"/>
      <c r="E70" s="608"/>
      <c r="F70" s="608"/>
      <c r="G70" s="608"/>
      <c r="H70" s="608"/>
      <c r="I70" s="608"/>
      <c r="J70" s="472"/>
      <c r="K70" s="476"/>
      <c r="L70" s="476"/>
      <c r="M70" s="476"/>
      <c r="N70" s="476"/>
      <c r="O70" s="472"/>
      <c r="P70" s="456"/>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8"/>
      <c r="AP70" s="608"/>
      <c r="AQ70" s="608"/>
      <c r="AR70" s="608"/>
      <c r="AS70" s="608"/>
      <c r="AT70" s="608"/>
      <c r="AU70" s="608"/>
      <c r="AV70" s="608"/>
      <c r="AW70" s="608"/>
      <c r="AX70" s="608"/>
      <c r="AY70" s="608"/>
      <c r="AZ70" s="608"/>
      <c r="BA70" s="608"/>
      <c r="BB70" s="456"/>
      <c r="BC70" s="456"/>
      <c r="BD70" s="456"/>
      <c r="BE70" s="456"/>
    </row>
    <row r="71" spans="1:57" s="457" customFormat="1" ht="21" customHeight="1">
      <c r="A71" s="608" t="s">
        <v>518</v>
      </c>
      <c r="B71" s="608"/>
      <c r="C71" s="608"/>
      <c r="D71" s="608"/>
      <c r="E71" s="608"/>
      <c r="F71" s="608"/>
      <c r="G71" s="608"/>
      <c r="H71" s="608"/>
      <c r="I71" s="608"/>
      <c r="J71" s="472"/>
      <c r="K71" s="476"/>
      <c r="L71" s="476"/>
      <c r="M71" s="476"/>
      <c r="N71" s="476"/>
      <c r="O71" s="472"/>
      <c r="P71" s="456"/>
      <c r="Q71" s="608"/>
      <c r="R71" s="608"/>
      <c r="S71" s="608"/>
      <c r="T71" s="608"/>
      <c r="U71" s="608"/>
      <c r="V71" s="608"/>
      <c r="W71" s="608"/>
      <c r="X71" s="608"/>
      <c r="Y71" s="608"/>
      <c r="Z71" s="608"/>
      <c r="AA71" s="608"/>
      <c r="AB71" s="608"/>
      <c r="AC71" s="608"/>
      <c r="AD71" s="608"/>
      <c r="AE71" s="608"/>
      <c r="AF71" s="608"/>
      <c r="AG71" s="608"/>
      <c r="AH71" s="608"/>
      <c r="AI71" s="608"/>
      <c r="AJ71" s="608"/>
      <c r="AK71" s="608"/>
      <c r="AL71" s="608"/>
      <c r="AM71" s="608"/>
      <c r="AN71" s="608"/>
      <c r="AO71" s="608"/>
      <c r="AP71" s="608"/>
      <c r="AQ71" s="608"/>
      <c r="AR71" s="608"/>
      <c r="AS71" s="608"/>
      <c r="AT71" s="608"/>
      <c r="AU71" s="608"/>
      <c r="AV71" s="608"/>
      <c r="AW71" s="608"/>
      <c r="AX71" s="608"/>
      <c r="AY71" s="608"/>
      <c r="AZ71" s="608"/>
      <c r="BA71" s="608"/>
      <c r="BB71" s="456"/>
      <c r="BC71" s="456"/>
      <c r="BD71" s="456"/>
      <c r="BE71" s="456"/>
    </row>
    <row r="72" spans="1:57" s="457" customFormat="1" ht="21" customHeight="1">
      <c r="A72" s="475" t="s">
        <v>488</v>
      </c>
      <c r="B72" s="608"/>
      <c r="C72" s="608"/>
      <c r="D72" s="608"/>
      <c r="E72" s="608"/>
      <c r="F72" s="608"/>
      <c r="G72" s="608"/>
      <c r="H72" s="608"/>
      <c r="I72" s="608"/>
      <c r="J72" s="472"/>
      <c r="K72" s="476"/>
      <c r="L72" s="476"/>
      <c r="M72" s="476"/>
      <c r="N72" s="476"/>
      <c r="O72" s="472"/>
      <c r="P72" s="456"/>
      <c r="Q72" s="608"/>
      <c r="R72" s="608"/>
      <c r="S72" s="608"/>
      <c r="T72" s="608"/>
      <c r="U72" s="608"/>
      <c r="V72" s="608"/>
      <c r="W72" s="608"/>
      <c r="X72" s="608"/>
      <c r="Y72" s="608"/>
      <c r="Z72" s="608"/>
      <c r="AA72" s="608"/>
      <c r="AB72" s="608"/>
      <c r="AC72" s="608"/>
      <c r="AD72" s="608"/>
      <c r="AE72" s="608"/>
      <c r="AF72" s="608"/>
      <c r="AG72" s="608"/>
      <c r="AH72" s="608"/>
      <c r="AI72" s="608"/>
      <c r="AJ72" s="608"/>
      <c r="AK72" s="608"/>
      <c r="AL72" s="608"/>
      <c r="AM72" s="608"/>
      <c r="AN72" s="608"/>
      <c r="AO72" s="608"/>
      <c r="AP72" s="608"/>
      <c r="AQ72" s="608"/>
      <c r="AR72" s="608"/>
      <c r="AS72" s="608"/>
      <c r="AT72" s="608"/>
      <c r="AU72" s="608"/>
      <c r="AV72" s="608"/>
      <c r="AW72" s="608"/>
      <c r="AX72" s="608"/>
      <c r="AY72" s="608"/>
      <c r="AZ72" s="608"/>
      <c r="BA72" s="608"/>
      <c r="BB72" s="456"/>
      <c r="BC72" s="456"/>
      <c r="BD72" s="456"/>
      <c r="BE72" s="456"/>
    </row>
    <row r="73" spans="1:57" s="457" customFormat="1" ht="32.25" customHeight="1">
      <c r="A73" s="977" t="s">
        <v>489</v>
      </c>
      <c r="B73" s="977"/>
      <c r="C73" s="977"/>
      <c r="D73" s="977"/>
      <c r="E73" s="977"/>
      <c r="F73" s="977"/>
      <c r="G73" s="977"/>
      <c r="H73" s="977"/>
      <c r="I73" s="977"/>
      <c r="J73" s="977"/>
      <c r="K73" s="977"/>
      <c r="L73" s="977"/>
      <c r="M73" s="977"/>
      <c r="N73" s="977"/>
      <c r="O73" s="977"/>
      <c r="P73" s="977"/>
      <c r="Q73" s="977"/>
      <c r="R73" s="977"/>
      <c r="S73" s="977"/>
      <c r="T73" s="977"/>
      <c r="U73" s="977"/>
      <c r="V73" s="977"/>
      <c r="W73" s="977"/>
      <c r="X73" s="977"/>
      <c r="Y73" s="977"/>
      <c r="Z73" s="977"/>
      <c r="AA73" s="977"/>
      <c r="AB73" s="977"/>
      <c r="AC73" s="977"/>
      <c r="AD73" s="977"/>
      <c r="AE73" s="977"/>
      <c r="AF73" s="977"/>
      <c r="AG73" s="977"/>
      <c r="AH73" s="977"/>
      <c r="AI73" s="977"/>
      <c r="AJ73" s="977"/>
      <c r="AK73" s="977"/>
      <c r="AL73" s="977"/>
      <c r="AM73" s="977"/>
      <c r="AN73" s="977"/>
      <c r="AO73" s="977"/>
      <c r="AP73" s="977"/>
      <c r="AQ73" s="977"/>
      <c r="AR73" s="977"/>
      <c r="AS73" s="977"/>
      <c r="AT73" s="977"/>
      <c r="AU73" s="977"/>
      <c r="AV73" s="977"/>
      <c r="AW73" s="977"/>
      <c r="AX73" s="977"/>
      <c r="AY73" s="977"/>
      <c r="AZ73" s="977"/>
      <c r="BA73" s="477"/>
      <c r="BB73" s="456"/>
      <c r="BC73" s="456"/>
      <c r="BD73" s="456"/>
      <c r="BE73" s="456"/>
    </row>
    <row r="74" spans="1:57" s="457" customFormat="1" ht="32.25" customHeight="1">
      <c r="A74" s="977" t="s">
        <v>490</v>
      </c>
      <c r="B74" s="977"/>
      <c r="C74" s="977"/>
      <c r="D74" s="977"/>
      <c r="E74" s="977"/>
      <c r="F74" s="977"/>
      <c r="G74" s="977"/>
      <c r="H74" s="977"/>
      <c r="I74" s="977"/>
      <c r="J74" s="977"/>
      <c r="K74" s="977"/>
      <c r="L74" s="977"/>
      <c r="M74" s="977"/>
      <c r="N74" s="977"/>
      <c r="O74" s="977"/>
      <c r="P74" s="977"/>
      <c r="Q74" s="977"/>
      <c r="R74" s="977"/>
      <c r="S74" s="977"/>
      <c r="T74" s="977"/>
      <c r="U74" s="977"/>
      <c r="V74" s="977"/>
      <c r="W74" s="977"/>
      <c r="X74" s="977"/>
      <c r="Y74" s="977"/>
      <c r="Z74" s="977"/>
      <c r="AA74" s="977"/>
      <c r="AB74" s="977"/>
      <c r="AC74" s="977"/>
      <c r="AD74" s="977"/>
      <c r="AE74" s="977"/>
      <c r="AF74" s="977"/>
      <c r="AG74" s="977"/>
      <c r="AH74" s="977"/>
      <c r="AI74" s="977"/>
      <c r="AJ74" s="977"/>
      <c r="AK74" s="977"/>
      <c r="AL74" s="977"/>
      <c r="AM74" s="977"/>
      <c r="AN74" s="977"/>
      <c r="AO74" s="977"/>
      <c r="AP74" s="977"/>
      <c r="AQ74" s="977"/>
      <c r="AR74" s="977"/>
      <c r="AS74" s="977"/>
      <c r="AT74" s="977"/>
      <c r="AU74" s="977"/>
      <c r="AV74" s="977"/>
      <c r="AW74" s="977"/>
      <c r="AX74" s="977"/>
      <c r="AY74" s="977"/>
      <c r="AZ74" s="977"/>
      <c r="BA74" s="608"/>
      <c r="BB74" s="456"/>
      <c r="BC74" s="456"/>
      <c r="BD74" s="456"/>
      <c r="BE74" s="456"/>
    </row>
    <row r="75" spans="1:57" s="457" customFormat="1" ht="31.5" customHeight="1">
      <c r="A75" s="978" t="s">
        <v>491</v>
      </c>
      <c r="B75" s="978"/>
      <c r="C75" s="978"/>
      <c r="D75" s="978"/>
      <c r="E75" s="978"/>
      <c r="F75" s="978"/>
      <c r="G75" s="978"/>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c r="AL75" s="978"/>
      <c r="AM75" s="978"/>
      <c r="AN75" s="978"/>
      <c r="AO75" s="978"/>
      <c r="AP75" s="978"/>
      <c r="AQ75" s="978"/>
      <c r="AR75" s="978"/>
      <c r="AS75" s="978"/>
      <c r="AT75" s="978"/>
      <c r="AU75" s="978"/>
      <c r="AV75" s="978"/>
      <c r="AW75" s="978"/>
      <c r="AX75" s="978"/>
      <c r="AY75" s="978"/>
      <c r="AZ75" s="978"/>
      <c r="BA75" s="456"/>
      <c r="BB75" s="456"/>
      <c r="BC75" s="456"/>
      <c r="BD75" s="456"/>
      <c r="BE75" s="456"/>
    </row>
    <row r="76" spans="1:57" s="9" customFormat="1" ht="16.5" customHeight="1">
      <c r="A76" s="478" t="s">
        <v>492</v>
      </c>
      <c r="B76" s="478"/>
      <c r="C76" s="478"/>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c r="AJ76" s="478"/>
      <c r="AK76" s="478"/>
      <c r="AL76" s="478"/>
      <c r="AM76" s="478"/>
      <c r="AN76" s="478"/>
      <c r="AO76" s="478"/>
      <c r="AP76" s="478"/>
      <c r="AQ76" s="478"/>
      <c r="AR76" s="478"/>
      <c r="AS76" s="478"/>
      <c r="AT76" s="478"/>
      <c r="AU76" s="478"/>
      <c r="AV76" s="478"/>
      <c r="AW76" s="478"/>
      <c r="AX76" s="478"/>
      <c r="AY76" s="478"/>
      <c r="AZ76" s="478"/>
      <c r="BA76" s="478"/>
      <c r="BB76" s="478"/>
      <c r="BC76" s="478"/>
      <c r="BD76" s="478"/>
      <c r="BE76" s="478"/>
    </row>
    <row r="77" spans="1:57" s="9" customFormat="1" ht="13.5" customHeight="1">
      <c r="A77" s="478"/>
      <c r="B77" s="479" t="s">
        <v>493</v>
      </c>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c r="AJ77" s="478"/>
      <c r="AK77" s="478"/>
      <c r="AL77" s="478"/>
      <c r="AM77" s="478"/>
      <c r="AN77" s="478"/>
      <c r="AO77" s="478"/>
      <c r="AP77" s="478"/>
      <c r="AQ77" s="478"/>
      <c r="AR77" s="478"/>
      <c r="AS77" s="478"/>
      <c r="AT77" s="478"/>
      <c r="AU77" s="478"/>
      <c r="AV77" s="478"/>
      <c r="AW77" s="478"/>
      <c r="AX77" s="478"/>
      <c r="AY77" s="478"/>
      <c r="AZ77" s="478"/>
      <c r="BA77" s="455"/>
      <c r="BB77" s="455"/>
      <c r="BC77" s="455"/>
      <c r="BD77" s="455"/>
      <c r="BE77" s="455"/>
    </row>
    <row r="78" spans="1:57" s="9" customFormat="1" ht="13.5" customHeight="1">
      <c r="A78" s="478"/>
      <c r="B78" s="479" t="s">
        <v>494</v>
      </c>
      <c r="C78" s="478"/>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8"/>
      <c r="AY78" s="478"/>
      <c r="AZ78" s="478"/>
      <c r="BA78" s="455"/>
      <c r="BB78" s="455"/>
      <c r="BC78" s="455"/>
      <c r="BD78" s="455"/>
      <c r="BE78" s="455"/>
    </row>
    <row r="79" spans="1:57" s="9" customFormat="1" ht="13.5" customHeight="1">
      <c r="A79" s="479"/>
      <c r="B79" s="479" t="s">
        <v>495</v>
      </c>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79"/>
      <c r="AO79" s="479"/>
      <c r="AP79" s="479"/>
      <c r="AQ79" s="479"/>
      <c r="AR79" s="479"/>
      <c r="AS79" s="479"/>
      <c r="AT79" s="479"/>
      <c r="AU79" s="479"/>
      <c r="AV79" s="479"/>
      <c r="AW79" s="479"/>
      <c r="AX79" s="479"/>
      <c r="AY79" s="479"/>
      <c r="AZ79" s="479"/>
      <c r="BA79" s="455"/>
      <c r="BB79" s="455"/>
      <c r="BC79" s="455"/>
      <c r="BD79" s="455"/>
      <c r="BE79" s="455"/>
    </row>
    <row r="80" spans="1:57" s="9" customFormat="1" ht="13.5" customHeight="1">
      <c r="A80" s="480"/>
      <c r="B80" s="479" t="s">
        <v>496</v>
      </c>
      <c r="C80" s="481"/>
      <c r="D80" s="481"/>
      <c r="E80" s="481"/>
      <c r="F80" s="481"/>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55"/>
      <c r="BB80" s="455"/>
      <c r="BC80" s="455"/>
      <c r="BD80" s="455"/>
      <c r="BE80" s="455"/>
    </row>
    <row r="81" spans="1:57" s="9" customFormat="1" ht="13.5" customHeight="1">
      <c r="A81" s="474"/>
      <c r="B81" s="479" t="s">
        <v>497</v>
      </c>
      <c r="C81" s="474"/>
      <c r="D81" s="474"/>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5"/>
      <c r="AY81" s="455"/>
      <c r="AZ81" s="455"/>
      <c r="BA81" s="455"/>
      <c r="BB81" s="455"/>
      <c r="BC81" s="455"/>
      <c r="BD81" s="455"/>
      <c r="BE81" s="455"/>
    </row>
    <row r="82" spans="1:57" s="9" customFormat="1" ht="16.5" customHeight="1">
      <c r="A82" s="482" t="s">
        <v>498</v>
      </c>
      <c r="B82" s="479"/>
      <c r="C82" s="474"/>
      <c r="D82" s="474"/>
      <c r="E82" s="455"/>
      <c r="F82" s="455"/>
      <c r="G82" s="455"/>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55"/>
      <c r="AY82" s="455"/>
      <c r="AZ82" s="455"/>
      <c r="BA82" s="455"/>
      <c r="BB82" s="455"/>
      <c r="BC82" s="455"/>
      <c r="BD82" s="455"/>
      <c r="BE82" s="455"/>
    </row>
    <row r="83" spans="1:57" s="9" customFormat="1" ht="21" customHeight="1">
      <c r="A83" s="474"/>
      <c r="B83" s="474"/>
      <c r="C83" s="474"/>
      <c r="D83" s="474"/>
      <c r="E83" s="455"/>
      <c r="F83" s="455"/>
      <c r="G83" s="455"/>
      <c r="H83" s="455"/>
      <c r="I83" s="455"/>
      <c r="J83" s="455"/>
      <c r="K83" s="455"/>
      <c r="L83" s="455"/>
      <c r="M83" s="455"/>
      <c r="N83" s="455"/>
      <c r="O83" s="455"/>
      <c r="P83" s="455"/>
      <c r="Q83" s="455"/>
      <c r="R83" s="455"/>
      <c r="S83" s="455"/>
      <c r="T83" s="455"/>
      <c r="U83" s="455"/>
      <c r="V83" s="455"/>
      <c r="W83" s="455"/>
      <c r="X83" s="455"/>
      <c r="Y83" s="455"/>
      <c r="Z83" s="455"/>
      <c r="AA83" s="455"/>
      <c r="AB83" s="455"/>
      <c r="AC83" s="455"/>
      <c r="AD83" s="455"/>
      <c r="AE83" s="455"/>
      <c r="AF83" s="455"/>
      <c r="AG83" s="455"/>
      <c r="AH83" s="455"/>
      <c r="AI83" s="455"/>
      <c r="AJ83" s="455"/>
      <c r="AK83" s="455"/>
      <c r="AL83" s="455"/>
      <c r="AM83" s="455"/>
      <c r="AN83" s="455"/>
      <c r="AO83" s="455"/>
      <c r="AP83" s="455"/>
      <c r="AQ83" s="455"/>
      <c r="AR83" s="455"/>
      <c r="AS83" s="455"/>
      <c r="AT83" s="455"/>
      <c r="AU83" s="455"/>
      <c r="AV83" s="455"/>
      <c r="AW83" s="455"/>
      <c r="AX83" s="455"/>
      <c r="AY83" s="455"/>
      <c r="AZ83" s="455"/>
      <c r="BA83" s="455"/>
      <c r="BB83" s="455"/>
      <c r="BC83" s="455"/>
      <c r="BD83" s="455"/>
      <c r="BE83" s="455"/>
    </row>
  </sheetData>
  <mergeCells count="333">
    <mergeCell ref="K69:N69"/>
    <mergeCell ref="Q69:AA69"/>
    <mergeCell ref="A73:AZ73"/>
    <mergeCell ref="A74:AZ74"/>
    <mergeCell ref="A75:AZ75"/>
    <mergeCell ref="A67:I67"/>
    <mergeCell ref="K67:N67"/>
    <mergeCell ref="Q67:BA67"/>
    <mergeCell ref="A68:I68"/>
    <mergeCell ref="K68:N68"/>
    <mergeCell ref="Q68:AB68"/>
    <mergeCell ref="AC68:AK69"/>
    <mergeCell ref="AL68:AR69"/>
    <mergeCell ref="AS68:BA69"/>
    <mergeCell ref="A69:I69"/>
    <mergeCell ref="A65:I65"/>
    <mergeCell ref="K65:N65"/>
    <mergeCell ref="Q65:AJ65"/>
    <mergeCell ref="A66:I66"/>
    <mergeCell ref="K66:N66"/>
    <mergeCell ref="Q66:BA66"/>
    <mergeCell ref="K62:N62"/>
    <mergeCell ref="Q62:AP62"/>
    <mergeCell ref="A63:I63"/>
    <mergeCell ref="K63:N63"/>
    <mergeCell ref="Q63:AQ63"/>
    <mergeCell ref="A64:I64"/>
    <mergeCell ref="K64:N64"/>
    <mergeCell ref="Q64:AJ64"/>
    <mergeCell ref="K58:N58"/>
    <mergeCell ref="A59:I59"/>
    <mergeCell ref="K59:N59"/>
    <mergeCell ref="K60:N60"/>
    <mergeCell ref="A61:I61"/>
    <mergeCell ref="K61:N61"/>
    <mergeCell ref="AH56:AI56"/>
    <mergeCell ref="AK56:AL56"/>
    <mergeCell ref="AN56:AO56"/>
    <mergeCell ref="AQ56:AR56"/>
    <mergeCell ref="AT56:AU56"/>
    <mergeCell ref="AW56:AY56"/>
    <mergeCell ref="AT55:AU55"/>
    <mergeCell ref="AW55:AY55"/>
    <mergeCell ref="A56:L56"/>
    <mergeCell ref="M56:N56"/>
    <mergeCell ref="P56:Q56"/>
    <mergeCell ref="S56:T56"/>
    <mergeCell ref="V56:W56"/>
    <mergeCell ref="Y56:Z56"/>
    <mergeCell ref="AB56:AC56"/>
    <mergeCell ref="AE56:AF56"/>
    <mergeCell ref="AB55:AC55"/>
    <mergeCell ref="AE55:AF55"/>
    <mergeCell ref="AH55:AI55"/>
    <mergeCell ref="AK55:AL55"/>
    <mergeCell ref="AN55:AO55"/>
    <mergeCell ref="AQ55:AR55"/>
    <mergeCell ref="A55:L55"/>
    <mergeCell ref="M55:N55"/>
    <mergeCell ref="P55:Q55"/>
    <mergeCell ref="S55:T55"/>
    <mergeCell ref="V55:W55"/>
    <mergeCell ref="Y55:Z55"/>
    <mergeCell ref="AH54:AI54"/>
    <mergeCell ref="AK54:AL54"/>
    <mergeCell ref="AN54:AO54"/>
    <mergeCell ref="AQ54:AR54"/>
    <mergeCell ref="AT54:AU54"/>
    <mergeCell ref="AW54:AY54"/>
    <mergeCell ref="AT53:AU53"/>
    <mergeCell ref="AW53:AY53"/>
    <mergeCell ref="AH53:AI53"/>
    <mergeCell ref="AK53:AL53"/>
    <mergeCell ref="AN53:AO53"/>
    <mergeCell ref="AQ53:AR53"/>
    <mergeCell ref="A54:L54"/>
    <mergeCell ref="M54:N54"/>
    <mergeCell ref="P54:Q54"/>
    <mergeCell ref="S54:T54"/>
    <mergeCell ref="V54:W54"/>
    <mergeCell ref="Y54:Z54"/>
    <mergeCell ref="AB54:AC54"/>
    <mergeCell ref="AE54:AF54"/>
    <mergeCell ref="AB53:AC53"/>
    <mergeCell ref="AE53:AF53"/>
    <mergeCell ref="A53:L53"/>
    <mergeCell ref="M53:N53"/>
    <mergeCell ref="P53:Q53"/>
    <mergeCell ref="S53:T53"/>
    <mergeCell ref="V53:W53"/>
    <mergeCell ref="Y53:Z53"/>
    <mergeCell ref="AH52:AI52"/>
    <mergeCell ref="AK52:AL52"/>
    <mergeCell ref="AN52:AO52"/>
    <mergeCell ref="AQ52:AR52"/>
    <mergeCell ref="AT52:AU52"/>
    <mergeCell ref="AW52:AY52"/>
    <mergeCell ref="AT51:AU51"/>
    <mergeCell ref="AW51:AY51"/>
    <mergeCell ref="A52:L52"/>
    <mergeCell ref="M52:N52"/>
    <mergeCell ref="P52:Q52"/>
    <mergeCell ref="S52:T52"/>
    <mergeCell ref="V52:W52"/>
    <mergeCell ref="Y52:Z52"/>
    <mergeCell ref="AB52:AC52"/>
    <mergeCell ref="AE52:AF52"/>
    <mergeCell ref="AB51:AC51"/>
    <mergeCell ref="AE51:AF51"/>
    <mergeCell ref="AH51:AI51"/>
    <mergeCell ref="AK51:AL51"/>
    <mergeCell ref="AN51:AO51"/>
    <mergeCell ref="AQ51:AR51"/>
    <mergeCell ref="A51:L51"/>
    <mergeCell ref="M51:N51"/>
    <mergeCell ref="P51:Q51"/>
    <mergeCell ref="S51:T51"/>
    <mergeCell ref="V51:W51"/>
    <mergeCell ref="Y51:Z51"/>
    <mergeCell ref="AH50:AI50"/>
    <mergeCell ref="AK50:AL50"/>
    <mergeCell ref="AN50:AO50"/>
    <mergeCell ref="AQ50:AR50"/>
    <mergeCell ref="AT50:AU50"/>
    <mergeCell ref="AW50:AY50"/>
    <mergeCell ref="AT49:AU49"/>
    <mergeCell ref="AW49:AY49"/>
    <mergeCell ref="A50:L50"/>
    <mergeCell ref="M50:N50"/>
    <mergeCell ref="P50:Q50"/>
    <mergeCell ref="S50:T50"/>
    <mergeCell ref="V50:W50"/>
    <mergeCell ref="Y50:Z50"/>
    <mergeCell ref="AB50:AC50"/>
    <mergeCell ref="AE50:AF50"/>
    <mergeCell ref="AB49:AC49"/>
    <mergeCell ref="AE49:AF49"/>
    <mergeCell ref="AH49:AI49"/>
    <mergeCell ref="AK49:AL49"/>
    <mergeCell ref="AN49:AO49"/>
    <mergeCell ref="AQ49:AR49"/>
    <mergeCell ref="A49:L49"/>
    <mergeCell ref="M49:N49"/>
    <mergeCell ref="P49:Q49"/>
    <mergeCell ref="S49:T49"/>
    <mergeCell ref="V49:W49"/>
    <mergeCell ref="Y49:Z49"/>
    <mergeCell ref="AH48:AJ48"/>
    <mergeCell ref="AK48:AM48"/>
    <mergeCell ref="AN48:AP48"/>
    <mergeCell ref="AQ48:AS48"/>
    <mergeCell ref="AT48:AV48"/>
    <mergeCell ref="AW48:AZ48"/>
    <mergeCell ref="A47:E47"/>
    <mergeCell ref="F47:G47"/>
    <mergeCell ref="H47:AZ47"/>
    <mergeCell ref="M48:O48"/>
    <mergeCell ref="P48:R48"/>
    <mergeCell ref="S48:U48"/>
    <mergeCell ref="V48:X48"/>
    <mergeCell ref="Y48:AA48"/>
    <mergeCell ref="AB48:AD48"/>
    <mergeCell ref="AE48:AG48"/>
    <mergeCell ref="A33:AZ33"/>
    <mergeCell ref="A34:AZ34"/>
    <mergeCell ref="A35:AZ35"/>
    <mergeCell ref="A44:BA44"/>
    <mergeCell ref="A46:L46"/>
    <mergeCell ref="M46:AB46"/>
    <mergeCell ref="AC46:AJ46"/>
    <mergeCell ref="AK46:AZ46"/>
    <mergeCell ref="A29:I29"/>
    <mergeCell ref="K29:N29"/>
    <mergeCell ref="Q29:AB29"/>
    <mergeCell ref="AC29:AK30"/>
    <mergeCell ref="AL29:AR30"/>
    <mergeCell ref="AS29:BA30"/>
    <mergeCell ref="A30:I30"/>
    <mergeCell ref="K30:N30"/>
    <mergeCell ref="A23:I24"/>
    <mergeCell ref="J23:J24"/>
    <mergeCell ref="K23:N24"/>
    <mergeCell ref="O23:O24"/>
    <mergeCell ref="P23:P24"/>
    <mergeCell ref="Q23:AJ24"/>
    <mergeCell ref="A27:I28"/>
    <mergeCell ref="J27:J28"/>
    <mergeCell ref="K27:N28"/>
    <mergeCell ref="O27:O28"/>
    <mergeCell ref="P27:P28"/>
    <mergeCell ref="Q27:BA28"/>
    <mergeCell ref="A25:I26"/>
    <mergeCell ref="J25:J26"/>
    <mergeCell ref="K25:N26"/>
    <mergeCell ref="O25:O26"/>
    <mergeCell ref="P25:P26"/>
    <mergeCell ref="Q25:BA26"/>
    <mergeCell ref="A18:I18"/>
    <mergeCell ref="K18:N18"/>
    <mergeCell ref="K19:N19"/>
    <mergeCell ref="A20:I20"/>
    <mergeCell ref="K20:N20"/>
    <mergeCell ref="A21:I22"/>
    <mergeCell ref="J21:J22"/>
    <mergeCell ref="K21:N22"/>
    <mergeCell ref="AT13:AU13"/>
    <mergeCell ref="O21:O22"/>
    <mergeCell ref="P21:P22"/>
    <mergeCell ref="Q21:AJ22"/>
    <mergeCell ref="AW13:AY13"/>
    <mergeCell ref="K15:N15"/>
    <mergeCell ref="A16:I16"/>
    <mergeCell ref="K16:N16"/>
    <mergeCell ref="K17:N17"/>
    <mergeCell ref="AB13:AC13"/>
    <mergeCell ref="AE13:AF13"/>
    <mergeCell ref="AH13:AI13"/>
    <mergeCell ref="AK13:AL13"/>
    <mergeCell ref="AN13:AO13"/>
    <mergeCell ref="AQ13:AR13"/>
    <mergeCell ref="A13:L13"/>
    <mergeCell ref="M13:N13"/>
    <mergeCell ref="P13:Q13"/>
    <mergeCell ref="S13:T13"/>
    <mergeCell ref="V13:W13"/>
    <mergeCell ref="Y13:Z13"/>
    <mergeCell ref="AH12:AI12"/>
    <mergeCell ref="AK12:AL12"/>
    <mergeCell ref="AN12:AO12"/>
    <mergeCell ref="AQ12:AR12"/>
    <mergeCell ref="AT12:AU12"/>
    <mergeCell ref="AW12:AY12"/>
    <mergeCell ref="AT11:AU11"/>
    <mergeCell ref="AW11:AY11"/>
    <mergeCell ref="A12:L12"/>
    <mergeCell ref="M12:N12"/>
    <mergeCell ref="P12:Q12"/>
    <mergeCell ref="S12:T12"/>
    <mergeCell ref="V12:W12"/>
    <mergeCell ref="Y12:Z12"/>
    <mergeCell ref="AB12:AC12"/>
    <mergeCell ref="AE12:AF12"/>
    <mergeCell ref="AB11:AC11"/>
    <mergeCell ref="AE11:AF11"/>
    <mergeCell ref="AH11:AI11"/>
    <mergeCell ref="AK11:AL11"/>
    <mergeCell ref="AN11:AO11"/>
    <mergeCell ref="AQ11:AR11"/>
    <mergeCell ref="A11:L11"/>
    <mergeCell ref="M11:N11"/>
    <mergeCell ref="P11:Q11"/>
    <mergeCell ref="S11:T11"/>
    <mergeCell ref="V11:W11"/>
    <mergeCell ref="Y11:Z11"/>
    <mergeCell ref="AH10:AI10"/>
    <mergeCell ref="AK10:AL10"/>
    <mergeCell ref="AN10:AO10"/>
    <mergeCell ref="AQ10:AR10"/>
    <mergeCell ref="AT10:AU10"/>
    <mergeCell ref="AW10:AY10"/>
    <mergeCell ref="AT9:AU9"/>
    <mergeCell ref="AW9:AY9"/>
    <mergeCell ref="A10:L10"/>
    <mergeCell ref="M10:N10"/>
    <mergeCell ref="P10:Q10"/>
    <mergeCell ref="S10:T10"/>
    <mergeCell ref="V10:W10"/>
    <mergeCell ref="Y10:Z10"/>
    <mergeCell ref="AB10:AC10"/>
    <mergeCell ref="AE10:AF10"/>
    <mergeCell ref="AB9:AC9"/>
    <mergeCell ref="AE9:AF9"/>
    <mergeCell ref="AH9:AI9"/>
    <mergeCell ref="AK9:AL9"/>
    <mergeCell ref="AN9:AO9"/>
    <mergeCell ref="AQ9:AR9"/>
    <mergeCell ref="A9:L9"/>
    <mergeCell ref="M9:N9"/>
    <mergeCell ref="P9:Q9"/>
    <mergeCell ref="S9:T9"/>
    <mergeCell ref="V9:W9"/>
    <mergeCell ref="Y9:Z9"/>
    <mergeCell ref="AH8:AI8"/>
    <mergeCell ref="AK8:AL8"/>
    <mergeCell ref="AN8:AO8"/>
    <mergeCell ref="AQ8:AR8"/>
    <mergeCell ref="AT8:AU8"/>
    <mergeCell ref="AW8:AY8"/>
    <mergeCell ref="AT7:AU7"/>
    <mergeCell ref="AW7:AY7"/>
    <mergeCell ref="A8:L8"/>
    <mergeCell ref="M8:N8"/>
    <mergeCell ref="P8:Q8"/>
    <mergeCell ref="S8:T8"/>
    <mergeCell ref="V8:W8"/>
    <mergeCell ref="Y8:Z8"/>
    <mergeCell ref="AB8:AC8"/>
    <mergeCell ref="AE8:AF8"/>
    <mergeCell ref="AB7:AC7"/>
    <mergeCell ref="AE7:AF7"/>
    <mergeCell ref="AH7:AI7"/>
    <mergeCell ref="AK7:AL7"/>
    <mergeCell ref="AN7:AO7"/>
    <mergeCell ref="AQ7:AR7"/>
    <mergeCell ref="A7:L7"/>
    <mergeCell ref="M7:N7"/>
    <mergeCell ref="P7:Q7"/>
    <mergeCell ref="S7:T7"/>
    <mergeCell ref="V7:W7"/>
    <mergeCell ref="Y7:Z7"/>
    <mergeCell ref="AH6:AJ6"/>
    <mergeCell ref="AK6:AM6"/>
    <mergeCell ref="AN6:AP6"/>
    <mergeCell ref="AQ6:AS6"/>
    <mergeCell ref="AT6:AV6"/>
    <mergeCell ref="B1:R1"/>
    <mergeCell ref="A2:BA2"/>
    <mergeCell ref="A3:AZ3"/>
    <mergeCell ref="A4:L4"/>
    <mergeCell ref="M4:AB4"/>
    <mergeCell ref="AC4:AJ4"/>
    <mergeCell ref="AK4:AZ4"/>
    <mergeCell ref="AW6:AZ6"/>
    <mergeCell ref="A5:E5"/>
    <mergeCell ref="F5:G5"/>
    <mergeCell ref="H5:AZ5"/>
    <mergeCell ref="M6:O6"/>
    <mergeCell ref="P6:R6"/>
    <mergeCell ref="S6:U6"/>
    <mergeCell ref="V6:X6"/>
    <mergeCell ref="Y6:AA6"/>
    <mergeCell ref="AB6:AD6"/>
    <mergeCell ref="AE6:AG6"/>
  </mergeCells>
  <phoneticPr fontId="2"/>
  <dataValidations count="1">
    <dataValidation type="list" allowBlank="1" showInputMessage="1" showErrorMessage="1" sqref="WVU983086:WWJ983086 M983086:AB983086 JI983086:JX983086 TE983086:TT983086 ADA983086:ADP983086 AMW983086:ANL983086 AWS983086:AXH983086 BGO983086:BHD983086 BQK983086:BQZ983086 CAG983086:CAV983086 CKC983086:CKR983086 CTY983086:CUN983086 DDU983086:DEJ983086 DNQ983086:DOF983086 DXM983086:DYB983086 EHI983086:EHX983086 ERE983086:ERT983086 FBA983086:FBP983086 FKW983086:FLL983086 FUS983086:FVH983086 GEO983086:GFD983086 GOK983086:GOZ983086 GYG983086:GYV983086 HIC983086:HIR983086 HRY983086:HSN983086 IBU983086:ICJ983086 ILQ983086:IMF983086 IVM983086:IWB983086 JFI983086:JFX983086 JPE983086:JPT983086 JZA983086:JZP983086 KIW983086:KJL983086 KSS983086:KTH983086 LCO983086:LDD983086 LMK983086:LMZ983086 LWG983086:LWV983086 MGC983086:MGR983086 MPY983086:MQN983086 MZU983086:NAJ983086 NJQ983086:NKF983086 NTM983086:NUB983086 ODI983086:ODX983086 ONE983086:ONT983086 OXA983086:OXP983086 PGW983086:PHL983086 PQS983086:PRH983086 QAO983086:QBD983086 QKK983086:QKZ983086 QUG983086:QUV983086 REC983086:RER983086 RNY983086:RON983086 RXU983086:RYJ983086 SHQ983086:SIF983086 SRM983086:SSB983086 TBI983086:TBX983086 TLE983086:TLT983086 TVA983086:TVP983086 UEW983086:UFL983086 UOS983086:UPH983086 UYO983086:UZD983086 VIK983086:VIZ983086 VSG983086:VSV983086 WCC983086:WCR983086 WLY983086:WMN983086 M65540:AB65540 JI65540:JX65540 TE65540:TT65540 ADA65540:ADP65540 AMW65540:ANL65540 AWS65540:AXH65540 BGO65540:BHD65540 BQK65540:BQZ65540 CAG65540:CAV65540 CKC65540:CKR65540 CTY65540:CUN65540 DDU65540:DEJ65540 DNQ65540:DOF65540 DXM65540:DYB65540 EHI65540:EHX65540 ERE65540:ERT65540 FBA65540:FBP65540 FKW65540:FLL65540 FUS65540:FVH65540 GEO65540:GFD65540 GOK65540:GOZ65540 GYG65540:GYV65540 HIC65540:HIR65540 HRY65540:HSN65540 IBU65540:ICJ65540 ILQ65540:IMF65540 IVM65540:IWB65540 JFI65540:JFX65540 JPE65540:JPT65540 JZA65540:JZP65540 KIW65540:KJL65540 KSS65540:KTH65540 LCO65540:LDD65540 LMK65540:LMZ65540 LWG65540:LWV65540 MGC65540:MGR65540 MPY65540:MQN65540 MZU65540:NAJ65540 NJQ65540:NKF65540 NTM65540:NUB65540 ODI65540:ODX65540 ONE65540:ONT65540 OXA65540:OXP65540 PGW65540:PHL65540 PQS65540:PRH65540 QAO65540:QBD65540 QKK65540:QKZ65540 QUG65540:QUV65540 REC65540:RER65540 RNY65540:RON65540 RXU65540:RYJ65540 SHQ65540:SIF65540 SRM65540:SSB65540 TBI65540:TBX65540 TLE65540:TLT65540 TVA65540:TVP65540 UEW65540:UFL65540 UOS65540:UPH65540 UYO65540:UZD65540 VIK65540:VIZ65540 VSG65540:VSV65540 WCC65540:WCR65540 WLY65540:WMN65540 WVU65540:WWJ65540 M131076:AB131076 JI131076:JX131076 TE131076:TT131076 ADA131076:ADP131076 AMW131076:ANL131076 AWS131076:AXH131076 BGO131076:BHD131076 BQK131076:BQZ131076 CAG131076:CAV131076 CKC131076:CKR131076 CTY131076:CUN131076 DDU131076:DEJ131076 DNQ131076:DOF131076 DXM131076:DYB131076 EHI131076:EHX131076 ERE131076:ERT131076 FBA131076:FBP131076 FKW131076:FLL131076 FUS131076:FVH131076 GEO131076:GFD131076 GOK131076:GOZ131076 GYG131076:GYV131076 HIC131076:HIR131076 HRY131076:HSN131076 IBU131076:ICJ131076 ILQ131076:IMF131076 IVM131076:IWB131076 JFI131076:JFX131076 JPE131076:JPT131076 JZA131076:JZP131076 KIW131076:KJL131076 KSS131076:KTH131076 LCO131076:LDD131076 LMK131076:LMZ131076 LWG131076:LWV131076 MGC131076:MGR131076 MPY131076:MQN131076 MZU131076:NAJ131076 NJQ131076:NKF131076 NTM131076:NUB131076 ODI131076:ODX131076 ONE131076:ONT131076 OXA131076:OXP131076 PGW131076:PHL131076 PQS131076:PRH131076 QAO131076:QBD131076 QKK131076:QKZ131076 QUG131076:QUV131076 REC131076:RER131076 RNY131076:RON131076 RXU131076:RYJ131076 SHQ131076:SIF131076 SRM131076:SSB131076 TBI131076:TBX131076 TLE131076:TLT131076 TVA131076:TVP131076 UEW131076:UFL131076 UOS131076:UPH131076 UYO131076:UZD131076 VIK131076:VIZ131076 VSG131076:VSV131076 WCC131076:WCR131076 WLY131076:WMN131076 WVU131076:WWJ131076 M196612:AB196612 JI196612:JX196612 TE196612:TT196612 ADA196612:ADP196612 AMW196612:ANL196612 AWS196612:AXH196612 BGO196612:BHD196612 BQK196612:BQZ196612 CAG196612:CAV196612 CKC196612:CKR196612 CTY196612:CUN196612 DDU196612:DEJ196612 DNQ196612:DOF196612 DXM196612:DYB196612 EHI196612:EHX196612 ERE196612:ERT196612 FBA196612:FBP196612 FKW196612:FLL196612 FUS196612:FVH196612 GEO196612:GFD196612 GOK196612:GOZ196612 GYG196612:GYV196612 HIC196612:HIR196612 HRY196612:HSN196612 IBU196612:ICJ196612 ILQ196612:IMF196612 IVM196612:IWB196612 JFI196612:JFX196612 JPE196612:JPT196612 JZA196612:JZP196612 KIW196612:KJL196612 KSS196612:KTH196612 LCO196612:LDD196612 LMK196612:LMZ196612 LWG196612:LWV196612 MGC196612:MGR196612 MPY196612:MQN196612 MZU196612:NAJ196612 NJQ196612:NKF196612 NTM196612:NUB196612 ODI196612:ODX196612 ONE196612:ONT196612 OXA196612:OXP196612 PGW196612:PHL196612 PQS196612:PRH196612 QAO196612:QBD196612 QKK196612:QKZ196612 QUG196612:QUV196612 REC196612:RER196612 RNY196612:RON196612 RXU196612:RYJ196612 SHQ196612:SIF196612 SRM196612:SSB196612 TBI196612:TBX196612 TLE196612:TLT196612 TVA196612:TVP196612 UEW196612:UFL196612 UOS196612:UPH196612 UYO196612:UZD196612 VIK196612:VIZ196612 VSG196612:VSV196612 WCC196612:WCR196612 WLY196612:WMN196612 WVU196612:WWJ196612 M262148:AB262148 JI262148:JX262148 TE262148:TT262148 ADA262148:ADP262148 AMW262148:ANL262148 AWS262148:AXH262148 BGO262148:BHD262148 BQK262148:BQZ262148 CAG262148:CAV262148 CKC262148:CKR262148 CTY262148:CUN262148 DDU262148:DEJ262148 DNQ262148:DOF262148 DXM262148:DYB262148 EHI262148:EHX262148 ERE262148:ERT262148 FBA262148:FBP262148 FKW262148:FLL262148 FUS262148:FVH262148 GEO262148:GFD262148 GOK262148:GOZ262148 GYG262148:GYV262148 HIC262148:HIR262148 HRY262148:HSN262148 IBU262148:ICJ262148 ILQ262148:IMF262148 IVM262148:IWB262148 JFI262148:JFX262148 JPE262148:JPT262148 JZA262148:JZP262148 KIW262148:KJL262148 KSS262148:KTH262148 LCO262148:LDD262148 LMK262148:LMZ262148 LWG262148:LWV262148 MGC262148:MGR262148 MPY262148:MQN262148 MZU262148:NAJ262148 NJQ262148:NKF262148 NTM262148:NUB262148 ODI262148:ODX262148 ONE262148:ONT262148 OXA262148:OXP262148 PGW262148:PHL262148 PQS262148:PRH262148 QAO262148:QBD262148 QKK262148:QKZ262148 QUG262148:QUV262148 REC262148:RER262148 RNY262148:RON262148 RXU262148:RYJ262148 SHQ262148:SIF262148 SRM262148:SSB262148 TBI262148:TBX262148 TLE262148:TLT262148 TVA262148:TVP262148 UEW262148:UFL262148 UOS262148:UPH262148 UYO262148:UZD262148 VIK262148:VIZ262148 VSG262148:VSV262148 WCC262148:WCR262148 WLY262148:WMN262148 WVU262148:WWJ262148 M327684:AB327684 JI327684:JX327684 TE327684:TT327684 ADA327684:ADP327684 AMW327684:ANL327684 AWS327684:AXH327684 BGO327684:BHD327684 BQK327684:BQZ327684 CAG327684:CAV327684 CKC327684:CKR327684 CTY327684:CUN327684 DDU327684:DEJ327684 DNQ327684:DOF327684 DXM327684:DYB327684 EHI327684:EHX327684 ERE327684:ERT327684 FBA327684:FBP327684 FKW327684:FLL327684 FUS327684:FVH327684 GEO327684:GFD327684 GOK327684:GOZ327684 GYG327684:GYV327684 HIC327684:HIR327684 HRY327684:HSN327684 IBU327684:ICJ327684 ILQ327684:IMF327684 IVM327684:IWB327684 JFI327684:JFX327684 JPE327684:JPT327684 JZA327684:JZP327684 KIW327684:KJL327684 KSS327684:KTH327684 LCO327684:LDD327684 LMK327684:LMZ327684 LWG327684:LWV327684 MGC327684:MGR327684 MPY327684:MQN327684 MZU327684:NAJ327684 NJQ327684:NKF327684 NTM327684:NUB327684 ODI327684:ODX327684 ONE327684:ONT327684 OXA327684:OXP327684 PGW327684:PHL327684 PQS327684:PRH327684 QAO327684:QBD327684 QKK327684:QKZ327684 QUG327684:QUV327684 REC327684:RER327684 RNY327684:RON327684 RXU327684:RYJ327684 SHQ327684:SIF327684 SRM327684:SSB327684 TBI327684:TBX327684 TLE327684:TLT327684 TVA327684:TVP327684 UEW327684:UFL327684 UOS327684:UPH327684 UYO327684:UZD327684 VIK327684:VIZ327684 VSG327684:VSV327684 WCC327684:WCR327684 WLY327684:WMN327684 WVU327684:WWJ327684 M393220:AB393220 JI393220:JX393220 TE393220:TT393220 ADA393220:ADP393220 AMW393220:ANL393220 AWS393220:AXH393220 BGO393220:BHD393220 BQK393220:BQZ393220 CAG393220:CAV393220 CKC393220:CKR393220 CTY393220:CUN393220 DDU393220:DEJ393220 DNQ393220:DOF393220 DXM393220:DYB393220 EHI393220:EHX393220 ERE393220:ERT393220 FBA393220:FBP393220 FKW393220:FLL393220 FUS393220:FVH393220 GEO393220:GFD393220 GOK393220:GOZ393220 GYG393220:GYV393220 HIC393220:HIR393220 HRY393220:HSN393220 IBU393220:ICJ393220 ILQ393220:IMF393220 IVM393220:IWB393220 JFI393220:JFX393220 JPE393220:JPT393220 JZA393220:JZP393220 KIW393220:KJL393220 KSS393220:KTH393220 LCO393220:LDD393220 LMK393220:LMZ393220 LWG393220:LWV393220 MGC393220:MGR393220 MPY393220:MQN393220 MZU393220:NAJ393220 NJQ393220:NKF393220 NTM393220:NUB393220 ODI393220:ODX393220 ONE393220:ONT393220 OXA393220:OXP393220 PGW393220:PHL393220 PQS393220:PRH393220 QAO393220:QBD393220 QKK393220:QKZ393220 QUG393220:QUV393220 REC393220:RER393220 RNY393220:RON393220 RXU393220:RYJ393220 SHQ393220:SIF393220 SRM393220:SSB393220 TBI393220:TBX393220 TLE393220:TLT393220 TVA393220:TVP393220 UEW393220:UFL393220 UOS393220:UPH393220 UYO393220:UZD393220 VIK393220:VIZ393220 VSG393220:VSV393220 WCC393220:WCR393220 WLY393220:WMN393220 WVU393220:WWJ393220 M458756:AB458756 JI458756:JX458756 TE458756:TT458756 ADA458756:ADP458756 AMW458756:ANL458756 AWS458756:AXH458756 BGO458756:BHD458756 BQK458756:BQZ458756 CAG458756:CAV458756 CKC458756:CKR458756 CTY458756:CUN458756 DDU458756:DEJ458756 DNQ458756:DOF458756 DXM458756:DYB458756 EHI458756:EHX458756 ERE458756:ERT458756 FBA458756:FBP458756 FKW458756:FLL458756 FUS458756:FVH458756 GEO458756:GFD458756 GOK458756:GOZ458756 GYG458756:GYV458756 HIC458756:HIR458756 HRY458756:HSN458756 IBU458756:ICJ458756 ILQ458756:IMF458756 IVM458756:IWB458756 JFI458756:JFX458756 JPE458756:JPT458756 JZA458756:JZP458756 KIW458756:KJL458756 KSS458756:KTH458756 LCO458756:LDD458756 LMK458756:LMZ458756 LWG458756:LWV458756 MGC458756:MGR458756 MPY458756:MQN458756 MZU458756:NAJ458756 NJQ458756:NKF458756 NTM458756:NUB458756 ODI458756:ODX458756 ONE458756:ONT458756 OXA458756:OXP458756 PGW458756:PHL458756 PQS458756:PRH458756 QAO458756:QBD458756 QKK458756:QKZ458756 QUG458756:QUV458756 REC458756:RER458756 RNY458756:RON458756 RXU458756:RYJ458756 SHQ458756:SIF458756 SRM458756:SSB458756 TBI458756:TBX458756 TLE458756:TLT458756 TVA458756:TVP458756 UEW458756:UFL458756 UOS458756:UPH458756 UYO458756:UZD458756 VIK458756:VIZ458756 VSG458756:VSV458756 WCC458756:WCR458756 WLY458756:WMN458756 WVU458756:WWJ458756 M524292:AB524292 JI524292:JX524292 TE524292:TT524292 ADA524292:ADP524292 AMW524292:ANL524292 AWS524292:AXH524292 BGO524292:BHD524292 BQK524292:BQZ524292 CAG524292:CAV524292 CKC524292:CKR524292 CTY524292:CUN524292 DDU524292:DEJ524292 DNQ524292:DOF524292 DXM524292:DYB524292 EHI524292:EHX524292 ERE524292:ERT524292 FBA524292:FBP524292 FKW524292:FLL524292 FUS524292:FVH524292 GEO524292:GFD524292 GOK524292:GOZ524292 GYG524292:GYV524292 HIC524292:HIR524292 HRY524292:HSN524292 IBU524292:ICJ524292 ILQ524292:IMF524292 IVM524292:IWB524292 JFI524292:JFX524292 JPE524292:JPT524292 JZA524292:JZP524292 KIW524292:KJL524292 KSS524292:KTH524292 LCO524292:LDD524292 LMK524292:LMZ524292 LWG524292:LWV524292 MGC524292:MGR524292 MPY524292:MQN524292 MZU524292:NAJ524292 NJQ524292:NKF524292 NTM524292:NUB524292 ODI524292:ODX524292 ONE524292:ONT524292 OXA524292:OXP524292 PGW524292:PHL524292 PQS524292:PRH524292 QAO524292:QBD524292 QKK524292:QKZ524292 QUG524292:QUV524292 REC524292:RER524292 RNY524292:RON524292 RXU524292:RYJ524292 SHQ524292:SIF524292 SRM524292:SSB524292 TBI524292:TBX524292 TLE524292:TLT524292 TVA524292:TVP524292 UEW524292:UFL524292 UOS524292:UPH524292 UYO524292:UZD524292 VIK524292:VIZ524292 VSG524292:VSV524292 WCC524292:WCR524292 WLY524292:WMN524292 WVU524292:WWJ524292 M589828:AB589828 JI589828:JX589828 TE589828:TT589828 ADA589828:ADP589828 AMW589828:ANL589828 AWS589828:AXH589828 BGO589828:BHD589828 BQK589828:BQZ589828 CAG589828:CAV589828 CKC589828:CKR589828 CTY589828:CUN589828 DDU589828:DEJ589828 DNQ589828:DOF589828 DXM589828:DYB589828 EHI589828:EHX589828 ERE589828:ERT589828 FBA589828:FBP589828 FKW589828:FLL589828 FUS589828:FVH589828 GEO589828:GFD589828 GOK589828:GOZ589828 GYG589828:GYV589828 HIC589828:HIR589828 HRY589828:HSN589828 IBU589828:ICJ589828 ILQ589828:IMF589828 IVM589828:IWB589828 JFI589828:JFX589828 JPE589828:JPT589828 JZA589828:JZP589828 KIW589828:KJL589828 KSS589828:KTH589828 LCO589828:LDD589828 LMK589828:LMZ589828 LWG589828:LWV589828 MGC589828:MGR589828 MPY589828:MQN589828 MZU589828:NAJ589828 NJQ589828:NKF589828 NTM589828:NUB589828 ODI589828:ODX589828 ONE589828:ONT589828 OXA589828:OXP589828 PGW589828:PHL589828 PQS589828:PRH589828 QAO589828:QBD589828 QKK589828:QKZ589828 QUG589828:QUV589828 REC589828:RER589828 RNY589828:RON589828 RXU589828:RYJ589828 SHQ589828:SIF589828 SRM589828:SSB589828 TBI589828:TBX589828 TLE589828:TLT589828 TVA589828:TVP589828 UEW589828:UFL589828 UOS589828:UPH589828 UYO589828:UZD589828 VIK589828:VIZ589828 VSG589828:VSV589828 WCC589828:WCR589828 WLY589828:WMN589828 WVU589828:WWJ589828 M655364:AB655364 JI655364:JX655364 TE655364:TT655364 ADA655364:ADP655364 AMW655364:ANL655364 AWS655364:AXH655364 BGO655364:BHD655364 BQK655364:BQZ655364 CAG655364:CAV655364 CKC655364:CKR655364 CTY655364:CUN655364 DDU655364:DEJ655364 DNQ655364:DOF655364 DXM655364:DYB655364 EHI655364:EHX655364 ERE655364:ERT655364 FBA655364:FBP655364 FKW655364:FLL655364 FUS655364:FVH655364 GEO655364:GFD655364 GOK655364:GOZ655364 GYG655364:GYV655364 HIC655364:HIR655364 HRY655364:HSN655364 IBU655364:ICJ655364 ILQ655364:IMF655364 IVM655364:IWB655364 JFI655364:JFX655364 JPE655364:JPT655364 JZA655364:JZP655364 KIW655364:KJL655364 KSS655364:KTH655364 LCO655364:LDD655364 LMK655364:LMZ655364 LWG655364:LWV655364 MGC655364:MGR655364 MPY655364:MQN655364 MZU655364:NAJ655364 NJQ655364:NKF655364 NTM655364:NUB655364 ODI655364:ODX655364 ONE655364:ONT655364 OXA655364:OXP655364 PGW655364:PHL655364 PQS655364:PRH655364 QAO655364:QBD655364 QKK655364:QKZ655364 QUG655364:QUV655364 REC655364:RER655364 RNY655364:RON655364 RXU655364:RYJ655364 SHQ655364:SIF655364 SRM655364:SSB655364 TBI655364:TBX655364 TLE655364:TLT655364 TVA655364:TVP655364 UEW655364:UFL655364 UOS655364:UPH655364 UYO655364:UZD655364 VIK655364:VIZ655364 VSG655364:VSV655364 WCC655364:WCR655364 WLY655364:WMN655364 WVU655364:WWJ655364 M720900:AB720900 JI720900:JX720900 TE720900:TT720900 ADA720900:ADP720900 AMW720900:ANL720900 AWS720900:AXH720900 BGO720900:BHD720900 BQK720900:BQZ720900 CAG720900:CAV720900 CKC720900:CKR720900 CTY720900:CUN720900 DDU720900:DEJ720900 DNQ720900:DOF720900 DXM720900:DYB720900 EHI720900:EHX720900 ERE720900:ERT720900 FBA720900:FBP720900 FKW720900:FLL720900 FUS720900:FVH720900 GEO720900:GFD720900 GOK720900:GOZ720900 GYG720900:GYV720900 HIC720900:HIR720900 HRY720900:HSN720900 IBU720900:ICJ720900 ILQ720900:IMF720900 IVM720900:IWB720900 JFI720900:JFX720900 JPE720900:JPT720900 JZA720900:JZP720900 KIW720900:KJL720900 KSS720900:KTH720900 LCO720900:LDD720900 LMK720900:LMZ720900 LWG720900:LWV720900 MGC720900:MGR720900 MPY720900:MQN720900 MZU720900:NAJ720900 NJQ720900:NKF720900 NTM720900:NUB720900 ODI720900:ODX720900 ONE720900:ONT720900 OXA720900:OXP720900 PGW720900:PHL720900 PQS720900:PRH720900 QAO720900:QBD720900 QKK720900:QKZ720900 QUG720900:QUV720900 REC720900:RER720900 RNY720900:RON720900 RXU720900:RYJ720900 SHQ720900:SIF720900 SRM720900:SSB720900 TBI720900:TBX720900 TLE720900:TLT720900 TVA720900:TVP720900 UEW720900:UFL720900 UOS720900:UPH720900 UYO720900:UZD720900 VIK720900:VIZ720900 VSG720900:VSV720900 WCC720900:WCR720900 WLY720900:WMN720900 WVU720900:WWJ720900 M786436:AB786436 JI786436:JX786436 TE786436:TT786436 ADA786436:ADP786436 AMW786436:ANL786436 AWS786436:AXH786436 BGO786436:BHD786436 BQK786436:BQZ786436 CAG786436:CAV786436 CKC786436:CKR786436 CTY786436:CUN786436 DDU786436:DEJ786436 DNQ786436:DOF786436 DXM786436:DYB786436 EHI786436:EHX786436 ERE786436:ERT786436 FBA786436:FBP786436 FKW786436:FLL786436 FUS786436:FVH786436 GEO786436:GFD786436 GOK786436:GOZ786436 GYG786436:GYV786436 HIC786436:HIR786436 HRY786436:HSN786436 IBU786436:ICJ786436 ILQ786436:IMF786436 IVM786436:IWB786436 JFI786436:JFX786436 JPE786436:JPT786436 JZA786436:JZP786436 KIW786436:KJL786436 KSS786436:KTH786436 LCO786436:LDD786436 LMK786436:LMZ786436 LWG786436:LWV786436 MGC786436:MGR786436 MPY786436:MQN786436 MZU786436:NAJ786436 NJQ786436:NKF786436 NTM786436:NUB786436 ODI786436:ODX786436 ONE786436:ONT786436 OXA786436:OXP786436 PGW786436:PHL786436 PQS786436:PRH786436 QAO786436:QBD786436 QKK786436:QKZ786436 QUG786436:QUV786436 REC786436:RER786436 RNY786436:RON786436 RXU786436:RYJ786436 SHQ786436:SIF786436 SRM786436:SSB786436 TBI786436:TBX786436 TLE786436:TLT786436 TVA786436:TVP786436 UEW786436:UFL786436 UOS786436:UPH786436 UYO786436:UZD786436 VIK786436:VIZ786436 VSG786436:VSV786436 WCC786436:WCR786436 WLY786436:WMN786436 WVU786436:WWJ786436 M851972:AB851972 JI851972:JX851972 TE851972:TT851972 ADA851972:ADP851972 AMW851972:ANL851972 AWS851972:AXH851972 BGO851972:BHD851972 BQK851972:BQZ851972 CAG851972:CAV851972 CKC851972:CKR851972 CTY851972:CUN851972 DDU851972:DEJ851972 DNQ851972:DOF851972 DXM851972:DYB851972 EHI851972:EHX851972 ERE851972:ERT851972 FBA851972:FBP851972 FKW851972:FLL851972 FUS851972:FVH851972 GEO851972:GFD851972 GOK851972:GOZ851972 GYG851972:GYV851972 HIC851972:HIR851972 HRY851972:HSN851972 IBU851972:ICJ851972 ILQ851972:IMF851972 IVM851972:IWB851972 JFI851972:JFX851972 JPE851972:JPT851972 JZA851972:JZP851972 KIW851972:KJL851972 KSS851972:KTH851972 LCO851972:LDD851972 LMK851972:LMZ851972 LWG851972:LWV851972 MGC851972:MGR851972 MPY851972:MQN851972 MZU851972:NAJ851972 NJQ851972:NKF851972 NTM851972:NUB851972 ODI851972:ODX851972 ONE851972:ONT851972 OXA851972:OXP851972 PGW851972:PHL851972 PQS851972:PRH851972 QAO851972:QBD851972 QKK851972:QKZ851972 QUG851972:QUV851972 REC851972:RER851972 RNY851972:RON851972 RXU851972:RYJ851972 SHQ851972:SIF851972 SRM851972:SSB851972 TBI851972:TBX851972 TLE851972:TLT851972 TVA851972:TVP851972 UEW851972:UFL851972 UOS851972:UPH851972 UYO851972:UZD851972 VIK851972:VIZ851972 VSG851972:VSV851972 WCC851972:WCR851972 WLY851972:WMN851972 WVU851972:WWJ851972 M917508:AB917508 JI917508:JX917508 TE917508:TT917508 ADA917508:ADP917508 AMW917508:ANL917508 AWS917508:AXH917508 BGO917508:BHD917508 BQK917508:BQZ917508 CAG917508:CAV917508 CKC917508:CKR917508 CTY917508:CUN917508 DDU917508:DEJ917508 DNQ917508:DOF917508 DXM917508:DYB917508 EHI917508:EHX917508 ERE917508:ERT917508 FBA917508:FBP917508 FKW917508:FLL917508 FUS917508:FVH917508 GEO917508:GFD917508 GOK917508:GOZ917508 GYG917508:GYV917508 HIC917508:HIR917508 HRY917508:HSN917508 IBU917508:ICJ917508 ILQ917508:IMF917508 IVM917508:IWB917508 JFI917508:JFX917508 JPE917508:JPT917508 JZA917508:JZP917508 KIW917508:KJL917508 KSS917508:KTH917508 LCO917508:LDD917508 LMK917508:LMZ917508 LWG917508:LWV917508 MGC917508:MGR917508 MPY917508:MQN917508 MZU917508:NAJ917508 NJQ917508:NKF917508 NTM917508:NUB917508 ODI917508:ODX917508 ONE917508:ONT917508 OXA917508:OXP917508 PGW917508:PHL917508 PQS917508:PRH917508 QAO917508:QBD917508 QKK917508:QKZ917508 QUG917508:QUV917508 REC917508:RER917508 RNY917508:RON917508 RXU917508:RYJ917508 SHQ917508:SIF917508 SRM917508:SSB917508 TBI917508:TBX917508 TLE917508:TLT917508 TVA917508:TVP917508 UEW917508:UFL917508 UOS917508:UPH917508 UYO917508:UZD917508 VIK917508:VIZ917508 VSG917508:VSV917508 WCC917508:WCR917508 WLY917508:WMN917508 WVU917508:WWJ917508 M983044:AB983044 JI983044:JX983044 TE983044:TT983044 ADA983044:ADP983044 AMW983044:ANL983044 AWS983044:AXH983044 BGO983044:BHD983044 BQK983044:BQZ983044 CAG983044:CAV983044 CKC983044:CKR983044 CTY983044:CUN983044 DDU983044:DEJ983044 DNQ983044:DOF983044 DXM983044:DYB983044 EHI983044:EHX983044 ERE983044:ERT983044 FBA983044:FBP983044 FKW983044:FLL983044 FUS983044:FVH983044 GEO983044:GFD983044 GOK983044:GOZ983044 GYG983044:GYV983044 HIC983044:HIR983044 HRY983044:HSN983044 IBU983044:ICJ983044 ILQ983044:IMF983044 IVM983044:IWB983044 JFI983044:JFX983044 JPE983044:JPT983044 JZA983044:JZP983044 KIW983044:KJL983044 KSS983044:KTH983044 LCO983044:LDD983044 LMK983044:LMZ983044 LWG983044:LWV983044 MGC983044:MGR983044 MPY983044:MQN983044 MZU983044:NAJ983044 NJQ983044:NKF983044 NTM983044:NUB983044 ODI983044:ODX983044 ONE983044:ONT983044 OXA983044:OXP983044 PGW983044:PHL983044 PQS983044:PRH983044 QAO983044:QBD983044 QKK983044:QKZ983044 QUG983044:QUV983044 REC983044:RER983044 RNY983044:RON983044 RXU983044:RYJ983044 SHQ983044:SIF983044 SRM983044:SSB983044 TBI983044:TBX983044 TLE983044:TLT983044 TVA983044:TVP983044 UEW983044:UFL983044 UOS983044:UPH983044 UYO983044:UZD983044 VIK983044:VIZ983044 VSG983044:VSV983044 WCC983044:WCR983044 WLY983044:WMN983044 WVU983044:WWJ983044 JI917550:JX917550 TE917550:TT917550 ADA917550:ADP917550 AMW917550:ANL917550 AWS917550:AXH917550 BGO917550:BHD917550 BQK917550:BQZ917550 CAG917550:CAV917550 CKC917550:CKR917550 CTY917550:CUN917550 DDU917550:DEJ917550 DNQ917550:DOF917550 DXM917550:DYB917550 EHI917550:EHX917550 ERE917550:ERT917550 FBA917550:FBP917550 FKW917550:FLL917550 FUS917550:FVH917550 GEO917550:GFD917550 GOK917550:GOZ917550 GYG917550:GYV917550 HIC917550:HIR917550 HRY917550:HSN917550 IBU917550:ICJ917550 ILQ917550:IMF917550 IVM917550:IWB917550 JFI917550:JFX917550 JPE917550:JPT917550 JZA917550:JZP917550 KIW917550:KJL917550 KSS917550:KTH917550 LCO917550:LDD917550 LMK917550:LMZ917550 LWG917550:LWV917550 MGC917550:MGR917550 MPY917550:MQN917550 MZU917550:NAJ917550 NJQ917550:NKF917550 NTM917550:NUB917550 ODI917550:ODX917550 ONE917550:ONT917550 OXA917550:OXP917550 PGW917550:PHL917550 PQS917550:PRH917550 QAO917550:QBD917550 QKK917550:QKZ917550 QUG917550:QUV917550 REC917550:RER917550 RNY917550:RON917550 RXU917550:RYJ917550 SHQ917550:SIF917550 SRM917550:SSB917550 TBI917550:TBX917550 TLE917550:TLT917550 TVA917550:TVP917550 UEW917550:UFL917550 UOS917550:UPH917550 UYO917550:UZD917550 VIK917550:VIZ917550 VSG917550:VSV917550 WCC917550:WCR917550 WLY917550:WMN917550 WVU917550:WWJ917550 M4:AB4 M65582:AB65582 JI65582:JX65582 TE65582:TT65582 ADA65582:ADP65582 AMW65582:ANL65582 AWS65582:AXH65582 BGO65582:BHD65582 BQK65582:BQZ65582 CAG65582:CAV65582 CKC65582:CKR65582 CTY65582:CUN65582 DDU65582:DEJ65582 DNQ65582:DOF65582 DXM65582:DYB65582 EHI65582:EHX65582 ERE65582:ERT65582 FBA65582:FBP65582 FKW65582:FLL65582 FUS65582:FVH65582 GEO65582:GFD65582 GOK65582:GOZ65582 GYG65582:GYV65582 HIC65582:HIR65582 HRY65582:HSN65582 IBU65582:ICJ65582 ILQ65582:IMF65582 IVM65582:IWB65582 JFI65582:JFX65582 JPE65582:JPT65582 JZA65582:JZP65582 KIW65582:KJL65582 KSS65582:KTH65582 LCO65582:LDD65582 LMK65582:LMZ65582 LWG65582:LWV65582 MGC65582:MGR65582 MPY65582:MQN65582 MZU65582:NAJ65582 NJQ65582:NKF65582 NTM65582:NUB65582 ODI65582:ODX65582 ONE65582:ONT65582 OXA65582:OXP65582 PGW65582:PHL65582 PQS65582:PRH65582 QAO65582:QBD65582 QKK65582:QKZ65582 QUG65582:QUV65582 REC65582:RER65582 RNY65582:RON65582 RXU65582:RYJ65582 SHQ65582:SIF65582 SRM65582:SSB65582 TBI65582:TBX65582 TLE65582:TLT65582 TVA65582:TVP65582 UEW65582:UFL65582 UOS65582:UPH65582 UYO65582:UZD65582 VIK65582:VIZ65582 VSG65582:VSV65582 WCC65582:WCR65582 WLY65582:WMN65582 WVU65582:WWJ65582 M131118:AB131118 JI131118:JX131118 TE131118:TT131118 ADA131118:ADP131118 AMW131118:ANL131118 AWS131118:AXH131118 BGO131118:BHD131118 BQK131118:BQZ131118 CAG131118:CAV131118 CKC131118:CKR131118 CTY131118:CUN131118 DDU131118:DEJ131118 DNQ131118:DOF131118 DXM131118:DYB131118 EHI131118:EHX131118 ERE131118:ERT131118 FBA131118:FBP131118 FKW131118:FLL131118 FUS131118:FVH131118 GEO131118:GFD131118 GOK131118:GOZ131118 GYG131118:GYV131118 HIC131118:HIR131118 HRY131118:HSN131118 IBU131118:ICJ131118 ILQ131118:IMF131118 IVM131118:IWB131118 JFI131118:JFX131118 JPE131118:JPT131118 JZA131118:JZP131118 KIW131118:KJL131118 KSS131118:KTH131118 LCO131118:LDD131118 LMK131118:LMZ131118 LWG131118:LWV131118 MGC131118:MGR131118 MPY131118:MQN131118 MZU131118:NAJ131118 NJQ131118:NKF131118 NTM131118:NUB131118 ODI131118:ODX131118 ONE131118:ONT131118 OXA131118:OXP131118 PGW131118:PHL131118 PQS131118:PRH131118 QAO131118:QBD131118 QKK131118:QKZ131118 QUG131118:QUV131118 REC131118:RER131118 RNY131118:RON131118 RXU131118:RYJ131118 SHQ131118:SIF131118 SRM131118:SSB131118 TBI131118:TBX131118 TLE131118:TLT131118 TVA131118:TVP131118 UEW131118:UFL131118 UOS131118:UPH131118 UYO131118:UZD131118 VIK131118:VIZ131118 VSG131118:VSV131118 WCC131118:WCR131118 WLY131118:WMN131118 WVU131118:WWJ131118 M196654:AB196654 JI196654:JX196654 TE196654:TT196654 ADA196654:ADP196654 AMW196654:ANL196654 AWS196654:AXH196654 BGO196654:BHD196654 BQK196654:BQZ196654 CAG196654:CAV196654 CKC196654:CKR196654 CTY196654:CUN196654 DDU196654:DEJ196654 DNQ196654:DOF196654 DXM196654:DYB196654 EHI196654:EHX196654 ERE196654:ERT196654 FBA196654:FBP196654 FKW196654:FLL196654 FUS196654:FVH196654 GEO196654:GFD196654 GOK196654:GOZ196654 GYG196654:GYV196654 HIC196654:HIR196654 HRY196654:HSN196654 IBU196654:ICJ196654 ILQ196654:IMF196654 IVM196654:IWB196654 JFI196654:JFX196654 JPE196654:JPT196654 JZA196654:JZP196654 KIW196654:KJL196654 KSS196654:KTH196654 LCO196654:LDD196654 LMK196654:LMZ196654 LWG196654:LWV196654 MGC196654:MGR196654 MPY196654:MQN196654 MZU196654:NAJ196654 NJQ196654:NKF196654 NTM196654:NUB196654 ODI196654:ODX196654 ONE196654:ONT196654 OXA196654:OXP196654 PGW196654:PHL196654 PQS196654:PRH196654 QAO196654:QBD196654 QKK196654:QKZ196654 QUG196654:QUV196654 REC196654:RER196654 RNY196654:RON196654 RXU196654:RYJ196654 SHQ196654:SIF196654 SRM196654:SSB196654 TBI196654:TBX196654 TLE196654:TLT196654 TVA196654:TVP196654 UEW196654:UFL196654 UOS196654:UPH196654 UYO196654:UZD196654 VIK196654:VIZ196654 VSG196654:VSV196654 WCC196654:WCR196654 WLY196654:WMN196654 WVU196654:WWJ196654 M262190:AB262190 JI262190:JX262190 TE262190:TT262190 ADA262190:ADP262190 AMW262190:ANL262190 AWS262190:AXH262190 BGO262190:BHD262190 BQK262190:BQZ262190 CAG262190:CAV262190 CKC262190:CKR262190 CTY262190:CUN262190 DDU262190:DEJ262190 DNQ262190:DOF262190 DXM262190:DYB262190 EHI262190:EHX262190 ERE262190:ERT262190 FBA262190:FBP262190 FKW262190:FLL262190 FUS262190:FVH262190 GEO262190:GFD262190 GOK262190:GOZ262190 GYG262190:GYV262190 HIC262190:HIR262190 HRY262190:HSN262190 IBU262190:ICJ262190 ILQ262190:IMF262190 IVM262190:IWB262190 JFI262190:JFX262190 JPE262190:JPT262190 JZA262190:JZP262190 KIW262190:KJL262190 KSS262190:KTH262190 LCO262190:LDD262190 LMK262190:LMZ262190 LWG262190:LWV262190 MGC262190:MGR262190 MPY262190:MQN262190 MZU262190:NAJ262190 NJQ262190:NKF262190 NTM262190:NUB262190 ODI262190:ODX262190 ONE262190:ONT262190 OXA262190:OXP262190 PGW262190:PHL262190 PQS262190:PRH262190 QAO262190:QBD262190 QKK262190:QKZ262190 QUG262190:QUV262190 REC262190:RER262190 RNY262190:RON262190 RXU262190:RYJ262190 SHQ262190:SIF262190 SRM262190:SSB262190 TBI262190:TBX262190 TLE262190:TLT262190 TVA262190:TVP262190 UEW262190:UFL262190 UOS262190:UPH262190 UYO262190:UZD262190 VIK262190:VIZ262190 VSG262190:VSV262190 WCC262190:WCR262190 WLY262190:WMN262190 WVU262190:WWJ262190 M327726:AB327726 JI327726:JX327726 TE327726:TT327726 ADA327726:ADP327726 AMW327726:ANL327726 AWS327726:AXH327726 BGO327726:BHD327726 BQK327726:BQZ327726 CAG327726:CAV327726 CKC327726:CKR327726 CTY327726:CUN327726 DDU327726:DEJ327726 DNQ327726:DOF327726 DXM327726:DYB327726 EHI327726:EHX327726 ERE327726:ERT327726 FBA327726:FBP327726 FKW327726:FLL327726 FUS327726:FVH327726 GEO327726:GFD327726 GOK327726:GOZ327726 GYG327726:GYV327726 HIC327726:HIR327726 HRY327726:HSN327726 IBU327726:ICJ327726 ILQ327726:IMF327726 IVM327726:IWB327726 JFI327726:JFX327726 JPE327726:JPT327726 JZA327726:JZP327726 KIW327726:KJL327726 KSS327726:KTH327726 LCO327726:LDD327726 LMK327726:LMZ327726 LWG327726:LWV327726 MGC327726:MGR327726 MPY327726:MQN327726 MZU327726:NAJ327726 NJQ327726:NKF327726 NTM327726:NUB327726 ODI327726:ODX327726 ONE327726:ONT327726 OXA327726:OXP327726 PGW327726:PHL327726 PQS327726:PRH327726 QAO327726:QBD327726 QKK327726:QKZ327726 QUG327726:QUV327726 REC327726:RER327726 RNY327726:RON327726 RXU327726:RYJ327726 SHQ327726:SIF327726 SRM327726:SSB327726 TBI327726:TBX327726 TLE327726:TLT327726 TVA327726:TVP327726 UEW327726:UFL327726 UOS327726:UPH327726 UYO327726:UZD327726 VIK327726:VIZ327726 VSG327726:VSV327726 WCC327726:WCR327726 WLY327726:WMN327726 WVU327726:WWJ327726 M393262:AB393262 JI393262:JX393262 TE393262:TT393262 ADA393262:ADP393262 AMW393262:ANL393262 AWS393262:AXH393262 BGO393262:BHD393262 BQK393262:BQZ393262 CAG393262:CAV393262 CKC393262:CKR393262 CTY393262:CUN393262 DDU393262:DEJ393262 DNQ393262:DOF393262 DXM393262:DYB393262 EHI393262:EHX393262 ERE393262:ERT393262 FBA393262:FBP393262 FKW393262:FLL393262 FUS393262:FVH393262 GEO393262:GFD393262 GOK393262:GOZ393262 GYG393262:GYV393262 HIC393262:HIR393262 HRY393262:HSN393262 IBU393262:ICJ393262 ILQ393262:IMF393262 IVM393262:IWB393262 JFI393262:JFX393262 JPE393262:JPT393262 JZA393262:JZP393262 KIW393262:KJL393262 KSS393262:KTH393262 LCO393262:LDD393262 LMK393262:LMZ393262 LWG393262:LWV393262 MGC393262:MGR393262 MPY393262:MQN393262 MZU393262:NAJ393262 NJQ393262:NKF393262 NTM393262:NUB393262 ODI393262:ODX393262 ONE393262:ONT393262 OXA393262:OXP393262 PGW393262:PHL393262 PQS393262:PRH393262 QAO393262:QBD393262 QKK393262:QKZ393262 QUG393262:QUV393262 REC393262:RER393262 RNY393262:RON393262 RXU393262:RYJ393262 SHQ393262:SIF393262 SRM393262:SSB393262 TBI393262:TBX393262 TLE393262:TLT393262 TVA393262:TVP393262 UEW393262:UFL393262 UOS393262:UPH393262 UYO393262:UZD393262 VIK393262:VIZ393262 VSG393262:VSV393262 WCC393262:WCR393262 WLY393262:WMN393262 WVU393262:WWJ393262 M458798:AB458798 JI458798:JX458798 TE458798:TT458798 ADA458798:ADP458798 AMW458798:ANL458798 AWS458798:AXH458798 BGO458798:BHD458798 BQK458798:BQZ458798 CAG458798:CAV458798 CKC458798:CKR458798 CTY458798:CUN458798 DDU458798:DEJ458798 DNQ458798:DOF458798 DXM458798:DYB458798 EHI458798:EHX458798 ERE458798:ERT458798 FBA458798:FBP458798 FKW458798:FLL458798 FUS458798:FVH458798 GEO458798:GFD458798 GOK458798:GOZ458798 GYG458798:GYV458798 HIC458798:HIR458798 HRY458798:HSN458798 IBU458798:ICJ458798 ILQ458798:IMF458798 IVM458798:IWB458798 JFI458798:JFX458798 JPE458798:JPT458798 JZA458798:JZP458798 KIW458798:KJL458798 KSS458798:KTH458798 LCO458798:LDD458798 LMK458798:LMZ458798 LWG458798:LWV458798 MGC458798:MGR458798 MPY458798:MQN458798 MZU458798:NAJ458798 NJQ458798:NKF458798 NTM458798:NUB458798 ODI458798:ODX458798 ONE458798:ONT458798 OXA458798:OXP458798 PGW458798:PHL458798 PQS458798:PRH458798 QAO458798:QBD458798 QKK458798:QKZ458798 QUG458798:QUV458798 REC458798:RER458798 RNY458798:RON458798 RXU458798:RYJ458798 SHQ458798:SIF458798 SRM458798:SSB458798 TBI458798:TBX458798 TLE458798:TLT458798 TVA458798:TVP458798 UEW458798:UFL458798 UOS458798:UPH458798 UYO458798:UZD458798 VIK458798:VIZ458798 VSG458798:VSV458798 WCC458798:WCR458798 WLY458798:WMN458798 WVU458798:WWJ458798 M524334:AB524334 JI524334:JX524334 TE524334:TT524334 ADA524334:ADP524334 AMW524334:ANL524334 AWS524334:AXH524334 BGO524334:BHD524334 BQK524334:BQZ524334 CAG524334:CAV524334 CKC524334:CKR524334 CTY524334:CUN524334 DDU524334:DEJ524334 DNQ524334:DOF524334 DXM524334:DYB524334 EHI524334:EHX524334 ERE524334:ERT524334 FBA524334:FBP524334 FKW524334:FLL524334 FUS524334:FVH524334 GEO524334:GFD524334 GOK524334:GOZ524334 GYG524334:GYV524334 HIC524334:HIR524334 HRY524334:HSN524334 IBU524334:ICJ524334 ILQ524334:IMF524334 IVM524334:IWB524334 JFI524334:JFX524334 JPE524334:JPT524334 JZA524334:JZP524334 KIW524334:KJL524334 KSS524334:KTH524334 LCO524334:LDD524334 LMK524334:LMZ524334 LWG524334:LWV524334 MGC524334:MGR524334 MPY524334:MQN524334 MZU524334:NAJ524334 NJQ524334:NKF524334 NTM524334:NUB524334 ODI524334:ODX524334 ONE524334:ONT524334 OXA524334:OXP524334 PGW524334:PHL524334 PQS524334:PRH524334 QAO524334:QBD524334 QKK524334:QKZ524334 QUG524334:QUV524334 REC524334:RER524334 RNY524334:RON524334 RXU524334:RYJ524334 SHQ524334:SIF524334 SRM524334:SSB524334 TBI524334:TBX524334 TLE524334:TLT524334 TVA524334:TVP524334 UEW524334:UFL524334 UOS524334:UPH524334 UYO524334:UZD524334 VIK524334:VIZ524334 VSG524334:VSV524334 WCC524334:WCR524334 WLY524334:WMN524334 WVU524334:WWJ524334 M589870:AB589870 JI589870:JX589870 TE589870:TT589870 ADA589870:ADP589870 AMW589870:ANL589870 AWS589870:AXH589870 BGO589870:BHD589870 BQK589870:BQZ589870 CAG589870:CAV589870 CKC589870:CKR589870 CTY589870:CUN589870 DDU589870:DEJ589870 DNQ589870:DOF589870 DXM589870:DYB589870 EHI589870:EHX589870 ERE589870:ERT589870 FBA589870:FBP589870 FKW589870:FLL589870 FUS589870:FVH589870 GEO589870:GFD589870 GOK589870:GOZ589870 GYG589870:GYV589870 HIC589870:HIR589870 HRY589870:HSN589870 IBU589870:ICJ589870 ILQ589870:IMF589870 IVM589870:IWB589870 JFI589870:JFX589870 JPE589870:JPT589870 JZA589870:JZP589870 KIW589870:KJL589870 KSS589870:KTH589870 LCO589870:LDD589870 LMK589870:LMZ589870 LWG589870:LWV589870 MGC589870:MGR589870 MPY589870:MQN589870 MZU589870:NAJ589870 NJQ589870:NKF589870 NTM589870:NUB589870 ODI589870:ODX589870 ONE589870:ONT589870 OXA589870:OXP589870 PGW589870:PHL589870 PQS589870:PRH589870 QAO589870:QBD589870 QKK589870:QKZ589870 QUG589870:QUV589870 REC589870:RER589870 RNY589870:RON589870 RXU589870:RYJ589870 SHQ589870:SIF589870 SRM589870:SSB589870 TBI589870:TBX589870 TLE589870:TLT589870 TVA589870:TVP589870 UEW589870:UFL589870 UOS589870:UPH589870 UYO589870:UZD589870 VIK589870:VIZ589870 VSG589870:VSV589870 WCC589870:WCR589870 WLY589870:WMN589870 WVU589870:WWJ589870 M655406:AB655406 JI655406:JX655406 TE655406:TT655406 ADA655406:ADP655406 AMW655406:ANL655406 AWS655406:AXH655406 BGO655406:BHD655406 BQK655406:BQZ655406 CAG655406:CAV655406 CKC655406:CKR655406 CTY655406:CUN655406 DDU655406:DEJ655406 DNQ655406:DOF655406 DXM655406:DYB655406 EHI655406:EHX655406 ERE655406:ERT655406 FBA655406:FBP655406 FKW655406:FLL655406 FUS655406:FVH655406 GEO655406:GFD655406 GOK655406:GOZ655406 GYG655406:GYV655406 HIC655406:HIR655406 HRY655406:HSN655406 IBU655406:ICJ655406 ILQ655406:IMF655406 IVM655406:IWB655406 JFI655406:JFX655406 JPE655406:JPT655406 JZA655406:JZP655406 KIW655406:KJL655406 KSS655406:KTH655406 LCO655406:LDD655406 LMK655406:LMZ655406 LWG655406:LWV655406 MGC655406:MGR655406 MPY655406:MQN655406 MZU655406:NAJ655406 NJQ655406:NKF655406 NTM655406:NUB655406 ODI655406:ODX655406 ONE655406:ONT655406 OXA655406:OXP655406 PGW655406:PHL655406 PQS655406:PRH655406 QAO655406:QBD655406 QKK655406:QKZ655406 QUG655406:QUV655406 REC655406:RER655406 RNY655406:RON655406 RXU655406:RYJ655406 SHQ655406:SIF655406 SRM655406:SSB655406 TBI655406:TBX655406 TLE655406:TLT655406 TVA655406:TVP655406 UEW655406:UFL655406 UOS655406:UPH655406 UYO655406:UZD655406 VIK655406:VIZ655406 VSG655406:VSV655406 WCC655406:WCR655406 WLY655406:WMN655406 WVU655406:WWJ655406 M720942:AB720942 JI720942:JX720942 TE720942:TT720942 ADA720942:ADP720942 AMW720942:ANL720942 AWS720942:AXH720942 BGO720942:BHD720942 BQK720942:BQZ720942 CAG720942:CAV720942 CKC720942:CKR720942 CTY720942:CUN720942 DDU720942:DEJ720942 DNQ720942:DOF720942 DXM720942:DYB720942 EHI720942:EHX720942 ERE720942:ERT720942 FBA720942:FBP720942 FKW720942:FLL720942 FUS720942:FVH720942 GEO720942:GFD720942 GOK720942:GOZ720942 GYG720942:GYV720942 HIC720942:HIR720942 HRY720942:HSN720942 IBU720942:ICJ720942 ILQ720942:IMF720942 IVM720942:IWB720942 JFI720942:JFX720942 JPE720942:JPT720942 JZA720942:JZP720942 KIW720942:KJL720942 KSS720942:KTH720942 LCO720942:LDD720942 LMK720942:LMZ720942 LWG720942:LWV720942 MGC720942:MGR720942 MPY720942:MQN720942 MZU720942:NAJ720942 NJQ720942:NKF720942 NTM720942:NUB720942 ODI720942:ODX720942 ONE720942:ONT720942 OXA720942:OXP720942 PGW720942:PHL720942 PQS720942:PRH720942 QAO720942:QBD720942 QKK720942:QKZ720942 QUG720942:QUV720942 REC720942:RER720942 RNY720942:RON720942 RXU720942:RYJ720942 SHQ720942:SIF720942 SRM720942:SSB720942 TBI720942:TBX720942 TLE720942:TLT720942 TVA720942:TVP720942 UEW720942:UFL720942 UOS720942:UPH720942 UYO720942:UZD720942 VIK720942:VIZ720942 VSG720942:VSV720942 WCC720942:WCR720942 WLY720942:WMN720942 WVU720942:WWJ720942 M786478:AB786478 JI786478:JX786478 TE786478:TT786478 ADA786478:ADP786478 AMW786478:ANL786478 AWS786478:AXH786478 BGO786478:BHD786478 BQK786478:BQZ786478 CAG786478:CAV786478 CKC786478:CKR786478 CTY786478:CUN786478 DDU786478:DEJ786478 DNQ786478:DOF786478 DXM786478:DYB786478 EHI786478:EHX786478 ERE786478:ERT786478 FBA786478:FBP786478 FKW786478:FLL786478 FUS786478:FVH786478 GEO786478:GFD786478 GOK786478:GOZ786478 GYG786478:GYV786478 HIC786478:HIR786478 HRY786478:HSN786478 IBU786478:ICJ786478 ILQ786478:IMF786478 IVM786478:IWB786478 JFI786478:JFX786478 JPE786478:JPT786478 JZA786478:JZP786478 KIW786478:KJL786478 KSS786478:KTH786478 LCO786478:LDD786478 LMK786478:LMZ786478 LWG786478:LWV786478 MGC786478:MGR786478 MPY786478:MQN786478 MZU786478:NAJ786478 NJQ786478:NKF786478 NTM786478:NUB786478 ODI786478:ODX786478 ONE786478:ONT786478 OXA786478:OXP786478 PGW786478:PHL786478 PQS786478:PRH786478 QAO786478:QBD786478 QKK786478:QKZ786478 QUG786478:QUV786478 REC786478:RER786478 RNY786478:RON786478 RXU786478:RYJ786478 SHQ786478:SIF786478 SRM786478:SSB786478 TBI786478:TBX786478 TLE786478:TLT786478 TVA786478:TVP786478 UEW786478:UFL786478 UOS786478:UPH786478 UYO786478:UZD786478 VIK786478:VIZ786478 VSG786478:VSV786478 WCC786478:WCR786478 WLY786478:WMN786478 WVU786478:WWJ786478 M852014:AB852014 JI852014:JX852014 TE852014:TT852014 ADA852014:ADP852014 AMW852014:ANL852014 AWS852014:AXH852014 BGO852014:BHD852014 BQK852014:BQZ852014 CAG852014:CAV852014 CKC852014:CKR852014 CTY852014:CUN852014 DDU852014:DEJ852014 DNQ852014:DOF852014 DXM852014:DYB852014 EHI852014:EHX852014 ERE852014:ERT852014 FBA852014:FBP852014 FKW852014:FLL852014 FUS852014:FVH852014 GEO852014:GFD852014 GOK852014:GOZ852014 GYG852014:GYV852014 HIC852014:HIR852014 HRY852014:HSN852014 IBU852014:ICJ852014 ILQ852014:IMF852014 IVM852014:IWB852014 JFI852014:JFX852014 JPE852014:JPT852014 JZA852014:JZP852014 KIW852014:KJL852014 KSS852014:KTH852014 LCO852014:LDD852014 LMK852014:LMZ852014 LWG852014:LWV852014 MGC852014:MGR852014 MPY852014:MQN852014 MZU852014:NAJ852014 NJQ852014:NKF852014 NTM852014:NUB852014 ODI852014:ODX852014 ONE852014:ONT852014 OXA852014:OXP852014 PGW852014:PHL852014 PQS852014:PRH852014 QAO852014:QBD852014 QKK852014:QKZ852014 QUG852014:QUV852014 REC852014:RER852014 RNY852014:RON852014 RXU852014:RYJ852014 SHQ852014:SIF852014 SRM852014:SSB852014 TBI852014:TBX852014 TLE852014:TLT852014 TVA852014:TVP852014 UEW852014:UFL852014 UOS852014:UPH852014 UYO852014:UZD852014 VIK852014:VIZ852014 VSG852014:VSV852014 WCC852014:WCR852014 WLY852014:WMN852014 WVU852014:WWJ852014 M917550:AB917550 M46:AB46">
      <formula1>"自立訓練,就労移行支援,就労継続支援Ａ型,就労継続支援Ｂ型"</formula1>
    </dataValidation>
  </dataValidations>
  <printOptions horizontalCentered="1"/>
  <pageMargins left="0.39370078740157483" right="0.39370078740157483" top="0.51181102362204722" bottom="0.19685039370078741" header="0.39370078740157483" footer="0.39370078740157483"/>
  <pageSetup paperSize="9" scale="78" orientation="landscape" errors="blank" r:id="rId1"/>
  <headerFooter alignWithMargins="0">
    <oddFooter>&amp;A</oddFooter>
  </headerFooter>
  <rowBreaks count="3" manualBreakCount="3">
    <brk id="30" max="52" man="1"/>
    <brk id="43" max="52" man="1"/>
    <brk id="71" max="52"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05"/>
  <sheetViews>
    <sheetView showRuler="0" view="pageBreakPreview" zoomScale="80" zoomScaleNormal="100" zoomScaleSheetLayoutView="80" workbookViewId="0">
      <selection activeCell="M6" sqref="M6"/>
    </sheetView>
  </sheetViews>
  <sheetFormatPr defaultRowHeight="13.5"/>
  <cols>
    <col min="1" max="1" width="0.875" style="11" customWidth="1"/>
    <col min="2" max="2" width="3.625" style="11" customWidth="1"/>
    <col min="3" max="3" width="17.625" style="11" customWidth="1"/>
    <col min="4" max="5" width="5.125" style="161" customWidth="1"/>
    <col min="6" max="6" width="8.125" style="161" customWidth="1"/>
    <col min="7" max="7" width="5.125" style="161" customWidth="1"/>
    <col min="8" max="8" width="5.625" style="161" customWidth="1"/>
    <col min="9" max="12" width="5.125" style="161" customWidth="1"/>
    <col min="13" max="13" width="13.625" style="437" customWidth="1"/>
    <col min="14" max="20" width="4.125" style="161" customWidth="1"/>
    <col min="21" max="23" width="10.625" style="161" customWidth="1"/>
    <col min="24" max="24" width="4.125" style="161" customWidth="1"/>
    <col min="25" max="28" width="10.625" style="161" customWidth="1"/>
    <col min="29" max="29" width="0.375" style="11" customWidth="1"/>
    <col min="30" max="30" width="4.25" style="11" hidden="1" customWidth="1"/>
    <col min="31" max="31" width="6.875" style="11" hidden="1" customWidth="1"/>
    <col min="32" max="32" width="0.125" style="11" hidden="1" customWidth="1"/>
    <col min="33" max="16384" width="9" style="11"/>
  </cols>
  <sheetData>
    <row r="1" spans="2:30" ht="9.9499999999999993" customHeight="1" thickBot="1">
      <c r="C1" s="5"/>
      <c r="D1" s="160"/>
      <c r="E1" s="160"/>
      <c r="F1" s="160"/>
      <c r="G1" s="160"/>
      <c r="H1" s="160"/>
      <c r="I1" s="160"/>
      <c r="J1" s="160"/>
      <c r="K1" s="160"/>
      <c r="L1" s="160"/>
      <c r="M1" s="434"/>
      <c r="N1" s="160"/>
      <c r="O1" s="160"/>
      <c r="P1" s="160"/>
      <c r="Q1" s="160"/>
      <c r="R1" s="160"/>
      <c r="S1" s="160"/>
      <c r="T1" s="160"/>
      <c r="U1" s="160"/>
      <c r="V1" s="160"/>
      <c r="W1" s="160"/>
      <c r="X1" s="160"/>
    </row>
    <row r="2" spans="2:30" ht="19.5" customHeight="1">
      <c r="B2" s="3" t="s">
        <v>707</v>
      </c>
      <c r="C2" s="160"/>
      <c r="D2" s="160"/>
      <c r="E2" s="160"/>
      <c r="F2" s="160"/>
      <c r="G2" s="160"/>
      <c r="H2" s="160"/>
      <c r="I2" s="160" t="s">
        <v>716</v>
      </c>
      <c r="J2" s="160"/>
      <c r="K2" s="160"/>
      <c r="L2" s="160"/>
      <c r="M2" s="434"/>
      <c r="N2" s="160"/>
      <c r="O2" s="160"/>
      <c r="P2" s="160"/>
      <c r="Q2" s="160"/>
      <c r="R2" s="160"/>
      <c r="S2" s="160"/>
      <c r="T2" s="160"/>
      <c r="U2" s="500"/>
      <c r="V2" s="1007" t="s">
        <v>434</v>
      </c>
      <c r="W2" s="1008"/>
      <c r="X2" s="160"/>
    </row>
    <row r="3" spans="2:30" s="4" customFormat="1" ht="20.100000000000001" customHeight="1">
      <c r="B3" s="1000" t="s">
        <v>26</v>
      </c>
      <c r="C3" s="1001" t="s">
        <v>11</v>
      </c>
      <c r="D3" s="1001" t="s">
        <v>16</v>
      </c>
      <c r="E3" s="1001" t="s">
        <v>17</v>
      </c>
      <c r="F3" s="998" t="s">
        <v>523</v>
      </c>
      <c r="G3" s="998" t="s">
        <v>18</v>
      </c>
      <c r="H3" s="998" t="s">
        <v>19</v>
      </c>
      <c r="I3" s="998" t="s">
        <v>259</v>
      </c>
      <c r="J3" s="998" t="s">
        <v>436</v>
      </c>
      <c r="K3" s="998" t="s">
        <v>435</v>
      </c>
      <c r="L3" s="998" t="s">
        <v>437</v>
      </c>
      <c r="M3" s="998" t="s">
        <v>24</v>
      </c>
      <c r="N3" s="1003" t="s">
        <v>405</v>
      </c>
      <c r="O3" s="1003"/>
      <c r="P3" s="1003"/>
      <c r="Q3" s="1003"/>
      <c r="R3" s="1003"/>
      <c r="S3" s="1003"/>
      <c r="T3" s="1003"/>
      <c r="U3" s="1004" t="s">
        <v>714</v>
      </c>
      <c r="V3" s="1005"/>
      <c r="W3" s="1005"/>
      <c r="X3" s="1005"/>
      <c r="Y3" s="1005"/>
      <c r="Z3" s="1005"/>
      <c r="AA3" s="1005"/>
      <c r="AB3" s="1006"/>
    </row>
    <row r="4" spans="2:30" s="4" customFormat="1" ht="57" customHeight="1">
      <c r="B4" s="1000"/>
      <c r="C4" s="1002"/>
      <c r="D4" s="1002"/>
      <c r="E4" s="1002"/>
      <c r="F4" s="999"/>
      <c r="G4" s="999"/>
      <c r="H4" s="999"/>
      <c r="I4" s="999"/>
      <c r="J4" s="999"/>
      <c r="K4" s="999"/>
      <c r="L4" s="999"/>
      <c r="M4" s="999"/>
      <c r="N4" s="431" t="s">
        <v>406</v>
      </c>
      <c r="O4" s="431" t="s">
        <v>407</v>
      </c>
      <c r="P4" s="431" t="s">
        <v>29</v>
      </c>
      <c r="Q4" s="431" t="s">
        <v>30</v>
      </c>
      <c r="R4" s="431" t="s">
        <v>31</v>
      </c>
      <c r="S4" s="431" t="s">
        <v>32</v>
      </c>
      <c r="T4" s="431" t="s">
        <v>33</v>
      </c>
      <c r="U4" s="167" t="s">
        <v>218</v>
      </c>
      <c r="V4" s="167" t="s">
        <v>408</v>
      </c>
      <c r="W4" s="167" t="s">
        <v>715</v>
      </c>
      <c r="X4" s="560" t="s">
        <v>627</v>
      </c>
      <c r="Y4" s="167" t="s">
        <v>219</v>
      </c>
      <c r="Z4" s="557" t="s">
        <v>624</v>
      </c>
      <c r="AA4" s="557" t="s">
        <v>625</v>
      </c>
      <c r="AB4" s="557" t="s">
        <v>626</v>
      </c>
    </row>
    <row r="5" spans="2:30" ht="23.1" customHeight="1">
      <c r="B5" s="143" t="s">
        <v>8</v>
      </c>
      <c r="C5" s="430" t="s">
        <v>25</v>
      </c>
      <c r="D5" s="162" t="s">
        <v>20</v>
      </c>
      <c r="E5" s="162">
        <v>44</v>
      </c>
      <c r="F5" s="162" t="s">
        <v>628</v>
      </c>
      <c r="G5" s="162" t="s">
        <v>21</v>
      </c>
      <c r="H5" s="162">
        <v>3</v>
      </c>
      <c r="I5" s="162" t="s">
        <v>275</v>
      </c>
      <c r="J5" s="162" t="s">
        <v>275</v>
      </c>
      <c r="K5" s="162" t="s">
        <v>22</v>
      </c>
      <c r="L5" s="162" t="s">
        <v>275</v>
      </c>
      <c r="M5" s="435" t="s">
        <v>23</v>
      </c>
      <c r="N5" s="162" t="s">
        <v>22</v>
      </c>
      <c r="O5" s="162" t="s">
        <v>22</v>
      </c>
      <c r="P5" s="162" t="s">
        <v>22</v>
      </c>
      <c r="Q5" s="162" t="s">
        <v>22</v>
      </c>
      <c r="R5" s="162" t="s">
        <v>22</v>
      </c>
      <c r="S5" s="162" t="s">
        <v>275</v>
      </c>
      <c r="T5" s="162" t="s">
        <v>275</v>
      </c>
      <c r="U5" s="180">
        <v>45383</v>
      </c>
      <c r="V5" s="180">
        <v>45392</v>
      </c>
      <c r="W5" s="180">
        <v>45393</v>
      </c>
      <c r="X5" s="162" t="s">
        <v>22</v>
      </c>
      <c r="Y5" s="180">
        <v>45394</v>
      </c>
      <c r="Z5" s="180">
        <v>45395</v>
      </c>
      <c r="AA5" s="180">
        <v>45474</v>
      </c>
      <c r="AB5" s="162" t="s">
        <v>22</v>
      </c>
      <c r="AD5" s="11" t="s">
        <v>724</v>
      </c>
    </row>
    <row r="6" spans="2:30" ht="23.1" customHeight="1">
      <c r="B6" s="10">
        <v>1</v>
      </c>
      <c r="C6" s="428"/>
      <c r="D6" s="163"/>
      <c r="E6" s="164"/>
      <c r="F6" s="163"/>
      <c r="G6" s="163"/>
      <c r="H6" s="164"/>
      <c r="I6" s="163"/>
      <c r="J6" s="163"/>
      <c r="K6" s="163"/>
      <c r="L6" s="163"/>
      <c r="M6" s="436"/>
      <c r="N6" s="163"/>
      <c r="O6" s="163"/>
      <c r="P6" s="163"/>
      <c r="Q6" s="163"/>
      <c r="R6" s="163"/>
      <c r="S6" s="163"/>
      <c r="T6" s="163"/>
      <c r="U6" s="432"/>
      <c r="V6" s="432"/>
      <c r="W6" s="432"/>
      <c r="X6" s="164"/>
      <c r="Y6" s="432"/>
      <c r="Z6" s="432"/>
      <c r="AA6" s="432"/>
      <c r="AB6" s="558"/>
      <c r="AD6" s="11" t="s">
        <v>23</v>
      </c>
    </row>
    <row r="7" spans="2:30" ht="23.1" customHeight="1">
      <c r="B7" s="10">
        <f>B6+1</f>
        <v>2</v>
      </c>
      <c r="C7" s="428"/>
      <c r="D7" s="163"/>
      <c r="E7" s="164"/>
      <c r="F7" s="163"/>
      <c r="G7" s="163"/>
      <c r="H7" s="164"/>
      <c r="I7" s="163"/>
      <c r="J7" s="163"/>
      <c r="K7" s="163"/>
      <c r="L7" s="163"/>
      <c r="M7" s="436"/>
      <c r="N7" s="163"/>
      <c r="O7" s="163"/>
      <c r="P7" s="163"/>
      <c r="Q7" s="163"/>
      <c r="R7" s="163"/>
      <c r="S7" s="163"/>
      <c r="T7" s="163"/>
      <c r="U7" s="432"/>
      <c r="V7" s="432"/>
      <c r="W7" s="432"/>
      <c r="X7" s="164"/>
      <c r="Y7" s="432"/>
      <c r="Z7" s="432"/>
      <c r="AA7" s="432"/>
      <c r="AB7" s="558"/>
      <c r="AD7" s="11" t="s">
        <v>725</v>
      </c>
    </row>
    <row r="8" spans="2:30" ht="23.1" customHeight="1">
      <c r="B8" s="10">
        <f t="shared" ref="B8:B71" si="0">B7+1</f>
        <v>3</v>
      </c>
      <c r="C8" s="428"/>
      <c r="D8" s="163"/>
      <c r="E8" s="164"/>
      <c r="F8" s="163"/>
      <c r="G8" s="163"/>
      <c r="H8" s="164"/>
      <c r="I8" s="163"/>
      <c r="J8" s="163"/>
      <c r="K8" s="163"/>
      <c r="L8" s="163"/>
      <c r="M8" s="436"/>
      <c r="N8" s="163"/>
      <c r="O8" s="163"/>
      <c r="P8" s="163"/>
      <c r="Q8" s="163"/>
      <c r="R8" s="163"/>
      <c r="S8" s="163"/>
      <c r="T8" s="163"/>
      <c r="U8" s="432"/>
      <c r="V8" s="432"/>
      <c r="W8" s="432"/>
      <c r="X8" s="164"/>
      <c r="Y8" s="432"/>
      <c r="Z8" s="432"/>
      <c r="AA8" s="432"/>
      <c r="AB8" s="558"/>
      <c r="AD8" s="11" t="s">
        <v>726</v>
      </c>
    </row>
    <row r="9" spans="2:30" ht="23.1" customHeight="1">
      <c r="B9" s="10">
        <f t="shared" si="0"/>
        <v>4</v>
      </c>
      <c r="C9" s="428"/>
      <c r="D9" s="163"/>
      <c r="E9" s="164"/>
      <c r="F9" s="163"/>
      <c r="G9" s="163"/>
      <c r="H9" s="164"/>
      <c r="I9" s="163"/>
      <c r="J9" s="163"/>
      <c r="K9" s="163"/>
      <c r="L9" s="163"/>
      <c r="M9" s="436"/>
      <c r="N9" s="163"/>
      <c r="O9" s="163"/>
      <c r="P9" s="163"/>
      <c r="Q9" s="163"/>
      <c r="R9" s="163"/>
      <c r="S9" s="163"/>
      <c r="T9" s="163"/>
      <c r="U9" s="432"/>
      <c r="V9" s="432"/>
      <c r="W9" s="432"/>
      <c r="X9" s="164"/>
      <c r="Y9" s="432"/>
      <c r="Z9" s="432"/>
      <c r="AA9" s="432"/>
      <c r="AB9" s="558"/>
    </row>
    <row r="10" spans="2:30" ht="23.1" customHeight="1">
      <c r="B10" s="10">
        <f t="shared" si="0"/>
        <v>5</v>
      </c>
      <c r="C10" s="428"/>
      <c r="D10" s="163"/>
      <c r="E10" s="164"/>
      <c r="F10" s="163"/>
      <c r="G10" s="163"/>
      <c r="H10" s="164"/>
      <c r="I10" s="163"/>
      <c r="J10" s="163"/>
      <c r="K10" s="163"/>
      <c r="L10" s="163"/>
      <c r="M10" s="436"/>
      <c r="N10" s="163"/>
      <c r="O10" s="163"/>
      <c r="P10" s="163"/>
      <c r="Q10" s="163"/>
      <c r="R10" s="163"/>
      <c r="S10" s="163"/>
      <c r="T10" s="163"/>
      <c r="U10" s="432"/>
      <c r="V10" s="432"/>
      <c r="W10" s="432"/>
      <c r="X10" s="164"/>
      <c r="Y10" s="432"/>
      <c r="Z10" s="432"/>
      <c r="AA10" s="432"/>
      <c r="AB10" s="558"/>
    </row>
    <row r="11" spans="2:30" ht="23.1" customHeight="1">
      <c r="B11" s="10">
        <f t="shared" si="0"/>
        <v>6</v>
      </c>
      <c r="C11" s="428"/>
      <c r="D11" s="163"/>
      <c r="E11" s="164"/>
      <c r="F11" s="163"/>
      <c r="G11" s="163"/>
      <c r="H11" s="164"/>
      <c r="I11" s="163"/>
      <c r="J11" s="163"/>
      <c r="K11" s="163"/>
      <c r="L11" s="163"/>
      <c r="M11" s="436"/>
      <c r="N11" s="163"/>
      <c r="O11" s="163"/>
      <c r="P11" s="163"/>
      <c r="Q11" s="163"/>
      <c r="R11" s="163"/>
      <c r="S11" s="163"/>
      <c r="T11" s="163"/>
      <c r="U11" s="432"/>
      <c r="V11" s="432"/>
      <c r="W11" s="432"/>
      <c r="X11" s="164"/>
      <c r="Y11" s="432"/>
      <c r="Z11" s="432"/>
      <c r="AA11" s="432"/>
      <c r="AB11" s="558"/>
    </row>
    <row r="12" spans="2:30" ht="23.1" customHeight="1">
      <c r="B12" s="10">
        <f t="shared" si="0"/>
        <v>7</v>
      </c>
      <c r="C12" s="428"/>
      <c r="D12" s="163"/>
      <c r="E12" s="164"/>
      <c r="F12" s="163"/>
      <c r="G12" s="163"/>
      <c r="H12" s="164"/>
      <c r="I12" s="163"/>
      <c r="J12" s="163"/>
      <c r="K12" s="163"/>
      <c r="L12" s="163"/>
      <c r="M12" s="436"/>
      <c r="N12" s="163"/>
      <c r="O12" s="163"/>
      <c r="P12" s="163"/>
      <c r="Q12" s="163"/>
      <c r="R12" s="163"/>
      <c r="S12" s="163"/>
      <c r="T12" s="163"/>
      <c r="U12" s="432"/>
      <c r="V12" s="432"/>
      <c r="W12" s="432"/>
      <c r="X12" s="164"/>
      <c r="Y12" s="432"/>
      <c r="Z12" s="432"/>
      <c r="AA12" s="432"/>
      <c r="AB12" s="558"/>
    </row>
    <row r="13" spans="2:30" ht="23.1" customHeight="1">
      <c r="B13" s="10">
        <f t="shared" si="0"/>
        <v>8</v>
      </c>
      <c r="C13" s="428"/>
      <c r="D13" s="163"/>
      <c r="E13" s="164"/>
      <c r="F13" s="163"/>
      <c r="G13" s="163"/>
      <c r="H13" s="164"/>
      <c r="I13" s="163"/>
      <c r="J13" s="163"/>
      <c r="K13" s="163"/>
      <c r="L13" s="163"/>
      <c r="M13" s="436"/>
      <c r="N13" s="163"/>
      <c r="O13" s="163"/>
      <c r="P13" s="163"/>
      <c r="Q13" s="163"/>
      <c r="R13" s="163"/>
      <c r="S13" s="163"/>
      <c r="T13" s="163"/>
      <c r="U13" s="432"/>
      <c r="V13" s="432"/>
      <c r="W13" s="432"/>
      <c r="X13" s="164"/>
      <c r="Y13" s="432"/>
      <c r="Z13" s="432"/>
      <c r="AA13" s="432"/>
      <c r="AB13" s="558"/>
    </row>
    <row r="14" spans="2:30" ht="23.1" customHeight="1">
      <c r="B14" s="10">
        <f t="shared" si="0"/>
        <v>9</v>
      </c>
      <c r="C14" s="428"/>
      <c r="D14" s="163"/>
      <c r="E14" s="164"/>
      <c r="F14" s="163"/>
      <c r="G14" s="163"/>
      <c r="H14" s="164"/>
      <c r="I14" s="163"/>
      <c r="J14" s="163"/>
      <c r="K14" s="163"/>
      <c r="L14" s="163"/>
      <c r="M14" s="436"/>
      <c r="N14" s="163"/>
      <c r="O14" s="163"/>
      <c r="P14" s="163"/>
      <c r="Q14" s="163"/>
      <c r="R14" s="163"/>
      <c r="S14" s="163"/>
      <c r="T14" s="163"/>
      <c r="U14" s="432"/>
      <c r="V14" s="432"/>
      <c r="W14" s="432"/>
      <c r="X14" s="164"/>
      <c r="Y14" s="432"/>
      <c r="Z14" s="432"/>
      <c r="AA14" s="432"/>
      <c r="AB14" s="558"/>
    </row>
    <row r="15" spans="2:30" ht="23.1" customHeight="1">
      <c r="B15" s="10">
        <f t="shared" si="0"/>
        <v>10</v>
      </c>
      <c r="C15" s="428"/>
      <c r="D15" s="163"/>
      <c r="E15" s="164"/>
      <c r="F15" s="163"/>
      <c r="G15" s="163"/>
      <c r="H15" s="164"/>
      <c r="I15" s="163"/>
      <c r="J15" s="163"/>
      <c r="K15" s="163"/>
      <c r="L15" s="163"/>
      <c r="M15" s="436"/>
      <c r="N15" s="163"/>
      <c r="O15" s="163"/>
      <c r="P15" s="163"/>
      <c r="Q15" s="163"/>
      <c r="R15" s="163"/>
      <c r="S15" s="163"/>
      <c r="T15" s="163"/>
      <c r="U15" s="432"/>
      <c r="V15" s="432"/>
      <c r="W15" s="432"/>
      <c r="X15" s="164"/>
      <c r="Y15" s="432"/>
      <c r="Z15" s="432"/>
      <c r="AA15" s="432"/>
      <c r="AB15" s="558"/>
    </row>
    <row r="16" spans="2:30" ht="23.1" customHeight="1">
      <c r="B16" s="10">
        <f t="shared" si="0"/>
        <v>11</v>
      </c>
      <c r="C16" s="428"/>
      <c r="D16" s="163"/>
      <c r="E16" s="164"/>
      <c r="F16" s="163"/>
      <c r="G16" s="163"/>
      <c r="H16" s="164"/>
      <c r="I16" s="163"/>
      <c r="J16" s="163"/>
      <c r="K16" s="163"/>
      <c r="L16" s="163"/>
      <c r="M16" s="436"/>
      <c r="N16" s="163"/>
      <c r="O16" s="163"/>
      <c r="P16" s="163"/>
      <c r="Q16" s="163"/>
      <c r="R16" s="163"/>
      <c r="S16" s="163"/>
      <c r="T16" s="163"/>
      <c r="U16" s="432"/>
      <c r="V16" s="432"/>
      <c r="W16" s="432"/>
      <c r="X16" s="164"/>
      <c r="Y16" s="432"/>
      <c r="Z16" s="432"/>
      <c r="AA16" s="432"/>
      <c r="AB16" s="558"/>
    </row>
    <row r="17" spans="2:28" ht="23.1" customHeight="1">
      <c r="B17" s="10">
        <f t="shared" si="0"/>
        <v>12</v>
      </c>
      <c r="C17" s="428"/>
      <c r="D17" s="163"/>
      <c r="E17" s="164"/>
      <c r="F17" s="163"/>
      <c r="G17" s="163"/>
      <c r="H17" s="164"/>
      <c r="I17" s="163"/>
      <c r="J17" s="163"/>
      <c r="K17" s="163"/>
      <c r="L17" s="163"/>
      <c r="M17" s="436"/>
      <c r="N17" s="163"/>
      <c r="O17" s="163"/>
      <c r="P17" s="163"/>
      <c r="Q17" s="163"/>
      <c r="R17" s="163"/>
      <c r="S17" s="163"/>
      <c r="T17" s="163"/>
      <c r="U17" s="432"/>
      <c r="V17" s="432"/>
      <c r="W17" s="432"/>
      <c r="X17" s="164"/>
      <c r="Y17" s="432"/>
      <c r="Z17" s="432"/>
      <c r="AA17" s="432"/>
      <c r="AB17" s="558"/>
    </row>
    <row r="18" spans="2:28" ht="23.1" customHeight="1">
      <c r="B18" s="10">
        <f t="shared" si="0"/>
        <v>13</v>
      </c>
      <c r="C18" s="428"/>
      <c r="D18" s="163"/>
      <c r="E18" s="164"/>
      <c r="F18" s="163"/>
      <c r="G18" s="163"/>
      <c r="H18" s="164"/>
      <c r="I18" s="163"/>
      <c r="J18" s="163"/>
      <c r="K18" s="163"/>
      <c r="L18" s="163"/>
      <c r="M18" s="436"/>
      <c r="N18" s="163"/>
      <c r="O18" s="163"/>
      <c r="P18" s="163"/>
      <c r="Q18" s="163"/>
      <c r="R18" s="163"/>
      <c r="S18" s="163"/>
      <c r="T18" s="163"/>
      <c r="U18" s="432"/>
      <c r="V18" s="432"/>
      <c r="W18" s="432"/>
      <c r="X18" s="164"/>
      <c r="Y18" s="432"/>
      <c r="Z18" s="432"/>
      <c r="AA18" s="432"/>
      <c r="AB18" s="558"/>
    </row>
    <row r="19" spans="2:28" ht="23.1" customHeight="1">
      <c r="B19" s="10">
        <f t="shared" si="0"/>
        <v>14</v>
      </c>
      <c r="C19" s="428"/>
      <c r="D19" s="163"/>
      <c r="E19" s="164"/>
      <c r="F19" s="163"/>
      <c r="G19" s="163"/>
      <c r="H19" s="164"/>
      <c r="I19" s="163"/>
      <c r="J19" s="163"/>
      <c r="K19" s="163"/>
      <c r="L19" s="163"/>
      <c r="M19" s="436"/>
      <c r="N19" s="163"/>
      <c r="O19" s="163"/>
      <c r="P19" s="163"/>
      <c r="Q19" s="163"/>
      <c r="R19" s="163"/>
      <c r="S19" s="163"/>
      <c r="T19" s="163"/>
      <c r="U19" s="432"/>
      <c r="V19" s="432"/>
      <c r="W19" s="432"/>
      <c r="X19" s="164"/>
      <c r="Y19" s="432"/>
      <c r="Z19" s="432"/>
      <c r="AA19" s="432"/>
      <c r="AB19" s="558"/>
    </row>
    <row r="20" spans="2:28" ht="23.1" customHeight="1">
      <c r="B20" s="10">
        <f t="shared" si="0"/>
        <v>15</v>
      </c>
      <c r="C20" s="428"/>
      <c r="D20" s="163"/>
      <c r="E20" s="164"/>
      <c r="F20" s="163"/>
      <c r="G20" s="163"/>
      <c r="H20" s="164"/>
      <c r="I20" s="163"/>
      <c r="J20" s="163"/>
      <c r="K20" s="163"/>
      <c r="L20" s="163"/>
      <c r="M20" s="436"/>
      <c r="N20" s="163"/>
      <c r="O20" s="163"/>
      <c r="P20" s="163"/>
      <c r="Q20" s="163"/>
      <c r="R20" s="163"/>
      <c r="S20" s="163"/>
      <c r="T20" s="163"/>
      <c r="U20" s="432"/>
      <c r="V20" s="432"/>
      <c r="W20" s="432"/>
      <c r="X20" s="164"/>
      <c r="Y20" s="432"/>
      <c r="Z20" s="432"/>
      <c r="AA20" s="432"/>
      <c r="AB20" s="558"/>
    </row>
    <row r="21" spans="2:28" ht="23.1" customHeight="1">
      <c r="B21" s="10">
        <f t="shared" si="0"/>
        <v>16</v>
      </c>
      <c r="C21" s="428"/>
      <c r="D21" s="163"/>
      <c r="E21" s="164"/>
      <c r="F21" s="163"/>
      <c r="G21" s="163"/>
      <c r="H21" s="164"/>
      <c r="I21" s="163"/>
      <c r="J21" s="163"/>
      <c r="K21" s="163"/>
      <c r="L21" s="163"/>
      <c r="M21" s="436"/>
      <c r="N21" s="163"/>
      <c r="O21" s="163"/>
      <c r="P21" s="163"/>
      <c r="Q21" s="163"/>
      <c r="R21" s="163"/>
      <c r="S21" s="163"/>
      <c r="T21" s="163"/>
      <c r="U21" s="432"/>
      <c r="V21" s="432"/>
      <c r="W21" s="432"/>
      <c r="X21" s="164"/>
      <c r="Y21" s="432"/>
      <c r="Z21" s="432"/>
      <c r="AA21" s="432"/>
      <c r="AB21" s="558"/>
    </row>
    <row r="22" spans="2:28" ht="23.1" customHeight="1">
      <c r="B22" s="10">
        <f t="shared" si="0"/>
        <v>17</v>
      </c>
      <c r="C22" s="428"/>
      <c r="D22" s="163"/>
      <c r="E22" s="164"/>
      <c r="F22" s="163"/>
      <c r="G22" s="163"/>
      <c r="H22" s="164"/>
      <c r="I22" s="163"/>
      <c r="J22" s="163"/>
      <c r="K22" s="163"/>
      <c r="L22" s="163"/>
      <c r="M22" s="436"/>
      <c r="N22" s="163"/>
      <c r="O22" s="163"/>
      <c r="P22" s="163"/>
      <c r="Q22" s="163"/>
      <c r="R22" s="163"/>
      <c r="S22" s="163"/>
      <c r="T22" s="163"/>
      <c r="U22" s="432"/>
      <c r="V22" s="432"/>
      <c r="W22" s="432"/>
      <c r="X22" s="164"/>
      <c r="Y22" s="432"/>
      <c r="Z22" s="432"/>
      <c r="AA22" s="432"/>
      <c r="AB22" s="558"/>
    </row>
    <row r="23" spans="2:28" ht="23.1" customHeight="1">
      <c r="B23" s="10">
        <f t="shared" si="0"/>
        <v>18</v>
      </c>
      <c r="C23" s="428"/>
      <c r="D23" s="163"/>
      <c r="E23" s="164"/>
      <c r="F23" s="163"/>
      <c r="G23" s="163"/>
      <c r="H23" s="164"/>
      <c r="I23" s="163"/>
      <c r="J23" s="163"/>
      <c r="K23" s="163"/>
      <c r="L23" s="163"/>
      <c r="M23" s="436"/>
      <c r="N23" s="163"/>
      <c r="O23" s="163"/>
      <c r="P23" s="163"/>
      <c r="Q23" s="163"/>
      <c r="R23" s="163"/>
      <c r="S23" s="163"/>
      <c r="T23" s="163"/>
      <c r="U23" s="432"/>
      <c r="V23" s="432"/>
      <c r="W23" s="432"/>
      <c r="X23" s="164"/>
      <c r="Y23" s="432"/>
      <c r="Z23" s="432"/>
      <c r="AA23" s="432"/>
      <c r="AB23" s="558"/>
    </row>
    <row r="24" spans="2:28" ht="23.1" customHeight="1">
      <c r="B24" s="10">
        <f t="shared" si="0"/>
        <v>19</v>
      </c>
      <c r="C24" s="428"/>
      <c r="D24" s="163"/>
      <c r="E24" s="164"/>
      <c r="F24" s="163"/>
      <c r="G24" s="163"/>
      <c r="H24" s="164"/>
      <c r="I24" s="163"/>
      <c r="J24" s="163"/>
      <c r="K24" s="163"/>
      <c r="L24" s="163"/>
      <c r="M24" s="436"/>
      <c r="N24" s="163"/>
      <c r="O24" s="163"/>
      <c r="P24" s="163"/>
      <c r="Q24" s="163"/>
      <c r="R24" s="163"/>
      <c r="S24" s="163"/>
      <c r="T24" s="163"/>
      <c r="U24" s="432"/>
      <c r="V24" s="432"/>
      <c r="W24" s="432"/>
      <c r="X24" s="164"/>
      <c r="Y24" s="432"/>
      <c r="Z24" s="432"/>
      <c r="AA24" s="432"/>
      <c r="AB24" s="558"/>
    </row>
    <row r="25" spans="2:28" ht="23.1" customHeight="1">
      <c r="B25" s="10">
        <f t="shared" si="0"/>
        <v>20</v>
      </c>
      <c r="C25" s="428"/>
      <c r="D25" s="163"/>
      <c r="E25" s="164"/>
      <c r="F25" s="163"/>
      <c r="G25" s="163"/>
      <c r="H25" s="164"/>
      <c r="I25" s="163"/>
      <c r="J25" s="163"/>
      <c r="K25" s="163"/>
      <c r="L25" s="163"/>
      <c r="M25" s="436"/>
      <c r="N25" s="163"/>
      <c r="O25" s="163"/>
      <c r="P25" s="163"/>
      <c r="Q25" s="163"/>
      <c r="R25" s="163"/>
      <c r="S25" s="163"/>
      <c r="T25" s="163"/>
      <c r="U25" s="432"/>
      <c r="V25" s="432"/>
      <c r="W25" s="432"/>
      <c r="X25" s="164"/>
      <c r="Y25" s="432"/>
      <c r="Z25" s="432"/>
      <c r="AA25" s="432"/>
      <c r="AB25" s="558"/>
    </row>
    <row r="26" spans="2:28" ht="23.1" customHeight="1">
      <c r="B26" s="10">
        <f t="shared" si="0"/>
        <v>21</v>
      </c>
      <c r="C26" s="428"/>
      <c r="D26" s="163"/>
      <c r="E26" s="164"/>
      <c r="F26" s="163"/>
      <c r="G26" s="163"/>
      <c r="H26" s="164"/>
      <c r="I26" s="163"/>
      <c r="J26" s="163"/>
      <c r="K26" s="163"/>
      <c r="L26" s="163"/>
      <c r="M26" s="436"/>
      <c r="N26" s="163"/>
      <c r="O26" s="163"/>
      <c r="P26" s="163"/>
      <c r="Q26" s="163"/>
      <c r="R26" s="163"/>
      <c r="S26" s="163"/>
      <c r="T26" s="163"/>
      <c r="U26" s="432"/>
      <c r="V26" s="432"/>
      <c r="W26" s="432"/>
      <c r="X26" s="164"/>
      <c r="Y26" s="432"/>
      <c r="Z26" s="432"/>
      <c r="AA26" s="432"/>
      <c r="AB26" s="558"/>
    </row>
    <row r="27" spans="2:28" ht="23.1" customHeight="1">
      <c r="B27" s="10">
        <f t="shared" si="0"/>
        <v>22</v>
      </c>
      <c r="C27" s="428"/>
      <c r="D27" s="163"/>
      <c r="E27" s="164"/>
      <c r="F27" s="163"/>
      <c r="G27" s="163"/>
      <c r="H27" s="164"/>
      <c r="I27" s="163"/>
      <c r="J27" s="163"/>
      <c r="K27" s="163"/>
      <c r="L27" s="163"/>
      <c r="M27" s="436"/>
      <c r="N27" s="163"/>
      <c r="O27" s="163"/>
      <c r="P27" s="163"/>
      <c r="Q27" s="163"/>
      <c r="R27" s="163"/>
      <c r="S27" s="163"/>
      <c r="T27" s="163"/>
      <c r="U27" s="432"/>
      <c r="V27" s="432"/>
      <c r="W27" s="432"/>
      <c r="X27" s="164"/>
      <c r="Y27" s="432"/>
      <c r="Z27" s="432"/>
      <c r="AA27" s="432"/>
      <c r="AB27" s="558"/>
    </row>
    <row r="28" spans="2:28" ht="23.1" customHeight="1">
      <c r="B28" s="10">
        <f t="shared" si="0"/>
        <v>23</v>
      </c>
      <c r="C28" s="428"/>
      <c r="D28" s="163"/>
      <c r="E28" s="164"/>
      <c r="F28" s="163"/>
      <c r="G28" s="163"/>
      <c r="H28" s="164"/>
      <c r="I28" s="163"/>
      <c r="J28" s="163"/>
      <c r="K28" s="163"/>
      <c r="L28" s="163"/>
      <c r="M28" s="436"/>
      <c r="N28" s="163"/>
      <c r="O28" s="163"/>
      <c r="P28" s="163"/>
      <c r="Q28" s="163"/>
      <c r="R28" s="163"/>
      <c r="S28" s="163"/>
      <c r="T28" s="163"/>
      <c r="U28" s="432"/>
      <c r="V28" s="432"/>
      <c r="W28" s="432"/>
      <c r="X28" s="164"/>
      <c r="Y28" s="432"/>
      <c r="Z28" s="432"/>
      <c r="AA28" s="432"/>
      <c r="AB28" s="558"/>
    </row>
    <row r="29" spans="2:28" ht="23.1" customHeight="1">
      <c r="B29" s="10">
        <f t="shared" si="0"/>
        <v>24</v>
      </c>
      <c r="C29" s="428"/>
      <c r="D29" s="163"/>
      <c r="E29" s="164"/>
      <c r="F29" s="163"/>
      <c r="G29" s="163"/>
      <c r="H29" s="164"/>
      <c r="I29" s="163"/>
      <c r="J29" s="163"/>
      <c r="K29" s="163"/>
      <c r="L29" s="163"/>
      <c r="M29" s="436"/>
      <c r="N29" s="163"/>
      <c r="O29" s="163"/>
      <c r="P29" s="163"/>
      <c r="Q29" s="163"/>
      <c r="R29" s="163"/>
      <c r="S29" s="163"/>
      <c r="T29" s="163"/>
      <c r="U29" s="432"/>
      <c r="V29" s="432"/>
      <c r="W29" s="432"/>
      <c r="X29" s="164"/>
      <c r="Y29" s="432"/>
      <c r="Z29" s="432"/>
      <c r="AA29" s="432"/>
      <c r="AB29" s="558"/>
    </row>
    <row r="30" spans="2:28" ht="23.1" customHeight="1">
      <c r="B30" s="10">
        <f t="shared" si="0"/>
        <v>25</v>
      </c>
      <c r="C30" s="429"/>
      <c r="D30" s="165"/>
      <c r="E30" s="166"/>
      <c r="F30" s="163"/>
      <c r="G30" s="165"/>
      <c r="H30" s="164"/>
      <c r="I30" s="165"/>
      <c r="J30" s="165"/>
      <c r="K30" s="165"/>
      <c r="L30" s="165"/>
      <c r="M30" s="436"/>
      <c r="N30" s="163"/>
      <c r="O30" s="163"/>
      <c r="P30" s="163"/>
      <c r="Q30" s="163"/>
      <c r="R30" s="163"/>
      <c r="S30" s="163"/>
      <c r="T30" s="163"/>
      <c r="U30" s="433"/>
      <c r="V30" s="433"/>
      <c r="W30" s="433"/>
      <c r="X30" s="166"/>
      <c r="Y30" s="433"/>
      <c r="Z30" s="433"/>
      <c r="AA30" s="433"/>
      <c r="AB30" s="558"/>
    </row>
    <row r="31" spans="2:28" ht="23.1" customHeight="1">
      <c r="B31" s="10">
        <f t="shared" si="0"/>
        <v>26</v>
      </c>
      <c r="C31" s="429"/>
      <c r="D31" s="165"/>
      <c r="E31" s="166"/>
      <c r="F31" s="163"/>
      <c r="G31" s="165"/>
      <c r="H31" s="164"/>
      <c r="I31" s="165"/>
      <c r="J31" s="165"/>
      <c r="K31" s="165"/>
      <c r="L31" s="165"/>
      <c r="M31" s="436"/>
      <c r="N31" s="163"/>
      <c r="O31" s="163"/>
      <c r="P31" s="163"/>
      <c r="Q31" s="163"/>
      <c r="R31" s="163"/>
      <c r="S31" s="163"/>
      <c r="T31" s="163"/>
      <c r="U31" s="433"/>
      <c r="V31" s="433"/>
      <c r="W31" s="433"/>
      <c r="X31" s="166"/>
      <c r="Y31" s="433"/>
      <c r="Z31" s="433"/>
      <c r="AA31" s="433"/>
      <c r="AB31" s="558"/>
    </row>
    <row r="32" spans="2:28" ht="23.1" customHeight="1">
      <c r="B32" s="10">
        <f t="shared" si="0"/>
        <v>27</v>
      </c>
      <c r="C32" s="429"/>
      <c r="D32" s="165"/>
      <c r="E32" s="166"/>
      <c r="F32" s="163"/>
      <c r="G32" s="165"/>
      <c r="H32" s="164"/>
      <c r="I32" s="165"/>
      <c r="J32" s="165"/>
      <c r="K32" s="165"/>
      <c r="L32" s="165"/>
      <c r="M32" s="436"/>
      <c r="N32" s="163"/>
      <c r="O32" s="163"/>
      <c r="P32" s="163"/>
      <c r="Q32" s="163"/>
      <c r="R32" s="163"/>
      <c r="S32" s="163"/>
      <c r="T32" s="163"/>
      <c r="U32" s="433"/>
      <c r="V32" s="433"/>
      <c r="W32" s="433"/>
      <c r="X32" s="166"/>
      <c r="Y32" s="433"/>
      <c r="Z32" s="433"/>
      <c r="AA32" s="433"/>
      <c r="AB32" s="558"/>
    </row>
    <row r="33" spans="2:28" ht="23.1" customHeight="1">
      <c r="B33" s="10">
        <f t="shared" si="0"/>
        <v>28</v>
      </c>
      <c r="C33" s="429"/>
      <c r="D33" s="165"/>
      <c r="E33" s="166"/>
      <c r="F33" s="163"/>
      <c r="G33" s="165"/>
      <c r="H33" s="164"/>
      <c r="I33" s="165"/>
      <c r="J33" s="165"/>
      <c r="K33" s="165"/>
      <c r="L33" s="165"/>
      <c r="M33" s="436"/>
      <c r="N33" s="163"/>
      <c r="O33" s="163"/>
      <c r="P33" s="163"/>
      <c r="Q33" s="163"/>
      <c r="R33" s="163"/>
      <c r="S33" s="163"/>
      <c r="T33" s="163"/>
      <c r="U33" s="433"/>
      <c r="V33" s="433"/>
      <c r="W33" s="433"/>
      <c r="X33" s="166"/>
      <c r="Y33" s="433"/>
      <c r="Z33" s="433"/>
      <c r="AA33" s="433"/>
      <c r="AB33" s="558"/>
    </row>
    <row r="34" spans="2:28" ht="23.1" customHeight="1">
      <c r="B34" s="10">
        <f t="shared" si="0"/>
        <v>29</v>
      </c>
      <c r="C34" s="429"/>
      <c r="D34" s="165"/>
      <c r="E34" s="166"/>
      <c r="F34" s="163"/>
      <c r="G34" s="165"/>
      <c r="H34" s="164"/>
      <c r="I34" s="165"/>
      <c r="J34" s="165"/>
      <c r="K34" s="165"/>
      <c r="L34" s="165"/>
      <c r="M34" s="436"/>
      <c r="N34" s="163"/>
      <c r="O34" s="163"/>
      <c r="P34" s="163"/>
      <c r="Q34" s="163"/>
      <c r="R34" s="163"/>
      <c r="S34" s="163"/>
      <c r="T34" s="163"/>
      <c r="U34" s="433"/>
      <c r="V34" s="433"/>
      <c r="W34" s="433"/>
      <c r="X34" s="166"/>
      <c r="Y34" s="433"/>
      <c r="Z34" s="433"/>
      <c r="AA34" s="433"/>
      <c r="AB34" s="558"/>
    </row>
    <row r="35" spans="2:28" ht="23.1" customHeight="1">
      <c r="B35" s="10">
        <f t="shared" si="0"/>
        <v>30</v>
      </c>
      <c r="C35" s="429"/>
      <c r="D35" s="165"/>
      <c r="E35" s="166"/>
      <c r="F35" s="163"/>
      <c r="G35" s="165"/>
      <c r="H35" s="164"/>
      <c r="I35" s="165"/>
      <c r="J35" s="165"/>
      <c r="K35" s="165"/>
      <c r="L35" s="165"/>
      <c r="M35" s="436"/>
      <c r="N35" s="163"/>
      <c r="O35" s="163"/>
      <c r="P35" s="163"/>
      <c r="Q35" s="163"/>
      <c r="R35" s="163"/>
      <c r="S35" s="163"/>
      <c r="T35" s="163"/>
      <c r="U35" s="433"/>
      <c r="V35" s="433"/>
      <c r="W35" s="433"/>
      <c r="X35" s="166"/>
      <c r="Y35" s="433"/>
      <c r="Z35" s="433"/>
      <c r="AA35" s="433"/>
      <c r="AB35" s="558"/>
    </row>
    <row r="36" spans="2:28" ht="23.1" customHeight="1">
      <c r="B36" s="10">
        <f t="shared" si="0"/>
        <v>31</v>
      </c>
      <c r="C36" s="429"/>
      <c r="D36" s="165"/>
      <c r="E36" s="166"/>
      <c r="F36" s="163"/>
      <c r="G36" s="165"/>
      <c r="H36" s="164"/>
      <c r="I36" s="165"/>
      <c r="J36" s="165"/>
      <c r="K36" s="165"/>
      <c r="L36" s="165"/>
      <c r="M36" s="436"/>
      <c r="N36" s="163"/>
      <c r="O36" s="163"/>
      <c r="P36" s="163"/>
      <c r="Q36" s="163"/>
      <c r="R36" s="163"/>
      <c r="S36" s="163"/>
      <c r="T36" s="163"/>
      <c r="U36" s="433"/>
      <c r="V36" s="433"/>
      <c r="W36" s="433"/>
      <c r="X36" s="166"/>
      <c r="Y36" s="433"/>
      <c r="Z36" s="433"/>
      <c r="AA36" s="433"/>
      <c r="AB36" s="558"/>
    </row>
    <row r="37" spans="2:28" ht="23.1" customHeight="1">
      <c r="B37" s="10">
        <f t="shared" si="0"/>
        <v>32</v>
      </c>
      <c r="C37" s="429"/>
      <c r="D37" s="165"/>
      <c r="E37" s="166"/>
      <c r="F37" s="163"/>
      <c r="G37" s="165"/>
      <c r="H37" s="164"/>
      <c r="I37" s="165"/>
      <c r="J37" s="165"/>
      <c r="K37" s="165"/>
      <c r="L37" s="165"/>
      <c r="M37" s="436"/>
      <c r="N37" s="163"/>
      <c r="O37" s="163"/>
      <c r="P37" s="163"/>
      <c r="Q37" s="163"/>
      <c r="R37" s="163"/>
      <c r="S37" s="163"/>
      <c r="T37" s="163"/>
      <c r="U37" s="433"/>
      <c r="V37" s="433"/>
      <c r="W37" s="433"/>
      <c r="X37" s="166"/>
      <c r="Y37" s="433"/>
      <c r="Z37" s="433"/>
      <c r="AA37" s="433"/>
      <c r="AB37" s="558"/>
    </row>
    <row r="38" spans="2:28" ht="23.1" customHeight="1">
      <c r="B38" s="10">
        <f t="shared" si="0"/>
        <v>33</v>
      </c>
      <c r="C38" s="429"/>
      <c r="D38" s="165"/>
      <c r="E38" s="166"/>
      <c r="F38" s="163"/>
      <c r="G38" s="165"/>
      <c r="H38" s="164"/>
      <c r="I38" s="165"/>
      <c r="J38" s="165"/>
      <c r="K38" s="165"/>
      <c r="L38" s="165"/>
      <c r="M38" s="436"/>
      <c r="N38" s="163"/>
      <c r="O38" s="163"/>
      <c r="P38" s="163"/>
      <c r="Q38" s="163"/>
      <c r="R38" s="163"/>
      <c r="S38" s="163"/>
      <c r="T38" s="163"/>
      <c r="U38" s="433"/>
      <c r="V38" s="433"/>
      <c r="W38" s="433"/>
      <c r="X38" s="166"/>
      <c r="Y38" s="433"/>
      <c r="Z38" s="433"/>
      <c r="AA38" s="433"/>
      <c r="AB38" s="558"/>
    </row>
    <row r="39" spans="2:28" ht="23.1" customHeight="1">
      <c r="B39" s="10">
        <f t="shared" si="0"/>
        <v>34</v>
      </c>
      <c r="C39" s="429"/>
      <c r="D39" s="165"/>
      <c r="E39" s="166"/>
      <c r="F39" s="163"/>
      <c r="G39" s="165"/>
      <c r="H39" s="164"/>
      <c r="I39" s="165"/>
      <c r="J39" s="165"/>
      <c r="K39" s="165"/>
      <c r="L39" s="165"/>
      <c r="M39" s="436"/>
      <c r="N39" s="163"/>
      <c r="O39" s="163"/>
      <c r="P39" s="163"/>
      <c r="Q39" s="163"/>
      <c r="R39" s="163"/>
      <c r="S39" s="163"/>
      <c r="T39" s="163"/>
      <c r="U39" s="433"/>
      <c r="V39" s="433"/>
      <c r="W39" s="433"/>
      <c r="X39" s="166"/>
      <c r="Y39" s="433"/>
      <c r="Z39" s="433"/>
      <c r="AA39" s="433"/>
      <c r="AB39" s="558"/>
    </row>
    <row r="40" spans="2:28" ht="23.1" customHeight="1">
      <c r="B40" s="10">
        <f t="shared" si="0"/>
        <v>35</v>
      </c>
      <c r="C40" s="429"/>
      <c r="D40" s="165"/>
      <c r="E40" s="166"/>
      <c r="F40" s="163"/>
      <c r="G40" s="165"/>
      <c r="H40" s="164"/>
      <c r="I40" s="165"/>
      <c r="J40" s="165"/>
      <c r="K40" s="165"/>
      <c r="L40" s="165"/>
      <c r="M40" s="436"/>
      <c r="N40" s="163"/>
      <c r="O40" s="163"/>
      <c r="P40" s="163"/>
      <c r="Q40" s="163"/>
      <c r="R40" s="163"/>
      <c r="S40" s="163"/>
      <c r="T40" s="163"/>
      <c r="U40" s="433"/>
      <c r="V40" s="433"/>
      <c r="W40" s="433"/>
      <c r="X40" s="166"/>
      <c r="Y40" s="433"/>
      <c r="Z40" s="433"/>
      <c r="AA40" s="433"/>
      <c r="AB40" s="558"/>
    </row>
    <row r="41" spans="2:28" ht="23.1" customHeight="1">
      <c r="B41" s="10">
        <f t="shared" si="0"/>
        <v>36</v>
      </c>
      <c r="C41" s="429"/>
      <c r="D41" s="165"/>
      <c r="E41" s="166"/>
      <c r="F41" s="163"/>
      <c r="G41" s="165"/>
      <c r="H41" s="164"/>
      <c r="I41" s="165"/>
      <c r="J41" s="165"/>
      <c r="K41" s="165"/>
      <c r="L41" s="165"/>
      <c r="M41" s="436"/>
      <c r="N41" s="163"/>
      <c r="O41" s="163"/>
      <c r="P41" s="163"/>
      <c r="Q41" s="163"/>
      <c r="R41" s="163"/>
      <c r="S41" s="163"/>
      <c r="T41" s="163"/>
      <c r="U41" s="433"/>
      <c r="V41" s="433"/>
      <c r="W41" s="433"/>
      <c r="X41" s="166"/>
      <c r="Y41" s="433"/>
      <c r="Z41" s="433"/>
      <c r="AA41" s="433"/>
      <c r="AB41" s="558"/>
    </row>
    <row r="42" spans="2:28" ht="23.1" customHeight="1">
      <c r="B42" s="10">
        <f t="shared" si="0"/>
        <v>37</v>
      </c>
      <c r="C42" s="429"/>
      <c r="D42" s="165"/>
      <c r="E42" s="166"/>
      <c r="F42" s="163"/>
      <c r="G42" s="165"/>
      <c r="H42" s="164"/>
      <c r="I42" s="165"/>
      <c r="J42" s="165"/>
      <c r="K42" s="165"/>
      <c r="L42" s="165"/>
      <c r="M42" s="436"/>
      <c r="N42" s="163"/>
      <c r="O42" s="163"/>
      <c r="P42" s="163"/>
      <c r="Q42" s="163"/>
      <c r="R42" s="163"/>
      <c r="S42" s="163"/>
      <c r="T42" s="163"/>
      <c r="U42" s="433"/>
      <c r="V42" s="433"/>
      <c r="W42" s="433"/>
      <c r="X42" s="166"/>
      <c r="Y42" s="433"/>
      <c r="Z42" s="433"/>
      <c r="AA42" s="433"/>
      <c r="AB42" s="558"/>
    </row>
    <row r="43" spans="2:28" ht="23.1" customHeight="1">
      <c r="B43" s="10">
        <f t="shared" si="0"/>
        <v>38</v>
      </c>
      <c r="C43" s="429"/>
      <c r="D43" s="165"/>
      <c r="E43" s="166"/>
      <c r="F43" s="163"/>
      <c r="G43" s="165"/>
      <c r="H43" s="164"/>
      <c r="I43" s="165"/>
      <c r="J43" s="165"/>
      <c r="K43" s="165"/>
      <c r="L43" s="165"/>
      <c r="M43" s="436"/>
      <c r="N43" s="163"/>
      <c r="O43" s="163"/>
      <c r="P43" s="163"/>
      <c r="Q43" s="163"/>
      <c r="R43" s="163"/>
      <c r="S43" s="163"/>
      <c r="T43" s="163"/>
      <c r="U43" s="433"/>
      <c r="V43" s="433"/>
      <c r="W43" s="433"/>
      <c r="X43" s="166"/>
      <c r="Y43" s="433"/>
      <c r="Z43" s="433"/>
      <c r="AA43" s="433"/>
      <c r="AB43" s="558"/>
    </row>
    <row r="44" spans="2:28" ht="23.1" customHeight="1">
      <c r="B44" s="10">
        <f t="shared" si="0"/>
        <v>39</v>
      </c>
      <c r="C44" s="429"/>
      <c r="D44" s="165"/>
      <c r="E44" s="166"/>
      <c r="F44" s="163"/>
      <c r="G44" s="165"/>
      <c r="H44" s="164"/>
      <c r="I44" s="165"/>
      <c r="J44" s="165"/>
      <c r="K44" s="165"/>
      <c r="L44" s="165"/>
      <c r="M44" s="436"/>
      <c r="N44" s="163"/>
      <c r="O44" s="163"/>
      <c r="P44" s="163"/>
      <c r="Q44" s="163"/>
      <c r="R44" s="163"/>
      <c r="S44" s="163"/>
      <c r="T44" s="163"/>
      <c r="U44" s="433"/>
      <c r="V44" s="433"/>
      <c r="W44" s="433"/>
      <c r="X44" s="166"/>
      <c r="Y44" s="433"/>
      <c r="Z44" s="433"/>
      <c r="AA44" s="433"/>
      <c r="AB44" s="558"/>
    </row>
    <row r="45" spans="2:28" ht="23.1" customHeight="1">
      <c r="B45" s="10">
        <f t="shared" si="0"/>
        <v>40</v>
      </c>
      <c r="C45" s="429"/>
      <c r="D45" s="165"/>
      <c r="E45" s="166"/>
      <c r="F45" s="163"/>
      <c r="G45" s="165"/>
      <c r="H45" s="164"/>
      <c r="I45" s="165"/>
      <c r="J45" s="165"/>
      <c r="K45" s="165"/>
      <c r="L45" s="165"/>
      <c r="M45" s="436"/>
      <c r="N45" s="163"/>
      <c r="O45" s="163"/>
      <c r="P45" s="163"/>
      <c r="Q45" s="163"/>
      <c r="R45" s="163"/>
      <c r="S45" s="163"/>
      <c r="T45" s="163"/>
      <c r="U45" s="433"/>
      <c r="V45" s="433"/>
      <c r="W45" s="433"/>
      <c r="X45" s="166"/>
      <c r="Y45" s="433"/>
      <c r="Z45" s="433"/>
      <c r="AA45" s="433"/>
      <c r="AB45" s="558"/>
    </row>
    <row r="46" spans="2:28" ht="23.1" customHeight="1">
      <c r="B46" s="10">
        <f t="shared" si="0"/>
        <v>41</v>
      </c>
      <c r="C46" s="429"/>
      <c r="D46" s="165"/>
      <c r="E46" s="166"/>
      <c r="F46" s="163"/>
      <c r="G46" s="165"/>
      <c r="H46" s="164"/>
      <c r="I46" s="165"/>
      <c r="J46" s="165"/>
      <c r="K46" s="165"/>
      <c r="L46" s="165"/>
      <c r="M46" s="436"/>
      <c r="N46" s="163"/>
      <c r="O46" s="163"/>
      <c r="P46" s="163"/>
      <c r="Q46" s="163"/>
      <c r="R46" s="163"/>
      <c r="S46" s="163"/>
      <c r="T46" s="163"/>
      <c r="U46" s="433"/>
      <c r="V46" s="433"/>
      <c r="W46" s="433"/>
      <c r="X46" s="166"/>
      <c r="Y46" s="433"/>
      <c r="Z46" s="433"/>
      <c r="AA46" s="433"/>
      <c r="AB46" s="558"/>
    </row>
    <row r="47" spans="2:28" ht="23.1" customHeight="1">
      <c r="B47" s="10">
        <f t="shared" si="0"/>
        <v>42</v>
      </c>
      <c r="C47" s="429"/>
      <c r="D47" s="165"/>
      <c r="E47" s="166"/>
      <c r="F47" s="163"/>
      <c r="G47" s="165"/>
      <c r="H47" s="164"/>
      <c r="I47" s="165"/>
      <c r="J47" s="165"/>
      <c r="K47" s="165"/>
      <c r="L47" s="165"/>
      <c r="M47" s="436"/>
      <c r="N47" s="163"/>
      <c r="O47" s="163"/>
      <c r="P47" s="163"/>
      <c r="Q47" s="163"/>
      <c r="R47" s="163"/>
      <c r="S47" s="163"/>
      <c r="T47" s="163"/>
      <c r="U47" s="433"/>
      <c r="V47" s="433"/>
      <c r="W47" s="433"/>
      <c r="X47" s="166"/>
      <c r="Y47" s="433"/>
      <c r="Z47" s="433"/>
      <c r="AA47" s="433"/>
      <c r="AB47" s="558"/>
    </row>
    <row r="48" spans="2:28" ht="23.1" customHeight="1">
      <c r="B48" s="10">
        <f t="shared" si="0"/>
        <v>43</v>
      </c>
      <c r="C48" s="429"/>
      <c r="D48" s="165"/>
      <c r="E48" s="166"/>
      <c r="F48" s="163"/>
      <c r="G48" s="165"/>
      <c r="H48" s="164"/>
      <c r="I48" s="165"/>
      <c r="J48" s="165"/>
      <c r="K48" s="165"/>
      <c r="L48" s="165"/>
      <c r="M48" s="436"/>
      <c r="N48" s="163"/>
      <c r="O48" s="163"/>
      <c r="P48" s="163"/>
      <c r="Q48" s="163"/>
      <c r="R48" s="163"/>
      <c r="S48" s="163"/>
      <c r="T48" s="163"/>
      <c r="U48" s="433"/>
      <c r="V48" s="433"/>
      <c r="W48" s="433"/>
      <c r="X48" s="166"/>
      <c r="Y48" s="433"/>
      <c r="Z48" s="433"/>
      <c r="AA48" s="433"/>
      <c r="AB48" s="558"/>
    </row>
    <row r="49" spans="2:28" ht="23.1" customHeight="1">
      <c r="B49" s="10">
        <f t="shared" si="0"/>
        <v>44</v>
      </c>
      <c r="C49" s="429"/>
      <c r="D49" s="165"/>
      <c r="E49" s="166"/>
      <c r="F49" s="163"/>
      <c r="G49" s="165"/>
      <c r="H49" s="164"/>
      <c r="I49" s="165"/>
      <c r="J49" s="165"/>
      <c r="K49" s="165"/>
      <c r="L49" s="165"/>
      <c r="M49" s="436"/>
      <c r="N49" s="163"/>
      <c r="O49" s="163"/>
      <c r="P49" s="163"/>
      <c r="Q49" s="163"/>
      <c r="R49" s="163"/>
      <c r="S49" s="163"/>
      <c r="T49" s="163"/>
      <c r="U49" s="433"/>
      <c r="V49" s="433"/>
      <c r="W49" s="433"/>
      <c r="X49" s="166"/>
      <c r="Y49" s="433"/>
      <c r="Z49" s="433"/>
      <c r="AA49" s="433"/>
      <c r="AB49" s="558"/>
    </row>
    <row r="50" spans="2:28" ht="23.1" customHeight="1">
      <c r="B50" s="10">
        <f t="shared" si="0"/>
        <v>45</v>
      </c>
      <c r="C50" s="429"/>
      <c r="D50" s="165"/>
      <c r="E50" s="166"/>
      <c r="F50" s="163"/>
      <c r="G50" s="165"/>
      <c r="H50" s="164"/>
      <c r="I50" s="165"/>
      <c r="J50" s="165"/>
      <c r="K50" s="165"/>
      <c r="L50" s="165"/>
      <c r="M50" s="436"/>
      <c r="N50" s="163"/>
      <c r="O50" s="163"/>
      <c r="P50" s="163"/>
      <c r="Q50" s="163"/>
      <c r="R50" s="163"/>
      <c r="S50" s="163"/>
      <c r="T50" s="163"/>
      <c r="U50" s="433"/>
      <c r="V50" s="433"/>
      <c r="W50" s="433"/>
      <c r="X50" s="166"/>
      <c r="Y50" s="433"/>
      <c r="Z50" s="433"/>
      <c r="AA50" s="433"/>
      <c r="AB50" s="558"/>
    </row>
    <row r="51" spans="2:28" ht="23.1" customHeight="1">
      <c r="B51" s="10">
        <f t="shared" si="0"/>
        <v>46</v>
      </c>
      <c r="C51" s="429"/>
      <c r="D51" s="165"/>
      <c r="E51" s="166"/>
      <c r="F51" s="163"/>
      <c r="G51" s="165"/>
      <c r="H51" s="164"/>
      <c r="I51" s="165"/>
      <c r="J51" s="165"/>
      <c r="K51" s="165"/>
      <c r="L51" s="165"/>
      <c r="M51" s="436"/>
      <c r="N51" s="163"/>
      <c r="O51" s="163"/>
      <c r="P51" s="163"/>
      <c r="Q51" s="163"/>
      <c r="R51" s="163"/>
      <c r="S51" s="163"/>
      <c r="T51" s="163"/>
      <c r="U51" s="433"/>
      <c r="V51" s="433"/>
      <c r="W51" s="433"/>
      <c r="X51" s="166"/>
      <c r="Y51" s="433"/>
      <c r="Z51" s="433"/>
      <c r="AA51" s="433"/>
      <c r="AB51" s="558"/>
    </row>
    <row r="52" spans="2:28" ht="23.1" customHeight="1">
      <c r="B52" s="10">
        <f t="shared" si="0"/>
        <v>47</v>
      </c>
      <c r="C52" s="429"/>
      <c r="D52" s="165"/>
      <c r="E52" s="166"/>
      <c r="F52" s="163"/>
      <c r="G52" s="165"/>
      <c r="H52" s="164"/>
      <c r="I52" s="165"/>
      <c r="J52" s="165"/>
      <c r="K52" s="165"/>
      <c r="L52" s="165"/>
      <c r="M52" s="436"/>
      <c r="N52" s="163"/>
      <c r="O52" s="163"/>
      <c r="P52" s="163"/>
      <c r="Q52" s="163"/>
      <c r="R52" s="163"/>
      <c r="S52" s="163"/>
      <c r="T52" s="163"/>
      <c r="U52" s="433"/>
      <c r="V52" s="433"/>
      <c r="W52" s="433"/>
      <c r="X52" s="166"/>
      <c r="Y52" s="433"/>
      <c r="Z52" s="433"/>
      <c r="AA52" s="433"/>
      <c r="AB52" s="558"/>
    </row>
    <row r="53" spans="2:28" ht="23.1" customHeight="1">
      <c r="B53" s="10">
        <f t="shared" si="0"/>
        <v>48</v>
      </c>
      <c r="C53" s="429"/>
      <c r="D53" s="165"/>
      <c r="E53" s="166"/>
      <c r="F53" s="163"/>
      <c r="G53" s="165"/>
      <c r="H53" s="164"/>
      <c r="I53" s="165"/>
      <c r="J53" s="165"/>
      <c r="K53" s="165"/>
      <c r="L53" s="165"/>
      <c r="M53" s="436"/>
      <c r="N53" s="163"/>
      <c r="O53" s="163"/>
      <c r="P53" s="163"/>
      <c r="Q53" s="163"/>
      <c r="R53" s="163"/>
      <c r="S53" s="163"/>
      <c r="T53" s="163"/>
      <c r="U53" s="433"/>
      <c r="V53" s="433"/>
      <c r="W53" s="433"/>
      <c r="X53" s="166"/>
      <c r="Y53" s="433"/>
      <c r="Z53" s="433"/>
      <c r="AA53" s="433"/>
      <c r="AB53" s="558"/>
    </row>
    <row r="54" spans="2:28" ht="23.1" customHeight="1">
      <c r="B54" s="10">
        <f t="shared" si="0"/>
        <v>49</v>
      </c>
      <c r="C54" s="429"/>
      <c r="D54" s="165"/>
      <c r="E54" s="166"/>
      <c r="F54" s="163"/>
      <c r="G54" s="165"/>
      <c r="H54" s="164"/>
      <c r="I54" s="165"/>
      <c r="J54" s="165"/>
      <c r="K54" s="165"/>
      <c r="L54" s="165"/>
      <c r="M54" s="436"/>
      <c r="N54" s="163"/>
      <c r="O54" s="163"/>
      <c r="P54" s="163"/>
      <c r="Q54" s="163"/>
      <c r="R54" s="163"/>
      <c r="S54" s="163"/>
      <c r="T54" s="163"/>
      <c r="U54" s="433"/>
      <c r="V54" s="433"/>
      <c r="W54" s="433"/>
      <c r="X54" s="166"/>
      <c r="Y54" s="433"/>
      <c r="Z54" s="433"/>
      <c r="AA54" s="433"/>
      <c r="AB54" s="558"/>
    </row>
    <row r="55" spans="2:28" ht="23.1" customHeight="1">
      <c r="B55" s="10">
        <f t="shared" si="0"/>
        <v>50</v>
      </c>
      <c r="C55" s="429"/>
      <c r="D55" s="165"/>
      <c r="E55" s="166"/>
      <c r="F55" s="163"/>
      <c r="G55" s="165"/>
      <c r="H55" s="164"/>
      <c r="I55" s="165"/>
      <c r="J55" s="165"/>
      <c r="K55" s="165"/>
      <c r="L55" s="165"/>
      <c r="M55" s="436"/>
      <c r="N55" s="163"/>
      <c r="O55" s="163"/>
      <c r="P55" s="163"/>
      <c r="Q55" s="163"/>
      <c r="R55" s="163"/>
      <c r="S55" s="163"/>
      <c r="T55" s="163"/>
      <c r="U55" s="433"/>
      <c r="V55" s="433"/>
      <c r="W55" s="433"/>
      <c r="X55" s="166"/>
      <c r="Y55" s="433"/>
      <c r="Z55" s="433"/>
      <c r="AA55" s="433"/>
      <c r="AB55" s="558"/>
    </row>
    <row r="56" spans="2:28" ht="23.1" customHeight="1">
      <c r="B56" s="10">
        <f t="shared" si="0"/>
        <v>51</v>
      </c>
      <c r="C56" s="429"/>
      <c r="D56" s="165"/>
      <c r="E56" s="166"/>
      <c r="F56" s="163"/>
      <c r="G56" s="165"/>
      <c r="H56" s="164"/>
      <c r="I56" s="165"/>
      <c r="J56" s="165"/>
      <c r="K56" s="165"/>
      <c r="L56" s="165"/>
      <c r="M56" s="436"/>
      <c r="N56" s="163"/>
      <c r="O56" s="163"/>
      <c r="P56" s="163"/>
      <c r="Q56" s="163"/>
      <c r="R56" s="163"/>
      <c r="S56" s="163"/>
      <c r="T56" s="163"/>
      <c r="U56" s="433"/>
      <c r="V56" s="433"/>
      <c r="W56" s="433"/>
      <c r="X56" s="166"/>
      <c r="Y56" s="433"/>
      <c r="Z56" s="433"/>
      <c r="AA56" s="433"/>
      <c r="AB56" s="558"/>
    </row>
    <row r="57" spans="2:28" ht="23.1" customHeight="1">
      <c r="B57" s="10">
        <f t="shared" si="0"/>
        <v>52</v>
      </c>
      <c r="C57" s="429"/>
      <c r="D57" s="165"/>
      <c r="E57" s="166"/>
      <c r="F57" s="163"/>
      <c r="G57" s="165"/>
      <c r="H57" s="164"/>
      <c r="I57" s="165"/>
      <c r="J57" s="165"/>
      <c r="K57" s="165"/>
      <c r="L57" s="165"/>
      <c r="M57" s="436"/>
      <c r="N57" s="163"/>
      <c r="O57" s="163"/>
      <c r="P57" s="163"/>
      <c r="Q57" s="163"/>
      <c r="R57" s="163"/>
      <c r="S57" s="163"/>
      <c r="T57" s="163"/>
      <c r="U57" s="433"/>
      <c r="V57" s="433"/>
      <c r="W57" s="433"/>
      <c r="X57" s="166"/>
      <c r="Y57" s="433"/>
      <c r="Z57" s="433"/>
      <c r="AA57" s="433"/>
      <c r="AB57" s="558"/>
    </row>
    <row r="58" spans="2:28" ht="23.1" customHeight="1">
      <c r="B58" s="10">
        <f t="shared" si="0"/>
        <v>53</v>
      </c>
      <c r="C58" s="429"/>
      <c r="D58" s="165"/>
      <c r="E58" s="166"/>
      <c r="F58" s="163"/>
      <c r="G58" s="165"/>
      <c r="H58" s="164"/>
      <c r="I58" s="165"/>
      <c r="J58" s="165"/>
      <c r="K58" s="165"/>
      <c r="L58" s="165"/>
      <c r="M58" s="436"/>
      <c r="N58" s="163"/>
      <c r="O58" s="163"/>
      <c r="P58" s="163"/>
      <c r="Q58" s="163"/>
      <c r="R58" s="163"/>
      <c r="S58" s="163"/>
      <c r="T58" s="163"/>
      <c r="U58" s="433"/>
      <c r="V58" s="433"/>
      <c r="W58" s="433"/>
      <c r="X58" s="166"/>
      <c r="Y58" s="433"/>
      <c r="Z58" s="433"/>
      <c r="AA58" s="433"/>
      <c r="AB58" s="558"/>
    </row>
    <row r="59" spans="2:28" ht="23.1" customHeight="1">
      <c r="B59" s="10">
        <f t="shared" si="0"/>
        <v>54</v>
      </c>
      <c r="C59" s="429"/>
      <c r="D59" s="165"/>
      <c r="E59" s="166"/>
      <c r="F59" s="163"/>
      <c r="G59" s="165"/>
      <c r="H59" s="164"/>
      <c r="I59" s="165"/>
      <c r="J59" s="165"/>
      <c r="K59" s="165"/>
      <c r="L59" s="165"/>
      <c r="M59" s="436"/>
      <c r="N59" s="163"/>
      <c r="O59" s="163"/>
      <c r="P59" s="163"/>
      <c r="Q59" s="163"/>
      <c r="R59" s="163"/>
      <c r="S59" s="163"/>
      <c r="T59" s="163"/>
      <c r="U59" s="433"/>
      <c r="V59" s="433"/>
      <c r="W59" s="433"/>
      <c r="X59" s="166"/>
      <c r="Y59" s="433"/>
      <c r="Z59" s="433"/>
      <c r="AA59" s="433"/>
      <c r="AB59" s="558"/>
    </row>
    <row r="60" spans="2:28" ht="23.1" customHeight="1">
      <c r="B60" s="10">
        <f t="shared" si="0"/>
        <v>55</v>
      </c>
      <c r="C60" s="429"/>
      <c r="D60" s="165"/>
      <c r="E60" s="166"/>
      <c r="F60" s="163"/>
      <c r="G60" s="165"/>
      <c r="H60" s="164"/>
      <c r="I60" s="165"/>
      <c r="J60" s="165"/>
      <c r="K60" s="165"/>
      <c r="L60" s="165"/>
      <c r="M60" s="436"/>
      <c r="N60" s="163"/>
      <c r="O60" s="163"/>
      <c r="P60" s="163"/>
      <c r="Q60" s="163"/>
      <c r="R60" s="163"/>
      <c r="S60" s="163"/>
      <c r="T60" s="163"/>
      <c r="U60" s="433"/>
      <c r="V60" s="433"/>
      <c r="W60" s="433"/>
      <c r="X60" s="166"/>
      <c r="Y60" s="433"/>
      <c r="Z60" s="433"/>
      <c r="AA60" s="433"/>
      <c r="AB60" s="558"/>
    </row>
    <row r="61" spans="2:28" ht="23.1" customHeight="1">
      <c r="B61" s="10">
        <f t="shared" si="0"/>
        <v>56</v>
      </c>
      <c r="C61" s="429"/>
      <c r="D61" s="165"/>
      <c r="E61" s="166"/>
      <c r="F61" s="163"/>
      <c r="G61" s="165"/>
      <c r="H61" s="164"/>
      <c r="I61" s="165"/>
      <c r="J61" s="165"/>
      <c r="K61" s="165"/>
      <c r="L61" s="165"/>
      <c r="M61" s="436"/>
      <c r="N61" s="163"/>
      <c r="O61" s="163"/>
      <c r="P61" s="163"/>
      <c r="Q61" s="163"/>
      <c r="R61" s="163"/>
      <c r="S61" s="163"/>
      <c r="T61" s="163"/>
      <c r="U61" s="433"/>
      <c r="V61" s="433"/>
      <c r="W61" s="433"/>
      <c r="X61" s="166"/>
      <c r="Y61" s="433"/>
      <c r="Z61" s="433"/>
      <c r="AA61" s="433"/>
      <c r="AB61" s="558"/>
    </row>
    <row r="62" spans="2:28" ht="23.1" customHeight="1">
      <c r="B62" s="10">
        <f t="shared" si="0"/>
        <v>57</v>
      </c>
      <c r="C62" s="429"/>
      <c r="D62" s="165"/>
      <c r="E62" s="166"/>
      <c r="F62" s="163"/>
      <c r="G62" s="165"/>
      <c r="H62" s="164"/>
      <c r="I62" s="165"/>
      <c r="J62" s="165"/>
      <c r="K62" s="165"/>
      <c r="L62" s="165"/>
      <c r="M62" s="436"/>
      <c r="N62" s="163"/>
      <c r="O62" s="163"/>
      <c r="P62" s="163"/>
      <c r="Q62" s="163"/>
      <c r="R62" s="163"/>
      <c r="S62" s="163"/>
      <c r="T62" s="163"/>
      <c r="U62" s="433"/>
      <c r="V62" s="433"/>
      <c r="W62" s="433"/>
      <c r="X62" s="166"/>
      <c r="Y62" s="433"/>
      <c r="Z62" s="433"/>
      <c r="AA62" s="433"/>
      <c r="AB62" s="558"/>
    </row>
    <row r="63" spans="2:28" ht="23.1" customHeight="1">
      <c r="B63" s="10">
        <f t="shared" si="0"/>
        <v>58</v>
      </c>
      <c r="C63" s="429"/>
      <c r="D63" s="165"/>
      <c r="E63" s="166"/>
      <c r="F63" s="163"/>
      <c r="G63" s="165"/>
      <c r="H63" s="164"/>
      <c r="I63" s="165"/>
      <c r="J63" s="165"/>
      <c r="K63" s="165"/>
      <c r="L63" s="165"/>
      <c r="M63" s="436"/>
      <c r="N63" s="163"/>
      <c r="O63" s="163"/>
      <c r="P63" s="163"/>
      <c r="Q63" s="163"/>
      <c r="R63" s="163"/>
      <c r="S63" s="163"/>
      <c r="T63" s="163"/>
      <c r="U63" s="433"/>
      <c r="V63" s="433"/>
      <c r="W63" s="433"/>
      <c r="X63" s="166"/>
      <c r="Y63" s="433"/>
      <c r="Z63" s="433"/>
      <c r="AA63" s="433"/>
      <c r="AB63" s="558"/>
    </row>
    <row r="64" spans="2:28" ht="23.1" customHeight="1">
      <c r="B64" s="10">
        <f t="shared" si="0"/>
        <v>59</v>
      </c>
      <c r="C64" s="429"/>
      <c r="D64" s="165"/>
      <c r="E64" s="166"/>
      <c r="F64" s="163"/>
      <c r="G64" s="165"/>
      <c r="H64" s="164"/>
      <c r="I64" s="165"/>
      <c r="J64" s="165"/>
      <c r="K64" s="165"/>
      <c r="L64" s="165"/>
      <c r="M64" s="436"/>
      <c r="N64" s="163"/>
      <c r="O64" s="163"/>
      <c r="P64" s="163"/>
      <c r="Q64" s="163"/>
      <c r="R64" s="163"/>
      <c r="S64" s="163"/>
      <c r="T64" s="163"/>
      <c r="U64" s="433"/>
      <c r="V64" s="433"/>
      <c r="W64" s="433"/>
      <c r="X64" s="166"/>
      <c r="Y64" s="433"/>
      <c r="Z64" s="433"/>
      <c r="AA64" s="433"/>
      <c r="AB64" s="558"/>
    </row>
    <row r="65" spans="2:28" ht="23.1" customHeight="1">
      <c r="B65" s="10">
        <f t="shared" si="0"/>
        <v>60</v>
      </c>
      <c r="C65" s="429"/>
      <c r="D65" s="165"/>
      <c r="E65" s="166"/>
      <c r="F65" s="163"/>
      <c r="G65" s="165"/>
      <c r="H65" s="164"/>
      <c r="I65" s="165"/>
      <c r="J65" s="165"/>
      <c r="K65" s="165"/>
      <c r="L65" s="165"/>
      <c r="M65" s="436"/>
      <c r="N65" s="163"/>
      <c r="O65" s="163"/>
      <c r="P65" s="163"/>
      <c r="Q65" s="163"/>
      <c r="R65" s="163"/>
      <c r="S65" s="163"/>
      <c r="T65" s="163"/>
      <c r="U65" s="433"/>
      <c r="V65" s="433"/>
      <c r="W65" s="433"/>
      <c r="X65" s="166"/>
      <c r="Y65" s="433"/>
      <c r="Z65" s="433"/>
      <c r="AA65" s="433"/>
      <c r="AB65" s="558"/>
    </row>
    <row r="66" spans="2:28" ht="23.1" customHeight="1">
      <c r="B66" s="10">
        <f t="shared" si="0"/>
        <v>61</v>
      </c>
      <c r="C66" s="429"/>
      <c r="D66" s="165"/>
      <c r="E66" s="166"/>
      <c r="F66" s="163"/>
      <c r="G66" s="165"/>
      <c r="H66" s="164"/>
      <c r="I66" s="165"/>
      <c r="J66" s="165"/>
      <c r="K66" s="165"/>
      <c r="L66" s="165"/>
      <c r="M66" s="436"/>
      <c r="N66" s="163"/>
      <c r="O66" s="163"/>
      <c r="P66" s="163"/>
      <c r="Q66" s="163"/>
      <c r="R66" s="163"/>
      <c r="S66" s="163"/>
      <c r="T66" s="163"/>
      <c r="U66" s="433"/>
      <c r="V66" s="433"/>
      <c r="W66" s="433"/>
      <c r="X66" s="166"/>
      <c r="Y66" s="433"/>
      <c r="Z66" s="433"/>
      <c r="AA66" s="433"/>
      <c r="AB66" s="558"/>
    </row>
    <row r="67" spans="2:28" ht="23.1" customHeight="1">
      <c r="B67" s="10">
        <f t="shared" si="0"/>
        <v>62</v>
      </c>
      <c r="C67" s="429"/>
      <c r="D67" s="165"/>
      <c r="E67" s="166"/>
      <c r="F67" s="163"/>
      <c r="G67" s="165"/>
      <c r="H67" s="164"/>
      <c r="I67" s="165"/>
      <c r="J67" s="165"/>
      <c r="K67" s="165"/>
      <c r="L67" s="165"/>
      <c r="M67" s="436"/>
      <c r="N67" s="163"/>
      <c r="O67" s="163"/>
      <c r="P67" s="163"/>
      <c r="Q67" s="163"/>
      <c r="R67" s="163"/>
      <c r="S67" s="163"/>
      <c r="T67" s="163"/>
      <c r="U67" s="433"/>
      <c r="V67" s="433"/>
      <c r="W67" s="433"/>
      <c r="X67" s="166"/>
      <c r="Y67" s="433"/>
      <c r="Z67" s="433"/>
      <c r="AA67" s="433"/>
      <c r="AB67" s="558"/>
    </row>
    <row r="68" spans="2:28" ht="23.1" customHeight="1">
      <c r="B68" s="10">
        <f t="shared" si="0"/>
        <v>63</v>
      </c>
      <c r="C68" s="429"/>
      <c r="D68" s="165"/>
      <c r="E68" s="166"/>
      <c r="F68" s="163"/>
      <c r="G68" s="165"/>
      <c r="H68" s="164"/>
      <c r="I68" s="165"/>
      <c r="J68" s="165"/>
      <c r="K68" s="165"/>
      <c r="L68" s="165"/>
      <c r="M68" s="436"/>
      <c r="N68" s="163"/>
      <c r="O68" s="163"/>
      <c r="P68" s="163"/>
      <c r="Q68" s="163"/>
      <c r="R68" s="163"/>
      <c r="S68" s="163"/>
      <c r="T68" s="163"/>
      <c r="U68" s="433"/>
      <c r="V68" s="433"/>
      <c r="W68" s="433"/>
      <c r="X68" s="166"/>
      <c r="Y68" s="433"/>
      <c r="Z68" s="433"/>
      <c r="AA68" s="433"/>
      <c r="AB68" s="558"/>
    </row>
    <row r="69" spans="2:28" ht="23.1" customHeight="1">
      <c r="B69" s="10">
        <f t="shared" si="0"/>
        <v>64</v>
      </c>
      <c r="C69" s="429"/>
      <c r="D69" s="165"/>
      <c r="E69" s="166"/>
      <c r="F69" s="163"/>
      <c r="G69" s="165"/>
      <c r="H69" s="164"/>
      <c r="I69" s="165"/>
      <c r="J69" s="165"/>
      <c r="K69" s="165"/>
      <c r="L69" s="165"/>
      <c r="M69" s="436"/>
      <c r="N69" s="163"/>
      <c r="O69" s="163"/>
      <c r="P69" s="163"/>
      <c r="Q69" s="163"/>
      <c r="R69" s="163"/>
      <c r="S69" s="163"/>
      <c r="T69" s="163"/>
      <c r="U69" s="433"/>
      <c r="V69" s="433"/>
      <c r="W69" s="433"/>
      <c r="X69" s="166"/>
      <c r="Y69" s="433"/>
      <c r="Z69" s="433"/>
      <c r="AA69" s="433"/>
      <c r="AB69" s="558"/>
    </row>
    <row r="70" spans="2:28" ht="23.1" customHeight="1">
      <c r="B70" s="10">
        <f t="shared" si="0"/>
        <v>65</v>
      </c>
      <c r="C70" s="429"/>
      <c r="D70" s="165"/>
      <c r="E70" s="166"/>
      <c r="F70" s="163"/>
      <c r="G70" s="165"/>
      <c r="H70" s="164"/>
      <c r="I70" s="165"/>
      <c r="J70" s="165"/>
      <c r="K70" s="165"/>
      <c r="L70" s="165"/>
      <c r="M70" s="436"/>
      <c r="N70" s="163"/>
      <c r="O70" s="163"/>
      <c r="P70" s="163"/>
      <c r="Q70" s="163"/>
      <c r="R70" s="163"/>
      <c r="S70" s="163"/>
      <c r="T70" s="163"/>
      <c r="U70" s="433"/>
      <c r="V70" s="433"/>
      <c r="W70" s="433"/>
      <c r="X70" s="166"/>
      <c r="Y70" s="433"/>
      <c r="Z70" s="433"/>
      <c r="AA70" s="433"/>
      <c r="AB70" s="558"/>
    </row>
    <row r="71" spans="2:28" ht="23.1" customHeight="1">
      <c r="B71" s="10">
        <f t="shared" si="0"/>
        <v>66</v>
      </c>
      <c r="C71" s="429"/>
      <c r="D71" s="165"/>
      <c r="E71" s="166"/>
      <c r="F71" s="163"/>
      <c r="G71" s="165"/>
      <c r="H71" s="164"/>
      <c r="I71" s="165"/>
      <c r="J71" s="165"/>
      <c r="K71" s="165"/>
      <c r="L71" s="165"/>
      <c r="M71" s="436"/>
      <c r="N71" s="163"/>
      <c r="O71" s="163"/>
      <c r="P71" s="163"/>
      <c r="Q71" s="163"/>
      <c r="R71" s="163"/>
      <c r="S71" s="163"/>
      <c r="T71" s="163"/>
      <c r="U71" s="433"/>
      <c r="V71" s="433"/>
      <c r="W71" s="433"/>
      <c r="X71" s="166"/>
      <c r="Y71" s="433"/>
      <c r="Z71" s="433"/>
      <c r="AA71" s="433"/>
      <c r="AB71" s="558"/>
    </row>
    <row r="72" spans="2:28" ht="23.1" customHeight="1">
      <c r="B72" s="10">
        <f t="shared" ref="B72:B105" si="1">B71+1</f>
        <v>67</v>
      </c>
      <c r="C72" s="429"/>
      <c r="D72" s="165"/>
      <c r="E72" s="166"/>
      <c r="F72" s="163"/>
      <c r="G72" s="165"/>
      <c r="H72" s="164"/>
      <c r="I72" s="165"/>
      <c r="J72" s="165"/>
      <c r="K72" s="165"/>
      <c r="L72" s="165"/>
      <c r="M72" s="436"/>
      <c r="N72" s="163"/>
      <c r="O72" s="163"/>
      <c r="P72" s="163"/>
      <c r="Q72" s="163"/>
      <c r="R72" s="163"/>
      <c r="S72" s="163"/>
      <c r="T72" s="163"/>
      <c r="U72" s="433"/>
      <c r="V72" s="433"/>
      <c r="W72" s="433"/>
      <c r="X72" s="166"/>
      <c r="Y72" s="433"/>
      <c r="Z72" s="433"/>
      <c r="AA72" s="433"/>
      <c r="AB72" s="558"/>
    </row>
    <row r="73" spans="2:28" ht="23.1" customHeight="1">
      <c r="B73" s="10">
        <f t="shared" si="1"/>
        <v>68</v>
      </c>
      <c r="C73" s="429"/>
      <c r="D73" s="165"/>
      <c r="E73" s="166"/>
      <c r="F73" s="163"/>
      <c r="G73" s="165"/>
      <c r="H73" s="164"/>
      <c r="I73" s="165"/>
      <c r="J73" s="165"/>
      <c r="K73" s="165"/>
      <c r="L73" s="165"/>
      <c r="M73" s="436"/>
      <c r="N73" s="163"/>
      <c r="O73" s="163"/>
      <c r="P73" s="163"/>
      <c r="Q73" s="163"/>
      <c r="R73" s="163"/>
      <c r="S73" s="163"/>
      <c r="T73" s="163"/>
      <c r="U73" s="433"/>
      <c r="V73" s="433"/>
      <c r="W73" s="433"/>
      <c r="X73" s="166"/>
      <c r="Y73" s="433"/>
      <c r="Z73" s="433"/>
      <c r="AA73" s="433"/>
      <c r="AB73" s="558"/>
    </row>
    <row r="74" spans="2:28" ht="23.1" customHeight="1">
      <c r="B74" s="10">
        <f t="shared" si="1"/>
        <v>69</v>
      </c>
      <c r="C74" s="429"/>
      <c r="D74" s="165"/>
      <c r="E74" s="166"/>
      <c r="F74" s="163"/>
      <c r="G74" s="165"/>
      <c r="H74" s="164"/>
      <c r="I74" s="165"/>
      <c r="J74" s="165"/>
      <c r="K74" s="165"/>
      <c r="L74" s="165"/>
      <c r="M74" s="436"/>
      <c r="N74" s="163"/>
      <c r="O74" s="163"/>
      <c r="P74" s="163"/>
      <c r="Q74" s="163"/>
      <c r="R74" s="163"/>
      <c r="S74" s="163"/>
      <c r="T74" s="163"/>
      <c r="U74" s="433"/>
      <c r="V74" s="433"/>
      <c r="W74" s="433"/>
      <c r="X74" s="166"/>
      <c r="Y74" s="433"/>
      <c r="Z74" s="433"/>
      <c r="AA74" s="433"/>
      <c r="AB74" s="558"/>
    </row>
    <row r="75" spans="2:28" ht="23.1" customHeight="1">
      <c r="B75" s="10">
        <f t="shared" si="1"/>
        <v>70</v>
      </c>
      <c r="C75" s="429"/>
      <c r="D75" s="165"/>
      <c r="E75" s="166"/>
      <c r="F75" s="163"/>
      <c r="G75" s="165"/>
      <c r="H75" s="164"/>
      <c r="I75" s="165"/>
      <c r="J75" s="165"/>
      <c r="K75" s="165"/>
      <c r="L75" s="165"/>
      <c r="M75" s="436"/>
      <c r="N75" s="163"/>
      <c r="O75" s="163"/>
      <c r="P75" s="163"/>
      <c r="Q75" s="163"/>
      <c r="R75" s="163"/>
      <c r="S75" s="163"/>
      <c r="T75" s="163"/>
      <c r="U75" s="433"/>
      <c r="V75" s="433"/>
      <c r="W75" s="433"/>
      <c r="X75" s="166"/>
      <c r="Y75" s="433"/>
      <c r="Z75" s="433"/>
      <c r="AA75" s="433"/>
      <c r="AB75" s="558"/>
    </row>
    <row r="76" spans="2:28" ht="23.1" customHeight="1">
      <c r="B76" s="10">
        <f t="shared" si="1"/>
        <v>71</v>
      </c>
      <c r="C76" s="429"/>
      <c r="D76" s="165"/>
      <c r="E76" s="166"/>
      <c r="F76" s="163"/>
      <c r="G76" s="165"/>
      <c r="H76" s="164"/>
      <c r="I76" s="165"/>
      <c r="J76" s="165"/>
      <c r="K76" s="165"/>
      <c r="L76" s="165"/>
      <c r="M76" s="436"/>
      <c r="N76" s="163"/>
      <c r="O76" s="163"/>
      <c r="P76" s="163"/>
      <c r="Q76" s="163"/>
      <c r="R76" s="163"/>
      <c r="S76" s="163"/>
      <c r="T76" s="163"/>
      <c r="U76" s="433"/>
      <c r="V76" s="433"/>
      <c r="W76" s="433"/>
      <c r="X76" s="166"/>
      <c r="Y76" s="433"/>
      <c r="Z76" s="433"/>
      <c r="AA76" s="433"/>
      <c r="AB76" s="558"/>
    </row>
    <row r="77" spans="2:28" ht="23.1" customHeight="1">
      <c r="B77" s="10">
        <f t="shared" si="1"/>
        <v>72</v>
      </c>
      <c r="C77" s="429"/>
      <c r="D77" s="165"/>
      <c r="E77" s="166"/>
      <c r="F77" s="163"/>
      <c r="G77" s="165"/>
      <c r="H77" s="164"/>
      <c r="I77" s="165"/>
      <c r="J77" s="165"/>
      <c r="K77" s="165"/>
      <c r="L77" s="165"/>
      <c r="M77" s="436"/>
      <c r="N77" s="163"/>
      <c r="O77" s="163"/>
      <c r="P77" s="163"/>
      <c r="Q77" s="163"/>
      <c r="R77" s="163"/>
      <c r="S77" s="163"/>
      <c r="T77" s="163"/>
      <c r="U77" s="433"/>
      <c r="V77" s="433"/>
      <c r="W77" s="433"/>
      <c r="X77" s="166"/>
      <c r="Y77" s="433"/>
      <c r="Z77" s="433"/>
      <c r="AA77" s="433"/>
      <c r="AB77" s="558"/>
    </row>
    <row r="78" spans="2:28" ht="23.1" customHeight="1">
      <c r="B78" s="10">
        <f t="shared" si="1"/>
        <v>73</v>
      </c>
      <c r="C78" s="429"/>
      <c r="D78" s="165"/>
      <c r="E78" s="166"/>
      <c r="F78" s="163"/>
      <c r="G78" s="165"/>
      <c r="H78" s="164"/>
      <c r="I78" s="165"/>
      <c r="J78" s="165"/>
      <c r="K78" s="165"/>
      <c r="L78" s="165"/>
      <c r="M78" s="436"/>
      <c r="N78" s="163"/>
      <c r="O78" s="163"/>
      <c r="P78" s="163"/>
      <c r="Q78" s="163"/>
      <c r="R78" s="163"/>
      <c r="S78" s="163"/>
      <c r="T78" s="163"/>
      <c r="U78" s="433"/>
      <c r="V78" s="433"/>
      <c r="W78" s="433"/>
      <c r="X78" s="166"/>
      <c r="Y78" s="433"/>
      <c r="Z78" s="433"/>
      <c r="AA78" s="433"/>
      <c r="AB78" s="558"/>
    </row>
    <row r="79" spans="2:28" ht="23.1" customHeight="1">
      <c r="B79" s="10">
        <f t="shared" si="1"/>
        <v>74</v>
      </c>
      <c r="C79" s="429"/>
      <c r="D79" s="165"/>
      <c r="E79" s="166"/>
      <c r="F79" s="163"/>
      <c r="G79" s="165"/>
      <c r="H79" s="164"/>
      <c r="I79" s="165"/>
      <c r="J79" s="165"/>
      <c r="K79" s="165"/>
      <c r="L79" s="165"/>
      <c r="M79" s="436"/>
      <c r="N79" s="163"/>
      <c r="O79" s="163"/>
      <c r="P79" s="163"/>
      <c r="Q79" s="163"/>
      <c r="R79" s="163"/>
      <c r="S79" s="163"/>
      <c r="T79" s="163"/>
      <c r="U79" s="433"/>
      <c r="V79" s="433"/>
      <c r="W79" s="433"/>
      <c r="X79" s="166"/>
      <c r="Y79" s="433"/>
      <c r="Z79" s="433"/>
      <c r="AA79" s="433"/>
      <c r="AB79" s="558"/>
    </row>
    <row r="80" spans="2:28" ht="23.1" customHeight="1">
      <c r="B80" s="10">
        <f t="shared" si="1"/>
        <v>75</v>
      </c>
      <c r="C80" s="429"/>
      <c r="D80" s="165"/>
      <c r="E80" s="166"/>
      <c r="F80" s="163"/>
      <c r="G80" s="165"/>
      <c r="H80" s="164"/>
      <c r="I80" s="165"/>
      <c r="J80" s="165"/>
      <c r="K80" s="165"/>
      <c r="L80" s="165"/>
      <c r="M80" s="436"/>
      <c r="N80" s="163"/>
      <c r="O80" s="163"/>
      <c r="P80" s="163"/>
      <c r="Q80" s="163"/>
      <c r="R80" s="163"/>
      <c r="S80" s="163"/>
      <c r="T80" s="163"/>
      <c r="U80" s="433"/>
      <c r="V80" s="433"/>
      <c r="W80" s="433"/>
      <c r="X80" s="166"/>
      <c r="Y80" s="433"/>
      <c r="Z80" s="433"/>
      <c r="AA80" s="433"/>
      <c r="AB80" s="558"/>
    </row>
    <row r="81" spans="2:28" ht="23.1" customHeight="1">
      <c r="B81" s="10">
        <f t="shared" si="1"/>
        <v>76</v>
      </c>
      <c r="C81" s="429"/>
      <c r="D81" s="165"/>
      <c r="E81" s="166"/>
      <c r="F81" s="163"/>
      <c r="G81" s="165"/>
      <c r="H81" s="164"/>
      <c r="I81" s="165"/>
      <c r="J81" s="165"/>
      <c r="K81" s="165"/>
      <c r="L81" s="165"/>
      <c r="M81" s="436"/>
      <c r="N81" s="163"/>
      <c r="O81" s="163"/>
      <c r="P81" s="163"/>
      <c r="Q81" s="163"/>
      <c r="R81" s="163"/>
      <c r="S81" s="163"/>
      <c r="T81" s="163"/>
      <c r="U81" s="433"/>
      <c r="V81" s="433"/>
      <c r="W81" s="433"/>
      <c r="X81" s="166"/>
      <c r="Y81" s="433"/>
      <c r="Z81" s="433"/>
      <c r="AA81" s="433"/>
      <c r="AB81" s="558"/>
    </row>
    <row r="82" spans="2:28" ht="23.1" customHeight="1">
      <c r="B82" s="10">
        <f t="shared" si="1"/>
        <v>77</v>
      </c>
      <c r="C82" s="429"/>
      <c r="D82" s="165"/>
      <c r="E82" s="166"/>
      <c r="F82" s="163"/>
      <c r="G82" s="165"/>
      <c r="H82" s="164"/>
      <c r="I82" s="165"/>
      <c r="J82" s="165"/>
      <c r="K82" s="165"/>
      <c r="L82" s="165"/>
      <c r="M82" s="436"/>
      <c r="N82" s="163"/>
      <c r="O82" s="163"/>
      <c r="P82" s="163"/>
      <c r="Q82" s="163"/>
      <c r="R82" s="163"/>
      <c r="S82" s="163"/>
      <c r="T82" s="163"/>
      <c r="U82" s="433"/>
      <c r="V82" s="433"/>
      <c r="W82" s="433"/>
      <c r="X82" s="166"/>
      <c r="Y82" s="433"/>
      <c r="Z82" s="433"/>
      <c r="AA82" s="433"/>
      <c r="AB82" s="558"/>
    </row>
    <row r="83" spans="2:28" ht="23.1" customHeight="1">
      <c r="B83" s="10">
        <f t="shared" si="1"/>
        <v>78</v>
      </c>
      <c r="C83" s="429"/>
      <c r="D83" s="165"/>
      <c r="E83" s="166"/>
      <c r="F83" s="163"/>
      <c r="G83" s="165"/>
      <c r="H83" s="164"/>
      <c r="I83" s="165"/>
      <c r="J83" s="165"/>
      <c r="K83" s="165"/>
      <c r="L83" s="165"/>
      <c r="M83" s="436"/>
      <c r="N83" s="163"/>
      <c r="O83" s="163"/>
      <c r="P83" s="163"/>
      <c r="Q83" s="163"/>
      <c r="R83" s="163"/>
      <c r="S83" s="163"/>
      <c r="T83" s="163"/>
      <c r="U83" s="433"/>
      <c r="V83" s="433"/>
      <c r="W83" s="433"/>
      <c r="X83" s="166"/>
      <c r="Y83" s="433"/>
      <c r="Z83" s="433"/>
      <c r="AA83" s="433"/>
      <c r="AB83" s="558"/>
    </row>
    <row r="84" spans="2:28" ht="23.1" customHeight="1">
      <c r="B84" s="10">
        <f t="shared" si="1"/>
        <v>79</v>
      </c>
      <c r="C84" s="429"/>
      <c r="D84" s="165"/>
      <c r="E84" s="166"/>
      <c r="F84" s="163"/>
      <c r="G84" s="165"/>
      <c r="H84" s="164"/>
      <c r="I84" s="165"/>
      <c r="J84" s="165"/>
      <c r="K84" s="165"/>
      <c r="L84" s="165"/>
      <c r="M84" s="436"/>
      <c r="N84" s="163"/>
      <c r="O84" s="163"/>
      <c r="P84" s="163"/>
      <c r="Q84" s="163"/>
      <c r="R84" s="163"/>
      <c r="S84" s="163"/>
      <c r="T84" s="163"/>
      <c r="U84" s="433"/>
      <c r="V84" s="433"/>
      <c r="W84" s="433"/>
      <c r="X84" s="166"/>
      <c r="Y84" s="433"/>
      <c r="Z84" s="433"/>
      <c r="AA84" s="433"/>
      <c r="AB84" s="558"/>
    </row>
    <row r="85" spans="2:28" ht="23.1" customHeight="1">
      <c r="B85" s="10">
        <f t="shared" si="1"/>
        <v>80</v>
      </c>
      <c r="C85" s="429"/>
      <c r="D85" s="165"/>
      <c r="E85" s="166"/>
      <c r="F85" s="163"/>
      <c r="G85" s="165"/>
      <c r="H85" s="164"/>
      <c r="I85" s="165"/>
      <c r="J85" s="165"/>
      <c r="K85" s="165"/>
      <c r="L85" s="165"/>
      <c r="M85" s="436"/>
      <c r="N85" s="163"/>
      <c r="O85" s="163"/>
      <c r="P85" s="163"/>
      <c r="Q85" s="163"/>
      <c r="R85" s="163"/>
      <c r="S85" s="163"/>
      <c r="T85" s="163"/>
      <c r="U85" s="433"/>
      <c r="V85" s="433"/>
      <c r="W85" s="433"/>
      <c r="X85" s="166"/>
      <c r="Y85" s="433"/>
      <c r="Z85" s="433"/>
      <c r="AA85" s="433"/>
      <c r="AB85" s="558"/>
    </row>
    <row r="86" spans="2:28" ht="23.1" customHeight="1">
      <c r="B86" s="10">
        <f t="shared" si="1"/>
        <v>81</v>
      </c>
      <c r="C86" s="429"/>
      <c r="D86" s="165"/>
      <c r="E86" s="166"/>
      <c r="F86" s="163"/>
      <c r="G86" s="165"/>
      <c r="H86" s="164"/>
      <c r="I86" s="165"/>
      <c r="J86" s="165"/>
      <c r="K86" s="165"/>
      <c r="L86" s="165"/>
      <c r="M86" s="436"/>
      <c r="N86" s="163"/>
      <c r="O86" s="163"/>
      <c r="P86" s="163"/>
      <c r="Q86" s="163"/>
      <c r="R86" s="163"/>
      <c r="S86" s="163"/>
      <c r="T86" s="163"/>
      <c r="U86" s="433"/>
      <c r="V86" s="433"/>
      <c r="W86" s="433"/>
      <c r="X86" s="166"/>
      <c r="Y86" s="433"/>
      <c r="Z86" s="433"/>
      <c r="AA86" s="433"/>
      <c r="AB86" s="558"/>
    </row>
    <row r="87" spans="2:28" ht="23.1" customHeight="1">
      <c r="B87" s="10">
        <f t="shared" si="1"/>
        <v>82</v>
      </c>
      <c r="C87" s="429"/>
      <c r="D87" s="165"/>
      <c r="E87" s="166"/>
      <c r="F87" s="163"/>
      <c r="G87" s="165"/>
      <c r="H87" s="164"/>
      <c r="I87" s="165"/>
      <c r="J87" s="165"/>
      <c r="K87" s="165"/>
      <c r="L87" s="165"/>
      <c r="M87" s="436"/>
      <c r="N87" s="163"/>
      <c r="O87" s="163"/>
      <c r="P87" s="163"/>
      <c r="Q87" s="163"/>
      <c r="R87" s="163"/>
      <c r="S87" s="163"/>
      <c r="T87" s="163"/>
      <c r="U87" s="433"/>
      <c r="V87" s="433"/>
      <c r="W87" s="433"/>
      <c r="X87" s="166"/>
      <c r="Y87" s="433"/>
      <c r="Z87" s="433"/>
      <c r="AA87" s="433"/>
      <c r="AB87" s="558"/>
    </row>
    <row r="88" spans="2:28" ht="23.1" customHeight="1">
      <c r="B88" s="10">
        <f t="shared" si="1"/>
        <v>83</v>
      </c>
      <c r="C88" s="429"/>
      <c r="D88" s="165"/>
      <c r="E88" s="166"/>
      <c r="F88" s="163"/>
      <c r="G88" s="165"/>
      <c r="H88" s="164"/>
      <c r="I88" s="165"/>
      <c r="J88" s="165"/>
      <c r="K88" s="165"/>
      <c r="L88" s="165"/>
      <c r="M88" s="436"/>
      <c r="N88" s="163"/>
      <c r="O88" s="163"/>
      <c r="P88" s="163"/>
      <c r="Q88" s="163"/>
      <c r="R88" s="163"/>
      <c r="S88" s="163"/>
      <c r="T88" s="163"/>
      <c r="U88" s="433"/>
      <c r="V88" s="433"/>
      <c r="W88" s="433"/>
      <c r="X88" s="166"/>
      <c r="Y88" s="433"/>
      <c r="Z88" s="433"/>
      <c r="AA88" s="433"/>
      <c r="AB88" s="558"/>
    </row>
    <row r="89" spans="2:28" ht="23.1" customHeight="1">
      <c r="B89" s="10">
        <f t="shared" si="1"/>
        <v>84</v>
      </c>
      <c r="C89" s="429"/>
      <c r="D89" s="165"/>
      <c r="E89" s="166"/>
      <c r="F89" s="163"/>
      <c r="G89" s="165"/>
      <c r="H89" s="164"/>
      <c r="I89" s="165"/>
      <c r="J89" s="165"/>
      <c r="K89" s="165"/>
      <c r="L89" s="165"/>
      <c r="M89" s="436"/>
      <c r="N89" s="163"/>
      <c r="O89" s="163"/>
      <c r="P89" s="163"/>
      <c r="Q89" s="163"/>
      <c r="R89" s="163"/>
      <c r="S89" s="163"/>
      <c r="T89" s="163"/>
      <c r="U89" s="433"/>
      <c r="V89" s="433"/>
      <c r="W89" s="433"/>
      <c r="X89" s="166"/>
      <c r="Y89" s="433"/>
      <c r="Z89" s="433"/>
      <c r="AA89" s="433"/>
      <c r="AB89" s="558"/>
    </row>
    <row r="90" spans="2:28" ht="23.1" customHeight="1">
      <c r="B90" s="10">
        <f t="shared" si="1"/>
        <v>85</v>
      </c>
      <c r="C90" s="429"/>
      <c r="D90" s="165"/>
      <c r="E90" s="166"/>
      <c r="F90" s="163"/>
      <c r="G90" s="165"/>
      <c r="H90" s="164"/>
      <c r="I90" s="165"/>
      <c r="J90" s="165"/>
      <c r="K90" s="165"/>
      <c r="L90" s="165"/>
      <c r="M90" s="436"/>
      <c r="N90" s="163"/>
      <c r="O90" s="163"/>
      <c r="P90" s="163"/>
      <c r="Q90" s="163"/>
      <c r="R90" s="163"/>
      <c r="S90" s="163"/>
      <c r="T90" s="163"/>
      <c r="U90" s="433"/>
      <c r="V90" s="433"/>
      <c r="W90" s="433"/>
      <c r="X90" s="166"/>
      <c r="Y90" s="433"/>
      <c r="Z90" s="433"/>
      <c r="AA90" s="433"/>
      <c r="AB90" s="558"/>
    </row>
    <row r="91" spans="2:28" ht="23.1" customHeight="1">
      <c r="B91" s="10">
        <f t="shared" si="1"/>
        <v>86</v>
      </c>
      <c r="C91" s="429"/>
      <c r="D91" s="165"/>
      <c r="E91" s="166"/>
      <c r="F91" s="163"/>
      <c r="G91" s="165"/>
      <c r="H91" s="164"/>
      <c r="I91" s="165"/>
      <c r="J91" s="165"/>
      <c r="K91" s="165"/>
      <c r="L91" s="165"/>
      <c r="M91" s="436"/>
      <c r="N91" s="163"/>
      <c r="O91" s="163"/>
      <c r="P91" s="163"/>
      <c r="Q91" s="163"/>
      <c r="R91" s="163"/>
      <c r="S91" s="163"/>
      <c r="T91" s="163"/>
      <c r="U91" s="433"/>
      <c r="V91" s="433"/>
      <c r="W91" s="433"/>
      <c r="X91" s="166"/>
      <c r="Y91" s="433"/>
      <c r="Z91" s="433"/>
      <c r="AA91" s="433"/>
      <c r="AB91" s="558"/>
    </row>
    <row r="92" spans="2:28" ht="23.1" customHeight="1">
      <c r="B92" s="10">
        <f t="shared" si="1"/>
        <v>87</v>
      </c>
      <c r="C92" s="429"/>
      <c r="D92" s="165"/>
      <c r="E92" s="166"/>
      <c r="F92" s="163"/>
      <c r="G92" s="165"/>
      <c r="H92" s="164"/>
      <c r="I92" s="165"/>
      <c r="J92" s="165"/>
      <c r="K92" s="165"/>
      <c r="L92" s="165"/>
      <c r="M92" s="436"/>
      <c r="N92" s="163"/>
      <c r="O92" s="163"/>
      <c r="P92" s="163"/>
      <c r="Q92" s="163"/>
      <c r="R92" s="163"/>
      <c r="S92" s="163"/>
      <c r="T92" s="163"/>
      <c r="U92" s="433"/>
      <c r="V92" s="433"/>
      <c r="W92" s="433"/>
      <c r="X92" s="166"/>
      <c r="Y92" s="433"/>
      <c r="Z92" s="433"/>
      <c r="AA92" s="433"/>
      <c r="AB92" s="558"/>
    </row>
    <row r="93" spans="2:28" ht="23.1" customHeight="1">
      <c r="B93" s="10">
        <f t="shared" si="1"/>
        <v>88</v>
      </c>
      <c r="C93" s="429"/>
      <c r="D93" s="165"/>
      <c r="E93" s="166"/>
      <c r="F93" s="163"/>
      <c r="G93" s="165"/>
      <c r="H93" s="164"/>
      <c r="I93" s="165"/>
      <c r="J93" s="165"/>
      <c r="K93" s="165"/>
      <c r="L93" s="165"/>
      <c r="M93" s="436"/>
      <c r="N93" s="163"/>
      <c r="O93" s="163"/>
      <c r="P93" s="163"/>
      <c r="Q93" s="163"/>
      <c r="R93" s="163"/>
      <c r="S93" s="163"/>
      <c r="T93" s="163"/>
      <c r="U93" s="433"/>
      <c r="V93" s="433"/>
      <c r="W93" s="433"/>
      <c r="X93" s="166"/>
      <c r="Y93" s="433"/>
      <c r="Z93" s="433"/>
      <c r="AA93" s="433"/>
      <c r="AB93" s="558"/>
    </row>
    <row r="94" spans="2:28" ht="23.1" customHeight="1">
      <c r="B94" s="10">
        <f t="shared" si="1"/>
        <v>89</v>
      </c>
      <c r="C94" s="429"/>
      <c r="D94" s="165"/>
      <c r="E94" s="166"/>
      <c r="F94" s="163"/>
      <c r="G94" s="165"/>
      <c r="H94" s="164"/>
      <c r="I94" s="165"/>
      <c r="J94" s="165"/>
      <c r="K94" s="165"/>
      <c r="L94" s="165"/>
      <c r="M94" s="436"/>
      <c r="N94" s="163"/>
      <c r="O94" s="163"/>
      <c r="P94" s="163"/>
      <c r="Q94" s="163"/>
      <c r="R94" s="163"/>
      <c r="S94" s="163"/>
      <c r="T94" s="163"/>
      <c r="U94" s="433"/>
      <c r="V94" s="433"/>
      <c r="W94" s="433"/>
      <c r="X94" s="166"/>
      <c r="Y94" s="433"/>
      <c r="Z94" s="433"/>
      <c r="AA94" s="433"/>
      <c r="AB94" s="558"/>
    </row>
    <row r="95" spans="2:28" ht="23.1" customHeight="1">
      <c r="B95" s="10">
        <f t="shared" si="1"/>
        <v>90</v>
      </c>
      <c r="C95" s="429"/>
      <c r="D95" s="165"/>
      <c r="E95" s="166"/>
      <c r="F95" s="163"/>
      <c r="G95" s="165"/>
      <c r="H95" s="164"/>
      <c r="I95" s="165"/>
      <c r="J95" s="165"/>
      <c r="K95" s="165"/>
      <c r="L95" s="165"/>
      <c r="M95" s="436"/>
      <c r="N95" s="163"/>
      <c r="O95" s="163"/>
      <c r="P95" s="163"/>
      <c r="Q95" s="163"/>
      <c r="R95" s="163"/>
      <c r="S95" s="163"/>
      <c r="T95" s="163"/>
      <c r="U95" s="433"/>
      <c r="V95" s="433"/>
      <c r="W95" s="433"/>
      <c r="X95" s="166"/>
      <c r="Y95" s="433"/>
      <c r="Z95" s="433"/>
      <c r="AA95" s="433"/>
      <c r="AB95" s="558"/>
    </row>
    <row r="96" spans="2:28" ht="23.1" customHeight="1">
      <c r="B96" s="10">
        <f t="shared" si="1"/>
        <v>91</v>
      </c>
      <c r="C96" s="429"/>
      <c r="D96" s="165"/>
      <c r="E96" s="166"/>
      <c r="F96" s="163"/>
      <c r="G96" s="165"/>
      <c r="H96" s="164"/>
      <c r="I96" s="165"/>
      <c r="J96" s="165"/>
      <c r="K96" s="165"/>
      <c r="L96" s="165"/>
      <c r="M96" s="436"/>
      <c r="N96" s="163"/>
      <c r="O96" s="163"/>
      <c r="P96" s="163"/>
      <c r="Q96" s="163"/>
      <c r="R96" s="163"/>
      <c r="S96" s="163"/>
      <c r="T96" s="163"/>
      <c r="U96" s="433"/>
      <c r="V96" s="433"/>
      <c r="W96" s="433"/>
      <c r="X96" s="166"/>
      <c r="Y96" s="433"/>
      <c r="Z96" s="433"/>
      <c r="AA96" s="433"/>
      <c r="AB96" s="558"/>
    </row>
    <row r="97" spans="2:28" ht="23.1" customHeight="1">
      <c r="B97" s="10">
        <f t="shared" si="1"/>
        <v>92</v>
      </c>
      <c r="C97" s="429"/>
      <c r="D97" s="165"/>
      <c r="E97" s="166"/>
      <c r="F97" s="163"/>
      <c r="G97" s="165"/>
      <c r="H97" s="164"/>
      <c r="I97" s="165"/>
      <c r="J97" s="165"/>
      <c r="K97" s="165"/>
      <c r="L97" s="165"/>
      <c r="M97" s="436"/>
      <c r="N97" s="163"/>
      <c r="O97" s="163"/>
      <c r="P97" s="163"/>
      <c r="Q97" s="163"/>
      <c r="R97" s="163"/>
      <c r="S97" s="163"/>
      <c r="T97" s="163"/>
      <c r="U97" s="433"/>
      <c r="V97" s="433"/>
      <c r="W97" s="433"/>
      <c r="X97" s="166"/>
      <c r="Y97" s="433"/>
      <c r="Z97" s="433"/>
      <c r="AA97" s="433"/>
      <c r="AB97" s="558"/>
    </row>
    <row r="98" spans="2:28" ht="23.1" customHeight="1">
      <c r="B98" s="10">
        <f t="shared" si="1"/>
        <v>93</v>
      </c>
      <c r="C98" s="429"/>
      <c r="D98" s="165"/>
      <c r="E98" s="166"/>
      <c r="F98" s="163"/>
      <c r="G98" s="165"/>
      <c r="H98" s="164"/>
      <c r="I98" s="165"/>
      <c r="J98" s="165"/>
      <c r="K98" s="165"/>
      <c r="L98" s="165"/>
      <c r="M98" s="436"/>
      <c r="N98" s="163"/>
      <c r="O98" s="163"/>
      <c r="P98" s="163"/>
      <c r="Q98" s="163"/>
      <c r="R98" s="163"/>
      <c r="S98" s="163"/>
      <c r="T98" s="163"/>
      <c r="U98" s="433"/>
      <c r="V98" s="433"/>
      <c r="W98" s="433"/>
      <c r="X98" s="166"/>
      <c r="Y98" s="433"/>
      <c r="Z98" s="433"/>
      <c r="AA98" s="433"/>
      <c r="AB98" s="558"/>
    </row>
    <row r="99" spans="2:28" ht="23.1" customHeight="1">
      <c r="B99" s="10">
        <f t="shared" si="1"/>
        <v>94</v>
      </c>
      <c r="C99" s="429"/>
      <c r="D99" s="165"/>
      <c r="E99" s="166"/>
      <c r="F99" s="163"/>
      <c r="G99" s="165"/>
      <c r="H99" s="164"/>
      <c r="I99" s="165"/>
      <c r="J99" s="165"/>
      <c r="K99" s="165"/>
      <c r="L99" s="165"/>
      <c r="M99" s="436"/>
      <c r="N99" s="163"/>
      <c r="O99" s="163"/>
      <c r="P99" s="163"/>
      <c r="Q99" s="163"/>
      <c r="R99" s="163"/>
      <c r="S99" s="163"/>
      <c r="T99" s="163"/>
      <c r="U99" s="433"/>
      <c r="V99" s="433"/>
      <c r="W99" s="433"/>
      <c r="X99" s="166"/>
      <c r="Y99" s="433"/>
      <c r="Z99" s="433"/>
      <c r="AA99" s="433"/>
      <c r="AB99" s="558"/>
    </row>
    <row r="100" spans="2:28" ht="23.1" customHeight="1">
      <c r="B100" s="10">
        <f t="shared" si="1"/>
        <v>95</v>
      </c>
      <c r="C100" s="429"/>
      <c r="D100" s="165"/>
      <c r="E100" s="166"/>
      <c r="F100" s="163"/>
      <c r="G100" s="165"/>
      <c r="H100" s="164"/>
      <c r="I100" s="165"/>
      <c r="J100" s="165"/>
      <c r="K100" s="165"/>
      <c r="L100" s="165"/>
      <c r="M100" s="436"/>
      <c r="N100" s="163"/>
      <c r="O100" s="163"/>
      <c r="P100" s="163"/>
      <c r="Q100" s="163"/>
      <c r="R100" s="163"/>
      <c r="S100" s="163"/>
      <c r="T100" s="163"/>
      <c r="U100" s="433"/>
      <c r="V100" s="433"/>
      <c r="W100" s="433"/>
      <c r="X100" s="166"/>
      <c r="Y100" s="433"/>
      <c r="Z100" s="433"/>
      <c r="AA100" s="433"/>
      <c r="AB100" s="558"/>
    </row>
    <row r="101" spans="2:28" ht="23.1" customHeight="1">
      <c r="B101" s="10">
        <f t="shared" si="1"/>
        <v>96</v>
      </c>
      <c r="C101" s="429"/>
      <c r="D101" s="165"/>
      <c r="E101" s="166"/>
      <c r="F101" s="163"/>
      <c r="G101" s="165"/>
      <c r="H101" s="164"/>
      <c r="I101" s="165"/>
      <c r="J101" s="165"/>
      <c r="K101" s="165"/>
      <c r="L101" s="165"/>
      <c r="M101" s="436"/>
      <c r="N101" s="163"/>
      <c r="O101" s="163"/>
      <c r="P101" s="163"/>
      <c r="Q101" s="163"/>
      <c r="R101" s="163"/>
      <c r="S101" s="163"/>
      <c r="T101" s="163"/>
      <c r="U101" s="433"/>
      <c r="V101" s="433"/>
      <c r="W101" s="433"/>
      <c r="X101" s="166"/>
      <c r="Y101" s="433"/>
      <c r="Z101" s="433"/>
      <c r="AA101" s="433"/>
      <c r="AB101" s="558"/>
    </row>
    <row r="102" spans="2:28" ht="23.1" customHeight="1">
      <c r="B102" s="10">
        <f t="shared" si="1"/>
        <v>97</v>
      </c>
      <c r="C102" s="429"/>
      <c r="D102" s="165"/>
      <c r="E102" s="166"/>
      <c r="F102" s="163"/>
      <c r="G102" s="165"/>
      <c r="H102" s="164"/>
      <c r="I102" s="165"/>
      <c r="J102" s="165"/>
      <c r="K102" s="165"/>
      <c r="L102" s="165"/>
      <c r="M102" s="436"/>
      <c r="N102" s="163"/>
      <c r="O102" s="163"/>
      <c r="P102" s="163"/>
      <c r="Q102" s="163"/>
      <c r="R102" s="163"/>
      <c r="S102" s="163"/>
      <c r="T102" s="163"/>
      <c r="U102" s="433"/>
      <c r="V102" s="433"/>
      <c r="W102" s="433"/>
      <c r="X102" s="166"/>
      <c r="Y102" s="433"/>
      <c r="Z102" s="433"/>
      <c r="AA102" s="433"/>
      <c r="AB102" s="558"/>
    </row>
    <row r="103" spans="2:28" ht="23.1" customHeight="1">
      <c r="B103" s="10">
        <f t="shared" si="1"/>
        <v>98</v>
      </c>
      <c r="C103" s="429"/>
      <c r="D103" s="165"/>
      <c r="E103" s="166"/>
      <c r="F103" s="163"/>
      <c r="G103" s="165"/>
      <c r="H103" s="164"/>
      <c r="I103" s="165"/>
      <c r="J103" s="165"/>
      <c r="K103" s="165"/>
      <c r="L103" s="165"/>
      <c r="M103" s="436"/>
      <c r="N103" s="163"/>
      <c r="O103" s="163"/>
      <c r="P103" s="163"/>
      <c r="Q103" s="163"/>
      <c r="R103" s="163"/>
      <c r="S103" s="163"/>
      <c r="T103" s="163"/>
      <c r="U103" s="433"/>
      <c r="V103" s="433"/>
      <c r="W103" s="433"/>
      <c r="X103" s="166"/>
      <c r="Y103" s="433"/>
      <c r="Z103" s="433"/>
      <c r="AA103" s="433"/>
      <c r="AB103" s="558"/>
    </row>
    <row r="104" spans="2:28" ht="23.1" customHeight="1">
      <c r="B104" s="10">
        <f t="shared" si="1"/>
        <v>99</v>
      </c>
      <c r="C104" s="429"/>
      <c r="D104" s="165"/>
      <c r="E104" s="166"/>
      <c r="F104" s="163"/>
      <c r="G104" s="165"/>
      <c r="H104" s="164"/>
      <c r="I104" s="165"/>
      <c r="J104" s="165"/>
      <c r="K104" s="165"/>
      <c r="L104" s="165"/>
      <c r="M104" s="436"/>
      <c r="N104" s="163"/>
      <c r="O104" s="163"/>
      <c r="P104" s="163"/>
      <c r="Q104" s="163"/>
      <c r="R104" s="163"/>
      <c r="S104" s="163"/>
      <c r="T104" s="163"/>
      <c r="U104" s="433"/>
      <c r="V104" s="433"/>
      <c r="W104" s="433"/>
      <c r="X104" s="166"/>
      <c r="Y104" s="433"/>
      <c r="Z104" s="433"/>
      <c r="AA104" s="433"/>
      <c r="AB104" s="558"/>
    </row>
    <row r="105" spans="2:28" ht="23.1" customHeight="1">
      <c r="B105" s="10">
        <f t="shared" si="1"/>
        <v>100</v>
      </c>
      <c r="C105" s="429"/>
      <c r="D105" s="165"/>
      <c r="E105" s="166"/>
      <c r="F105" s="163"/>
      <c r="G105" s="165"/>
      <c r="H105" s="164"/>
      <c r="I105" s="165"/>
      <c r="J105" s="165"/>
      <c r="K105" s="165"/>
      <c r="L105" s="165"/>
      <c r="M105" s="436"/>
      <c r="N105" s="163"/>
      <c r="O105" s="163"/>
      <c r="P105" s="163"/>
      <c r="Q105" s="163"/>
      <c r="R105" s="163"/>
      <c r="S105" s="163"/>
      <c r="T105" s="163"/>
      <c r="U105" s="433"/>
      <c r="V105" s="433"/>
      <c r="W105" s="433"/>
      <c r="X105" s="166"/>
      <c r="Y105" s="433"/>
      <c r="Z105" s="433"/>
      <c r="AA105" s="433"/>
      <c r="AB105" s="559"/>
    </row>
  </sheetData>
  <sheetProtection selectLockedCells="1"/>
  <mergeCells count="15">
    <mergeCell ref="N3:T3"/>
    <mergeCell ref="L3:L4"/>
    <mergeCell ref="U3:AB3"/>
    <mergeCell ref="J3:J4"/>
    <mergeCell ref="V2:W2"/>
    <mergeCell ref="K3:K4"/>
    <mergeCell ref="I3:I4"/>
    <mergeCell ref="B3:B4"/>
    <mergeCell ref="C3:C4"/>
    <mergeCell ref="D3:D4"/>
    <mergeCell ref="M3:M4"/>
    <mergeCell ref="E3:E4"/>
    <mergeCell ref="F3:F4"/>
    <mergeCell ref="G3:G4"/>
    <mergeCell ref="H3:H4"/>
  </mergeCells>
  <phoneticPr fontId="2"/>
  <dataValidations count="7">
    <dataValidation type="list" allowBlank="1" showInputMessage="1" showErrorMessage="1" sqref="D6:D105">
      <formula1>"男,女"</formula1>
    </dataValidation>
    <dataValidation type="list" allowBlank="1" showInputMessage="1" showErrorMessage="1" sqref="G6:G105">
      <formula1>"身体,知的,精神,難病等,児,重複"</formula1>
    </dataValidation>
    <dataValidation type="list" allowBlank="1" showInputMessage="1" showErrorMessage="1" sqref="I5:L105 X5:X105 N5:T105">
      <formula1>"－,○"</formula1>
    </dataValidation>
    <dataValidation type="date" operator="lessThanOrEqual" allowBlank="1" showInputMessage="1" showErrorMessage="1" sqref="U5:W105 Y5:AA105">
      <formula1>55153</formula1>
    </dataValidation>
    <dataValidation type="list" allowBlank="1" showInputMessage="1" showErrorMessage="1" sqref="AB5:AB105">
      <formula1>"○"</formula1>
    </dataValidation>
    <dataValidation type="list" allowBlank="1" showInputMessage="1" showErrorMessage="1" sqref="F5:F105">
      <formula1>"中央区,浜名区,天竜区,磐田市,湖西市,その他"</formula1>
    </dataValidation>
    <dataValidation type="list" allowBlank="1" showInputMessage="1" showErrorMessage="1" sqref="M5:M105">
      <formula1>$AD$5:$AD$8</formula1>
    </dataValidation>
  </dataValidations>
  <printOptions horizontalCentered="1"/>
  <pageMargins left="0.39370078740157483" right="0.39370078740157483" top="0.59055118110236227" bottom="0.39370078740157483" header="0.31496062992125984" footer="0.31496062992125984"/>
  <pageSetup paperSize="9" scale="73" fitToHeight="0" orientation="landscape" verticalDpi="300"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view="pageBreakPreview" zoomScale="90" zoomScaleNormal="100" zoomScaleSheetLayoutView="90" workbookViewId="0">
      <selection activeCell="A7" sqref="A7:XFD10"/>
    </sheetView>
  </sheetViews>
  <sheetFormatPr defaultRowHeight="13.5"/>
  <cols>
    <col min="1" max="1" width="1.625" style="1" customWidth="1"/>
    <col min="2" max="5" width="13.625" style="1" customWidth="1"/>
    <col min="6" max="6" width="15.625" style="1" customWidth="1"/>
    <col min="7" max="7" width="10.625" style="1" customWidth="1"/>
    <col min="8" max="11" width="13.625" style="1" customWidth="1"/>
    <col min="12" max="12" width="15.625" style="1" customWidth="1"/>
    <col min="13" max="13" width="1.625" style="1" customWidth="1"/>
    <col min="14" max="14" width="9" style="1"/>
    <col min="15" max="16" width="0" style="1" hidden="1" customWidth="1"/>
    <col min="17" max="16384" width="9" style="1"/>
  </cols>
  <sheetData>
    <row r="1" spans="2:16" ht="19.5" customHeight="1">
      <c r="B1" s="3" t="s">
        <v>708</v>
      </c>
      <c r="C1" s="3"/>
      <c r="D1" s="3"/>
      <c r="E1" s="2"/>
      <c r="F1" s="7"/>
      <c r="G1" s="2"/>
      <c r="H1" s="7"/>
      <c r="I1" s="7"/>
      <c r="J1" s="7"/>
      <c r="K1" s="7"/>
    </row>
    <row r="2" spans="2:16" ht="15" customHeight="1">
      <c r="C2" s="6"/>
      <c r="D2" s="6"/>
      <c r="E2" s="6"/>
      <c r="F2" s="7"/>
      <c r="G2" s="6"/>
      <c r="I2" s="7"/>
      <c r="J2" s="7"/>
      <c r="K2" s="7"/>
    </row>
    <row r="3" spans="2:16" s="187" customFormat="1" ht="30" customHeight="1">
      <c r="B3" s="6" t="s">
        <v>240</v>
      </c>
      <c r="H3" s="6" t="s">
        <v>241</v>
      </c>
    </row>
    <row r="4" spans="2:16" s="188" customFormat="1" ht="24.95" customHeight="1">
      <c r="B4" s="1028" t="s">
        <v>599</v>
      </c>
      <c r="C4" s="1029"/>
      <c r="D4" s="1029"/>
      <c r="E4" s="1034" t="s">
        <v>600</v>
      </c>
      <c r="F4" s="1053"/>
      <c r="H4" s="1047" t="s">
        <v>711</v>
      </c>
      <c r="I4" s="1048"/>
      <c r="J4" s="1049"/>
      <c r="K4" s="546" t="s">
        <v>601</v>
      </c>
      <c r="L4" s="191"/>
      <c r="O4" s="188" t="s">
        <v>244</v>
      </c>
      <c r="P4" s="188" t="s">
        <v>247</v>
      </c>
    </row>
    <row r="5" spans="2:16" s="188" customFormat="1" ht="30" customHeight="1">
      <c r="B5" s="1031"/>
      <c r="C5" s="1032"/>
      <c r="D5" s="1032"/>
      <c r="E5" s="1035"/>
      <c r="F5" s="1054"/>
      <c r="H5" s="1050"/>
      <c r="I5" s="1051"/>
      <c r="J5" s="1052"/>
      <c r="K5" s="547" t="s">
        <v>602</v>
      </c>
      <c r="L5" s="548"/>
    </row>
    <row r="6" spans="2:16" s="188" customFormat="1" ht="24.95" customHeight="1">
      <c r="B6" s="1055" t="s">
        <v>603</v>
      </c>
      <c r="C6" s="1056"/>
      <c r="D6" s="1057"/>
      <c r="E6" s="549" t="s">
        <v>600</v>
      </c>
      <c r="F6" s="550"/>
      <c r="H6" s="1015" t="s">
        <v>604</v>
      </c>
      <c r="I6" s="1016"/>
      <c r="J6" s="1017"/>
      <c r="K6" s="611" t="s">
        <v>605</v>
      </c>
      <c r="L6" s="551"/>
      <c r="O6" s="188" t="s">
        <v>245</v>
      </c>
      <c r="P6" s="188" t="s">
        <v>248</v>
      </c>
    </row>
    <row r="7" spans="2:16" s="188" customFormat="1" ht="30" customHeight="1">
      <c r="B7" s="1135" t="s">
        <v>727</v>
      </c>
      <c r="C7" s="1136"/>
      <c r="D7" s="1137"/>
      <c r="E7" s="1138" t="s">
        <v>607</v>
      </c>
      <c r="F7" s="1139"/>
      <c r="H7" s="1041" t="s">
        <v>712</v>
      </c>
      <c r="I7" s="1042"/>
      <c r="J7" s="1043"/>
      <c r="K7" s="1138" t="s">
        <v>728</v>
      </c>
      <c r="L7" s="1140"/>
      <c r="O7" s="188" t="s">
        <v>246</v>
      </c>
      <c r="P7" s="188" t="s">
        <v>249</v>
      </c>
    </row>
    <row r="8" spans="2:16" s="188" customFormat="1" ht="24.95" customHeight="1">
      <c r="B8" s="1141" t="s">
        <v>729</v>
      </c>
      <c r="C8" s="1142"/>
      <c r="D8" s="1143"/>
      <c r="E8" s="1144" t="s">
        <v>607</v>
      </c>
      <c r="F8" s="1145"/>
      <c r="H8" s="1044"/>
      <c r="I8" s="1045"/>
      <c r="J8" s="1046"/>
      <c r="K8" s="1144" t="s">
        <v>607</v>
      </c>
      <c r="L8" s="1146"/>
      <c r="O8" s="188" t="s">
        <v>246</v>
      </c>
      <c r="P8" s="188" t="s">
        <v>249</v>
      </c>
    </row>
    <row r="9" spans="2:16" s="188" customFormat="1" ht="30" customHeight="1">
      <c r="B9" s="1135" t="s">
        <v>730</v>
      </c>
      <c r="C9" s="1136"/>
      <c r="D9" s="1137"/>
      <c r="E9" s="1138" t="s">
        <v>607</v>
      </c>
      <c r="F9" s="1139"/>
      <c r="H9" s="1041" t="s">
        <v>713</v>
      </c>
      <c r="I9" s="1042"/>
      <c r="J9" s="1043"/>
      <c r="K9" s="1138" t="s">
        <v>728</v>
      </c>
      <c r="L9" s="1140"/>
      <c r="P9" s="187" t="s">
        <v>253</v>
      </c>
    </row>
    <row r="10" spans="2:16" s="188" customFormat="1" ht="24.95" customHeight="1">
      <c r="B10" s="1141" t="s">
        <v>731</v>
      </c>
      <c r="C10" s="1142"/>
      <c r="D10" s="1143"/>
      <c r="E10" s="1144" t="s">
        <v>607</v>
      </c>
      <c r="F10" s="1145"/>
      <c r="H10" s="1044"/>
      <c r="I10" s="1045"/>
      <c r="J10" s="1046"/>
      <c r="K10" s="1144" t="s">
        <v>607</v>
      </c>
      <c r="L10" s="1146"/>
      <c r="P10" s="187" t="s">
        <v>253</v>
      </c>
    </row>
    <row r="11" spans="2:16" s="189" customFormat="1" ht="15" customHeight="1"/>
    <row r="12" spans="2:16" ht="30" customHeight="1">
      <c r="B12" s="6" t="s">
        <v>242</v>
      </c>
      <c r="C12" s="2"/>
      <c r="D12" s="2"/>
      <c r="E12" s="2"/>
      <c r="F12" s="7"/>
      <c r="G12" s="2"/>
      <c r="H12" s="6" t="s">
        <v>243</v>
      </c>
      <c r="I12" s="7"/>
      <c r="J12" s="7"/>
      <c r="K12" s="7"/>
    </row>
    <row r="13" spans="2:16" ht="24.95" customHeight="1">
      <c r="B13" s="1009" t="s">
        <v>608</v>
      </c>
      <c r="C13" s="1010"/>
      <c r="D13" s="1011"/>
      <c r="E13" s="553" t="s">
        <v>609</v>
      </c>
      <c r="F13" s="190"/>
      <c r="G13" s="6"/>
      <c r="H13" s="1047" t="s">
        <v>610</v>
      </c>
      <c r="I13" s="1048"/>
      <c r="J13" s="1049"/>
      <c r="K13" s="546" t="s">
        <v>601</v>
      </c>
      <c r="L13" s="550"/>
      <c r="O13" s="1" t="s">
        <v>250</v>
      </c>
    </row>
    <row r="14" spans="2:16" ht="24.95" customHeight="1">
      <c r="B14" s="1012"/>
      <c r="C14" s="1013"/>
      <c r="D14" s="1014"/>
      <c r="E14" s="549" t="s">
        <v>611</v>
      </c>
      <c r="F14" s="190"/>
      <c r="G14" s="6"/>
      <c r="H14" s="1050"/>
      <c r="I14" s="1051"/>
      <c r="J14" s="1052"/>
      <c r="K14" s="547" t="s">
        <v>602</v>
      </c>
      <c r="L14" s="612"/>
      <c r="O14" s="1" t="s">
        <v>250</v>
      </c>
    </row>
    <row r="15" spans="2:16" ht="24.95" customHeight="1">
      <c r="B15" s="1022" t="s">
        <v>612</v>
      </c>
      <c r="C15" s="1023"/>
      <c r="D15" s="1024"/>
      <c r="E15" s="546" t="s">
        <v>601</v>
      </c>
      <c r="F15" s="612"/>
      <c r="H15" s="1028" t="s">
        <v>613</v>
      </c>
      <c r="I15" s="1029"/>
      <c r="J15" s="1030"/>
      <c r="K15" s="1034" t="s">
        <v>614</v>
      </c>
      <c r="L15" s="1036"/>
      <c r="O15" s="1" t="s">
        <v>251</v>
      </c>
    </row>
    <row r="16" spans="2:16" ht="30" customHeight="1">
      <c r="B16" s="1025"/>
      <c r="C16" s="1026"/>
      <c r="D16" s="1027"/>
      <c r="E16" s="547" t="s">
        <v>602</v>
      </c>
      <c r="F16" s="612"/>
      <c r="H16" s="1031"/>
      <c r="I16" s="1032"/>
      <c r="J16" s="1033"/>
      <c r="K16" s="1035"/>
      <c r="L16" s="1037"/>
      <c r="O16" s="1" t="s">
        <v>251</v>
      </c>
    </row>
    <row r="17" spans="2:15" ht="24.95" customHeight="1">
      <c r="B17" s="1038" t="s">
        <v>615</v>
      </c>
      <c r="C17" s="1039"/>
      <c r="D17" s="1040"/>
      <c r="E17" s="611" t="s">
        <v>605</v>
      </c>
      <c r="F17" s="551"/>
      <c r="H17" s="1028" t="s">
        <v>616</v>
      </c>
      <c r="I17" s="1029"/>
      <c r="J17" s="1030"/>
      <c r="K17" s="611" t="s">
        <v>617</v>
      </c>
      <c r="L17" s="551"/>
      <c r="O17" s="1" t="s">
        <v>252</v>
      </c>
    </row>
    <row r="18" spans="2:15" ht="30" customHeight="1">
      <c r="B18" s="1009" t="s">
        <v>618</v>
      </c>
      <c r="C18" s="1010"/>
      <c r="D18" s="1011"/>
      <c r="E18" s="552" t="s">
        <v>606</v>
      </c>
      <c r="F18" s="550"/>
      <c r="H18" s="1015" t="s">
        <v>619</v>
      </c>
      <c r="I18" s="1016"/>
      <c r="J18" s="1017"/>
      <c r="K18" s="552" t="s">
        <v>606</v>
      </c>
      <c r="L18" s="550"/>
    </row>
    <row r="19" spans="2:15" ht="24.95" customHeight="1">
      <c r="B19" s="1012"/>
      <c r="C19" s="1013"/>
      <c r="D19" s="1014"/>
      <c r="E19" s="549" t="s">
        <v>607</v>
      </c>
      <c r="F19" s="191"/>
      <c r="H19" s="1018"/>
      <c r="I19" s="1019"/>
      <c r="J19" s="1020"/>
      <c r="K19" s="549" t="s">
        <v>607</v>
      </c>
      <c r="L19" s="191"/>
    </row>
    <row r="20" spans="2:15" ht="15" customHeight="1"/>
    <row r="21" spans="2:15" ht="30" customHeight="1">
      <c r="B21" s="6" t="s">
        <v>620</v>
      </c>
      <c r="C21" s="2"/>
      <c r="D21" s="2"/>
      <c r="E21" s="2"/>
      <c r="F21" s="7"/>
      <c r="G21" s="2"/>
      <c r="H21" s="6"/>
      <c r="I21" s="7"/>
      <c r="J21" s="7"/>
      <c r="K21" s="7"/>
      <c r="L21" s="7"/>
    </row>
    <row r="22" spans="2:15" ht="30" customHeight="1">
      <c r="B22" s="1015" t="s">
        <v>621</v>
      </c>
      <c r="C22" s="1016"/>
      <c r="D22" s="1017"/>
      <c r="E22" s="554" t="s">
        <v>622</v>
      </c>
      <c r="F22" s="190"/>
      <c r="G22" s="6"/>
      <c r="H22" s="1021"/>
      <c r="I22" s="1021"/>
      <c r="J22" s="1021"/>
      <c r="K22" s="555"/>
      <c r="L22" s="556"/>
      <c r="O22" s="1" t="s">
        <v>250</v>
      </c>
    </row>
    <row r="23" spans="2:15" ht="30" customHeight="1">
      <c r="B23" s="1018"/>
      <c r="C23" s="1019"/>
      <c r="D23" s="1020"/>
      <c r="E23" s="554" t="s">
        <v>623</v>
      </c>
      <c r="F23" s="191"/>
      <c r="G23" s="6"/>
      <c r="H23" s="1021"/>
      <c r="I23" s="1021"/>
      <c r="J23" s="1021"/>
      <c r="K23" s="555"/>
      <c r="L23" s="556"/>
      <c r="O23" s="1" t="s">
        <v>250</v>
      </c>
    </row>
    <row r="24" spans="2:15" ht="13.5" customHeight="1"/>
    <row r="25" spans="2:15" ht="30" customHeight="1"/>
    <row r="26" spans="2:15" ht="30" customHeight="1"/>
    <row r="27" spans="2:15" ht="30" customHeight="1"/>
    <row r="28" spans="2:15" ht="30" customHeight="1"/>
    <row r="29" spans="2:15" ht="30" customHeight="1"/>
    <row r="30" spans="2:15" ht="30" customHeight="1"/>
    <row r="31" spans="2:15" ht="30" customHeight="1"/>
    <row r="32" spans="2:15" ht="30" customHeight="1"/>
    <row r="33" ht="30" customHeight="1"/>
    <row r="34" ht="30" customHeight="1"/>
  </sheetData>
  <sheetProtection insertRows="0" deleteRows="0" selectLockedCells="1"/>
  <mergeCells count="25">
    <mergeCell ref="B17:D17"/>
    <mergeCell ref="H17:J17"/>
    <mergeCell ref="B18:D19"/>
    <mergeCell ref="H18:J19"/>
    <mergeCell ref="B22:D23"/>
    <mergeCell ref="H22:J22"/>
    <mergeCell ref="H23:J23"/>
    <mergeCell ref="B13:D14"/>
    <mergeCell ref="H13:J14"/>
    <mergeCell ref="B15:D16"/>
    <mergeCell ref="H15:J16"/>
    <mergeCell ref="K15:K16"/>
    <mergeCell ref="L15:L16"/>
    <mergeCell ref="B7:D7"/>
    <mergeCell ref="H7:J8"/>
    <mergeCell ref="B8:D8"/>
    <mergeCell ref="B9:D9"/>
    <mergeCell ref="H9:J10"/>
    <mergeCell ref="B10:D10"/>
    <mergeCell ref="B4:D5"/>
    <mergeCell ref="E4:E5"/>
    <mergeCell ref="F4:F5"/>
    <mergeCell ref="H4:J5"/>
    <mergeCell ref="B6:D6"/>
    <mergeCell ref="H6:J6"/>
  </mergeCells>
  <phoneticPr fontId="2"/>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rintOptions horizontalCentered="1"/>
  <pageMargins left="0.7" right="0.7" top="0.75" bottom="0.75" header="0.3" footer="0.3"/>
  <pageSetup paperSize="9" scale="83" fitToHeight="0" orientation="landscape" r:id="rId1"/>
  <headerFooter>
    <oddFoote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3"/>
  <sheetViews>
    <sheetView view="pageBreakPreview" zoomScaleNormal="100" zoomScaleSheetLayoutView="100" workbookViewId="0">
      <selection activeCell="B2" sqref="B2"/>
    </sheetView>
  </sheetViews>
  <sheetFormatPr defaultRowHeight="13.5"/>
  <cols>
    <col min="1" max="1" width="1.625" style="1" customWidth="1"/>
    <col min="2" max="8" width="3.625" style="1" customWidth="1"/>
    <col min="9" max="16" width="14.625" style="1" customWidth="1"/>
    <col min="17" max="17" width="1.625" style="1" customWidth="1"/>
    <col min="18" max="16384" width="9" style="1"/>
  </cols>
  <sheetData>
    <row r="1" spans="2:16" ht="19.5" customHeight="1">
      <c r="B1" s="3" t="s">
        <v>709</v>
      </c>
      <c r="C1" s="3"/>
      <c r="D1" s="3"/>
      <c r="E1" s="3"/>
      <c r="F1" s="3"/>
      <c r="G1" s="3"/>
      <c r="H1" s="2"/>
      <c r="I1" s="2"/>
      <c r="J1" s="7"/>
      <c r="K1" s="7"/>
      <c r="L1" s="7"/>
      <c r="M1" s="7"/>
      <c r="N1" s="7"/>
      <c r="O1" s="7"/>
    </row>
    <row r="2" spans="2:16" ht="9" customHeight="1">
      <c r="B2" s="3"/>
      <c r="C2" s="3"/>
      <c r="D2" s="3"/>
      <c r="E2" s="3"/>
      <c r="F2" s="3"/>
      <c r="G2" s="3"/>
      <c r="H2" s="2"/>
      <c r="I2" s="2"/>
      <c r="J2" s="7"/>
      <c r="K2" s="7"/>
      <c r="L2" s="7"/>
      <c r="M2" s="7"/>
      <c r="N2" s="7"/>
      <c r="O2" s="7"/>
    </row>
    <row r="3" spans="2:16" ht="19.5" customHeight="1">
      <c r="B3" s="6" t="s">
        <v>12</v>
      </c>
      <c r="C3" s="6"/>
      <c r="D3" s="6"/>
      <c r="E3" s="6"/>
      <c r="F3" s="6"/>
      <c r="G3" s="6"/>
      <c r="H3" s="6"/>
      <c r="I3" s="6"/>
      <c r="L3" s="7"/>
      <c r="M3" s="7"/>
      <c r="N3" s="7"/>
      <c r="O3" s="7"/>
    </row>
    <row r="4" spans="2:16" ht="19.5" customHeight="1">
      <c r="B4" s="1059" t="s">
        <v>13</v>
      </c>
      <c r="C4" s="1060"/>
      <c r="D4" s="1060"/>
      <c r="E4" s="1060"/>
      <c r="F4" s="1060"/>
      <c r="G4" s="1060"/>
      <c r="H4" s="1061"/>
      <c r="I4" s="1062" t="s">
        <v>14</v>
      </c>
      <c r="J4" s="1062"/>
      <c r="K4" s="1062"/>
      <c r="L4" s="1059" t="s">
        <v>15</v>
      </c>
      <c r="M4" s="1060"/>
      <c r="N4" s="1060"/>
      <c r="O4" s="1060"/>
      <c r="P4" s="1061"/>
    </row>
    <row r="5" spans="2:16" s="171" customFormat="1" ht="54.95" customHeight="1">
      <c r="B5" s="168" t="s">
        <v>203</v>
      </c>
      <c r="C5" s="147"/>
      <c r="D5" s="169" t="s">
        <v>27</v>
      </c>
      <c r="E5" s="147"/>
      <c r="F5" s="169" t="s">
        <v>202</v>
      </c>
      <c r="G5" s="147"/>
      <c r="H5" s="170" t="s">
        <v>107</v>
      </c>
      <c r="I5" s="1058"/>
      <c r="J5" s="1058"/>
      <c r="K5" s="1058"/>
      <c r="L5" s="1058"/>
      <c r="M5" s="1058"/>
      <c r="N5" s="1058"/>
      <c r="O5" s="1058"/>
      <c r="P5" s="1058"/>
    </row>
    <row r="6" spans="2:16" s="171" customFormat="1" ht="54.95" customHeight="1">
      <c r="B6" s="168" t="s">
        <v>203</v>
      </c>
      <c r="C6" s="147"/>
      <c r="D6" s="169" t="s">
        <v>27</v>
      </c>
      <c r="E6" s="147"/>
      <c r="F6" s="169" t="s">
        <v>202</v>
      </c>
      <c r="G6" s="147"/>
      <c r="H6" s="170" t="s">
        <v>107</v>
      </c>
      <c r="I6" s="1058"/>
      <c r="J6" s="1058"/>
      <c r="K6" s="1058"/>
      <c r="L6" s="1058"/>
      <c r="M6" s="1058"/>
      <c r="N6" s="1058"/>
      <c r="O6" s="1058"/>
      <c r="P6" s="1058"/>
    </row>
    <row r="7" spans="2:16" s="171" customFormat="1" ht="54.95" customHeight="1">
      <c r="B7" s="168" t="s">
        <v>203</v>
      </c>
      <c r="C7" s="147"/>
      <c r="D7" s="169" t="s">
        <v>27</v>
      </c>
      <c r="E7" s="147"/>
      <c r="F7" s="169" t="s">
        <v>202</v>
      </c>
      <c r="G7" s="147"/>
      <c r="H7" s="170" t="s">
        <v>107</v>
      </c>
      <c r="I7" s="1058"/>
      <c r="J7" s="1058"/>
      <c r="K7" s="1058"/>
      <c r="L7" s="1058"/>
      <c r="M7" s="1058"/>
      <c r="N7" s="1058"/>
      <c r="O7" s="1058"/>
      <c r="P7" s="1058"/>
    </row>
    <row r="8" spans="2:16" s="171" customFormat="1" ht="54.95" customHeight="1">
      <c r="B8" s="168" t="s">
        <v>203</v>
      </c>
      <c r="C8" s="147"/>
      <c r="D8" s="169" t="s">
        <v>27</v>
      </c>
      <c r="E8" s="147"/>
      <c r="F8" s="169" t="s">
        <v>202</v>
      </c>
      <c r="G8" s="147"/>
      <c r="H8" s="170" t="s">
        <v>107</v>
      </c>
      <c r="I8" s="1058"/>
      <c r="J8" s="1058"/>
      <c r="K8" s="1058"/>
      <c r="L8" s="1058"/>
      <c r="M8" s="1058"/>
      <c r="N8" s="1058"/>
      <c r="O8" s="1058"/>
      <c r="P8" s="1058"/>
    </row>
    <row r="9" spans="2:16" s="44" customFormat="1" ht="18" customHeight="1">
      <c r="B9" s="44" t="s">
        <v>204</v>
      </c>
    </row>
    <row r="10" spans="2:16" s="44" customFormat="1" ht="18" customHeight="1">
      <c r="B10" s="44" t="s">
        <v>205</v>
      </c>
    </row>
    <row r="11" spans="2:16" ht="15.75" customHeight="1">
      <c r="B11" s="2"/>
      <c r="C11" s="2"/>
      <c r="D11" s="2"/>
      <c r="E11" s="2"/>
      <c r="F11" s="2"/>
      <c r="G11" s="2"/>
      <c r="H11" s="2"/>
      <c r="I11" s="2"/>
      <c r="J11" s="44"/>
      <c r="K11" s="7"/>
      <c r="L11" s="7"/>
      <c r="M11" s="7"/>
      <c r="N11" s="7"/>
      <c r="O11" s="7"/>
    </row>
    <row r="12" spans="2:16" ht="19.5" customHeight="1">
      <c r="B12" s="6" t="s">
        <v>229</v>
      </c>
      <c r="C12" s="6"/>
      <c r="D12" s="6"/>
      <c r="E12" s="6"/>
      <c r="F12" s="6"/>
      <c r="G12" s="6"/>
      <c r="H12" s="6"/>
      <c r="I12" s="6"/>
      <c r="J12" s="44"/>
      <c r="K12" s="7"/>
      <c r="L12" s="6" t="s">
        <v>235</v>
      </c>
      <c r="M12" s="7"/>
      <c r="N12" s="7"/>
    </row>
    <row r="13" spans="2:16" s="171" customFormat="1" ht="39.950000000000003" customHeight="1">
      <c r="B13" s="1063" t="s">
        <v>238</v>
      </c>
      <c r="C13" s="1064"/>
      <c r="D13" s="1064"/>
      <c r="E13" s="1064"/>
      <c r="F13" s="1064"/>
      <c r="G13" s="1064"/>
      <c r="H13" s="1064"/>
      <c r="I13" s="1065">
        <v>0</v>
      </c>
      <c r="J13" s="1065"/>
      <c r="K13" s="7"/>
      <c r="L13" s="185"/>
      <c r="M13" s="184" t="s">
        <v>236</v>
      </c>
      <c r="N13" s="184" t="s">
        <v>239</v>
      </c>
      <c r="O13" s="184" t="s">
        <v>237</v>
      </c>
      <c r="P13" s="12" t="s">
        <v>409</v>
      </c>
    </row>
    <row r="14" spans="2:16" ht="39.950000000000003" customHeight="1">
      <c r="B14" s="1063" t="s">
        <v>233</v>
      </c>
      <c r="C14" s="1064"/>
      <c r="D14" s="1064"/>
      <c r="E14" s="1064"/>
      <c r="F14" s="1064"/>
      <c r="G14" s="1064"/>
      <c r="H14" s="1064"/>
      <c r="I14" s="1065">
        <v>0</v>
      </c>
      <c r="J14" s="1065"/>
      <c r="L14" s="183" t="s">
        <v>122</v>
      </c>
      <c r="M14" s="186">
        <v>0</v>
      </c>
      <c r="N14" s="186">
        <v>0</v>
      </c>
      <c r="O14" s="186">
        <v>0</v>
      </c>
      <c r="P14" s="186">
        <v>0</v>
      </c>
    </row>
    <row r="15" spans="2:16" ht="39.950000000000003" customHeight="1">
      <c r="B15" s="1063" t="s">
        <v>234</v>
      </c>
      <c r="C15" s="1064"/>
      <c r="D15" s="1064"/>
      <c r="E15" s="1064"/>
      <c r="F15" s="1064"/>
      <c r="G15" s="1064"/>
      <c r="H15" s="1064"/>
      <c r="I15" s="1065">
        <v>0</v>
      </c>
      <c r="J15" s="1065"/>
    </row>
    <row r="16" spans="2:16" ht="39.950000000000003" customHeight="1">
      <c r="G16" s="2"/>
      <c r="H16" s="2"/>
      <c r="I16" s="2"/>
      <c r="J16" s="8"/>
    </row>
    <row r="17" spans="7:10" ht="39.950000000000003" customHeight="1">
      <c r="G17" s="2"/>
      <c r="H17" s="2"/>
      <c r="I17" s="2"/>
      <c r="J17" s="8"/>
    </row>
    <row r="18" spans="7:10" ht="39.950000000000003" customHeight="1"/>
    <row r="19" spans="7:10" ht="39.950000000000003" customHeight="1"/>
    <row r="20" spans="7:10" ht="39.950000000000003" customHeight="1"/>
    <row r="21" spans="7:10" ht="39.950000000000003" customHeight="1"/>
    <row r="22" spans="7:10" ht="39.950000000000003" customHeight="1"/>
    <row r="23" spans="7:10" ht="39.950000000000003" customHeight="1"/>
  </sheetData>
  <sheetProtection insertRows="0" deleteRows="0" selectLockedCells="1"/>
  <mergeCells count="17">
    <mergeCell ref="B14:H14"/>
    <mergeCell ref="B15:H15"/>
    <mergeCell ref="I15:J15"/>
    <mergeCell ref="I14:J14"/>
    <mergeCell ref="I13:J13"/>
    <mergeCell ref="B13:H13"/>
    <mergeCell ref="B4:H4"/>
    <mergeCell ref="I4:K4"/>
    <mergeCell ref="L4:P4"/>
    <mergeCell ref="I5:K5"/>
    <mergeCell ref="L5:P5"/>
    <mergeCell ref="L7:P7"/>
    <mergeCell ref="I8:K8"/>
    <mergeCell ref="L8:P8"/>
    <mergeCell ref="I6:K6"/>
    <mergeCell ref="L6:P6"/>
    <mergeCell ref="I7:K7"/>
  </mergeCells>
  <phoneticPr fontId="2"/>
  <printOptions horizontalCentered="1"/>
  <pageMargins left="0.39370078740157483" right="0.39370078740157483" top="0.59055118110236227" bottom="0.39370078740157483" header="0.31496062992125984" footer="0.31496062992125984"/>
  <pageSetup paperSize="9" scale="97" fitToHeight="0" orientation="landscape" verticalDpi="300" r:id="rId1"/>
  <headerFooter alignWithMargins="0">
    <oddFooter>&amp;A</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F19"/>
  <sheetViews>
    <sheetView view="pageBreakPreview" zoomScaleNormal="100" zoomScaleSheetLayoutView="100" workbookViewId="0">
      <selection activeCell="C7" sqref="C7"/>
    </sheetView>
  </sheetViews>
  <sheetFormatPr defaultRowHeight="13.5"/>
  <cols>
    <col min="1" max="1" width="1.625" style="148" customWidth="1"/>
    <col min="2" max="2" width="27.625" style="148" customWidth="1"/>
    <col min="3" max="3" width="10.625" style="148" customWidth="1"/>
    <col min="4" max="4" width="13.625" style="148" customWidth="1"/>
    <col min="5" max="5" width="33.5" style="148" customWidth="1"/>
    <col min="6" max="6" width="1.625" style="148" customWidth="1"/>
    <col min="7" max="16384" width="9" style="148"/>
  </cols>
  <sheetData>
    <row r="1" spans="2:6">
      <c r="F1" s="149"/>
    </row>
    <row r="2" spans="2:6" ht="33" customHeight="1">
      <c r="B2" s="1066" t="s">
        <v>187</v>
      </c>
      <c r="C2" s="1067"/>
      <c r="D2" s="1067"/>
      <c r="E2" s="1068"/>
      <c r="F2" s="149"/>
    </row>
    <row r="3" spans="2:6" s="151" customFormat="1" ht="12.75" customHeight="1">
      <c r="B3" s="150"/>
      <c r="C3" s="150"/>
      <c r="D3" s="150"/>
      <c r="E3" s="150"/>
      <c r="F3" s="149"/>
    </row>
    <row r="4" spans="2:6" ht="21" customHeight="1">
      <c r="B4" s="1069" t="s">
        <v>206</v>
      </c>
      <c r="C4" s="1069"/>
      <c r="D4" s="1069"/>
      <c r="E4" s="1069"/>
      <c r="F4" s="149"/>
    </row>
    <row r="5" spans="2:6" ht="13.5" customHeight="1">
      <c r="B5" s="152"/>
      <c r="C5" s="152"/>
      <c r="D5" s="152"/>
      <c r="E5" s="152"/>
      <c r="F5" s="152"/>
    </row>
    <row r="6" spans="2:6" ht="24.95" customHeight="1">
      <c r="D6" s="153" t="s">
        <v>188</v>
      </c>
      <c r="E6" s="154">
        <f>【共通】!C5</f>
        <v>0</v>
      </c>
      <c r="F6" s="155"/>
    </row>
    <row r="7" spans="2:6" ht="24.95" customHeight="1">
      <c r="D7" s="153" t="s">
        <v>189</v>
      </c>
      <c r="E7" s="438" t="s">
        <v>122</v>
      </c>
      <c r="F7" s="155"/>
    </row>
    <row r="8" spans="2:6">
      <c r="F8" s="155"/>
    </row>
    <row r="9" spans="2:6" ht="26.25" customHeight="1">
      <c r="B9" s="156" t="s">
        <v>190</v>
      </c>
      <c r="C9" s="157" t="s">
        <v>191</v>
      </c>
      <c r="D9" s="1074" t="s">
        <v>192</v>
      </c>
      <c r="E9" s="1075"/>
      <c r="F9" s="155"/>
    </row>
    <row r="10" spans="2:6" ht="60" customHeight="1">
      <c r="B10" s="158" t="s">
        <v>193</v>
      </c>
      <c r="C10" s="145"/>
      <c r="D10" s="1070"/>
      <c r="E10" s="1071"/>
      <c r="F10" s="155"/>
    </row>
    <row r="11" spans="2:6" ht="60" customHeight="1">
      <c r="B11" s="158" t="s">
        <v>194</v>
      </c>
      <c r="C11" s="145"/>
      <c r="D11" s="1072"/>
      <c r="E11" s="1071"/>
      <c r="F11" s="155"/>
    </row>
    <row r="12" spans="2:6" ht="60" customHeight="1">
      <c r="B12" s="158" t="s">
        <v>195</v>
      </c>
      <c r="C12" s="145"/>
      <c r="D12" s="1072"/>
      <c r="E12" s="1071"/>
      <c r="F12" s="155"/>
    </row>
    <row r="13" spans="2:6" ht="60" customHeight="1">
      <c r="B13" s="158" t="s">
        <v>196</v>
      </c>
      <c r="C13" s="145"/>
      <c r="D13" s="1072"/>
      <c r="E13" s="1071"/>
      <c r="F13" s="155"/>
    </row>
    <row r="14" spans="2:6" ht="60" customHeight="1">
      <c r="B14" s="158" t="s">
        <v>197</v>
      </c>
      <c r="C14" s="145"/>
      <c r="D14" s="1072"/>
      <c r="E14" s="1071"/>
      <c r="F14" s="155"/>
    </row>
    <row r="15" spans="2:6" ht="60" customHeight="1">
      <c r="B15" s="158" t="s">
        <v>198</v>
      </c>
      <c r="C15" s="145"/>
      <c r="D15" s="1072"/>
      <c r="E15" s="1071"/>
      <c r="F15" s="155"/>
    </row>
    <row r="16" spans="2:6" ht="60" customHeight="1">
      <c r="B16" s="158" t="s">
        <v>199</v>
      </c>
      <c r="C16" s="145"/>
      <c r="D16" s="1072"/>
      <c r="E16" s="1071"/>
      <c r="F16" s="155"/>
    </row>
    <row r="17" spans="2:6" ht="60" customHeight="1">
      <c r="B17" s="159" t="s">
        <v>200</v>
      </c>
      <c r="C17" s="146"/>
      <c r="D17" s="1076"/>
      <c r="E17" s="1077"/>
      <c r="F17" s="155"/>
    </row>
    <row r="18" spans="2:6" ht="34.5" customHeight="1">
      <c r="B18" s="1073" t="s">
        <v>201</v>
      </c>
      <c r="C18" s="1073"/>
      <c r="D18" s="1073"/>
      <c r="E18" s="1073"/>
      <c r="F18" s="155"/>
    </row>
    <row r="19" spans="2:6">
      <c r="F19" s="155"/>
    </row>
  </sheetData>
  <sheetProtection selectLockedCells="1"/>
  <mergeCells count="12">
    <mergeCell ref="B2:E2"/>
    <mergeCell ref="B4:E4"/>
    <mergeCell ref="D10:E10"/>
    <mergeCell ref="D11:E11"/>
    <mergeCell ref="B18:E18"/>
    <mergeCell ref="D9:E9"/>
    <mergeCell ref="D12:E12"/>
    <mergeCell ref="D13:E13"/>
    <mergeCell ref="D14:E14"/>
    <mergeCell ref="D15:E15"/>
    <mergeCell ref="D16:E16"/>
    <mergeCell ref="D17:E17"/>
  </mergeCells>
  <phoneticPr fontId="2"/>
  <dataValidations count="1">
    <dataValidation type="list" allowBlank="1" showInputMessage="1" showErrorMessage="1" sqref="C10:C17">
      <formula1>"適合,不適合,該当なし"</formula1>
    </dataValidation>
  </dataValidations>
  <pageMargins left="0.7" right="0.7" top="0.75" bottom="0.75" header="0.3" footer="0.3"/>
  <pageSetup paperSize="9" fitToHeight="0" orientation="portrait" r:id="rId1"/>
  <headerFooter>
    <oddFooter>&amp;A</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view="pageBreakPreview" zoomScaleNormal="100" zoomScaleSheetLayoutView="100" workbookViewId="0">
      <selection activeCell="C7" sqref="C7:H7"/>
    </sheetView>
  </sheetViews>
  <sheetFormatPr defaultRowHeight="13.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c r="A1" s="1133" t="s">
        <v>530</v>
      </c>
      <c r="B1" s="1133"/>
      <c r="C1" s="1133"/>
      <c r="D1" s="1133"/>
      <c r="E1" s="1133"/>
      <c r="F1" s="1133"/>
      <c r="G1" s="1133"/>
      <c r="H1" s="1133"/>
    </row>
    <row r="2" spans="1:13" ht="45.75" customHeight="1">
      <c r="A2" s="1134" t="s">
        <v>531</v>
      </c>
      <c r="B2" s="1134"/>
      <c r="C2" s="1134"/>
      <c r="D2" s="1134"/>
      <c r="E2" s="1134"/>
      <c r="F2" s="1134"/>
      <c r="G2" s="1134"/>
      <c r="H2" s="1134"/>
    </row>
    <row r="3" spans="1:13" ht="21.75" customHeight="1">
      <c r="A3" s="501" t="s">
        <v>532</v>
      </c>
      <c r="B3" s="502"/>
      <c r="C3" s="502"/>
      <c r="D3" s="502"/>
      <c r="E3" s="502"/>
      <c r="F3" s="502"/>
      <c r="G3" s="502"/>
      <c r="H3" s="502"/>
    </row>
    <row r="4" spans="1:13" ht="18" customHeight="1">
      <c r="A4" s="1120" t="s">
        <v>533</v>
      </c>
      <c r="B4" s="1120"/>
      <c r="C4" s="503" t="s">
        <v>534</v>
      </c>
      <c r="D4" s="504" t="s">
        <v>535</v>
      </c>
      <c r="E4" s="1121" t="s">
        <v>536</v>
      </c>
      <c r="F4" s="1121"/>
      <c r="G4" s="1121"/>
      <c r="H4" s="1121"/>
      <c r="J4" t="s">
        <v>102</v>
      </c>
      <c r="K4" t="s">
        <v>537</v>
      </c>
      <c r="L4" t="s">
        <v>538</v>
      </c>
      <c r="M4" t="s">
        <v>539</v>
      </c>
    </row>
    <row r="5" spans="1:13" ht="18" customHeight="1">
      <c r="A5" s="1120" t="s">
        <v>540</v>
      </c>
      <c r="B5" s="1120"/>
      <c r="C5" s="505"/>
      <c r="D5" s="504" t="s">
        <v>541</v>
      </c>
      <c r="E5" s="1121"/>
      <c r="F5" s="1121"/>
      <c r="G5" s="1121"/>
      <c r="H5" s="1121"/>
      <c r="J5" t="s">
        <v>542</v>
      </c>
      <c r="K5" t="s">
        <v>543</v>
      </c>
      <c r="L5" t="s">
        <v>544</v>
      </c>
      <c r="M5" t="s">
        <v>545</v>
      </c>
    </row>
    <row r="6" spans="1:13" ht="18" customHeight="1">
      <c r="A6" s="1120" t="s">
        <v>546</v>
      </c>
      <c r="B6" s="1120"/>
      <c r="C6" s="506"/>
      <c r="D6" s="504" t="s">
        <v>547</v>
      </c>
      <c r="E6" s="1121" t="s">
        <v>548</v>
      </c>
      <c r="F6" s="1121"/>
      <c r="G6" s="1121"/>
      <c r="H6" s="1121"/>
      <c r="J6" t="s">
        <v>549</v>
      </c>
    </row>
    <row r="7" spans="1:13" ht="47.25" customHeight="1">
      <c r="A7" s="1120" t="s">
        <v>550</v>
      </c>
      <c r="B7" s="1120"/>
      <c r="C7" s="1122" t="s">
        <v>551</v>
      </c>
      <c r="D7" s="1123"/>
      <c r="E7" s="1123"/>
      <c r="F7" s="1123"/>
      <c r="G7" s="1123"/>
      <c r="H7" s="1124"/>
    </row>
    <row r="8" spans="1:13" ht="18" customHeight="1"/>
    <row r="9" spans="1:13" ht="18" customHeight="1">
      <c r="A9" s="507" t="s">
        <v>552</v>
      </c>
      <c r="B9" s="507" t="s">
        <v>553</v>
      </c>
      <c r="C9" s="1125" t="s">
        <v>554</v>
      </c>
      <c r="D9" s="1126"/>
      <c r="E9" s="1127" t="s">
        <v>555</v>
      </c>
      <c r="F9" s="1128"/>
      <c r="G9" s="508" t="s">
        <v>556</v>
      </c>
      <c r="H9" s="507" t="s">
        <v>557</v>
      </c>
    </row>
    <row r="10" spans="1:13" ht="24" customHeight="1">
      <c r="A10" s="1113" t="s">
        <v>558</v>
      </c>
      <c r="B10" s="1093" t="s">
        <v>559</v>
      </c>
      <c r="C10" s="1098" t="s">
        <v>560</v>
      </c>
      <c r="D10" s="1114"/>
      <c r="E10" s="509" t="s">
        <v>561</v>
      </c>
      <c r="F10" s="510"/>
      <c r="G10" s="1093"/>
      <c r="H10" s="1086" t="s">
        <v>562</v>
      </c>
    </row>
    <row r="11" spans="1:13" ht="24" customHeight="1">
      <c r="A11" s="1092"/>
      <c r="B11" s="1095"/>
      <c r="C11" s="1115"/>
      <c r="D11" s="1116"/>
      <c r="E11" s="511" t="s">
        <v>563</v>
      </c>
      <c r="F11" s="512"/>
      <c r="G11" s="1095"/>
      <c r="H11" s="1088"/>
    </row>
    <row r="12" spans="1:13" ht="24" customHeight="1">
      <c r="A12" s="1113" t="s">
        <v>564</v>
      </c>
      <c r="B12" s="513"/>
      <c r="C12" s="1117" t="s">
        <v>565</v>
      </c>
      <c r="D12" s="1118"/>
      <c r="E12" s="1098"/>
      <c r="F12" s="1099"/>
      <c r="G12" s="514"/>
      <c r="H12" s="1086" t="s">
        <v>566</v>
      </c>
    </row>
    <row r="13" spans="1:13" ht="24" customHeight="1">
      <c r="A13" s="1091"/>
      <c r="B13" s="1119" t="s">
        <v>559</v>
      </c>
      <c r="C13" s="515" t="s">
        <v>567</v>
      </c>
      <c r="D13" s="516"/>
      <c r="E13" s="1129"/>
      <c r="F13" s="1130"/>
      <c r="G13" s="514"/>
      <c r="H13" s="1087"/>
    </row>
    <row r="14" spans="1:13" ht="24" customHeight="1">
      <c r="A14" s="1091"/>
      <c r="B14" s="1094"/>
      <c r="C14" s="1131" t="s">
        <v>568</v>
      </c>
      <c r="D14" s="1132"/>
      <c r="E14" s="1078"/>
      <c r="F14" s="1079"/>
      <c r="G14" s="517"/>
      <c r="H14" s="1087"/>
    </row>
    <row r="15" spans="1:13" ht="24" customHeight="1">
      <c r="A15" s="1091"/>
      <c r="B15" s="1094"/>
      <c r="C15" s="518"/>
      <c r="D15" s="519"/>
      <c r="E15" s="520" t="s">
        <v>569</v>
      </c>
      <c r="F15" s="521"/>
      <c r="G15" s="522"/>
      <c r="H15" s="1087"/>
    </row>
    <row r="16" spans="1:13" ht="24" customHeight="1">
      <c r="A16" s="1091"/>
      <c r="B16" s="1094"/>
      <c r="C16" s="1080" t="s">
        <v>570</v>
      </c>
      <c r="D16" s="1081"/>
      <c r="E16" s="1111"/>
      <c r="F16" s="1112"/>
      <c r="G16" s="523"/>
      <c r="H16" s="1087"/>
    </row>
    <row r="17" spans="1:8" ht="24" customHeight="1">
      <c r="A17" s="1091"/>
      <c r="B17" s="1095"/>
      <c r="C17" s="1089"/>
      <c r="D17" s="1090"/>
      <c r="E17" s="520" t="s">
        <v>569</v>
      </c>
      <c r="F17" s="521"/>
      <c r="G17" s="523"/>
      <c r="H17" s="1088"/>
    </row>
    <row r="18" spans="1:8" ht="24" customHeight="1">
      <c r="A18" s="1091"/>
      <c r="B18" s="1093" t="s">
        <v>571</v>
      </c>
      <c r="C18" s="1109" t="s">
        <v>572</v>
      </c>
      <c r="D18" s="1110"/>
      <c r="E18" s="1098"/>
      <c r="F18" s="1099"/>
      <c r="G18" s="524"/>
      <c r="H18" s="1086" t="s">
        <v>573</v>
      </c>
    </row>
    <row r="19" spans="1:8" ht="24" customHeight="1">
      <c r="A19" s="1091"/>
      <c r="B19" s="1094"/>
      <c r="C19" s="1080" t="s">
        <v>574</v>
      </c>
      <c r="D19" s="1081"/>
      <c r="E19" s="1078"/>
      <c r="F19" s="1079"/>
      <c r="G19" s="525"/>
      <c r="H19" s="1087"/>
    </row>
    <row r="20" spans="1:8" ht="24" customHeight="1">
      <c r="A20" s="1091"/>
      <c r="B20" s="1095"/>
      <c r="C20" s="1089"/>
      <c r="D20" s="1090"/>
      <c r="E20" s="520" t="s">
        <v>569</v>
      </c>
      <c r="F20" s="521"/>
      <c r="G20" s="526"/>
      <c r="H20" s="1088"/>
    </row>
    <row r="21" spans="1:8" ht="24" customHeight="1">
      <c r="A21" s="1091"/>
      <c r="B21" s="1094" t="s">
        <v>575</v>
      </c>
      <c r="C21" s="1106" t="s">
        <v>576</v>
      </c>
      <c r="D21" s="1107"/>
      <c r="E21" s="527"/>
      <c r="F21" s="528"/>
      <c r="G21" s="529"/>
      <c r="H21" s="1086" t="s">
        <v>577</v>
      </c>
    </row>
    <row r="22" spans="1:8" ht="24" customHeight="1">
      <c r="A22" s="1092"/>
      <c r="B22" s="1095"/>
      <c r="C22" s="1102" t="s">
        <v>578</v>
      </c>
      <c r="D22" s="1108"/>
      <c r="E22" s="511" t="s">
        <v>579</v>
      </c>
      <c r="F22" s="530"/>
      <c r="G22" s="531"/>
      <c r="H22" s="1088"/>
    </row>
    <row r="23" spans="1:8" ht="46.5" customHeight="1">
      <c r="A23" s="1113" t="s">
        <v>580</v>
      </c>
      <c r="B23" s="1093" t="s">
        <v>559</v>
      </c>
      <c r="C23" s="1096" t="s">
        <v>581</v>
      </c>
      <c r="D23" s="1097"/>
      <c r="E23" s="527"/>
      <c r="F23" s="532"/>
      <c r="G23" s="524"/>
      <c r="H23" s="1086" t="s">
        <v>582</v>
      </c>
    </row>
    <row r="24" spans="1:8" ht="24" customHeight="1">
      <c r="A24" s="1091"/>
      <c r="B24" s="1094"/>
      <c r="C24" s="1080" t="s">
        <v>583</v>
      </c>
      <c r="D24" s="1081"/>
      <c r="E24" s="533" t="s">
        <v>584</v>
      </c>
      <c r="F24" s="534"/>
      <c r="G24" s="535"/>
      <c r="H24" s="1087"/>
    </row>
    <row r="25" spans="1:8" ht="24" customHeight="1">
      <c r="A25" s="1092"/>
      <c r="B25" s="1095"/>
      <c r="C25" s="1089"/>
      <c r="D25" s="1090"/>
      <c r="E25" s="536" t="s">
        <v>585</v>
      </c>
      <c r="F25" s="537"/>
      <c r="G25" s="526"/>
      <c r="H25" s="1088"/>
    </row>
    <row r="26" spans="1:8" ht="24" customHeight="1">
      <c r="A26" s="1113" t="s">
        <v>586</v>
      </c>
      <c r="B26" s="1093" t="s">
        <v>559</v>
      </c>
      <c r="C26" s="1098" t="s">
        <v>587</v>
      </c>
      <c r="D26" s="1114"/>
      <c r="E26" s="533" t="s">
        <v>584</v>
      </c>
      <c r="F26" s="534"/>
      <c r="G26" s="514"/>
      <c r="H26" s="538"/>
    </row>
    <row r="27" spans="1:8" ht="24" customHeight="1">
      <c r="A27" s="1092"/>
      <c r="B27" s="1095"/>
      <c r="C27" s="1115"/>
      <c r="D27" s="1116"/>
      <c r="E27" s="536" t="s">
        <v>585</v>
      </c>
      <c r="F27" s="537"/>
      <c r="G27" s="514"/>
      <c r="H27" s="538"/>
    </row>
    <row r="28" spans="1:8" ht="37.5" customHeight="1">
      <c r="A28" s="1091" t="s">
        <v>588</v>
      </c>
      <c r="B28" s="1093" t="s">
        <v>559</v>
      </c>
      <c r="C28" s="1096" t="s">
        <v>589</v>
      </c>
      <c r="D28" s="1097"/>
      <c r="E28" s="1098"/>
      <c r="F28" s="1099"/>
      <c r="G28" s="524"/>
      <c r="H28" s="1086" t="s">
        <v>590</v>
      </c>
    </row>
    <row r="29" spans="1:8" ht="24" customHeight="1">
      <c r="A29" s="1091"/>
      <c r="B29" s="1094"/>
      <c r="C29" s="1084" t="s">
        <v>591</v>
      </c>
      <c r="D29" s="1085"/>
      <c r="E29" s="1100"/>
      <c r="F29" s="1101"/>
      <c r="G29" s="539"/>
      <c r="H29" s="1087"/>
    </row>
    <row r="30" spans="1:8" ht="24" customHeight="1">
      <c r="A30" s="1091"/>
      <c r="B30" s="1094"/>
      <c r="C30" s="1084" t="s">
        <v>592</v>
      </c>
      <c r="D30" s="1085"/>
      <c r="E30" s="1078"/>
      <c r="F30" s="1079"/>
      <c r="G30" s="539"/>
      <c r="H30" s="1087"/>
    </row>
    <row r="31" spans="1:8" ht="24" customHeight="1">
      <c r="A31" s="1091"/>
      <c r="B31" s="1094"/>
      <c r="C31" s="1084" t="s">
        <v>593</v>
      </c>
      <c r="D31" s="1085"/>
      <c r="E31" s="1078"/>
      <c r="F31" s="1079"/>
      <c r="G31" s="539"/>
      <c r="H31" s="1087"/>
    </row>
    <row r="32" spans="1:8" ht="24" customHeight="1">
      <c r="A32" s="1091"/>
      <c r="B32" s="1094"/>
      <c r="C32" s="1084" t="s">
        <v>594</v>
      </c>
      <c r="D32" s="1085"/>
      <c r="E32" s="1078"/>
      <c r="F32" s="1079"/>
      <c r="G32" s="539"/>
      <c r="H32" s="1087"/>
    </row>
    <row r="33" spans="1:8" ht="24" customHeight="1">
      <c r="A33" s="1091"/>
      <c r="B33" s="1094"/>
      <c r="C33" s="1080" t="s">
        <v>595</v>
      </c>
      <c r="D33" s="1081"/>
      <c r="E33" s="1078"/>
      <c r="F33" s="1079"/>
      <c r="G33" s="540"/>
      <c r="H33" s="1087"/>
    </row>
    <row r="34" spans="1:8" ht="24" customHeight="1">
      <c r="A34" s="1091"/>
      <c r="B34" s="1094"/>
      <c r="C34" s="1082"/>
      <c r="D34" s="1083"/>
      <c r="E34" s="541" t="s">
        <v>596</v>
      </c>
      <c r="F34" s="542"/>
      <c r="G34" s="543"/>
      <c r="H34" s="1087"/>
    </row>
    <row r="35" spans="1:8" ht="24" customHeight="1">
      <c r="A35" s="1091"/>
      <c r="B35" s="1094"/>
      <c r="C35" s="1084" t="s">
        <v>597</v>
      </c>
      <c r="D35" s="1085"/>
      <c r="E35" s="1078"/>
      <c r="F35" s="1079"/>
      <c r="G35" s="539"/>
      <c r="H35" s="1087"/>
    </row>
    <row r="36" spans="1:8" ht="107.25" customHeight="1">
      <c r="A36" s="1092"/>
      <c r="B36" s="1095"/>
      <c r="C36" s="1102" t="s">
        <v>598</v>
      </c>
      <c r="D36" s="1103"/>
      <c r="E36" s="1104"/>
      <c r="F36" s="1105"/>
      <c r="G36" s="544"/>
      <c r="H36" s="1088"/>
    </row>
    <row r="37" spans="1:8">
      <c r="A37" s="545"/>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2"/>
  <dataValidations count="4">
    <dataValidation type="list" allowBlank="1" showInputMessage="1" showErrorMessage="1" sqref="E35:F35 E30:F33 E14:F14 E16:F16 E19:F19">
      <formula1>$K$4:$K$5</formula1>
    </dataValidation>
    <dataValidation type="list" allowBlank="1" showInputMessage="1" showErrorMessage="1" sqref="E29:F29">
      <formula1>$L$4:$L$5</formula1>
    </dataValidation>
    <dataValidation type="list" allowBlank="1" showInputMessage="1" showErrorMessage="1" sqref="F24 F26">
      <formula1>$M$4:$M$5</formula1>
    </dataValidation>
    <dataValidation type="list" allowBlank="1" showInputMessage="1" showErrorMessage="1" sqref="F11">
      <formula1>$J$4:$J$6</formula1>
    </dataValidation>
  </dataValidations>
  <pageMargins left="0.7" right="0.7" top="0.75" bottom="0.75" header="0.3" footer="0.3"/>
  <pageSetup paperSize="9" scale="78"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資料一覧</vt:lpstr>
      <vt:lpstr>【共通】</vt:lpstr>
      <vt:lpstr>P1</vt:lpstr>
      <vt:lpstr>P2-1</vt:lpstr>
      <vt:lpstr>P2-2</vt:lpstr>
      <vt:lpstr>P2-3</vt:lpstr>
      <vt:lpstr>P3</vt:lpstr>
      <vt:lpstr>P4</vt:lpstr>
      <vt:lpstr>P5-1</vt:lpstr>
      <vt:lpstr>P5-2</vt:lpstr>
      <vt:lpstr>P5-3</vt:lpstr>
      <vt:lpstr>P6</vt:lpstr>
      <vt:lpstr>P7</vt:lpstr>
      <vt:lpstr>P8</vt:lpstr>
      <vt:lpstr>P9</vt:lpstr>
      <vt:lpstr>P10</vt:lpstr>
      <vt:lpstr>【共通】!Print_Area</vt:lpstr>
      <vt:lpstr>'P1'!Print_Area</vt:lpstr>
      <vt:lpstr>'P10'!Print_Area</vt:lpstr>
      <vt:lpstr>'P2-1'!Print_Area</vt:lpstr>
      <vt:lpstr>'P2-2'!Print_Area</vt:lpstr>
      <vt:lpstr>'P2-3'!Print_Area</vt:lpstr>
      <vt:lpstr>'P3'!Print_Area</vt:lpstr>
      <vt:lpstr>'P4'!Print_Area</vt:lpstr>
      <vt:lpstr>'P5-1'!Print_Area</vt:lpstr>
      <vt:lpstr>'P5-2'!Print_Area</vt:lpstr>
      <vt:lpstr>'P5-3'!Print_Area</vt:lpstr>
      <vt:lpstr>'P6'!Print_Area</vt:lpstr>
      <vt:lpstr>'P7'!Print_Area</vt:lpstr>
      <vt:lpstr>'P8'!Print_Area</vt:lpstr>
      <vt:lpstr>'P9'!Print_Area</vt:lpstr>
      <vt:lpstr>資料一覧!Print_Area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2024-10-22T08:38:28Z</cp:lastPrinted>
  <dcterms:created xsi:type="dcterms:W3CDTF">2007-11-28T08:57:04Z</dcterms:created>
  <dcterms:modified xsi:type="dcterms:W3CDTF">2025-01-08T00:05:18Z</dcterms:modified>
</cp:coreProperties>
</file>