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890" windowWidth="20520" windowHeight="1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DB102" i="11" l="1"/>
  <c r="CW102" i="11"/>
  <c r="CR102" i="11"/>
  <c r="AU88" i="11"/>
  <c r="AP88" i="11"/>
  <c r="AF88" i="11"/>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BE38" i="9"/>
  <c r="AM38" i="9"/>
  <c r="AM37" i="9"/>
  <c r="BW36" i="9"/>
  <c r="BW37" i="9" s="1"/>
  <c r="BW38" i="9" s="1"/>
  <c r="BW39" i="9" s="1"/>
  <c r="BW40" i="9" s="1"/>
  <c r="BW35" i="9"/>
  <c r="C35" i="9"/>
  <c r="C36" i="9" s="1"/>
  <c r="CO34" i="9"/>
  <c r="CO35" i="9" s="1"/>
  <c r="CO36" i="9" s="1"/>
  <c r="CO37" i="9" s="1"/>
  <c r="CO38" i="9" s="1"/>
  <c r="CO39" i="9" s="1"/>
  <c r="CO40" i="9" s="1"/>
  <c r="CO41" i="9" s="1"/>
  <c r="CO42" i="9" s="1"/>
  <c r="CO43" i="9" s="1"/>
  <c r="BW34" i="9"/>
  <c r="C34" i="9"/>
  <c r="C37" i="9" l="1"/>
  <c r="C38" i="9" s="1"/>
  <c r="C39" i="9" s="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E37" i="9" s="1"/>
</calcChain>
</file>

<file path=xl/sharedStrings.xml><?xml version="1.0" encoding="utf-8"?>
<sst xmlns="http://schemas.openxmlformats.org/spreadsheetml/2006/main" count="1051" uniqueCount="567">
  <si>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</si>
  <si>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</si>
  <si>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</si>
  <si>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</si>
  <si>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</si>
  <si>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</si>
  <si>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</si>
  <si>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</si>
  <si>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</si>
  <si>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</si>
  <si>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</si>
  <si>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</si>
  <si>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</si>
  <si>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</si>
  <si>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</si>
  <si>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</si>
  <si>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</si>
  <si>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</si>
  <si>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</si>
  <si>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</si>
  <si>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</si>
  <si>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</si>
  <si>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</si>
  <si>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</si>
  <si>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</si>
  <si>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</si>
  <si>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</si>
  <si>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</si>
  <si>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</si>
  <si>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</si>
  <si>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</si>
  <si>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</si>
  <si>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</si>
  <si>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</si>
  <si>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</si>
  <si>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</si>
  <si>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</si>
  <si>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</si>
  <si>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</si>
  <si>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</si>
  <si>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</si>
  <si>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</si>
  <si>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</si>
  <si>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</si>
  <si>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</si>
  <si>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</si>
  <si>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</si>
  <si>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</si>
  <si>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</si>
  <si>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</si>
  <si>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</si>
  <si>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</si>
  <si>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</si>
  <si>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</si>
  <si>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</si>
  <si>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</si>
  <si>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</si>
  <si>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</si>
  <si>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</si>
  <si>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</si>
  <si>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</si>
  <si>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</si>
  <si>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</si>
  <si>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</si>
  <si>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</si>
  <si>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</si>
  <si>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</si>
  <si>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</si>
  <si>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</si>
  <si>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</si>
  <si>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</si>
  <si>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</si>
  <si>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</si>
  <si>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</si>
  <si>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</si>
  <si>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</si>
  <si>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</si>
  <si>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</si>
  <si>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</si>
  <si>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</si>
  <si>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</si>
  <si>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</si>
  <si>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</si>
  <si>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</si>
  <si>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</si>
  <si>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</si>
  <si>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</si>
  <si>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</si>
  <si>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</si>
  <si>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</si>
  <si>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</si>
  <si>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</si>
  <si>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</si>
  <si>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</si>
  <si>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</si>
  <si>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</si>
  <si>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</si>
  <si>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</si>
  <si>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</si>
  <si>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</si>
  <si>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</si>
  <si>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</si>
  <si>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</si>
  <si>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</si>
  <si>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</si>
  <si>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</si>
  <si>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</si>
  <si>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</si>
  <si>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</si>
  <si>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</si>
  <si>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</si>
  <si>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</si>
  <si>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</si>
  <si>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</si>
  <si>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</si>
  <si>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</si>
  <si>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</si>
  <si>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</si>
  <si>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</si>
  <si>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</si>
  <si>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</si>
  <si>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</si>
  <si>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</si>
  <si>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</si>
  <si>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</si>
  <si>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</si>
  <si>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</si>
  <si>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</si>
  <si>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</si>
  <si>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</si>
  <si>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</si>
  <si>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</si>
  <si>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</si>
  <si>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</si>
  <si>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</si>
  <si>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</si>
  <si>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</si>
  <si>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</si>
  <si>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</si>
  <si>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</si>
  <si>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</si>
  <si>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</si>
  <si>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</si>
  <si>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</si>
  <si>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</si>
  <si>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</si>
  <si>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</si>
  <si>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</si>
  <si>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</si>
  <si>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</si>
  <si>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</si>
  <si>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</si>
  <si>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</si>
  <si>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</si>
  <si>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</si>
  <si>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</si>
  <si>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</si>
  <si>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</si>
  <si>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</si>
  <si>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</si>
  <si>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</si>
  <si>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</si>
  <si>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</si>
  <si>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</si>
  <si>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</si>
  <si>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</si>
  <si>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</si>
  <si>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</si>
  <si>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</si>
  <si>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</si>
  <si>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</si>
  <si>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</si>
  <si>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</si>
  <si>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</si>
  <si>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</si>
  <si>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</si>
  <si>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</si>
  <si>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</si>
  <si>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</si>
  <si>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</si>
  <si>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</si>
  <si>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</si>
  <si>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</si>
  <si>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</si>
  <si>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</si>
  <si>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</si>
  <si>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</si>
  <si>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</si>
  <si>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</si>
  <si>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</si>
  <si>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</si>
  <si>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</si>
  <si>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</si>
  <si>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</si>
  <si>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</si>
  <si>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</si>
  <si>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</si>
  <si>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静岡県浜松市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</si>
  <si>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</si>
  <si>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</si>
  <si>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</si>
  <si>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</si>
  <si>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</si>
  <si>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</si>
  <si>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</si>
  <si>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</si>
  <si>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</si>
  <si>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</si>
  <si>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</si>
  <si>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</si>
  <si>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</si>
  <si>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</si>
  <si>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</si>
  <si>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</si>
  <si>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</si>
  <si>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</si>
  <si>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</si>
  <si>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</si>
  <si>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</si>
  <si>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</si>
  <si>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</si>
  <si>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</si>
  <si>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</si>
  <si>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</si>
  <si>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</si>
  <si>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</si>
  <si>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</si>
  <si>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</si>
  <si>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</si>
  <si>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</si>
  <si>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</si>
  <si>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</si>
  <si>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</si>
  <si>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</si>
  <si>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</si>
  <si>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</si>
  <si>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</si>
  <si>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</si>
  <si>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</si>
  <si>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</si>
  <si>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</si>
  <si>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</si>
  <si>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</si>
  <si>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</si>
  <si>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</si>
  <si>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</si>
  <si>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</si>
  <si>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</si>
  <si>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</si>
  <si>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</si>
  <si>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</si>
  <si>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</si>
  <si>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</si>
  <si>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</si>
  <si>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</si>
  <si>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</si>
  <si>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</si>
  <si>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</si>
  <si>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</si>
  <si>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</si>
  <si>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</si>
  <si>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</si>
  <si>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</si>
  <si>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</si>
  <si>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</si>
  <si>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</si>
  <si>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</si>
  <si>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</si>
  <si>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</si>
  <si>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</si>
  <si>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</si>
  <si>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</si>
  <si>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</si>
  <si>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</si>
  <si>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</si>
  <si>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</si>
  <si>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</si>
  <si>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</si>
  <si>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</si>
  <si>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</si>
  <si>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</si>
  <si>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</si>
  <si>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</si>
  <si>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</si>
  <si>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</si>
  <si>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</si>
  <si>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</si>
  <si>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</si>
  <si>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</si>
  <si>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</si>
  <si>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</si>
  <si>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</si>
  <si>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</si>
  <si>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</si>
  <si>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</si>
  <si>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</si>
  <si>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</si>
  <si>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</si>
  <si>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</si>
  <si>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</si>
  <si>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</si>
  <si>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</si>
  <si>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</si>
  <si>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</si>
  <si>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</si>
  <si>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</si>
  <si>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</si>
  <si>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</si>
  <si>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</si>
  <si>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</si>
  <si>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</si>
  <si>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</si>
  <si>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</si>
  <si>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</si>
  <si>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</si>
  <si>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</si>
  <si>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</si>
  <si>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</si>
  <si>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</si>
  <si>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</si>
  <si>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</si>
  <si>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</si>
  <si>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</si>
  <si>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</si>
  <si>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</si>
  <si>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</si>
  <si>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</si>
  <si>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</si>
  <si>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</si>
  <si>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</si>
  <si>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</si>
  <si>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</si>
  <si>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</si>
  <si>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</si>
  <si>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</si>
  <si>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</si>
  <si>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</si>
  <si>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</si>
  <si>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</si>
  <si>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</si>
  <si>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</si>
  <si>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</si>
  <si>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</si>
  <si>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</si>
  <si>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</si>
  <si>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</si>
  <si>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静岡県浜松市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</si>
  <si>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</si>
  <si>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</si>
  <si>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</si>
  <si>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</si>
  <si>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</si>
  <si>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</si>
  <si>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</si>
  <si>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</si>
  <si>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</si>
  <si>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</si>
  <si>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</si>
  <si>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</si>
  <si>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</si>
  <si>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</si>
  <si>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</si>
  <si>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</si>
  <si>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</si>
  <si>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</si>
  <si>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</si>
  <si>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</si>
  <si>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</si>
  <si>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</si>
  <si>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</si>
  <si>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</si>
  <si>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</si>
  <si>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</si>
  <si>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</si>
  <si>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</si>
  <si>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</si>
  <si>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</si>
  <si>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</si>
  <si>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</si>
  <si>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</si>
  <si>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</si>
  <si>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</si>
  <si>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</si>
  <si>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</si>
  <si>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</si>
  <si>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</si>
  <si>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</si>
  <si>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</si>
  <si>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</si>
  <si>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</si>
  <si>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</si>
  <si>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</si>
  <si>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</si>
  <si>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</si>
  <si>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</si>
  <si>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</si>
  <si>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</si>
  <si>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中央卸売市場事業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</si>
  <si>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</si>
  <si>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</si>
  <si>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</si>
  <si>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</si>
  <si>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</si>
  <si>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</si>
  <si>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</si>
  <si>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</si>
  <si>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</si>
  <si>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</si>
  <si>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</si>
  <si>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</si>
  <si>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</si>
  <si>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</si>
  <si>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</si>
  <si>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</si>
  <si>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</si>
  <si>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</si>
  <si>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</si>
  <si>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</si>
  <si>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</si>
  <si>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</si>
  <si>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</si>
  <si>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</si>
  <si>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</si>
  <si>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</si>
  <si>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</si>
  <si>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</si>
  <si>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</si>
  <si>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</si>
  <si>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</si>
  <si>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</si>
  <si>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</si>
  <si>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</si>
  <si>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</si>
  <si>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</si>
  <si>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</si>
  <si>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</si>
  <si>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</si>
  <si>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</si>
  <si>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</si>
  <si>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</si>
  <si>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</si>
  <si>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</si>
  <si>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</si>
  <si>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</si>
  <si>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</si>
  <si>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</si>
  <si>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</si>
  <si>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</si>
  <si>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</si>
  <si>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</si>
  <si>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</si>
  <si>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</si>
  <si>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</si>
  <si>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</si>
  <si>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</si>
  <si>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</si>
  <si>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</si>
  <si>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</si>
  <si>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</si>
  <si>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</si>
  <si>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</si>
  <si>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</si>
  <si>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</si>
  <si>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</si>
  <si>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</si>
  <si>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</si>
  <si>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</si>
  <si>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</si>
  <si>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</si>
  <si>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</si>
  <si>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</si>
  <si>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</si>
  <si>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</si>
  <si>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</si>
  <si>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</si>
  <si>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</si>
  <si>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</si>
  <si>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</si>
  <si>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</si>
  <si>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</si>
  <si>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</si>
  <si>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</si>
  <si>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</si>
  <si>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</si>
  <si>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</si>
  <si>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</si>
  <si>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</si>
  <si>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</si>
  <si>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</si>
  <si>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</si>
  <si>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</si>
  <si>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</si>
  <si>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</si>
  <si>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</si>
  <si>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</si>
  <si>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</si>
  <si>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</si>
  <si>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</si>
  <si>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</si>
  <si>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</si>
  <si>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</si>
  <si>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</si>
  <si>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</si>
  <si>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</si>
  <si>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</si>
  <si>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</si>
  <si>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</si>
  <si>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</si>
  <si>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</si>
  <si>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</si>
  <si>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</si>
  <si>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</si>
  <si>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</si>
  <si>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</si>
  <si>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</si>
  <si>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</si>
  <si>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</si>
  <si>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</si>
  <si>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</si>
  <si>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</si>
  <si>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</si>
  <si>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</si>
  <si>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</si>
  <si>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</si>
  <si>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</si>
  <si>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</si>
  <si>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</si>
  <si>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</si>
  <si>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</si>
  <si>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</si>
  <si>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</si>
  <si>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</si>
  <si>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</si>
  <si>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</si>
  <si>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</si>
  <si>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 0.39</t>
  </si>
  <si>
    <t>水道事業</t>
  </si>
  <si>
    <t>一般会計</t>
  </si>
  <si>
    <t>病院事業</t>
  </si>
  <si>
    <t>介護保険事業</t>
  </si>
  <si>
    <t>下水道事業</t>
  </si>
  <si>
    <t>国民健康保険事業</t>
  </si>
  <si>
    <t>小型自動車競走事業</t>
  </si>
  <si>
    <t>母子父子寡婦福祉資金貸付事業</t>
  </si>
  <si>
    <t>その他会計（赤字）</t>
  </si>
  <si>
    <t>その他会計（黒字）</t>
  </si>
  <si>
    <t>-</t>
    <phoneticPr fontId="2"/>
  </si>
  <si>
    <t>-</t>
    <phoneticPr fontId="2"/>
  </si>
  <si>
    <t>浜名湖競艇企業団</t>
    <rPh sb="0" eb="3">
      <t>ハマナコ</t>
    </rPh>
    <rPh sb="3" eb="5">
      <t>キョウテイ</t>
    </rPh>
    <rPh sb="5" eb="7">
      <t>キギョウ</t>
    </rPh>
    <rPh sb="7" eb="8">
      <t>ダン</t>
    </rPh>
    <phoneticPr fontId="2"/>
  </si>
  <si>
    <t>東遠学園組合</t>
    <rPh sb="0" eb="1">
      <t>ヒガシ</t>
    </rPh>
    <rPh sb="1" eb="2">
      <t>トオシ</t>
    </rPh>
    <rPh sb="2" eb="4">
      <t>ガクエン</t>
    </rPh>
    <rPh sb="4" eb="6">
      <t>クミアイ</t>
    </rPh>
    <phoneticPr fontId="2"/>
  </si>
  <si>
    <t>浜名学園組合</t>
    <rPh sb="0" eb="2">
      <t>ハマナ</t>
    </rPh>
    <rPh sb="2" eb="4">
      <t>ガクエン</t>
    </rPh>
    <rPh sb="4" eb="6">
      <t>クミアイ</t>
    </rPh>
    <phoneticPr fontId="2"/>
  </si>
  <si>
    <t>養護老人ホームとよおか管理組合</t>
    <rPh sb="0" eb="2">
      <t>ヨウゴ</t>
    </rPh>
    <rPh sb="2" eb="4">
      <t>ロウジン</t>
    </rPh>
    <rPh sb="11" eb="13">
      <t>カンリ</t>
    </rPh>
    <rPh sb="13" eb="15">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</si>
  <si>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</si>
  <si>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</si>
  <si>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5">
      <t>チホウゼイ</t>
    </rPh>
    <rPh sb="5" eb="7">
      <t>タイノウ</t>
    </rPh>
    <rPh sb="7" eb="9">
      <t>セイリ</t>
    </rPh>
    <rPh sb="9" eb="11">
      <t>キコウ</t>
    </rPh>
    <phoneticPr fontId="2"/>
  </si>
  <si>
    <t>浜松市医療公社</t>
    <rPh sb="0" eb="3">
      <t>ハママツシ</t>
    </rPh>
    <rPh sb="3" eb="5">
      <t>イリョウ</t>
    </rPh>
    <rPh sb="5" eb="7">
      <t>コウシャ</t>
    </rPh>
    <phoneticPr fontId="2"/>
  </si>
  <si>
    <t>浜松市花みどり振興財団</t>
    <rPh sb="0" eb="3">
      <t>ハママツシ</t>
    </rPh>
    <rPh sb="3" eb="4">
      <t>ハナ</t>
    </rPh>
    <rPh sb="7" eb="9">
      <t>シンコウ</t>
    </rPh>
    <rPh sb="9" eb="11">
      <t>ザイダン</t>
    </rPh>
    <phoneticPr fontId="2"/>
  </si>
  <si>
    <t>浜松国際交流協会</t>
    <rPh sb="0" eb="2">
      <t>ハママツ</t>
    </rPh>
    <rPh sb="2" eb="4">
      <t>コクサイ</t>
    </rPh>
    <rPh sb="4" eb="6">
      <t>コウリュウ</t>
    </rPh>
    <rPh sb="6" eb="8">
      <t>キョウカイ</t>
    </rPh>
    <phoneticPr fontId="2"/>
  </si>
  <si>
    <t>浜松市勤労福祉協会</t>
    <rPh sb="0" eb="3">
      <t>ハママツシ</t>
    </rPh>
    <rPh sb="3" eb="5">
      <t>キンロウ</t>
    </rPh>
    <rPh sb="5" eb="7">
      <t>フクシ</t>
    </rPh>
    <rPh sb="7" eb="9">
      <t>キョウカイ</t>
    </rPh>
    <phoneticPr fontId="2"/>
  </si>
  <si>
    <t>浜松まちづくり公社</t>
    <rPh sb="0" eb="2">
      <t>ハママツ</t>
    </rPh>
    <rPh sb="7" eb="9">
      <t>コウシャ</t>
    </rPh>
    <phoneticPr fontId="2"/>
  </si>
  <si>
    <t>浜松市文化振興財団</t>
    <rPh sb="0" eb="3">
      <t>ハママツシ</t>
    </rPh>
    <rPh sb="3" eb="5">
      <t>ブンカ</t>
    </rPh>
    <rPh sb="5" eb="7">
      <t>シンコウ</t>
    </rPh>
    <rPh sb="7" eb="9">
      <t>ザイダン</t>
    </rPh>
    <phoneticPr fontId="2"/>
  </si>
  <si>
    <t>浜松交響楽団</t>
    <rPh sb="0" eb="2">
      <t>ハママツ</t>
    </rPh>
    <rPh sb="2" eb="4">
      <t>コウキョウ</t>
    </rPh>
    <rPh sb="4" eb="6">
      <t>ガクダン</t>
    </rPh>
    <phoneticPr fontId="2"/>
  </si>
  <si>
    <t>浜松市清掃公社</t>
    <rPh sb="0" eb="3">
      <t>ハママツシ</t>
    </rPh>
    <rPh sb="3" eb="5">
      <t>セイソウ</t>
    </rPh>
    <rPh sb="5" eb="7">
      <t>コウシャ</t>
    </rPh>
    <phoneticPr fontId="2"/>
  </si>
  <si>
    <t>なゆた浜北</t>
    <rPh sb="3" eb="5">
      <t>ハマキタ</t>
    </rPh>
    <phoneticPr fontId="2"/>
  </si>
  <si>
    <t>浜松地域イノベーション推進機構</t>
    <rPh sb="0" eb="2">
      <t>ハママツ</t>
    </rPh>
    <rPh sb="2" eb="4">
      <t>チイキ</t>
    </rPh>
    <rPh sb="11" eb="13">
      <t>スイシン</t>
    </rPh>
    <rPh sb="13" eb="15">
      <t>キコウ</t>
    </rPh>
    <phoneticPr fontId="2"/>
  </si>
  <si>
    <t xml:space="preserve">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</si>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</sst>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47077</c:v>
                </c:pt>
                <c:pt idx="1">
                  <c:v>54400</c:v>
                </c:pt>
                <c:pt idx="2">
                  <c:v>47365</c:v>
                </c:pt>
                <c:pt idx="3">
                  <c:v>59649</c:v>
                </c:pt>
                <c:pt idx="4">
                  <c:v>64501</c:v>
                </c:pt>
              </c:numCache>
            </c:numRef>
          </c:val>
          <c:smooth val="0"/>
        </c:ser>
        <c:dLbls>
          <c:showLegendKey val="0"/>
          <c:showVal val="0"/>
          <c:showCatName val="0"/>
          <c:showSerName val="0"/>
          <c:showPercent val="0"/>
          <c:showBubbleSize val="0"/>
        </c:dLbls>
        <c:marker val="1"/>
        <c:smooth val="0"/>
        <c:axId val="234776064"/>
        <c:axId val="234777984"/>
      </c:lineChart>
      <c:catAx>
        <c:axId val="234776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777984"/>
        <c:crosses val="autoZero"/>
        <c:auto val="1"/>
        <c:lblAlgn val="ctr"/>
        <c:lblOffset val="100"/>
        <c:tickLblSkip val="1"/>
        <c:tickMarkSkip val="1"/>
        <c:noMultiLvlLbl val="0"/>
      </c:catAx>
      <c:valAx>
        <c:axId val="234777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77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3.74</c:v>
                </c:pt>
                <c:pt idx="1">
                  <c:v>3.74</c:v>
                </c:pt>
                <c:pt idx="2">
                  <c:v>3.29</c:v>
                </c:pt>
                <c:pt idx="3">
                  <c:v>4.29</c:v>
                </c:pt>
                <c:pt idx="4">
                  <c:v>3.87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8.59</c:v>
                </c:pt>
                <c:pt idx="1">
                  <c:v>8.5299999999999994</c:v>
                </c:pt>
                <c:pt idx="2">
                  <c:v>8.5399999999999991</c:v>
                </c:pt>
                <c:pt idx="3">
                  <c:v>8.5</c:v>
                </c:pt>
                <c:pt idx="4">
                  <c:v>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2783744"/>
        <c:axId val="24278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0.18</c:v>
                </c:pt>
                <c:pt idx="2">
                  <c:v>-0.43</c:v>
                </c:pt>
                <c:pt idx="3">
                  <c:v>1.04</c:v>
                </c:pt>
                <c:pt idx="4">
                  <c:v>-0.39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2783744"/>
        <c:axId val="242785664"/>
      </c:lineChart>
      <c:catAx>
        <c:axId val="2427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785664"/>
        <c:crosses val="autoZero"/>
        <c:auto val="1"/>
        <c:lblAlgn val="ctr"/>
        <c:lblOffset val="100"/>
        <c:tickLblSkip val="1"/>
        <c:tickMarkSkip val="1"/>
        <c:noMultiLvlLbl val="0"/>
      </c:catAx>
      <c:valAx>
        <c:axId val="24278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8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0.13</c:v>
                </c:pt>
                <c:pt idx="4">
                  <c:v>#N/A</c:v>
                </c:pt>
                <c:pt idx="5">
                  <c:v>0.23</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0.39</c:v>
                </c:pt>
                <c:pt idx="2">
                  <c:v>#N/A</c:v>
                </c:pt>
                <c:pt idx="3">
                  <c:v>0.38</c:v>
                </c:pt>
                <c:pt idx="4">
                  <c:v>#N/A</c:v>
                </c:pt>
                <c:pt idx="5">
                  <c:v>0.38</c:v>
                </c:pt>
                <c:pt idx="6">
                  <c:v>#N/A</c:v>
                </c:pt>
                <c:pt idx="7">
                  <c:v>0.38</c:v>
                </c:pt>
                <c:pt idx="8">
                  <c:v>#N/A</c:v>
                </c:pt>
                <c:pt idx="9">
                  <c:v>0.37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1.19</c:v>
                </c:pt>
                <c:pt idx="2">
                  <c:v>#N/A</c:v>
                </c:pt>
                <c:pt idx="3">
                  <c:v>0.53</c:v>
                </c:pt>
                <c:pt idx="4">
                  <c:v>#N/A</c:v>
                </c:pt>
                <c:pt idx="5">
                  <c:v>0.62</c:v>
                </c:pt>
                <c:pt idx="6">
                  <c:v>#N/A</c:v>
                </c:pt>
                <c:pt idx="7">
                  <c:v>0.36</c:v>
                </c:pt>
                <c:pt idx="8">
                  <c:v>#N/A</c:v>
                </c:pt>
                <c:pt idx="9">
                  <c:v>0.47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0.99</c:v>
                </c:pt>
                <c:pt idx="2">
                  <c:v>#N/A</c:v>
                </c:pt>
                <c:pt idx="3">
                  <c:v>1.2</c:v>
                </c:pt>
                <c:pt idx="4">
                  <c:v>#N/A</c:v>
                </c:pt>
                <c:pt idx="5">
                  <c:v>1.1200000000000001</c:v>
                </c:pt>
                <c:pt idx="6">
                  <c:v>#N/A</c:v>
                </c:pt>
                <c:pt idx="7">
                  <c:v>1.29</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0.24</c:v>
                </c:pt>
                <c:pt idx="4">
                  <c:v>#N/A</c:v>
                </c:pt>
                <c:pt idx="5">
                  <c:v>0.31</c:v>
                </c:pt>
                <c:pt idx="6">
                  <c:v>#N/A</c:v>
                </c:pt>
                <c:pt idx="7">
                  <c:v>0.25</c:v>
                </c:pt>
                <c:pt idx="8">
                  <c:v>#N/A</c:v>
                </c:pt>
                <c:pt idx="9">
                  <c:v>1.21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2.16</c:v>
                </c:pt>
                <c:pt idx="2">
                  <c:v>#N/A</c:v>
                </c:pt>
                <c:pt idx="3">
                  <c:v>1.84</c:v>
                </c:pt>
                <c:pt idx="4">
                  <c:v>#N/A</c:v>
                </c:pt>
                <c:pt idx="5">
                  <c:v>1.66</c:v>
                </c:pt>
                <c:pt idx="6">
                  <c:v>#N/A</c:v>
                </c:pt>
                <c:pt idx="7">
                  <c:v>1.75</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3.73</c:v>
                </c:pt>
                <c:pt idx="2">
                  <c:v>#N/A</c:v>
                </c:pt>
                <c:pt idx="3">
                  <c:v>3.73</c:v>
                </c:pt>
                <c:pt idx="4">
                  <c:v>#N/A</c:v>
                </c:pt>
                <c:pt idx="5">
                  <c:v>3.26</c:v>
                </c:pt>
                <c:pt idx="6">
                  <c:v>#N/A</c:v>
                </c:pt>
                <c:pt idx="7">
                  <c:v>4.25</c:v>
                </c:pt>
                <c:pt idx="8">
                  <c:v>#N/A</c:v>
                </c:pt>
                <c:pt idx="9">
                  <c:v>3.82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5.66</c:v>
                </c:pt>
                <c:pt idx="2">
                  <c:v>#N/A</c:v>
                </c:pt>
                <c:pt idx="3">
                  <c:v>5.89</c:v>
                </c:pt>
                <c:pt idx="4">
                  <c:v>#N/A</c:v>
                </c:pt>
                <c:pt idx="5">
                  <c:v>6.5</c:v>
                </c:pt>
                <c:pt idx="6">
                  <c:v>#N/A</c:v>
                </c:pt>
                <c:pt idx="7">
                  <c:v>6.83</c:v>
                </c:pt>
                <c:pt idx="8">
                  <c:v>#N/A</c:v>
                </c:pt>
                <c:pt idx="9">
                  <c:v>7.24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3629056"/>
        <c:axId val="243630848"/>
      </c:barChart>
      <c:catAx>
        <c:axId val="24362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630848"/>
        <c:crosses val="autoZero"/>
        <c:auto val="1"/>
        <c:lblAlgn val="ctr"/>
        <c:lblOffset val="100"/>
        <c:tickLblSkip val="1"/>
        <c:tickMarkSkip val="1"/>
        <c:noMultiLvlLbl val="0"/>
      </c:catAx>
      <c:valAx>
        <c:axId val="24363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62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29652</c:v>
                </c:pt>
                <c:pt idx="5">
                  <c:v>33028</c:v>
                </c:pt>
                <c:pt idx="8">
                  <c:v>31433</c:v>
                </c:pt>
                <c:pt idx="11">
                  <c:v>31182</c:v>
                </c:pt>
                <c:pt idx="14">
                  <c:v>31638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3875</c:v>
                </c:pt>
                <c:pt idx="3">
                  <c:v>4922</c:v>
                </c:pt>
                <c:pt idx="6">
                  <c:v>1296</c:v>
                </c:pt>
                <c:pt idx="9">
                  <c:v>1125</c:v>
                </c:pt>
                <c:pt idx="12">
                  <c:v>1194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4</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6510</c:v>
                </c:pt>
                <c:pt idx="3">
                  <c:v>6427</c:v>
                </c:pt>
                <c:pt idx="6">
                  <c:v>6286</c:v>
                </c:pt>
                <c:pt idx="9">
                  <c:v>6216</c:v>
                </c:pt>
                <c:pt idx="12">
                  <c:v>6494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1667</c:v>
                </c:pt>
                <c:pt idx="3">
                  <c:v>2000</c:v>
                </c:pt>
                <c:pt idx="6">
                  <c:v>2333</c:v>
                </c:pt>
                <c:pt idx="9">
                  <c:v>2667</c:v>
                </c:pt>
                <c:pt idx="12">
                  <c:v>3000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35097</c:v>
                </c:pt>
                <c:pt idx="3">
                  <c:v>34933</c:v>
                </c:pt>
                <c:pt idx="6">
                  <c:v>35577</c:v>
                </c:pt>
                <c:pt idx="9">
                  <c:v>33791</c:v>
                </c:pt>
                <c:pt idx="12">
                  <c:v>33241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3331072"/>
        <c:axId val="24333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17501</c:v>
                </c:pt>
                <c:pt idx="2">
                  <c:v>#N/A</c:v>
                </c:pt>
                <c:pt idx="3">
                  <c:v>#N/A</c:v>
                </c:pt>
                <c:pt idx="4">
                  <c:v>15257</c:v>
                </c:pt>
                <c:pt idx="5">
                  <c:v>#N/A</c:v>
                </c:pt>
                <c:pt idx="6">
                  <c:v>#N/A</c:v>
                </c:pt>
                <c:pt idx="7">
                  <c:v>14063</c:v>
                </c:pt>
                <c:pt idx="8">
                  <c:v>#N/A</c:v>
                </c:pt>
                <c:pt idx="9">
                  <c:v>#N/A</c:v>
                </c:pt>
                <c:pt idx="10">
                  <c:v>12620</c:v>
                </c:pt>
                <c:pt idx="11">
                  <c:v>#N/A</c:v>
                </c:pt>
                <c:pt idx="12">
                  <c:v>#N/A</c:v>
                </c:pt>
                <c:pt idx="13">
                  <c:v>12294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3331072"/>
        <c:axId val="243332992"/>
      </c:lineChart>
      <c:catAx>
        <c:axId val="2433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332992"/>
        <c:crosses val="autoZero"/>
        <c:auto val="1"/>
        <c:lblAlgn val="ctr"/>
        <c:lblOffset val="100"/>
        <c:tickLblSkip val="1"/>
        <c:tickMarkSkip val="1"/>
        <c:noMultiLvlLbl val="0"/>
      </c:catAx>
      <c:valAx>
        <c:axId val="24333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33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304091</c:v>
                </c:pt>
                <c:pt idx="5">
                  <c:v>312263</c:v>
                </c:pt>
                <c:pt idx="8">
                  <c:v>319411</c:v>
                </c:pt>
                <c:pt idx="11">
                  <c:v>321450</c:v>
                </c:pt>
                <c:pt idx="14">
                  <c:v>330413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57421</c:v>
                </c:pt>
                <c:pt idx="5">
                  <c:v>58690</c:v>
                </c:pt>
                <c:pt idx="8">
                  <c:v>57087</c:v>
                </c:pt>
                <c:pt idx="11">
                  <c:v>57590</c:v>
                </c:pt>
                <c:pt idx="14">
                  <c:v>58626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45747</c:v>
                </c:pt>
                <c:pt idx="5">
                  <c:v>56714</c:v>
                </c:pt>
                <c:pt idx="8">
                  <c:v>63039</c:v>
                </c:pt>
                <c:pt idx="11">
                  <c:v>63080</c:v>
                </c:pt>
                <c:pt idx="14">
                  <c:v>65273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4457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45798</c:v>
                </c:pt>
                <c:pt idx="3">
                  <c:v>43509</c:v>
                </c:pt>
                <c:pt idx="6">
                  <c:v>39382</c:v>
                </c:pt>
                <c:pt idx="9">
                  <c:v>37202</c:v>
                </c:pt>
                <c:pt idx="12">
                  <c:v>37163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c:v>
                </c:pt>
                <c:pt idx="3">
                  <c:v>116</c:v>
                </c:pt>
                <c:pt idx="6">
                  <c:v>98</c:v>
                </c:pt>
                <c:pt idx="9">
                  <c:v>81</c:v>
                </c:pt>
                <c:pt idx="12">
                  <c:v>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97270</c:v>
                </c:pt>
                <c:pt idx="3">
                  <c:v>94179</c:v>
                </c:pt>
                <c:pt idx="6">
                  <c:v>88999</c:v>
                </c:pt>
                <c:pt idx="9">
                  <c:v>84325</c:v>
                </c:pt>
                <c:pt idx="12">
                  <c:v>84476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15006</c:v>
                </c:pt>
                <c:pt idx="3">
                  <c:v>13763</c:v>
                </c:pt>
                <c:pt idx="6">
                  <c:v>12493</c:v>
                </c:pt>
                <c:pt idx="9">
                  <c:v>12337</c:v>
                </c:pt>
                <c:pt idx="12">
                  <c:v>11522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287679</c:v>
                </c:pt>
                <c:pt idx="3">
                  <c:v>289757</c:v>
                </c:pt>
                <c:pt idx="6">
                  <c:v>286862</c:v>
                </c:pt>
                <c:pt idx="9">
                  <c:v>283000</c:v>
                </c:pt>
                <c:pt idx="12">
                  <c:v>281064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4001792"/>
        <c:axId val="24402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43084</c:v>
                </c:pt>
                <c:pt idx="2">
                  <c:v>#N/A</c:v>
                </c:pt>
                <c:pt idx="3">
                  <c:v>#N/A</c:v>
                </c:pt>
                <c:pt idx="4">
                  <c:v>13657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4001792"/>
        <c:axId val="244020352"/>
      </c:lineChart>
      <c:catAx>
        <c:axId val="2440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020352"/>
        <c:crosses val="autoZero"/>
        <c:auto val="1"/>
        <c:lblAlgn val="ctr"/>
        <c:lblOffset val="100"/>
        <c:tickLblSkip val="1"/>
        <c:tickMarkSkip val="1"/>
        <c:noMultiLvlLbl val="0"/>
      </c:catAx>
      <c:valAx>
        <c:axId val="24402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00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年度の実質公債費比率の分子は、公債費元利償還金の</a:t>
          </a:r>
          <a:r>
            <a:rPr lang="en-US" altLang="ja-JP" sz="1100" b="0" i="0" baseline="0">
              <a:solidFill>
                <a:schemeClr val="dk1"/>
              </a:solidFill>
              <a:effectLst/>
              <a:latin typeface="+mn-lt"/>
              <a:ea typeface="+mn-ea"/>
              <a:cs typeface="+mn-cs"/>
            </a:rPr>
            <a:t>5.5</a:t>
          </a:r>
          <a:r>
            <a:rPr lang="ja-JP" altLang="en-US" sz="1100" b="0" i="0" baseline="0">
              <a:solidFill>
                <a:schemeClr val="dk1"/>
              </a:solidFill>
              <a:effectLst/>
              <a:latin typeface="+mn-lt"/>
              <a:ea typeface="+mn-ea"/>
              <a:cs typeface="+mn-cs"/>
            </a:rPr>
            <a:t>億円の減などにより、</a:t>
          </a:r>
          <a:r>
            <a:rPr lang="ja-JP" altLang="ja-JP" sz="1100" b="0" i="0" baseline="0">
              <a:solidFill>
                <a:schemeClr val="dk1"/>
              </a:solidFill>
              <a:effectLst/>
              <a:latin typeface="+mn-lt"/>
              <a:ea typeface="+mn-ea"/>
              <a:cs typeface="+mn-cs"/>
            </a:rPr>
            <a:t>前年より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億円の減となった。本市では、中期財政計画（平成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年度まで）において、中長期的な視点から規律ある財政運営を行い、不足の事態が生じても住民サービスを安定的かつ継続的に提供できる強固な財政基盤を構築するため、一人あたり市債残高に加え、実質公債費比率を「類似政令指定都市平均を下回る」ことを補足目標と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年度以降、将来負担比率の分子は減少しており、平成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年度についても前年度比</a:t>
          </a:r>
          <a:r>
            <a:rPr lang="en-US" altLang="ja-JP" sz="1100" b="0" i="0" baseline="0">
              <a:solidFill>
                <a:schemeClr val="dk1"/>
              </a:solidFill>
              <a:effectLst/>
              <a:latin typeface="+mn-lt"/>
              <a:ea typeface="+mn-ea"/>
              <a:cs typeface="+mn-cs"/>
            </a:rPr>
            <a:t>149</a:t>
          </a:r>
          <a:r>
            <a:rPr lang="ja-JP" altLang="ja-JP" sz="1100" b="0" i="0" baseline="0">
              <a:solidFill>
                <a:schemeClr val="dk1"/>
              </a:solidFill>
              <a:effectLst/>
              <a:latin typeface="+mn-lt"/>
              <a:ea typeface="+mn-ea"/>
              <a:cs typeface="+mn-cs"/>
            </a:rPr>
            <a:t>億円の減となった。主な要因は、将来負担額については、</a:t>
          </a:r>
          <a:r>
            <a:rPr lang="ja-JP" altLang="ja-JP" sz="1100">
              <a:solidFill>
                <a:schemeClr val="dk1"/>
              </a:solidFill>
              <a:effectLst/>
              <a:latin typeface="+mn-lt"/>
              <a:ea typeface="+mn-ea"/>
              <a:cs typeface="+mn-cs"/>
            </a:rPr>
            <a:t>地方債現在高の減や、債務負担行為に基づく支出予定額の減などにより前年度比</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億円の減</a:t>
          </a:r>
          <a:r>
            <a:rPr lang="ja-JP" altLang="ja-JP" sz="1100" b="0" i="0" baseline="0">
              <a:solidFill>
                <a:schemeClr val="dk1"/>
              </a:solidFill>
              <a:effectLst/>
              <a:latin typeface="+mn-lt"/>
              <a:ea typeface="+mn-ea"/>
              <a:cs typeface="+mn-cs"/>
            </a:rPr>
            <a:t>となったことが挙げられる。また、充当可能財源等については、基準財政需要額算入見込額が合併特例債などの増などにより前年度比</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億円の増となったこと、充当可能特定歳入が都市計画税収の充当見込額の増により前年度比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億円の増となったことも要因である。今後についても、規律ある財政運営を推進することで、引き続き将来負担</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が中期財政計画（平成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年度まで）において</a:t>
          </a:r>
          <a:r>
            <a:rPr lang="ja-JP" altLang="en-US" sz="1100" b="0" i="0" baseline="0">
              <a:solidFill>
                <a:schemeClr val="dk1"/>
              </a:solidFill>
              <a:effectLst/>
              <a:latin typeface="+mn-lt"/>
              <a:ea typeface="+mn-ea"/>
              <a:cs typeface="+mn-cs"/>
            </a:rPr>
            <a:t>目標としている、「実質</a:t>
          </a:r>
          <a:r>
            <a:rPr lang="en-US" altLang="ja-JP" sz="1100" b="0" i="0" baseline="0">
              <a:solidFill>
                <a:schemeClr val="dk1"/>
              </a:solidFill>
              <a:effectLst/>
              <a:latin typeface="+mn-lt"/>
              <a:ea typeface="+mn-ea"/>
              <a:cs typeface="+mn-cs"/>
            </a:rPr>
            <a:t>0%</a:t>
          </a:r>
          <a:r>
            <a:rPr lang="ja-JP" altLang="en-US" sz="1100" b="0" i="0" baseline="0">
              <a:solidFill>
                <a:schemeClr val="dk1"/>
              </a:solidFill>
              <a:effectLst/>
              <a:latin typeface="+mn-lt"/>
              <a:ea typeface="+mn-ea"/>
              <a:cs typeface="+mn-cs"/>
            </a:rPr>
            <a:t>近傍を維持」できる</a:t>
          </a:r>
          <a:r>
            <a:rPr lang="ja-JP" altLang="ja-JP" sz="1100" b="0" i="0" baseline="0">
              <a:solidFill>
                <a:schemeClr val="dk1"/>
              </a:solidFill>
              <a:effectLst/>
              <a:latin typeface="+mn-lt"/>
              <a:ea typeface="+mn-ea"/>
              <a:cs typeface="+mn-cs"/>
            </a:rPr>
            <a:t>よう努めていく。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類似団体内では中位に位置。景気低迷に伴う市税の減等により平成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年度をピークに悪化していたが、平成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にかけて</a:t>
          </a:r>
          <a:r>
            <a:rPr lang="ja-JP" altLang="ja-JP" sz="1100" b="0" i="0" baseline="0">
              <a:solidFill>
                <a:schemeClr val="dk1"/>
              </a:solidFill>
              <a:effectLst/>
              <a:latin typeface="+mn-lt"/>
              <a:ea typeface="+mn-ea"/>
              <a:cs typeface="+mn-cs"/>
            </a:rPr>
            <a:t>法人市民税の税収の増などにより基準財政収入額が増加し、改善傾向となる。平成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年度についても引き続き</a:t>
          </a:r>
          <a:r>
            <a:rPr lang="ja-JP" altLang="ja-JP" sz="1100">
              <a:solidFill>
                <a:schemeClr val="dk1"/>
              </a:solidFill>
              <a:effectLst/>
              <a:latin typeface="+mn-lt"/>
              <a:ea typeface="+mn-ea"/>
              <a:cs typeface="+mn-cs"/>
            </a:rPr>
            <a:t>個人市民税や固定資産税の算入額増などによる基準財政収入額の増などにより前年度より</a:t>
          </a:r>
          <a:r>
            <a:rPr lang="en-US" altLang="ja-JP" sz="1100">
              <a:solidFill>
                <a:schemeClr val="dk1"/>
              </a:solidFill>
              <a:effectLst/>
              <a:latin typeface="+mn-lt"/>
              <a:ea typeface="+mn-ea"/>
              <a:cs typeface="+mn-cs"/>
            </a:rPr>
            <a:t>0.004</a:t>
          </a:r>
          <a:r>
            <a:rPr lang="ja-JP" altLang="ja-JP" sz="1100">
              <a:solidFill>
                <a:schemeClr val="dk1"/>
              </a:solidFill>
              <a:effectLst/>
              <a:latin typeface="+mn-lt"/>
              <a:ea typeface="+mn-ea"/>
              <a:cs typeface="+mn-cs"/>
            </a:rPr>
            <a:t>ポイント改善</a:t>
          </a:r>
          <a:r>
            <a:rPr lang="ja-JP" altLang="en-US"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た。今後も行財政改革により歳出の削減に努めるとともに歳入の確保に努め、財政基盤を強化していく。</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105410</xdr:rowOff>
    </xdr:to>
    <xdr:cxnSp macro="">
      <xdr:nvCxnSpPr>
        <xdr:cNvPr id="66" name="直線コネクタ 65"/>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105410</xdr:rowOff>
    </xdr:from>
    <xdr:to>
      <xdr:col>6</xdr:col>
      <xdr:colOff>0</xdr:colOff>
      <xdr:row>39</xdr:row>
      <xdr:rowOff>153670</xdr:rowOff>
    </xdr:to>
    <xdr:cxnSp macro="">
      <xdr:nvCxnSpPr>
        <xdr:cNvPr id="69" name="直線コネクタ 68"/>
        <xdr:cNvCxnSpPr/>
      </xdr:nvCxnSpPr>
      <xdr:spPr>
        <a:xfrm flipV="1">
          <a:off x="3225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30480</xdr:rowOff>
    </xdr:to>
    <xdr:cxnSp macro="">
      <xdr:nvCxnSpPr>
        <xdr:cNvPr id="72" name="直線コネクタ 71"/>
        <xdr:cNvCxnSpPr/>
      </xdr:nvCxnSpPr>
      <xdr:spPr>
        <a:xfrm flipV="1">
          <a:off x="2336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127000</xdr:rowOff>
    </xdr:to>
    <xdr:cxnSp macro="">
      <xdr:nvCxnSpPr>
        <xdr:cNvPr id="75" name="直線コネクタ 74"/>
        <xdr:cNvCxnSpPr/>
      </xdr:nvCxnSpPr>
      <xdr:spPr>
        <a:xfrm flipV="1">
          <a:off x="1447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54610</xdr:rowOff>
    </xdr:from>
    <xdr:to>
      <xdr:col>6</xdr:col>
      <xdr:colOff>50800</xdr:colOff>
      <xdr:row>39</xdr:row>
      <xdr:rowOff>156210</xdr:rowOff>
    </xdr:to>
    <xdr:sp macro="" textlink="">
      <xdr:nvSpPr>
        <xdr:cNvPr id="87" name="円/楕円 86"/>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166387</xdr:rowOff>
    </xdr:from>
    <xdr:ext cx="736600" cy="259045"/>
    <xdr:sp macro="" textlink="">
      <xdr:nvSpPr>
        <xdr:cNvPr id="88" name="テキスト ボックス 87"/>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9" name="円/楕円 88"/>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90" name="テキスト ボックス 89"/>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年度以降、道路維持補修費や扶助費などの経常経費の増加に伴い年々悪化傾向にあった</a:t>
          </a:r>
          <a:r>
            <a:rPr lang="ja-JP" altLang="en-US" sz="1050" b="0" i="0" baseline="0">
              <a:solidFill>
                <a:schemeClr val="dk1"/>
              </a:solidFill>
              <a:effectLst/>
              <a:latin typeface="+mn-lt"/>
              <a:ea typeface="+mn-ea"/>
              <a:cs typeface="+mn-cs"/>
            </a:rPr>
            <a:t>が、</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年度は人件費（退職金）</a:t>
          </a:r>
          <a:r>
            <a:rPr lang="ja-JP" altLang="en-US" sz="1050" b="0" i="0" baseline="0">
              <a:solidFill>
                <a:schemeClr val="dk1"/>
              </a:solidFill>
              <a:effectLst/>
              <a:latin typeface="+mn-lt"/>
              <a:ea typeface="+mn-ea"/>
              <a:cs typeface="+mn-cs"/>
            </a:rPr>
            <a:t>等の</a:t>
          </a:r>
          <a:r>
            <a:rPr lang="ja-JP" altLang="ja-JP" sz="1050">
              <a:solidFill>
                <a:schemeClr val="dk1"/>
              </a:solidFill>
              <a:effectLst/>
              <a:latin typeface="+mn-lt"/>
              <a:ea typeface="+mn-ea"/>
              <a:cs typeface="+mn-cs"/>
            </a:rPr>
            <a:t>経常経費充当一般財源</a:t>
          </a:r>
          <a:r>
            <a:rPr lang="ja-JP" altLang="ja-JP" sz="1050" b="0" i="0" baseline="0">
              <a:solidFill>
                <a:schemeClr val="dk1"/>
              </a:solidFill>
              <a:effectLst/>
              <a:latin typeface="+mn-lt"/>
              <a:ea typeface="+mn-ea"/>
              <a:cs typeface="+mn-cs"/>
            </a:rPr>
            <a:t>（分子）が前年度比</a:t>
          </a:r>
          <a:r>
            <a:rPr lang="en-US" altLang="ja-JP" sz="1050" b="0" i="0" baseline="0">
              <a:solidFill>
                <a:schemeClr val="dk1"/>
              </a:solidFill>
              <a:effectLst/>
              <a:latin typeface="+mn-lt"/>
              <a:ea typeface="+mn-ea"/>
              <a:cs typeface="+mn-cs"/>
            </a:rPr>
            <a:t>9</a:t>
          </a:r>
          <a:r>
            <a:rPr lang="ja-JP" altLang="ja-JP" sz="1050" b="0" i="0" baseline="0">
              <a:solidFill>
                <a:schemeClr val="dk1"/>
              </a:solidFill>
              <a:effectLst/>
              <a:latin typeface="+mn-lt"/>
              <a:ea typeface="+mn-ea"/>
              <a:cs typeface="+mn-cs"/>
            </a:rPr>
            <a:t>億円の減となったことや、税率引上げの影響の平年度化などによる地方消費税交付金の増などにより経常一般財源（分母）が前年度比</a:t>
          </a:r>
          <a:r>
            <a:rPr lang="en-US" altLang="ja-JP" sz="1050" b="0" i="0" baseline="0">
              <a:solidFill>
                <a:schemeClr val="dk1"/>
              </a:solidFill>
              <a:effectLst/>
              <a:latin typeface="+mn-lt"/>
              <a:ea typeface="+mn-ea"/>
              <a:cs typeface="+mn-cs"/>
            </a:rPr>
            <a:t>17</a:t>
          </a:r>
          <a:r>
            <a:rPr lang="ja-JP" altLang="ja-JP" sz="1050" b="0" i="0" baseline="0">
              <a:solidFill>
                <a:schemeClr val="dk1"/>
              </a:solidFill>
              <a:effectLst/>
              <a:latin typeface="+mn-lt"/>
              <a:ea typeface="+mn-ea"/>
              <a:cs typeface="+mn-cs"/>
            </a:rPr>
            <a:t>億円の増となったことによる相乗効果により、</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年ぶりに改善した。</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28</a:t>
          </a:r>
          <a:r>
            <a:rPr lang="ja-JP" altLang="en-US" sz="1050">
              <a:solidFill>
                <a:schemeClr val="dk1"/>
              </a:solidFill>
              <a:effectLst/>
              <a:latin typeface="+mn-lt"/>
              <a:ea typeface="+mn-ea"/>
              <a:cs typeface="+mn-cs"/>
            </a:rPr>
            <a:t>年度は</a:t>
          </a:r>
          <a:r>
            <a:rPr lang="ja-JP" altLang="ja-JP" sz="1050">
              <a:solidFill>
                <a:schemeClr val="dk1"/>
              </a:solidFill>
              <a:effectLst/>
              <a:latin typeface="+mn-lt"/>
              <a:ea typeface="+mn-ea"/>
              <a:cs typeface="+mn-cs"/>
            </a:rPr>
            <a:t>経常一般財源</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地方消費税交付金の減及び臨時財政対策債の減等により減少。また経常経費充当一般財源は、私立保育所の創設及び新制度移行による特定教育・保育施設運営事業費等の増に伴う扶助費の増や、介護保険事業特別会計繰出金の増に伴う繰出金の増、下水道事業会計負担金の増に伴う補助費等の増などにより増加し、経常収支比率は前年度より上昇した。</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61</xdr:row>
      <xdr:rowOff>164193</xdr:rowOff>
    </xdr:to>
    <xdr:cxnSp macro="">
      <xdr:nvCxnSpPr>
        <xdr:cNvPr id="131" name="直線コネクタ 130"/>
        <xdr:cNvCxnSpPr/>
      </xdr:nvCxnSpPr>
      <xdr:spPr>
        <a:xfrm>
          <a:off x="4114800" y="10312400"/>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2"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61</xdr:row>
      <xdr:rowOff>14817</xdr:rowOff>
    </xdr:to>
    <xdr:cxnSp macro="">
      <xdr:nvCxnSpPr>
        <xdr:cNvPr id="134" name="直線コネクタ 133"/>
        <xdr:cNvCxnSpPr/>
      </xdr:nvCxnSpPr>
      <xdr:spPr>
        <a:xfrm flipV="1">
          <a:off x="3225800" y="103124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6" name="テキスト ボックス 13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71362</xdr:rowOff>
    </xdr:from>
    <xdr:to>
      <xdr:col>4</xdr:col>
      <xdr:colOff>482600</xdr:colOff>
      <xdr:row>61</xdr:row>
      <xdr:rowOff>14817</xdr:rowOff>
    </xdr:to>
    <xdr:cxnSp macro="">
      <xdr:nvCxnSpPr>
        <xdr:cNvPr id="137" name="直線コネクタ 136"/>
        <xdr:cNvCxnSpPr/>
      </xdr:nvCxnSpPr>
      <xdr:spPr>
        <a:xfrm>
          <a:off x="2336800" y="103583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9" name="テキスト ボックス 13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60</xdr:row>
      <xdr:rowOff>71362</xdr:rowOff>
    </xdr:to>
    <xdr:cxnSp macro="">
      <xdr:nvCxnSpPr>
        <xdr:cNvPr id="140" name="直線コネクタ 139"/>
        <xdr:cNvCxnSpPr/>
      </xdr:nvCxnSpPr>
      <xdr:spPr>
        <a:xfrm>
          <a:off x="1447800" y="1023196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113393</xdr:rowOff>
    </xdr:from>
    <xdr:to>
      <xdr:col>7</xdr:col>
      <xdr:colOff>203200</xdr:colOff>
      <xdr:row>62</xdr:row>
      <xdr:rowOff>43543</xdr:rowOff>
    </xdr:to>
    <xdr:sp macro="" textlink="">
      <xdr:nvSpPr>
        <xdr:cNvPr id="150" name="円/楕円 149"/>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129920</xdr:rowOff>
    </xdr:from>
    <xdr:ext cx="762000" cy="259045"/>
    <xdr:sp macro="" textlink="">
      <xdr:nvSpPr>
        <xdr:cNvPr id="151" name="財政構造の弾力性該当値テキスト"/>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2" name="円/楕円 151"/>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86377</xdr:rowOff>
    </xdr:from>
    <xdr:ext cx="736600" cy="259045"/>
    <xdr:sp macro="" textlink="">
      <xdr:nvSpPr>
        <xdr:cNvPr id="153" name="テキスト ボックス 152"/>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4" name="円/楕円 153"/>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5" name="テキスト ボックス 154"/>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20562</xdr:rowOff>
    </xdr:from>
    <xdr:to>
      <xdr:col>3</xdr:col>
      <xdr:colOff>330200</xdr:colOff>
      <xdr:row>60</xdr:row>
      <xdr:rowOff>122162</xdr:rowOff>
    </xdr:to>
    <xdr:sp macro="" textlink="">
      <xdr:nvSpPr>
        <xdr:cNvPr id="156" name="円/楕円 155"/>
        <xdr:cNvSpPr/>
      </xdr:nvSpPr>
      <xdr:spPr>
        <a:xfrm>
          <a:off x="2286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132339</xdr:rowOff>
    </xdr:from>
    <xdr:ext cx="762000" cy="259045"/>
    <xdr:sp macro="" textlink="">
      <xdr:nvSpPr>
        <xdr:cNvPr id="157" name="テキスト ボックス 156"/>
        <xdr:cNvSpPr txBox="1"/>
      </xdr:nvSpPr>
      <xdr:spPr>
        <a:xfrm>
          <a:off x="1955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8" name="円/楕円 157"/>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59" name="テキスト ボックス 158"/>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定員適正化計画の着実な実施及び行政の効率化の推進により、類似団体平均を下回っている。人件費は、定年退職者</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人の減（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H28:124</a:t>
          </a:r>
          <a:r>
            <a:rPr lang="ja-JP" altLang="ja-JP" sz="1100" b="0" i="0" baseline="0">
              <a:solidFill>
                <a:schemeClr val="dk1"/>
              </a:solidFill>
              <a:effectLst/>
              <a:latin typeface="+mn-lt"/>
              <a:ea typeface="+mn-ea"/>
              <a:cs typeface="+mn-cs"/>
            </a:rPr>
            <a:t>人）などにより</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億円の減となったものの、物件費の</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億円の増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の影響により増加となった。今後も引き続き定員適正化計画（平成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年から</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年間で職員定数</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人の削減を目指す）等を着実に実施し人件費及び物件費の削減に努める。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14926</xdr:rowOff>
    </xdr:from>
    <xdr:to>
      <xdr:col>7</xdr:col>
      <xdr:colOff>152400</xdr:colOff>
      <xdr:row>82</xdr:row>
      <xdr:rowOff>70450</xdr:rowOff>
    </xdr:to>
    <xdr:cxnSp macro="">
      <xdr:nvCxnSpPr>
        <xdr:cNvPr id="192" name="直線コネクタ 191"/>
        <xdr:cNvCxnSpPr/>
      </xdr:nvCxnSpPr>
      <xdr:spPr>
        <a:xfrm>
          <a:off x="4114800" y="14073826"/>
          <a:ext cx="838200" cy="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137295</xdr:rowOff>
    </xdr:from>
    <xdr:to>
      <xdr:col>6</xdr:col>
      <xdr:colOff>0</xdr:colOff>
      <xdr:row>82</xdr:row>
      <xdr:rowOff>14926</xdr:rowOff>
    </xdr:to>
    <xdr:cxnSp macro="">
      <xdr:nvCxnSpPr>
        <xdr:cNvPr id="195" name="直線コネクタ 194"/>
        <xdr:cNvCxnSpPr/>
      </xdr:nvCxnSpPr>
      <xdr:spPr>
        <a:xfrm>
          <a:off x="3225800" y="14024745"/>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28952</xdr:rowOff>
    </xdr:from>
    <xdr:to>
      <xdr:col>4</xdr:col>
      <xdr:colOff>482600</xdr:colOff>
      <xdr:row>81</xdr:row>
      <xdr:rowOff>137295</xdr:rowOff>
    </xdr:to>
    <xdr:cxnSp macro="">
      <xdr:nvCxnSpPr>
        <xdr:cNvPr id="198" name="直線コネクタ 197"/>
        <xdr:cNvCxnSpPr/>
      </xdr:nvCxnSpPr>
      <xdr:spPr>
        <a:xfrm>
          <a:off x="2336800" y="13916402"/>
          <a:ext cx="889000" cy="1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19155</xdr:rowOff>
    </xdr:from>
    <xdr:to>
      <xdr:col>3</xdr:col>
      <xdr:colOff>279400</xdr:colOff>
      <xdr:row>81</xdr:row>
      <xdr:rowOff>28952</xdr:rowOff>
    </xdr:to>
    <xdr:cxnSp macro="">
      <xdr:nvCxnSpPr>
        <xdr:cNvPr id="201" name="直線コネクタ 200"/>
        <xdr:cNvCxnSpPr/>
      </xdr:nvCxnSpPr>
      <xdr:spPr>
        <a:xfrm>
          <a:off x="1447800" y="1390660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19650</xdr:rowOff>
    </xdr:from>
    <xdr:to>
      <xdr:col>7</xdr:col>
      <xdr:colOff>203200</xdr:colOff>
      <xdr:row>82</xdr:row>
      <xdr:rowOff>121250</xdr:rowOff>
    </xdr:to>
    <xdr:sp macro="" textlink="">
      <xdr:nvSpPr>
        <xdr:cNvPr id="211" name="円/楕円 210"/>
        <xdr:cNvSpPr/>
      </xdr:nvSpPr>
      <xdr:spPr>
        <a:xfrm>
          <a:off x="4902200" y="140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36177</xdr:rowOff>
    </xdr:from>
    <xdr:ext cx="762000" cy="259045"/>
    <xdr:sp macro="" textlink="">
      <xdr:nvSpPr>
        <xdr:cNvPr id="212" name="人件費・物件費等の状況該当値テキスト"/>
        <xdr:cNvSpPr txBox="1"/>
      </xdr:nvSpPr>
      <xdr:spPr>
        <a:xfrm>
          <a:off x="5041900" y="1392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135576</xdr:rowOff>
    </xdr:from>
    <xdr:to>
      <xdr:col>6</xdr:col>
      <xdr:colOff>50800</xdr:colOff>
      <xdr:row>82</xdr:row>
      <xdr:rowOff>65726</xdr:rowOff>
    </xdr:to>
    <xdr:sp macro="" textlink="">
      <xdr:nvSpPr>
        <xdr:cNvPr id="213" name="円/楕円 212"/>
        <xdr:cNvSpPr/>
      </xdr:nvSpPr>
      <xdr:spPr>
        <a:xfrm>
          <a:off x="4064000" y="140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75903</xdr:rowOff>
    </xdr:from>
    <xdr:ext cx="736600" cy="259045"/>
    <xdr:sp macro="" textlink="">
      <xdr:nvSpPr>
        <xdr:cNvPr id="214" name="テキスト ボックス 213"/>
        <xdr:cNvSpPr txBox="1"/>
      </xdr:nvSpPr>
      <xdr:spPr>
        <a:xfrm>
          <a:off x="3733800" y="1379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107,987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86495</xdr:rowOff>
    </xdr:from>
    <xdr:to>
      <xdr:col>4</xdr:col>
      <xdr:colOff>533400</xdr:colOff>
      <xdr:row>82</xdr:row>
      <xdr:rowOff>16645</xdr:rowOff>
    </xdr:to>
    <xdr:sp macro="" textlink="">
      <xdr:nvSpPr>
        <xdr:cNvPr id="215" name="円/楕円 214"/>
        <xdr:cNvSpPr/>
      </xdr:nvSpPr>
      <xdr:spPr>
        <a:xfrm>
          <a:off x="3175000" y="13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26822</xdr:rowOff>
    </xdr:from>
    <xdr:ext cx="762000" cy="259045"/>
    <xdr:sp macro="" textlink="">
      <xdr:nvSpPr>
        <xdr:cNvPr id="216" name="テキスト ボックス 215"/>
        <xdr:cNvSpPr txBox="1"/>
      </xdr:nvSpPr>
      <xdr:spPr>
        <a:xfrm>
          <a:off x="2844800" y="137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149602</xdr:rowOff>
    </xdr:from>
    <xdr:to>
      <xdr:col>3</xdr:col>
      <xdr:colOff>330200</xdr:colOff>
      <xdr:row>81</xdr:row>
      <xdr:rowOff>79752</xdr:rowOff>
    </xdr:to>
    <xdr:sp macro="" textlink="">
      <xdr:nvSpPr>
        <xdr:cNvPr id="217" name="円/楕円 216"/>
        <xdr:cNvSpPr/>
      </xdr:nvSpPr>
      <xdr:spPr>
        <a:xfrm>
          <a:off x="2286000" y="138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89929</xdr:rowOff>
    </xdr:from>
    <xdr:ext cx="762000" cy="259045"/>
    <xdr:sp macro="" textlink="">
      <xdr:nvSpPr>
        <xdr:cNvPr id="218" name="テキスト ボックス 217"/>
        <xdr:cNvSpPr txBox="1"/>
      </xdr:nvSpPr>
      <xdr:spPr>
        <a:xfrm>
          <a:off x="1955800" y="136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139805</xdr:rowOff>
    </xdr:from>
    <xdr:to>
      <xdr:col>2</xdr:col>
      <xdr:colOff>127000</xdr:colOff>
      <xdr:row>81</xdr:row>
      <xdr:rowOff>69955</xdr:rowOff>
    </xdr:to>
    <xdr:sp macro="" textlink="">
      <xdr:nvSpPr>
        <xdr:cNvPr id="219" name="円/楕円 218"/>
        <xdr:cNvSpPr/>
      </xdr:nvSpPr>
      <xdr:spPr>
        <a:xfrm>
          <a:off x="1397000" y="138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80132</xdr:rowOff>
    </xdr:from>
    <xdr:ext cx="762000" cy="259045"/>
    <xdr:sp macro="" textlink="">
      <xdr:nvSpPr>
        <xdr:cNvPr id="220" name="テキスト ボックス 219"/>
        <xdr:cNvSpPr txBox="1"/>
      </xdr:nvSpPr>
      <xdr:spPr>
        <a:xfrm>
          <a:off x="1066800" y="1362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類似団体の中では低水準である。職員給与については、人事委員会勧告に基づき給与改定を行うことで、地域民間給与との均衡を図り、常に適正化に努めている。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3" name="直線コネクタ 252"/>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103188</xdr:rowOff>
    </xdr:from>
    <xdr:to>
      <xdr:col>24</xdr:col>
      <xdr:colOff>558800</xdr:colOff>
      <xdr:row>83</xdr:row>
      <xdr:rowOff>133350</xdr:rowOff>
    </xdr:to>
    <xdr:cxnSp macro="">
      <xdr:nvCxnSpPr>
        <xdr:cNvPr id="258" name="直線コネクタ 257"/>
        <xdr:cNvCxnSpPr/>
      </xdr:nvCxnSpPr>
      <xdr:spPr>
        <a:xfrm>
          <a:off x="16179800" y="1433353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84790</xdr:rowOff>
    </xdr:from>
    <xdr:ext cx="762000" cy="259045"/>
    <xdr:sp macro="" textlink="">
      <xdr:nvSpPr>
        <xdr:cNvPr id="259" name="給与水準   （国との比較）平均値テキスト"/>
        <xdr:cNvSpPr txBox="1"/>
      </xdr:nvSpPr>
      <xdr:spPr>
        <a:xfrm>
          <a:off x="17106900" y="14315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0" name="フローチャート : 判断 259"/>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153988</xdr:rowOff>
    </xdr:from>
    <xdr:to>
      <xdr:col>23</xdr:col>
      <xdr:colOff>406400</xdr:colOff>
      <xdr:row>83</xdr:row>
      <xdr:rowOff>103188</xdr:rowOff>
    </xdr:to>
    <xdr:cxnSp macro="">
      <xdr:nvCxnSpPr>
        <xdr:cNvPr id="261" name="直線コネクタ 260"/>
        <xdr:cNvCxnSpPr/>
      </xdr:nvCxnSpPr>
      <xdr:spPr>
        <a:xfrm>
          <a:off x="15290800" y="142128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2" name="フローチャート : 判断 261"/>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63" name="テキスト ボックス 262"/>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133879</xdr:rowOff>
    </xdr:from>
    <xdr:to>
      <xdr:col>22</xdr:col>
      <xdr:colOff>203200</xdr:colOff>
      <xdr:row>82</xdr:row>
      <xdr:rowOff>153988</xdr:rowOff>
    </xdr:to>
    <xdr:cxnSp macro="">
      <xdr:nvCxnSpPr>
        <xdr:cNvPr id="264" name="直線コネクタ 263"/>
        <xdr:cNvCxnSpPr/>
      </xdr:nvCxnSpPr>
      <xdr:spPr>
        <a:xfrm>
          <a:off x="14401800" y="141927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133879</xdr:rowOff>
    </xdr:from>
    <xdr:to>
      <xdr:col>21</xdr:col>
      <xdr:colOff>0</xdr:colOff>
      <xdr:row>87</xdr:row>
      <xdr:rowOff>80963</xdr:rowOff>
    </xdr:to>
    <xdr:cxnSp macro="">
      <xdr:nvCxnSpPr>
        <xdr:cNvPr id="267" name="直線コネクタ 266"/>
        <xdr:cNvCxnSpPr/>
      </xdr:nvCxnSpPr>
      <xdr:spPr>
        <a:xfrm flipV="1">
          <a:off x="13512800" y="14192779"/>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8" name="フローチャート : 判断 267"/>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9" name="テキスト ボックス 268"/>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0" name="フローチャート : 判断 269"/>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1" name="テキスト ボックス 270"/>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52388</xdr:rowOff>
    </xdr:from>
    <xdr:to>
      <xdr:col>23</xdr:col>
      <xdr:colOff>457200</xdr:colOff>
      <xdr:row>83</xdr:row>
      <xdr:rowOff>153988</xdr:rowOff>
    </xdr:to>
    <xdr:sp macro="" textlink="">
      <xdr:nvSpPr>
        <xdr:cNvPr id="279" name="円/楕円 278"/>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164165</xdr:rowOff>
    </xdr:from>
    <xdr:ext cx="736600" cy="259045"/>
    <xdr:sp macro="" textlink="">
      <xdr:nvSpPr>
        <xdr:cNvPr id="280" name="テキスト ボックス 279"/>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103188</xdr:rowOff>
    </xdr:from>
    <xdr:to>
      <xdr:col>22</xdr:col>
      <xdr:colOff>254000</xdr:colOff>
      <xdr:row>83</xdr:row>
      <xdr:rowOff>33338</xdr:rowOff>
    </xdr:to>
    <xdr:sp macro="" textlink="">
      <xdr:nvSpPr>
        <xdr:cNvPr id="281" name="円/楕円 280"/>
        <xdr:cNvSpPr/>
      </xdr:nvSpPr>
      <xdr:spPr>
        <a:xfrm>
          <a:off x="15240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43515</xdr:rowOff>
    </xdr:from>
    <xdr:ext cx="762000" cy="259045"/>
    <xdr:sp macro="" textlink="">
      <xdr:nvSpPr>
        <xdr:cNvPr id="282" name="テキスト ボックス 281"/>
        <xdr:cNvSpPr txBox="1"/>
      </xdr:nvSpPr>
      <xdr:spPr>
        <a:xfrm>
          <a:off x="14909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83079</xdr:rowOff>
    </xdr:from>
    <xdr:to>
      <xdr:col>21</xdr:col>
      <xdr:colOff>50800</xdr:colOff>
      <xdr:row>83</xdr:row>
      <xdr:rowOff>13229</xdr:rowOff>
    </xdr:to>
    <xdr:sp macro="" textlink="">
      <xdr:nvSpPr>
        <xdr:cNvPr id="283" name="円/楕円 282"/>
        <xdr:cNvSpPr/>
      </xdr:nvSpPr>
      <xdr:spPr>
        <a:xfrm>
          <a:off x="14351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23406</xdr:rowOff>
    </xdr:from>
    <xdr:ext cx="762000" cy="259045"/>
    <xdr:sp macro="" textlink="">
      <xdr:nvSpPr>
        <xdr:cNvPr id="284" name="テキスト ボックス 283"/>
        <xdr:cNvSpPr txBox="1"/>
      </xdr:nvSpPr>
      <xdr:spPr>
        <a:xfrm>
          <a:off x="14020800" y="139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30163</xdr:rowOff>
    </xdr:from>
    <xdr:to>
      <xdr:col>19</xdr:col>
      <xdr:colOff>533400</xdr:colOff>
      <xdr:row>87</xdr:row>
      <xdr:rowOff>131763</xdr:rowOff>
    </xdr:to>
    <xdr:sp macro="" textlink="">
      <xdr:nvSpPr>
        <xdr:cNvPr id="285" name="円/楕円 284"/>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141940</xdr:rowOff>
    </xdr:from>
    <xdr:ext cx="762000" cy="259045"/>
    <xdr:sp macro="" textlink="">
      <xdr:nvSpPr>
        <xdr:cNvPr id="286" name="テキスト ボックス 285"/>
        <xdr:cNvSpPr txBox="1"/>
      </xdr:nvSpPr>
      <xdr:spPr>
        <a:xfrm>
          <a:off x="13131800" y="1471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月より県費負担教職員の給与等の負担、定数の決定等に係る事務・権限が政令指定都市へ移譲されたことに伴い、教育公務員数が前年度比</a:t>
          </a:r>
          <a:r>
            <a:rPr lang="en-US" altLang="ja-JP" sz="1100" b="0" i="0" baseline="0">
              <a:solidFill>
                <a:schemeClr val="dk1"/>
              </a:solidFill>
              <a:effectLst/>
              <a:latin typeface="+mn-lt"/>
              <a:ea typeface="+mn-ea"/>
              <a:cs typeface="+mn-cs"/>
            </a:rPr>
            <a:t>3426</a:t>
          </a:r>
          <a:r>
            <a:rPr lang="ja-JP" altLang="en-US" sz="1100" b="0" i="0" baseline="0">
              <a:solidFill>
                <a:schemeClr val="dk1"/>
              </a:solidFill>
              <a:effectLst/>
              <a:latin typeface="+mn-lt"/>
              <a:ea typeface="+mn-ea"/>
              <a:cs typeface="+mn-cs"/>
            </a:rPr>
            <a:t>人の増（前回：</a:t>
          </a:r>
          <a:r>
            <a:rPr lang="en-US" altLang="ja-JP" sz="1100" b="0" i="0" baseline="0">
              <a:solidFill>
                <a:schemeClr val="dk1"/>
              </a:solidFill>
              <a:effectLst/>
              <a:latin typeface="+mn-lt"/>
              <a:ea typeface="+mn-ea"/>
              <a:cs typeface="+mn-cs"/>
            </a:rPr>
            <a:t>453</a:t>
          </a:r>
          <a:r>
            <a:rPr lang="ja-JP" altLang="en-US" sz="1100" b="0" i="0" baseline="0">
              <a:solidFill>
                <a:schemeClr val="dk1"/>
              </a:solidFill>
              <a:effectLst/>
              <a:latin typeface="+mn-lt"/>
              <a:ea typeface="+mn-ea"/>
              <a:cs typeface="+mn-cs"/>
            </a:rPr>
            <a:t>人→今回：</a:t>
          </a:r>
          <a:r>
            <a:rPr lang="en-US" altLang="ja-JP" sz="1100" b="0" i="0" baseline="0">
              <a:solidFill>
                <a:schemeClr val="dk1"/>
              </a:solidFill>
              <a:effectLst/>
              <a:latin typeface="+mn-lt"/>
              <a:ea typeface="+mn-ea"/>
              <a:cs typeface="+mn-cs"/>
            </a:rPr>
            <a:t>3,879</a:t>
          </a:r>
          <a:r>
            <a:rPr lang="ja-JP" altLang="en-US" sz="1100" b="0" i="0" baseline="0">
              <a:solidFill>
                <a:schemeClr val="dk1"/>
              </a:solidFill>
              <a:effectLst/>
              <a:latin typeface="+mn-lt"/>
              <a:ea typeface="+mn-ea"/>
              <a:cs typeface="+mn-cs"/>
            </a:rPr>
            <a:t>人）となった。この影響により、人口千人当たり職員数は前年度比</a:t>
          </a:r>
          <a:r>
            <a:rPr lang="en-US" altLang="ja-JP" sz="1100" b="0" i="0" baseline="0">
              <a:solidFill>
                <a:schemeClr val="dk1"/>
              </a:solidFill>
              <a:effectLst/>
              <a:latin typeface="+mn-lt"/>
              <a:ea typeface="+mn-ea"/>
              <a:cs typeface="+mn-cs"/>
            </a:rPr>
            <a:t>4.37</a:t>
          </a:r>
          <a:r>
            <a:rPr lang="ja-JP" altLang="en-US" sz="1100" b="0" i="0" baseline="0">
              <a:solidFill>
                <a:schemeClr val="dk1"/>
              </a:solidFill>
              <a:effectLst/>
              <a:latin typeface="+mn-lt"/>
              <a:ea typeface="+mn-ea"/>
              <a:cs typeface="+mn-cs"/>
            </a:rPr>
            <a:t>人増の</a:t>
          </a:r>
          <a:r>
            <a:rPr lang="en-US" altLang="ja-JP" sz="1100" b="0" i="0" baseline="0">
              <a:solidFill>
                <a:schemeClr val="dk1"/>
              </a:solidFill>
              <a:effectLst/>
              <a:latin typeface="+mn-lt"/>
              <a:ea typeface="+mn-ea"/>
              <a:cs typeface="+mn-cs"/>
            </a:rPr>
            <a:t>10.40</a:t>
          </a:r>
          <a:r>
            <a:rPr lang="ja-JP" altLang="en-US" sz="1100" b="0" i="0" baseline="0">
              <a:solidFill>
                <a:schemeClr val="dk1"/>
              </a:solidFill>
              <a:effectLst/>
              <a:latin typeface="+mn-lt"/>
              <a:ea typeface="+mn-ea"/>
              <a:cs typeface="+mn-cs"/>
            </a:rPr>
            <a:t>人となった。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月の合併以降、定員適正化計画に基づき、事務の簡素化、集約化やアウトソーソングの活用などに積極的に取り組</a:t>
          </a:r>
          <a:r>
            <a:rPr lang="ja-JP" altLang="en-US" sz="1100" b="0" i="0" baseline="0">
              <a:solidFill>
                <a:schemeClr val="dk1"/>
              </a:solidFill>
              <a:effectLst/>
              <a:latin typeface="+mn-lt"/>
              <a:ea typeface="+mn-ea"/>
              <a:cs typeface="+mn-cs"/>
            </a:rPr>
            <a:t>んでいる。</a:t>
          </a:r>
          <a:r>
            <a:rPr lang="ja-JP" altLang="ja-JP" sz="1100" b="0" i="0" baseline="0">
              <a:solidFill>
                <a:schemeClr val="dk1"/>
              </a:solidFill>
              <a:effectLst/>
              <a:latin typeface="+mn-lt"/>
              <a:ea typeface="+mn-ea"/>
              <a:cs typeface="+mn-cs"/>
            </a:rPr>
            <a:t>今後も人口減少や超高齢化といった厳しい社会情勢に対応するため、平成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月に策定した新定員適正化計画に基づき、平成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年から</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年間で職員定数</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人の更なる削減を目指す。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4" name="直線コネクタ 313"/>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5"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6" name="直線コネクタ 315"/>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7"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8" name="直線コネクタ 317"/>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134239</xdr:rowOff>
    </xdr:from>
    <xdr:to>
      <xdr:col>24</xdr:col>
      <xdr:colOff>558800</xdr:colOff>
      <xdr:row>64</xdr:row>
      <xdr:rowOff>160020</xdr:rowOff>
    </xdr:to>
    <xdr:cxnSp macro="">
      <xdr:nvCxnSpPr>
        <xdr:cNvPr id="319" name="直線コネクタ 318"/>
        <xdr:cNvCxnSpPr/>
      </xdr:nvCxnSpPr>
      <xdr:spPr>
        <a:xfrm>
          <a:off x="16179800" y="10078339"/>
          <a:ext cx="8382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20"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1" name="フローチャート : 判断 320"/>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134239</xdr:rowOff>
    </xdr:from>
    <xdr:to>
      <xdr:col>23</xdr:col>
      <xdr:colOff>406400</xdr:colOff>
      <xdr:row>58</xdr:row>
      <xdr:rowOff>136652</xdr:rowOff>
    </xdr:to>
    <xdr:cxnSp macro="">
      <xdr:nvCxnSpPr>
        <xdr:cNvPr id="322" name="直線コネクタ 321"/>
        <xdr:cNvCxnSpPr/>
      </xdr:nvCxnSpPr>
      <xdr:spPr>
        <a:xfrm flipV="1">
          <a:off x="15290800" y="1007833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3" name="フローチャート : 判断 322"/>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24" name="テキスト ボックス 323"/>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136652</xdr:rowOff>
    </xdr:from>
    <xdr:to>
      <xdr:col>22</xdr:col>
      <xdr:colOff>203200</xdr:colOff>
      <xdr:row>58</xdr:row>
      <xdr:rowOff>153543</xdr:rowOff>
    </xdr:to>
    <xdr:cxnSp macro="">
      <xdr:nvCxnSpPr>
        <xdr:cNvPr id="325" name="直線コネクタ 324"/>
        <xdr:cNvCxnSpPr/>
      </xdr:nvCxnSpPr>
      <xdr:spPr>
        <a:xfrm flipV="1">
          <a:off x="14401800" y="1008075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6" name="フローチャート : 判断 325"/>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7" name="テキスト ボックス 326"/>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153543</xdr:rowOff>
    </xdr:from>
    <xdr:to>
      <xdr:col>21</xdr:col>
      <xdr:colOff>0</xdr:colOff>
      <xdr:row>59</xdr:row>
      <xdr:rowOff>6223</xdr:rowOff>
    </xdr:to>
    <xdr:cxnSp macro="">
      <xdr:nvCxnSpPr>
        <xdr:cNvPr id="328" name="直線コネクタ 327"/>
        <xdr:cNvCxnSpPr/>
      </xdr:nvCxnSpPr>
      <xdr:spPr>
        <a:xfrm flipV="1">
          <a:off x="13512800" y="10097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9" name="フローチャート : 判断 328"/>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30" name="テキスト ボックス 329"/>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1" name="フローチャート : 判断 330"/>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32" name="テキスト ボックス 331"/>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109220</xdr:rowOff>
    </xdr:from>
    <xdr:to>
      <xdr:col>24</xdr:col>
      <xdr:colOff>609600</xdr:colOff>
      <xdr:row>65</xdr:row>
      <xdr:rowOff>39370</xdr:rowOff>
    </xdr:to>
    <xdr:sp macro="" textlink="">
      <xdr:nvSpPr>
        <xdr:cNvPr id="338" name="円/楕円 337"/>
        <xdr:cNvSpPr/>
      </xdr:nvSpPr>
      <xdr:spPr>
        <a:xfrm>
          <a:off x="16967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125747</xdr:rowOff>
    </xdr:from>
    <xdr:ext cx="762000" cy="259045"/>
    <xdr:sp macro="" textlink="">
      <xdr:nvSpPr>
        <xdr:cNvPr id="339" name="定員管理の状況該当値テキスト"/>
        <xdr:cNvSpPr txBox="1"/>
      </xdr:nvSpPr>
      <xdr:spPr>
        <a:xfrm>
          <a:off x="17106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83439</xdr:rowOff>
    </xdr:from>
    <xdr:to>
      <xdr:col>23</xdr:col>
      <xdr:colOff>457200</xdr:colOff>
      <xdr:row>59</xdr:row>
      <xdr:rowOff>13589</xdr:rowOff>
    </xdr:to>
    <xdr:sp macro="" textlink="">
      <xdr:nvSpPr>
        <xdr:cNvPr id="340" name="円/楕円 339"/>
        <xdr:cNvSpPr/>
      </xdr:nvSpPr>
      <xdr:spPr>
        <a:xfrm>
          <a:off x="16129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23766</xdr:rowOff>
    </xdr:from>
    <xdr:ext cx="736600" cy="259045"/>
    <xdr:sp macro="" textlink="">
      <xdr:nvSpPr>
        <xdr:cNvPr id="341" name="テキスト ボックス 340"/>
        <xdr:cNvSpPr txBox="1"/>
      </xdr:nvSpPr>
      <xdr:spPr>
        <a:xfrm>
          <a:off x="15798800" y="979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85852</xdr:rowOff>
    </xdr:from>
    <xdr:to>
      <xdr:col>22</xdr:col>
      <xdr:colOff>254000</xdr:colOff>
      <xdr:row>59</xdr:row>
      <xdr:rowOff>16002</xdr:rowOff>
    </xdr:to>
    <xdr:sp macro="" textlink="">
      <xdr:nvSpPr>
        <xdr:cNvPr id="342" name="円/楕円 341"/>
        <xdr:cNvSpPr/>
      </xdr:nvSpPr>
      <xdr:spPr>
        <a:xfrm>
          <a:off x="15240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26179</xdr:rowOff>
    </xdr:from>
    <xdr:ext cx="762000" cy="259045"/>
    <xdr:sp macro="" textlink="">
      <xdr:nvSpPr>
        <xdr:cNvPr id="343" name="テキスト ボックス 342"/>
        <xdr:cNvSpPr txBox="1"/>
      </xdr:nvSpPr>
      <xdr:spPr>
        <a:xfrm>
          <a:off x="14909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102743</xdr:rowOff>
    </xdr:from>
    <xdr:to>
      <xdr:col>21</xdr:col>
      <xdr:colOff>50800</xdr:colOff>
      <xdr:row>59</xdr:row>
      <xdr:rowOff>32893</xdr:rowOff>
    </xdr:to>
    <xdr:sp macro="" textlink="">
      <xdr:nvSpPr>
        <xdr:cNvPr id="344" name="円/楕円 343"/>
        <xdr:cNvSpPr/>
      </xdr:nvSpPr>
      <xdr:spPr>
        <a:xfrm>
          <a:off x="14351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43070</xdr:rowOff>
    </xdr:from>
    <xdr:ext cx="762000" cy="259045"/>
    <xdr:sp macro="" textlink="">
      <xdr:nvSpPr>
        <xdr:cNvPr id="345" name="テキスト ボックス 344"/>
        <xdr:cNvSpPr txBox="1"/>
      </xdr:nvSpPr>
      <xdr:spPr>
        <a:xfrm>
          <a:off x="14020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126873</xdr:rowOff>
    </xdr:from>
    <xdr:to>
      <xdr:col>19</xdr:col>
      <xdr:colOff>533400</xdr:colOff>
      <xdr:row>59</xdr:row>
      <xdr:rowOff>57023</xdr:rowOff>
    </xdr:to>
    <xdr:sp macro="" textlink="">
      <xdr:nvSpPr>
        <xdr:cNvPr id="346" name="円/楕円 345"/>
        <xdr:cNvSpPr/>
      </xdr:nvSpPr>
      <xdr:spPr>
        <a:xfrm>
          <a:off x="13462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67200</xdr:rowOff>
    </xdr:from>
    <xdr:ext cx="762000" cy="259045"/>
    <xdr:sp macro="" textlink="">
      <xdr:nvSpPr>
        <xdr:cNvPr id="347" name="テキスト ボックス 346"/>
        <xdr:cNvSpPr txBox="1"/>
      </xdr:nvSpPr>
      <xdr:spPr>
        <a:xfrm>
          <a:off x="13131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類似団体内では中位に位置する。</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カ年平均では、土地開発公社債務保証の代位弁済による皆減（平成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年度）により、公債費に準ずる債務負担行為が減少したことによる準元利償還金の減や、公債費元利償還金の減などにより、前年度比</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ポイント向上</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単年度数値（</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％）では、平成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％）に対し</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ポイント向上</a:t>
          </a:r>
          <a:r>
            <a:rPr lang="ja-JP" altLang="en-US" sz="1100">
              <a:solidFill>
                <a:schemeClr val="dk1"/>
              </a:solidFill>
              <a:effectLst/>
              <a:latin typeface="+mn-lt"/>
              <a:ea typeface="+mn-ea"/>
              <a:cs typeface="+mn-cs"/>
            </a:rPr>
            <a:t>した。</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137583</xdr:rowOff>
    </xdr:to>
    <xdr:cxnSp macro="">
      <xdr:nvCxnSpPr>
        <xdr:cNvPr id="384" name="直線コネクタ 383"/>
        <xdr:cNvCxnSpPr/>
      </xdr:nvCxnSpPr>
      <xdr:spPr>
        <a:xfrm flipV="1">
          <a:off x="16179800" y="67437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5"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92528</xdr:rowOff>
    </xdr:to>
    <xdr:cxnSp macro="">
      <xdr:nvCxnSpPr>
        <xdr:cNvPr id="387" name="直線コネクタ 386"/>
        <xdr:cNvCxnSpPr/>
      </xdr:nvCxnSpPr>
      <xdr:spPr>
        <a:xfrm flipV="1">
          <a:off x="15290800" y="682413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9" name="テキスト ボックス 388"/>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92528</xdr:rowOff>
    </xdr:from>
    <xdr:to>
      <xdr:col>22</xdr:col>
      <xdr:colOff>203200</xdr:colOff>
      <xdr:row>40</xdr:row>
      <xdr:rowOff>161472</xdr:rowOff>
    </xdr:to>
    <xdr:cxnSp macro="">
      <xdr:nvCxnSpPr>
        <xdr:cNvPr id="390" name="直線コネクタ 389"/>
        <xdr:cNvCxnSpPr/>
      </xdr:nvCxnSpPr>
      <xdr:spPr>
        <a:xfrm flipV="1">
          <a:off x="14401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70455</xdr:rowOff>
    </xdr:to>
    <xdr:cxnSp macro="">
      <xdr:nvCxnSpPr>
        <xdr:cNvPr id="393" name="直線コネクタ 392"/>
        <xdr:cNvCxnSpPr/>
      </xdr:nvCxnSpPr>
      <xdr:spPr>
        <a:xfrm flipV="1">
          <a:off x="13512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7" name="テキスト ボックス 396"/>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3" name="円/楕円 402"/>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4"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5" name="円/楕円 404"/>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6" name="テキスト ボックス 405"/>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41728</xdr:rowOff>
    </xdr:from>
    <xdr:to>
      <xdr:col>22</xdr:col>
      <xdr:colOff>254000</xdr:colOff>
      <xdr:row>40</xdr:row>
      <xdr:rowOff>143328</xdr:rowOff>
    </xdr:to>
    <xdr:sp macro="" textlink="">
      <xdr:nvSpPr>
        <xdr:cNvPr id="407" name="円/楕円 406"/>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408" name="テキスト ボックス 407"/>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09" name="円/楕円 408"/>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10" name="テキスト ボックス 409"/>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11" name="円/楕円 410"/>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412" name="テキスト ボックス 411"/>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年度以降、着実に将来負担比率が改善し、平成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年度から充当可能財源等が将来負担額を上回るため「</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」となる。（</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△26.0%</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将来負担額については、地方債残高の減や</a:t>
          </a:r>
          <a:r>
            <a:rPr lang="ja-JP" altLang="en-US" sz="1100" b="0" i="0" baseline="0">
              <a:solidFill>
                <a:schemeClr val="dk1"/>
              </a:solidFill>
              <a:effectLst/>
              <a:latin typeface="+mn-lt"/>
              <a:ea typeface="+mn-ea"/>
              <a:cs typeface="+mn-cs"/>
            </a:rPr>
            <a:t>債務負担行為に基づく支出予定額の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により前年度比</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億円の減。充当可能財源等は、基準財政需要額算入見込額が合併特例債などの増などにより前年度比</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億円の増となったことなどにより前年度比</a:t>
          </a:r>
          <a:r>
            <a:rPr lang="en-US" altLang="ja-JP" sz="1100" b="0" i="0" baseline="0">
              <a:solidFill>
                <a:schemeClr val="dk1"/>
              </a:solidFill>
              <a:effectLst/>
              <a:latin typeface="+mn-lt"/>
              <a:ea typeface="+mn-ea"/>
              <a:cs typeface="+mn-cs"/>
            </a:rPr>
            <a:t>122</a:t>
          </a:r>
          <a:r>
            <a:rPr lang="ja-JP" altLang="ja-JP" sz="1100" b="0" i="0" baseline="0">
              <a:solidFill>
                <a:schemeClr val="dk1"/>
              </a:solidFill>
              <a:effectLst/>
              <a:latin typeface="+mn-lt"/>
              <a:ea typeface="+mn-ea"/>
              <a:cs typeface="+mn-cs"/>
            </a:rPr>
            <a:t>億円の増となった。中期財政計画（平成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年度まで）にて、将来負担比率の目標を「実質</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近傍を維持」としており、元金ベースでのプライマリーバランスを黒字とする財政運営を進めているため、その成果が一因と考えている。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93751</xdr:rowOff>
    </xdr:from>
    <xdr:to>
      <xdr:col>21</xdr:col>
      <xdr:colOff>0</xdr:colOff>
      <xdr:row>15</xdr:row>
      <xdr:rowOff>15926</xdr:rowOff>
    </xdr:to>
    <xdr:cxnSp macro="">
      <xdr:nvCxnSpPr>
        <xdr:cNvPr id="444" name="直線コネクタ 443"/>
        <xdr:cNvCxnSpPr/>
      </xdr:nvCxnSpPr>
      <xdr:spPr>
        <a:xfrm flipV="1">
          <a:off x="13512800" y="2494051"/>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45"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7" name="フローチャート : 判断 446"/>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8" name="テキスト ボックス 447"/>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124612</xdr:rowOff>
    </xdr:from>
    <xdr:to>
      <xdr:col>22</xdr:col>
      <xdr:colOff>254000</xdr:colOff>
      <xdr:row>18</xdr:row>
      <xdr:rowOff>54762</xdr:rowOff>
    </xdr:to>
    <xdr:sp macro="" textlink="">
      <xdr:nvSpPr>
        <xdr:cNvPr id="449" name="フローチャート : 判断 448"/>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50" name="テキスト ボックス 449"/>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156464</xdr:rowOff>
    </xdr:from>
    <xdr:to>
      <xdr:col>21</xdr:col>
      <xdr:colOff>50800</xdr:colOff>
      <xdr:row>18</xdr:row>
      <xdr:rowOff>86614</xdr:rowOff>
    </xdr:to>
    <xdr:sp macro="" textlink="">
      <xdr:nvSpPr>
        <xdr:cNvPr id="451" name="フローチャート : 判断 450"/>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2" name="テキスト ボックス 451"/>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3" name="フローチャート : 判断 452"/>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4" name="テキスト ボックス 453"/>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42951</xdr:rowOff>
    </xdr:from>
    <xdr:to>
      <xdr:col>21</xdr:col>
      <xdr:colOff>50800</xdr:colOff>
      <xdr:row>14</xdr:row>
      <xdr:rowOff>144551</xdr:rowOff>
    </xdr:to>
    <xdr:sp macro="" textlink="">
      <xdr:nvSpPr>
        <xdr:cNvPr id="460" name="円/楕円 459"/>
        <xdr:cNvSpPr/>
      </xdr:nvSpPr>
      <xdr:spPr>
        <a:xfrm>
          <a:off x="143510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154728</xdr:rowOff>
    </xdr:from>
    <xdr:ext cx="762000" cy="259045"/>
    <xdr:sp macro="" textlink="">
      <xdr:nvSpPr>
        <xdr:cNvPr id="461" name="テキスト ボックス 460"/>
        <xdr:cNvSpPr txBox="1"/>
      </xdr:nvSpPr>
      <xdr:spPr>
        <a:xfrm>
          <a:off x="14020800" y="22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136576</xdr:rowOff>
    </xdr:from>
    <xdr:to>
      <xdr:col>19</xdr:col>
      <xdr:colOff>533400</xdr:colOff>
      <xdr:row>15</xdr:row>
      <xdr:rowOff>66726</xdr:rowOff>
    </xdr:to>
    <xdr:sp macro="" textlink="">
      <xdr:nvSpPr>
        <xdr:cNvPr id="462" name="円/楕円 461"/>
        <xdr:cNvSpPr/>
      </xdr:nvSpPr>
      <xdr:spPr>
        <a:xfrm>
          <a:off x="13462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76903</xdr:rowOff>
    </xdr:from>
    <xdr:ext cx="762000" cy="259045"/>
    <xdr:sp macro="" textlink="">
      <xdr:nvSpPr>
        <xdr:cNvPr id="463" name="テキスト ボックス 462"/>
        <xdr:cNvSpPr txBox="1"/>
      </xdr:nvSpPr>
      <xdr:spPr>
        <a:xfrm>
          <a:off x="13131800" y="230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経常経費充当一般財源（分子）は</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400.6</a:t>
          </a:r>
          <a:r>
            <a:rPr lang="ja-JP" altLang="en-US"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400.1</a:t>
          </a:r>
          <a:r>
            <a:rPr lang="ja-JP" altLang="en-US" sz="1100" b="0" i="0" baseline="0">
              <a:solidFill>
                <a:schemeClr val="dk1"/>
              </a:solidFill>
              <a:effectLst/>
              <a:latin typeface="+mn-lt"/>
              <a:ea typeface="+mn-ea"/>
              <a:cs typeface="+mn-cs"/>
            </a:rPr>
            <a:t>億円）となった一方、経常一般財源（分母）が地方消費税交付金</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）や地方債（臨財債）</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）などにより、</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億円の減（</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1,823</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1,788</a:t>
          </a:r>
          <a:r>
            <a:rPr lang="ja-JP" altLang="en-US" sz="1100" b="0" i="0" baseline="0">
              <a:solidFill>
                <a:schemeClr val="dk1"/>
              </a:solidFill>
              <a:effectLst/>
              <a:latin typeface="+mn-lt"/>
              <a:ea typeface="+mn-ea"/>
              <a:cs typeface="+mn-cs"/>
            </a:rPr>
            <a:t>億</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）となった。これにより、人件費の経常収支比率は前年度比</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ポイントの上昇となった。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月に策定した新定員適正化計画に基づき、平成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年間で職員定数</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人の更なる削減を目指す。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158750</xdr:rowOff>
    </xdr:from>
    <xdr:to>
      <xdr:col>7</xdr:col>
      <xdr:colOff>15875</xdr:colOff>
      <xdr:row>36</xdr:row>
      <xdr:rowOff>38100</xdr:rowOff>
    </xdr:to>
    <xdr:cxnSp macro="">
      <xdr:nvCxnSpPr>
        <xdr:cNvPr id="66" name="直線コネクタ 65"/>
        <xdr:cNvCxnSpPr/>
      </xdr:nvCxnSpPr>
      <xdr:spPr>
        <a:xfrm>
          <a:off x="3987800" y="6159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158750</xdr:rowOff>
    </xdr:from>
    <xdr:to>
      <xdr:col>5</xdr:col>
      <xdr:colOff>549275</xdr:colOff>
      <xdr:row>36</xdr:row>
      <xdr:rowOff>101600</xdr:rowOff>
    </xdr:to>
    <xdr:cxnSp macro="">
      <xdr:nvCxnSpPr>
        <xdr:cNvPr id="69" name="直線コネクタ 68"/>
        <xdr:cNvCxnSpPr/>
      </xdr:nvCxnSpPr>
      <xdr:spPr>
        <a:xfrm flipV="1">
          <a:off x="3098800" y="615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101600</xdr:rowOff>
    </xdr:from>
    <xdr:to>
      <xdr:col>4</xdr:col>
      <xdr:colOff>346075</xdr:colOff>
      <xdr:row>36</xdr:row>
      <xdr:rowOff>114300</xdr:rowOff>
    </xdr:to>
    <xdr:cxnSp macro="">
      <xdr:nvCxnSpPr>
        <xdr:cNvPr id="72" name="直線コネクタ 71"/>
        <xdr:cNvCxnSpPr/>
      </xdr:nvCxnSpPr>
      <xdr:spPr>
        <a:xfrm flipV="1">
          <a:off x="2209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114300</xdr:rowOff>
    </xdr:from>
    <xdr:to>
      <xdr:col>3</xdr:col>
      <xdr:colOff>142875</xdr:colOff>
      <xdr:row>36</xdr:row>
      <xdr:rowOff>152400</xdr:rowOff>
    </xdr:to>
    <xdr:cxnSp macro="">
      <xdr:nvCxnSpPr>
        <xdr:cNvPr id="75" name="直線コネクタ 74"/>
        <xdr:cNvCxnSpPr/>
      </xdr:nvCxnSpPr>
      <xdr:spPr>
        <a:xfrm flipV="1">
          <a:off x="13208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158750</xdr:rowOff>
    </xdr:from>
    <xdr:to>
      <xdr:col>7</xdr:col>
      <xdr:colOff>66675</xdr:colOff>
      <xdr:row>36</xdr:row>
      <xdr:rowOff>88900</xdr:rowOff>
    </xdr:to>
    <xdr:sp macro="" textlink="">
      <xdr:nvSpPr>
        <xdr:cNvPr id="85" name="円/楕円 84"/>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3827</xdr:rowOff>
    </xdr:from>
    <xdr:ext cx="762000" cy="259045"/>
    <xdr:sp macro="" textlink="">
      <xdr:nvSpPr>
        <xdr:cNvPr id="86" name="人件費該当値テキスト"/>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107950</xdr:rowOff>
    </xdr:from>
    <xdr:to>
      <xdr:col>5</xdr:col>
      <xdr:colOff>600075</xdr:colOff>
      <xdr:row>36</xdr:row>
      <xdr:rowOff>38100</xdr:rowOff>
    </xdr:to>
    <xdr:sp macro="" textlink="">
      <xdr:nvSpPr>
        <xdr:cNvPr id="87" name="円/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48277</xdr:rowOff>
    </xdr:from>
    <xdr:ext cx="736600" cy="259045"/>
    <xdr:sp macro="" textlink="">
      <xdr:nvSpPr>
        <xdr:cNvPr id="88" name="テキスト ボックス 87"/>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50800</xdr:rowOff>
    </xdr:from>
    <xdr:to>
      <xdr:col>4</xdr:col>
      <xdr:colOff>396875</xdr:colOff>
      <xdr:row>36</xdr:row>
      <xdr:rowOff>152400</xdr:rowOff>
    </xdr:to>
    <xdr:sp macro="" textlink="">
      <xdr:nvSpPr>
        <xdr:cNvPr id="89" name="円/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162577</xdr:rowOff>
    </xdr:from>
    <xdr:ext cx="762000" cy="259045"/>
    <xdr:sp macro="" textlink="">
      <xdr:nvSpPr>
        <xdr:cNvPr id="90" name="テキスト ボックス 89"/>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63500</xdr:rowOff>
    </xdr:from>
    <xdr:to>
      <xdr:col>3</xdr:col>
      <xdr:colOff>193675</xdr:colOff>
      <xdr:row>36</xdr:row>
      <xdr:rowOff>165100</xdr:rowOff>
    </xdr:to>
    <xdr:sp macro="" textlink="">
      <xdr:nvSpPr>
        <xdr:cNvPr id="91" name="円/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93" name="円/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市町村の合併を行い類似団体で最も広い市域を有する。そのため管理する施設も多く、物件費に係る経常収支比率が類似団体の平均を例年上回る。平成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固定資産税等課税事業が</a:t>
          </a:r>
          <a:r>
            <a:rPr lang="ja-JP" altLang="ja-JP" sz="1100" b="0" i="0" baseline="0">
              <a:solidFill>
                <a:schemeClr val="dk1"/>
              </a:solidFill>
              <a:effectLst/>
              <a:latin typeface="+mn-lt"/>
              <a:ea typeface="+mn-ea"/>
              <a:cs typeface="+mn-cs"/>
            </a:rPr>
            <a:t>標準宅地の鑑定委託料等の増に伴</a:t>
          </a:r>
          <a:r>
            <a:rPr lang="ja-JP" altLang="en-US" sz="1100" b="0" i="0" baseline="0">
              <a:solidFill>
                <a:schemeClr val="dk1"/>
              </a:solidFill>
              <a:effectLst/>
              <a:latin typeface="+mn-lt"/>
              <a:ea typeface="+mn-ea"/>
              <a:cs typeface="+mn-cs"/>
            </a:rPr>
            <a:t>い前年度比</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億円、母子予防接種事業が</a:t>
          </a:r>
          <a:r>
            <a:rPr lang="en-US" altLang="ja-JP" sz="1100" b="0" i="0" baseline="0">
              <a:solidFill>
                <a:schemeClr val="dk1"/>
              </a:solidFill>
              <a:effectLst/>
              <a:latin typeface="+mn-lt"/>
              <a:ea typeface="+mn-ea"/>
              <a:cs typeface="+mn-cs"/>
            </a:rPr>
            <a:t>B</a:t>
          </a:r>
          <a:r>
            <a:rPr lang="ja-JP" altLang="en-US" sz="1100" b="0" i="0" baseline="0">
              <a:solidFill>
                <a:schemeClr val="dk1"/>
              </a:solidFill>
              <a:effectLst/>
              <a:latin typeface="+mn-lt"/>
              <a:ea typeface="+mn-ea"/>
              <a:cs typeface="+mn-cs"/>
            </a:rPr>
            <a:t>型肝炎定期接種者等の増に伴い前年度比</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億円となるなど、</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充当一般財源（分子）は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295</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となった。また、経常一般財源（分母）が</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億円の減となったことにより、公債費の経常収支比率は前年度比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ポイントの上昇となった。今後も施設の統合廃止等の資産経営の合理化を推進し圧縮に努める。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88900</xdr:rowOff>
    </xdr:to>
    <xdr:cxnSp macro="">
      <xdr:nvCxnSpPr>
        <xdr:cNvPr id="127" name="直線コネクタ 126"/>
        <xdr:cNvCxnSpPr/>
      </xdr:nvCxnSpPr>
      <xdr:spPr>
        <a:xfrm>
          <a:off x="15671800" y="3111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50800</xdr:rowOff>
    </xdr:to>
    <xdr:cxnSp macro="">
      <xdr:nvCxnSpPr>
        <xdr:cNvPr id="130" name="直線コネクタ 129"/>
        <xdr:cNvCxnSpPr/>
      </xdr:nvCxnSpPr>
      <xdr:spPr>
        <a:xfrm flipV="1">
          <a:off x="14782800" y="311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50800</xdr:rowOff>
    </xdr:to>
    <xdr:cxnSp macro="">
      <xdr:nvCxnSpPr>
        <xdr:cNvPr id="133" name="直線コネクタ 132"/>
        <xdr:cNvCxnSpPr/>
      </xdr:nvCxnSpPr>
      <xdr:spPr>
        <a:xfrm>
          <a:off x="13893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0</xdr:rowOff>
    </xdr:to>
    <xdr:cxnSp macro="">
      <xdr:nvCxnSpPr>
        <xdr:cNvPr id="136" name="直線コネクタ 135"/>
        <xdr:cNvCxnSpPr/>
      </xdr:nvCxnSpPr>
      <xdr:spPr>
        <a:xfrm>
          <a:off x="13004800" y="298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6" name="円/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48" name="円/楕円 147"/>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49" name="テキスト ボックス 148"/>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0" name="円/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2" name="円/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3" name="テキスト ボックス 152"/>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4" name="円/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私立保育所の創設及び私立幼稚園の新制度移行による特定教育・保育施設運営事業費並びに障害者</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自立支援給付費の増に伴う扶助費の増などにより</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充当一般財源（分子）</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億となり</a:t>
          </a:r>
          <a:r>
            <a:rPr lang="ja-JP" altLang="en-US" sz="1100" b="0" i="0" baseline="0">
              <a:solidFill>
                <a:schemeClr val="dk1"/>
              </a:solidFill>
              <a:effectLst/>
              <a:latin typeface="+mn-lt"/>
              <a:ea typeface="+mn-ea"/>
              <a:cs typeface="+mn-cs"/>
            </a:rPr>
            <a:t>、比率は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ポイント上昇した。今後も高齢化等の影響により</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が予想される。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62</xdr:row>
      <xdr:rowOff>29028</xdr:rowOff>
    </xdr:to>
    <xdr:cxnSp macro="">
      <xdr:nvCxnSpPr>
        <xdr:cNvPr id="185" name="直線コネクタ 184"/>
        <xdr:cNvCxnSpPr/>
      </xdr:nvCxnSpPr>
      <xdr:spPr>
        <a:xfrm flipV="1">
          <a:off x="4826000" y="92710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127000</xdr:rowOff>
    </xdr:to>
    <xdr:cxnSp macro="">
      <xdr:nvCxnSpPr>
        <xdr:cNvPr id="190" name="直線コネクタ 189"/>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162577</xdr:rowOff>
    </xdr:from>
    <xdr:ext cx="762000" cy="259045"/>
    <xdr:sp macro="" textlink="">
      <xdr:nvSpPr>
        <xdr:cNvPr id="191" name="扶助費平均値テキスト"/>
        <xdr:cNvSpPr txBox="1"/>
      </xdr:nvSpPr>
      <xdr:spPr>
        <a:xfrm>
          <a:off x="4914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192" name="フローチャート : 判断 191"/>
        <xdr:cNvSpPr/>
      </xdr:nvSpPr>
      <xdr:spPr>
        <a:xfrm>
          <a:off x="4775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3" name="直線コネクタ 192"/>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59872</xdr:rowOff>
    </xdr:from>
    <xdr:to>
      <xdr:col>5</xdr:col>
      <xdr:colOff>600075</xdr:colOff>
      <xdr:row>58</xdr:row>
      <xdr:rowOff>161472</xdr:rowOff>
    </xdr:to>
    <xdr:sp macro="" textlink="">
      <xdr:nvSpPr>
        <xdr:cNvPr id="194" name="フローチャート : 判断 193"/>
        <xdr:cNvSpPr/>
      </xdr:nvSpPr>
      <xdr:spPr>
        <a:xfrm>
          <a:off x="3937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146249</xdr:rowOff>
    </xdr:from>
    <xdr:ext cx="736600" cy="259045"/>
    <xdr:sp macro="" textlink="">
      <xdr:nvSpPr>
        <xdr:cNvPr id="195" name="テキスト ボックス 194"/>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45357</xdr:rowOff>
    </xdr:to>
    <xdr:cxnSp macro="">
      <xdr:nvCxnSpPr>
        <xdr:cNvPr id="196" name="直線コネクタ 195"/>
        <xdr:cNvCxnSpPr/>
      </xdr:nvCxnSpPr>
      <xdr:spPr>
        <a:xfrm>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125185</xdr:rowOff>
    </xdr:from>
    <xdr:to>
      <xdr:col>4</xdr:col>
      <xdr:colOff>396875</xdr:colOff>
      <xdr:row>59</xdr:row>
      <xdr:rowOff>55335</xdr:rowOff>
    </xdr:to>
    <xdr:sp macro="" textlink="">
      <xdr:nvSpPr>
        <xdr:cNvPr id="197" name="フローチャート : 判断 196"/>
        <xdr:cNvSpPr/>
      </xdr:nvSpPr>
      <xdr:spPr>
        <a:xfrm>
          <a:off x="3048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40112</xdr:rowOff>
    </xdr:from>
    <xdr:ext cx="762000" cy="259045"/>
    <xdr:sp macro="" textlink="">
      <xdr:nvSpPr>
        <xdr:cNvPr id="198" name="テキスト ボックス 197"/>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199" name="直線コネクタ 198"/>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27215</xdr:rowOff>
    </xdr:from>
    <xdr:to>
      <xdr:col>3</xdr:col>
      <xdr:colOff>193675</xdr:colOff>
      <xdr:row>58</xdr:row>
      <xdr:rowOff>128815</xdr:rowOff>
    </xdr:to>
    <xdr:sp macro="" textlink="">
      <xdr:nvSpPr>
        <xdr:cNvPr id="200" name="フローチャート : 判断 199"/>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113592</xdr:rowOff>
    </xdr:from>
    <xdr:ext cx="762000" cy="259045"/>
    <xdr:sp macro="" textlink="">
      <xdr:nvSpPr>
        <xdr:cNvPr id="201" name="テキスト ボックス 200"/>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166007</xdr:rowOff>
    </xdr:from>
    <xdr:to>
      <xdr:col>1</xdr:col>
      <xdr:colOff>676275</xdr:colOff>
      <xdr:row>58</xdr:row>
      <xdr:rowOff>96157</xdr:rowOff>
    </xdr:to>
    <xdr:sp macro="" textlink="">
      <xdr:nvSpPr>
        <xdr:cNvPr id="202" name="フローチャート : 判断 201"/>
        <xdr:cNvSpPr/>
      </xdr:nvSpPr>
      <xdr:spPr>
        <a:xfrm>
          <a:off x="1270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80934</xdr:rowOff>
    </xdr:from>
    <xdr:ext cx="762000" cy="259045"/>
    <xdr:sp macro="" textlink="">
      <xdr:nvSpPr>
        <xdr:cNvPr id="203" name="テキスト ボックス 202"/>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5" name="円/楕円 214"/>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6" name="テキスト ボックス 215"/>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en-US" sz="1000" b="0" i="0" baseline="0">
              <a:solidFill>
                <a:schemeClr val="dk1"/>
              </a:solidFill>
              <a:effectLst/>
              <a:latin typeface="+mn-lt"/>
              <a:ea typeface="+mn-ea"/>
              <a:cs typeface="+mn-cs"/>
            </a:rPr>
            <a:t>年度は繰出金において、介護保険事業特別会計繰出金が要介護認定者数の増に伴い、また療養給付支援事業（負担金）が被保険者数の増に伴いそれぞれ</a:t>
          </a:r>
          <a:r>
            <a:rPr lang="en-US" altLang="ja-JP" sz="1000" b="0" i="0" baseline="0">
              <a:solidFill>
                <a:schemeClr val="dk1"/>
              </a:solidFill>
              <a:effectLst/>
              <a:latin typeface="+mn-lt"/>
              <a:ea typeface="+mn-ea"/>
              <a:cs typeface="+mn-cs"/>
            </a:rPr>
            <a:t>2</a:t>
          </a:r>
          <a:r>
            <a:rPr lang="ja-JP" altLang="en-US" sz="1000" b="0" i="0" baseline="0">
              <a:solidFill>
                <a:schemeClr val="dk1"/>
              </a:solidFill>
              <a:effectLst/>
              <a:latin typeface="+mn-lt"/>
              <a:ea typeface="+mn-ea"/>
              <a:cs typeface="+mn-cs"/>
            </a:rPr>
            <a:t>億円の増となったことなどにより、</a:t>
          </a:r>
          <a:r>
            <a:rPr lang="ja-JP" altLang="ja-JP" sz="1000" b="0" i="0" baseline="0">
              <a:solidFill>
                <a:schemeClr val="dk1"/>
              </a:solidFill>
              <a:effectLst/>
              <a:latin typeface="+mn-lt"/>
              <a:ea typeface="+mn-ea"/>
              <a:cs typeface="+mn-cs"/>
            </a:rPr>
            <a:t>経常</a:t>
          </a:r>
          <a:r>
            <a:rPr lang="ja-JP" altLang="en-US" sz="1000" b="0" i="0" baseline="0">
              <a:solidFill>
                <a:schemeClr val="dk1"/>
              </a:solidFill>
              <a:effectLst/>
              <a:latin typeface="+mn-lt"/>
              <a:ea typeface="+mn-ea"/>
              <a:cs typeface="+mn-cs"/>
            </a:rPr>
            <a:t>経費</a:t>
          </a:r>
          <a:r>
            <a:rPr lang="ja-JP" altLang="ja-JP" sz="1000" b="0" i="0" baseline="0">
              <a:solidFill>
                <a:schemeClr val="dk1"/>
              </a:solidFill>
              <a:effectLst/>
              <a:latin typeface="+mn-lt"/>
              <a:ea typeface="+mn-ea"/>
              <a:cs typeface="+mn-cs"/>
            </a:rPr>
            <a:t>充当一般財源（分子）は</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億円増の</a:t>
          </a:r>
          <a:r>
            <a:rPr lang="en-US" altLang="ja-JP" sz="1000" b="0" i="0" baseline="0">
              <a:solidFill>
                <a:schemeClr val="dk1"/>
              </a:solidFill>
              <a:effectLst/>
              <a:latin typeface="+mn-lt"/>
              <a:ea typeface="+mn-ea"/>
              <a:cs typeface="+mn-cs"/>
            </a:rPr>
            <a:t>173</a:t>
          </a:r>
          <a:r>
            <a:rPr lang="ja-JP" altLang="ja-JP" sz="1000" b="0" i="0" baseline="0">
              <a:solidFill>
                <a:schemeClr val="dk1"/>
              </a:solidFill>
              <a:effectLst/>
              <a:latin typeface="+mn-lt"/>
              <a:ea typeface="+mn-ea"/>
              <a:cs typeface="+mn-cs"/>
            </a:rPr>
            <a:t>億円となった。</a:t>
          </a:r>
          <a:r>
            <a:rPr lang="ja-JP" altLang="en-US" sz="1000" b="0" i="0" baseline="0">
              <a:solidFill>
                <a:schemeClr val="dk1"/>
              </a:solidFill>
              <a:effectLst/>
              <a:latin typeface="+mn-lt"/>
              <a:ea typeface="+mn-ea"/>
              <a:cs typeface="+mn-cs"/>
            </a:rPr>
            <a:t>この影響と</a:t>
          </a:r>
          <a:r>
            <a:rPr lang="ja-JP" altLang="ja-JP" sz="1000" b="0" i="0" baseline="0">
              <a:solidFill>
                <a:schemeClr val="dk1"/>
              </a:solidFill>
              <a:effectLst/>
              <a:latin typeface="+mn-lt"/>
              <a:ea typeface="+mn-ea"/>
              <a:cs typeface="+mn-cs"/>
            </a:rPr>
            <a:t>、経常一般財源（分母）が</a:t>
          </a:r>
          <a:r>
            <a:rPr lang="en-US" altLang="ja-JP" sz="1000" b="0" i="0" baseline="0">
              <a:solidFill>
                <a:schemeClr val="dk1"/>
              </a:solidFill>
              <a:effectLst/>
              <a:latin typeface="+mn-lt"/>
              <a:ea typeface="+mn-ea"/>
              <a:cs typeface="+mn-cs"/>
            </a:rPr>
            <a:t>35</a:t>
          </a:r>
          <a:r>
            <a:rPr lang="ja-JP" altLang="ja-JP" sz="1000" b="0" i="0" baseline="0">
              <a:solidFill>
                <a:schemeClr val="dk1"/>
              </a:solidFill>
              <a:effectLst/>
              <a:latin typeface="+mn-lt"/>
              <a:ea typeface="+mn-ea"/>
              <a:cs typeface="+mn-cs"/>
            </a:rPr>
            <a:t>億円の減となったことにより、</a:t>
          </a:r>
          <a:r>
            <a:rPr lang="ja-JP" altLang="en-US" sz="1000" b="0" i="0" baseline="0">
              <a:solidFill>
                <a:schemeClr val="dk1"/>
              </a:solidFill>
              <a:effectLst/>
              <a:latin typeface="+mn-lt"/>
              <a:ea typeface="+mn-ea"/>
              <a:cs typeface="+mn-cs"/>
            </a:rPr>
            <a:t>その他</a:t>
          </a:r>
          <a:r>
            <a:rPr lang="ja-JP" altLang="ja-JP" sz="1000" b="0" i="0" baseline="0">
              <a:solidFill>
                <a:schemeClr val="dk1"/>
              </a:solidFill>
              <a:effectLst/>
              <a:latin typeface="+mn-lt"/>
              <a:ea typeface="+mn-ea"/>
              <a:cs typeface="+mn-cs"/>
            </a:rPr>
            <a:t>の経常収支比率は前年度比</a:t>
          </a:r>
          <a:r>
            <a:rPr lang="en-US" altLang="ja-JP" sz="1000" b="0" i="0" baseline="0">
              <a:solidFill>
                <a:schemeClr val="dk1"/>
              </a:solidFill>
              <a:effectLst/>
              <a:latin typeface="+mn-lt"/>
              <a:ea typeface="+mn-ea"/>
              <a:cs typeface="+mn-cs"/>
            </a:rPr>
            <a:t>0.7</a:t>
          </a:r>
          <a:r>
            <a:rPr lang="ja-JP" altLang="ja-JP" sz="1000" b="0" i="0" baseline="0">
              <a:solidFill>
                <a:schemeClr val="dk1"/>
              </a:solidFill>
              <a:effectLst/>
              <a:latin typeface="+mn-lt"/>
              <a:ea typeface="+mn-ea"/>
              <a:cs typeface="+mn-cs"/>
            </a:rPr>
            <a:t>ポイントの上昇となった。本市の保有する資産は平成</a:t>
          </a:r>
          <a:r>
            <a:rPr lang="en-US" altLang="ja-JP" sz="1000" b="0" i="0" baseline="0">
              <a:solidFill>
                <a:schemeClr val="dk1"/>
              </a:solidFill>
              <a:effectLst/>
              <a:latin typeface="+mn-lt"/>
              <a:ea typeface="+mn-ea"/>
              <a:cs typeface="+mn-cs"/>
            </a:rPr>
            <a:t>17</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12</a:t>
          </a:r>
          <a:r>
            <a:rPr lang="ja-JP" altLang="ja-JP" sz="1000" b="0" i="0" baseline="0">
              <a:solidFill>
                <a:schemeClr val="dk1"/>
              </a:solidFill>
              <a:effectLst/>
              <a:latin typeface="+mn-lt"/>
              <a:ea typeface="+mn-ea"/>
              <a:cs typeface="+mn-cs"/>
            </a:rPr>
            <a:t>市町村合併を契機に急増した。今後老朽化に伴う維持管理経費が増大し大きな財政負担となることが見込まれている</a:t>
          </a:r>
          <a:r>
            <a:rPr lang="ja-JP" altLang="en-US" sz="1000" b="0" i="0" baseline="0">
              <a:solidFill>
                <a:schemeClr val="dk1"/>
              </a:solidFill>
              <a:effectLst/>
              <a:latin typeface="+mn-lt"/>
              <a:ea typeface="+mn-ea"/>
              <a:cs typeface="+mn-cs"/>
            </a:rPr>
            <a:t>おり</a:t>
          </a:r>
          <a:r>
            <a:rPr lang="ja-JP" altLang="ja-JP" sz="1000" b="0" i="0" baseline="0">
              <a:solidFill>
                <a:schemeClr val="dk1"/>
              </a:solidFill>
              <a:effectLst/>
              <a:latin typeface="+mn-lt"/>
              <a:ea typeface="+mn-ea"/>
              <a:cs typeface="+mn-cs"/>
            </a:rPr>
            <a:t>、資産の見直しや活用、運営管理</a:t>
          </a:r>
          <a:r>
            <a:rPr lang="ja-JP" altLang="en-US" sz="1000" b="0" i="0" baseline="0">
              <a:solidFill>
                <a:schemeClr val="dk1"/>
              </a:solidFill>
              <a:effectLst/>
              <a:latin typeface="+mn-lt"/>
              <a:ea typeface="+mn-ea"/>
              <a:cs typeface="+mn-cs"/>
            </a:rPr>
            <a:t>等</a:t>
          </a:r>
          <a:r>
            <a:rPr lang="ja-JP" altLang="ja-JP" sz="1000" b="0" i="0" baseline="0">
              <a:solidFill>
                <a:schemeClr val="dk1"/>
              </a:solidFill>
              <a:effectLst/>
              <a:latin typeface="+mn-lt"/>
              <a:ea typeface="+mn-ea"/>
              <a:cs typeface="+mn-cs"/>
            </a:rPr>
            <a:t>に関し長期的かつ着実に推進するため</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浜松市公共施設等総合管理計画を</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en-US" sz="1000" b="0" i="0" baseline="0">
              <a:solidFill>
                <a:schemeClr val="dk1"/>
              </a:solidFill>
              <a:effectLst/>
              <a:latin typeface="+mn-lt"/>
              <a:ea typeface="+mn-ea"/>
              <a:cs typeface="+mn-cs"/>
            </a:rPr>
            <a:t>年</a:t>
          </a:r>
          <a:r>
            <a:rPr lang="en-US" altLang="ja-JP" sz="1000" b="0" i="0" baseline="0">
              <a:solidFill>
                <a:schemeClr val="dk1"/>
              </a:solidFill>
              <a:effectLst/>
              <a:latin typeface="+mn-lt"/>
              <a:ea typeface="+mn-ea"/>
              <a:cs typeface="+mn-cs"/>
            </a:rPr>
            <a:t>3</a:t>
          </a:r>
          <a:r>
            <a:rPr lang="ja-JP" altLang="en-US" sz="1000" b="0" i="0" baseline="0">
              <a:solidFill>
                <a:schemeClr val="dk1"/>
              </a:solidFill>
              <a:effectLst/>
              <a:latin typeface="+mn-lt"/>
              <a:ea typeface="+mn-ea"/>
              <a:cs typeface="+mn-cs"/>
            </a:rPr>
            <a:t>月に</a:t>
          </a:r>
          <a:r>
            <a:rPr lang="ja-JP" altLang="ja-JP" sz="1000" b="0" i="0" baseline="0">
              <a:solidFill>
                <a:schemeClr val="dk1"/>
              </a:solidFill>
              <a:effectLst/>
              <a:latin typeface="+mn-lt"/>
              <a:ea typeface="+mn-ea"/>
              <a:cs typeface="+mn-cs"/>
            </a:rPr>
            <a:t>定めた。今後</a:t>
          </a:r>
          <a:r>
            <a:rPr lang="ja-JP" altLang="en-US" sz="1000" b="0" i="0" baseline="0">
              <a:solidFill>
                <a:schemeClr val="dk1"/>
              </a:solidFill>
              <a:effectLst/>
              <a:latin typeface="+mn-lt"/>
              <a:ea typeface="+mn-ea"/>
              <a:cs typeface="+mn-cs"/>
            </a:rPr>
            <a:t>も</a:t>
          </a:r>
          <a:r>
            <a:rPr lang="ja-JP" altLang="ja-JP" sz="1000" b="0" i="0" baseline="0">
              <a:solidFill>
                <a:schemeClr val="dk1"/>
              </a:solidFill>
              <a:effectLst/>
              <a:latin typeface="+mn-lt"/>
              <a:ea typeface="+mn-ea"/>
              <a:cs typeface="+mn-cs"/>
            </a:rPr>
            <a:t>この計画により維持管理コストの適正化を図る。</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8" name="直線コネクタ 247"/>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9"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0" name="直線コネクタ 249"/>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51"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2" name="直線コネクタ 251"/>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29028</xdr:rowOff>
    </xdr:from>
    <xdr:to>
      <xdr:col>24</xdr:col>
      <xdr:colOff>31750</xdr:colOff>
      <xdr:row>58</xdr:row>
      <xdr:rowOff>143328</xdr:rowOff>
    </xdr:to>
    <xdr:cxnSp macro="">
      <xdr:nvCxnSpPr>
        <xdr:cNvPr id="253" name="直線コネクタ 252"/>
        <xdr:cNvCxnSpPr/>
      </xdr:nvCxnSpPr>
      <xdr:spPr>
        <a:xfrm>
          <a:off x="15671800" y="99731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4"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5" name="フローチャート : 判断 254"/>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29028</xdr:rowOff>
    </xdr:to>
    <xdr:cxnSp macro="">
      <xdr:nvCxnSpPr>
        <xdr:cNvPr id="256" name="直線コネクタ 255"/>
        <xdr:cNvCxnSpPr/>
      </xdr:nvCxnSpPr>
      <xdr:spPr>
        <a:xfrm>
          <a:off x="14782800" y="9842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7" name="フローチャート : 判断 256"/>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8" name="テキスト ボックス 257"/>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159657</xdr:rowOff>
    </xdr:from>
    <xdr:to>
      <xdr:col>21</xdr:col>
      <xdr:colOff>361950</xdr:colOff>
      <xdr:row>57</xdr:row>
      <xdr:rowOff>69850</xdr:rowOff>
    </xdr:to>
    <xdr:cxnSp macro="">
      <xdr:nvCxnSpPr>
        <xdr:cNvPr id="259" name="直線コネクタ 258"/>
        <xdr:cNvCxnSpPr/>
      </xdr:nvCxnSpPr>
      <xdr:spPr>
        <a:xfrm>
          <a:off x="13893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60" name="フローチャート : 判断 259"/>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61" name="テキスト ボックス 260"/>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56</xdr:row>
      <xdr:rowOff>159657</xdr:rowOff>
    </xdr:to>
    <xdr:cxnSp macro="">
      <xdr:nvCxnSpPr>
        <xdr:cNvPr id="262" name="直線コネクタ 261"/>
        <xdr:cNvCxnSpPr/>
      </xdr:nvCxnSpPr>
      <xdr:spPr>
        <a:xfrm>
          <a:off x="13004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3" name="フローチャート : 判断 262"/>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4" name="テキスト ボックス 263"/>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5" name="フローチャート : 判断 264"/>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6" name="テキスト ボックス 265"/>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92528</xdr:rowOff>
    </xdr:from>
    <xdr:to>
      <xdr:col>24</xdr:col>
      <xdr:colOff>82550</xdr:colOff>
      <xdr:row>59</xdr:row>
      <xdr:rowOff>22678</xdr:rowOff>
    </xdr:to>
    <xdr:sp macro="" textlink="">
      <xdr:nvSpPr>
        <xdr:cNvPr id="272" name="円/楕円 271"/>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64605</xdr:rowOff>
    </xdr:from>
    <xdr:ext cx="762000" cy="259045"/>
    <xdr:sp macro="" textlink="">
      <xdr:nvSpPr>
        <xdr:cNvPr id="273"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149678</xdr:rowOff>
    </xdr:from>
    <xdr:to>
      <xdr:col>22</xdr:col>
      <xdr:colOff>615950</xdr:colOff>
      <xdr:row>58</xdr:row>
      <xdr:rowOff>79828</xdr:rowOff>
    </xdr:to>
    <xdr:sp macro="" textlink="">
      <xdr:nvSpPr>
        <xdr:cNvPr id="274" name="円/楕円 273"/>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64605</xdr:rowOff>
    </xdr:from>
    <xdr:ext cx="736600" cy="259045"/>
    <xdr:sp macro="" textlink="">
      <xdr:nvSpPr>
        <xdr:cNvPr id="275" name="テキスト ボックス 274"/>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6" name="円/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108857</xdr:rowOff>
    </xdr:from>
    <xdr:to>
      <xdr:col>20</xdr:col>
      <xdr:colOff>209550</xdr:colOff>
      <xdr:row>57</xdr:row>
      <xdr:rowOff>39007</xdr:rowOff>
    </xdr:to>
    <xdr:sp macro="" textlink="">
      <xdr:nvSpPr>
        <xdr:cNvPr id="278" name="円/楕円 277"/>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23784</xdr:rowOff>
    </xdr:from>
    <xdr:ext cx="762000" cy="259045"/>
    <xdr:sp macro="" textlink="">
      <xdr:nvSpPr>
        <xdr:cNvPr id="279" name="テキスト ボックス 278"/>
        <xdr:cNvSpPr txBox="1"/>
      </xdr:nvSpPr>
      <xdr:spPr>
        <a:xfrm>
          <a:off x="13512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0" name="円/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1" name="テキスト ボックス 280"/>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下水道事業会計負担金が汚水資本費に対する公費負担</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億円の増などにより前年度比</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億円の増となったことなどにより、</a:t>
          </a:r>
          <a:r>
            <a:rPr lang="ja-JP" altLang="ja-JP" sz="1100" b="0" i="0" baseline="0">
              <a:solidFill>
                <a:schemeClr val="dk1"/>
              </a:solidFill>
              <a:effectLst/>
              <a:latin typeface="+mn-lt"/>
              <a:ea typeface="+mn-ea"/>
              <a:cs typeface="+mn-cs"/>
            </a:rPr>
            <a:t>経常</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充当一般財源（分子）は３億円増の</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億円となった。また、経常一般財源（分母）が</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億円の減となったことにより、</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の経常収支比率は前年度比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ポイントの上昇となった。補助金及び負担金については、ガイドラインを毎年検証しながら</a:t>
          </a:r>
          <a:r>
            <a:rPr lang="en-US" altLang="ja-JP" sz="1100" b="0" i="0" baseline="0">
              <a:solidFill>
                <a:schemeClr val="dk1"/>
              </a:solidFill>
              <a:effectLst/>
              <a:latin typeface="+mn-lt"/>
              <a:ea typeface="+mn-ea"/>
              <a:cs typeface="+mn-cs"/>
            </a:rPr>
            <a:t>PDCA</a:t>
          </a:r>
          <a:r>
            <a:rPr lang="ja-JP" altLang="ja-JP" sz="1100" b="0" i="0" baseline="0">
              <a:solidFill>
                <a:schemeClr val="dk1"/>
              </a:solidFill>
              <a:effectLst/>
              <a:latin typeface="+mn-lt"/>
              <a:ea typeface="+mn-ea"/>
              <a:cs typeface="+mn-cs"/>
            </a:rPr>
            <a:t>サイクルにより継続して見直しを進めており、その成果により補助費等に係る経常収支比率が類似団体平均を大きく下回っている。引き続き見直しを進める。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9" name="直線コネクタ 308"/>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10"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11" name="直線コネクタ 310"/>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2"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3" name="直線コネクタ 312"/>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120650</xdr:rowOff>
    </xdr:from>
    <xdr:to>
      <xdr:col>24</xdr:col>
      <xdr:colOff>31750</xdr:colOff>
      <xdr:row>35</xdr:row>
      <xdr:rowOff>158750</xdr:rowOff>
    </xdr:to>
    <xdr:cxnSp macro="">
      <xdr:nvCxnSpPr>
        <xdr:cNvPr id="314" name="直線コネクタ 313"/>
        <xdr:cNvCxnSpPr/>
      </xdr:nvCxnSpPr>
      <xdr:spPr>
        <a:xfrm>
          <a:off x="15671800" y="6121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5"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6" name="フローチャート : 判断 315"/>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120650</xdr:rowOff>
    </xdr:from>
    <xdr:to>
      <xdr:col>22</xdr:col>
      <xdr:colOff>565150</xdr:colOff>
      <xdr:row>35</xdr:row>
      <xdr:rowOff>158750</xdr:rowOff>
    </xdr:to>
    <xdr:cxnSp macro="">
      <xdr:nvCxnSpPr>
        <xdr:cNvPr id="317" name="直線コネクタ 316"/>
        <xdr:cNvCxnSpPr/>
      </xdr:nvCxnSpPr>
      <xdr:spPr>
        <a:xfrm flipV="1">
          <a:off x="14782800" y="612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8" name="フローチャート : 判断 317"/>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9" name="テキスト ボックス 318"/>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158750</xdr:rowOff>
    </xdr:from>
    <xdr:to>
      <xdr:col>21</xdr:col>
      <xdr:colOff>361950</xdr:colOff>
      <xdr:row>36</xdr:row>
      <xdr:rowOff>25400</xdr:rowOff>
    </xdr:to>
    <xdr:cxnSp macro="">
      <xdr:nvCxnSpPr>
        <xdr:cNvPr id="320" name="直線コネクタ 319"/>
        <xdr:cNvCxnSpPr/>
      </xdr:nvCxnSpPr>
      <xdr:spPr>
        <a:xfrm flipV="1">
          <a:off x="13893800" y="615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21" name="フローチャート : 判断 320"/>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2" name="テキスト ボックス 321"/>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25400</xdr:rowOff>
    </xdr:from>
    <xdr:to>
      <xdr:col>20</xdr:col>
      <xdr:colOff>158750</xdr:colOff>
      <xdr:row>36</xdr:row>
      <xdr:rowOff>38100</xdr:rowOff>
    </xdr:to>
    <xdr:cxnSp macro="">
      <xdr:nvCxnSpPr>
        <xdr:cNvPr id="323" name="直線コネクタ 322"/>
        <xdr:cNvCxnSpPr/>
      </xdr:nvCxnSpPr>
      <xdr:spPr>
        <a:xfrm flipV="1">
          <a:off x="13004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4" name="フローチャート : 判断 323"/>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5" name="テキスト ボックス 32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6" name="フローチャート : 判断 325"/>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7" name="テキスト ボックス 326"/>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107950</xdr:rowOff>
    </xdr:from>
    <xdr:to>
      <xdr:col>24</xdr:col>
      <xdr:colOff>82550</xdr:colOff>
      <xdr:row>36</xdr:row>
      <xdr:rowOff>38100</xdr:rowOff>
    </xdr:to>
    <xdr:sp macro="" textlink="">
      <xdr:nvSpPr>
        <xdr:cNvPr id="333" name="円/楕円 332"/>
        <xdr:cNvSpPr/>
      </xdr:nvSpPr>
      <xdr:spPr>
        <a:xfrm>
          <a:off x="16459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124477</xdr:rowOff>
    </xdr:from>
    <xdr:ext cx="762000" cy="259045"/>
    <xdr:sp macro="" textlink="">
      <xdr:nvSpPr>
        <xdr:cNvPr id="334"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69850</xdr:rowOff>
    </xdr:from>
    <xdr:to>
      <xdr:col>22</xdr:col>
      <xdr:colOff>615950</xdr:colOff>
      <xdr:row>36</xdr:row>
      <xdr:rowOff>0</xdr:rowOff>
    </xdr:to>
    <xdr:sp macro="" textlink="">
      <xdr:nvSpPr>
        <xdr:cNvPr id="335" name="円/楕円 334"/>
        <xdr:cNvSpPr/>
      </xdr:nvSpPr>
      <xdr:spPr>
        <a:xfrm>
          <a:off x="15621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10177</xdr:rowOff>
    </xdr:from>
    <xdr:ext cx="736600" cy="259045"/>
    <xdr:sp macro="" textlink="">
      <xdr:nvSpPr>
        <xdr:cNvPr id="336" name="テキスト ボックス 335"/>
        <xdr:cNvSpPr txBox="1"/>
      </xdr:nvSpPr>
      <xdr:spPr>
        <a:xfrm>
          <a:off x="15290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107950</xdr:rowOff>
    </xdr:from>
    <xdr:to>
      <xdr:col>21</xdr:col>
      <xdr:colOff>412750</xdr:colOff>
      <xdr:row>36</xdr:row>
      <xdr:rowOff>38100</xdr:rowOff>
    </xdr:to>
    <xdr:sp macro="" textlink="">
      <xdr:nvSpPr>
        <xdr:cNvPr id="337" name="円/楕円 336"/>
        <xdr:cNvSpPr/>
      </xdr:nvSpPr>
      <xdr:spPr>
        <a:xfrm>
          <a:off x="14732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48277</xdr:rowOff>
    </xdr:from>
    <xdr:ext cx="762000" cy="259045"/>
    <xdr:sp macro="" textlink="">
      <xdr:nvSpPr>
        <xdr:cNvPr id="338" name="テキスト ボックス 337"/>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146050</xdr:rowOff>
    </xdr:from>
    <xdr:to>
      <xdr:col>20</xdr:col>
      <xdr:colOff>209550</xdr:colOff>
      <xdr:row>36</xdr:row>
      <xdr:rowOff>76200</xdr:rowOff>
    </xdr:to>
    <xdr:sp macro="" textlink="">
      <xdr:nvSpPr>
        <xdr:cNvPr id="339" name="円/楕円 338"/>
        <xdr:cNvSpPr/>
      </xdr:nvSpPr>
      <xdr:spPr>
        <a:xfrm>
          <a:off x="13843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86377</xdr:rowOff>
    </xdr:from>
    <xdr:ext cx="762000" cy="259045"/>
    <xdr:sp macro="" textlink="">
      <xdr:nvSpPr>
        <xdr:cNvPr id="340" name="テキスト ボックス 339"/>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158750</xdr:rowOff>
    </xdr:from>
    <xdr:to>
      <xdr:col>19</xdr:col>
      <xdr:colOff>6350</xdr:colOff>
      <xdr:row>36</xdr:row>
      <xdr:rowOff>88900</xdr:rowOff>
    </xdr:to>
    <xdr:sp macro="" textlink="">
      <xdr:nvSpPr>
        <xdr:cNvPr id="341" name="円/楕円 340"/>
        <xdr:cNvSpPr/>
      </xdr:nvSpPr>
      <xdr:spPr>
        <a:xfrm>
          <a:off x="12954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99077</xdr:rowOff>
    </xdr:from>
    <xdr:ext cx="762000" cy="259045"/>
    <xdr:sp macro="" textlink="">
      <xdr:nvSpPr>
        <xdr:cNvPr id="342" name="テキスト ボックス 341"/>
        <xdr:cNvSpPr txBox="1"/>
      </xdr:nvSpPr>
      <xdr:spPr>
        <a:xfrm>
          <a:off x="12623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類似団体の中では中位に位置する。</a:t>
          </a:r>
          <a:r>
            <a:rPr lang="ja-JP" altLang="en-US" sz="1000" b="0" i="0" baseline="0">
              <a:solidFill>
                <a:schemeClr val="dk1"/>
              </a:solidFill>
              <a:effectLst/>
              <a:latin typeface="+mn-lt"/>
              <a:ea typeface="+mn-ea"/>
              <a:cs typeface="+mn-cs"/>
            </a:rPr>
            <a:t>公債費のうち経常経費分の決算額については、</a:t>
          </a:r>
          <a:r>
            <a:rPr lang="ja-JP" altLang="ja-JP" sz="1000" b="0" i="0" baseline="0">
              <a:solidFill>
                <a:schemeClr val="dk1"/>
              </a:solidFill>
              <a:effectLst/>
              <a:latin typeface="+mn-lt"/>
              <a:ea typeface="+mn-ea"/>
              <a:cs typeface="+mn-cs"/>
            </a:rPr>
            <a:t>満期一括償還積立金が前年度比</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億円増加したものの、元金や既往債の償還利子の減により前年度比</a:t>
          </a:r>
          <a:r>
            <a:rPr lang="en-US" altLang="ja-JP" sz="1000" b="0" i="0" baseline="0">
              <a:solidFill>
                <a:schemeClr val="dk1"/>
              </a:solidFill>
              <a:effectLst/>
              <a:latin typeface="+mn-lt"/>
              <a:ea typeface="+mn-ea"/>
              <a:cs typeface="+mn-cs"/>
            </a:rPr>
            <a:t>0.9</a:t>
          </a:r>
          <a:r>
            <a:rPr lang="ja-JP" altLang="ja-JP" sz="1000" b="0" i="0" baseline="0">
              <a:solidFill>
                <a:schemeClr val="dk1"/>
              </a:solidFill>
              <a:effectLst/>
              <a:latin typeface="+mn-lt"/>
              <a:ea typeface="+mn-ea"/>
              <a:cs typeface="+mn-cs"/>
            </a:rPr>
            <a:t>億円減の</a:t>
          </a:r>
          <a:r>
            <a:rPr lang="en-US" altLang="ja-JP" sz="1000" b="0" i="0" baseline="0">
              <a:solidFill>
                <a:schemeClr val="dk1"/>
              </a:solidFill>
              <a:effectLst/>
              <a:latin typeface="+mn-lt"/>
              <a:ea typeface="+mn-ea"/>
              <a:cs typeface="+mn-cs"/>
            </a:rPr>
            <a:t>372</a:t>
          </a:r>
          <a:r>
            <a:rPr lang="ja-JP" altLang="en-US" sz="1000" b="0" i="0" baseline="0">
              <a:solidFill>
                <a:schemeClr val="dk1"/>
              </a:solidFill>
              <a:effectLst/>
              <a:latin typeface="+mn-lt"/>
              <a:ea typeface="+mn-ea"/>
              <a:cs typeface="+mn-cs"/>
            </a:rPr>
            <a:t>億円となった。一方、公債費に充当される特定財源（住宅使用料）が前年度比△</a:t>
          </a:r>
          <a:r>
            <a:rPr lang="en-US" altLang="ja-JP" sz="1000" b="0" i="0" baseline="0">
              <a:solidFill>
                <a:schemeClr val="dk1"/>
              </a:solidFill>
              <a:effectLst/>
              <a:latin typeface="+mn-lt"/>
              <a:ea typeface="+mn-ea"/>
              <a:cs typeface="+mn-cs"/>
            </a:rPr>
            <a:t>1</a:t>
          </a:r>
          <a:r>
            <a:rPr lang="ja-JP" altLang="en-US" sz="1000" b="0" i="0" baseline="0">
              <a:solidFill>
                <a:schemeClr val="dk1"/>
              </a:solidFill>
              <a:effectLst/>
              <a:latin typeface="+mn-lt"/>
              <a:ea typeface="+mn-ea"/>
              <a:cs typeface="+mn-cs"/>
            </a:rPr>
            <a:t>億円の減となったことにより、</a:t>
          </a:r>
          <a:r>
            <a:rPr lang="ja-JP" altLang="ja-JP" sz="1000" b="0" i="0" baseline="0">
              <a:solidFill>
                <a:schemeClr val="dk1"/>
              </a:solidFill>
              <a:effectLst/>
              <a:latin typeface="+mn-lt"/>
              <a:ea typeface="+mn-ea"/>
              <a:cs typeface="+mn-cs"/>
            </a:rPr>
            <a:t>経常</a:t>
          </a:r>
          <a:r>
            <a:rPr lang="ja-JP" altLang="en-US" sz="1000" b="0" i="0" baseline="0">
              <a:solidFill>
                <a:schemeClr val="dk1"/>
              </a:solidFill>
              <a:effectLst/>
              <a:latin typeface="+mn-lt"/>
              <a:ea typeface="+mn-ea"/>
              <a:cs typeface="+mn-cs"/>
            </a:rPr>
            <a:t>経費</a:t>
          </a:r>
          <a:r>
            <a:rPr lang="ja-JP" altLang="ja-JP" sz="1000" b="0" i="0" baseline="0">
              <a:solidFill>
                <a:schemeClr val="dk1"/>
              </a:solidFill>
              <a:effectLst/>
              <a:latin typeface="+mn-lt"/>
              <a:ea typeface="+mn-ea"/>
              <a:cs typeface="+mn-cs"/>
            </a:rPr>
            <a:t>充当一般財源（分子）</a:t>
          </a:r>
          <a:r>
            <a:rPr lang="ja-JP" altLang="en-US" sz="1000" b="0" i="0" baseline="0">
              <a:solidFill>
                <a:schemeClr val="dk1"/>
              </a:solidFill>
              <a:effectLst/>
              <a:latin typeface="+mn-lt"/>
              <a:ea typeface="+mn-ea"/>
              <a:cs typeface="+mn-cs"/>
            </a:rPr>
            <a:t>は</a:t>
          </a:r>
          <a:r>
            <a:rPr lang="en-US" altLang="ja-JP" sz="1000" b="0" i="0" baseline="0">
              <a:solidFill>
                <a:schemeClr val="dk1"/>
              </a:solidFill>
              <a:effectLst/>
              <a:latin typeface="+mn-lt"/>
              <a:ea typeface="+mn-ea"/>
              <a:cs typeface="+mn-cs"/>
            </a:rPr>
            <a:t>0.1</a:t>
          </a:r>
          <a:r>
            <a:rPr lang="ja-JP" altLang="en-US" sz="1000" b="0" i="0" baseline="0">
              <a:solidFill>
                <a:schemeClr val="dk1"/>
              </a:solidFill>
              <a:effectLst/>
              <a:latin typeface="+mn-lt"/>
              <a:ea typeface="+mn-ea"/>
              <a:cs typeface="+mn-cs"/>
            </a:rPr>
            <a:t>億円の増となった。また、</a:t>
          </a:r>
          <a:r>
            <a:rPr lang="ja-JP" altLang="ja-JP" sz="1000" b="0" i="0" baseline="0">
              <a:solidFill>
                <a:schemeClr val="dk1"/>
              </a:solidFill>
              <a:effectLst/>
              <a:latin typeface="+mn-lt"/>
              <a:ea typeface="+mn-ea"/>
              <a:cs typeface="+mn-cs"/>
            </a:rPr>
            <a:t>経常一般財源（分母）が</a:t>
          </a:r>
          <a:r>
            <a:rPr lang="en-US" altLang="ja-JP" sz="1000" b="0" i="0" baseline="0">
              <a:solidFill>
                <a:schemeClr val="dk1"/>
              </a:solidFill>
              <a:effectLst/>
              <a:latin typeface="+mn-lt"/>
              <a:ea typeface="+mn-ea"/>
              <a:cs typeface="+mn-cs"/>
            </a:rPr>
            <a:t>35</a:t>
          </a:r>
          <a:r>
            <a:rPr lang="ja-JP" altLang="ja-JP" sz="1000" b="0" i="0" baseline="0">
              <a:solidFill>
                <a:schemeClr val="dk1"/>
              </a:solidFill>
              <a:effectLst/>
              <a:latin typeface="+mn-lt"/>
              <a:ea typeface="+mn-ea"/>
              <a:cs typeface="+mn-cs"/>
            </a:rPr>
            <a:t>億円の減となった</a:t>
          </a:r>
          <a:r>
            <a:rPr lang="ja-JP" altLang="en-US" sz="1000" b="0" i="0" baseline="0">
              <a:solidFill>
                <a:schemeClr val="dk1"/>
              </a:solidFill>
              <a:effectLst/>
              <a:latin typeface="+mn-lt"/>
              <a:ea typeface="+mn-ea"/>
              <a:cs typeface="+mn-cs"/>
            </a:rPr>
            <a:t>こと</a:t>
          </a:r>
          <a:r>
            <a:rPr lang="ja-JP" altLang="ja-JP" sz="1000" b="0" i="0" baseline="0">
              <a:solidFill>
                <a:schemeClr val="dk1"/>
              </a:solidFill>
              <a:effectLst/>
              <a:latin typeface="+mn-lt"/>
              <a:ea typeface="+mn-ea"/>
              <a:cs typeface="+mn-cs"/>
            </a:rPr>
            <a:t>により、</a:t>
          </a:r>
          <a:r>
            <a:rPr lang="ja-JP" altLang="en-US" sz="1000" b="0" i="0" baseline="0">
              <a:solidFill>
                <a:schemeClr val="dk1"/>
              </a:solidFill>
              <a:effectLst/>
              <a:latin typeface="+mn-lt"/>
              <a:ea typeface="+mn-ea"/>
              <a:cs typeface="+mn-cs"/>
            </a:rPr>
            <a:t>公債</a:t>
          </a:r>
          <a:r>
            <a:rPr lang="ja-JP" altLang="ja-JP" sz="1000" b="0" i="0" baseline="0">
              <a:solidFill>
                <a:schemeClr val="dk1"/>
              </a:solidFill>
              <a:effectLst/>
              <a:latin typeface="+mn-lt"/>
              <a:ea typeface="+mn-ea"/>
              <a:cs typeface="+mn-cs"/>
            </a:rPr>
            <a:t>費の経常収支比率は前年度比</a:t>
          </a:r>
          <a:r>
            <a:rPr lang="en-US" altLang="ja-JP" sz="1000" b="0" i="0" baseline="0">
              <a:solidFill>
                <a:schemeClr val="dk1"/>
              </a:solidFill>
              <a:effectLst/>
              <a:latin typeface="+mn-lt"/>
              <a:ea typeface="+mn-ea"/>
              <a:cs typeface="+mn-cs"/>
            </a:rPr>
            <a:t>0.4</a:t>
          </a:r>
          <a:r>
            <a:rPr lang="ja-JP" altLang="ja-JP" sz="1000" b="0" i="0" baseline="0">
              <a:solidFill>
                <a:schemeClr val="dk1"/>
              </a:solidFill>
              <a:effectLst/>
              <a:latin typeface="+mn-lt"/>
              <a:ea typeface="+mn-ea"/>
              <a:cs typeface="+mn-cs"/>
            </a:rPr>
            <a:t>ポイントの上昇となった。中期財政計画（平成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年度から</a:t>
          </a:r>
          <a:r>
            <a:rPr lang="en-US" altLang="ja-JP" sz="1000" b="0" i="0" baseline="0">
              <a:solidFill>
                <a:schemeClr val="dk1"/>
              </a:solidFill>
              <a:effectLst/>
              <a:latin typeface="+mn-lt"/>
              <a:ea typeface="+mn-ea"/>
              <a:cs typeface="+mn-cs"/>
            </a:rPr>
            <a:t>36</a:t>
          </a:r>
          <a:r>
            <a:rPr lang="ja-JP" altLang="ja-JP" sz="1000" b="0" i="0" baseline="0">
              <a:solidFill>
                <a:schemeClr val="dk1"/>
              </a:solidFill>
              <a:effectLst/>
              <a:latin typeface="+mn-lt"/>
              <a:ea typeface="+mn-ea"/>
              <a:cs typeface="+mn-cs"/>
            </a:rPr>
            <a:t>年度まで）において、一人あたり市債残高を平成</a:t>
          </a:r>
          <a:r>
            <a:rPr lang="en-US" altLang="ja-JP" sz="1000" b="0" i="0" baseline="0">
              <a:solidFill>
                <a:schemeClr val="dk1"/>
              </a:solidFill>
              <a:effectLst/>
              <a:latin typeface="+mn-lt"/>
              <a:ea typeface="+mn-ea"/>
              <a:cs typeface="+mn-cs"/>
            </a:rPr>
            <a:t>36</a:t>
          </a:r>
          <a:r>
            <a:rPr lang="ja-JP" altLang="ja-JP" sz="1000" b="0" i="0" baseline="0">
              <a:solidFill>
                <a:schemeClr val="dk1"/>
              </a:solidFill>
              <a:effectLst/>
              <a:latin typeface="+mn-lt"/>
              <a:ea typeface="+mn-ea"/>
              <a:cs typeface="+mn-cs"/>
            </a:rPr>
            <a:t>年度末までに</a:t>
          </a:r>
          <a:r>
            <a:rPr lang="en-US" altLang="ja-JP" sz="1000" b="0" i="0" baseline="0">
              <a:solidFill>
                <a:schemeClr val="dk1"/>
              </a:solidFill>
              <a:effectLst/>
              <a:latin typeface="+mn-lt"/>
              <a:ea typeface="+mn-ea"/>
              <a:cs typeface="+mn-cs"/>
            </a:rPr>
            <a:t>550</a:t>
          </a:r>
          <a:r>
            <a:rPr lang="ja-JP" altLang="ja-JP" sz="1000" b="0" i="0" baseline="0">
              <a:solidFill>
                <a:schemeClr val="dk1"/>
              </a:solidFill>
              <a:effectLst/>
              <a:latin typeface="+mn-lt"/>
              <a:ea typeface="+mn-ea"/>
              <a:cs typeface="+mn-cs"/>
            </a:rPr>
            <a:t>千円以下（平成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年度末は</a:t>
          </a:r>
          <a:r>
            <a:rPr lang="en-US" altLang="ja-JP" sz="1000" b="0" i="0" baseline="0">
              <a:solidFill>
                <a:schemeClr val="dk1"/>
              </a:solidFill>
              <a:effectLst/>
              <a:latin typeface="+mn-lt"/>
              <a:ea typeface="+mn-ea"/>
              <a:cs typeface="+mn-cs"/>
            </a:rPr>
            <a:t>587</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人で、計画値</a:t>
          </a:r>
          <a:r>
            <a:rPr lang="en-US" altLang="ja-JP" sz="1000" b="0" i="0" baseline="0">
              <a:solidFill>
                <a:schemeClr val="dk1"/>
              </a:solidFill>
              <a:effectLst/>
              <a:latin typeface="+mn-lt"/>
              <a:ea typeface="+mn-ea"/>
              <a:cs typeface="+mn-cs"/>
            </a:rPr>
            <a:t>601</a:t>
          </a:r>
          <a:r>
            <a:rPr lang="ja-JP" altLang="ja-JP" sz="1000" b="0" i="0" baseline="0">
              <a:solidFill>
                <a:schemeClr val="dk1"/>
              </a:solidFill>
              <a:effectLst/>
              <a:latin typeface="+mn-lt"/>
              <a:ea typeface="+mn-ea"/>
              <a:cs typeface="+mn-cs"/>
            </a:rPr>
            <a:t>千円</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人以下を達成）とすることを目標としているため、将来的にはさらに低い水準を見込む。</a:t>
          </a:r>
          <a:endParaRPr lang="ja-JP" altLang="ja-JP" sz="10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2" name="直線コネクタ 371"/>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3"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4" name="直線コネクタ 373"/>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5"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6" name="直線コネクタ 375"/>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140607</xdr:rowOff>
    </xdr:from>
    <xdr:to>
      <xdr:col>7</xdr:col>
      <xdr:colOff>15875</xdr:colOff>
      <xdr:row>76</xdr:row>
      <xdr:rowOff>12700</xdr:rowOff>
    </xdr:to>
    <xdr:cxnSp macro="">
      <xdr:nvCxnSpPr>
        <xdr:cNvPr id="377" name="直線コネクタ 376"/>
        <xdr:cNvCxnSpPr/>
      </xdr:nvCxnSpPr>
      <xdr:spPr>
        <a:xfrm>
          <a:off x="3987800" y="12999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8"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9" name="フローチャート : 判断 378"/>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140607</xdr:rowOff>
    </xdr:from>
    <xdr:to>
      <xdr:col>5</xdr:col>
      <xdr:colOff>549275</xdr:colOff>
      <xdr:row>76</xdr:row>
      <xdr:rowOff>67129</xdr:rowOff>
    </xdr:to>
    <xdr:cxnSp macro="">
      <xdr:nvCxnSpPr>
        <xdr:cNvPr id="380" name="直線コネクタ 379"/>
        <xdr:cNvCxnSpPr/>
      </xdr:nvCxnSpPr>
      <xdr:spPr>
        <a:xfrm flipV="1">
          <a:off x="3098800" y="12999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81" name="フローチャート : 判断 380"/>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2" name="テキスト ボックス 381"/>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56243</xdr:rowOff>
    </xdr:from>
    <xdr:to>
      <xdr:col>4</xdr:col>
      <xdr:colOff>346075</xdr:colOff>
      <xdr:row>76</xdr:row>
      <xdr:rowOff>67129</xdr:rowOff>
    </xdr:to>
    <xdr:cxnSp macro="">
      <xdr:nvCxnSpPr>
        <xdr:cNvPr id="383" name="直線コネクタ 382"/>
        <xdr:cNvCxnSpPr/>
      </xdr:nvCxnSpPr>
      <xdr:spPr>
        <a:xfrm>
          <a:off x="2209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4" name="フローチャート : 判断 383"/>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5" name="テキスト ボックス 384"/>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56243</xdr:rowOff>
    </xdr:to>
    <xdr:cxnSp macro="">
      <xdr:nvCxnSpPr>
        <xdr:cNvPr id="386" name="直線コネクタ 385"/>
        <xdr:cNvCxnSpPr/>
      </xdr:nvCxnSpPr>
      <xdr:spPr>
        <a:xfrm>
          <a:off x="1320800" y="1307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7" name="フローチャート : 判断 386"/>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8" name="テキスト ボックス 387"/>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9" name="フローチャート : 判断 388"/>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0" name="テキスト ボックス 389"/>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96" name="円/楕円 39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9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89807</xdr:rowOff>
    </xdr:from>
    <xdr:to>
      <xdr:col>5</xdr:col>
      <xdr:colOff>600075</xdr:colOff>
      <xdr:row>76</xdr:row>
      <xdr:rowOff>19957</xdr:rowOff>
    </xdr:to>
    <xdr:sp macro="" textlink="">
      <xdr:nvSpPr>
        <xdr:cNvPr id="398" name="円/楕円 397"/>
        <xdr:cNvSpPr/>
      </xdr:nvSpPr>
      <xdr:spPr>
        <a:xfrm>
          <a:off x="3937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30134</xdr:rowOff>
    </xdr:from>
    <xdr:ext cx="736600" cy="259045"/>
    <xdr:sp macro="" textlink="">
      <xdr:nvSpPr>
        <xdr:cNvPr id="399" name="テキスト ボックス 398"/>
        <xdr:cNvSpPr txBox="1"/>
      </xdr:nvSpPr>
      <xdr:spPr>
        <a:xfrm>
          <a:off x="3606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16329</xdr:rowOff>
    </xdr:from>
    <xdr:to>
      <xdr:col>4</xdr:col>
      <xdr:colOff>396875</xdr:colOff>
      <xdr:row>76</xdr:row>
      <xdr:rowOff>117929</xdr:rowOff>
    </xdr:to>
    <xdr:sp macro="" textlink="">
      <xdr:nvSpPr>
        <xdr:cNvPr id="400" name="円/楕円 399"/>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128105</xdr:rowOff>
    </xdr:from>
    <xdr:ext cx="762000" cy="259045"/>
    <xdr:sp macro="" textlink="">
      <xdr:nvSpPr>
        <xdr:cNvPr id="401" name="テキスト ボックス 400"/>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5443</xdr:rowOff>
    </xdr:from>
    <xdr:to>
      <xdr:col>3</xdr:col>
      <xdr:colOff>193675</xdr:colOff>
      <xdr:row>76</xdr:row>
      <xdr:rowOff>107043</xdr:rowOff>
    </xdr:to>
    <xdr:sp macro="" textlink="">
      <xdr:nvSpPr>
        <xdr:cNvPr id="402" name="円/楕円 401"/>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117220</xdr:rowOff>
    </xdr:from>
    <xdr:ext cx="762000" cy="259045"/>
    <xdr:sp macro="" textlink="">
      <xdr:nvSpPr>
        <xdr:cNvPr id="403" name="テキスト ボックス 402"/>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404" name="円/楕円 403"/>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405" name="テキスト ボックス 404"/>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類似団体の中では中位に位置する。平成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の公債費以外の経常収支比率は、</a:t>
          </a:r>
          <a:r>
            <a:rPr lang="en-US" altLang="ja-JP" sz="1100" b="0" i="0" baseline="0">
              <a:solidFill>
                <a:schemeClr val="dk1"/>
              </a:solidFill>
              <a:effectLst/>
              <a:latin typeface="+mn-lt"/>
              <a:ea typeface="+mn-ea"/>
              <a:cs typeface="+mn-cs"/>
            </a:rPr>
            <a:t>72.6</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主な要因は上述のように、</a:t>
          </a:r>
          <a:r>
            <a:rPr lang="ja-JP" altLang="ja-JP" sz="1100" b="0" i="0" baseline="0">
              <a:solidFill>
                <a:schemeClr val="dk1"/>
              </a:solidFill>
              <a:effectLst/>
              <a:latin typeface="+mn-lt"/>
              <a:ea typeface="+mn-ea"/>
              <a:cs typeface="+mn-cs"/>
            </a:rPr>
            <a:t>私立保育所の創設及び私立幼稚園の新制度移行による特定教育・保育施設運営事業費</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増に伴う扶助費の</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や、物件費及び繰出金についてもそれぞれ</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ポイント増となったことなどである。</a:t>
          </a:r>
          <a:r>
            <a:rPr lang="ja-JP" altLang="ja-JP" sz="1100" b="0" i="0" baseline="0">
              <a:solidFill>
                <a:schemeClr val="dk1"/>
              </a:solidFill>
              <a:effectLst/>
              <a:latin typeface="+mn-lt"/>
              <a:ea typeface="+mn-ea"/>
              <a:cs typeface="+mn-cs"/>
            </a:rPr>
            <a:t>今後も更なる経常経費の圧縮に努める。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31" name="直線コネクタ 430"/>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2"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3" name="直線コネクタ 432"/>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5" name="直線コネクタ 43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97282</xdr:rowOff>
    </xdr:from>
    <xdr:to>
      <xdr:col>24</xdr:col>
      <xdr:colOff>31750</xdr:colOff>
      <xdr:row>74</xdr:row>
      <xdr:rowOff>136144</xdr:rowOff>
    </xdr:to>
    <xdr:cxnSp macro="">
      <xdr:nvCxnSpPr>
        <xdr:cNvPr id="436" name="直線コネクタ 435"/>
        <xdr:cNvCxnSpPr/>
      </xdr:nvCxnSpPr>
      <xdr:spPr>
        <a:xfrm>
          <a:off x="15671800" y="126131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7"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8" name="フローチャート : 判断 437"/>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97282</xdr:rowOff>
    </xdr:from>
    <xdr:to>
      <xdr:col>22</xdr:col>
      <xdr:colOff>565150</xdr:colOff>
      <xdr:row>73</xdr:row>
      <xdr:rowOff>143002</xdr:rowOff>
    </xdr:to>
    <xdr:cxnSp macro="">
      <xdr:nvCxnSpPr>
        <xdr:cNvPr id="439" name="直線コネクタ 438"/>
        <xdr:cNvCxnSpPr/>
      </xdr:nvCxnSpPr>
      <xdr:spPr>
        <a:xfrm flipV="1">
          <a:off x="14782800" y="12613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40" name="フローチャート : 判断 439"/>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73423</xdr:rowOff>
    </xdr:from>
    <xdr:ext cx="736600" cy="259045"/>
    <xdr:sp macro="" textlink="">
      <xdr:nvSpPr>
        <xdr:cNvPr id="441" name="テキスト ボックス 440"/>
        <xdr:cNvSpPr txBox="1"/>
      </xdr:nvSpPr>
      <xdr:spPr>
        <a:xfrm>
          <a:off x="15290800" y="129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60706</xdr:rowOff>
    </xdr:from>
    <xdr:to>
      <xdr:col>21</xdr:col>
      <xdr:colOff>361950</xdr:colOff>
      <xdr:row>73</xdr:row>
      <xdr:rowOff>143002</xdr:rowOff>
    </xdr:to>
    <xdr:cxnSp macro="">
      <xdr:nvCxnSpPr>
        <xdr:cNvPr id="442" name="直線コネクタ 441"/>
        <xdr:cNvCxnSpPr/>
      </xdr:nvCxnSpPr>
      <xdr:spPr>
        <a:xfrm>
          <a:off x="13893800" y="12576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3" name="フローチャート : 判断 442"/>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4" name="テキスト ボックス 443"/>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140716</xdr:rowOff>
    </xdr:from>
    <xdr:to>
      <xdr:col>20</xdr:col>
      <xdr:colOff>158750</xdr:colOff>
      <xdr:row>73</xdr:row>
      <xdr:rowOff>60706</xdr:rowOff>
    </xdr:to>
    <xdr:cxnSp macro="">
      <xdr:nvCxnSpPr>
        <xdr:cNvPr id="445" name="直線コネクタ 444"/>
        <xdr:cNvCxnSpPr/>
      </xdr:nvCxnSpPr>
      <xdr:spPr>
        <a:xfrm>
          <a:off x="13004800" y="124851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6" name="フローチャート : 判断 445"/>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7" name="テキスト ボックス 446"/>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8" name="フローチャート : 判断 447"/>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64279</xdr:rowOff>
    </xdr:from>
    <xdr:ext cx="762000" cy="259045"/>
    <xdr:sp macro="" textlink="">
      <xdr:nvSpPr>
        <xdr:cNvPr id="449" name="テキスト ボックス 448"/>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85344</xdr:rowOff>
    </xdr:from>
    <xdr:to>
      <xdr:col>24</xdr:col>
      <xdr:colOff>82550</xdr:colOff>
      <xdr:row>75</xdr:row>
      <xdr:rowOff>15494</xdr:rowOff>
    </xdr:to>
    <xdr:sp macro="" textlink="">
      <xdr:nvSpPr>
        <xdr:cNvPr id="455" name="円/楕円 454"/>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101871</xdr:rowOff>
    </xdr:from>
    <xdr:ext cx="762000" cy="259045"/>
    <xdr:sp macro="" textlink="">
      <xdr:nvSpPr>
        <xdr:cNvPr id="456" name="公債費以外該当値テキスト"/>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46482</xdr:rowOff>
    </xdr:from>
    <xdr:to>
      <xdr:col>22</xdr:col>
      <xdr:colOff>615950</xdr:colOff>
      <xdr:row>73</xdr:row>
      <xdr:rowOff>148082</xdr:rowOff>
    </xdr:to>
    <xdr:sp macro="" textlink="">
      <xdr:nvSpPr>
        <xdr:cNvPr id="457" name="円/楕円 456"/>
        <xdr:cNvSpPr/>
      </xdr:nvSpPr>
      <xdr:spPr>
        <a:xfrm>
          <a:off x="15621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158259</xdr:rowOff>
    </xdr:from>
    <xdr:ext cx="736600" cy="259045"/>
    <xdr:sp macro="" textlink="">
      <xdr:nvSpPr>
        <xdr:cNvPr id="458" name="テキスト ボックス 457"/>
        <xdr:cNvSpPr txBox="1"/>
      </xdr:nvSpPr>
      <xdr:spPr>
        <a:xfrm>
          <a:off x="15290800" y="123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92202</xdr:rowOff>
    </xdr:from>
    <xdr:to>
      <xdr:col>21</xdr:col>
      <xdr:colOff>412750</xdr:colOff>
      <xdr:row>74</xdr:row>
      <xdr:rowOff>22352</xdr:rowOff>
    </xdr:to>
    <xdr:sp macro="" textlink="">
      <xdr:nvSpPr>
        <xdr:cNvPr id="459" name="円/楕円 458"/>
        <xdr:cNvSpPr/>
      </xdr:nvSpPr>
      <xdr:spPr>
        <a:xfrm>
          <a:off x="14732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32529</xdr:rowOff>
    </xdr:from>
    <xdr:ext cx="762000" cy="259045"/>
    <xdr:sp macro="" textlink="">
      <xdr:nvSpPr>
        <xdr:cNvPr id="460" name="テキスト ボックス 459"/>
        <xdr:cNvSpPr txBox="1"/>
      </xdr:nvSpPr>
      <xdr:spPr>
        <a:xfrm>
          <a:off x="14401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9906</xdr:rowOff>
    </xdr:from>
    <xdr:to>
      <xdr:col>20</xdr:col>
      <xdr:colOff>209550</xdr:colOff>
      <xdr:row>73</xdr:row>
      <xdr:rowOff>111506</xdr:rowOff>
    </xdr:to>
    <xdr:sp macro="" textlink="">
      <xdr:nvSpPr>
        <xdr:cNvPr id="461" name="円/楕円 460"/>
        <xdr:cNvSpPr/>
      </xdr:nvSpPr>
      <xdr:spPr>
        <a:xfrm>
          <a:off x="13843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121683</xdr:rowOff>
    </xdr:from>
    <xdr:ext cx="762000" cy="259045"/>
    <xdr:sp macro="" textlink="">
      <xdr:nvSpPr>
        <xdr:cNvPr id="462" name="テキスト ボックス 461"/>
        <xdr:cNvSpPr txBox="1"/>
      </xdr:nvSpPr>
      <xdr:spPr>
        <a:xfrm>
          <a:off x="13512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89916</xdr:rowOff>
    </xdr:from>
    <xdr:to>
      <xdr:col>19</xdr:col>
      <xdr:colOff>6350</xdr:colOff>
      <xdr:row>73</xdr:row>
      <xdr:rowOff>20066</xdr:rowOff>
    </xdr:to>
    <xdr:sp macro="" textlink="">
      <xdr:nvSpPr>
        <xdr:cNvPr id="463" name="円/楕円 462"/>
        <xdr:cNvSpPr/>
      </xdr:nvSpPr>
      <xdr:spPr>
        <a:xfrm>
          <a:off x="12954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30243</xdr:rowOff>
    </xdr:from>
    <xdr:ext cx="762000" cy="259045"/>
    <xdr:sp macro="" textlink="">
      <xdr:nvSpPr>
        <xdr:cNvPr id="464" name="テキスト ボックス 463"/>
        <xdr:cNvSpPr txBox="1"/>
      </xdr:nvSpPr>
      <xdr:spPr>
        <a:xfrm>
          <a:off x="12623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静岡県浜松市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104993</xdr:rowOff>
    </xdr:from>
    <xdr:to>
      <xdr:col>4</xdr:col>
      <xdr:colOff>1117600</xdr:colOff>
      <xdr:row>18</xdr:row>
      <xdr:rowOff>118892</xdr:rowOff>
    </xdr:to>
    <xdr:cxnSp macro="">
      <xdr:nvCxnSpPr>
        <xdr:cNvPr id="48" name="直線コネクタ 47"/>
        <xdr:cNvCxnSpPr/>
      </xdr:nvCxnSpPr>
      <xdr:spPr bwMode="auto">
        <a:xfrm>
          <a:off x="5003800" y="3238718"/>
          <a:ext cx="6477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104993</xdr:rowOff>
    </xdr:from>
    <xdr:to>
      <xdr:col>4</xdr:col>
      <xdr:colOff>469900</xdr:colOff>
      <xdr:row>18</xdr:row>
      <xdr:rowOff>138003</xdr:rowOff>
    </xdr:to>
    <xdr:cxnSp macro="">
      <xdr:nvCxnSpPr>
        <xdr:cNvPr id="51" name="直線コネクタ 50"/>
        <xdr:cNvCxnSpPr/>
      </xdr:nvCxnSpPr>
      <xdr:spPr bwMode="auto">
        <a:xfrm flipV="1">
          <a:off x="4305300" y="3238718"/>
          <a:ext cx="698500" cy="3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138003</xdr:rowOff>
    </xdr:from>
    <xdr:to>
      <xdr:col>3</xdr:col>
      <xdr:colOff>904875</xdr:colOff>
      <xdr:row>19</xdr:row>
      <xdr:rowOff>19908</xdr:rowOff>
    </xdr:to>
    <xdr:cxnSp macro="">
      <xdr:nvCxnSpPr>
        <xdr:cNvPr id="54" name="直線コネクタ 53"/>
        <xdr:cNvCxnSpPr/>
      </xdr:nvCxnSpPr>
      <xdr:spPr bwMode="auto">
        <a:xfrm flipV="1">
          <a:off x="3606800" y="3271728"/>
          <a:ext cx="698500" cy="5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155514</xdr:rowOff>
    </xdr:from>
    <xdr:to>
      <xdr:col>3</xdr:col>
      <xdr:colOff>206375</xdr:colOff>
      <xdr:row>19</xdr:row>
      <xdr:rowOff>19908</xdr:rowOff>
    </xdr:to>
    <xdr:cxnSp macro="">
      <xdr:nvCxnSpPr>
        <xdr:cNvPr id="57" name="直線コネクタ 56"/>
        <xdr:cNvCxnSpPr/>
      </xdr:nvCxnSpPr>
      <xdr:spPr bwMode="auto">
        <a:xfrm>
          <a:off x="2908300" y="3289239"/>
          <a:ext cx="698500" cy="3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68092</xdr:rowOff>
    </xdr:from>
    <xdr:to>
      <xdr:col>5</xdr:col>
      <xdr:colOff>34925</xdr:colOff>
      <xdr:row>18</xdr:row>
      <xdr:rowOff>169692</xdr:rowOff>
    </xdr:to>
    <xdr:sp macro="" textlink="">
      <xdr:nvSpPr>
        <xdr:cNvPr id="67" name="円/楕円 66"/>
        <xdr:cNvSpPr/>
      </xdr:nvSpPr>
      <xdr:spPr bwMode="auto">
        <a:xfrm>
          <a:off x="5600700" y="320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40169</xdr:rowOff>
    </xdr:from>
    <xdr:ext cx="762000" cy="259045"/>
    <xdr:sp macro="" textlink="">
      <xdr:nvSpPr>
        <xdr:cNvPr id="68" name="人口1人当たり決算額の推移該当値テキスト130"/>
        <xdr:cNvSpPr txBox="1"/>
      </xdr:nvSpPr>
      <xdr:spPr>
        <a:xfrm>
          <a:off x="5740400" y="317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54193</xdr:rowOff>
    </xdr:from>
    <xdr:to>
      <xdr:col>4</xdr:col>
      <xdr:colOff>520700</xdr:colOff>
      <xdr:row>18</xdr:row>
      <xdr:rowOff>155794</xdr:rowOff>
    </xdr:to>
    <xdr:sp macro="" textlink="">
      <xdr:nvSpPr>
        <xdr:cNvPr id="69" name="円/楕円 68"/>
        <xdr:cNvSpPr/>
      </xdr:nvSpPr>
      <xdr:spPr bwMode="auto">
        <a:xfrm>
          <a:off x="4953000" y="318791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140571</xdr:rowOff>
    </xdr:from>
    <xdr:ext cx="736600" cy="259045"/>
    <xdr:sp macro="" textlink="">
      <xdr:nvSpPr>
        <xdr:cNvPr id="70" name="テキスト ボックス 69"/>
        <xdr:cNvSpPr txBox="1"/>
      </xdr:nvSpPr>
      <xdr:spPr>
        <a:xfrm>
          <a:off x="4622800" y="327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87203</xdr:rowOff>
    </xdr:from>
    <xdr:to>
      <xdr:col>3</xdr:col>
      <xdr:colOff>955675</xdr:colOff>
      <xdr:row>19</xdr:row>
      <xdr:rowOff>17353</xdr:rowOff>
    </xdr:to>
    <xdr:sp macro="" textlink="">
      <xdr:nvSpPr>
        <xdr:cNvPr id="71" name="円/楕円 70"/>
        <xdr:cNvSpPr/>
      </xdr:nvSpPr>
      <xdr:spPr bwMode="auto">
        <a:xfrm>
          <a:off x="4254500" y="32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2130</xdr:rowOff>
    </xdr:from>
    <xdr:ext cx="762000" cy="259045"/>
    <xdr:sp macro="" textlink="">
      <xdr:nvSpPr>
        <xdr:cNvPr id="72" name="テキスト ボックス 71"/>
        <xdr:cNvSpPr txBox="1"/>
      </xdr:nvSpPr>
      <xdr:spPr>
        <a:xfrm>
          <a:off x="3924300" y="330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140558</xdr:rowOff>
    </xdr:from>
    <xdr:to>
      <xdr:col>3</xdr:col>
      <xdr:colOff>257175</xdr:colOff>
      <xdr:row>19</xdr:row>
      <xdr:rowOff>70708</xdr:rowOff>
    </xdr:to>
    <xdr:sp macro="" textlink="">
      <xdr:nvSpPr>
        <xdr:cNvPr id="73" name="円/楕円 72"/>
        <xdr:cNvSpPr/>
      </xdr:nvSpPr>
      <xdr:spPr bwMode="auto">
        <a:xfrm>
          <a:off x="3556000" y="32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55485</xdr:rowOff>
    </xdr:from>
    <xdr:ext cx="762000" cy="259045"/>
    <xdr:sp macro="" textlink="">
      <xdr:nvSpPr>
        <xdr:cNvPr id="74" name="テキスト ボックス 73"/>
        <xdr:cNvSpPr txBox="1"/>
      </xdr:nvSpPr>
      <xdr:spPr>
        <a:xfrm>
          <a:off x="3225800" y="33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104714</xdr:rowOff>
    </xdr:from>
    <xdr:to>
      <xdr:col>2</xdr:col>
      <xdr:colOff>692150</xdr:colOff>
      <xdr:row>19</xdr:row>
      <xdr:rowOff>34864</xdr:rowOff>
    </xdr:to>
    <xdr:sp macro="" textlink="">
      <xdr:nvSpPr>
        <xdr:cNvPr id="75" name="円/楕円 74"/>
        <xdr:cNvSpPr/>
      </xdr:nvSpPr>
      <xdr:spPr bwMode="auto">
        <a:xfrm>
          <a:off x="2857500" y="323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19641</xdr:rowOff>
    </xdr:from>
    <xdr:ext cx="762000" cy="259045"/>
    <xdr:sp macro="" textlink="">
      <xdr:nvSpPr>
        <xdr:cNvPr id="76" name="テキスト ボックス 75"/>
        <xdr:cNvSpPr txBox="1"/>
      </xdr:nvSpPr>
      <xdr:spPr>
        <a:xfrm>
          <a:off x="2527300" y="332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156764</xdr:rowOff>
    </xdr:from>
    <xdr:to>
      <xdr:col>4</xdr:col>
      <xdr:colOff>1117600</xdr:colOff>
      <xdr:row>35</xdr:row>
      <xdr:rowOff>174275</xdr:rowOff>
    </xdr:to>
    <xdr:cxnSp macro="">
      <xdr:nvCxnSpPr>
        <xdr:cNvPr id="108" name="直線コネクタ 107"/>
        <xdr:cNvCxnSpPr/>
      </xdr:nvCxnSpPr>
      <xdr:spPr bwMode="auto">
        <a:xfrm>
          <a:off x="5003800" y="6767114"/>
          <a:ext cx="6477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76525</xdr:rowOff>
    </xdr:from>
    <xdr:to>
      <xdr:col>4</xdr:col>
      <xdr:colOff>469900</xdr:colOff>
      <xdr:row>35</xdr:row>
      <xdr:rowOff>156764</xdr:rowOff>
    </xdr:to>
    <xdr:cxnSp macro="">
      <xdr:nvCxnSpPr>
        <xdr:cNvPr id="111" name="直線コネクタ 110"/>
        <xdr:cNvCxnSpPr/>
      </xdr:nvCxnSpPr>
      <xdr:spPr bwMode="auto">
        <a:xfrm>
          <a:off x="4305300" y="6686875"/>
          <a:ext cx="698500" cy="8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11192</xdr:rowOff>
    </xdr:from>
    <xdr:to>
      <xdr:col>3</xdr:col>
      <xdr:colOff>904875</xdr:colOff>
      <xdr:row>35</xdr:row>
      <xdr:rowOff>76525</xdr:rowOff>
    </xdr:to>
    <xdr:cxnSp macro="">
      <xdr:nvCxnSpPr>
        <xdr:cNvPr id="114" name="直線コネクタ 113"/>
        <xdr:cNvCxnSpPr/>
      </xdr:nvCxnSpPr>
      <xdr:spPr bwMode="auto">
        <a:xfrm>
          <a:off x="3606800" y="6621542"/>
          <a:ext cx="698500" cy="65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228361</xdr:rowOff>
    </xdr:from>
    <xdr:to>
      <xdr:col>3</xdr:col>
      <xdr:colOff>206375</xdr:colOff>
      <xdr:row>35</xdr:row>
      <xdr:rowOff>11192</xdr:rowOff>
    </xdr:to>
    <xdr:cxnSp macro="">
      <xdr:nvCxnSpPr>
        <xdr:cNvPr id="117" name="直線コネクタ 116"/>
        <xdr:cNvCxnSpPr/>
      </xdr:nvCxnSpPr>
      <xdr:spPr bwMode="auto">
        <a:xfrm>
          <a:off x="2908300" y="6495811"/>
          <a:ext cx="698500" cy="1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123475</xdr:rowOff>
    </xdr:from>
    <xdr:to>
      <xdr:col>5</xdr:col>
      <xdr:colOff>34925</xdr:colOff>
      <xdr:row>35</xdr:row>
      <xdr:rowOff>225075</xdr:rowOff>
    </xdr:to>
    <xdr:sp macro="" textlink="">
      <xdr:nvSpPr>
        <xdr:cNvPr id="127" name="円/楕円 126"/>
        <xdr:cNvSpPr/>
      </xdr:nvSpPr>
      <xdr:spPr bwMode="auto">
        <a:xfrm>
          <a:off x="56007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95552</xdr:rowOff>
    </xdr:from>
    <xdr:ext cx="762000" cy="259045"/>
    <xdr:sp macro="" textlink="">
      <xdr:nvSpPr>
        <xdr:cNvPr id="128" name="人口1人当たり決算額の推移該当値テキスト445"/>
        <xdr:cNvSpPr txBox="1"/>
      </xdr:nvSpPr>
      <xdr:spPr>
        <a:xfrm>
          <a:off x="5740400" y="670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105964</xdr:rowOff>
    </xdr:from>
    <xdr:to>
      <xdr:col>4</xdr:col>
      <xdr:colOff>520700</xdr:colOff>
      <xdr:row>35</xdr:row>
      <xdr:rowOff>207564</xdr:rowOff>
    </xdr:to>
    <xdr:sp macro="" textlink="">
      <xdr:nvSpPr>
        <xdr:cNvPr id="129" name="円/楕円 128"/>
        <xdr:cNvSpPr/>
      </xdr:nvSpPr>
      <xdr:spPr bwMode="auto">
        <a:xfrm>
          <a:off x="49530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192341</xdr:rowOff>
    </xdr:from>
    <xdr:ext cx="736600" cy="259045"/>
    <xdr:sp macro="" textlink="">
      <xdr:nvSpPr>
        <xdr:cNvPr id="130" name="テキスト ボックス 129"/>
        <xdr:cNvSpPr txBox="1"/>
      </xdr:nvSpPr>
      <xdr:spPr>
        <a:xfrm>
          <a:off x="4622800" y="68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25725</xdr:rowOff>
    </xdr:from>
    <xdr:to>
      <xdr:col>3</xdr:col>
      <xdr:colOff>955675</xdr:colOff>
      <xdr:row>35</xdr:row>
      <xdr:rowOff>127325</xdr:rowOff>
    </xdr:to>
    <xdr:sp macro="" textlink="">
      <xdr:nvSpPr>
        <xdr:cNvPr id="131" name="円/楕円 130"/>
        <xdr:cNvSpPr/>
      </xdr:nvSpPr>
      <xdr:spPr bwMode="auto">
        <a:xfrm>
          <a:off x="4254500" y="663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112102</xdr:rowOff>
    </xdr:from>
    <xdr:ext cx="762000" cy="259045"/>
    <xdr:sp macro="" textlink="">
      <xdr:nvSpPr>
        <xdr:cNvPr id="132" name="テキスト ボックス 131"/>
        <xdr:cNvSpPr txBox="1"/>
      </xdr:nvSpPr>
      <xdr:spPr>
        <a:xfrm>
          <a:off x="3924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303292</xdr:rowOff>
    </xdr:from>
    <xdr:to>
      <xdr:col>3</xdr:col>
      <xdr:colOff>257175</xdr:colOff>
      <xdr:row>35</xdr:row>
      <xdr:rowOff>61992</xdr:rowOff>
    </xdr:to>
    <xdr:sp macro="" textlink="">
      <xdr:nvSpPr>
        <xdr:cNvPr id="133" name="円/楕円 132"/>
        <xdr:cNvSpPr/>
      </xdr:nvSpPr>
      <xdr:spPr bwMode="auto">
        <a:xfrm>
          <a:off x="3556000" y="657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46769</xdr:rowOff>
    </xdr:from>
    <xdr:ext cx="762000" cy="259045"/>
    <xdr:sp macro="" textlink="">
      <xdr:nvSpPr>
        <xdr:cNvPr id="134" name="テキスト ボックス 133"/>
        <xdr:cNvSpPr txBox="1"/>
      </xdr:nvSpPr>
      <xdr:spPr>
        <a:xfrm>
          <a:off x="3225800" y="665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177561</xdr:rowOff>
    </xdr:from>
    <xdr:to>
      <xdr:col>2</xdr:col>
      <xdr:colOff>692150</xdr:colOff>
      <xdr:row>34</xdr:row>
      <xdr:rowOff>279161</xdr:rowOff>
    </xdr:to>
    <xdr:sp macro="" textlink="">
      <xdr:nvSpPr>
        <xdr:cNvPr id="135" name="円/楕円 134"/>
        <xdr:cNvSpPr/>
      </xdr:nvSpPr>
      <xdr:spPr bwMode="auto">
        <a:xfrm>
          <a:off x="2857500" y="644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263938</xdr:rowOff>
    </xdr:from>
    <xdr:ext cx="762000" cy="259045"/>
    <xdr:sp macro="" textlink="">
      <xdr:nvSpPr>
        <xdr:cNvPr id="136" name="テキスト ボックス 135"/>
        <xdr:cNvSpPr txBox="1"/>
      </xdr:nvSpPr>
      <xdr:spPr>
        <a:xfrm>
          <a:off x="2527300" y="65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16218</xdr:rowOff>
    </xdr:from>
    <xdr:to>
      <xdr:col>6</xdr:col>
      <xdr:colOff>511175</xdr:colOff>
      <xdr:row>36</xdr:row>
      <xdr:rowOff>42888</xdr:rowOff>
    </xdr:to>
    <xdr:cxnSp macro="">
      <xdr:nvCxnSpPr>
        <xdr:cNvPr id="61" name="直線コネクタ 60"/>
        <xdr:cNvCxnSpPr/>
      </xdr:nvCxnSpPr>
      <xdr:spPr>
        <a:xfrm>
          <a:off x="3797300" y="6188418"/>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143624</xdr:rowOff>
    </xdr:from>
    <xdr:to>
      <xdr:col>5</xdr:col>
      <xdr:colOff>358775</xdr:colOff>
      <xdr:row>36</xdr:row>
      <xdr:rowOff>16218</xdr:rowOff>
    </xdr:to>
    <xdr:cxnSp macro="">
      <xdr:nvCxnSpPr>
        <xdr:cNvPr id="64" name="直線コネクタ 63"/>
        <xdr:cNvCxnSpPr/>
      </xdr:nvCxnSpPr>
      <xdr:spPr>
        <a:xfrm>
          <a:off x="2908300" y="6144374"/>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143624</xdr:rowOff>
    </xdr:from>
    <xdr:to>
      <xdr:col>4</xdr:col>
      <xdr:colOff>155575</xdr:colOff>
      <xdr:row>36</xdr:row>
      <xdr:rowOff>14618</xdr:rowOff>
    </xdr:to>
    <xdr:cxnSp macro="">
      <xdr:nvCxnSpPr>
        <xdr:cNvPr id="67" name="直線コネクタ 66"/>
        <xdr:cNvCxnSpPr/>
      </xdr:nvCxnSpPr>
      <xdr:spPr>
        <a:xfrm flipV="1">
          <a:off x="2019300" y="6144374"/>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14618</xdr:rowOff>
    </xdr:from>
    <xdr:to>
      <xdr:col>2</xdr:col>
      <xdr:colOff>638175</xdr:colOff>
      <xdr:row>36</xdr:row>
      <xdr:rowOff>33858</xdr:rowOff>
    </xdr:to>
    <xdr:cxnSp macro="">
      <xdr:nvCxnSpPr>
        <xdr:cNvPr id="70" name="直線コネクタ 69"/>
        <xdr:cNvCxnSpPr/>
      </xdr:nvCxnSpPr>
      <xdr:spPr>
        <a:xfrm flipV="1">
          <a:off x="1130300" y="6186818"/>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163538</xdr:rowOff>
    </xdr:from>
    <xdr:to>
      <xdr:col>6</xdr:col>
      <xdr:colOff>561975</xdr:colOff>
      <xdr:row>36</xdr:row>
      <xdr:rowOff>93688</xdr:rowOff>
    </xdr:to>
    <xdr:sp macro="" textlink="">
      <xdr:nvSpPr>
        <xdr:cNvPr id="80" name="円/楕円 79"/>
        <xdr:cNvSpPr/>
      </xdr:nvSpPr>
      <xdr:spPr>
        <a:xfrm>
          <a:off x="4584700" y="61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141965</xdr:rowOff>
    </xdr:from>
    <xdr:ext cx="534377" cy="259045"/>
    <xdr:sp macro="" textlink="">
      <xdr:nvSpPr>
        <xdr:cNvPr id="81" name="人件費該当値テキスト"/>
        <xdr:cNvSpPr txBox="1"/>
      </xdr:nvSpPr>
      <xdr:spPr>
        <a:xfrm>
          <a:off x="4686300" y="61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136868</xdr:rowOff>
    </xdr:from>
    <xdr:to>
      <xdr:col>5</xdr:col>
      <xdr:colOff>409575</xdr:colOff>
      <xdr:row>36</xdr:row>
      <xdr:rowOff>67018</xdr:rowOff>
    </xdr:to>
    <xdr:sp macro="" textlink="">
      <xdr:nvSpPr>
        <xdr:cNvPr id="82" name="円/楕円 81"/>
        <xdr:cNvSpPr/>
      </xdr:nvSpPr>
      <xdr:spPr>
        <a:xfrm>
          <a:off x="3746500" y="61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58145</xdr:rowOff>
    </xdr:from>
    <xdr:ext cx="534377" cy="259045"/>
    <xdr:sp macro="" textlink="">
      <xdr:nvSpPr>
        <xdr:cNvPr id="83" name="テキスト ボックス 82"/>
        <xdr:cNvSpPr txBox="1"/>
      </xdr:nvSpPr>
      <xdr:spPr>
        <a:xfrm>
          <a:off x="3530111" y="62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92824</xdr:rowOff>
    </xdr:from>
    <xdr:to>
      <xdr:col>4</xdr:col>
      <xdr:colOff>206375</xdr:colOff>
      <xdr:row>36</xdr:row>
      <xdr:rowOff>22974</xdr:rowOff>
    </xdr:to>
    <xdr:sp macro="" textlink="">
      <xdr:nvSpPr>
        <xdr:cNvPr id="84" name="円/楕円 83"/>
        <xdr:cNvSpPr/>
      </xdr:nvSpPr>
      <xdr:spPr>
        <a:xfrm>
          <a:off x="2857500" y="60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14101</xdr:rowOff>
    </xdr:from>
    <xdr:ext cx="534377" cy="259045"/>
    <xdr:sp macro="" textlink="">
      <xdr:nvSpPr>
        <xdr:cNvPr id="85" name="テキスト ボックス 84"/>
        <xdr:cNvSpPr txBox="1"/>
      </xdr:nvSpPr>
      <xdr:spPr>
        <a:xfrm>
          <a:off x="2641111" y="618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135268</xdr:rowOff>
    </xdr:from>
    <xdr:to>
      <xdr:col>3</xdr:col>
      <xdr:colOff>3175</xdr:colOff>
      <xdr:row>36</xdr:row>
      <xdr:rowOff>65418</xdr:rowOff>
    </xdr:to>
    <xdr:sp macro="" textlink="">
      <xdr:nvSpPr>
        <xdr:cNvPr id="86" name="円/楕円 85"/>
        <xdr:cNvSpPr/>
      </xdr:nvSpPr>
      <xdr:spPr>
        <a:xfrm>
          <a:off x="1968500" y="61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56545</xdr:rowOff>
    </xdr:from>
    <xdr:ext cx="534377" cy="259045"/>
    <xdr:sp macro="" textlink="">
      <xdr:nvSpPr>
        <xdr:cNvPr id="87" name="テキスト ボックス 86"/>
        <xdr:cNvSpPr txBox="1"/>
      </xdr:nvSpPr>
      <xdr:spPr>
        <a:xfrm>
          <a:off x="1752111" y="62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154508</xdr:rowOff>
    </xdr:from>
    <xdr:to>
      <xdr:col>1</xdr:col>
      <xdr:colOff>485775</xdr:colOff>
      <xdr:row>36</xdr:row>
      <xdr:rowOff>84658</xdr:rowOff>
    </xdr:to>
    <xdr:sp macro="" textlink="">
      <xdr:nvSpPr>
        <xdr:cNvPr id="88" name="円/楕円 87"/>
        <xdr:cNvSpPr/>
      </xdr:nvSpPr>
      <xdr:spPr>
        <a:xfrm>
          <a:off x="10795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75785</xdr:rowOff>
    </xdr:from>
    <xdr:ext cx="534377" cy="259045"/>
    <xdr:sp macro="" textlink="">
      <xdr:nvSpPr>
        <xdr:cNvPr id="89" name="テキスト ボックス 88"/>
        <xdr:cNvSpPr txBox="1"/>
      </xdr:nvSpPr>
      <xdr:spPr>
        <a:xfrm>
          <a:off x="863111" y="62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83350</xdr:rowOff>
    </xdr:from>
    <xdr:to>
      <xdr:col>6</xdr:col>
      <xdr:colOff>511175</xdr:colOff>
      <xdr:row>57</xdr:row>
      <xdr:rowOff>138946</xdr:rowOff>
    </xdr:to>
    <xdr:cxnSp macro="">
      <xdr:nvCxnSpPr>
        <xdr:cNvPr id="117" name="直線コネクタ 116"/>
        <xdr:cNvCxnSpPr/>
      </xdr:nvCxnSpPr>
      <xdr:spPr>
        <a:xfrm flipV="1">
          <a:off x="3797300" y="9856000"/>
          <a:ext cx="8382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138946</xdr:rowOff>
    </xdr:from>
    <xdr:to>
      <xdr:col>5</xdr:col>
      <xdr:colOff>358775</xdr:colOff>
      <xdr:row>57</xdr:row>
      <xdr:rowOff>156845</xdr:rowOff>
    </xdr:to>
    <xdr:cxnSp macro="">
      <xdr:nvCxnSpPr>
        <xdr:cNvPr id="120" name="直線コネクタ 119"/>
        <xdr:cNvCxnSpPr/>
      </xdr:nvCxnSpPr>
      <xdr:spPr>
        <a:xfrm flipV="1">
          <a:off x="2908300" y="9911596"/>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48879</xdr:rowOff>
    </xdr:from>
    <xdr:ext cx="534377" cy="259045"/>
    <xdr:sp macro="" textlink="">
      <xdr:nvSpPr>
        <xdr:cNvPr id="122" name="テキスト ボックス 121"/>
        <xdr:cNvSpPr txBox="1"/>
      </xdr:nvSpPr>
      <xdr:spPr>
        <a:xfrm>
          <a:off x="3530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156845</xdr:rowOff>
    </xdr:from>
    <xdr:to>
      <xdr:col>4</xdr:col>
      <xdr:colOff>155575</xdr:colOff>
      <xdr:row>58</xdr:row>
      <xdr:rowOff>33218</xdr:rowOff>
    </xdr:to>
    <xdr:cxnSp macro="">
      <xdr:nvCxnSpPr>
        <xdr:cNvPr id="123" name="直線コネクタ 122"/>
        <xdr:cNvCxnSpPr/>
      </xdr:nvCxnSpPr>
      <xdr:spPr>
        <a:xfrm flipV="1">
          <a:off x="2019300" y="9929495"/>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60515</xdr:rowOff>
    </xdr:from>
    <xdr:ext cx="534377" cy="259045"/>
    <xdr:sp macro="" textlink="">
      <xdr:nvSpPr>
        <xdr:cNvPr id="125" name="テキスト ボックス 124"/>
        <xdr:cNvSpPr txBox="1"/>
      </xdr:nvSpPr>
      <xdr:spPr>
        <a:xfrm>
          <a:off x="2641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33218</xdr:rowOff>
    </xdr:from>
    <xdr:to>
      <xdr:col>2</xdr:col>
      <xdr:colOff>638175</xdr:colOff>
      <xdr:row>58</xdr:row>
      <xdr:rowOff>63691</xdr:rowOff>
    </xdr:to>
    <xdr:cxnSp macro="">
      <xdr:nvCxnSpPr>
        <xdr:cNvPr id="126" name="直線コネクタ 125"/>
        <xdr:cNvCxnSpPr/>
      </xdr:nvCxnSpPr>
      <xdr:spPr>
        <a:xfrm flipV="1">
          <a:off x="1130300" y="9977318"/>
          <a:ext cx="889000" cy="3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112407</xdr:rowOff>
    </xdr:from>
    <xdr:ext cx="534377" cy="259045"/>
    <xdr:sp macro="" textlink="">
      <xdr:nvSpPr>
        <xdr:cNvPr id="130" name="テキスト ボックス 129"/>
        <xdr:cNvSpPr txBox="1"/>
      </xdr:nvSpPr>
      <xdr:spPr>
        <a:xfrm>
          <a:off x="863111" y="1005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32550</xdr:rowOff>
    </xdr:from>
    <xdr:to>
      <xdr:col>6</xdr:col>
      <xdr:colOff>561975</xdr:colOff>
      <xdr:row>57</xdr:row>
      <xdr:rowOff>134150</xdr:rowOff>
    </xdr:to>
    <xdr:sp macro="" textlink="">
      <xdr:nvSpPr>
        <xdr:cNvPr id="136" name="円/楕円 135"/>
        <xdr:cNvSpPr/>
      </xdr:nvSpPr>
      <xdr:spPr>
        <a:xfrm>
          <a:off x="4584700" y="98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55427</xdr:rowOff>
    </xdr:from>
    <xdr:ext cx="534377" cy="259045"/>
    <xdr:sp macro="" textlink="">
      <xdr:nvSpPr>
        <xdr:cNvPr id="137" name="物件費該当値テキスト"/>
        <xdr:cNvSpPr txBox="1"/>
      </xdr:nvSpPr>
      <xdr:spPr>
        <a:xfrm>
          <a:off x="4686300" y="96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88146</xdr:rowOff>
    </xdr:from>
    <xdr:to>
      <xdr:col>5</xdr:col>
      <xdr:colOff>409575</xdr:colOff>
      <xdr:row>58</xdr:row>
      <xdr:rowOff>18296</xdr:rowOff>
    </xdr:to>
    <xdr:sp macro="" textlink="">
      <xdr:nvSpPr>
        <xdr:cNvPr id="138" name="円/楕円 137"/>
        <xdr:cNvSpPr/>
      </xdr:nvSpPr>
      <xdr:spPr>
        <a:xfrm>
          <a:off x="3746500" y="9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34823</xdr:rowOff>
    </xdr:from>
    <xdr:ext cx="534377" cy="259045"/>
    <xdr:sp macro="" textlink="">
      <xdr:nvSpPr>
        <xdr:cNvPr id="139" name="テキスト ボックス 138"/>
        <xdr:cNvSpPr txBox="1"/>
      </xdr:nvSpPr>
      <xdr:spPr>
        <a:xfrm>
          <a:off x="3530111" y="963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106045</xdr:rowOff>
    </xdr:from>
    <xdr:to>
      <xdr:col>4</xdr:col>
      <xdr:colOff>206375</xdr:colOff>
      <xdr:row>58</xdr:row>
      <xdr:rowOff>36195</xdr:rowOff>
    </xdr:to>
    <xdr:sp macro="" textlink="">
      <xdr:nvSpPr>
        <xdr:cNvPr id="140" name="円/楕円 139"/>
        <xdr:cNvSpPr/>
      </xdr:nvSpPr>
      <xdr:spPr>
        <a:xfrm>
          <a:off x="2857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52722</xdr:rowOff>
    </xdr:from>
    <xdr:ext cx="534377" cy="259045"/>
    <xdr:sp macro="" textlink="">
      <xdr:nvSpPr>
        <xdr:cNvPr id="141" name="テキスト ボックス 140"/>
        <xdr:cNvSpPr txBox="1"/>
      </xdr:nvSpPr>
      <xdr:spPr>
        <a:xfrm>
          <a:off x="2641111" y="96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153868</xdr:rowOff>
    </xdr:from>
    <xdr:to>
      <xdr:col>3</xdr:col>
      <xdr:colOff>3175</xdr:colOff>
      <xdr:row>58</xdr:row>
      <xdr:rowOff>84018</xdr:rowOff>
    </xdr:to>
    <xdr:sp macro="" textlink="">
      <xdr:nvSpPr>
        <xdr:cNvPr id="142" name="円/楕円 141"/>
        <xdr:cNvSpPr/>
      </xdr:nvSpPr>
      <xdr:spPr>
        <a:xfrm>
          <a:off x="1968500" y="99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100545</xdr:rowOff>
    </xdr:from>
    <xdr:ext cx="534377" cy="259045"/>
    <xdr:sp macro="" textlink="">
      <xdr:nvSpPr>
        <xdr:cNvPr id="143" name="テキスト ボックス 142"/>
        <xdr:cNvSpPr txBox="1"/>
      </xdr:nvSpPr>
      <xdr:spPr>
        <a:xfrm>
          <a:off x="1752111" y="97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12891</xdr:rowOff>
    </xdr:from>
    <xdr:to>
      <xdr:col>1</xdr:col>
      <xdr:colOff>485775</xdr:colOff>
      <xdr:row>58</xdr:row>
      <xdr:rowOff>114491</xdr:rowOff>
    </xdr:to>
    <xdr:sp macro="" textlink="">
      <xdr:nvSpPr>
        <xdr:cNvPr id="144" name="円/楕円 143"/>
        <xdr:cNvSpPr/>
      </xdr:nvSpPr>
      <xdr:spPr>
        <a:xfrm>
          <a:off x="1079500" y="99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131018</xdr:rowOff>
    </xdr:from>
    <xdr:ext cx="534377" cy="259045"/>
    <xdr:sp macro="" textlink="">
      <xdr:nvSpPr>
        <xdr:cNvPr id="145" name="テキスト ボックス 144"/>
        <xdr:cNvSpPr txBox="1"/>
      </xdr:nvSpPr>
      <xdr:spPr>
        <a:xfrm>
          <a:off x="863111" y="97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99028</xdr:rowOff>
    </xdr:from>
    <xdr:to>
      <xdr:col>6</xdr:col>
      <xdr:colOff>511175</xdr:colOff>
      <xdr:row>74</xdr:row>
      <xdr:rowOff>109315</xdr:rowOff>
    </xdr:to>
    <xdr:cxnSp macro="">
      <xdr:nvCxnSpPr>
        <xdr:cNvPr id="178" name="直線コネクタ 177"/>
        <xdr:cNvCxnSpPr/>
      </xdr:nvCxnSpPr>
      <xdr:spPr>
        <a:xfrm flipV="1">
          <a:off x="3797300" y="1278632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79"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109315</xdr:rowOff>
    </xdr:from>
    <xdr:to>
      <xdr:col>5</xdr:col>
      <xdr:colOff>358775</xdr:colOff>
      <xdr:row>75</xdr:row>
      <xdr:rowOff>16732</xdr:rowOff>
    </xdr:to>
    <xdr:cxnSp macro="">
      <xdr:nvCxnSpPr>
        <xdr:cNvPr id="181" name="直線コネクタ 180"/>
        <xdr:cNvCxnSpPr/>
      </xdr:nvCxnSpPr>
      <xdr:spPr>
        <a:xfrm flipV="1">
          <a:off x="2908300" y="12796615"/>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3" name="テキスト ボックス 182"/>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16732</xdr:rowOff>
    </xdr:from>
    <xdr:to>
      <xdr:col>4</xdr:col>
      <xdr:colOff>155575</xdr:colOff>
      <xdr:row>75</xdr:row>
      <xdr:rowOff>157321</xdr:rowOff>
    </xdr:to>
    <xdr:cxnSp macro="">
      <xdr:nvCxnSpPr>
        <xdr:cNvPr id="184" name="直線コネクタ 183"/>
        <xdr:cNvCxnSpPr/>
      </xdr:nvCxnSpPr>
      <xdr:spPr>
        <a:xfrm flipV="1">
          <a:off x="2019300" y="12875482"/>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6" name="テキスト ボックス 185"/>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125794</xdr:rowOff>
    </xdr:from>
    <xdr:to>
      <xdr:col>2</xdr:col>
      <xdr:colOff>638175</xdr:colOff>
      <xdr:row>75</xdr:row>
      <xdr:rowOff>157321</xdr:rowOff>
    </xdr:to>
    <xdr:cxnSp macro="">
      <xdr:nvCxnSpPr>
        <xdr:cNvPr id="187" name="直線コネクタ 186"/>
        <xdr:cNvCxnSpPr/>
      </xdr:nvCxnSpPr>
      <xdr:spPr>
        <a:xfrm>
          <a:off x="1130300" y="12984544"/>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89" name="テキスト ボックス 188"/>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1" name="テキスト ボックス 190"/>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48228</xdr:rowOff>
    </xdr:from>
    <xdr:to>
      <xdr:col>6</xdr:col>
      <xdr:colOff>561975</xdr:colOff>
      <xdr:row>74</xdr:row>
      <xdr:rowOff>149828</xdr:rowOff>
    </xdr:to>
    <xdr:sp macro="" textlink="">
      <xdr:nvSpPr>
        <xdr:cNvPr id="197" name="円/楕円 196"/>
        <xdr:cNvSpPr/>
      </xdr:nvSpPr>
      <xdr:spPr>
        <a:xfrm>
          <a:off x="4584700" y="12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71105</xdr:rowOff>
    </xdr:from>
    <xdr:ext cx="469744" cy="259045"/>
    <xdr:sp macro="" textlink="">
      <xdr:nvSpPr>
        <xdr:cNvPr id="198" name="維持補修費該当値テキスト"/>
        <xdr:cNvSpPr txBox="1"/>
      </xdr:nvSpPr>
      <xdr:spPr>
        <a:xfrm>
          <a:off x="4686300" y="1258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58515</xdr:rowOff>
    </xdr:from>
    <xdr:to>
      <xdr:col>5</xdr:col>
      <xdr:colOff>409575</xdr:colOff>
      <xdr:row>74</xdr:row>
      <xdr:rowOff>160115</xdr:rowOff>
    </xdr:to>
    <xdr:sp macro="" textlink="">
      <xdr:nvSpPr>
        <xdr:cNvPr id="199" name="円/楕円 198"/>
        <xdr:cNvSpPr/>
      </xdr:nvSpPr>
      <xdr:spPr>
        <a:xfrm>
          <a:off x="3746500" y="127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5192</xdr:rowOff>
    </xdr:from>
    <xdr:ext cx="469744" cy="259045"/>
    <xdr:sp macro="" textlink="">
      <xdr:nvSpPr>
        <xdr:cNvPr id="200" name="テキスト ボックス 199"/>
        <xdr:cNvSpPr txBox="1"/>
      </xdr:nvSpPr>
      <xdr:spPr>
        <a:xfrm>
          <a:off x="3562427" y="125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137382</xdr:rowOff>
    </xdr:from>
    <xdr:to>
      <xdr:col>4</xdr:col>
      <xdr:colOff>206375</xdr:colOff>
      <xdr:row>75</xdr:row>
      <xdr:rowOff>67532</xdr:rowOff>
    </xdr:to>
    <xdr:sp macro="" textlink="">
      <xdr:nvSpPr>
        <xdr:cNvPr id="201" name="円/楕円 200"/>
        <xdr:cNvSpPr/>
      </xdr:nvSpPr>
      <xdr:spPr>
        <a:xfrm>
          <a:off x="2857500" y="12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84059</xdr:rowOff>
    </xdr:from>
    <xdr:ext cx="469744" cy="259045"/>
    <xdr:sp macro="" textlink="">
      <xdr:nvSpPr>
        <xdr:cNvPr id="202" name="テキスト ボックス 201"/>
        <xdr:cNvSpPr txBox="1"/>
      </xdr:nvSpPr>
      <xdr:spPr>
        <a:xfrm>
          <a:off x="2673427" y="125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106521</xdr:rowOff>
    </xdr:from>
    <xdr:to>
      <xdr:col>3</xdr:col>
      <xdr:colOff>3175</xdr:colOff>
      <xdr:row>76</xdr:row>
      <xdr:rowOff>36671</xdr:rowOff>
    </xdr:to>
    <xdr:sp macro="" textlink="">
      <xdr:nvSpPr>
        <xdr:cNvPr id="203" name="円/楕円 202"/>
        <xdr:cNvSpPr/>
      </xdr:nvSpPr>
      <xdr:spPr>
        <a:xfrm>
          <a:off x="1968500" y="12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53198</xdr:rowOff>
    </xdr:from>
    <xdr:ext cx="469744" cy="259045"/>
    <xdr:sp macro="" textlink="">
      <xdr:nvSpPr>
        <xdr:cNvPr id="204" name="テキスト ボックス 203"/>
        <xdr:cNvSpPr txBox="1"/>
      </xdr:nvSpPr>
      <xdr:spPr>
        <a:xfrm>
          <a:off x="1784427" y="1274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74994</xdr:rowOff>
    </xdr:from>
    <xdr:to>
      <xdr:col>1</xdr:col>
      <xdr:colOff>485775</xdr:colOff>
      <xdr:row>76</xdr:row>
      <xdr:rowOff>5144</xdr:rowOff>
    </xdr:to>
    <xdr:sp macro="" textlink="">
      <xdr:nvSpPr>
        <xdr:cNvPr id="205" name="円/楕円 204"/>
        <xdr:cNvSpPr/>
      </xdr:nvSpPr>
      <xdr:spPr>
        <a:xfrm>
          <a:off x="1079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21671</xdr:rowOff>
    </xdr:from>
    <xdr:ext cx="469744" cy="259045"/>
    <xdr:sp macro="" textlink="">
      <xdr:nvSpPr>
        <xdr:cNvPr id="206" name="テキスト ボックス 205"/>
        <xdr:cNvSpPr txBox="1"/>
      </xdr:nvSpPr>
      <xdr:spPr>
        <a:xfrm>
          <a:off x="895427" y="127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39291</xdr:rowOff>
    </xdr:from>
    <xdr:to>
      <xdr:col>6</xdr:col>
      <xdr:colOff>511175</xdr:colOff>
      <xdr:row>98</xdr:row>
      <xdr:rowOff>91966</xdr:rowOff>
    </xdr:to>
    <xdr:cxnSp macro="">
      <xdr:nvCxnSpPr>
        <xdr:cNvPr id="238" name="直線コネクタ 237"/>
        <xdr:cNvCxnSpPr/>
      </xdr:nvCxnSpPr>
      <xdr:spPr>
        <a:xfrm flipV="1">
          <a:off x="3797300" y="16841391"/>
          <a:ext cx="8382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91966</xdr:rowOff>
    </xdr:from>
    <xdr:to>
      <xdr:col>5</xdr:col>
      <xdr:colOff>358775</xdr:colOff>
      <xdr:row>98</xdr:row>
      <xdr:rowOff>110962</xdr:rowOff>
    </xdr:to>
    <xdr:cxnSp macro="">
      <xdr:nvCxnSpPr>
        <xdr:cNvPr id="241" name="直線コネクタ 240"/>
        <xdr:cNvCxnSpPr/>
      </xdr:nvCxnSpPr>
      <xdr:spPr>
        <a:xfrm flipV="1">
          <a:off x="2908300" y="1689406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110962</xdr:rowOff>
    </xdr:from>
    <xdr:to>
      <xdr:col>4</xdr:col>
      <xdr:colOff>155575</xdr:colOff>
      <xdr:row>98</xdr:row>
      <xdr:rowOff>163051</xdr:rowOff>
    </xdr:to>
    <xdr:cxnSp macro="">
      <xdr:nvCxnSpPr>
        <xdr:cNvPr id="244" name="直線コネクタ 243"/>
        <xdr:cNvCxnSpPr/>
      </xdr:nvCxnSpPr>
      <xdr:spPr>
        <a:xfrm flipV="1">
          <a:off x="2019300" y="16913062"/>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163051</xdr:rowOff>
    </xdr:from>
    <xdr:to>
      <xdr:col>2</xdr:col>
      <xdr:colOff>638175</xdr:colOff>
      <xdr:row>99</xdr:row>
      <xdr:rowOff>8418</xdr:rowOff>
    </xdr:to>
    <xdr:cxnSp macro="">
      <xdr:nvCxnSpPr>
        <xdr:cNvPr id="247" name="直線コネクタ 246"/>
        <xdr:cNvCxnSpPr/>
      </xdr:nvCxnSpPr>
      <xdr:spPr>
        <a:xfrm flipV="1">
          <a:off x="1130300" y="16965151"/>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159941</xdr:rowOff>
    </xdr:from>
    <xdr:to>
      <xdr:col>6</xdr:col>
      <xdr:colOff>561975</xdr:colOff>
      <xdr:row>98</xdr:row>
      <xdr:rowOff>90091</xdr:rowOff>
    </xdr:to>
    <xdr:sp macro="" textlink="">
      <xdr:nvSpPr>
        <xdr:cNvPr id="257" name="円/楕円 256"/>
        <xdr:cNvSpPr/>
      </xdr:nvSpPr>
      <xdr:spPr>
        <a:xfrm>
          <a:off x="45847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74868</xdr:rowOff>
    </xdr:from>
    <xdr:ext cx="534377" cy="259045"/>
    <xdr:sp macro="" textlink="">
      <xdr:nvSpPr>
        <xdr:cNvPr id="258" name="扶助費該当値テキスト"/>
        <xdr:cNvSpPr txBox="1"/>
      </xdr:nvSpPr>
      <xdr:spPr>
        <a:xfrm>
          <a:off x="4686300" y="1670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41166</xdr:rowOff>
    </xdr:from>
    <xdr:to>
      <xdr:col>5</xdr:col>
      <xdr:colOff>409575</xdr:colOff>
      <xdr:row>98</xdr:row>
      <xdr:rowOff>142766</xdr:rowOff>
    </xdr:to>
    <xdr:sp macro="" textlink="">
      <xdr:nvSpPr>
        <xdr:cNvPr id="259" name="円/楕円 258"/>
        <xdr:cNvSpPr/>
      </xdr:nvSpPr>
      <xdr:spPr>
        <a:xfrm>
          <a:off x="3746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133893</xdr:rowOff>
    </xdr:from>
    <xdr:ext cx="534377" cy="259045"/>
    <xdr:sp macro="" textlink="">
      <xdr:nvSpPr>
        <xdr:cNvPr id="260" name="テキスト ボックス 259"/>
        <xdr:cNvSpPr txBox="1"/>
      </xdr:nvSpPr>
      <xdr:spPr>
        <a:xfrm>
          <a:off x="3530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60162</xdr:rowOff>
    </xdr:from>
    <xdr:to>
      <xdr:col>4</xdr:col>
      <xdr:colOff>206375</xdr:colOff>
      <xdr:row>98</xdr:row>
      <xdr:rowOff>161762</xdr:rowOff>
    </xdr:to>
    <xdr:sp macro="" textlink="">
      <xdr:nvSpPr>
        <xdr:cNvPr id="261" name="円/楕円 260"/>
        <xdr:cNvSpPr/>
      </xdr:nvSpPr>
      <xdr:spPr>
        <a:xfrm>
          <a:off x="2857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152889</xdr:rowOff>
    </xdr:from>
    <xdr:ext cx="534377" cy="259045"/>
    <xdr:sp macro="" textlink="">
      <xdr:nvSpPr>
        <xdr:cNvPr id="262" name="テキスト ボックス 261"/>
        <xdr:cNvSpPr txBox="1"/>
      </xdr:nvSpPr>
      <xdr:spPr>
        <a:xfrm>
          <a:off x="2641111" y="16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112251</xdr:rowOff>
    </xdr:from>
    <xdr:to>
      <xdr:col>3</xdr:col>
      <xdr:colOff>3175</xdr:colOff>
      <xdr:row>99</xdr:row>
      <xdr:rowOff>42401</xdr:rowOff>
    </xdr:to>
    <xdr:sp macro="" textlink="">
      <xdr:nvSpPr>
        <xdr:cNvPr id="263" name="円/楕円 262"/>
        <xdr:cNvSpPr/>
      </xdr:nvSpPr>
      <xdr:spPr>
        <a:xfrm>
          <a:off x="1968500" y="169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33528</xdr:rowOff>
    </xdr:from>
    <xdr:ext cx="534377" cy="259045"/>
    <xdr:sp macro="" textlink="">
      <xdr:nvSpPr>
        <xdr:cNvPr id="264" name="テキスト ボックス 263"/>
        <xdr:cNvSpPr txBox="1"/>
      </xdr:nvSpPr>
      <xdr:spPr>
        <a:xfrm>
          <a:off x="1752111" y="170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129068</xdr:rowOff>
    </xdr:from>
    <xdr:to>
      <xdr:col>1</xdr:col>
      <xdr:colOff>485775</xdr:colOff>
      <xdr:row>99</xdr:row>
      <xdr:rowOff>59218</xdr:rowOff>
    </xdr:to>
    <xdr:sp macro="" textlink="">
      <xdr:nvSpPr>
        <xdr:cNvPr id="265" name="円/楕円 264"/>
        <xdr:cNvSpPr/>
      </xdr:nvSpPr>
      <xdr:spPr>
        <a:xfrm>
          <a:off x="1079500" y="16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50345</xdr:rowOff>
    </xdr:from>
    <xdr:ext cx="534377" cy="259045"/>
    <xdr:sp macro="" textlink="">
      <xdr:nvSpPr>
        <xdr:cNvPr id="266" name="テキスト ボックス 265"/>
        <xdr:cNvSpPr txBox="1"/>
      </xdr:nvSpPr>
      <xdr:spPr>
        <a:xfrm>
          <a:off x="863111" y="17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16599</xdr:rowOff>
    </xdr:from>
    <xdr:to>
      <xdr:col>15</xdr:col>
      <xdr:colOff>180975</xdr:colOff>
      <xdr:row>36</xdr:row>
      <xdr:rowOff>58357</xdr:rowOff>
    </xdr:to>
    <xdr:cxnSp macro="">
      <xdr:nvCxnSpPr>
        <xdr:cNvPr id="296" name="直線コネクタ 295"/>
        <xdr:cNvCxnSpPr/>
      </xdr:nvCxnSpPr>
      <xdr:spPr>
        <a:xfrm>
          <a:off x="9639300" y="6188799"/>
          <a:ext cx="8382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16599</xdr:rowOff>
    </xdr:from>
    <xdr:to>
      <xdr:col>14</xdr:col>
      <xdr:colOff>28575</xdr:colOff>
      <xdr:row>36</xdr:row>
      <xdr:rowOff>91275</xdr:rowOff>
    </xdr:to>
    <xdr:cxnSp macro="">
      <xdr:nvCxnSpPr>
        <xdr:cNvPr id="299" name="直線コネクタ 298"/>
        <xdr:cNvCxnSpPr/>
      </xdr:nvCxnSpPr>
      <xdr:spPr>
        <a:xfrm flipV="1">
          <a:off x="8750300" y="618879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117488</xdr:rowOff>
    </xdr:from>
    <xdr:to>
      <xdr:col>12</xdr:col>
      <xdr:colOff>511175</xdr:colOff>
      <xdr:row>36</xdr:row>
      <xdr:rowOff>91275</xdr:rowOff>
    </xdr:to>
    <xdr:cxnSp macro="">
      <xdr:nvCxnSpPr>
        <xdr:cNvPr id="302" name="直線コネクタ 301"/>
        <xdr:cNvCxnSpPr/>
      </xdr:nvCxnSpPr>
      <xdr:spPr>
        <a:xfrm>
          <a:off x="7861300" y="6118238"/>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117488</xdr:rowOff>
    </xdr:from>
    <xdr:to>
      <xdr:col>11</xdr:col>
      <xdr:colOff>307975</xdr:colOff>
      <xdr:row>36</xdr:row>
      <xdr:rowOff>36297</xdr:rowOff>
    </xdr:to>
    <xdr:cxnSp macro="">
      <xdr:nvCxnSpPr>
        <xdr:cNvPr id="305" name="直線コネクタ 304"/>
        <xdr:cNvCxnSpPr/>
      </xdr:nvCxnSpPr>
      <xdr:spPr>
        <a:xfrm flipV="1">
          <a:off x="6972300" y="6118238"/>
          <a:ext cx="889000" cy="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7557</xdr:rowOff>
    </xdr:from>
    <xdr:to>
      <xdr:col>15</xdr:col>
      <xdr:colOff>231775</xdr:colOff>
      <xdr:row>36</xdr:row>
      <xdr:rowOff>109157</xdr:rowOff>
    </xdr:to>
    <xdr:sp macro="" textlink="">
      <xdr:nvSpPr>
        <xdr:cNvPr id="315" name="円/楕円 314"/>
        <xdr:cNvSpPr/>
      </xdr:nvSpPr>
      <xdr:spPr>
        <a:xfrm>
          <a:off x="104267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157434</xdr:rowOff>
    </xdr:from>
    <xdr:ext cx="534377" cy="259045"/>
    <xdr:sp macro="" textlink="">
      <xdr:nvSpPr>
        <xdr:cNvPr id="316" name="補助費等該当値テキスト"/>
        <xdr:cNvSpPr txBox="1"/>
      </xdr:nvSpPr>
      <xdr:spPr>
        <a:xfrm>
          <a:off x="10528300" y="61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137249</xdr:rowOff>
    </xdr:from>
    <xdr:to>
      <xdr:col>14</xdr:col>
      <xdr:colOff>79375</xdr:colOff>
      <xdr:row>36</xdr:row>
      <xdr:rowOff>67399</xdr:rowOff>
    </xdr:to>
    <xdr:sp macro="" textlink="">
      <xdr:nvSpPr>
        <xdr:cNvPr id="317" name="円/楕円 316"/>
        <xdr:cNvSpPr/>
      </xdr:nvSpPr>
      <xdr:spPr>
        <a:xfrm>
          <a:off x="9588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58526</xdr:rowOff>
    </xdr:from>
    <xdr:ext cx="534377" cy="259045"/>
    <xdr:sp macro="" textlink="">
      <xdr:nvSpPr>
        <xdr:cNvPr id="318" name="テキスト ボックス 317"/>
        <xdr:cNvSpPr txBox="1"/>
      </xdr:nvSpPr>
      <xdr:spPr>
        <a:xfrm>
          <a:off x="9372111" y="62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40475</xdr:rowOff>
    </xdr:from>
    <xdr:to>
      <xdr:col>12</xdr:col>
      <xdr:colOff>561975</xdr:colOff>
      <xdr:row>36</xdr:row>
      <xdr:rowOff>142075</xdr:rowOff>
    </xdr:to>
    <xdr:sp macro="" textlink="">
      <xdr:nvSpPr>
        <xdr:cNvPr id="319" name="円/楕円 318"/>
        <xdr:cNvSpPr/>
      </xdr:nvSpPr>
      <xdr:spPr>
        <a:xfrm>
          <a:off x="8699500" y="62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133202</xdr:rowOff>
    </xdr:from>
    <xdr:ext cx="534377" cy="259045"/>
    <xdr:sp macro="" textlink="">
      <xdr:nvSpPr>
        <xdr:cNvPr id="320" name="テキスト ボックス 319"/>
        <xdr:cNvSpPr txBox="1"/>
      </xdr:nvSpPr>
      <xdr:spPr>
        <a:xfrm>
          <a:off x="8483111" y="63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66688</xdr:rowOff>
    </xdr:from>
    <xdr:to>
      <xdr:col>11</xdr:col>
      <xdr:colOff>358775</xdr:colOff>
      <xdr:row>35</xdr:row>
      <xdr:rowOff>168288</xdr:rowOff>
    </xdr:to>
    <xdr:sp macro="" textlink="">
      <xdr:nvSpPr>
        <xdr:cNvPr id="321" name="円/楕円 320"/>
        <xdr:cNvSpPr/>
      </xdr:nvSpPr>
      <xdr:spPr>
        <a:xfrm>
          <a:off x="7810500" y="60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159415</xdr:rowOff>
    </xdr:from>
    <xdr:ext cx="534377" cy="259045"/>
    <xdr:sp macro="" textlink="">
      <xdr:nvSpPr>
        <xdr:cNvPr id="322" name="テキスト ボックス 321"/>
        <xdr:cNvSpPr txBox="1"/>
      </xdr:nvSpPr>
      <xdr:spPr>
        <a:xfrm>
          <a:off x="7594111" y="61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156947</xdr:rowOff>
    </xdr:from>
    <xdr:to>
      <xdr:col>10</xdr:col>
      <xdr:colOff>155575</xdr:colOff>
      <xdr:row>36</xdr:row>
      <xdr:rowOff>87097</xdr:rowOff>
    </xdr:to>
    <xdr:sp macro="" textlink="">
      <xdr:nvSpPr>
        <xdr:cNvPr id="323" name="円/楕円 322"/>
        <xdr:cNvSpPr/>
      </xdr:nvSpPr>
      <xdr:spPr>
        <a:xfrm>
          <a:off x="6921500" y="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78224</xdr:rowOff>
    </xdr:from>
    <xdr:ext cx="534377" cy="259045"/>
    <xdr:sp macro="" textlink="">
      <xdr:nvSpPr>
        <xdr:cNvPr id="324" name="テキスト ボックス 323"/>
        <xdr:cNvSpPr txBox="1"/>
      </xdr:nvSpPr>
      <xdr:spPr>
        <a:xfrm>
          <a:off x="6705111" y="62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151107</xdr:rowOff>
    </xdr:from>
    <xdr:to>
      <xdr:col>15</xdr:col>
      <xdr:colOff>180975</xdr:colOff>
      <xdr:row>53</xdr:row>
      <xdr:rowOff>90574</xdr:rowOff>
    </xdr:to>
    <xdr:cxnSp macro="">
      <xdr:nvCxnSpPr>
        <xdr:cNvPr id="352" name="直線コネクタ 351"/>
        <xdr:cNvCxnSpPr/>
      </xdr:nvCxnSpPr>
      <xdr:spPr>
        <a:xfrm flipV="1">
          <a:off x="9639300" y="9066507"/>
          <a:ext cx="8382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3"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90574</xdr:rowOff>
    </xdr:from>
    <xdr:to>
      <xdr:col>14</xdr:col>
      <xdr:colOff>28575</xdr:colOff>
      <xdr:row>55</xdr:row>
      <xdr:rowOff>28486</xdr:rowOff>
    </xdr:to>
    <xdr:cxnSp macro="">
      <xdr:nvCxnSpPr>
        <xdr:cNvPr id="355" name="直線コネクタ 354"/>
        <xdr:cNvCxnSpPr/>
      </xdr:nvCxnSpPr>
      <xdr:spPr>
        <a:xfrm flipV="1">
          <a:off x="8750300" y="9177424"/>
          <a:ext cx="889000" cy="2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57" name="テキスト ボックス 356"/>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39116</xdr:rowOff>
    </xdr:from>
    <xdr:to>
      <xdr:col>12</xdr:col>
      <xdr:colOff>511175</xdr:colOff>
      <xdr:row>55</xdr:row>
      <xdr:rowOff>28486</xdr:rowOff>
    </xdr:to>
    <xdr:cxnSp macro="">
      <xdr:nvCxnSpPr>
        <xdr:cNvPr id="358" name="直線コネクタ 357"/>
        <xdr:cNvCxnSpPr/>
      </xdr:nvCxnSpPr>
      <xdr:spPr>
        <a:xfrm>
          <a:off x="7861300" y="9297416"/>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0" name="テキスト ボックス 359"/>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39116</xdr:rowOff>
    </xdr:from>
    <xdr:to>
      <xdr:col>11</xdr:col>
      <xdr:colOff>307975</xdr:colOff>
      <xdr:row>55</xdr:row>
      <xdr:rowOff>35070</xdr:rowOff>
    </xdr:to>
    <xdr:cxnSp macro="">
      <xdr:nvCxnSpPr>
        <xdr:cNvPr id="361" name="直線コネクタ 360"/>
        <xdr:cNvCxnSpPr/>
      </xdr:nvCxnSpPr>
      <xdr:spPr>
        <a:xfrm flipV="1">
          <a:off x="6972300" y="9297416"/>
          <a:ext cx="889000" cy="1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3" name="テキスト ボックス 362"/>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5" name="テキスト ボックス 364"/>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100307</xdr:rowOff>
    </xdr:from>
    <xdr:to>
      <xdr:col>15</xdr:col>
      <xdr:colOff>231775</xdr:colOff>
      <xdr:row>53</xdr:row>
      <xdr:rowOff>30457</xdr:rowOff>
    </xdr:to>
    <xdr:sp macro="" textlink="">
      <xdr:nvSpPr>
        <xdr:cNvPr id="371" name="円/楕円 370"/>
        <xdr:cNvSpPr/>
      </xdr:nvSpPr>
      <xdr:spPr>
        <a:xfrm>
          <a:off x="10426700" y="90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123184</xdr:rowOff>
    </xdr:from>
    <xdr:ext cx="534377" cy="259045"/>
    <xdr:sp macro="" textlink="">
      <xdr:nvSpPr>
        <xdr:cNvPr id="372" name="普通建設事業費該当値テキスト"/>
        <xdr:cNvSpPr txBox="1"/>
      </xdr:nvSpPr>
      <xdr:spPr>
        <a:xfrm>
          <a:off x="10528300" y="88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39774</xdr:rowOff>
    </xdr:from>
    <xdr:to>
      <xdr:col>14</xdr:col>
      <xdr:colOff>79375</xdr:colOff>
      <xdr:row>53</xdr:row>
      <xdr:rowOff>141374</xdr:rowOff>
    </xdr:to>
    <xdr:sp macro="" textlink="">
      <xdr:nvSpPr>
        <xdr:cNvPr id="373" name="円/楕円 372"/>
        <xdr:cNvSpPr/>
      </xdr:nvSpPr>
      <xdr:spPr>
        <a:xfrm>
          <a:off x="9588500" y="91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157901</xdr:rowOff>
    </xdr:from>
    <xdr:ext cx="534377" cy="259045"/>
    <xdr:sp macro="" textlink="">
      <xdr:nvSpPr>
        <xdr:cNvPr id="374" name="テキスト ボックス 373"/>
        <xdr:cNvSpPr txBox="1"/>
      </xdr:nvSpPr>
      <xdr:spPr>
        <a:xfrm>
          <a:off x="9372111" y="89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149136</xdr:rowOff>
    </xdr:from>
    <xdr:to>
      <xdr:col>12</xdr:col>
      <xdr:colOff>561975</xdr:colOff>
      <xdr:row>55</xdr:row>
      <xdr:rowOff>79286</xdr:rowOff>
    </xdr:to>
    <xdr:sp macro="" textlink="">
      <xdr:nvSpPr>
        <xdr:cNvPr id="375" name="円/楕円 374"/>
        <xdr:cNvSpPr/>
      </xdr:nvSpPr>
      <xdr:spPr>
        <a:xfrm>
          <a:off x="8699500" y="9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70413</xdr:rowOff>
    </xdr:from>
    <xdr:ext cx="534377" cy="259045"/>
    <xdr:sp macro="" textlink="">
      <xdr:nvSpPr>
        <xdr:cNvPr id="376" name="テキスト ボックス 375"/>
        <xdr:cNvSpPr txBox="1"/>
      </xdr:nvSpPr>
      <xdr:spPr>
        <a:xfrm>
          <a:off x="8483111" y="95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159766</xdr:rowOff>
    </xdr:from>
    <xdr:to>
      <xdr:col>11</xdr:col>
      <xdr:colOff>358775</xdr:colOff>
      <xdr:row>54</xdr:row>
      <xdr:rowOff>89916</xdr:rowOff>
    </xdr:to>
    <xdr:sp macro="" textlink="">
      <xdr:nvSpPr>
        <xdr:cNvPr id="377" name="円/楕円 376"/>
        <xdr:cNvSpPr/>
      </xdr:nvSpPr>
      <xdr:spPr>
        <a:xfrm>
          <a:off x="7810500" y="92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106443</xdr:rowOff>
    </xdr:from>
    <xdr:ext cx="534377" cy="259045"/>
    <xdr:sp macro="" textlink="">
      <xdr:nvSpPr>
        <xdr:cNvPr id="378" name="テキスト ボックス 377"/>
        <xdr:cNvSpPr txBox="1"/>
      </xdr:nvSpPr>
      <xdr:spPr>
        <a:xfrm>
          <a:off x="7594111" y="90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155720</xdr:rowOff>
    </xdr:from>
    <xdr:to>
      <xdr:col>10</xdr:col>
      <xdr:colOff>155575</xdr:colOff>
      <xdr:row>55</xdr:row>
      <xdr:rowOff>85870</xdr:rowOff>
    </xdr:to>
    <xdr:sp macro="" textlink="">
      <xdr:nvSpPr>
        <xdr:cNvPr id="379" name="円/楕円 378"/>
        <xdr:cNvSpPr/>
      </xdr:nvSpPr>
      <xdr:spPr>
        <a:xfrm>
          <a:off x="6921500" y="94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76997</xdr:rowOff>
    </xdr:from>
    <xdr:ext cx="534377" cy="259045"/>
    <xdr:sp macro="" textlink="">
      <xdr:nvSpPr>
        <xdr:cNvPr id="380" name="テキスト ボックス 379"/>
        <xdr:cNvSpPr txBox="1"/>
      </xdr:nvSpPr>
      <xdr:spPr>
        <a:xfrm>
          <a:off x="6705111" y="95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150330</xdr:rowOff>
    </xdr:from>
    <xdr:to>
      <xdr:col>15</xdr:col>
      <xdr:colOff>180975</xdr:colOff>
      <xdr:row>76</xdr:row>
      <xdr:rowOff>102133</xdr:rowOff>
    </xdr:to>
    <xdr:cxnSp macro="">
      <xdr:nvCxnSpPr>
        <xdr:cNvPr id="409" name="直線コネクタ 408"/>
        <xdr:cNvCxnSpPr/>
      </xdr:nvCxnSpPr>
      <xdr:spPr>
        <a:xfrm>
          <a:off x="9639300" y="12837630"/>
          <a:ext cx="8382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0"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150330</xdr:rowOff>
    </xdr:from>
    <xdr:to>
      <xdr:col>14</xdr:col>
      <xdr:colOff>28575</xdr:colOff>
      <xdr:row>75</xdr:row>
      <xdr:rowOff>154863</xdr:rowOff>
    </xdr:to>
    <xdr:cxnSp macro="">
      <xdr:nvCxnSpPr>
        <xdr:cNvPr id="412" name="直線コネクタ 411"/>
        <xdr:cNvCxnSpPr/>
      </xdr:nvCxnSpPr>
      <xdr:spPr>
        <a:xfrm flipV="1">
          <a:off x="8750300" y="12837630"/>
          <a:ext cx="889000" cy="1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51333</xdr:rowOff>
    </xdr:from>
    <xdr:to>
      <xdr:col>15</xdr:col>
      <xdr:colOff>231775</xdr:colOff>
      <xdr:row>76</xdr:row>
      <xdr:rowOff>152933</xdr:rowOff>
    </xdr:to>
    <xdr:sp macro="" textlink="">
      <xdr:nvSpPr>
        <xdr:cNvPr id="422" name="円/楕円 421"/>
        <xdr:cNvSpPr/>
      </xdr:nvSpPr>
      <xdr:spPr>
        <a:xfrm>
          <a:off x="104267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29760</xdr:rowOff>
    </xdr:from>
    <xdr:ext cx="534377" cy="259045"/>
    <xdr:sp macro="" textlink="">
      <xdr:nvSpPr>
        <xdr:cNvPr id="423" name="普通建設事業費 （ うち新規整備　）該当値テキスト"/>
        <xdr:cNvSpPr txBox="1"/>
      </xdr:nvSpPr>
      <xdr:spPr>
        <a:xfrm>
          <a:off x="10528300" y="1305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99530</xdr:rowOff>
    </xdr:from>
    <xdr:to>
      <xdr:col>14</xdr:col>
      <xdr:colOff>79375</xdr:colOff>
      <xdr:row>75</xdr:row>
      <xdr:rowOff>29680</xdr:rowOff>
    </xdr:to>
    <xdr:sp macro="" textlink="">
      <xdr:nvSpPr>
        <xdr:cNvPr id="424" name="円/楕円 423"/>
        <xdr:cNvSpPr/>
      </xdr:nvSpPr>
      <xdr:spPr>
        <a:xfrm>
          <a:off x="9588500" y="127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20807</xdr:rowOff>
    </xdr:from>
    <xdr:ext cx="534377" cy="259045"/>
    <xdr:sp macro="" textlink="">
      <xdr:nvSpPr>
        <xdr:cNvPr id="425" name="テキスト ボックス 424"/>
        <xdr:cNvSpPr txBox="1"/>
      </xdr:nvSpPr>
      <xdr:spPr>
        <a:xfrm>
          <a:off x="9372111" y="128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104063</xdr:rowOff>
    </xdr:from>
    <xdr:to>
      <xdr:col>12</xdr:col>
      <xdr:colOff>561975</xdr:colOff>
      <xdr:row>76</xdr:row>
      <xdr:rowOff>34213</xdr:rowOff>
    </xdr:to>
    <xdr:sp macro="" textlink="">
      <xdr:nvSpPr>
        <xdr:cNvPr id="426" name="円/楕円 425"/>
        <xdr:cNvSpPr/>
      </xdr:nvSpPr>
      <xdr:spPr>
        <a:xfrm>
          <a:off x="8699500" y="12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25340</xdr:rowOff>
    </xdr:from>
    <xdr:ext cx="534377" cy="259045"/>
    <xdr:sp macro="" textlink="">
      <xdr:nvSpPr>
        <xdr:cNvPr id="427" name="テキスト ボックス 426"/>
        <xdr:cNvSpPr txBox="1"/>
      </xdr:nvSpPr>
      <xdr:spPr>
        <a:xfrm>
          <a:off x="8483111" y="13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98780</xdr:rowOff>
    </xdr:from>
    <xdr:to>
      <xdr:col>15</xdr:col>
      <xdr:colOff>180975</xdr:colOff>
      <xdr:row>96</xdr:row>
      <xdr:rowOff>72434</xdr:rowOff>
    </xdr:to>
    <xdr:cxnSp macro="">
      <xdr:nvCxnSpPr>
        <xdr:cNvPr id="453" name="直線コネクタ 452"/>
        <xdr:cNvCxnSpPr/>
      </xdr:nvCxnSpPr>
      <xdr:spPr>
        <a:xfrm flipV="1">
          <a:off x="9639300" y="15529280"/>
          <a:ext cx="838200" cy="100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4"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72434</xdr:rowOff>
    </xdr:from>
    <xdr:to>
      <xdr:col>14</xdr:col>
      <xdr:colOff>28575</xdr:colOff>
      <xdr:row>96</xdr:row>
      <xdr:rowOff>126327</xdr:rowOff>
    </xdr:to>
    <xdr:cxnSp macro="">
      <xdr:nvCxnSpPr>
        <xdr:cNvPr id="456" name="直線コネクタ 455"/>
        <xdr:cNvCxnSpPr/>
      </xdr:nvCxnSpPr>
      <xdr:spPr>
        <a:xfrm flipV="1">
          <a:off x="8750300" y="16531634"/>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115416</xdr:rowOff>
    </xdr:from>
    <xdr:ext cx="534377" cy="259045"/>
    <xdr:sp macro="" textlink="">
      <xdr:nvSpPr>
        <xdr:cNvPr id="458" name="テキスト ボックス 457"/>
        <xdr:cNvSpPr txBox="1"/>
      </xdr:nvSpPr>
      <xdr:spPr>
        <a:xfrm>
          <a:off x="9372111" y="1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60" name="テキスト ボックス 459"/>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47980</xdr:rowOff>
    </xdr:from>
    <xdr:to>
      <xdr:col>15</xdr:col>
      <xdr:colOff>231775</xdr:colOff>
      <xdr:row>90</xdr:row>
      <xdr:rowOff>149580</xdr:rowOff>
    </xdr:to>
    <xdr:sp macro="" textlink="">
      <xdr:nvSpPr>
        <xdr:cNvPr id="466" name="円/楕円 465"/>
        <xdr:cNvSpPr/>
      </xdr:nvSpPr>
      <xdr:spPr>
        <a:xfrm>
          <a:off x="10426700" y="154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1007</xdr:rowOff>
    </xdr:from>
    <xdr:ext cx="534377" cy="259045"/>
    <xdr:sp macro="" textlink="">
      <xdr:nvSpPr>
        <xdr:cNvPr id="467" name="普通建設事業費 （ うち更新整備　）該当値テキスト"/>
        <xdr:cNvSpPr txBox="1"/>
      </xdr:nvSpPr>
      <xdr:spPr>
        <a:xfrm>
          <a:off x="10528300" y="154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21634</xdr:rowOff>
    </xdr:from>
    <xdr:to>
      <xdr:col>14</xdr:col>
      <xdr:colOff>79375</xdr:colOff>
      <xdr:row>96</xdr:row>
      <xdr:rowOff>123234</xdr:rowOff>
    </xdr:to>
    <xdr:sp macro="" textlink="">
      <xdr:nvSpPr>
        <xdr:cNvPr id="468" name="円/楕円 467"/>
        <xdr:cNvSpPr/>
      </xdr:nvSpPr>
      <xdr:spPr>
        <a:xfrm>
          <a:off x="9588500" y="164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114361</xdr:rowOff>
    </xdr:from>
    <xdr:ext cx="534377" cy="259045"/>
    <xdr:sp macro="" textlink="">
      <xdr:nvSpPr>
        <xdr:cNvPr id="469" name="テキスト ボックス 468"/>
        <xdr:cNvSpPr txBox="1"/>
      </xdr:nvSpPr>
      <xdr:spPr>
        <a:xfrm>
          <a:off x="9372111" y="165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75527</xdr:rowOff>
    </xdr:from>
    <xdr:to>
      <xdr:col>12</xdr:col>
      <xdr:colOff>561975</xdr:colOff>
      <xdr:row>97</xdr:row>
      <xdr:rowOff>5677</xdr:rowOff>
    </xdr:to>
    <xdr:sp macro="" textlink="">
      <xdr:nvSpPr>
        <xdr:cNvPr id="470" name="円/楕円 469"/>
        <xdr:cNvSpPr/>
      </xdr:nvSpPr>
      <xdr:spPr>
        <a:xfrm>
          <a:off x="8699500" y="16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168254</xdr:rowOff>
    </xdr:from>
    <xdr:ext cx="534377" cy="259045"/>
    <xdr:sp macro="" textlink="">
      <xdr:nvSpPr>
        <xdr:cNvPr id="471" name="テキスト ボックス 470"/>
        <xdr:cNvSpPr txBox="1"/>
      </xdr:nvSpPr>
      <xdr:spPr>
        <a:xfrm>
          <a:off x="8483111" y="16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83083</xdr:rowOff>
    </xdr:from>
    <xdr:to>
      <xdr:col>23</xdr:col>
      <xdr:colOff>517525</xdr:colOff>
      <xdr:row>38</xdr:row>
      <xdr:rowOff>150520</xdr:rowOff>
    </xdr:to>
    <xdr:cxnSp macro="">
      <xdr:nvCxnSpPr>
        <xdr:cNvPr id="500" name="直線コネクタ 499"/>
        <xdr:cNvCxnSpPr/>
      </xdr:nvCxnSpPr>
      <xdr:spPr>
        <a:xfrm>
          <a:off x="15481300" y="6598183"/>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81881</xdr:rowOff>
    </xdr:from>
    <xdr:ext cx="378565" cy="259045"/>
    <xdr:sp macro="" textlink="">
      <xdr:nvSpPr>
        <xdr:cNvPr id="501" name="災害復旧事業費平均値テキスト"/>
        <xdr:cNvSpPr txBox="1"/>
      </xdr:nvSpPr>
      <xdr:spPr>
        <a:xfrm>
          <a:off x="16370300" y="6596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73254</xdr:rowOff>
    </xdr:from>
    <xdr:to>
      <xdr:col>22</xdr:col>
      <xdr:colOff>365125</xdr:colOff>
      <xdr:row>38</xdr:row>
      <xdr:rowOff>83083</xdr:rowOff>
    </xdr:to>
    <xdr:cxnSp macro="">
      <xdr:nvCxnSpPr>
        <xdr:cNvPr id="503" name="直線コネクタ 502"/>
        <xdr:cNvCxnSpPr/>
      </xdr:nvCxnSpPr>
      <xdr:spPr>
        <a:xfrm>
          <a:off x="14592300" y="658835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41495</xdr:rowOff>
    </xdr:from>
    <xdr:ext cx="378565" cy="259045"/>
    <xdr:sp macro="" textlink="">
      <xdr:nvSpPr>
        <xdr:cNvPr id="505" name="テキスト ボックス 504"/>
        <xdr:cNvSpPr txBox="1"/>
      </xdr:nvSpPr>
      <xdr:spPr>
        <a:xfrm>
          <a:off x="15292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73254</xdr:rowOff>
    </xdr:from>
    <xdr:to>
      <xdr:col>21</xdr:col>
      <xdr:colOff>161925</xdr:colOff>
      <xdr:row>38</xdr:row>
      <xdr:rowOff>126212</xdr:rowOff>
    </xdr:to>
    <xdr:cxnSp macro="">
      <xdr:nvCxnSpPr>
        <xdr:cNvPr id="506" name="直線コネクタ 505"/>
        <xdr:cNvCxnSpPr/>
      </xdr:nvCxnSpPr>
      <xdr:spPr>
        <a:xfrm flipV="1">
          <a:off x="13703300" y="6588354"/>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33037</xdr:rowOff>
    </xdr:from>
    <xdr:ext cx="378565" cy="259045"/>
    <xdr:sp macro="" textlink="">
      <xdr:nvSpPr>
        <xdr:cNvPr id="508" name="テキスト ボックス 507"/>
        <xdr:cNvSpPr txBox="1"/>
      </xdr:nvSpPr>
      <xdr:spPr>
        <a:xfrm>
          <a:off x="14403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149606</xdr:rowOff>
    </xdr:from>
    <xdr:to>
      <xdr:col>19</xdr:col>
      <xdr:colOff>644525</xdr:colOff>
      <xdr:row>38</xdr:row>
      <xdr:rowOff>126212</xdr:rowOff>
    </xdr:to>
    <xdr:cxnSp macro="">
      <xdr:nvCxnSpPr>
        <xdr:cNvPr id="509" name="直線コネクタ 508"/>
        <xdr:cNvCxnSpPr/>
      </xdr:nvCxnSpPr>
      <xdr:spPr>
        <a:xfrm>
          <a:off x="12814300" y="6493256"/>
          <a:ext cx="8890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111523</xdr:rowOff>
    </xdr:from>
    <xdr:ext cx="469744" cy="259045"/>
    <xdr:sp macro="" textlink="">
      <xdr:nvSpPr>
        <xdr:cNvPr id="513" name="テキスト ボックス 512"/>
        <xdr:cNvSpPr txBox="1"/>
      </xdr:nvSpPr>
      <xdr:spPr>
        <a:xfrm>
          <a:off x="12579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99720</xdr:rowOff>
    </xdr:from>
    <xdr:to>
      <xdr:col>23</xdr:col>
      <xdr:colOff>568325</xdr:colOff>
      <xdr:row>39</xdr:row>
      <xdr:rowOff>29870</xdr:rowOff>
    </xdr:to>
    <xdr:sp macro="" textlink="">
      <xdr:nvSpPr>
        <xdr:cNvPr id="519" name="円/楕円 518"/>
        <xdr:cNvSpPr/>
      </xdr:nvSpPr>
      <xdr:spPr>
        <a:xfrm>
          <a:off x="16268700" y="66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59097</xdr:rowOff>
    </xdr:from>
    <xdr:ext cx="378565" cy="259045"/>
    <xdr:sp macro="" textlink="">
      <xdr:nvSpPr>
        <xdr:cNvPr id="520" name="災害復旧事業費該当値テキスト"/>
        <xdr:cNvSpPr txBox="1"/>
      </xdr:nvSpPr>
      <xdr:spPr>
        <a:xfrm>
          <a:off x="16370300" y="6402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32283</xdr:rowOff>
    </xdr:from>
    <xdr:to>
      <xdr:col>22</xdr:col>
      <xdr:colOff>415925</xdr:colOff>
      <xdr:row>38</xdr:row>
      <xdr:rowOff>133883</xdr:rowOff>
    </xdr:to>
    <xdr:sp macro="" textlink="">
      <xdr:nvSpPr>
        <xdr:cNvPr id="521" name="円/楕円 520"/>
        <xdr:cNvSpPr/>
      </xdr:nvSpPr>
      <xdr:spPr>
        <a:xfrm>
          <a:off x="15430500" y="65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150410</xdr:rowOff>
    </xdr:from>
    <xdr:ext cx="469744" cy="259045"/>
    <xdr:sp macro="" textlink="">
      <xdr:nvSpPr>
        <xdr:cNvPr id="522" name="テキスト ボックス 521"/>
        <xdr:cNvSpPr txBox="1"/>
      </xdr:nvSpPr>
      <xdr:spPr>
        <a:xfrm>
          <a:off x="15246427" y="63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22454</xdr:rowOff>
    </xdr:from>
    <xdr:to>
      <xdr:col>21</xdr:col>
      <xdr:colOff>212725</xdr:colOff>
      <xdr:row>38</xdr:row>
      <xdr:rowOff>124054</xdr:rowOff>
    </xdr:to>
    <xdr:sp macro="" textlink="">
      <xdr:nvSpPr>
        <xdr:cNvPr id="523" name="円/楕円 522"/>
        <xdr:cNvSpPr/>
      </xdr:nvSpPr>
      <xdr:spPr>
        <a:xfrm>
          <a:off x="14541500" y="65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140581</xdr:rowOff>
    </xdr:from>
    <xdr:ext cx="469744" cy="259045"/>
    <xdr:sp macro="" textlink="">
      <xdr:nvSpPr>
        <xdr:cNvPr id="524" name="テキスト ボックス 523"/>
        <xdr:cNvSpPr txBox="1"/>
      </xdr:nvSpPr>
      <xdr:spPr>
        <a:xfrm>
          <a:off x="14357427" y="63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75412</xdr:rowOff>
    </xdr:from>
    <xdr:to>
      <xdr:col>20</xdr:col>
      <xdr:colOff>9525</xdr:colOff>
      <xdr:row>39</xdr:row>
      <xdr:rowOff>5562</xdr:rowOff>
    </xdr:to>
    <xdr:sp macro="" textlink="">
      <xdr:nvSpPr>
        <xdr:cNvPr id="525" name="円/楕円 524"/>
        <xdr:cNvSpPr/>
      </xdr:nvSpPr>
      <xdr:spPr>
        <a:xfrm>
          <a:off x="13652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168139</xdr:rowOff>
    </xdr:from>
    <xdr:ext cx="469744" cy="259045"/>
    <xdr:sp macro="" textlink="">
      <xdr:nvSpPr>
        <xdr:cNvPr id="526" name="テキスト ボックス 525"/>
        <xdr:cNvSpPr txBox="1"/>
      </xdr:nvSpPr>
      <xdr:spPr>
        <a:xfrm>
          <a:off x="13468427" y="66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98806</xdr:rowOff>
    </xdr:from>
    <xdr:to>
      <xdr:col>18</xdr:col>
      <xdr:colOff>492125</xdr:colOff>
      <xdr:row>38</xdr:row>
      <xdr:rowOff>28956</xdr:rowOff>
    </xdr:to>
    <xdr:sp macro="" textlink="">
      <xdr:nvSpPr>
        <xdr:cNvPr id="527" name="円/楕円 526"/>
        <xdr:cNvSpPr/>
      </xdr:nvSpPr>
      <xdr:spPr>
        <a:xfrm>
          <a:off x="12763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45483</xdr:rowOff>
    </xdr:from>
    <xdr:ext cx="469744" cy="259045"/>
    <xdr:sp macro="" textlink="">
      <xdr:nvSpPr>
        <xdr:cNvPr id="528" name="テキスト ボックス 527"/>
        <xdr:cNvSpPr txBox="1"/>
      </xdr:nvSpPr>
      <xdr:spPr>
        <a:xfrm>
          <a:off x="12579427" y="62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49822</xdr:rowOff>
    </xdr:from>
    <xdr:to>
      <xdr:col>23</xdr:col>
      <xdr:colOff>517525</xdr:colOff>
      <xdr:row>76</xdr:row>
      <xdr:rowOff>49879</xdr:rowOff>
    </xdr:to>
    <xdr:cxnSp macro="">
      <xdr:nvCxnSpPr>
        <xdr:cNvPr id="607" name="直線コネクタ 606"/>
        <xdr:cNvCxnSpPr/>
      </xdr:nvCxnSpPr>
      <xdr:spPr>
        <a:xfrm>
          <a:off x="15481300" y="13080022"/>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25552</xdr:rowOff>
    </xdr:from>
    <xdr:to>
      <xdr:col>22</xdr:col>
      <xdr:colOff>365125</xdr:colOff>
      <xdr:row>76</xdr:row>
      <xdr:rowOff>49822</xdr:rowOff>
    </xdr:to>
    <xdr:cxnSp macro="">
      <xdr:nvCxnSpPr>
        <xdr:cNvPr id="610" name="直線コネクタ 609"/>
        <xdr:cNvCxnSpPr/>
      </xdr:nvCxnSpPr>
      <xdr:spPr>
        <a:xfrm>
          <a:off x="14592300" y="13055752"/>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25552</xdr:rowOff>
    </xdr:from>
    <xdr:to>
      <xdr:col>21</xdr:col>
      <xdr:colOff>161925</xdr:colOff>
      <xdr:row>76</xdr:row>
      <xdr:rowOff>52032</xdr:rowOff>
    </xdr:to>
    <xdr:cxnSp macro="">
      <xdr:nvCxnSpPr>
        <xdr:cNvPr id="613" name="直線コネクタ 612"/>
        <xdr:cNvCxnSpPr/>
      </xdr:nvCxnSpPr>
      <xdr:spPr>
        <a:xfrm flipV="1">
          <a:off x="13703300" y="13055752"/>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41669</xdr:rowOff>
    </xdr:from>
    <xdr:to>
      <xdr:col>19</xdr:col>
      <xdr:colOff>644525</xdr:colOff>
      <xdr:row>76</xdr:row>
      <xdr:rowOff>52032</xdr:rowOff>
    </xdr:to>
    <xdr:cxnSp macro="">
      <xdr:nvCxnSpPr>
        <xdr:cNvPr id="616" name="直線コネクタ 615"/>
        <xdr:cNvCxnSpPr/>
      </xdr:nvCxnSpPr>
      <xdr:spPr>
        <a:xfrm>
          <a:off x="12814300" y="1307186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170529</xdr:rowOff>
    </xdr:from>
    <xdr:to>
      <xdr:col>23</xdr:col>
      <xdr:colOff>568325</xdr:colOff>
      <xdr:row>76</xdr:row>
      <xdr:rowOff>100679</xdr:rowOff>
    </xdr:to>
    <xdr:sp macro="" textlink="">
      <xdr:nvSpPr>
        <xdr:cNvPr id="626" name="円/楕円 625"/>
        <xdr:cNvSpPr/>
      </xdr:nvSpPr>
      <xdr:spPr>
        <a:xfrm>
          <a:off x="16268700" y="130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148956</xdr:rowOff>
    </xdr:from>
    <xdr:ext cx="534377" cy="259045"/>
    <xdr:sp macro="" textlink="">
      <xdr:nvSpPr>
        <xdr:cNvPr id="627" name="公債費該当値テキスト"/>
        <xdr:cNvSpPr txBox="1"/>
      </xdr:nvSpPr>
      <xdr:spPr>
        <a:xfrm>
          <a:off x="16370300" y="130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170472</xdr:rowOff>
    </xdr:from>
    <xdr:to>
      <xdr:col>22</xdr:col>
      <xdr:colOff>415925</xdr:colOff>
      <xdr:row>76</xdr:row>
      <xdr:rowOff>100622</xdr:rowOff>
    </xdr:to>
    <xdr:sp macro="" textlink="">
      <xdr:nvSpPr>
        <xdr:cNvPr id="628" name="円/楕円 627"/>
        <xdr:cNvSpPr/>
      </xdr:nvSpPr>
      <xdr:spPr>
        <a:xfrm>
          <a:off x="15430500" y="13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91749</xdr:rowOff>
    </xdr:from>
    <xdr:ext cx="534377" cy="259045"/>
    <xdr:sp macro="" textlink="">
      <xdr:nvSpPr>
        <xdr:cNvPr id="629" name="テキスト ボックス 628"/>
        <xdr:cNvSpPr txBox="1"/>
      </xdr:nvSpPr>
      <xdr:spPr>
        <a:xfrm>
          <a:off x="15214111" y="131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146202</xdr:rowOff>
    </xdr:from>
    <xdr:to>
      <xdr:col>21</xdr:col>
      <xdr:colOff>212725</xdr:colOff>
      <xdr:row>76</xdr:row>
      <xdr:rowOff>76352</xdr:rowOff>
    </xdr:to>
    <xdr:sp macro="" textlink="">
      <xdr:nvSpPr>
        <xdr:cNvPr id="630" name="円/楕円 629"/>
        <xdr:cNvSpPr/>
      </xdr:nvSpPr>
      <xdr:spPr>
        <a:xfrm>
          <a:off x="14541500" y="130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67479</xdr:rowOff>
    </xdr:from>
    <xdr:ext cx="534377" cy="259045"/>
    <xdr:sp macro="" textlink="">
      <xdr:nvSpPr>
        <xdr:cNvPr id="631" name="テキスト ボックス 630"/>
        <xdr:cNvSpPr txBox="1"/>
      </xdr:nvSpPr>
      <xdr:spPr>
        <a:xfrm>
          <a:off x="14325111" y="130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1232</xdr:rowOff>
    </xdr:from>
    <xdr:to>
      <xdr:col>20</xdr:col>
      <xdr:colOff>9525</xdr:colOff>
      <xdr:row>76</xdr:row>
      <xdr:rowOff>102832</xdr:rowOff>
    </xdr:to>
    <xdr:sp macro="" textlink="">
      <xdr:nvSpPr>
        <xdr:cNvPr id="632" name="円/楕円 631"/>
        <xdr:cNvSpPr/>
      </xdr:nvSpPr>
      <xdr:spPr>
        <a:xfrm>
          <a:off x="13652500" y="130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93959</xdr:rowOff>
    </xdr:from>
    <xdr:ext cx="534377" cy="259045"/>
    <xdr:sp macro="" textlink="">
      <xdr:nvSpPr>
        <xdr:cNvPr id="633" name="テキスト ボックス 632"/>
        <xdr:cNvSpPr txBox="1"/>
      </xdr:nvSpPr>
      <xdr:spPr>
        <a:xfrm>
          <a:off x="13436111" y="131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162319</xdr:rowOff>
    </xdr:from>
    <xdr:to>
      <xdr:col>18</xdr:col>
      <xdr:colOff>492125</xdr:colOff>
      <xdr:row>76</xdr:row>
      <xdr:rowOff>92469</xdr:rowOff>
    </xdr:to>
    <xdr:sp macro="" textlink="">
      <xdr:nvSpPr>
        <xdr:cNvPr id="634" name="円/楕円 633"/>
        <xdr:cNvSpPr/>
      </xdr:nvSpPr>
      <xdr:spPr>
        <a:xfrm>
          <a:off x="12763500" y="130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83596</xdr:rowOff>
    </xdr:from>
    <xdr:ext cx="534377" cy="259045"/>
    <xdr:sp macro="" textlink="">
      <xdr:nvSpPr>
        <xdr:cNvPr id="635" name="テキスト ボックス 634"/>
        <xdr:cNvSpPr txBox="1"/>
      </xdr:nvSpPr>
      <xdr:spPr>
        <a:xfrm>
          <a:off x="12547111" y="131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142139</xdr:rowOff>
    </xdr:from>
    <xdr:to>
      <xdr:col>23</xdr:col>
      <xdr:colOff>517525</xdr:colOff>
      <xdr:row>97</xdr:row>
      <xdr:rowOff>3150</xdr:rowOff>
    </xdr:to>
    <xdr:cxnSp macro="">
      <xdr:nvCxnSpPr>
        <xdr:cNvPr id="664" name="直線コネクタ 663"/>
        <xdr:cNvCxnSpPr/>
      </xdr:nvCxnSpPr>
      <xdr:spPr>
        <a:xfrm>
          <a:off x="15481300" y="16601339"/>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13682</xdr:rowOff>
    </xdr:from>
    <xdr:ext cx="469744" cy="259045"/>
    <xdr:sp macro="" textlink="">
      <xdr:nvSpPr>
        <xdr:cNvPr id="665" name="積立金平均値テキスト"/>
        <xdr:cNvSpPr txBox="1"/>
      </xdr:nvSpPr>
      <xdr:spPr>
        <a:xfrm>
          <a:off x="16370300" y="1664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10922</xdr:rowOff>
    </xdr:from>
    <xdr:to>
      <xdr:col>22</xdr:col>
      <xdr:colOff>365125</xdr:colOff>
      <xdr:row>96</xdr:row>
      <xdr:rowOff>142139</xdr:rowOff>
    </xdr:to>
    <xdr:cxnSp macro="">
      <xdr:nvCxnSpPr>
        <xdr:cNvPr id="667" name="直線コネクタ 666"/>
        <xdr:cNvCxnSpPr/>
      </xdr:nvCxnSpPr>
      <xdr:spPr>
        <a:xfrm>
          <a:off x="14592300" y="16470122"/>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65040</xdr:rowOff>
    </xdr:from>
    <xdr:ext cx="469744" cy="259045"/>
    <xdr:sp macro="" textlink="">
      <xdr:nvSpPr>
        <xdr:cNvPr id="669" name="テキスト ボックス 668"/>
        <xdr:cNvSpPr txBox="1"/>
      </xdr:nvSpPr>
      <xdr:spPr>
        <a:xfrm>
          <a:off x="15246427" y="166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64491</xdr:rowOff>
    </xdr:from>
    <xdr:to>
      <xdr:col>21</xdr:col>
      <xdr:colOff>161925</xdr:colOff>
      <xdr:row>96</xdr:row>
      <xdr:rowOff>10922</xdr:rowOff>
    </xdr:to>
    <xdr:cxnSp macro="">
      <xdr:nvCxnSpPr>
        <xdr:cNvPr id="670" name="直線コネクタ 669"/>
        <xdr:cNvCxnSpPr/>
      </xdr:nvCxnSpPr>
      <xdr:spPr>
        <a:xfrm>
          <a:off x="13703300" y="16180791"/>
          <a:ext cx="889000" cy="2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40428</xdr:rowOff>
    </xdr:from>
    <xdr:ext cx="469744" cy="259045"/>
    <xdr:sp macro="" textlink="">
      <xdr:nvSpPr>
        <xdr:cNvPr id="672" name="テキスト ボックス 671"/>
        <xdr:cNvSpPr txBox="1"/>
      </xdr:nvSpPr>
      <xdr:spPr>
        <a:xfrm>
          <a:off x="14357427"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64491</xdr:rowOff>
    </xdr:from>
    <xdr:to>
      <xdr:col>19</xdr:col>
      <xdr:colOff>644525</xdr:colOff>
      <xdr:row>95</xdr:row>
      <xdr:rowOff>58319</xdr:rowOff>
    </xdr:to>
    <xdr:cxnSp macro="">
      <xdr:nvCxnSpPr>
        <xdr:cNvPr id="673" name="直線コネクタ 672"/>
        <xdr:cNvCxnSpPr/>
      </xdr:nvCxnSpPr>
      <xdr:spPr>
        <a:xfrm flipV="1">
          <a:off x="12814300" y="16180791"/>
          <a:ext cx="889000" cy="1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156405</xdr:rowOff>
    </xdr:from>
    <xdr:ext cx="469744" cy="259045"/>
    <xdr:sp macro="" textlink="">
      <xdr:nvSpPr>
        <xdr:cNvPr id="675" name="テキスト ボックス 674"/>
        <xdr:cNvSpPr txBox="1"/>
      </xdr:nvSpPr>
      <xdr:spPr>
        <a:xfrm>
          <a:off x="13468427" y="1644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123800</xdr:rowOff>
    </xdr:from>
    <xdr:to>
      <xdr:col>23</xdr:col>
      <xdr:colOff>568325</xdr:colOff>
      <xdr:row>97</xdr:row>
      <xdr:rowOff>53950</xdr:rowOff>
    </xdr:to>
    <xdr:sp macro="" textlink="">
      <xdr:nvSpPr>
        <xdr:cNvPr id="683" name="円/楕円 682"/>
        <xdr:cNvSpPr/>
      </xdr:nvSpPr>
      <xdr:spPr>
        <a:xfrm>
          <a:off x="162687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146677</xdr:rowOff>
    </xdr:from>
    <xdr:ext cx="469744" cy="259045"/>
    <xdr:sp macro="" textlink="">
      <xdr:nvSpPr>
        <xdr:cNvPr id="684" name="積立金該当値テキスト"/>
        <xdr:cNvSpPr txBox="1"/>
      </xdr:nvSpPr>
      <xdr:spPr>
        <a:xfrm>
          <a:off x="16370300" y="164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91339</xdr:rowOff>
    </xdr:from>
    <xdr:to>
      <xdr:col>22</xdr:col>
      <xdr:colOff>415925</xdr:colOff>
      <xdr:row>97</xdr:row>
      <xdr:rowOff>21489</xdr:rowOff>
    </xdr:to>
    <xdr:sp macro="" textlink="">
      <xdr:nvSpPr>
        <xdr:cNvPr id="685" name="円/楕円 684"/>
        <xdr:cNvSpPr/>
      </xdr:nvSpPr>
      <xdr:spPr>
        <a:xfrm>
          <a:off x="15430500" y="165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38016</xdr:rowOff>
    </xdr:from>
    <xdr:ext cx="469744" cy="259045"/>
    <xdr:sp macro="" textlink="">
      <xdr:nvSpPr>
        <xdr:cNvPr id="686" name="テキスト ボックス 685"/>
        <xdr:cNvSpPr txBox="1"/>
      </xdr:nvSpPr>
      <xdr:spPr>
        <a:xfrm>
          <a:off x="15246427" y="1632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131572</xdr:rowOff>
    </xdr:from>
    <xdr:to>
      <xdr:col>21</xdr:col>
      <xdr:colOff>212725</xdr:colOff>
      <xdr:row>96</xdr:row>
      <xdr:rowOff>61722</xdr:rowOff>
    </xdr:to>
    <xdr:sp macro="" textlink="">
      <xdr:nvSpPr>
        <xdr:cNvPr id="687" name="円/楕円 686"/>
        <xdr:cNvSpPr/>
      </xdr:nvSpPr>
      <xdr:spPr>
        <a:xfrm>
          <a:off x="14541500" y="164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78249</xdr:rowOff>
    </xdr:from>
    <xdr:ext cx="469744" cy="259045"/>
    <xdr:sp macro="" textlink="">
      <xdr:nvSpPr>
        <xdr:cNvPr id="688" name="テキスト ボックス 687"/>
        <xdr:cNvSpPr txBox="1"/>
      </xdr:nvSpPr>
      <xdr:spPr>
        <a:xfrm>
          <a:off x="14357427" y="161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13691</xdr:rowOff>
    </xdr:from>
    <xdr:to>
      <xdr:col>20</xdr:col>
      <xdr:colOff>9525</xdr:colOff>
      <xdr:row>94</xdr:row>
      <xdr:rowOff>115291</xdr:rowOff>
    </xdr:to>
    <xdr:sp macro="" textlink="">
      <xdr:nvSpPr>
        <xdr:cNvPr id="689" name="円/楕円 688"/>
        <xdr:cNvSpPr/>
      </xdr:nvSpPr>
      <xdr:spPr>
        <a:xfrm>
          <a:off x="13652500" y="16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131818</xdr:rowOff>
    </xdr:from>
    <xdr:ext cx="534377" cy="259045"/>
    <xdr:sp macro="" textlink="">
      <xdr:nvSpPr>
        <xdr:cNvPr id="690" name="テキスト ボックス 689"/>
        <xdr:cNvSpPr txBox="1"/>
      </xdr:nvSpPr>
      <xdr:spPr>
        <a:xfrm>
          <a:off x="13436111" y="159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7519</xdr:rowOff>
    </xdr:from>
    <xdr:to>
      <xdr:col>18</xdr:col>
      <xdr:colOff>492125</xdr:colOff>
      <xdr:row>95</xdr:row>
      <xdr:rowOff>109119</xdr:rowOff>
    </xdr:to>
    <xdr:sp macro="" textlink="">
      <xdr:nvSpPr>
        <xdr:cNvPr id="691" name="円/楕円 690"/>
        <xdr:cNvSpPr/>
      </xdr:nvSpPr>
      <xdr:spPr>
        <a:xfrm>
          <a:off x="12763500" y="162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100246</xdr:rowOff>
    </xdr:from>
    <xdr:ext cx="469744" cy="259045"/>
    <xdr:sp macro="" textlink="">
      <xdr:nvSpPr>
        <xdr:cNvPr id="692" name="テキスト ボックス 691"/>
        <xdr:cNvSpPr txBox="1"/>
      </xdr:nvSpPr>
      <xdr:spPr>
        <a:xfrm>
          <a:off x="12579427" y="163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138366</xdr:rowOff>
    </xdr:from>
    <xdr:to>
      <xdr:col>32</xdr:col>
      <xdr:colOff>187325</xdr:colOff>
      <xdr:row>38</xdr:row>
      <xdr:rowOff>19685</xdr:rowOff>
    </xdr:to>
    <xdr:cxnSp macro="">
      <xdr:nvCxnSpPr>
        <xdr:cNvPr id="721" name="直線コネクタ 720"/>
        <xdr:cNvCxnSpPr/>
      </xdr:nvCxnSpPr>
      <xdr:spPr>
        <a:xfrm flipV="1">
          <a:off x="21323300" y="6482016"/>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19685</xdr:rowOff>
    </xdr:from>
    <xdr:to>
      <xdr:col>31</xdr:col>
      <xdr:colOff>34925</xdr:colOff>
      <xdr:row>38</xdr:row>
      <xdr:rowOff>22161</xdr:rowOff>
    </xdr:to>
    <xdr:cxnSp macro="">
      <xdr:nvCxnSpPr>
        <xdr:cNvPr id="724" name="直線コネクタ 723"/>
        <xdr:cNvCxnSpPr/>
      </xdr:nvCxnSpPr>
      <xdr:spPr>
        <a:xfrm flipV="1">
          <a:off x="20434300" y="653478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1588</xdr:rowOff>
    </xdr:from>
    <xdr:to>
      <xdr:col>29</xdr:col>
      <xdr:colOff>517525</xdr:colOff>
      <xdr:row>38</xdr:row>
      <xdr:rowOff>22161</xdr:rowOff>
    </xdr:to>
    <xdr:cxnSp macro="">
      <xdr:nvCxnSpPr>
        <xdr:cNvPr id="727" name="直線コネクタ 726"/>
        <xdr:cNvCxnSpPr/>
      </xdr:nvCxnSpPr>
      <xdr:spPr>
        <a:xfrm>
          <a:off x="19545300" y="6516688"/>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123317</xdr:rowOff>
    </xdr:from>
    <xdr:to>
      <xdr:col>28</xdr:col>
      <xdr:colOff>314325</xdr:colOff>
      <xdr:row>38</xdr:row>
      <xdr:rowOff>1588</xdr:rowOff>
    </xdr:to>
    <xdr:cxnSp macro="">
      <xdr:nvCxnSpPr>
        <xdr:cNvPr id="730" name="直線コネクタ 729"/>
        <xdr:cNvCxnSpPr/>
      </xdr:nvCxnSpPr>
      <xdr:spPr>
        <a:xfrm>
          <a:off x="18656300" y="646696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87566</xdr:rowOff>
    </xdr:from>
    <xdr:to>
      <xdr:col>32</xdr:col>
      <xdr:colOff>238125</xdr:colOff>
      <xdr:row>38</xdr:row>
      <xdr:rowOff>17717</xdr:rowOff>
    </xdr:to>
    <xdr:sp macro="" textlink="">
      <xdr:nvSpPr>
        <xdr:cNvPr id="740" name="円/楕円 739"/>
        <xdr:cNvSpPr/>
      </xdr:nvSpPr>
      <xdr:spPr>
        <a:xfrm>
          <a:off x="221107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65993</xdr:rowOff>
    </xdr:from>
    <xdr:ext cx="469744" cy="259045"/>
    <xdr:sp macro="" textlink="">
      <xdr:nvSpPr>
        <xdr:cNvPr id="741" name="投資及び出資金該当値テキスト"/>
        <xdr:cNvSpPr txBox="1"/>
      </xdr:nvSpPr>
      <xdr:spPr>
        <a:xfrm>
          <a:off x="22212300" y="6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140335</xdr:rowOff>
    </xdr:from>
    <xdr:to>
      <xdr:col>31</xdr:col>
      <xdr:colOff>85725</xdr:colOff>
      <xdr:row>38</xdr:row>
      <xdr:rowOff>70485</xdr:rowOff>
    </xdr:to>
    <xdr:sp macro="" textlink="">
      <xdr:nvSpPr>
        <xdr:cNvPr id="742" name="円/楕円 741"/>
        <xdr:cNvSpPr/>
      </xdr:nvSpPr>
      <xdr:spPr>
        <a:xfrm>
          <a:off x="21272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61612</xdr:rowOff>
    </xdr:from>
    <xdr:ext cx="469744" cy="259045"/>
    <xdr:sp macro="" textlink="">
      <xdr:nvSpPr>
        <xdr:cNvPr id="743" name="テキスト ボックス 742"/>
        <xdr:cNvSpPr txBox="1"/>
      </xdr:nvSpPr>
      <xdr:spPr>
        <a:xfrm>
          <a:off x="210884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142811</xdr:rowOff>
    </xdr:from>
    <xdr:to>
      <xdr:col>29</xdr:col>
      <xdr:colOff>568325</xdr:colOff>
      <xdr:row>38</xdr:row>
      <xdr:rowOff>72961</xdr:rowOff>
    </xdr:to>
    <xdr:sp macro="" textlink="">
      <xdr:nvSpPr>
        <xdr:cNvPr id="744" name="円/楕円 743"/>
        <xdr:cNvSpPr/>
      </xdr:nvSpPr>
      <xdr:spPr>
        <a:xfrm>
          <a:off x="20383500" y="6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64088</xdr:rowOff>
    </xdr:from>
    <xdr:ext cx="469744" cy="259045"/>
    <xdr:sp macro="" textlink="">
      <xdr:nvSpPr>
        <xdr:cNvPr id="745" name="テキスト ボックス 744"/>
        <xdr:cNvSpPr txBox="1"/>
      </xdr:nvSpPr>
      <xdr:spPr>
        <a:xfrm>
          <a:off x="20199427" y="6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122238</xdr:rowOff>
    </xdr:from>
    <xdr:to>
      <xdr:col>28</xdr:col>
      <xdr:colOff>365125</xdr:colOff>
      <xdr:row>38</xdr:row>
      <xdr:rowOff>52388</xdr:rowOff>
    </xdr:to>
    <xdr:sp macro="" textlink="">
      <xdr:nvSpPr>
        <xdr:cNvPr id="746" name="円/楕円 745"/>
        <xdr:cNvSpPr/>
      </xdr:nvSpPr>
      <xdr:spPr>
        <a:xfrm>
          <a:off x="19494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43515</xdr:rowOff>
    </xdr:from>
    <xdr:ext cx="469744" cy="259045"/>
    <xdr:sp macro="" textlink="">
      <xdr:nvSpPr>
        <xdr:cNvPr id="747" name="テキスト ボックス 746"/>
        <xdr:cNvSpPr txBox="1"/>
      </xdr:nvSpPr>
      <xdr:spPr>
        <a:xfrm>
          <a:off x="19310427"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72517</xdr:rowOff>
    </xdr:from>
    <xdr:to>
      <xdr:col>27</xdr:col>
      <xdr:colOff>161925</xdr:colOff>
      <xdr:row>38</xdr:row>
      <xdr:rowOff>2667</xdr:rowOff>
    </xdr:to>
    <xdr:sp macro="" textlink="">
      <xdr:nvSpPr>
        <xdr:cNvPr id="748" name="円/楕円 747"/>
        <xdr:cNvSpPr/>
      </xdr:nvSpPr>
      <xdr:spPr>
        <a:xfrm>
          <a:off x="18605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165244</xdr:rowOff>
    </xdr:from>
    <xdr:ext cx="469744" cy="259045"/>
    <xdr:sp macro="" textlink="">
      <xdr:nvSpPr>
        <xdr:cNvPr id="749" name="テキスト ボックス 748"/>
        <xdr:cNvSpPr txBox="1"/>
      </xdr:nvSpPr>
      <xdr:spPr>
        <a:xfrm>
          <a:off x="18421427"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131242</xdr:rowOff>
    </xdr:from>
    <xdr:to>
      <xdr:col>32</xdr:col>
      <xdr:colOff>187325</xdr:colOff>
      <xdr:row>58</xdr:row>
      <xdr:rowOff>131287</xdr:rowOff>
    </xdr:to>
    <xdr:cxnSp macro="">
      <xdr:nvCxnSpPr>
        <xdr:cNvPr id="776" name="直線コネクタ 775"/>
        <xdr:cNvCxnSpPr/>
      </xdr:nvCxnSpPr>
      <xdr:spPr>
        <a:xfrm>
          <a:off x="21323300" y="1007534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130373</xdr:rowOff>
    </xdr:from>
    <xdr:to>
      <xdr:col>31</xdr:col>
      <xdr:colOff>34925</xdr:colOff>
      <xdr:row>58</xdr:row>
      <xdr:rowOff>131242</xdr:rowOff>
    </xdr:to>
    <xdr:cxnSp macro="">
      <xdr:nvCxnSpPr>
        <xdr:cNvPr id="779" name="直線コネクタ 778"/>
        <xdr:cNvCxnSpPr/>
      </xdr:nvCxnSpPr>
      <xdr:spPr>
        <a:xfrm>
          <a:off x="20434300" y="100744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109913</xdr:rowOff>
    </xdr:from>
    <xdr:to>
      <xdr:col>29</xdr:col>
      <xdr:colOff>517525</xdr:colOff>
      <xdr:row>58</xdr:row>
      <xdr:rowOff>130373</xdr:rowOff>
    </xdr:to>
    <xdr:cxnSp macro="">
      <xdr:nvCxnSpPr>
        <xdr:cNvPr id="782" name="直線コネクタ 781"/>
        <xdr:cNvCxnSpPr/>
      </xdr:nvCxnSpPr>
      <xdr:spPr>
        <a:xfrm>
          <a:off x="19545300" y="10054013"/>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63005</xdr:rowOff>
    </xdr:from>
    <xdr:to>
      <xdr:col>28</xdr:col>
      <xdr:colOff>314325</xdr:colOff>
      <xdr:row>58</xdr:row>
      <xdr:rowOff>109913</xdr:rowOff>
    </xdr:to>
    <xdr:cxnSp macro="">
      <xdr:nvCxnSpPr>
        <xdr:cNvPr id="785" name="直線コネクタ 784"/>
        <xdr:cNvCxnSpPr/>
      </xdr:nvCxnSpPr>
      <xdr:spPr>
        <a:xfrm>
          <a:off x="18656300" y="10007105"/>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80487</xdr:rowOff>
    </xdr:from>
    <xdr:to>
      <xdr:col>32</xdr:col>
      <xdr:colOff>238125</xdr:colOff>
      <xdr:row>59</xdr:row>
      <xdr:rowOff>10637</xdr:rowOff>
    </xdr:to>
    <xdr:sp macro="" textlink="">
      <xdr:nvSpPr>
        <xdr:cNvPr id="795" name="円/楕円 794"/>
        <xdr:cNvSpPr/>
      </xdr:nvSpPr>
      <xdr:spPr>
        <a:xfrm>
          <a:off x="221107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166864</xdr:rowOff>
    </xdr:from>
    <xdr:ext cx="378565" cy="259045"/>
    <xdr:sp macro="" textlink="">
      <xdr:nvSpPr>
        <xdr:cNvPr id="796" name="貸付金該当値テキスト"/>
        <xdr:cNvSpPr txBox="1"/>
      </xdr:nvSpPr>
      <xdr:spPr>
        <a:xfrm>
          <a:off x="22212300" y="993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80442</xdr:rowOff>
    </xdr:from>
    <xdr:to>
      <xdr:col>31</xdr:col>
      <xdr:colOff>85725</xdr:colOff>
      <xdr:row>59</xdr:row>
      <xdr:rowOff>10592</xdr:rowOff>
    </xdr:to>
    <xdr:sp macro="" textlink="">
      <xdr:nvSpPr>
        <xdr:cNvPr id="797" name="円/楕円 796"/>
        <xdr:cNvSpPr/>
      </xdr:nvSpPr>
      <xdr:spPr>
        <a:xfrm>
          <a:off x="21272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1719</xdr:rowOff>
    </xdr:from>
    <xdr:ext cx="378565" cy="259045"/>
    <xdr:sp macro="" textlink="">
      <xdr:nvSpPr>
        <xdr:cNvPr id="798" name="テキスト ボックス 797"/>
        <xdr:cNvSpPr txBox="1"/>
      </xdr:nvSpPr>
      <xdr:spPr>
        <a:xfrm>
          <a:off x="21134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79573</xdr:rowOff>
    </xdr:from>
    <xdr:to>
      <xdr:col>29</xdr:col>
      <xdr:colOff>568325</xdr:colOff>
      <xdr:row>59</xdr:row>
      <xdr:rowOff>9723</xdr:rowOff>
    </xdr:to>
    <xdr:sp macro="" textlink="">
      <xdr:nvSpPr>
        <xdr:cNvPr id="799" name="円/楕円 798"/>
        <xdr:cNvSpPr/>
      </xdr:nvSpPr>
      <xdr:spPr>
        <a:xfrm>
          <a:off x="20383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850</xdr:rowOff>
    </xdr:from>
    <xdr:ext cx="378565" cy="259045"/>
    <xdr:sp macro="" textlink="">
      <xdr:nvSpPr>
        <xdr:cNvPr id="800" name="テキスト ボックス 799"/>
        <xdr:cNvSpPr txBox="1"/>
      </xdr:nvSpPr>
      <xdr:spPr>
        <a:xfrm>
          <a:off x="20245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59113</xdr:rowOff>
    </xdr:from>
    <xdr:to>
      <xdr:col>28</xdr:col>
      <xdr:colOff>365125</xdr:colOff>
      <xdr:row>58</xdr:row>
      <xdr:rowOff>160713</xdr:rowOff>
    </xdr:to>
    <xdr:sp macro="" textlink="">
      <xdr:nvSpPr>
        <xdr:cNvPr id="801" name="円/楕円 800"/>
        <xdr:cNvSpPr/>
      </xdr:nvSpPr>
      <xdr:spPr>
        <a:xfrm>
          <a:off x="19494500" y="100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151840</xdr:rowOff>
    </xdr:from>
    <xdr:ext cx="469744" cy="259045"/>
    <xdr:sp macro="" textlink="">
      <xdr:nvSpPr>
        <xdr:cNvPr id="802" name="テキスト ボックス 801"/>
        <xdr:cNvSpPr txBox="1"/>
      </xdr:nvSpPr>
      <xdr:spPr>
        <a:xfrm>
          <a:off x="19310427" y="100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12205</xdr:rowOff>
    </xdr:from>
    <xdr:to>
      <xdr:col>27</xdr:col>
      <xdr:colOff>161925</xdr:colOff>
      <xdr:row>58</xdr:row>
      <xdr:rowOff>113805</xdr:rowOff>
    </xdr:to>
    <xdr:sp macro="" textlink="">
      <xdr:nvSpPr>
        <xdr:cNvPr id="803" name="円/楕円 802"/>
        <xdr:cNvSpPr/>
      </xdr:nvSpPr>
      <xdr:spPr>
        <a:xfrm>
          <a:off x="18605500" y="99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104932</xdr:rowOff>
    </xdr:from>
    <xdr:ext cx="469744" cy="259045"/>
    <xdr:sp macro="" textlink="">
      <xdr:nvSpPr>
        <xdr:cNvPr id="804" name="テキスト ボックス 803"/>
        <xdr:cNvSpPr txBox="1"/>
      </xdr:nvSpPr>
      <xdr:spPr>
        <a:xfrm>
          <a:off x="18421427" y="10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66731</xdr:rowOff>
    </xdr:from>
    <xdr:to>
      <xdr:col>32</xdr:col>
      <xdr:colOff>187325</xdr:colOff>
      <xdr:row>76</xdr:row>
      <xdr:rowOff>88860</xdr:rowOff>
    </xdr:to>
    <xdr:cxnSp macro="">
      <xdr:nvCxnSpPr>
        <xdr:cNvPr id="832" name="直線コネクタ 831"/>
        <xdr:cNvCxnSpPr/>
      </xdr:nvCxnSpPr>
      <xdr:spPr>
        <a:xfrm flipV="1">
          <a:off x="21323300" y="13096931"/>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88860</xdr:rowOff>
    </xdr:from>
    <xdr:to>
      <xdr:col>31</xdr:col>
      <xdr:colOff>34925</xdr:colOff>
      <xdr:row>77</xdr:row>
      <xdr:rowOff>2769</xdr:rowOff>
    </xdr:to>
    <xdr:cxnSp macro="">
      <xdr:nvCxnSpPr>
        <xdr:cNvPr id="835" name="直線コネクタ 834"/>
        <xdr:cNvCxnSpPr/>
      </xdr:nvCxnSpPr>
      <xdr:spPr>
        <a:xfrm flipV="1">
          <a:off x="20434300" y="1311906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144044</xdr:rowOff>
    </xdr:from>
    <xdr:to>
      <xdr:col>29</xdr:col>
      <xdr:colOff>517525</xdr:colOff>
      <xdr:row>77</xdr:row>
      <xdr:rowOff>2769</xdr:rowOff>
    </xdr:to>
    <xdr:cxnSp macro="">
      <xdr:nvCxnSpPr>
        <xdr:cNvPr id="838" name="直線コネクタ 837"/>
        <xdr:cNvCxnSpPr/>
      </xdr:nvCxnSpPr>
      <xdr:spPr>
        <a:xfrm>
          <a:off x="19545300" y="1317424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144044</xdr:rowOff>
    </xdr:from>
    <xdr:to>
      <xdr:col>28</xdr:col>
      <xdr:colOff>314325</xdr:colOff>
      <xdr:row>77</xdr:row>
      <xdr:rowOff>63622</xdr:rowOff>
    </xdr:to>
    <xdr:cxnSp macro="">
      <xdr:nvCxnSpPr>
        <xdr:cNvPr id="841" name="直線コネクタ 840"/>
        <xdr:cNvCxnSpPr/>
      </xdr:nvCxnSpPr>
      <xdr:spPr>
        <a:xfrm flipV="1">
          <a:off x="18656300" y="13174244"/>
          <a:ext cx="889000" cy="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15931</xdr:rowOff>
    </xdr:from>
    <xdr:to>
      <xdr:col>32</xdr:col>
      <xdr:colOff>238125</xdr:colOff>
      <xdr:row>76</xdr:row>
      <xdr:rowOff>117531</xdr:rowOff>
    </xdr:to>
    <xdr:sp macro="" textlink="">
      <xdr:nvSpPr>
        <xdr:cNvPr id="851" name="円/楕円 850"/>
        <xdr:cNvSpPr/>
      </xdr:nvSpPr>
      <xdr:spPr>
        <a:xfrm>
          <a:off x="221107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165808</xdr:rowOff>
    </xdr:from>
    <xdr:ext cx="534377" cy="259045"/>
    <xdr:sp macro="" textlink="">
      <xdr:nvSpPr>
        <xdr:cNvPr id="852" name="繰出金該当値テキスト"/>
        <xdr:cNvSpPr txBox="1"/>
      </xdr:nvSpPr>
      <xdr:spPr>
        <a:xfrm>
          <a:off x="22212300" y="130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38060</xdr:rowOff>
    </xdr:from>
    <xdr:to>
      <xdr:col>31</xdr:col>
      <xdr:colOff>85725</xdr:colOff>
      <xdr:row>76</xdr:row>
      <xdr:rowOff>139660</xdr:rowOff>
    </xdr:to>
    <xdr:sp macro="" textlink="">
      <xdr:nvSpPr>
        <xdr:cNvPr id="853" name="円/楕円 852"/>
        <xdr:cNvSpPr/>
      </xdr:nvSpPr>
      <xdr:spPr>
        <a:xfrm>
          <a:off x="21272500" y="130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130787</xdr:rowOff>
    </xdr:from>
    <xdr:ext cx="534377" cy="259045"/>
    <xdr:sp macro="" textlink="">
      <xdr:nvSpPr>
        <xdr:cNvPr id="854" name="テキスト ボックス 853"/>
        <xdr:cNvSpPr txBox="1"/>
      </xdr:nvSpPr>
      <xdr:spPr>
        <a:xfrm>
          <a:off x="21056111" y="131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123419</xdr:rowOff>
    </xdr:from>
    <xdr:to>
      <xdr:col>29</xdr:col>
      <xdr:colOff>568325</xdr:colOff>
      <xdr:row>77</xdr:row>
      <xdr:rowOff>53569</xdr:rowOff>
    </xdr:to>
    <xdr:sp macro="" textlink="">
      <xdr:nvSpPr>
        <xdr:cNvPr id="855" name="円/楕円 854"/>
        <xdr:cNvSpPr/>
      </xdr:nvSpPr>
      <xdr:spPr>
        <a:xfrm>
          <a:off x="20383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44696</xdr:rowOff>
    </xdr:from>
    <xdr:ext cx="534377" cy="259045"/>
    <xdr:sp macro="" textlink="">
      <xdr:nvSpPr>
        <xdr:cNvPr id="856" name="テキスト ボックス 855"/>
        <xdr:cNvSpPr txBox="1"/>
      </xdr:nvSpPr>
      <xdr:spPr>
        <a:xfrm>
          <a:off x="20167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93244</xdr:rowOff>
    </xdr:from>
    <xdr:to>
      <xdr:col>28</xdr:col>
      <xdr:colOff>365125</xdr:colOff>
      <xdr:row>77</xdr:row>
      <xdr:rowOff>23394</xdr:rowOff>
    </xdr:to>
    <xdr:sp macro="" textlink="">
      <xdr:nvSpPr>
        <xdr:cNvPr id="857" name="円/楕円 856"/>
        <xdr:cNvSpPr/>
      </xdr:nvSpPr>
      <xdr:spPr>
        <a:xfrm>
          <a:off x="19494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14521</xdr:rowOff>
    </xdr:from>
    <xdr:ext cx="534377" cy="259045"/>
    <xdr:sp macro="" textlink="">
      <xdr:nvSpPr>
        <xdr:cNvPr id="858" name="テキスト ボックス 857"/>
        <xdr:cNvSpPr txBox="1"/>
      </xdr:nvSpPr>
      <xdr:spPr>
        <a:xfrm>
          <a:off x="19278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12822</xdr:rowOff>
    </xdr:from>
    <xdr:to>
      <xdr:col>27</xdr:col>
      <xdr:colOff>161925</xdr:colOff>
      <xdr:row>77</xdr:row>
      <xdr:rowOff>114422</xdr:rowOff>
    </xdr:to>
    <xdr:sp macro="" textlink="">
      <xdr:nvSpPr>
        <xdr:cNvPr id="859" name="円/楕円 858"/>
        <xdr:cNvSpPr/>
      </xdr:nvSpPr>
      <xdr:spPr>
        <a:xfrm>
          <a:off x="18605500" y="132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105549</xdr:rowOff>
    </xdr:from>
    <xdr:ext cx="534377" cy="259045"/>
    <xdr:sp macro="" textlink="">
      <xdr:nvSpPr>
        <xdr:cNvPr id="860" name="テキスト ボックス 859"/>
        <xdr:cNvSpPr txBox="1"/>
      </xdr:nvSpPr>
      <xdr:spPr>
        <a:xfrm>
          <a:off x="18389111" y="133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本市は平成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市町村の合併を行い類似団体で最も広い市域を有するため、普通建設事業費、維持補修費及び災害復旧事業費は類似団体と比較して一人当たりコストが高い状況となっている。</a:t>
          </a:r>
          <a:endParaRPr lang="ja-JP" altLang="ja-JP" sz="1400">
            <a:effectLst/>
          </a:endParaRPr>
        </a:p>
        <a:p>
          <a:pPr rtl="0"/>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64,501</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4,852</a:t>
          </a:r>
          <a:r>
            <a:rPr lang="ja-JP" altLang="ja-JP" sz="1100" b="0" i="0" baseline="0">
              <a:solidFill>
                <a:schemeClr val="dk1"/>
              </a:solidFill>
              <a:effectLst/>
              <a:latin typeface="+mn-lt"/>
              <a:ea typeface="+mn-ea"/>
              <a:cs typeface="+mn-cs"/>
            </a:rPr>
            <a:t>円の増）とな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国県市道の舗装・トンネル・橋りょう修繕等を行う道路維持修繕事業（国交付金事業）が国庫補助内示の増により前年度比</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億円の増となったことや、小中一貫校（中部学園）整備に伴う規模適正化校舎建設・施設整備事業の前年度比</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億円の増などによるものである。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81,224</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4,839</a:t>
          </a:r>
          <a:r>
            <a:rPr lang="ja-JP" altLang="ja-JP" sz="1100" b="0" i="0" baseline="0">
              <a:solidFill>
                <a:schemeClr val="dk1"/>
              </a:solidFill>
              <a:effectLst/>
              <a:latin typeface="+mn-lt"/>
              <a:ea typeface="+mn-ea"/>
              <a:cs typeface="+mn-cs"/>
            </a:rPr>
            <a:t>円の増）となっており、類似団体内では最もコストが低い。前年度比コスト増の要因として、児童福祉費においては私立保育所の創設や</a:t>
          </a:r>
          <a:r>
            <a:rPr lang="ja-JP" altLang="en-US" sz="1100" b="0" i="0" baseline="0">
              <a:solidFill>
                <a:schemeClr val="dk1"/>
              </a:solidFill>
              <a:effectLst/>
              <a:latin typeface="+mn-lt"/>
              <a:ea typeface="+mn-ea"/>
              <a:cs typeface="+mn-cs"/>
            </a:rPr>
            <a:t>増改築による定員増に伴い、施設型給付費負担金が増えたことなどにより</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億円の増</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311</a:t>
          </a:r>
          <a:r>
            <a:rPr lang="ja-JP" altLang="en-US" sz="1100" b="0" i="0" baseline="0">
              <a:solidFill>
                <a:schemeClr val="dk1"/>
              </a:solidFill>
              <a:effectLst/>
              <a:latin typeface="+mn-lt"/>
              <a:ea typeface="+mn-ea"/>
              <a:cs typeface="+mn-cs"/>
            </a:rPr>
            <a:t>億円となったこと、</a:t>
          </a:r>
          <a:r>
            <a:rPr lang="ja-JP" altLang="ja-JP" sz="1100" b="0" i="0" baseline="0">
              <a:solidFill>
                <a:schemeClr val="dk1"/>
              </a:solidFill>
              <a:effectLst/>
              <a:latin typeface="+mn-lt"/>
              <a:ea typeface="+mn-ea"/>
              <a:cs typeface="+mn-cs"/>
            </a:rPr>
            <a:t>社会福祉費においては、</a:t>
          </a:r>
          <a:r>
            <a:rPr lang="ja-JP" altLang="ja-JP" sz="1100">
              <a:solidFill>
                <a:schemeClr val="dk1"/>
              </a:solidFill>
              <a:effectLst/>
              <a:latin typeface="+mn-lt"/>
              <a:ea typeface="+mn-ea"/>
              <a:cs typeface="+mn-cs"/>
            </a:rPr>
            <a:t>国の経済対策に伴う年金生活者等支援臨時福祉給付金</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億円の皆増や障害児通所支援事業</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億円の増などにより前年度比</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億円の</a:t>
          </a:r>
          <a:r>
            <a:rPr lang="en-US" altLang="ja-JP" sz="1100">
              <a:solidFill>
                <a:schemeClr val="dk1"/>
              </a:solidFill>
              <a:effectLst/>
              <a:latin typeface="+mn-lt"/>
              <a:ea typeface="+mn-ea"/>
              <a:cs typeface="+mn-cs"/>
            </a:rPr>
            <a:t>189</a:t>
          </a:r>
          <a:r>
            <a:rPr lang="ja-JP" altLang="en-US" sz="1100">
              <a:solidFill>
                <a:schemeClr val="dk1"/>
              </a:solidFill>
              <a:effectLst/>
              <a:latin typeface="+mn-lt"/>
              <a:ea typeface="+mn-ea"/>
              <a:cs typeface="+mn-cs"/>
            </a:rPr>
            <a:t>億円となったことが挙げられる。</a:t>
          </a:r>
          <a:endParaRPr lang="en-US"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人件費は住民一人当たり</a:t>
          </a:r>
          <a:r>
            <a:rPr lang="en-US" altLang="ja-JP" sz="1100" b="0" i="0" baseline="0">
              <a:solidFill>
                <a:schemeClr val="dk1"/>
              </a:solidFill>
              <a:effectLst/>
              <a:latin typeface="+mn-lt"/>
              <a:ea typeface="+mn-ea"/>
              <a:cs typeface="+mn-cs"/>
            </a:rPr>
            <a:t>53,541</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700</a:t>
          </a:r>
          <a:r>
            <a:rPr lang="ja-JP" altLang="ja-JP" sz="1100" b="0" i="0" baseline="0">
              <a:solidFill>
                <a:schemeClr val="dk1"/>
              </a:solidFill>
              <a:effectLst/>
              <a:latin typeface="+mn-lt"/>
              <a:ea typeface="+mn-ea"/>
              <a:cs typeface="+mn-cs"/>
            </a:rPr>
            <a:t>円の減）となっており、類似団体内ではコストが低い。前年度比コスト減の要因として、</a:t>
          </a:r>
          <a:r>
            <a:rPr lang="ja-JP" altLang="ja-JP" sz="1100">
              <a:solidFill>
                <a:schemeClr val="dk1"/>
              </a:solidFill>
              <a:effectLst/>
              <a:latin typeface="+mn-lt"/>
              <a:ea typeface="+mn-ea"/>
              <a:cs typeface="+mn-cs"/>
            </a:rPr>
            <a:t>定年退職者</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人の減（</a:t>
          </a:r>
          <a:r>
            <a:rPr lang="en-US" altLang="ja-JP" sz="1100">
              <a:solidFill>
                <a:schemeClr val="dk1"/>
              </a:solidFill>
              <a:effectLst/>
              <a:latin typeface="+mn-lt"/>
              <a:ea typeface="+mn-ea"/>
              <a:cs typeface="+mn-cs"/>
            </a:rPr>
            <a:t>H27:135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H28:124</a:t>
          </a:r>
          <a:r>
            <a:rPr lang="ja-JP" altLang="ja-JP" sz="1100">
              <a:solidFill>
                <a:schemeClr val="dk1"/>
              </a:solidFill>
              <a:effectLst/>
              <a:latin typeface="+mn-lt"/>
              <a:ea typeface="+mn-ea"/>
              <a:cs typeface="+mn-cs"/>
            </a:rPr>
            <a:t>人）などによ</a:t>
          </a:r>
          <a:r>
            <a:rPr lang="ja-JP" altLang="en-US" sz="1100">
              <a:solidFill>
                <a:schemeClr val="dk1"/>
              </a:solidFill>
              <a:effectLst/>
              <a:latin typeface="+mn-lt"/>
              <a:ea typeface="+mn-ea"/>
              <a:cs typeface="+mn-cs"/>
            </a:rPr>
            <a:t>る退職金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億円の減</a:t>
          </a:r>
          <a:r>
            <a:rPr lang="ja-JP" altLang="ja-JP" sz="1100" b="0" i="0" baseline="0">
              <a:solidFill>
                <a:schemeClr val="dk1"/>
              </a:solidFill>
              <a:effectLst/>
              <a:latin typeface="+mn-lt"/>
              <a:ea typeface="+mn-ea"/>
              <a:cs typeface="+mn-cs"/>
            </a:rPr>
            <a:t>などが挙げられる。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807,893
786,233
1,558.06
304,235,854
295,025,747
6,914,167
178,455,666
257,675,505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89081</xdr:rowOff>
    </xdr:from>
    <xdr:to>
      <xdr:col>6</xdr:col>
      <xdr:colOff>511175</xdr:colOff>
      <xdr:row>36</xdr:row>
      <xdr:rowOff>27033</xdr:rowOff>
    </xdr:to>
    <xdr:cxnSp macro="">
      <xdr:nvCxnSpPr>
        <xdr:cNvPr id="63" name="直線コネクタ 62"/>
        <xdr:cNvCxnSpPr/>
      </xdr:nvCxnSpPr>
      <xdr:spPr>
        <a:xfrm>
          <a:off x="3797300" y="6089831"/>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141169</xdr:rowOff>
    </xdr:from>
    <xdr:ext cx="469744" cy="259045"/>
    <xdr:sp macro="" textlink="">
      <xdr:nvSpPr>
        <xdr:cNvPr id="64" name="議会費平均値テキスト"/>
        <xdr:cNvSpPr txBox="1"/>
      </xdr:nvSpPr>
      <xdr:spPr>
        <a:xfrm>
          <a:off x="4686300" y="5970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89081</xdr:rowOff>
    </xdr:from>
    <xdr:to>
      <xdr:col>5</xdr:col>
      <xdr:colOff>358775</xdr:colOff>
      <xdr:row>36</xdr:row>
      <xdr:rowOff>51526</xdr:rowOff>
    </xdr:to>
    <xdr:cxnSp macro="">
      <xdr:nvCxnSpPr>
        <xdr:cNvPr id="66" name="直線コネクタ 65"/>
        <xdr:cNvCxnSpPr/>
      </xdr:nvCxnSpPr>
      <xdr:spPr>
        <a:xfrm flipV="1">
          <a:off x="2908300" y="60898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51526</xdr:rowOff>
    </xdr:from>
    <xdr:to>
      <xdr:col>4</xdr:col>
      <xdr:colOff>155575</xdr:colOff>
      <xdr:row>36</xdr:row>
      <xdr:rowOff>64589</xdr:rowOff>
    </xdr:to>
    <xdr:cxnSp macro="">
      <xdr:nvCxnSpPr>
        <xdr:cNvPr id="69" name="直線コネクタ 68"/>
        <xdr:cNvCxnSpPr/>
      </xdr:nvCxnSpPr>
      <xdr:spPr>
        <a:xfrm flipV="1">
          <a:off x="2019300" y="62237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42108</xdr:rowOff>
    </xdr:from>
    <xdr:ext cx="469744" cy="259045"/>
    <xdr:sp macro="" textlink="">
      <xdr:nvSpPr>
        <xdr:cNvPr id="71" name="テキスト ボックス 70"/>
        <xdr:cNvSpPr txBox="1"/>
      </xdr:nvSpPr>
      <xdr:spPr>
        <a:xfrm>
          <a:off x="2673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151130</xdr:rowOff>
    </xdr:from>
    <xdr:to>
      <xdr:col>2</xdr:col>
      <xdr:colOff>638175</xdr:colOff>
      <xdr:row>36</xdr:row>
      <xdr:rowOff>64589</xdr:rowOff>
    </xdr:to>
    <xdr:cxnSp macro="">
      <xdr:nvCxnSpPr>
        <xdr:cNvPr id="72" name="直線コネクタ 71"/>
        <xdr:cNvCxnSpPr/>
      </xdr:nvCxnSpPr>
      <xdr:spPr>
        <a:xfrm>
          <a:off x="1130300" y="615188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69867</xdr:rowOff>
    </xdr:from>
    <xdr:ext cx="469744" cy="259045"/>
    <xdr:sp macro="" textlink="">
      <xdr:nvSpPr>
        <xdr:cNvPr id="74" name="テキスト ボックス 73"/>
        <xdr:cNvSpPr txBox="1"/>
      </xdr:nvSpPr>
      <xdr:spPr>
        <a:xfrm>
          <a:off x="1784427"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171104</xdr:rowOff>
    </xdr:from>
    <xdr:ext cx="469744" cy="259045"/>
    <xdr:sp macro="" textlink="">
      <xdr:nvSpPr>
        <xdr:cNvPr id="76" name="テキスト ボックス 75"/>
        <xdr:cNvSpPr txBox="1"/>
      </xdr:nvSpPr>
      <xdr:spPr>
        <a:xfrm>
          <a:off x="895427"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147683</xdr:rowOff>
    </xdr:from>
    <xdr:to>
      <xdr:col>6</xdr:col>
      <xdr:colOff>561975</xdr:colOff>
      <xdr:row>36</xdr:row>
      <xdr:rowOff>77833</xdr:rowOff>
    </xdr:to>
    <xdr:sp macro="" textlink="">
      <xdr:nvSpPr>
        <xdr:cNvPr id="82" name="円/楕円 81"/>
        <xdr:cNvSpPr/>
      </xdr:nvSpPr>
      <xdr:spPr>
        <a:xfrm>
          <a:off x="45847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126110</xdr:rowOff>
    </xdr:from>
    <xdr:ext cx="469744" cy="259045"/>
    <xdr:sp macro="" textlink="">
      <xdr:nvSpPr>
        <xdr:cNvPr id="83" name="議会費該当値テキスト"/>
        <xdr:cNvSpPr txBox="1"/>
      </xdr:nvSpPr>
      <xdr:spPr>
        <a:xfrm>
          <a:off x="4686300"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38281</xdr:rowOff>
    </xdr:from>
    <xdr:to>
      <xdr:col>5</xdr:col>
      <xdr:colOff>409575</xdr:colOff>
      <xdr:row>35</xdr:row>
      <xdr:rowOff>139881</xdr:rowOff>
    </xdr:to>
    <xdr:sp macro="" textlink="">
      <xdr:nvSpPr>
        <xdr:cNvPr id="84" name="円/楕円 83"/>
        <xdr:cNvSpPr/>
      </xdr:nvSpPr>
      <xdr:spPr>
        <a:xfrm>
          <a:off x="3746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156408</xdr:rowOff>
    </xdr:from>
    <xdr:ext cx="469744" cy="259045"/>
    <xdr:sp macro="" textlink="">
      <xdr:nvSpPr>
        <xdr:cNvPr id="85" name="テキスト ボックス 84"/>
        <xdr:cNvSpPr txBox="1"/>
      </xdr:nvSpPr>
      <xdr:spPr>
        <a:xfrm>
          <a:off x="3562427"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726</xdr:rowOff>
    </xdr:from>
    <xdr:to>
      <xdr:col>4</xdr:col>
      <xdr:colOff>206375</xdr:colOff>
      <xdr:row>36</xdr:row>
      <xdr:rowOff>102326</xdr:rowOff>
    </xdr:to>
    <xdr:sp macro="" textlink="">
      <xdr:nvSpPr>
        <xdr:cNvPr id="86" name="円/楕円 85"/>
        <xdr:cNvSpPr/>
      </xdr:nvSpPr>
      <xdr:spPr>
        <a:xfrm>
          <a:off x="2857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93453</xdr:rowOff>
    </xdr:from>
    <xdr:ext cx="469744" cy="259045"/>
    <xdr:sp macro="" textlink="">
      <xdr:nvSpPr>
        <xdr:cNvPr id="87" name="テキスト ボックス 86"/>
        <xdr:cNvSpPr txBox="1"/>
      </xdr:nvSpPr>
      <xdr:spPr>
        <a:xfrm>
          <a:off x="2673427"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13789</xdr:rowOff>
    </xdr:from>
    <xdr:to>
      <xdr:col>3</xdr:col>
      <xdr:colOff>3175</xdr:colOff>
      <xdr:row>36</xdr:row>
      <xdr:rowOff>115389</xdr:rowOff>
    </xdr:to>
    <xdr:sp macro="" textlink="">
      <xdr:nvSpPr>
        <xdr:cNvPr id="88" name="円/楕円 87"/>
        <xdr:cNvSpPr/>
      </xdr:nvSpPr>
      <xdr:spPr>
        <a:xfrm>
          <a:off x="1968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106516</xdr:rowOff>
    </xdr:from>
    <xdr:ext cx="469744" cy="259045"/>
    <xdr:sp macro="" textlink="">
      <xdr:nvSpPr>
        <xdr:cNvPr id="89" name="テキスト ボックス 88"/>
        <xdr:cNvSpPr txBox="1"/>
      </xdr:nvSpPr>
      <xdr:spPr>
        <a:xfrm>
          <a:off x="1784427"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100330</xdr:rowOff>
    </xdr:from>
    <xdr:to>
      <xdr:col>1</xdr:col>
      <xdr:colOff>485775</xdr:colOff>
      <xdr:row>36</xdr:row>
      <xdr:rowOff>30480</xdr:rowOff>
    </xdr:to>
    <xdr:sp macro="" textlink="">
      <xdr:nvSpPr>
        <xdr:cNvPr id="90" name="円/楕円 89"/>
        <xdr:cNvSpPr/>
      </xdr:nvSpPr>
      <xdr:spPr>
        <a:xfrm>
          <a:off x="107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21607</xdr:rowOff>
    </xdr:from>
    <xdr:ext cx="469744" cy="259045"/>
    <xdr:sp macro="" textlink="">
      <xdr:nvSpPr>
        <xdr:cNvPr id="91" name="テキスト ボックス 90"/>
        <xdr:cNvSpPr txBox="1"/>
      </xdr:nvSpPr>
      <xdr:spPr>
        <a:xfrm>
          <a:off x="895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88219</xdr:rowOff>
    </xdr:from>
    <xdr:to>
      <xdr:col>6</xdr:col>
      <xdr:colOff>511175</xdr:colOff>
      <xdr:row>55</xdr:row>
      <xdr:rowOff>150444</xdr:rowOff>
    </xdr:to>
    <xdr:cxnSp macro="">
      <xdr:nvCxnSpPr>
        <xdr:cNvPr id="119" name="直線コネクタ 118"/>
        <xdr:cNvCxnSpPr/>
      </xdr:nvCxnSpPr>
      <xdr:spPr>
        <a:xfrm>
          <a:off x="3797300" y="9517969"/>
          <a:ext cx="8382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88219</xdr:rowOff>
    </xdr:from>
    <xdr:to>
      <xdr:col>5</xdr:col>
      <xdr:colOff>358775</xdr:colOff>
      <xdr:row>55</xdr:row>
      <xdr:rowOff>167223</xdr:rowOff>
    </xdr:to>
    <xdr:cxnSp macro="">
      <xdr:nvCxnSpPr>
        <xdr:cNvPr id="122" name="直線コネクタ 121"/>
        <xdr:cNvCxnSpPr/>
      </xdr:nvCxnSpPr>
      <xdr:spPr>
        <a:xfrm flipV="1">
          <a:off x="2908300" y="9517969"/>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84196</xdr:rowOff>
    </xdr:from>
    <xdr:to>
      <xdr:col>4</xdr:col>
      <xdr:colOff>155575</xdr:colOff>
      <xdr:row>55</xdr:row>
      <xdr:rowOff>167223</xdr:rowOff>
    </xdr:to>
    <xdr:cxnSp macro="">
      <xdr:nvCxnSpPr>
        <xdr:cNvPr id="125" name="直線コネクタ 124"/>
        <xdr:cNvCxnSpPr/>
      </xdr:nvCxnSpPr>
      <xdr:spPr>
        <a:xfrm>
          <a:off x="2019300" y="9513946"/>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84196</xdr:rowOff>
    </xdr:from>
    <xdr:to>
      <xdr:col>2</xdr:col>
      <xdr:colOff>638175</xdr:colOff>
      <xdr:row>56</xdr:row>
      <xdr:rowOff>109479</xdr:rowOff>
    </xdr:to>
    <xdr:cxnSp macro="">
      <xdr:nvCxnSpPr>
        <xdr:cNvPr id="128" name="直線コネクタ 127"/>
        <xdr:cNvCxnSpPr/>
      </xdr:nvCxnSpPr>
      <xdr:spPr>
        <a:xfrm flipV="1">
          <a:off x="1130300" y="9513946"/>
          <a:ext cx="889000" cy="19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99644</xdr:rowOff>
    </xdr:from>
    <xdr:to>
      <xdr:col>6</xdr:col>
      <xdr:colOff>561975</xdr:colOff>
      <xdr:row>56</xdr:row>
      <xdr:rowOff>29794</xdr:rowOff>
    </xdr:to>
    <xdr:sp macro="" textlink="">
      <xdr:nvSpPr>
        <xdr:cNvPr id="138" name="円/楕円 137"/>
        <xdr:cNvSpPr/>
      </xdr:nvSpPr>
      <xdr:spPr>
        <a:xfrm>
          <a:off x="45847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122521</xdr:rowOff>
    </xdr:from>
    <xdr:ext cx="534377" cy="259045"/>
    <xdr:sp macro="" textlink="">
      <xdr:nvSpPr>
        <xdr:cNvPr id="139" name="総務費該当値テキスト"/>
        <xdr:cNvSpPr txBox="1"/>
      </xdr:nvSpPr>
      <xdr:spPr>
        <a:xfrm>
          <a:off x="4686300" y="93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37419</xdr:rowOff>
    </xdr:from>
    <xdr:to>
      <xdr:col>5</xdr:col>
      <xdr:colOff>409575</xdr:colOff>
      <xdr:row>55</xdr:row>
      <xdr:rowOff>139019</xdr:rowOff>
    </xdr:to>
    <xdr:sp macro="" textlink="">
      <xdr:nvSpPr>
        <xdr:cNvPr id="140" name="円/楕円 139"/>
        <xdr:cNvSpPr/>
      </xdr:nvSpPr>
      <xdr:spPr>
        <a:xfrm>
          <a:off x="3746500" y="94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130146</xdr:rowOff>
    </xdr:from>
    <xdr:ext cx="534377" cy="259045"/>
    <xdr:sp macro="" textlink="">
      <xdr:nvSpPr>
        <xdr:cNvPr id="141" name="テキスト ボックス 140"/>
        <xdr:cNvSpPr txBox="1"/>
      </xdr:nvSpPr>
      <xdr:spPr>
        <a:xfrm>
          <a:off x="3530111" y="95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116423</xdr:rowOff>
    </xdr:from>
    <xdr:to>
      <xdr:col>4</xdr:col>
      <xdr:colOff>206375</xdr:colOff>
      <xdr:row>56</xdr:row>
      <xdr:rowOff>46573</xdr:rowOff>
    </xdr:to>
    <xdr:sp macro="" textlink="">
      <xdr:nvSpPr>
        <xdr:cNvPr id="142" name="円/楕円 141"/>
        <xdr:cNvSpPr/>
      </xdr:nvSpPr>
      <xdr:spPr>
        <a:xfrm>
          <a:off x="2857500" y="9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37700</xdr:rowOff>
    </xdr:from>
    <xdr:ext cx="534377" cy="259045"/>
    <xdr:sp macro="" textlink="">
      <xdr:nvSpPr>
        <xdr:cNvPr id="143" name="テキスト ボックス 142"/>
        <xdr:cNvSpPr txBox="1"/>
      </xdr:nvSpPr>
      <xdr:spPr>
        <a:xfrm>
          <a:off x="2641111" y="96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33396</xdr:rowOff>
    </xdr:from>
    <xdr:to>
      <xdr:col>3</xdr:col>
      <xdr:colOff>3175</xdr:colOff>
      <xdr:row>55</xdr:row>
      <xdr:rowOff>134996</xdr:rowOff>
    </xdr:to>
    <xdr:sp macro="" textlink="">
      <xdr:nvSpPr>
        <xdr:cNvPr id="144" name="円/楕円 143"/>
        <xdr:cNvSpPr/>
      </xdr:nvSpPr>
      <xdr:spPr>
        <a:xfrm>
          <a:off x="1968500" y="94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126123</xdr:rowOff>
    </xdr:from>
    <xdr:ext cx="534377" cy="259045"/>
    <xdr:sp macro="" textlink="">
      <xdr:nvSpPr>
        <xdr:cNvPr id="145" name="テキスト ボックス 144"/>
        <xdr:cNvSpPr txBox="1"/>
      </xdr:nvSpPr>
      <xdr:spPr>
        <a:xfrm>
          <a:off x="1752111" y="955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58679</xdr:rowOff>
    </xdr:from>
    <xdr:to>
      <xdr:col>1</xdr:col>
      <xdr:colOff>485775</xdr:colOff>
      <xdr:row>56</xdr:row>
      <xdr:rowOff>160279</xdr:rowOff>
    </xdr:to>
    <xdr:sp macro="" textlink="">
      <xdr:nvSpPr>
        <xdr:cNvPr id="146" name="円/楕円 145"/>
        <xdr:cNvSpPr/>
      </xdr:nvSpPr>
      <xdr:spPr>
        <a:xfrm>
          <a:off x="1079500" y="96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151406</xdr:rowOff>
    </xdr:from>
    <xdr:ext cx="534377" cy="259045"/>
    <xdr:sp macro="" textlink="">
      <xdr:nvSpPr>
        <xdr:cNvPr id="147" name="テキスト ボックス 146"/>
        <xdr:cNvSpPr txBox="1"/>
      </xdr:nvSpPr>
      <xdr:spPr>
        <a:xfrm>
          <a:off x="863111" y="975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131021</xdr:rowOff>
    </xdr:from>
    <xdr:to>
      <xdr:col>6</xdr:col>
      <xdr:colOff>510540</xdr:colOff>
      <xdr:row>78</xdr:row>
      <xdr:rowOff>19380</xdr:rowOff>
    </xdr:to>
    <xdr:cxnSp macro="">
      <xdr:nvCxnSpPr>
        <xdr:cNvPr id="172" name="直線コネクタ 171"/>
        <xdr:cNvCxnSpPr/>
      </xdr:nvCxnSpPr>
      <xdr:spPr>
        <a:xfrm flipV="1">
          <a:off x="4633595" y="12303971"/>
          <a:ext cx="1270" cy="108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23207</xdr:rowOff>
    </xdr:from>
    <xdr:ext cx="599010" cy="259045"/>
    <xdr:sp macro="" textlink="">
      <xdr:nvSpPr>
        <xdr:cNvPr id="173" name="民生費最小値テキスト"/>
        <xdr:cNvSpPr txBox="1"/>
      </xdr:nvSpPr>
      <xdr:spPr>
        <a:xfrm>
          <a:off x="4686300" y="1339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78</xdr:row>
      <xdr:rowOff>19380</xdr:rowOff>
    </xdr:from>
    <xdr:to>
      <xdr:col>6</xdr:col>
      <xdr:colOff>600075</xdr:colOff>
      <xdr:row>78</xdr:row>
      <xdr:rowOff>19380</xdr:rowOff>
    </xdr:to>
    <xdr:cxnSp macro="">
      <xdr:nvCxnSpPr>
        <xdr:cNvPr id="174" name="直線コネクタ 173"/>
        <xdr:cNvCxnSpPr/>
      </xdr:nvCxnSpPr>
      <xdr:spPr>
        <a:xfrm>
          <a:off x="4546600" y="1339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77698</xdr:rowOff>
    </xdr:from>
    <xdr:ext cx="599010" cy="259045"/>
    <xdr:sp macro="" textlink="">
      <xdr:nvSpPr>
        <xdr:cNvPr id="175" name="民生費最大値テキスト"/>
        <xdr:cNvSpPr txBox="1"/>
      </xdr:nvSpPr>
      <xdr:spPr>
        <a:xfrm>
          <a:off x="4686300" y="120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71</xdr:row>
      <xdr:rowOff>131021</xdr:rowOff>
    </xdr:from>
    <xdr:to>
      <xdr:col>6</xdr:col>
      <xdr:colOff>600075</xdr:colOff>
      <xdr:row>71</xdr:row>
      <xdr:rowOff>131021</xdr:rowOff>
    </xdr:to>
    <xdr:cxnSp macro="">
      <xdr:nvCxnSpPr>
        <xdr:cNvPr id="176" name="直線コネクタ 175"/>
        <xdr:cNvCxnSpPr/>
      </xdr:nvCxnSpPr>
      <xdr:spPr>
        <a:xfrm>
          <a:off x="4546600" y="1230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19380</xdr:rowOff>
    </xdr:from>
    <xdr:to>
      <xdr:col>6</xdr:col>
      <xdr:colOff>511175</xdr:colOff>
      <xdr:row>78</xdr:row>
      <xdr:rowOff>66503</xdr:rowOff>
    </xdr:to>
    <xdr:cxnSp macro="">
      <xdr:nvCxnSpPr>
        <xdr:cNvPr id="177" name="直線コネクタ 176"/>
        <xdr:cNvCxnSpPr/>
      </xdr:nvCxnSpPr>
      <xdr:spPr>
        <a:xfrm flipV="1">
          <a:off x="3797300" y="13392480"/>
          <a:ext cx="8382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55694</xdr:rowOff>
    </xdr:from>
    <xdr:ext cx="599010" cy="259045"/>
    <xdr:sp macro="" textlink="">
      <xdr:nvSpPr>
        <xdr:cNvPr id="178" name="民生費平均値テキスト"/>
        <xdr:cNvSpPr txBox="1"/>
      </xdr:nvSpPr>
      <xdr:spPr>
        <a:xfrm>
          <a:off x="4686300" y="12742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32817</xdr:rowOff>
    </xdr:from>
    <xdr:to>
      <xdr:col>6</xdr:col>
      <xdr:colOff>561975</xdr:colOff>
      <xdr:row>75</xdr:row>
      <xdr:rowOff>134417</xdr:rowOff>
    </xdr:to>
    <xdr:sp macro="" textlink="">
      <xdr:nvSpPr>
        <xdr:cNvPr id="179" name="フローチャート : 判断 178"/>
        <xdr:cNvSpPr/>
      </xdr:nvSpPr>
      <xdr:spPr>
        <a:xfrm>
          <a:off x="45847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66503</xdr:rowOff>
    </xdr:from>
    <xdr:to>
      <xdr:col>5</xdr:col>
      <xdr:colOff>358775</xdr:colOff>
      <xdr:row>78</xdr:row>
      <xdr:rowOff>98330</xdr:rowOff>
    </xdr:to>
    <xdr:cxnSp macro="">
      <xdr:nvCxnSpPr>
        <xdr:cNvPr id="180" name="直線コネクタ 179"/>
        <xdr:cNvCxnSpPr/>
      </xdr:nvCxnSpPr>
      <xdr:spPr>
        <a:xfrm flipV="1">
          <a:off x="2908300" y="13439603"/>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81768</xdr:rowOff>
    </xdr:from>
    <xdr:to>
      <xdr:col>5</xdr:col>
      <xdr:colOff>409575</xdr:colOff>
      <xdr:row>76</xdr:row>
      <xdr:rowOff>11919</xdr:rowOff>
    </xdr:to>
    <xdr:sp macro="" textlink="">
      <xdr:nvSpPr>
        <xdr:cNvPr id="181" name="フローチャート : 判断 180"/>
        <xdr:cNvSpPr/>
      </xdr:nvSpPr>
      <xdr:spPr>
        <a:xfrm>
          <a:off x="3746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28445</xdr:rowOff>
    </xdr:from>
    <xdr:ext cx="599010" cy="259045"/>
    <xdr:sp macro="" textlink="">
      <xdr:nvSpPr>
        <xdr:cNvPr id="182" name="テキスト ボックス 181"/>
        <xdr:cNvSpPr txBox="1"/>
      </xdr:nvSpPr>
      <xdr:spPr>
        <a:xfrm>
          <a:off x="3497794"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98330</xdr:rowOff>
    </xdr:from>
    <xdr:to>
      <xdr:col>4</xdr:col>
      <xdr:colOff>155575</xdr:colOff>
      <xdr:row>78</xdr:row>
      <xdr:rowOff>143845</xdr:rowOff>
    </xdr:to>
    <xdr:cxnSp macro="">
      <xdr:nvCxnSpPr>
        <xdr:cNvPr id="183" name="直線コネクタ 182"/>
        <xdr:cNvCxnSpPr/>
      </xdr:nvCxnSpPr>
      <xdr:spPr>
        <a:xfrm flipV="1">
          <a:off x="2019300" y="13471430"/>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116690</xdr:rowOff>
    </xdr:from>
    <xdr:to>
      <xdr:col>4</xdr:col>
      <xdr:colOff>206375</xdr:colOff>
      <xdr:row>76</xdr:row>
      <xdr:rowOff>46841</xdr:rowOff>
    </xdr:to>
    <xdr:sp macro="" textlink="">
      <xdr:nvSpPr>
        <xdr:cNvPr id="184" name="フローチャート : 判断 183"/>
        <xdr:cNvSpPr/>
      </xdr:nvSpPr>
      <xdr:spPr>
        <a:xfrm>
          <a:off x="2857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63367</xdr:rowOff>
    </xdr:from>
    <xdr:ext cx="599010" cy="259045"/>
    <xdr:sp macro="" textlink="">
      <xdr:nvSpPr>
        <xdr:cNvPr id="185" name="テキスト ボックス 184"/>
        <xdr:cNvSpPr txBox="1"/>
      </xdr:nvSpPr>
      <xdr:spPr>
        <a:xfrm>
          <a:off x="2608794"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143845</xdr:rowOff>
    </xdr:from>
    <xdr:to>
      <xdr:col>2</xdr:col>
      <xdr:colOff>638175</xdr:colOff>
      <xdr:row>78</xdr:row>
      <xdr:rowOff>155626</xdr:rowOff>
    </xdr:to>
    <xdr:cxnSp macro="">
      <xdr:nvCxnSpPr>
        <xdr:cNvPr id="186" name="直線コネクタ 185"/>
        <xdr:cNvCxnSpPr/>
      </xdr:nvCxnSpPr>
      <xdr:spPr>
        <a:xfrm flipV="1">
          <a:off x="1130300" y="13516945"/>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13942</xdr:rowOff>
    </xdr:from>
    <xdr:to>
      <xdr:col>3</xdr:col>
      <xdr:colOff>3175</xdr:colOff>
      <xdr:row>76</xdr:row>
      <xdr:rowOff>115542</xdr:rowOff>
    </xdr:to>
    <xdr:sp macro="" textlink="">
      <xdr:nvSpPr>
        <xdr:cNvPr id="187" name="フローチャート : 判断 186"/>
        <xdr:cNvSpPr/>
      </xdr:nvSpPr>
      <xdr:spPr>
        <a:xfrm>
          <a:off x="1968500" y="13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132069</xdr:rowOff>
    </xdr:from>
    <xdr:ext cx="599010" cy="259045"/>
    <xdr:sp macro="" textlink="">
      <xdr:nvSpPr>
        <xdr:cNvPr id="188" name="テキスト ボックス 187"/>
        <xdr:cNvSpPr txBox="1"/>
      </xdr:nvSpPr>
      <xdr:spPr>
        <a:xfrm>
          <a:off x="1719794" y="12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27735</xdr:rowOff>
    </xdr:from>
    <xdr:to>
      <xdr:col>1</xdr:col>
      <xdr:colOff>485775</xdr:colOff>
      <xdr:row>76</xdr:row>
      <xdr:rowOff>129335</xdr:rowOff>
    </xdr:to>
    <xdr:sp macro="" textlink="">
      <xdr:nvSpPr>
        <xdr:cNvPr id="189" name="フローチャート : 判断 188"/>
        <xdr:cNvSpPr/>
      </xdr:nvSpPr>
      <xdr:spPr>
        <a:xfrm>
          <a:off x="1079500" y="130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145861</xdr:rowOff>
    </xdr:from>
    <xdr:ext cx="599010" cy="259045"/>
    <xdr:sp macro="" textlink="">
      <xdr:nvSpPr>
        <xdr:cNvPr id="190" name="テキスト ボックス 189"/>
        <xdr:cNvSpPr txBox="1"/>
      </xdr:nvSpPr>
      <xdr:spPr>
        <a:xfrm>
          <a:off x="830794" y="1283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140030</xdr:rowOff>
    </xdr:from>
    <xdr:to>
      <xdr:col>6</xdr:col>
      <xdr:colOff>561975</xdr:colOff>
      <xdr:row>78</xdr:row>
      <xdr:rowOff>70180</xdr:rowOff>
    </xdr:to>
    <xdr:sp macro="" textlink="">
      <xdr:nvSpPr>
        <xdr:cNvPr id="196" name="円/楕円 195"/>
        <xdr:cNvSpPr/>
      </xdr:nvSpPr>
      <xdr:spPr>
        <a:xfrm>
          <a:off x="45847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54957</xdr:rowOff>
    </xdr:from>
    <xdr:ext cx="599010" cy="259045"/>
    <xdr:sp macro="" textlink="">
      <xdr:nvSpPr>
        <xdr:cNvPr id="197" name="民生費該当値テキスト"/>
        <xdr:cNvSpPr txBox="1"/>
      </xdr:nvSpPr>
      <xdr:spPr>
        <a:xfrm>
          <a:off x="4686300" y="1325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15703</xdr:rowOff>
    </xdr:from>
    <xdr:to>
      <xdr:col>5</xdr:col>
      <xdr:colOff>409575</xdr:colOff>
      <xdr:row>78</xdr:row>
      <xdr:rowOff>117303</xdr:rowOff>
    </xdr:to>
    <xdr:sp macro="" textlink="">
      <xdr:nvSpPr>
        <xdr:cNvPr id="198" name="円/楕円 197"/>
        <xdr:cNvSpPr/>
      </xdr:nvSpPr>
      <xdr:spPr>
        <a:xfrm>
          <a:off x="3746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108430</xdr:rowOff>
    </xdr:from>
    <xdr:ext cx="599010" cy="259045"/>
    <xdr:sp macro="" textlink="">
      <xdr:nvSpPr>
        <xdr:cNvPr id="199" name="テキスト ボックス 198"/>
        <xdr:cNvSpPr txBox="1"/>
      </xdr:nvSpPr>
      <xdr:spPr>
        <a:xfrm>
          <a:off x="3497794"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47530</xdr:rowOff>
    </xdr:from>
    <xdr:to>
      <xdr:col>4</xdr:col>
      <xdr:colOff>206375</xdr:colOff>
      <xdr:row>78</xdr:row>
      <xdr:rowOff>149130</xdr:rowOff>
    </xdr:to>
    <xdr:sp macro="" textlink="">
      <xdr:nvSpPr>
        <xdr:cNvPr id="200" name="円/楕円 199"/>
        <xdr:cNvSpPr/>
      </xdr:nvSpPr>
      <xdr:spPr>
        <a:xfrm>
          <a:off x="2857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140257</xdr:rowOff>
    </xdr:from>
    <xdr:ext cx="599010" cy="259045"/>
    <xdr:sp macro="" textlink="">
      <xdr:nvSpPr>
        <xdr:cNvPr id="201" name="テキスト ボックス 200"/>
        <xdr:cNvSpPr txBox="1"/>
      </xdr:nvSpPr>
      <xdr:spPr>
        <a:xfrm>
          <a:off x="2608794" y="135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93045</xdr:rowOff>
    </xdr:from>
    <xdr:to>
      <xdr:col>3</xdr:col>
      <xdr:colOff>3175</xdr:colOff>
      <xdr:row>79</xdr:row>
      <xdr:rowOff>23195</xdr:rowOff>
    </xdr:to>
    <xdr:sp macro="" textlink="">
      <xdr:nvSpPr>
        <xdr:cNvPr id="202" name="円/楕円 201"/>
        <xdr:cNvSpPr/>
      </xdr:nvSpPr>
      <xdr:spPr>
        <a:xfrm>
          <a:off x="1968500" y="134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14322</xdr:rowOff>
    </xdr:from>
    <xdr:ext cx="599010" cy="259045"/>
    <xdr:sp macro="" textlink="">
      <xdr:nvSpPr>
        <xdr:cNvPr id="203" name="テキスト ボックス 202"/>
        <xdr:cNvSpPr txBox="1"/>
      </xdr:nvSpPr>
      <xdr:spPr>
        <a:xfrm>
          <a:off x="1719794" y="1355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104826</xdr:rowOff>
    </xdr:from>
    <xdr:to>
      <xdr:col>1</xdr:col>
      <xdr:colOff>485775</xdr:colOff>
      <xdr:row>79</xdr:row>
      <xdr:rowOff>34976</xdr:rowOff>
    </xdr:to>
    <xdr:sp macro="" textlink="">
      <xdr:nvSpPr>
        <xdr:cNvPr id="204" name="円/楕円 203"/>
        <xdr:cNvSpPr/>
      </xdr:nvSpPr>
      <xdr:spPr>
        <a:xfrm>
          <a:off x="1079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26103</xdr:rowOff>
    </xdr:from>
    <xdr:ext cx="599010" cy="259045"/>
    <xdr:sp macro="" textlink="">
      <xdr:nvSpPr>
        <xdr:cNvPr id="205" name="テキスト ボックス 204"/>
        <xdr:cNvSpPr txBox="1"/>
      </xdr:nvSpPr>
      <xdr:spPr>
        <a:xfrm>
          <a:off x="830794" y="1357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0" name="直線コネクタ 229"/>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1"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2" name="直線コネクタ 231"/>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3"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4" name="直線コネクタ 233"/>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22313</xdr:rowOff>
    </xdr:from>
    <xdr:to>
      <xdr:col>6</xdr:col>
      <xdr:colOff>511175</xdr:colOff>
      <xdr:row>97</xdr:row>
      <xdr:rowOff>123507</xdr:rowOff>
    </xdr:to>
    <xdr:cxnSp macro="">
      <xdr:nvCxnSpPr>
        <xdr:cNvPr id="235" name="直線コネクタ 234"/>
        <xdr:cNvCxnSpPr/>
      </xdr:nvCxnSpPr>
      <xdr:spPr>
        <a:xfrm flipV="1">
          <a:off x="3797300" y="16652963"/>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6"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7" name="フローチャート : 判断 236"/>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123507</xdr:rowOff>
    </xdr:from>
    <xdr:to>
      <xdr:col>5</xdr:col>
      <xdr:colOff>358775</xdr:colOff>
      <xdr:row>97</xdr:row>
      <xdr:rowOff>134175</xdr:rowOff>
    </xdr:to>
    <xdr:cxnSp macro="">
      <xdr:nvCxnSpPr>
        <xdr:cNvPr id="238" name="直線コネクタ 237"/>
        <xdr:cNvCxnSpPr/>
      </xdr:nvCxnSpPr>
      <xdr:spPr>
        <a:xfrm flipV="1">
          <a:off x="2908300" y="1675415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39" name="フローチャート : 判断 238"/>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0" name="テキスト ボックス 239"/>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125070</xdr:rowOff>
    </xdr:from>
    <xdr:to>
      <xdr:col>4</xdr:col>
      <xdr:colOff>155575</xdr:colOff>
      <xdr:row>97</xdr:row>
      <xdr:rowOff>134175</xdr:rowOff>
    </xdr:to>
    <xdr:cxnSp macro="">
      <xdr:nvCxnSpPr>
        <xdr:cNvPr id="241" name="直線コネクタ 240"/>
        <xdr:cNvCxnSpPr/>
      </xdr:nvCxnSpPr>
      <xdr:spPr>
        <a:xfrm>
          <a:off x="2019300" y="16755720"/>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2" name="フローチャート : 判断 241"/>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3" name="テキスト ボックス 242"/>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109410</xdr:rowOff>
    </xdr:from>
    <xdr:to>
      <xdr:col>2</xdr:col>
      <xdr:colOff>638175</xdr:colOff>
      <xdr:row>97</xdr:row>
      <xdr:rowOff>125070</xdr:rowOff>
    </xdr:to>
    <xdr:cxnSp macro="">
      <xdr:nvCxnSpPr>
        <xdr:cNvPr id="244" name="直線コネクタ 243"/>
        <xdr:cNvCxnSpPr/>
      </xdr:nvCxnSpPr>
      <xdr:spPr>
        <a:xfrm>
          <a:off x="1130300" y="16740060"/>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5" name="フローチャート : 判断 244"/>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6" name="テキスト ボックス 245"/>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7" name="フローチャート : 判断 246"/>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48" name="テキスト ボックス 247"/>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142963</xdr:rowOff>
    </xdr:from>
    <xdr:to>
      <xdr:col>6</xdr:col>
      <xdr:colOff>561975</xdr:colOff>
      <xdr:row>97</xdr:row>
      <xdr:rowOff>73113</xdr:rowOff>
    </xdr:to>
    <xdr:sp macro="" textlink="">
      <xdr:nvSpPr>
        <xdr:cNvPr id="254" name="円/楕円 253"/>
        <xdr:cNvSpPr/>
      </xdr:nvSpPr>
      <xdr:spPr>
        <a:xfrm>
          <a:off x="45847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121390</xdr:rowOff>
    </xdr:from>
    <xdr:ext cx="534377" cy="259045"/>
    <xdr:sp macro="" textlink="">
      <xdr:nvSpPr>
        <xdr:cNvPr id="255" name="衛生費該当値テキスト"/>
        <xdr:cNvSpPr txBox="1"/>
      </xdr:nvSpPr>
      <xdr:spPr>
        <a:xfrm>
          <a:off x="4686300" y="165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72707</xdr:rowOff>
    </xdr:from>
    <xdr:to>
      <xdr:col>5</xdr:col>
      <xdr:colOff>409575</xdr:colOff>
      <xdr:row>98</xdr:row>
      <xdr:rowOff>2857</xdr:rowOff>
    </xdr:to>
    <xdr:sp macro="" textlink="">
      <xdr:nvSpPr>
        <xdr:cNvPr id="256" name="円/楕円 255"/>
        <xdr:cNvSpPr/>
      </xdr:nvSpPr>
      <xdr:spPr>
        <a:xfrm>
          <a:off x="3746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165434</xdr:rowOff>
    </xdr:from>
    <xdr:ext cx="534377" cy="259045"/>
    <xdr:sp macro="" textlink="">
      <xdr:nvSpPr>
        <xdr:cNvPr id="257" name="テキスト ボックス 256"/>
        <xdr:cNvSpPr txBox="1"/>
      </xdr:nvSpPr>
      <xdr:spPr>
        <a:xfrm>
          <a:off x="3530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83375</xdr:rowOff>
    </xdr:from>
    <xdr:to>
      <xdr:col>4</xdr:col>
      <xdr:colOff>206375</xdr:colOff>
      <xdr:row>98</xdr:row>
      <xdr:rowOff>13525</xdr:rowOff>
    </xdr:to>
    <xdr:sp macro="" textlink="">
      <xdr:nvSpPr>
        <xdr:cNvPr id="258" name="円/楕円 257"/>
        <xdr:cNvSpPr/>
      </xdr:nvSpPr>
      <xdr:spPr>
        <a:xfrm>
          <a:off x="2857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4652</xdr:rowOff>
    </xdr:from>
    <xdr:ext cx="534377" cy="259045"/>
    <xdr:sp macro="" textlink="">
      <xdr:nvSpPr>
        <xdr:cNvPr id="259" name="テキスト ボックス 258"/>
        <xdr:cNvSpPr txBox="1"/>
      </xdr:nvSpPr>
      <xdr:spPr>
        <a:xfrm>
          <a:off x="2641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74270</xdr:rowOff>
    </xdr:from>
    <xdr:to>
      <xdr:col>3</xdr:col>
      <xdr:colOff>3175</xdr:colOff>
      <xdr:row>98</xdr:row>
      <xdr:rowOff>4420</xdr:rowOff>
    </xdr:to>
    <xdr:sp macro="" textlink="">
      <xdr:nvSpPr>
        <xdr:cNvPr id="260" name="円/楕円 259"/>
        <xdr:cNvSpPr/>
      </xdr:nvSpPr>
      <xdr:spPr>
        <a:xfrm>
          <a:off x="1968500" y="1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166997</xdr:rowOff>
    </xdr:from>
    <xdr:ext cx="534377" cy="259045"/>
    <xdr:sp macro="" textlink="">
      <xdr:nvSpPr>
        <xdr:cNvPr id="261" name="テキスト ボックス 260"/>
        <xdr:cNvSpPr txBox="1"/>
      </xdr:nvSpPr>
      <xdr:spPr>
        <a:xfrm>
          <a:off x="1752111" y="167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58610</xdr:rowOff>
    </xdr:from>
    <xdr:to>
      <xdr:col>1</xdr:col>
      <xdr:colOff>485775</xdr:colOff>
      <xdr:row>97</xdr:row>
      <xdr:rowOff>160210</xdr:rowOff>
    </xdr:to>
    <xdr:sp macro="" textlink="">
      <xdr:nvSpPr>
        <xdr:cNvPr id="262" name="円/楕円 261"/>
        <xdr:cNvSpPr/>
      </xdr:nvSpPr>
      <xdr:spPr>
        <a:xfrm>
          <a:off x="1079500" y="166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151337</xdr:rowOff>
    </xdr:from>
    <xdr:ext cx="534377" cy="259045"/>
    <xdr:sp macro="" textlink="">
      <xdr:nvSpPr>
        <xdr:cNvPr id="263" name="テキスト ボックス 262"/>
        <xdr:cNvSpPr txBox="1"/>
      </xdr:nvSpPr>
      <xdr:spPr>
        <a:xfrm>
          <a:off x="863111" y="167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7" name="直線コネクタ 286"/>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88"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89" name="直線コネクタ 288"/>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0"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1" name="直線コネクタ 290"/>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23114</xdr:rowOff>
    </xdr:from>
    <xdr:to>
      <xdr:col>15</xdr:col>
      <xdr:colOff>180975</xdr:colOff>
      <xdr:row>37</xdr:row>
      <xdr:rowOff>34544</xdr:rowOff>
    </xdr:to>
    <xdr:cxnSp macro="">
      <xdr:nvCxnSpPr>
        <xdr:cNvPr id="292" name="直線コネクタ 291"/>
        <xdr:cNvCxnSpPr/>
      </xdr:nvCxnSpPr>
      <xdr:spPr>
        <a:xfrm>
          <a:off x="9639300" y="63667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21607</xdr:rowOff>
    </xdr:from>
    <xdr:ext cx="378565" cy="259045"/>
    <xdr:sp macro="" textlink="">
      <xdr:nvSpPr>
        <xdr:cNvPr id="293" name="労働費平均値テキスト"/>
        <xdr:cNvSpPr txBox="1"/>
      </xdr:nvSpPr>
      <xdr:spPr>
        <a:xfrm>
          <a:off x="10528300" y="6365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4" name="フローチャート : 判断 293"/>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24638</xdr:rowOff>
    </xdr:from>
    <xdr:to>
      <xdr:col>14</xdr:col>
      <xdr:colOff>28575</xdr:colOff>
      <xdr:row>37</xdr:row>
      <xdr:rowOff>23114</xdr:rowOff>
    </xdr:to>
    <xdr:cxnSp macro="">
      <xdr:nvCxnSpPr>
        <xdr:cNvPr id="295" name="直線コネクタ 294"/>
        <xdr:cNvCxnSpPr/>
      </xdr:nvCxnSpPr>
      <xdr:spPr>
        <a:xfrm>
          <a:off x="8750300" y="619683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6" name="フローチャート : 判断 295"/>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7" name="テキスト ボックス 296"/>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64262</xdr:rowOff>
    </xdr:from>
    <xdr:to>
      <xdr:col>12</xdr:col>
      <xdr:colOff>511175</xdr:colOff>
      <xdr:row>36</xdr:row>
      <xdr:rowOff>24638</xdr:rowOff>
    </xdr:to>
    <xdr:cxnSp macro="">
      <xdr:nvCxnSpPr>
        <xdr:cNvPr id="298" name="直線コネクタ 297"/>
        <xdr:cNvCxnSpPr/>
      </xdr:nvCxnSpPr>
      <xdr:spPr>
        <a:xfrm>
          <a:off x="7861300" y="606501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299" name="フローチャート : 判断 298"/>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0" name="テキスト ボックス 299"/>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109982</xdr:rowOff>
    </xdr:from>
    <xdr:to>
      <xdr:col>11</xdr:col>
      <xdr:colOff>307975</xdr:colOff>
      <xdr:row>35</xdr:row>
      <xdr:rowOff>64262</xdr:rowOff>
    </xdr:to>
    <xdr:cxnSp macro="">
      <xdr:nvCxnSpPr>
        <xdr:cNvPr id="301" name="直線コネクタ 300"/>
        <xdr:cNvCxnSpPr/>
      </xdr:nvCxnSpPr>
      <xdr:spPr>
        <a:xfrm>
          <a:off x="6972300" y="576783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2" name="フローチャート : 判断 301"/>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118381</xdr:rowOff>
    </xdr:from>
    <xdr:ext cx="378565" cy="259045"/>
    <xdr:sp macro="" textlink="">
      <xdr:nvSpPr>
        <xdr:cNvPr id="303" name="テキスト ボックス 302"/>
        <xdr:cNvSpPr txBox="1"/>
      </xdr:nvSpPr>
      <xdr:spPr>
        <a:xfrm>
          <a:off x="7672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4" name="フローチャート : 判断 303"/>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5" name="テキスト ボックス 304"/>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155194</xdr:rowOff>
    </xdr:from>
    <xdr:to>
      <xdr:col>15</xdr:col>
      <xdr:colOff>231775</xdr:colOff>
      <xdr:row>37</xdr:row>
      <xdr:rowOff>85344</xdr:rowOff>
    </xdr:to>
    <xdr:sp macro="" textlink="">
      <xdr:nvSpPr>
        <xdr:cNvPr id="311" name="円/楕円 310"/>
        <xdr:cNvSpPr/>
      </xdr:nvSpPr>
      <xdr:spPr>
        <a:xfrm>
          <a:off x="104267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6621</xdr:rowOff>
    </xdr:from>
    <xdr:ext cx="378565" cy="259045"/>
    <xdr:sp macro="" textlink="">
      <xdr:nvSpPr>
        <xdr:cNvPr id="312" name="労働費該当値テキスト"/>
        <xdr:cNvSpPr txBox="1"/>
      </xdr:nvSpPr>
      <xdr:spPr>
        <a:xfrm>
          <a:off x="10528300"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143764</xdr:rowOff>
    </xdr:from>
    <xdr:to>
      <xdr:col>14</xdr:col>
      <xdr:colOff>79375</xdr:colOff>
      <xdr:row>37</xdr:row>
      <xdr:rowOff>73914</xdr:rowOff>
    </xdr:to>
    <xdr:sp macro="" textlink="">
      <xdr:nvSpPr>
        <xdr:cNvPr id="313" name="円/楕円 312"/>
        <xdr:cNvSpPr/>
      </xdr:nvSpPr>
      <xdr:spPr>
        <a:xfrm>
          <a:off x="958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65041</xdr:rowOff>
    </xdr:from>
    <xdr:ext cx="378565" cy="259045"/>
    <xdr:sp macro="" textlink="">
      <xdr:nvSpPr>
        <xdr:cNvPr id="314" name="テキスト ボックス 313"/>
        <xdr:cNvSpPr txBox="1"/>
      </xdr:nvSpPr>
      <xdr:spPr>
        <a:xfrm>
          <a:off x="9450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145288</xdr:rowOff>
    </xdr:from>
    <xdr:to>
      <xdr:col>12</xdr:col>
      <xdr:colOff>561975</xdr:colOff>
      <xdr:row>36</xdr:row>
      <xdr:rowOff>75438</xdr:rowOff>
    </xdr:to>
    <xdr:sp macro="" textlink="">
      <xdr:nvSpPr>
        <xdr:cNvPr id="315" name="円/楕円 314"/>
        <xdr:cNvSpPr/>
      </xdr:nvSpPr>
      <xdr:spPr>
        <a:xfrm>
          <a:off x="8699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66565</xdr:rowOff>
    </xdr:from>
    <xdr:ext cx="378565" cy="259045"/>
    <xdr:sp macro="" textlink="">
      <xdr:nvSpPr>
        <xdr:cNvPr id="316" name="テキスト ボックス 315"/>
        <xdr:cNvSpPr txBox="1"/>
      </xdr:nvSpPr>
      <xdr:spPr>
        <a:xfrm>
          <a:off x="8561017" y="623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13462</xdr:rowOff>
    </xdr:from>
    <xdr:to>
      <xdr:col>11</xdr:col>
      <xdr:colOff>358775</xdr:colOff>
      <xdr:row>35</xdr:row>
      <xdr:rowOff>115062</xdr:rowOff>
    </xdr:to>
    <xdr:sp macro="" textlink="">
      <xdr:nvSpPr>
        <xdr:cNvPr id="317" name="円/楕円 316"/>
        <xdr:cNvSpPr/>
      </xdr:nvSpPr>
      <xdr:spPr>
        <a:xfrm>
          <a:off x="7810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131589</xdr:rowOff>
    </xdr:from>
    <xdr:ext cx="378565" cy="259045"/>
    <xdr:sp macro="" textlink="">
      <xdr:nvSpPr>
        <xdr:cNvPr id="318" name="テキスト ボックス 317"/>
        <xdr:cNvSpPr txBox="1"/>
      </xdr:nvSpPr>
      <xdr:spPr>
        <a:xfrm>
          <a:off x="7672017" y="578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59182</xdr:rowOff>
    </xdr:from>
    <xdr:to>
      <xdr:col>10</xdr:col>
      <xdr:colOff>155575</xdr:colOff>
      <xdr:row>33</xdr:row>
      <xdr:rowOff>160782</xdr:rowOff>
    </xdr:to>
    <xdr:sp macro="" textlink="">
      <xdr:nvSpPr>
        <xdr:cNvPr id="319" name="円/楕円 318"/>
        <xdr:cNvSpPr/>
      </xdr:nvSpPr>
      <xdr:spPr>
        <a:xfrm>
          <a:off x="6921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151909</xdr:rowOff>
    </xdr:from>
    <xdr:ext cx="469744" cy="259045"/>
    <xdr:sp macro="" textlink="">
      <xdr:nvSpPr>
        <xdr:cNvPr id="320" name="テキスト ボックス 319"/>
        <xdr:cNvSpPr txBox="1"/>
      </xdr:nvSpPr>
      <xdr:spPr>
        <a:xfrm>
          <a:off x="6737427" y="58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4" name="直線コネクタ 343"/>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5"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6" name="直線コネクタ 345"/>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7"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48" name="直線コネクタ 347"/>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125222</xdr:rowOff>
    </xdr:from>
    <xdr:to>
      <xdr:col>15</xdr:col>
      <xdr:colOff>180975</xdr:colOff>
      <xdr:row>54</xdr:row>
      <xdr:rowOff>140335</xdr:rowOff>
    </xdr:to>
    <xdr:cxnSp macro="">
      <xdr:nvCxnSpPr>
        <xdr:cNvPr id="349" name="直線コネクタ 348"/>
        <xdr:cNvCxnSpPr/>
      </xdr:nvCxnSpPr>
      <xdr:spPr>
        <a:xfrm flipV="1">
          <a:off x="9639300" y="9383522"/>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25163</xdr:rowOff>
    </xdr:from>
    <xdr:ext cx="469744" cy="259045"/>
    <xdr:sp macro="" textlink="">
      <xdr:nvSpPr>
        <xdr:cNvPr id="350" name="農林水産業費平均値テキスト"/>
        <xdr:cNvSpPr txBox="1"/>
      </xdr:nvSpPr>
      <xdr:spPr>
        <a:xfrm>
          <a:off x="10528300" y="9797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1" name="フローチャート : 判断 350"/>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133604</xdr:rowOff>
    </xdr:from>
    <xdr:to>
      <xdr:col>14</xdr:col>
      <xdr:colOff>28575</xdr:colOff>
      <xdr:row>54</xdr:row>
      <xdr:rowOff>140335</xdr:rowOff>
    </xdr:to>
    <xdr:cxnSp macro="">
      <xdr:nvCxnSpPr>
        <xdr:cNvPr id="352" name="直線コネクタ 351"/>
        <xdr:cNvCxnSpPr/>
      </xdr:nvCxnSpPr>
      <xdr:spPr>
        <a:xfrm>
          <a:off x="8750300" y="939190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3" name="フローチャート : 判断 352"/>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152671</xdr:rowOff>
    </xdr:from>
    <xdr:ext cx="469744" cy="259045"/>
    <xdr:sp macro="" textlink="">
      <xdr:nvSpPr>
        <xdr:cNvPr id="354" name="テキスト ボックス 353"/>
        <xdr:cNvSpPr txBox="1"/>
      </xdr:nvSpPr>
      <xdr:spPr>
        <a:xfrm>
          <a:off x="9404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133604</xdr:rowOff>
    </xdr:from>
    <xdr:to>
      <xdr:col>12</xdr:col>
      <xdr:colOff>511175</xdr:colOff>
      <xdr:row>54</xdr:row>
      <xdr:rowOff>147320</xdr:rowOff>
    </xdr:to>
    <xdr:cxnSp macro="">
      <xdr:nvCxnSpPr>
        <xdr:cNvPr id="355" name="直線コネクタ 354"/>
        <xdr:cNvCxnSpPr/>
      </xdr:nvCxnSpPr>
      <xdr:spPr>
        <a:xfrm flipV="1">
          <a:off x="7861300" y="9391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6" name="フローチャート : 判断 355"/>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136034</xdr:rowOff>
    </xdr:from>
    <xdr:ext cx="469744" cy="259045"/>
    <xdr:sp macro="" textlink="">
      <xdr:nvSpPr>
        <xdr:cNvPr id="357" name="テキスト ボックス 356"/>
        <xdr:cNvSpPr txBox="1"/>
      </xdr:nvSpPr>
      <xdr:spPr>
        <a:xfrm>
          <a:off x="8515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17272</xdr:rowOff>
    </xdr:from>
    <xdr:to>
      <xdr:col>11</xdr:col>
      <xdr:colOff>307975</xdr:colOff>
      <xdr:row>54</xdr:row>
      <xdr:rowOff>147320</xdr:rowOff>
    </xdr:to>
    <xdr:cxnSp macro="">
      <xdr:nvCxnSpPr>
        <xdr:cNvPr id="358" name="直線コネクタ 357"/>
        <xdr:cNvCxnSpPr/>
      </xdr:nvCxnSpPr>
      <xdr:spPr>
        <a:xfrm>
          <a:off x="6972300" y="9104122"/>
          <a:ext cx="889000" cy="3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59" name="フローチャート : 判断 358"/>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106824</xdr:rowOff>
    </xdr:from>
    <xdr:ext cx="469744" cy="259045"/>
    <xdr:sp macro="" textlink="">
      <xdr:nvSpPr>
        <xdr:cNvPr id="360" name="テキスト ボックス 359"/>
        <xdr:cNvSpPr txBox="1"/>
      </xdr:nvSpPr>
      <xdr:spPr>
        <a:xfrm>
          <a:off x="7626427"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1" name="フローチャート : 判断 360"/>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100728</xdr:rowOff>
    </xdr:from>
    <xdr:ext cx="469744" cy="259045"/>
    <xdr:sp macro="" textlink="">
      <xdr:nvSpPr>
        <xdr:cNvPr id="362" name="テキスト ボックス 361"/>
        <xdr:cNvSpPr txBox="1"/>
      </xdr:nvSpPr>
      <xdr:spPr>
        <a:xfrm>
          <a:off x="6737427" y="98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74422</xdr:rowOff>
    </xdr:from>
    <xdr:to>
      <xdr:col>15</xdr:col>
      <xdr:colOff>231775</xdr:colOff>
      <xdr:row>55</xdr:row>
      <xdr:rowOff>4572</xdr:rowOff>
    </xdr:to>
    <xdr:sp macro="" textlink="">
      <xdr:nvSpPr>
        <xdr:cNvPr id="368" name="円/楕円 367"/>
        <xdr:cNvSpPr/>
      </xdr:nvSpPr>
      <xdr:spPr>
        <a:xfrm>
          <a:off x="10426700" y="93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97299</xdr:rowOff>
    </xdr:from>
    <xdr:ext cx="469744" cy="259045"/>
    <xdr:sp macro="" textlink="">
      <xdr:nvSpPr>
        <xdr:cNvPr id="369" name="農林水産業費該当値テキスト"/>
        <xdr:cNvSpPr txBox="1"/>
      </xdr:nvSpPr>
      <xdr:spPr>
        <a:xfrm>
          <a:off x="10528300" y="918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89535</xdr:rowOff>
    </xdr:from>
    <xdr:to>
      <xdr:col>14</xdr:col>
      <xdr:colOff>79375</xdr:colOff>
      <xdr:row>55</xdr:row>
      <xdr:rowOff>19685</xdr:rowOff>
    </xdr:to>
    <xdr:sp macro="" textlink="">
      <xdr:nvSpPr>
        <xdr:cNvPr id="370" name="円/楕円 369"/>
        <xdr:cNvSpPr/>
      </xdr:nvSpPr>
      <xdr:spPr>
        <a:xfrm>
          <a:off x="9588500" y="9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36212</xdr:rowOff>
    </xdr:from>
    <xdr:ext cx="469744" cy="259045"/>
    <xdr:sp macro="" textlink="">
      <xdr:nvSpPr>
        <xdr:cNvPr id="371" name="テキスト ボックス 370"/>
        <xdr:cNvSpPr txBox="1"/>
      </xdr:nvSpPr>
      <xdr:spPr>
        <a:xfrm>
          <a:off x="9404427" y="91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82804</xdr:rowOff>
    </xdr:from>
    <xdr:to>
      <xdr:col>12</xdr:col>
      <xdr:colOff>561975</xdr:colOff>
      <xdr:row>55</xdr:row>
      <xdr:rowOff>12954</xdr:rowOff>
    </xdr:to>
    <xdr:sp macro="" textlink="">
      <xdr:nvSpPr>
        <xdr:cNvPr id="372" name="円/楕円 371"/>
        <xdr:cNvSpPr/>
      </xdr:nvSpPr>
      <xdr:spPr>
        <a:xfrm>
          <a:off x="8699500" y="9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29481</xdr:rowOff>
    </xdr:from>
    <xdr:ext cx="469744" cy="259045"/>
    <xdr:sp macro="" textlink="">
      <xdr:nvSpPr>
        <xdr:cNvPr id="373" name="テキスト ボックス 372"/>
        <xdr:cNvSpPr txBox="1"/>
      </xdr:nvSpPr>
      <xdr:spPr>
        <a:xfrm>
          <a:off x="8515427" y="91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96520</xdr:rowOff>
    </xdr:from>
    <xdr:to>
      <xdr:col>11</xdr:col>
      <xdr:colOff>358775</xdr:colOff>
      <xdr:row>55</xdr:row>
      <xdr:rowOff>26670</xdr:rowOff>
    </xdr:to>
    <xdr:sp macro="" textlink="">
      <xdr:nvSpPr>
        <xdr:cNvPr id="374" name="円/楕円 373"/>
        <xdr:cNvSpPr/>
      </xdr:nvSpPr>
      <xdr:spPr>
        <a:xfrm>
          <a:off x="7810500" y="93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43197</xdr:rowOff>
    </xdr:from>
    <xdr:ext cx="469744" cy="259045"/>
    <xdr:sp macro="" textlink="">
      <xdr:nvSpPr>
        <xdr:cNvPr id="375" name="テキスト ボックス 374"/>
        <xdr:cNvSpPr txBox="1"/>
      </xdr:nvSpPr>
      <xdr:spPr>
        <a:xfrm>
          <a:off x="7626427" y="913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137922</xdr:rowOff>
    </xdr:from>
    <xdr:to>
      <xdr:col>10</xdr:col>
      <xdr:colOff>155575</xdr:colOff>
      <xdr:row>53</xdr:row>
      <xdr:rowOff>68072</xdr:rowOff>
    </xdr:to>
    <xdr:sp macro="" textlink="">
      <xdr:nvSpPr>
        <xdr:cNvPr id="376" name="円/楕円 375"/>
        <xdr:cNvSpPr/>
      </xdr:nvSpPr>
      <xdr:spPr>
        <a:xfrm>
          <a:off x="6921500" y="905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51</xdr:row>
      <xdr:rowOff>84599</xdr:rowOff>
    </xdr:from>
    <xdr:ext cx="469744" cy="259045"/>
    <xdr:sp macro="" textlink="">
      <xdr:nvSpPr>
        <xdr:cNvPr id="377" name="テキスト ボックス 376"/>
        <xdr:cNvSpPr txBox="1"/>
      </xdr:nvSpPr>
      <xdr:spPr>
        <a:xfrm>
          <a:off x="6737427" y="882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399" name="直線コネクタ 398"/>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0"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1" name="直線コネクタ 400"/>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2"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3" name="直線コネクタ 402"/>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7500</xdr:rowOff>
    </xdr:from>
    <xdr:to>
      <xdr:col>15</xdr:col>
      <xdr:colOff>180975</xdr:colOff>
      <xdr:row>77</xdr:row>
      <xdr:rowOff>85728</xdr:rowOff>
    </xdr:to>
    <xdr:cxnSp macro="">
      <xdr:nvCxnSpPr>
        <xdr:cNvPr id="404" name="直線コネクタ 403"/>
        <xdr:cNvCxnSpPr/>
      </xdr:nvCxnSpPr>
      <xdr:spPr>
        <a:xfrm>
          <a:off x="9639300" y="13209150"/>
          <a:ext cx="838200" cy="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5"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6" name="フローチャート : 判断 405"/>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7500</xdr:rowOff>
    </xdr:from>
    <xdr:to>
      <xdr:col>14</xdr:col>
      <xdr:colOff>28575</xdr:colOff>
      <xdr:row>77</xdr:row>
      <xdr:rowOff>95146</xdr:rowOff>
    </xdr:to>
    <xdr:cxnSp macro="">
      <xdr:nvCxnSpPr>
        <xdr:cNvPr id="407" name="直線コネクタ 406"/>
        <xdr:cNvCxnSpPr/>
      </xdr:nvCxnSpPr>
      <xdr:spPr>
        <a:xfrm flipV="1">
          <a:off x="8750300" y="13209150"/>
          <a:ext cx="889000" cy="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08" name="フローチャート : 判断 407"/>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09" name="テキスト ボックス 408"/>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95146</xdr:rowOff>
    </xdr:from>
    <xdr:to>
      <xdr:col>12</xdr:col>
      <xdr:colOff>511175</xdr:colOff>
      <xdr:row>77</xdr:row>
      <xdr:rowOff>100335</xdr:rowOff>
    </xdr:to>
    <xdr:cxnSp macro="">
      <xdr:nvCxnSpPr>
        <xdr:cNvPr id="410" name="直線コネクタ 409"/>
        <xdr:cNvCxnSpPr/>
      </xdr:nvCxnSpPr>
      <xdr:spPr>
        <a:xfrm flipV="1">
          <a:off x="7861300" y="13296796"/>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1" name="フローチャート : 判断 410"/>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2" name="テキスト ボックス 411"/>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100335</xdr:rowOff>
    </xdr:from>
    <xdr:to>
      <xdr:col>11</xdr:col>
      <xdr:colOff>307975</xdr:colOff>
      <xdr:row>77</xdr:row>
      <xdr:rowOff>128956</xdr:rowOff>
    </xdr:to>
    <xdr:cxnSp macro="">
      <xdr:nvCxnSpPr>
        <xdr:cNvPr id="413" name="直線コネクタ 412"/>
        <xdr:cNvCxnSpPr/>
      </xdr:nvCxnSpPr>
      <xdr:spPr>
        <a:xfrm flipV="1">
          <a:off x="6972300" y="13301985"/>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4" name="フローチャート : 判断 413"/>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5" name="テキスト ボックス 414"/>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6" name="フローチャート : 判断 415"/>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7" name="テキスト ボックス 416"/>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34928</xdr:rowOff>
    </xdr:from>
    <xdr:to>
      <xdr:col>15</xdr:col>
      <xdr:colOff>231775</xdr:colOff>
      <xdr:row>77</xdr:row>
      <xdr:rowOff>136528</xdr:rowOff>
    </xdr:to>
    <xdr:sp macro="" textlink="">
      <xdr:nvSpPr>
        <xdr:cNvPr id="423" name="円/楕円 422"/>
        <xdr:cNvSpPr/>
      </xdr:nvSpPr>
      <xdr:spPr>
        <a:xfrm>
          <a:off x="10426700" y="132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13355</xdr:rowOff>
    </xdr:from>
    <xdr:ext cx="469744" cy="259045"/>
    <xdr:sp macro="" textlink="">
      <xdr:nvSpPr>
        <xdr:cNvPr id="424" name="商工費該当値テキスト"/>
        <xdr:cNvSpPr txBox="1"/>
      </xdr:nvSpPr>
      <xdr:spPr>
        <a:xfrm>
          <a:off x="10528300" y="132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128150</xdr:rowOff>
    </xdr:from>
    <xdr:to>
      <xdr:col>14</xdr:col>
      <xdr:colOff>79375</xdr:colOff>
      <xdr:row>77</xdr:row>
      <xdr:rowOff>58300</xdr:rowOff>
    </xdr:to>
    <xdr:sp macro="" textlink="">
      <xdr:nvSpPr>
        <xdr:cNvPr id="425" name="円/楕円 424"/>
        <xdr:cNvSpPr/>
      </xdr:nvSpPr>
      <xdr:spPr>
        <a:xfrm>
          <a:off x="9588500" y="131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49427</xdr:rowOff>
    </xdr:from>
    <xdr:ext cx="534377" cy="259045"/>
    <xdr:sp macro="" textlink="">
      <xdr:nvSpPr>
        <xdr:cNvPr id="426" name="テキスト ボックス 425"/>
        <xdr:cNvSpPr txBox="1"/>
      </xdr:nvSpPr>
      <xdr:spPr>
        <a:xfrm>
          <a:off x="9372111" y="132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44346</xdr:rowOff>
    </xdr:from>
    <xdr:to>
      <xdr:col>12</xdr:col>
      <xdr:colOff>561975</xdr:colOff>
      <xdr:row>77</xdr:row>
      <xdr:rowOff>145946</xdr:rowOff>
    </xdr:to>
    <xdr:sp macro="" textlink="">
      <xdr:nvSpPr>
        <xdr:cNvPr id="427" name="円/楕円 426"/>
        <xdr:cNvSpPr/>
      </xdr:nvSpPr>
      <xdr:spPr>
        <a:xfrm>
          <a:off x="8699500" y="1324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137073</xdr:rowOff>
    </xdr:from>
    <xdr:ext cx="469744" cy="259045"/>
    <xdr:sp macro="" textlink="">
      <xdr:nvSpPr>
        <xdr:cNvPr id="428" name="テキスト ボックス 427"/>
        <xdr:cNvSpPr txBox="1"/>
      </xdr:nvSpPr>
      <xdr:spPr>
        <a:xfrm>
          <a:off x="8515427" y="133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49535</xdr:rowOff>
    </xdr:from>
    <xdr:to>
      <xdr:col>11</xdr:col>
      <xdr:colOff>358775</xdr:colOff>
      <xdr:row>77</xdr:row>
      <xdr:rowOff>151135</xdr:rowOff>
    </xdr:to>
    <xdr:sp macro="" textlink="">
      <xdr:nvSpPr>
        <xdr:cNvPr id="429" name="円/楕円 428"/>
        <xdr:cNvSpPr/>
      </xdr:nvSpPr>
      <xdr:spPr>
        <a:xfrm>
          <a:off x="7810500" y="132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142262</xdr:rowOff>
    </xdr:from>
    <xdr:ext cx="469744" cy="259045"/>
    <xdr:sp macro="" textlink="">
      <xdr:nvSpPr>
        <xdr:cNvPr id="430" name="テキスト ボックス 429"/>
        <xdr:cNvSpPr txBox="1"/>
      </xdr:nvSpPr>
      <xdr:spPr>
        <a:xfrm>
          <a:off x="7626427" y="1334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78156</xdr:rowOff>
    </xdr:from>
    <xdr:to>
      <xdr:col>10</xdr:col>
      <xdr:colOff>155575</xdr:colOff>
      <xdr:row>78</xdr:row>
      <xdr:rowOff>8306</xdr:rowOff>
    </xdr:to>
    <xdr:sp macro="" textlink="">
      <xdr:nvSpPr>
        <xdr:cNvPr id="431" name="円/楕円 430"/>
        <xdr:cNvSpPr/>
      </xdr:nvSpPr>
      <xdr:spPr>
        <a:xfrm>
          <a:off x="6921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170883</xdr:rowOff>
    </xdr:from>
    <xdr:ext cx="469744" cy="259045"/>
    <xdr:sp macro="" textlink="">
      <xdr:nvSpPr>
        <xdr:cNvPr id="432" name="テキスト ボックス 431"/>
        <xdr:cNvSpPr txBox="1"/>
      </xdr:nvSpPr>
      <xdr:spPr>
        <a:xfrm>
          <a:off x="6737427"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5" name="直線コネクタ 454"/>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6"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7" name="直線コネクタ 456"/>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58"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59" name="直線コネクタ 458"/>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99399</xdr:rowOff>
    </xdr:from>
    <xdr:to>
      <xdr:col>15</xdr:col>
      <xdr:colOff>180975</xdr:colOff>
      <xdr:row>97</xdr:row>
      <xdr:rowOff>77955</xdr:rowOff>
    </xdr:to>
    <xdr:cxnSp macro="">
      <xdr:nvCxnSpPr>
        <xdr:cNvPr id="460" name="直線コネクタ 459"/>
        <xdr:cNvCxnSpPr/>
      </xdr:nvCxnSpPr>
      <xdr:spPr>
        <a:xfrm flipV="1">
          <a:off x="9639300" y="16558599"/>
          <a:ext cx="838200" cy="1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1"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2" name="フローチャート : 判断 461"/>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71989</xdr:rowOff>
    </xdr:from>
    <xdr:to>
      <xdr:col>14</xdr:col>
      <xdr:colOff>28575</xdr:colOff>
      <xdr:row>97</xdr:row>
      <xdr:rowOff>77955</xdr:rowOff>
    </xdr:to>
    <xdr:cxnSp macro="">
      <xdr:nvCxnSpPr>
        <xdr:cNvPr id="463" name="直線コネクタ 462"/>
        <xdr:cNvCxnSpPr/>
      </xdr:nvCxnSpPr>
      <xdr:spPr>
        <a:xfrm>
          <a:off x="8750300" y="1670263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4" name="フローチャート : 判断 463"/>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5" name="テキスト ボックス 464"/>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29812</xdr:rowOff>
    </xdr:from>
    <xdr:to>
      <xdr:col>12</xdr:col>
      <xdr:colOff>511175</xdr:colOff>
      <xdr:row>97</xdr:row>
      <xdr:rowOff>71989</xdr:rowOff>
    </xdr:to>
    <xdr:cxnSp macro="">
      <xdr:nvCxnSpPr>
        <xdr:cNvPr id="466" name="直線コネクタ 465"/>
        <xdr:cNvCxnSpPr/>
      </xdr:nvCxnSpPr>
      <xdr:spPr>
        <a:xfrm>
          <a:off x="7861300" y="16489012"/>
          <a:ext cx="889000" cy="2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7" name="フローチャート : 判断 466"/>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68" name="テキスト ボックス 467"/>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29812</xdr:rowOff>
    </xdr:from>
    <xdr:to>
      <xdr:col>11</xdr:col>
      <xdr:colOff>307975</xdr:colOff>
      <xdr:row>97</xdr:row>
      <xdr:rowOff>81018</xdr:rowOff>
    </xdr:to>
    <xdr:cxnSp macro="">
      <xdr:nvCxnSpPr>
        <xdr:cNvPr id="469" name="直線コネクタ 468"/>
        <xdr:cNvCxnSpPr/>
      </xdr:nvCxnSpPr>
      <xdr:spPr>
        <a:xfrm flipV="1">
          <a:off x="6972300" y="16489012"/>
          <a:ext cx="889000" cy="2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0" name="フローチャート : 判断 469"/>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1" name="テキスト ボックス 470"/>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2" name="フローチャート : 判断 471"/>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3" name="テキスト ボックス 472"/>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48599</xdr:rowOff>
    </xdr:from>
    <xdr:to>
      <xdr:col>15</xdr:col>
      <xdr:colOff>231775</xdr:colOff>
      <xdr:row>96</xdr:row>
      <xdr:rowOff>150199</xdr:rowOff>
    </xdr:to>
    <xdr:sp macro="" textlink="">
      <xdr:nvSpPr>
        <xdr:cNvPr id="479" name="円/楕円 478"/>
        <xdr:cNvSpPr/>
      </xdr:nvSpPr>
      <xdr:spPr>
        <a:xfrm>
          <a:off x="10426700" y="165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27026</xdr:rowOff>
    </xdr:from>
    <xdr:ext cx="534377" cy="259045"/>
    <xdr:sp macro="" textlink="">
      <xdr:nvSpPr>
        <xdr:cNvPr id="480" name="土木費該当値テキスト"/>
        <xdr:cNvSpPr txBox="1"/>
      </xdr:nvSpPr>
      <xdr:spPr>
        <a:xfrm>
          <a:off x="10528300" y="164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27155</xdr:rowOff>
    </xdr:from>
    <xdr:to>
      <xdr:col>14</xdr:col>
      <xdr:colOff>79375</xdr:colOff>
      <xdr:row>97</xdr:row>
      <xdr:rowOff>128755</xdr:rowOff>
    </xdr:to>
    <xdr:sp macro="" textlink="">
      <xdr:nvSpPr>
        <xdr:cNvPr id="481" name="円/楕円 480"/>
        <xdr:cNvSpPr/>
      </xdr:nvSpPr>
      <xdr:spPr>
        <a:xfrm>
          <a:off x="9588500" y="166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119882</xdr:rowOff>
    </xdr:from>
    <xdr:ext cx="534377" cy="259045"/>
    <xdr:sp macro="" textlink="">
      <xdr:nvSpPr>
        <xdr:cNvPr id="482" name="テキスト ボックス 481"/>
        <xdr:cNvSpPr txBox="1"/>
      </xdr:nvSpPr>
      <xdr:spPr>
        <a:xfrm>
          <a:off x="9372111" y="167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21189</xdr:rowOff>
    </xdr:from>
    <xdr:to>
      <xdr:col>12</xdr:col>
      <xdr:colOff>561975</xdr:colOff>
      <xdr:row>97</xdr:row>
      <xdr:rowOff>122789</xdr:rowOff>
    </xdr:to>
    <xdr:sp macro="" textlink="">
      <xdr:nvSpPr>
        <xdr:cNvPr id="483" name="円/楕円 482"/>
        <xdr:cNvSpPr/>
      </xdr:nvSpPr>
      <xdr:spPr>
        <a:xfrm>
          <a:off x="8699500" y="16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113916</xdr:rowOff>
    </xdr:from>
    <xdr:ext cx="534377" cy="259045"/>
    <xdr:sp macro="" textlink="">
      <xdr:nvSpPr>
        <xdr:cNvPr id="484" name="テキスト ボックス 483"/>
        <xdr:cNvSpPr txBox="1"/>
      </xdr:nvSpPr>
      <xdr:spPr>
        <a:xfrm>
          <a:off x="8483111" y="167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150462</xdr:rowOff>
    </xdr:from>
    <xdr:to>
      <xdr:col>11</xdr:col>
      <xdr:colOff>358775</xdr:colOff>
      <xdr:row>96</xdr:row>
      <xdr:rowOff>80612</xdr:rowOff>
    </xdr:to>
    <xdr:sp macro="" textlink="">
      <xdr:nvSpPr>
        <xdr:cNvPr id="485" name="円/楕円 484"/>
        <xdr:cNvSpPr/>
      </xdr:nvSpPr>
      <xdr:spPr>
        <a:xfrm>
          <a:off x="7810500" y="16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71739</xdr:rowOff>
    </xdr:from>
    <xdr:ext cx="534377" cy="259045"/>
    <xdr:sp macro="" textlink="">
      <xdr:nvSpPr>
        <xdr:cNvPr id="486" name="テキスト ボックス 485"/>
        <xdr:cNvSpPr txBox="1"/>
      </xdr:nvSpPr>
      <xdr:spPr>
        <a:xfrm>
          <a:off x="7594111" y="165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30218</xdr:rowOff>
    </xdr:from>
    <xdr:to>
      <xdr:col>10</xdr:col>
      <xdr:colOff>155575</xdr:colOff>
      <xdr:row>97</xdr:row>
      <xdr:rowOff>131818</xdr:rowOff>
    </xdr:to>
    <xdr:sp macro="" textlink="">
      <xdr:nvSpPr>
        <xdr:cNvPr id="487" name="円/楕円 486"/>
        <xdr:cNvSpPr/>
      </xdr:nvSpPr>
      <xdr:spPr>
        <a:xfrm>
          <a:off x="6921500" y="166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122945</xdr:rowOff>
    </xdr:from>
    <xdr:ext cx="534377" cy="259045"/>
    <xdr:sp macro="" textlink="">
      <xdr:nvSpPr>
        <xdr:cNvPr id="488" name="テキスト ボックス 487"/>
        <xdr:cNvSpPr txBox="1"/>
      </xdr:nvSpPr>
      <xdr:spPr>
        <a:xfrm>
          <a:off x="6705111" y="1675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3" name="直線コネクタ 512"/>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4"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5" name="直線コネクタ 514"/>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6"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7" name="直線コネクタ 516"/>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58357</xdr:rowOff>
    </xdr:from>
    <xdr:to>
      <xdr:col>23</xdr:col>
      <xdr:colOff>517525</xdr:colOff>
      <xdr:row>35</xdr:row>
      <xdr:rowOff>112649</xdr:rowOff>
    </xdr:to>
    <xdr:cxnSp macro="">
      <xdr:nvCxnSpPr>
        <xdr:cNvPr id="518" name="直線コネクタ 517"/>
        <xdr:cNvCxnSpPr/>
      </xdr:nvCxnSpPr>
      <xdr:spPr>
        <a:xfrm>
          <a:off x="15481300" y="5373307"/>
          <a:ext cx="838200" cy="7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106951</xdr:rowOff>
    </xdr:from>
    <xdr:ext cx="534377" cy="259045"/>
    <xdr:sp macro="" textlink="">
      <xdr:nvSpPr>
        <xdr:cNvPr id="519" name="消防費平均値テキスト"/>
        <xdr:cNvSpPr txBox="1"/>
      </xdr:nvSpPr>
      <xdr:spPr>
        <a:xfrm>
          <a:off x="16370300" y="6279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0" name="フローチャート : 判断 519"/>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58357</xdr:rowOff>
    </xdr:from>
    <xdr:to>
      <xdr:col>22</xdr:col>
      <xdr:colOff>365125</xdr:colOff>
      <xdr:row>34</xdr:row>
      <xdr:rowOff>60071</xdr:rowOff>
    </xdr:to>
    <xdr:cxnSp macro="">
      <xdr:nvCxnSpPr>
        <xdr:cNvPr id="521" name="直線コネクタ 520"/>
        <xdr:cNvCxnSpPr/>
      </xdr:nvCxnSpPr>
      <xdr:spPr>
        <a:xfrm flipV="1">
          <a:off x="14592300" y="5373307"/>
          <a:ext cx="889000" cy="5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2" name="フローチャート : 判断 521"/>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3" name="テキスト ボックス 522"/>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162179</xdr:rowOff>
    </xdr:from>
    <xdr:to>
      <xdr:col>21</xdr:col>
      <xdr:colOff>161925</xdr:colOff>
      <xdr:row>34</xdr:row>
      <xdr:rowOff>60071</xdr:rowOff>
    </xdr:to>
    <xdr:cxnSp macro="">
      <xdr:nvCxnSpPr>
        <xdr:cNvPr id="524" name="直線コネクタ 523"/>
        <xdr:cNvCxnSpPr/>
      </xdr:nvCxnSpPr>
      <xdr:spPr>
        <a:xfrm>
          <a:off x="13703300" y="5477129"/>
          <a:ext cx="8890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5" name="フローチャート : 判断 524"/>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6" name="テキスト ボックス 525"/>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162179</xdr:rowOff>
    </xdr:from>
    <xdr:to>
      <xdr:col>19</xdr:col>
      <xdr:colOff>644525</xdr:colOff>
      <xdr:row>35</xdr:row>
      <xdr:rowOff>157988</xdr:rowOff>
    </xdr:to>
    <xdr:cxnSp macro="">
      <xdr:nvCxnSpPr>
        <xdr:cNvPr id="527" name="直線コネクタ 526"/>
        <xdr:cNvCxnSpPr/>
      </xdr:nvCxnSpPr>
      <xdr:spPr>
        <a:xfrm flipV="1">
          <a:off x="12814300" y="5477129"/>
          <a:ext cx="889000" cy="6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28" name="フローチャート : 判断 527"/>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105999</xdr:rowOff>
    </xdr:from>
    <xdr:ext cx="534377" cy="259045"/>
    <xdr:sp macro="" textlink="">
      <xdr:nvSpPr>
        <xdr:cNvPr id="529" name="テキスト ボックス 528"/>
        <xdr:cNvSpPr txBox="1"/>
      </xdr:nvSpPr>
      <xdr:spPr>
        <a:xfrm>
          <a:off x="13436111" y="64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0" name="フローチャート : 判断 529"/>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97045</xdr:rowOff>
    </xdr:from>
    <xdr:ext cx="534377" cy="259045"/>
    <xdr:sp macro="" textlink="">
      <xdr:nvSpPr>
        <xdr:cNvPr id="531" name="テキスト ボックス 530"/>
        <xdr:cNvSpPr txBox="1"/>
      </xdr:nvSpPr>
      <xdr:spPr>
        <a:xfrm>
          <a:off x="12547111" y="6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61849</xdr:rowOff>
    </xdr:from>
    <xdr:to>
      <xdr:col>23</xdr:col>
      <xdr:colOff>568325</xdr:colOff>
      <xdr:row>35</xdr:row>
      <xdr:rowOff>163449</xdr:rowOff>
    </xdr:to>
    <xdr:sp macro="" textlink="">
      <xdr:nvSpPr>
        <xdr:cNvPr id="537" name="円/楕円 536"/>
        <xdr:cNvSpPr/>
      </xdr:nvSpPr>
      <xdr:spPr>
        <a:xfrm>
          <a:off x="162687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84726</xdr:rowOff>
    </xdr:from>
    <xdr:ext cx="534377" cy="259045"/>
    <xdr:sp macro="" textlink="">
      <xdr:nvSpPr>
        <xdr:cNvPr id="538" name="消防費該当値テキスト"/>
        <xdr:cNvSpPr txBox="1"/>
      </xdr:nvSpPr>
      <xdr:spPr>
        <a:xfrm>
          <a:off x="16370300" y="59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13,242</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7557</xdr:rowOff>
    </xdr:from>
    <xdr:to>
      <xdr:col>22</xdr:col>
      <xdr:colOff>415925</xdr:colOff>
      <xdr:row>31</xdr:row>
      <xdr:rowOff>109157</xdr:rowOff>
    </xdr:to>
    <xdr:sp macro="" textlink="">
      <xdr:nvSpPr>
        <xdr:cNvPr id="539" name="円/楕円 538"/>
        <xdr:cNvSpPr/>
      </xdr:nvSpPr>
      <xdr:spPr>
        <a:xfrm>
          <a:off x="15430500" y="53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125684</xdr:rowOff>
    </xdr:from>
    <xdr:ext cx="534377" cy="259045"/>
    <xdr:sp macro="" textlink="">
      <xdr:nvSpPr>
        <xdr:cNvPr id="540" name="テキスト ボックス 539"/>
        <xdr:cNvSpPr txBox="1"/>
      </xdr:nvSpPr>
      <xdr:spPr>
        <a:xfrm>
          <a:off x="15214111" y="50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9271</xdr:rowOff>
    </xdr:from>
    <xdr:to>
      <xdr:col>21</xdr:col>
      <xdr:colOff>212725</xdr:colOff>
      <xdr:row>34</xdr:row>
      <xdr:rowOff>110871</xdr:rowOff>
    </xdr:to>
    <xdr:sp macro="" textlink="">
      <xdr:nvSpPr>
        <xdr:cNvPr id="541" name="円/楕円 540"/>
        <xdr:cNvSpPr/>
      </xdr:nvSpPr>
      <xdr:spPr>
        <a:xfrm>
          <a:off x="14541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127398</xdr:rowOff>
    </xdr:from>
    <xdr:ext cx="534377" cy="259045"/>
    <xdr:sp macro="" textlink="">
      <xdr:nvSpPr>
        <xdr:cNvPr id="542" name="テキスト ボックス 541"/>
        <xdr:cNvSpPr txBox="1"/>
      </xdr:nvSpPr>
      <xdr:spPr>
        <a:xfrm>
          <a:off x="14325111" y="5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111379</xdr:rowOff>
    </xdr:from>
    <xdr:to>
      <xdr:col>20</xdr:col>
      <xdr:colOff>9525</xdr:colOff>
      <xdr:row>32</xdr:row>
      <xdr:rowOff>41529</xdr:rowOff>
    </xdr:to>
    <xdr:sp macro="" textlink="">
      <xdr:nvSpPr>
        <xdr:cNvPr id="543" name="円/楕円 542"/>
        <xdr:cNvSpPr/>
      </xdr:nvSpPr>
      <xdr:spPr>
        <a:xfrm>
          <a:off x="13652500" y="54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58056</xdr:rowOff>
    </xdr:from>
    <xdr:ext cx="534377" cy="259045"/>
    <xdr:sp macro="" textlink="">
      <xdr:nvSpPr>
        <xdr:cNvPr id="544" name="テキスト ボックス 543"/>
        <xdr:cNvSpPr txBox="1"/>
      </xdr:nvSpPr>
      <xdr:spPr>
        <a:xfrm>
          <a:off x="13436111" y="52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107188</xdr:rowOff>
    </xdr:from>
    <xdr:to>
      <xdr:col>18</xdr:col>
      <xdr:colOff>492125</xdr:colOff>
      <xdr:row>36</xdr:row>
      <xdr:rowOff>37338</xdr:rowOff>
    </xdr:to>
    <xdr:sp macro="" textlink="">
      <xdr:nvSpPr>
        <xdr:cNvPr id="545" name="円/楕円 544"/>
        <xdr:cNvSpPr/>
      </xdr:nvSpPr>
      <xdr:spPr>
        <a:xfrm>
          <a:off x="12763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53865</xdr:rowOff>
    </xdr:from>
    <xdr:ext cx="534377" cy="259045"/>
    <xdr:sp macro="" textlink="">
      <xdr:nvSpPr>
        <xdr:cNvPr id="546" name="テキスト ボックス 545"/>
        <xdr:cNvSpPr txBox="1"/>
      </xdr:nvSpPr>
      <xdr:spPr>
        <a:xfrm>
          <a:off x="12547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69" name="直線コネクタ 568"/>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0"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1" name="直線コネクタ 570"/>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2"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3" name="直線コネクタ 572"/>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33630</xdr:rowOff>
    </xdr:from>
    <xdr:to>
      <xdr:col>23</xdr:col>
      <xdr:colOff>517525</xdr:colOff>
      <xdr:row>56</xdr:row>
      <xdr:rowOff>44877</xdr:rowOff>
    </xdr:to>
    <xdr:cxnSp macro="">
      <xdr:nvCxnSpPr>
        <xdr:cNvPr id="574" name="直線コネクタ 573"/>
        <xdr:cNvCxnSpPr/>
      </xdr:nvCxnSpPr>
      <xdr:spPr>
        <a:xfrm flipV="1">
          <a:off x="15481300" y="9463380"/>
          <a:ext cx="838200" cy="18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65087</xdr:rowOff>
    </xdr:from>
    <xdr:ext cx="534377" cy="259045"/>
    <xdr:sp macro="" textlink="">
      <xdr:nvSpPr>
        <xdr:cNvPr id="575" name="教育費平均値テキスト"/>
        <xdr:cNvSpPr txBox="1"/>
      </xdr:nvSpPr>
      <xdr:spPr>
        <a:xfrm>
          <a:off x="16370300" y="949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6" name="フローチャート : 判断 575"/>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44877</xdr:rowOff>
    </xdr:from>
    <xdr:to>
      <xdr:col>22</xdr:col>
      <xdr:colOff>365125</xdr:colOff>
      <xdr:row>57</xdr:row>
      <xdr:rowOff>69703</xdr:rowOff>
    </xdr:to>
    <xdr:cxnSp macro="">
      <xdr:nvCxnSpPr>
        <xdr:cNvPr id="577" name="直線コネクタ 576"/>
        <xdr:cNvCxnSpPr/>
      </xdr:nvCxnSpPr>
      <xdr:spPr>
        <a:xfrm flipV="1">
          <a:off x="14592300" y="9646077"/>
          <a:ext cx="889000" cy="19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78" name="フローチャート : 判断 577"/>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79" name="テキスト ボックス 578"/>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69703</xdr:rowOff>
    </xdr:from>
    <xdr:to>
      <xdr:col>21</xdr:col>
      <xdr:colOff>161925</xdr:colOff>
      <xdr:row>57</xdr:row>
      <xdr:rowOff>96083</xdr:rowOff>
    </xdr:to>
    <xdr:cxnSp macro="">
      <xdr:nvCxnSpPr>
        <xdr:cNvPr id="580" name="直線コネクタ 579"/>
        <xdr:cNvCxnSpPr/>
      </xdr:nvCxnSpPr>
      <xdr:spPr>
        <a:xfrm flipV="1">
          <a:off x="13703300" y="9842353"/>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1" name="フローチャート : 判断 580"/>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2" name="テキスト ボックス 581"/>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96083</xdr:rowOff>
    </xdr:from>
    <xdr:to>
      <xdr:col>19</xdr:col>
      <xdr:colOff>644525</xdr:colOff>
      <xdr:row>57</xdr:row>
      <xdr:rowOff>125755</xdr:rowOff>
    </xdr:to>
    <xdr:cxnSp macro="">
      <xdr:nvCxnSpPr>
        <xdr:cNvPr id="583" name="直線コネクタ 582"/>
        <xdr:cNvCxnSpPr/>
      </xdr:nvCxnSpPr>
      <xdr:spPr>
        <a:xfrm flipV="1">
          <a:off x="12814300" y="9868733"/>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4" name="フローチャート : 判断 583"/>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5" name="テキスト ボックス 584"/>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6" name="フローチャート : 判断 585"/>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7" name="テキスト ボックス 586"/>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154280</xdr:rowOff>
    </xdr:from>
    <xdr:to>
      <xdr:col>23</xdr:col>
      <xdr:colOff>568325</xdr:colOff>
      <xdr:row>55</xdr:row>
      <xdr:rowOff>84430</xdr:rowOff>
    </xdr:to>
    <xdr:sp macro="" textlink="">
      <xdr:nvSpPr>
        <xdr:cNvPr id="593" name="円/楕円 592"/>
        <xdr:cNvSpPr/>
      </xdr:nvSpPr>
      <xdr:spPr>
        <a:xfrm>
          <a:off x="162687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5707</xdr:rowOff>
    </xdr:from>
    <xdr:ext cx="534377" cy="259045"/>
    <xdr:sp macro="" textlink="">
      <xdr:nvSpPr>
        <xdr:cNvPr id="594" name="教育費該当値テキスト"/>
        <xdr:cNvSpPr txBox="1"/>
      </xdr:nvSpPr>
      <xdr:spPr>
        <a:xfrm>
          <a:off x="16370300" y="92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165527</xdr:rowOff>
    </xdr:from>
    <xdr:to>
      <xdr:col>22</xdr:col>
      <xdr:colOff>415925</xdr:colOff>
      <xdr:row>56</xdr:row>
      <xdr:rowOff>95677</xdr:rowOff>
    </xdr:to>
    <xdr:sp macro="" textlink="">
      <xdr:nvSpPr>
        <xdr:cNvPr id="595" name="円/楕円 594"/>
        <xdr:cNvSpPr/>
      </xdr:nvSpPr>
      <xdr:spPr>
        <a:xfrm>
          <a:off x="15430500" y="95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86804</xdr:rowOff>
    </xdr:from>
    <xdr:ext cx="534377" cy="259045"/>
    <xdr:sp macro="" textlink="">
      <xdr:nvSpPr>
        <xdr:cNvPr id="596" name="テキスト ボックス 595"/>
        <xdr:cNvSpPr txBox="1"/>
      </xdr:nvSpPr>
      <xdr:spPr>
        <a:xfrm>
          <a:off x="15214111" y="96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18903</xdr:rowOff>
    </xdr:from>
    <xdr:to>
      <xdr:col>21</xdr:col>
      <xdr:colOff>212725</xdr:colOff>
      <xdr:row>57</xdr:row>
      <xdr:rowOff>120503</xdr:rowOff>
    </xdr:to>
    <xdr:sp macro="" textlink="">
      <xdr:nvSpPr>
        <xdr:cNvPr id="597" name="円/楕円 596"/>
        <xdr:cNvSpPr/>
      </xdr:nvSpPr>
      <xdr:spPr>
        <a:xfrm>
          <a:off x="14541500" y="97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111630</xdr:rowOff>
    </xdr:from>
    <xdr:ext cx="534377" cy="259045"/>
    <xdr:sp macro="" textlink="">
      <xdr:nvSpPr>
        <xdr:cNvPr id="598" name="テキスト ボックス 597"/>
        <xdr:cNvSpPr txBox="1"/>
      </xdr:nvSpPr>
      <xdr:spPr>
        <a:xfrm>
          <a:off x="14325111" y="988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45283</xdr:rowOff>
    </xdr:from>
    <xdr:to>
      <xdr:col>20</xdr:col>
      <xdr:colOff>9525</xdr:colOff>
      <xdr:row>57</xdr:row>
      <xdr:rowOff>146883</xdr:rowOff>
    </xdr:to>
    <xdr:sp macro="" textlink="">
      <xdr:nvSpPr>
        <xdr:cNvPr id="599" name="円/楕円 598"/>
        <xdr:cNvSpPr/>
      </xdr:nvSpPr>
      <xdr:spPr>
        <a:xfrm>
          <a:off x="13652500" y="98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138010</xdr:rowOff>
    </xdr:from>
    <xdr:ext cx="534377" cy="259045"/>
    <xdr:sp macro="" textlink="">
      <xdr:nvSpPr>
        <xdr:cNvPr id="600" name="テキスト ボックス 599"/>
        <xdr:cNvSpPr txBox="1"/>
      </xdr:nvSpPr>
      <xdr:spPr>
        <a:xfrm>
          <a:off x="13436111" y="99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74955</xdr:rowOff>
    </xdr:from>
    <xdr:to>
      <xdr:col>18</xdr:col>
      <xdr:colOff>492125</xdr:colOff>
      <xdr:row>58</xdr:row>
      <xdr:rowOff>5105</xdr:rowOff>
    </xdr:to>
    <xdr:sp macro="" textlink="">
      <xdr:nvSpPr>
        <xdr:cNvPr id="601" name="円/楕円 600"/>
        <xdr:cNvSpPr/>
      </xdr:nvSpPr>
      <xdr:spPr>
        <a:xfrm>
          <a:off x="12763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167682</xdr:rowOff>
    </xdr:from>
    <xdr:ext cx="534377" cy="259045"/>
    <xdr:sp macro="" textlink="">
      <xdr:nvSpPr>
        <xdr:cNvPr id="602" name="テキスト ボックス 601"/>
        <xdr:cNvSpPr txBox="1"/>
      </xdr:nvSpPr>
      <xdr:spPr>
        <a:xfrm>
          <a:off x="12547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6" name="テキスト ボックス 61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6" name="直線コネクタ 625"/>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29"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0" name="直線コネクタ 629"/>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83083</xdr:rowOff>
    </xdr:from>
    <xdr:to>
      <xdr:col>23</xdr:col>
      <xdr:colOff>517525</xdr:colOff>
      <xdr:row>78</xdr:row>
      <xdr:rowOff>150521</xdr:rowOff>
    </xdr:to>
    <xdr:cxnSp macro="">
      <xdr:nvCxnSpPr>
        <xdr:cNvPr id="631" name="直線コネクタ 630"/>
        <xdr:cNvCxnSpPr/>
      </xdr:nvCxnSpPr>
      <xdr:spPr>
        <a:xfrm>
          <a:off x="15481300" y="13456183"/>
          <a:ext cx="8382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81881</xdr:rowOff>
    </xdr:from>
    <xdr:ext cx="378565" cy="259045"/>
    <xdr:sp macro="" textlink="">
      <xdr:nvSpPr>
        <xdr:cNvPr id="632" name="災害復旧費平均値テキスト"/>
        <xdr:cNvSpPr txBox="1"/>
      </xdr:nvSpPr>
      <xdr:spPr>
        <a:xfrm>
          <a:off x="16370300" y="13454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3" name="フローチャート : 判断 632"/>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73253</xdr:rowOff>
    </xdr:from>
    <xdr:to>
      <xdr:col>22</xdr:col>
      <xdr:colOff>365125</xdr:colOff>
      <xdr:row>78</xdr:row>
      <xdr:rowOff>83083</xdr:rowOff>
    </xdr:to>
    <xdr:cxnSp macro="">
      <xdr:nvCxnSpPr>
        <xdr:cNvPr id="634" name="直線コネクタ 633"/>
        <xdr:cNvCxnSpPr/>
      </xdr:nvCxnSpPr>
      <xdr:spPr>
        <a:xfrm>
          <a:off x="14592300" y="1344635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5" name="フローチャート : 判断 634"/>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41494</xdr:rowOff>
    </xdr:from>
    <xdr:ext cx="378565" cy="259045"/>
    <xdr:sp macro="" textlink="">
      <xdr:nvSpPr>
        <xdr:cNvPr id="636" name="テキスト ボックス 635"/>
        <xdr:cNvSpPr txBox="1"/>
      </xdr:nvSpPr>
      <xdr:spPr>
        <a:xfrm>
          <a:off x="15292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73253</xdr:rowOff>
    </xdr:from>
    <xdr:to>
      <xdr:col>21</xdr:col>
      <xdr:colOff>161925</xdr:colOff>
      <xdr:row>78</xdr:row>
      <xdr:rowOff>126212</xdr:rowOff>
    </xdr:to>
    <xdr:cxnSp macro="">
      <xdr:nvCxnSpPr>
        <xdr:cNvPr id="637" name="直線コネクタ 636"/>
        <xdr:cNvCxnSpPr/>
      </xdr:nvCxnSpPr>
      <xdr:spPr>
        <a:xfrm flipV="1">
          <a:off x="13703300" y="13446353"/>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38" name="フローチャート : 判断 637"/>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28236</xdr:rowOff>
    </xdr:from>
    <xdr:ext cx="378565" cy="259045"/>
    <xdr:sp macro="" textlink="">
      <xdr:nvSpPr>
        <xdr:cNvPr id="639" name="テキスト ボックス 638"/>
        <xdr:cNvSpPr txBox="1"/>
      </xdr:nvSpPr>
      <xdr:spPr>
        <a:xfrm>
          <a:off x="14403017" y="1357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149606</xdr:rowOff>
    </xdr:from>
    <xdr:to>
      <xdr:col>19</xdr:col>
      <xdr:colOff>644525</xdr:colOff>
      <xdr:row>78</xdr:row>
      <xdr:rowOff>126212</xdr:rowOff>
    </xdr:to>
    <xdr:cxnSp macro="">
      <xdr:nvCxnSpPr>
        <xdr:cNvPr id="640" name="直線コネクタ 639"/>
        <xdr:cNvCxnSpPr/>
      </xdr:nvCxnSpPr>
      <xdr:spPr>
        <a:xfrm>
          <a:off x="12814300" y="13351256"/>
          <a:ext cx="8890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1" name="フローチャート : 判断 640"/>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2" name="テキスト ボックス 641"/>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3" name="フローチャート : 判断 642"/>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111523</xdr:rowOff>
    </xdr:from>
    <xdr:ext cx="469744" cy="259045"/>
    <xdr:sp macro="" textlink="">
      <xdr:nvSpPr>
        <xdr:cNvPr id="644" name="テキスト ボックス 643"/>
        <xdr:cNvSpPr txBox="1"/>
      </xdr:nvSpPr>
      <xdr:spPr>
        <a:xfrm>
          <a:off x="12579427" y="134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99721</xdr:rowOff>
    </xdr:from>
    <xdr:to>
      <xdr:col>23</xdr:col>
      <xdr:colOff>568325</xdr:colOff>
      <xdr:row>79</xdr:row>
      <xdr:rowOff>29871</xdr:rowOff>
    </xdr:to>
    <xdr:sp macro="" textlink="">
      <xdr:nvSpPr>
        <xdr:cNvPr id="650" name="円/楕円 649"/>
        <xdr:cNvSpPr/>
      </xdr:nvSpPr>
      <xdr:spPr>
        <a:xfrm>
          <a:off x="162687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59098</xdr:rowOff>
    </xdr:from>
    <xdr:ext cx="378565" cy="259045"/>
    <xdr:sp macro="" textlink="">
      <xdr:nvSpPr>
        <xdr:cNvPr id="651" name="災害復旧費該当値テキスト"/>
        <xdr:cNvSpPr txBox="1"/>
      </xdr:nvSpPr>
      <xdr:spPr>
        <a:xfrm>
          <a:off x="16370300" y="1326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32283</xdr:rowOff>
    </xdr:from>
    <xdr:to>
      <xdr:col>22</xdr:col>
      <xdr:colOff>415925</xdr:colOff>
      <xdr:row>78</xdr:row>
      <xdr:rowOff>133883</xdr:rowOff>
    </xdr:to>
    <xdr:sp macro="" textlink="">
      <xdr:nvSpPr>
        <xdr:cNvPr id="652" name="円/楕円 651"/>
        <xdr:cNvSpPr/>
      </xdr:nvSpPr>
      <xdr:spPr>
        <a:xfrm>
          <a:off x="15430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150410</xdr:rowOff>
    </xdr:from>
    <xdr:ext cx="469744" cy="259045"/>
    <xdr:sp macro="" textlink="">
      <xdr:nvSpPr>
        <xdr:cNvPr id="653" name="テキスト ボックス 652"/>
        <xdr:cNvSpPr txBox="1"/>
      </xdr:nvSpPr>
      <xdr:spPr>
        <a:xfrm>
          <a:off x="15246427" y="13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22453</xdr:rowOff>
    </xdr:from>
    <xdr:to>
      <xdr:col>21</xdr:col>
      <xdr:colOff>212725</xdr:colOff>
      <xdr:row>78</xdr:row>
      <xdr:rowOff>124053</xdr:rowOff>
    </xdr:to>
    <xdr:sp macro="" textlink="">
      <xdr:nvSpPr>
        <xdr:cNvPr id="654" name="円/楕円 653"/>
        <xdr:cNvSpPr/>
      </xdr:nvSpPr>
      <xdr:spPr>
        <a:xfrm>
          <a:off x="14541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140580</xdr:rowOff>
    </xdr:from>
    <xdr:ext cx="469744" cy="259045"/>
    <xdr:sp macro="" textlink="">
      <xdr:nvSpPr>
        <xdr:cNvPr id="655" name="テキスト ボックス 654"/>
        <xdr:cNvSpPr txBox="1"/>
      </xdr:nvSpPr>
      <xdr:spPr>
        <a:xfrm>
          <a:off x="14357427" y="13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75412</xdr:rowOff>
    </xdr:from>
    <xdr:to>
      <xdr:col>20</xdr:col>
      <xdr:colOff>9525</xdr:colOff>
      <xdr:row>79</xdr:row>
      <xdr:rowOff>5562</xdr:rowOff>
    </xdr:to>
    <xdr:sp macro="" textlink="">
      <xdr:nvSpPr>
        <xdr:cNvPr id="656" name="円/楕円 655"/>
        <xdr:cNvSpPr/>
      </xdr:nvSpPr>
      <xdr:spPr>
        <a:xfrm>
          <a:off x="13652500" y="134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168139</xdr:rowOff>
    </xdr:from>
    <xdr:ext cx="469744" cy="259045"/>
    <xdr:sp macro="" textlink="">
      <xdr:nvSpPr>
        <xdr:cNvPr id="657" name="テキスト ボックス 656"/>
        <xdr:cNvSpPr txBox="1"/>
      </xdr:nvSpPr>
      <xdr:spPr>
        <a:xfrm>
          <a:off x="13468427" y="135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98806</xdr:rowOff>
    </xdr:from>
    <xdr:to>
      <xdr:col>18</xdr:col>
      <xdr:colOff>492125</xdr:colOff>
      <xdr:row>78</xdr:row>
      <xdr:rowOff>28956</xdr:rowOff>
    </xdr:to>
    <xdr:sp macro="" textlink="">
      <xdr:nvSpPr>
        <xdr:cNvPr id="658" name="円/楕円 657"/>
        <xdr:cNvSpPr/>
      </xdr:nvSpPr>
      <xdr:spPr>
        <a:xfrm>
          <a:off x="12763500" y="133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45483</xdr:rowOff>
    </xdr:from>
    <xdr:ext cx="469744" cy="259045"/>
    <xdr:sp macro="" textlink="">
      <xdr:nvSpPr>
        <xdr:cNvPr id="659" name="テキスト ボックス 658"/>
        <xdr:cNvSpPr txBox="1"/>
      </xdr:nvSpPr>
      <xdr:spPr>
        <a:xfrm>
          <a:off x="12579427" y="1307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4" name="直線コネクタ 683"/>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5"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6" name="直線コネクタ 685"/>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7"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88" name="直線コネクタ 687"/>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48927</xdr:rowOff>
    </xdr:from>
    <xdr:to>
      <xdr:col>23</xdr:col>
      <xdr:colOff>517525</xdr:colOff>
      <xdr:row>96</xdr:row>
      <xdr:rowOff>48964</xdr:rowOff>
    </xdr:to>
    <xdr:cxnSp macro="">
      <xdr:nvCxnSpPr>
        <xdr:cNvPr id="689" name="直線コネクタ 688"/>
        <xdr:cNvCxnSpPr/>
      </xdr:nvCxnSpPr>
      <xdr:spPr>
        <a:xfrm>
          <a:off x="15481300" y="16508127"/>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0"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1" name="フローチャート : 判断 690"/>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24657</xdr:rowOff>
    </xdr:from>
    <xdr:to>
      <xdr:col>22</xdr:col>
      <xdr:colOff>365125</xdr:colOff>
      <xdr:row>96</xdr:row>
      <xdr:rowOff>48927</xdr:rowOff>
    </xdr:to>
    <xdr:cxnSp macro="">
      <xdr:nvCxnSpPr>
        <xdr:cNvPr id="692" name="直線コネクタ 691"/>
        <xdr:cNvCxnSpPr/>
      </xdr:nvCxnSpPr>
      <xdr:spPr>
        <a:xfrm>
          <a:off x="14592300" y="16483857"/>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3" name="フローチャート : 判断 692"/>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4" name="テキスト ボックス 693"/>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24657</xdr:rowOff>
    </xdr:from>
    <xdr:to>
      <xdr:col>21</xdr:col>
      <xdr:colOff>161925</xdr:colOff>
      <xdr:row>96</xdr:row>
      <xdr:rowOff>51175</xdr:rowOff>
    </xdr:to>
    <xdr:cxnSp macro="">
      <xdr:nvCxnSpPr>
        <xdr:cNvPr id="695" name="直線コネクタ 694"/>
        <xdr:cNvCxnSpPr/>
      </xdr:nvCxnSpPr>
      <xdr:spPr>
        <a:xfrm flipV="1">
          <a:off x="13703300" y="1648385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6" name="フローチャート : 判断 695"/>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697" name="テキスト ボックス 696"/>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40811</xdr:rowOff>
    </xdr:from>
    <xdr:to>
      <xdr:col>19</xdr:col>
      <xdr:colOff>644525</xdr:colOff>
      <xdr:row>96</xdr:row>
      <xdr:rowOff>51175</xdr:rowOff>
    </xdr:to>
    <xdr:cxnSp macro="">
      <xdr:nvCxnSpPr>
        <xdr:cNvPr id="698" name="直線コネクタ 697"/>
        <xdr:cNvCxnSpPr/>
      </xdr:nvCxnSpPr>
      <xdr:spPr>
        <a:xfrm>
          <a:off x="12814300" y="16500011"/>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699" name="フローチャート : 判断 698"/>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0" name="テキスト ボックス 699"/>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1" name="フローチャート : 判断 700"/>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2" name="テキスト ボックス 701"/>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169614</xdr:rowOff>
    </xdr:from>
    <xdr:to>
      <xdr:col>23</xdr:col>
      <xdr:colOff>568325</xdr:colOff>
      <xdr:row>96</xdr:row>
      <xdr:rowOff>99764</xdr:rowOff>
    </xdr:to>
    <xdr:sp macro="" textlink="">
      <xdr:nvSpPr>
        <xdr:cNvPr id="708" name="円/楕円 707"/>
        <xdr:cNvSpPr/>
      </xdr:nvSpPr>
      <xdr:spPr>
        <a:xfrm>
          <a:off x="16268700" y="164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148041</xdr:rowOff>
    </xdr:from>
    <xdr:ext cx="534377" cy="259045"/>
    <xdr:sp macro="" textlink="">
      <xdr:nvSpPr>
        <xdr:cNvPr id="709" name="公債費該当値テキスト"/>
        <xdr:cNvSpPr txBox="1"/>
      </xdr:nvSpPr>
      <xdr:spPr>
        <a:xfrm>
          <a:off x="16370300" y="1643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169577</xdr:rowOff>
    </xdr:from>
    <xdr:to>
      <xdr:col>22</xdr:col>
      <xdr:colOff>415925</xdr:colOff>
      <xdr:row>96</xdr:row>
      <xdr:rowOff>99727</xdr:rowOff>
    </xdr:to>
    <xdr:sp macro="" textlink="">
      <xdr:nvSpPr>
        <xdr:cNvPr id="710" name="円/楕円 709"/>
        <xdr:cNvSpPr/>
      </xdr:nvSpPr>
      <xdr:spPr>
        <a:xfrm>
          <a:off x="15430500" y="16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90854</xdr:rowOff>
    </xdr:from>
    <xdr:ext cx="534377" cy="259045"/>
    <xdr:sp macro="" textlink="">
      <xdr:nvSpPr>
        <xdr:cNvPr id="711" name="テキスト ボックス 710"/>
        <xdr:cNvSpPr txBox="1"/>
      </xdr:nvSpPr>
      <xdr:spPr>
        <a:xfrm>
          <a:off x="15214111" y="165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145307</xdr:rowOff>
    </xdr:from>
    <xdr:to>
      <xdr:col>21</xdr:col>
      <xdr:colOff>212725</xdr:colOff>
      <xdr:row>96</xdr:row>
      <xdr:rowOff>75457</xdr:rowOff>
    </xdr:to>
    <xdr:sp macro="" textlink="">
      <xdr:nvSpPr>
        <xdr:cNvPr id="712" name="円/楕円 711"/>
        <xdr:cNvSpPr/>
      </xdr:nvSpPr>
      <xdr:spPr>
        <a:xfrm>
          <a:off x="14541500" y="164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66584</xdr:rowOff>
    </xdr:from>
    <xdr:ext cx="534377" cy="259045"/>
    <xdr:sp macro="" textlink="">
      <xdr:nvSpPr>
        <xdr:cNvPr id="713" name="テキスト ボックス 712"/>
        <xdr:cNvSpPr txBox="1"/>
      </xdr:nvSpPr>
      <xdr:spPr>
        <a:xfrm>
          <a:off x="14325111" y="165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375</xdr:rowOff>
    </xdr:from>
    <xdr:to>
      <xdr:col>20</xdr:col>
      <xdr:colOff>9525</xdr:colOff>
      <xdr:row>96</xdr:row>
      <xdr:rowOff>101975</xdr:rowOff>
    </xdr:to>
    <xdr:sp macro="" textlink="">
      <xdr:nvSpPr>
        <xdr:cNvPr id="714" name="円/楕円 713"/>
        <xdr:cNvSpPr/>
      </xdr:nvSpPr>
      <xdr:spPr>
        <a:xfrm>
          <a:off x="13652500" y="164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93102</xdr:rowOff>
    </xdr:from>
    <xdr:ext cx="534377" cy="259045"/>
    <xdr:sp macro="" textlink="">
      <xdr:nvSpPr>
        <xdr:cNvPr id="715" name="テキスト ボックス 714"/>
        <xdr:cNvSpPr txBox="1"/>
      </xdr:nvSpPr>
      <xdr:spPr>
        <a:xfrm>
          <a:off x="13436111" y="165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161461</xdr:rowOff>
    </xdr:from>
    <xdr:to>
      <xdr:col>18</xdr:col>
      <xdr:colOff>492125</xdr:colOff>
      <xdr:row>96</xdr:row>
      <xdr:rowOff>91611</xdr:rowOff>
    </xdr:to>
    <xdr:sp macro="" textlink="">
      <xdr:nvSpPr>
        <xdr:cNvPr id="716" name="円/楕円 715"/>
        <xdr:cNvSpPr/>
      </xdr:nvSpPr>
      <xdr:spPr>
        <a:xfrm>
          <a:off x="12763500" y="164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82738</xdr:rowOff>
    </xdr:from>
    <xdr:ext cx="534377" cy="259045"/>
    <xdr:sp macro="" textlink="">
      <xdr:nvSpPr>
        <xdr:cNvPr id="717" name="テキスト ボックス 716"/>
        <xdr:cNvSpPr txBox="1"/>
      </xdr:nvSpPr>
      <xdr:spPr>
        <a:xfrm>
          <a:off x="12547111" y="165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3" name="直線コネクタ 742"/>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6"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7" name="直線コネクタ 746"/>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49"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0" name="フローチャート : 判断 749"/>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2" name="フローチャート : 判断 751"/>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3" name="テキスト ボックス 752"/>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5" name="フローチャート : 判断 754"/>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56" name="テキスト ボックス 755"/>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87993</xdr:rowOff>
    </xdr:from>
    <xdr:to>
      <xdr:col>28</xdr:col>
      <xdr:colOff>314325</xdr:colOff>
      <xdr:row>39</xdr:row>
      <xdr:rowOff>98878</xdr:rowOff>
    </xdr:to>
    <xdr:cxnSp macro="">
      <xdr:nvCxnSpPr>
        <xdr:cNvPr id="757" name="直線コネクタ 756"/>
        <xdr:cNvCxnSpPr/>
      </xdr:nvCxnSpPr>
      <xdr:spPr>
        <a:xfrm>
          <a:off x="18656300" y="6431643"/>
          <a:ext cx="889000" cy="3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58" name="フローチャート : 判断 757"/>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59" name="テキスト ボックス 758"/>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0" name="フローチャート : 判断 759"/>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1" name="テキスト ボックス 760"/>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37193</xdr:rowOff>
    </xdr:from>
    <xdr:to>
      <xdr:col>27</xdr:col>
      <xdr:colOff>161925</xdr:colOff>
      <xdr:row>37</xdr:row>
      <xdr:rowOff>138793</xdr:rowOff>
    </xdr:to>
    <xdr:sp macro="" textlink="">
      <xdr:nvSpPr>
        <xdr:cNvPr id="775" name="円/楕円 774"/>
        <xdr:cNvSpPr/>
      </xdr:nvSpPr>
      <xdr:spPr>
        <a:xfrm>
          <a:off x="18605500" y="63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129920</xdr:rowOff>
    </xdr:from>
    <xdr:ext cx="469744" cy="259045"/>
    <xdr:sp macro="" textlink="">
      <xdr:nvSpPr>
        <xdr:cNvPr id="776" name="テキスト ボックス 775"/>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消防費は、住民一人あたり</a:t>
          </a:r>
          <a:r>
            <a:rPr lang="en-US" altLang="ja-JP" sz="1100" b="0" i="0" baseline="0">
              <a:solidFill>
                <a:schemeClr val="dk1"/>
              </a:solidFill>
              <a:effectLst/>
              <a:latin typeface="+mn-lt"/>
              <a:ea typeface="+mn-ea"/>
              <a:cs typeface="+mn-cs"/>
            </a:rPr>
            <a:t>13,242</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3,885</a:t>
          </a:r>
          <a:r>
            <a:rPr lang="ja-JP" altLang="en-US" sz="1100" b="0" i="0" baseline="0">
              <a:solidFill>
                <a:schemeClr val="dk1"/>
              </a:solidFill>
              <a:effectLst/>
              <a:latin typeface="+mn-lt"/>
              <a:ea typeface="+mn-ea"/>
              <a:cs typeface="+mn-cs"/>
            </a:rPr>
            <a:t>円の減</a:t>
          </a:r>
          <a:r>
            <a:rPr lang="ja-JP" altLang="ja-JP" sz="1100" b="0" i="0" baseline="0">
              <a:solidFill>
                <a:schemeClr val="dk1"/>
              </a:solidFill>
              <a:effectLst/>
              <a:latin typeface="+mn-lt"/>
              <a:ea typeface="+mn-ea"/>
              <a:cs typeface="+mn-cs"/>
            </a:rPr>
            <a:t>）となっており、類似団体内では高コストである。これは、平成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月にアナログ方式無線の使用期限を迎えることによる、浜松市沿岸域の防潮堤整備</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使用する土砂搬出業務委託</a:t>
          </a:r>
          <a:r>
            <a:rPr lang="ja-JP" altLang="en-US" sz="1100" b="0" i="0" baseline="0">
              <a:solidFill>
                <a:schemeClr val="dk1"/>
              </a:solidFill>
              <a:effectLst/>
              <a:latin typeface="+mn-lt"/>
              <a:ea typeface="+mn-ea"/>
              <a:cs typeface="+mn-cs"/>
            </a:rPr>
            <a:t>等を実施した</a:t>
          </a:r>
          <a:r>
            <a:rPr lang="ja-JP" altLang="ja-JP" sz="1100" b="0" i="0" baseline="0">
              <a:solidFill>
                <a:schemeClr val="dk1"/>
              </a:solidFill>
              <a:effectLst/>
              <a:latin typeface="+mn-lt"/>
              <a:ea typeface="+mn-ea"/>
              <a:cs typeface="+mn-cs"/>
            </a:rPr>
            <a:t>の防災計画等整備事業</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億円などの、安全・安心・快適に暮らせる持続可能な都市にむけた重点施策にかかる経費によるものである。</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3,885</a:t>
          </a:r>
          <a:r>
            <a:rPr lang="ja-JP" altLang="en-US" sz="1100" b="0" i="0" baseline="0">
              <a:solidFill>
                <a:schemeClr val="dk1"/>
              </a:solidFill>
              <a:effectLst/>
              <a:latin typeface="+mn-lt"/>
              <a:ea typeface="+mn-ea"/>
              <a:cs typeface="+mn-cs"/>
            </a:rPr>
            <a:t>円減の主な理由は、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年度より進めてきた消防救急無線デジタル化整備が平成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年度をもって完了</a:t>
          </a:r>
          <a:r>
            <a:rPr lang="ja-JP" altLang="en-US" sz="1100">
              <a:solidFill>
                <a:schemeClr val="dk1"/>
              </a:solidFill>
              <a:effectLst/>
              <a:latin typeface="+mn-lt"/>
              <a:ea typeface="+mn-ea"/>
              <a:cs typeface="+mn-cs"/>
            </a:rPr>
            <a:t>するため、</a:t>
          </a:r>
          <a:r>
            <a:rPr lang="ja-JP" altLang="ja-JP" sz="1100">
              <a:solidFill>
                <a:schemeClr val="dk1"/>
              </a:solidFill>
              <a:effectLst/>
              <a:latin typeface="+mn-lt"/>
              <a:ea typeface="+mn-ea"/>
              <a:cs typeface="+mn-cs"/>
            </a:rPr>
            <a:t>消防救急無線デジタル化事業</a:t>
          </a:r>
          <a:r>
            <a:rPr lang="ja-JP" altLang="en-US" sz="1100">
              <a:solidFill>
                <a:schemeClr val="dk1"/>
              </a:solidFill>
              <a:effectLst/>
              <a:latin typeface="+mn-lt"/>
              <a:ea typeface="+mn-ea"/>
              <a:cs typeface="+mn-cs"/>
            </a:rPr>
            <a:t>が前年度比</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の減となることなどである。</a:t>
          </a:r>
          <a:endParaRPr lang="ja-JP" altLang="ja-JP" sz="1400">
            <a:effectLst/>
          </a:endParaRPr>
        </a:p>
        <a:p>
          <a:pPr rtl="0"/>
          <a:r>
            <a:rPr lang="ja-JP" altLang="ja-JP" sz="1100" b="0" i="0" baseline="0">
              <a:solidFill>
                <a:schemeClr val="dk1"/>
              </a:solidFill>
              <a:effectLst/>
              <a:latin typeface="+mn-lt"/>
              <a:ea typeface="+mn-ea"/>
              <a:cs typeface="+mn-cs"/>
            </a:rPr>
            <a:t>教育費は、住民一人あたり</a:t>
          </a:r>
          <a:r>
            <a:rPr lang="en-US" altLang="ja-JP" sz="1100" b="0" i="0" baseline="0">
              <a:solidFill>
                <a:schemeClr val="dk1"/>
              </a:solidFill>
              <a:effectLst/>
              <a:latin typeface="+mn-lt"/>
              <a:ea typeface="+mn-ea"/>
              <a:cs typeface="+mn-cs"/>
            </a:rPr>
            <a:t>43,570</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3,526</a:t>
          </a:r>
          <a:r>
            <a:rPr lang="ja-JP" altLang="ja-JP" sz="1100" b="0" i="0" baseline="0">
              <a:solidFill>
                <a:schemeClr val="dk1"/>
              </a:solidFill>
              <a:effectLst/>
              <a:latin typeface="+mn-lt"/>
              <a:ea typeface="+mn-ea"/>
              <a:cs typeface="+mn-cs"/>
            </a:rPr>
            <a:t>円の増）となっており、類似団体内では中位である。前年度比コスト増の要因として、小中一貫校（中部学園）整備に伴う</a:t>
          </a:r>
          <a:r>
            <a:rPr lang="ja-JP" altLang="en-US" sz="1100" b="0" i="0" baseline="0">
              <a:solidFill>
                <a:schemeClr val="dk1"/>
              </a:solidFill>
              <a:effectLst/>
              <a:latin typeface="+mn-lt"/>
              <a:ea typeface="+mn-ea"/>
              <a:cs typeface="+mn-cs"/>
            </a:rPr>
            <a:t>規模適正化校舎建設・施設整備事業</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億円の増や、中学校建設事業</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億円の増など</a:t>
          </a:r>
          <a:r>
            <a:rPr lang="ja-JP" altLang="ja-JP" sz="1100" b="0" i="0" baseline="0">
              <a:solidFill>
                <a:schemeClr val="dk1"/>
              </a:solidFill>
              <a:effectLst/>
              <a:latin typeface="+mn-lt"/>
              <a:ea typeface="+mn-ea"/>
              <a:cs typeface="+mn-cs"/>
            </a:rPr>
            <a:t>が挙げられる。</a:t>
          </a:r>
          <a:endParaRPr lang="ja-JP" altLang="ja-JP" sz="1400">
            <a:effectLst/>
          </a:endParaRPr>
        </a:p>
        <a:p>
          <a:r>
            <a:rPr lang="ja-JP" altLang="ja-JP" sz="1100" b="0" i="0" baseline="0">
              <a:solidFill>
                <a:schemeClr val="dk1"/>
              </a:solidFill>
              <a:effectLst/>
              <a:latin typeface="+mn-lt"/>
              <a:ea typeface="+mn-ea"/>
              <a:cs typeface="+mn-cs"/>
            </a:rPr>
            <a:t>民生費は、住民一人あたり</a:t>
          </a:r>
          <a:r>
            <a:rPr lang="en-US" altLang="ja-JP" sz="1100" b="0" i="0" baseline="0">
              <a:solidFill>
                <a:schemeClr val="dk1"/>
              </a:solidFill>
              <a:effectLst/>
              <a:latin typeface="+mn-lt"/>
              <a:ea typeface="+mn-ea"/>
              <a:cs typeface="+mn-cs"/>
            </a:rPr>
            <a:t>125,790</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6,184</a:t>
          </a:r>
          <a:r>
            <a:rPr lang="ja-JP" altLang="ja-JP" sz="1100" b="0" i="0" baseline="0">
              <a:solidFill>
                <a:schemeClr val="dk1"/>
              </a:solidFill>
              <a:effectLst/>
              <a:latin typeface="+mn-lt"/>
              <a:ea typeface="+mn-ea"/>
              <a:cs typeface="+mn-cs"/>
            </a:rPr>
            <a:t>円の増）となっており、類似団体内順位は最もコストが低い。前年度比コスト増の要因として、前年度比コスト増の要因として私立保育所等助成事業</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億円の増、年金生活者等支援臨時福祉給付金事業</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億円の皆増などが挙げられる。</a:t>
          </a:r>
          <a:endParaRPr lang="ja-JP" altLang="ja-JP">
            <a:effectLst/>
          </a:endParaRPr>
        </a:p>
        <a:p>
          <a:r>
            <a:rPr lang="ja-JP" altLang="ja-JP" sz="1100" b="0" i="0" baseline="0">
              <a:solidFill>
                <a:schemeClr val="dk1"/>
              </a:solidFill>
              <a:effectLst/>
              <a:latin typeface="+mn-lt"/>
              <a:ea typeface="+mn-ea"/>
              <a:cs typeface="+mn-cs"/>
            </a:rPr>
            <a:t>商工費は、住民一人あたり</a:t>
          </a:r>
          <a:r>
            <a:rPr lang="en-US" altLang="ja-JP" sz="1100" b="0" i="0" baseline="0">
              <a:solidFill>
                <a:schemeClr val="dk1"/>
              </a:solidFill>
              <a:effectLst/>
              <a:latin typeface="+mn-lt"/>
              <a:ea typeface="+mn-ea"/>
              <a:cs typeface="+mn-cs"/>
            </a:rPr>
            <a:t>9,861</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3,422</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）となっており、類似団体内順位は低コストである。前年度比コスト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の要因として、</a:t>
          </a:r>
          <a:r>
            <a:rPr lang="ja-JP" altLang="en-US" sz="1100" b="0" i="0" baseline="0">
              <a:solidFill>
                <a:schemeClr val="dk1"/>
              </a:solidFill>
              <a:effectLst/>
              <a:latin typeface="+mn-lt"/>
              <a:ea typeface="+mn-ea"/>
              <a:cs typeface="+mn-cs"/>
            </a:rPr>
            <a:t>新・産業集積エリア整備事業</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億円の減などが</a:t>
          </a:r>
          <a:r>
            <a:rPr lang="ja-JP" altLang="ja-JP" sz="1100" b="0" i="0" baseline="0">
              <a:solidFill>
                <a:schemeClr val="dk1"/>
              </a:solidFill>
              <a:effectLst/>
              <a:latin typeface="+mn-lt"/>
              <a:ea typeface="+mn-ea"/>
              <a:cs typeface="+mn-cs"/>
            </a:rPr>
            <a:t>挙げられる。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費は、住民一人あたり</a:t>
          </a:r>
          <a:r>
            <a:rPr lang="en-US" altLang="ja-JP" sz="1100" b="0" i="0" baseline="0">
              <a:solidFill>
                <a:schemeClr val="dk1"/>
              </a:solidFill>
              <a:effectLst/>
              <a:latin typeface="+mn-lt"/>
              <a:ea typeface="+mn-ea"/>
              <a:cs typeface="+mn-cs"/>
            </a:rPr>
            <a:t>56,763</a:t>
          </a:r>
          <a:r>
            <a:rPr lang="ja-JP" altLang="ja-JP" sz="1100" b="0" i="0" baseline="0">
              <a:solidFill>
                <a:schemeClr val="dk1"/>
              </a:solidFill>
              <a:effectLst/>
              <a:latin typeface="+mn-lt"/>
              <a:ea typeface="+mn-ea"/>
              <a:cs typeface="+mn-cs"/>
            </a:rPr>
            <a:t>円（前年度比</a:t>
          </a:r>
          <a:r>
            <a:rPr lang="en-US" altLang="ja-JP" sz="1100" b="0" i="0" baseline="0">
              <a:solidFill>
                <a:schemeClr val="dk1"/>
              </a:solidFill>
              <a:effectLst/>
              <a:latin typeface="+mn-lt"/>
              <a:ea typeface="+mn-ea"/>
              <a:cs typeface="+mn-cs"/>
            </a:rPr>
            <a:t>6,562</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）となっており、類似団体内順位は低コストである。前年度比コスト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の要因として、</a:t>
          </a:r>
          <a:r>
            <a:rPr lang="ja-JP" altLang="en-US" sz="1100" b="0" i="0" baseline="0">
              <a:solidFill>
                <a:schemeClr val="dk1"/>
              </a:solidFill>
              <a:effectLst/>
              <a:latin typeface="+mn-lt"/>
              <a:ea typeface="+mn-ea"/>
              <a:cs typeface="+mn-cs"/>
            </a:rPr>
            <a:t>国庫補助内示の増に伴う道路維持修繕事業</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億円の増な</a:t>
          </a:r>
          <a:r>
            <a:rPr lang="ja-JP" altLang="ja-JP" sz="1100" b="0" i="0" baseline="0">
              <a:solidFill>
                <a:schemeClr val="dk1"/>
              </a:solidFill>
              <a:effectLst/>
              <a:latin typeface="+mn-lt"/>
              <a:ea typeface="+mn-ea"/>
              <a:cs typeface="+mn-cs"/>
            </a:rPr>
            <a:t>どが挙げられる。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億円増の</a:t>
          </a:r>
          <a:r>
            <a:rPr lang="en-US" altLang="ja-JP" sz="1100" b="0" i="0" baseline="0">
              <a:solidFill>
                <a:schemeClr val="dk1"/>
              </a:solidFill>
              <a:effectLst/>
              <a:latin typeface="+mn-lt"/>
              <a:ea typeface="+mn-ea"/>
              <a:cs typeface="+mn-cs"/>
            </a:rPr>
            <a:t>152</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標準財政規模比においても</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％台</a:t>
          </a:r>
          <a:r>
            <a:rPr lang="ja-JP" altLang="en-US" sz="1100" b="0" i="0" baseline="0">
              <a:solidFill>
                <a:schemeClr val="dk1"/>
              </a:solidFill>
              <a:effectLst/>
              <a:latin typeface="+mn-lt"/>
              <a:ea typeface="+mn-ea"/>
              <a:cs typeface="+mn-cs"/>
            </a:rPr>
            <a:t>の横ばいである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歳入総額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地方消費税交付金の配分額が減となったものの国庫支出金や市債などの増により前年度比</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億円の増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歳出総額は人件費や公債費が減となったものの、扶助費や投資的経費などの増により前年度比</a:t>
          </a:r>
          <a:r>
            <a:rPr lang="en-US" altLang="ja-JP" sz="1100">
              <a:solidFill>
                <a:schemeClr val="dk1"/>
              </a:solidFill>
              <a:effectLst/>
              <a:latin typeface="+mn-lt"/>
              <a:ea typeface="+mn-ea"/>
              <a:cs typeface="+mn-cs"/>
            </a:rPr>
            <a:t>76</a:t>
          </a:r>
          <a:r>
            <a:rPr lang="ja-JP" altLang="ja-JP" sz="1100">
              <a:solidFill>
                <a:schemeClr val="dk1"/>
              </a:solidFill>
              <a:effectLst/>
              <a:latin typeface="+mn-lt"/>
              <a:ea typeface="+mn-ea"/>
              <a:cs typeface="+mn-cs"/>
            </a:rPr>
            <a:t>億円の増</a:t>
          </a:r>
          <a:r>
            <a:rPr lang="ja-JP" altLang="en-US" sz="1100">
              <a:solidFill>
                <a:schemeClr val="dk1"/>
              </a:solidFill>
              <a:effectLst/>
              <a:latin typeface="+mn-lt"/>
              <a:ea typeface="+mn-ea"/>
              <a:cs typeface="+mn-cs"/>
            </a:rPr>
            <a:t>となったため、</a:t>
          </a:r>
          <a:r>
            <a:rPr lang="ja-JP" altLang="ja-JP" sz="1100">
              <a:solidFill>
                <a:schemeClr val="dk1"/>
              </a:solidFill>
              <a:effectLst/>
              <a:latin typeface="+mn-lt"/>
              <a:ea typeface="+mn-ea"/>
              <a:cs typeface="+mn-cs"/>
            </a:rPr>
            <a:t>形式収支は前年度比</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翌年度繰越財源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となったこと</a:t>
          </a:r>
          <a:r>
            <a:rPr lang="ja-JP" altLang="ja-JP" sz="1100">
              <a:solidFill>
                <a:schemeClr val="dk1"/>
              </a:solidFill>
              <a:effectLst/>
              <a:latin typeface="+mn-lt"/>
              <a:ea typeface="+mn-ea"/>
              <a:cs typeface="+mn-cs"/>
            </a:rPr>
            <a:t>により、実質収支は前年度比</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億円の減</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0.42</a:t>
          </a:r>
          <a:r>
            <a:rPr lang="ja-JP" altLang="en-US" sz="1100">
              <a:solidFill>
                <a:schemeClr val="dk1"/>
              </a:solidFill>
              <a:effectLst/>
              <a:latin typeface="+mn-lt"/>
              <a:ea typeface="+mn-ea"/>
              <a:cs typeface="+mn-cs"/>
            </a:rPr>
            <a:t>ポイントの低下）となった。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実質単年度収支は、単年度収支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により、前年度比</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全ての会計において実質赤字額又は資金不足額がないため黒字である。標準財政規模に対する黒字の割合は</a:t>
          </a:r>
          <a:r>
            <a:rPr lang="en-US" altLang="ja-JP" sz="1100" b="0" i="0" baseline="0">
              <a:solidFill>
                <a:schemeClr val="dk1"/>
              </a:solidFill>
              <a:effectLst/>
              <a:latin typeface="+mn-lt"/>
              <a:ea typeface="+mn-ea"/>
              <a:cs typeface="+mn-cs"/>
            </a:rPr>
            <a:t>15.86%</a:t>
          </a:r>
          <a:r>
            <a:rPr lang="ja-JP" altLang="ja-JP"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年度の算定以降</a:t>
          </a:r>
          <a:r>
            <a:rPr lang="ja-JP" altLang="en-US" sz="1100" b="0" i="0" baseline="0">
              <a:solidFill>
                <a:schemeClr val="dk1"/>
              </a:solidFill>
              <a:effectLst/>
              <a:latin typeface="+mn-lt"/>
              <a:ea typeface="+mn-ea"/>
              <a:cs typeface="+mn-cs"/>
            </a:rPr>
            <a:t>年々上昇</a:t>
          </a:r>
          <a:r>
            <a:rPr lang="ja-JP" altLang="ja-JP" sz="1100" b="0" i="0" baseline="0">
              <a:solidFill>
                <a:schemeClr val="dk1"/>
              </a:solidFill>
              <a:effectLst/>
              <a:latin typeface="+mn-lt"/>
              <a:ea typeface="+mn-ea"/>
              <a:cs typeface="+mn-cs"/>
            </a:rPr>
            <a:t>しており、概ね良好な状態である。今後についても、企業会計、その他会計において一般会計からの繰入金及び受益者負担の適正化を図るなかで事業ごとに健全な財政運営を行っていく。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304235854</v>
      </c>
      <c r="BO4" s="351"/>
      <c r="BP4" s="351"/>
      <c r="BQ4" s="351"/>
      <c r="BR4" s="351"/>
      <c r="BS4" s="351"/>
      <c r="BT4" s="351"/>
      <c r="BU4" s="352"/>
      <c r="BV4" s="350">
        <v>298972117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3.9</v>
      </c>
      <c r="CU4" s="357"/>
      <c r="CV4" s="357"/>
      <c r="CW4" s="357"/>
      <c r="CX4" s="357"/>
      <c r="CY4" s="357"/>
      <c r="CZ4" s="357"/>
      <c r="DA4" s="358"/>
      <c r="DB4" s="356">
        <v>4.3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295025747</v>
      </c>
      <c r="BO5" s="388"/>
      <c r="BP5" s="388"/>
      <c r="BQ5" s="388"/>
      <c r="BR5" s="388"/>
      <c r="BS5" s="388"/>
      <c r="BT5" s="388"/>
      <c r="BU5" s="389"/>
      <c r="BV5" s="387">
        <v>287446452</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93</v>
      </c>
      <c r="CU5" s="385"/>
      <c r="CV5" s="385"/>
      <c r="CW5" s="385"/>
      <c r="CX5" s="385"/>
      <c r="CY5" s="385"/>
      <c r="CZ5" s="385"/>
      <c r="DA5" s="386"/>
      <c r="DB5" s="384">
        <v>90.3</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9210107</v>
      </c>
      <c r="BO6" s="388"/>
      <c r="BP6" s="388"/>
      <c r="BQ6" s="388"/>
      <c r="BR6" s="388"/>
      <c r="BS6" s="388"/>
      <c r="BT6" s="388"/>
      <c r="BU6" s="389"/>
      <c r="BV6" s="387">
        <v>11525665</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98.2</v>
      </c>
      <c r="CU6" s="425"/>
      <c r="CV6" s="425"/>
      <c r="CW6" s="425"/>
      <c r="CX6" s="425"/>
      <c r="CY6" s="425"/>
      <c r="CZ6" s="425"/>
      <c r="DA6" s="426"/>
      <c r="DB6" s="424">
        <v>96.1</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2295940</v>
      </c>
      <c r="BO7" s="388"/>
      <c r="BP7" s="388"/>
      <c r="BQ7" s="388"/>
      <c r="BR7" s="388"/>
      <c r="BS7" s="388"/>
      <c r="BT7" s="388"/>
      <c r="BU7" s="389"/>
      <c r="BV7" s="387">
        <v>3882717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178455666</v>
      </c>
      <c r="CU7" s="388"/>
      <c r="CV7" s="388"/>
      <c r="CW7" s="388"/>
      <c r="CX7" s="388"/>
      <c r="CY7" s="388"/>
      <c r="CZ7" s="388"/>
      <c r="DA7" s="389"/>
      <c r="DB7" s="387">
        <v>178066704</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6914167</v>
      </c>
      <c r="BO8" s="388"/>
      <c r="BP8" s="388"/>
      <c r="BQ8" s="388"/>
      <c r="BR8" s="388"/>
      <c r="BS8" s="388"/>
      <c r="BT8" s="388"/>
      <c r="BU8" s="389"/>
      <c r="BV8" s="387">
        <v>7642948</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0.89</v>
      </c>
      <c r="CU8" s="428"/>
      <c r="CV8" s="428"/>
      <c r="CW8" s="428"/>
      <c r="CX8" s="428"/>
      <c r="CY8" s="428"/>
      <c r="CZ8" s="428"/>
      <c r="DA8" s="429"/>
      <c r="DB8" s="427">
        <v>0.89</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797980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-728781</v>
      </c>
      <c r="BO9" s="388"/>
      <c r="BP9" s="388"/>
      <c r="BQ9" s="388"/>
      <c r="BR9" s="388"/>
      <c r="BS9" s="388"/>
      <c r="BT9" s="388"/>
      <c r="BU9" s="389"/>
      <c r="BV9" s="387">
        <v>1819271</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18.100000000000001</v>
      </c>
      <c r="CU9" s="385"/>
      <c r="CV9" s="385"/>
      <c r="CW9" s="385"/>
      <c r="CX9" s="385"/>
      <c r="CY9" s="385"/>
      <c r="CZ9" s="385"/>
      <c r="DA9" s="386"/>
      <c r="DB9" s="384">
        <v>17.899999999999999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800866</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27938</v>
      </c>
      <c r="BO10" s="388"/>
      <c r="BP10" s="388"/>
      <c r="BQ10" s="388"/>
      <c r="BR10" s="388"/>
      <c r="BS10" s="388"/>
      <c r="BT10" s="388"/>
      <c r="BU10" s="389"/>
      <c r="BV10" s="387">
        <v>34857</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100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5027</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807893</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786233</v>
      </c>
      <c r="S13" s="469"/>
      <c r="T13" s="469"/>
      <c r="U13" s="469"/>
      <c r="V13" s="470"/>
      <c r="W13" s="403" t="s">
        <v>124</v>
      </c>
      <c r="X13" s="404"/>
      <c r="Y13" s="404"/>
      <c r="Z13" s="404"/>
      <c r="AA13" s="404"/>
      <c r="AB13" s="394"/>
      <c r="AC13" s="438">
        <v>15563</v>
      </c>
      <c r="AD13" s="439"/>
      <c r="AE13" s="439"/>
      <c r="AF13" s="439"/>
      <c r="AG13" s="478"/>
      <c r="AH13" s="438">
        <v>16679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-700843</v>
      </c>
      <c r="BO13" s="388"/>
      <c r="BP13" s="388"/>
      <c r="BQ13" s="388"/>
      <c r="BR13" s="388"/>
      <c r="BS13" s="388"/>
      <c r="BT13" s="388"/>
      <c r="BU13" s="389"/>
      <c r="BV13" s="387">
        <v>1859155</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8.4</v>
      </c>
      <c r="CU13" s="385"/>
      <c r="CV13" s="385"/>
      <c r="CW13" s="385"/>
      <c r="CX13" s="385"/>
      <c r="CY13" s="385"/>
      <c r="CZ13" s="385"/>
      <c r="DA13" s="386"/>
      <c r="DB13" s="384">
        <v>9.1</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809027</v>
      </c>
      <c r="S14" s="469"/>
      <c r="T14" s="469"/>
      <c r="U14" s="469"/>
      <c r="V14" s="470"/>
      <c r="W14" s="377"/>
      <c r="X14" s="378"/>
      <c r="Y14" s="378"/>
      <c r="Z14" s="378"/>
      <c r="AA14" s="378"/>
      <c r="AB14" s="367"/>
      <c r="AC14" s="471">
        <v>4</v>
      </c>
      <c r="AD14" s="472"/>
      <c r="AE14" s="472"/>
      <c r="AF14" s="472"/>
      <c r="AG14" s="473"/>
      <c r="AH14" s="471">
        <v>4.3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788093</v>
      </c>
      <c r="S15" s="469"/>
      <c r="T15" s="469"/>
      <c r="U15" s="469"/>
      <c r="V15" s="470"/>
      <c r="W15" s="403" t="s">
        <v>131</v>
      </c>
      <c r="X15" s="404"/>
      <c r="Y15" s="404"/>
      <c r="Z15" s="404"/>
      <c r="AA15" s="404"/>
      <c r="AB15" s="394"/>
      <c r="AC15" s="438">
        <v>134582</v>
      </c>
      <c r="AD15" s="439"/>
      <c r="AE15" s="439"/>
      <c r="AF15" s="439"/>
      <c r="AG15" s="478"/>
      <c r="AH15" s="438">
        <v>137287</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116966869</v>
      </c>
      <c r="BO15" s="351"/>
      <c r="BP15" s="351"/>
      <c r="BQ15" s="351"/>
      <c r="BR15" s="351"/>
      <c r="BS15" s="351"/>
      <c r="BT15" s="351"/>
      <c r="BU15" s="352"/>
      <c r="BV15" s="350">
        <v>115516726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34.4</v>
      </c>
      <c r="AD16" s="472"/>
      <c r="AE16" s="472"/>
      <c r="AF16" s="472"/>
      <c r="AG16" s="473"/>
      <c r="AH16" s="471">
        <v>35.200000000000003</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130825257</v>
      </c>
      <c r="BO16" s="388"/>
      <c r="BP16" s="388"/>
      <c r="BQ16" s="388"/>
      <c r="BR16" s="388"/>
      <c r="BS16" s="388"/>
      <c r="BT16" s="388"/>
      <c r="BU16" s="389"/>
      <c r="BV16" s="387">
        <v>129051754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240799</v>
      </c>
      <c r="AD17" s="439"/>
      <c r="AE17" s="439"/>
      <c r="AF17" s="439"/>
      <c r="AG17" s="478"/>
      <c r="AH17" s="438">
        <v>236259</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150117709</v>
      </c>
      <c r="BO17" s="388"/>
      <c r="BP17" s="388"/>
      <c r="BQ17" s="388"/>
      <c r="BR17" s="388"/>
      <c r="BS17" s="388"/>
      <c r="BT17" s="388"/>
      <c r="BU17" s="389"/>
      <c r="BV17" s="387">
        <v>148120199</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1558.06</v>
      </c>
      <c r="M18" s="500"/>
      <c r="N18" s="500"/>
      <c r="O18" s="500"/>
      <c r="P18" s="500"/>
      <c r="Q18" s="500"/>
      <c r="R18" s="501"/>
      <c r="S18" s="501"/>
      <c r="T18" s="501"/>
      <c r="U18" s="501"/>
      <c r="V18" s="502"/>
      <c r="W18" s="405"/>
      <c r="X18" s="406"/>
      <c r="Y18" s="406"/>
      <c r="Z18" s="406"/>
      <c r="AA18" s="406"/>
      <c r="AB18" s="397"/>
      <c r="AC18" s="503">
        <v>61.6</v>
      </c>
      <c r="AD18" s="504"/>
      <c r="AE18" s="504"/>
      <c r="AF18" s="504"/>
      <c r="AG18" s="505"/>
      <c r="AH18" s="503">
        <v>60.5</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166201021</v>
      </c>
      <c r="BO18" s="388"/>
      <c r="BP18" s="388"/>
      <c r="BQ18" s="388"/>
      <c r="BR18" s="388"/>
      <c r="BS18" s="388"/>
      <c r="BT18" s="388"/>
      <c r="BU18" s="389"/>
      <c r="BV18" s="387">
        <v>164676769</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512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203034077</v>
      </c>
      <c r="BO19" s="388"/>
      <c r="BP19" s="388"/>
      <c r="BQ19" s="388"/>
      <c r="BR19" s="388"/>
      <c r="BS19" s="388"/>
      <c r="BT19" s="388"/>
      <c r="BU19" s="389"/>
      <c r="BV19" s="387">
        <v>205438927</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309227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257675505</v>
      </c>
      <c r="BO23" s="388"/>
      <c r="BP23" s="388"/>
      <c r="BQ23" s="388"/>
      <c r="BR23" s="388"/>
      <c r="BS23" s="388"/>
      <c r="BT23" s="388"/>
      <c r="BU23" s="389"/>
      <c r="BV23" s="387">
        <v>264156771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12770</v>
      </c>
      <c r="R24" s="439"/>
      <c r="S24" s="439"/>
      <c r="T24" s="439"/>
      <c r="U24" s="439"/>
      <c r="V24" s="478"/>
      <c r="W24" s="533"/>
      <c r="X24" s="521"/>
      <c r="Y24" s="522"/>
      <c r="Z24" s="437" t="s">
        <v>155</v>
      </c>
      <c r="AA24" s="417"/>
      <c r="AB24" s="417"/>
      <c r="AC24" s="417"/>
      <c r="AD24" s="417"/>
      <c r="AE24" s="417"/>
      <c r="AF24" s="417"/>
      <c r="AG24" s="418"/>
      <c r="AH24" s="438">
        <v>4526</v>
      </c>
      <c r="AI24" s="439"/>
      <c r="AJ24" s="439"/>
      <c r="AK24" s="439"/>
      <c r="AL24" s="478"/>
      <c r="AM24" s="438">
        <v>14433414</v>
      </c>
      <c r="AN24" s="439"/>
      <c r="AO24" s="439"/>
      <c r="AP24" s="439"/>
      <c r="AQ24" s="439"/>
      <c r="AR24" s="478"/>
      <c r="AS24" s="438">
        <v>3189</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79742213</v>
      </c>
      <c r="BO24" s="388"/>
      <c r="BP24" s="388"/>
      <c r="BQ24" s="388"/>
      <c r="BR24" s="388"/>
      <c r="BS24" s="388"/>
      <c r="BT24" s="388"/>
      <c r="BU24" s="389"/>
      <c r="BV24" s="387">
        <v>91829343</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3</v>
      </c>
      <c r="M25" s="439"/>
      <c r="N25" s="439"/>
      <c r="O25" s="439"/>
      <c r="P25" s="478"/>
      <c r="Q25" s="438">
        <v>9280</v>
      </c>
      <c r="R25" s="439"/>
      <c r="S25" s="439"/>
      <c r="T25" s="439"/>
      <c r="U25" s="439"/>
      <c r="V25" s="478"/>
      <c r="W25" s="533"/>
      <c r="X25" s="521"/>
      <c r="Y25" s="522"/>
      <c r="Z25" s="437" t="s">
        <v>158</v>
      </c>
      <c r="AA25" s="417"/>
      <c r="AB25" s="417"/>
      <c r="AC25" s="417"/>
      <c r="AD25" s="417"/>
      <c r="AE25" s="417"/>
      <c r="AF25" s="417"/>
      <c r="AG25" s="418"/>
      <c r="AH25" s="438">
        <v>885</v>
      </c>
      <c r="AI25" s="439"/>
      <c r="AJ25" s="439"/>
      <c r="AK25" s="439"/>
      <c r="AL25" s="478"/>
      <c r="AM25" s="438">
        <v>2638185</v>
      </c>
      <c r="AN25" s="439"/>
      <c r="AO25" s="439"/>
      <c r="AP25" s="439"/>
      <c r="AQ25" s="439"/>
      <c r="AR25" s="478"/>
      <c r="AS25" s="438">
        <v>2981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63348551</v>
      </c>
      <c r="BO25" s="351"/>
      <c r="BP25" s="351"/>
      <c r="BQ25" s="351"/>
      <c r="BR25" s="351"/>
      <c r="BS25" s="351"/>
      <c r="BT25" s="351"/>
      <c r="BU25" s="352"/>
      <c r="BV25" s="350">
        <v>68284261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7660</v>
      </c>
      <c r="R26" s="439"/>
      <c r="S26" s="439"/>
      <c r="T26" s="439"/>
      <c r="U26" s="439"/>
      <c r="V26" s="478"/>
      <c r="W26" s="533"/>
      <c r="X26" s="521"/>
      <c r="Y26" s="522"/>
      <c r="Z26" s="437" t="s">
        <v>161</v>
      </c>
      <c r="AA26" s="543"/>
      <c r="AB26" s="543"/>
      <c r="AC26" s="543"/>
      <c r="AD26" s="543"/>
      <c r="AE26" s="543"/>
      <c r="AF26" s="543"/>
      <c r="AG26" s="544"/>
      <c r="AH26" s="438">
        <v>237</v>
      </c>
      <c r="AI26" s="439"/>
      <c r="AJ26" s="439"/>
      <c r="AK26" s="439"/>
      <c r="AL26" s="478"/>
      <c r="AM26" s="438">
        <v>831633</v>
      </c>
      <c r="AN26" s="439"/>
      <c r="AO26" s="439"/>
      <c r="AP26" s="439"/>
      <c r="AQ26" s="439"/>
      <c r="AR26" s="478"/>
      <c r="AS26" s="438">
        <v>3509</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v>2362192</v>
      </c>
      <c r="BO26" s="388"/>
      <c r="BP26" s="388"/>
      <c r="BQ26" s="388"/>
      <c r="BR26" s="388"/>
      <c r="BS26" s="388"/>
      <c r="BT26" s="388"/>
      <c r="BU26" s="389"/>
      <c r="BV26" s="387">
        <v>2228397</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8030</v>
      </c>
      <c r="R27" s="439"/>
      <c r="S27" s="439"/>
      <c r="T27" s="439"/>
      <c r="U27" s="439"/>
      <c r="V27" s="478"/>
      <c r="W27" s="533"/>
      <c r="X27" s="521"/>
      <c r="Y27" s="522"/>
      <c r="Z27" s="437" t="s">
        <v>164</v>
      </c>
      <c r="AA27" s="417"/>
      <c r="AB27" s="417"/>
      <c r="AC27" s="417"/>
      <c r="AD27" s="417"/>
      <c r="AE27" s="417"/>
      <c r="AF27" s="417"/>
      <c r="AG27" s="418"/>
      <c r="AH27" s="438">
        <v>3879</v>
      </c>
      <c r="AI27" s="439"/>
      <c r="AJ27" s="439"/>
      <c r="AK27" s="439"/>
      <c r="AL27" s="478"/>
      <c r="AM27" s="438">
        <v>14404473</v>
      </c>
      <c r="AN27" s="439"/>
      <c r="AO27" s="439"/>
      <c r="AP27" s="439"/>
      <c r="AQ27" s="439"/>
      <c r="AR27" s="478"/>
      <c r="AS27" s="438">
        <v>3713</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1007314</v>
      </c>
      <c r="BO27" s="557"/>
      <c r="BP27" s="557"/>
      <c r="BQ27" s="557"/>
      <c r="BR27" s="557"/>
      <c r="BS27" s="557"/>
      <c r="BT27" s="557"/>
      <c r="BU27" s="558"/>
      <c r="BV27" s="556">
        <v>1006758</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7170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15168731</v>
      </c>
      <c r="BO28" s="351"/>
      <c r="BP28" s="351"/>
      <c r="BQ28" s="351"/>
      <c r="BR28" s="351"/>
      <c r="BS28" s="351"/>
      <c r="BT28" s="351"/>
      <c r="BU28" s="352"/>
      <c r="BV28" s="350">
        <v>15140793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44</v>
      </c>
      <c r="M29" s="439"/>
      <c r="N29" s="439"/>
      <c r="O29" s="439"/>
      <c r="P29" s="478"/>
      <c r="Q29" s="438">
        <v>6480</v>
      </c>
      <c r="R29" s="439"/>
      <c r="S29" s="439"/>
      <c r="T29" s="439"/>
      <c r="U29" s="439"/>
      <c r="V29" s="478"/>
      <c r="W29" s="534"/>
      <c r="X29" s="535"/>
      <c r="Y29" s="536"/>
      <c r="Z29" s="437" t="s">
        <v>171</v>
      </c>
      <c r="AA29" s="417"/>
      <c r="AB29" s="417"/>
      <c r="AC29" s="417"/>
      <c r="AD29" s="417"/>
      <c r="AE29" s="417"/>
      <c r="AF29" s="417"/>
      <c r="AG29" s="418"/>
      <c r="AH29" s="438">
        <v>8405</v>
      </c>
      <c r="AI29" s="439"/>
      <c r="AJ29" s="439"/>
      <c r="AK29" s="439"/>
      <c r="AL29" s="478"/>
      <c r="AM29" s="438">
        <v>28837887</v>
      </c>
      <c r="AN29" s="439"/>
      <c r="AO29" s="439"/>
      <c r="AP29" s="439"/>
      <c r="AQ29" s="439"/>
      <c r="AR29" s="478"/>
      <c r="AS29" s="438">
        <v>3431</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871848</v>
      </c>
      <c r="BO29" s="388"/>
      <c r="BP29" s="388"/>
      <c r="BQ29" s="388"/>
      <c r="BR29" s="388"/>
      <c r="BS29" s="388"/>
      <c r="BT29" s="388"/>
      <c r="BU29" s="389"/>
      <c r="BV29" s="387">
        <v>794270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99.6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21388503</v>
      </c>
      <c r="BO30" s="557"/>
      <c r="BP30" s="557"/>
      <c r="BQ30" s="557"/>
      <c r="BR30" s="557"/>
      <c r="BS30" s="557"/>
      <c r="BT30" s="557"/>
      <c r="BU30" s="558"/>
      <c r="BV30" s="556">
        <v>24643536</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7</v>
      </c>
      <c r="V34" s="568"/>
      <c r="W34" s="569" t="str">
        <f>IF('各会計、関係団体の財政状況及び健全化判断比率'!B28="","",'各会計、関係団体の財政状況及び健全化判断比率'!B28)</f>
        <v>国民健康保険事業</v>
      </c>
      <c r="X34" s="569"/>
      <c r="Y34" s="569"/>
      <c r="Z34" s="569"/>
      <c r="AA34" s="569"/>
      <c r="AB34" s="569"/>
      <c r="AC34" s="569"/>
      <c r="AD34" s="569"/>
      <c r="AE34" s="569"/>
      <c r="AF34" s="569"/>
      <c r="AG34" s="569"/>
      <c r="AH34" s="569"/>
      <c r="AI34" s="569"/>
      <c r="AJ34" s="569"/>
      <c r="AK34" s="569"/>
      <c r="AL34" s="167"/>
      <c r="AM34" s="568">
        <f>IF(AO34="","",MAX(C34:D43,U34:V43)+1)</f>
        <v>12</v>
      </c>
      <c r="AN34" s="568"/>
      <c r="AO34" s="569" t="str">
        <f>IF('各会計、関係団体の財政状況及び健全化判断比率'!B33="","",'各会計、関係団体の財政状況及び健全化判断比率'!B33)</f>
        <v>病院事業</v>
      </c>
      <c r="AP34" s="569"/>
      <c r="AQ34" s="569"/>
      <c r="AR34" s="569"/>
      <c r="AS34" s="569"/>
      <c r="AT34" s="569"/>
      <c r="AU34" s="569"/>
      <c r="AV34" s="569"/>
      <c r="AW34" s="569"/>
      <c r="AX34" s="569"/>
      <c r="AY34" s="569"/>
      <c r="AZ34" s="569"/>
      <c r="BA34" s="569"/>
      <c r="BB34" s="569"/>
      <c r="BC34" s="569"/>
      <c r="BD34" s="167"/>
      <c r="BE34" s="568">
        <f>IF(BG34="","",MAX(C34:D43,U34:V43,AM34:AN43)+1)</f>
        <v>15</v>
      </c>
      <c r="BF34" s="568"/>
      <c r="BG34" s="569" t="str">
        <f>IF('各会計、関係団体の財政状況及び健全化判断比率'!B36="","",'各会計、関係団体の財政状況及び健全化判断比率'!B36)</f>
        <v>と畜場・市場事業</v>
      </c>
      <c r="BH34" s="569"/>
      <c r="BI34" s="569"/>
      <c r="BJ34" s="569"/>
      <c r="BK34" s="569"/>
      <c r="BL34" s="569"/>
      <c r="BM34" s="569"/>
      <c r="BN34" s="569"/>
      <c r="BO34" s="569"/>
      <c r="BP34" s="569"/>
      <c r="BQ34" s="569"/>
      <c r="BR34" s="569"/>
      <c r="BS34" s="569"/>
      <c r="BT34" s="569"/>
      <c r="BU34" s="569"/>
      <c r="BV34" s="167"/>
      <c r="BW34" s="568">
        <f>IF(BY34="","",MAX(C34:D43,U34:V43,AM34:AN43,BE34:BF43)+1)</f>
        <v>19</v>
      </c>
      <c r="BX34" s="568"/>
      <c r="BY34" s="569" t="str">
        <f>IF('各会計、関係団体の財政状況及び健全化判断比率'!B68="","",'各会計、関係団体の財政状況及び健全化判断比率'!B68)</f>
        <v>浜名湖競艇企業団</v>
      </c>
      <c r="BZ34" s="569"/>
      <c r="CA34" s="569"/>
      <c r="CB34" s="569"/>
      <c r="CC34" s="569"/>
      <c r="CD34" s="569"/>
      <c r="CE34" s="569"/>
      <c r="CF34" s="569"/>
      <c r="CG34" s="569"/>
      <c r="CH34" s="569"/>
      <c r="CI34" s="569"/>
      <c r="CJ34" s="569"/>
      <c r="CK34" s="569"/>
      <c r="CL34" s="569"/>
      <c r="CM34" s="569"/>
      <c r="CN34" s="167"/>
      <c r="CO34" s="568">
        <f>IF(CQ34="","",MAX(C34:D43,U34:V43,AM34:AN43,BE34:BF43,BW34:BX43)+1)</f>
        <v>26</v>
      </c>
      <c r="CP34" s="568"/>
      <c r="CQ34" s="569" t="str">
        <f>IF('各会計、関係団体の財政状況及び健全化判断比率'!BS7="","",'各会計、関係団体の財政状況及び健全化判断比率'!BS7)</f>
        <v>浜松市医療公社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母子父子寡婦福祉資金貸付事業</v>
      </c>
      <c r="F35" s="569"/>
      <c r="G35" s="569"/>
      <c r="H35" s="569"/>
      <c r="I35" s="569"/>
      <c r="J35" s="569"/>
      <c r="K35" s="569"/>
      <c r="L35" s="569"/>
      <c r="M35" s="569"/>
      <c r="N35" s="569"/>
      <c r="O35" s="569"/>
      <c r="P35" s="569"/>
      <c r="Q35" s="569"/>
      <c r="R35" s="569"/>
      <c r="S35" s="569"/>
      <c r="T35" s="167"/>
      <c r="U35" s="568">
        <f>IF(W35="","",U34+1)</f>
        <v>8</v>
      </c>
      <c r="V35" s="568"/>
      <c r="W35" s="569" t="str">
        <f>IF('各会計、関係団体の財政状況及び健全化判断比率'!B29="","",'各会計、関係団体の財政状況及び健全化判断比率'!B29)</f>
        <v>介護保険事業</v>
      </c>
      <c r="X35" s="569"/>
      <c r="Y35" s="569"/>
      <c r="Z35" s="569"/>
      <c r="AA35" s="569"/>
      <c r="AB35" s="569"/>
      <c r="AC35" s="569"/>
      <c r="AD35" s="569"/>
      <c r="AE35" s="569"/>
      <c r="AF35" s="569"/>
      <c r="AG35" s="569"/>
      <c r="AH35" s="569"/>
      <c r="AI35" s="569"/>
      <c r="AJ35" s="569"/>
      <c r="AK35" s="569"/>
      <c r="AL35" s="167"/>
      <c r="AM35" s="568">
        <f t="shared" ref="AM35:AM43" si="0">IF(AO35="","",AM34+1)</f>
        <v>13</v>
      </c>
      <c r="AN35" s="568"/>
      <c r="AO35" s="569" t="str">
        <f>IF('各会計、関係団体の財政状況及び健全化判断比率'!B34="","",'各会計、関係団体の財政状況及び健全化判断比率'!B34)</f>
        <v>水道事業</v>
      </c>
      <c r="AP35" s="569"/>
      <c r="AQ35" s="569"/>
      <c r="AR35" s="569"/>
      <c r="AS35" s="569"/>
      <c r="AT35" s="569"/>
      <c r="AU35" s="569"/>
      <c r="AV35" s="569"/>
      <c r="AW35" s="569"/>
      <c r="AX35" s="569"/>
      <c r="AY35" s="569"/>
      <c r="AZ35" s="569"/>
      <c r="BA35" s="569"/>
      <c r="BB35" s="569"/>
      <c r="BC35" s="569"/>
      <c r="BD35" s="167"/>
      <c r="BE35" s="568">
        <f t="shared" ref="BE35:BE43" si="1">IF(BG35="","",BE34+1)</f>
        <v>16</v>
      </c>
      <c r="BF35" s="568"/>
      <c r="BG35" s="569" t="str">
        <f>IF('各会計、関係団体の財政状況及び健全化判断比率'!B37="","",'各会計、関係団体の財政状況及び健全化判断比率'!B37)</f>
        <v>農業集落排水事業</v>
      </c>
      <c r="BH35" s="569"/>
      <c r="BI35" s="569"/>
      <c r="BJ35" s="569"/>
      <c r="BK35" s="569"/>
      <c r="BL35" s="569"/>
      <c r="BM35" s="569"/>
      <c r="BN35" s="569"/>
      <c r="BO35" s="569"/>
      <c r="BP35" s="569"/>
      <c r="BQ35" s="569"/>
      <c r="BR35" s="569"/>
      <c r="BS35" s="569"/>
      <c r="BT35" s="569"/>
      <c r="BU35" s="569"/>
      <c r="BV35" s="167"/>
      <c r="BW35" s="568">
        <f t="shared" ref="BW35:BW43" si="2">IF(BY35="","",BW34+1)</f>
        <v>20</v>
      </c>
      <c r="BX35" s="568"/>
      <c r="BY35" s="569" t="str">
        <f>IF('各会計、関係団体の財政状況及び健全化判断比率'!B69="","",'各会計、関係団体の財政状況及び健全化判断比率'!B69)</f>
        <v>東遠学園組合</v>
      </c>
      <c r="BZ35" s="569"/>
      <c r="CA35" s="569"/>
      <c r="CB35" s="569"/>
      <c r="CC35" s="569"/>
      <c r="CD35" s="569"/>
      <c r="CE35" s="569"/>
      <c r="CF35" s="569"/>
      <c r="CG35" s="569"/>
      <c r="CH35" s="569"/>
      <c r="CI35" s="569"/>
      <c r="CJ35" s="569"/>
      <c r="CK35" s="569"/>
      <c r="CL35" s="569"/>
      <c r="CM35" s="569"/>
      <c r="CN35" s="167"/>
      <c r="CO35" s="568">
        <f t="shared" ref="CO35:CO43" si="3">IF(CQ35="","",CO34+1)</f>
        <v>27</v>
      </c>
      <c r="CP35" s="568"/>
      <c r="CQ35" s="569" t="str">
        <f>IF('各会計、関係団体の財政状況及び健全化判断比率'!BS8="","",'各会計、関係団体の財政状況及び健全化判断比率'!BS8)</f>
        <v>浜松市花みどり振興財団</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公共用地取得事業</v>
      </c>
      <c r="F36" s="569"/>
      <c r="G36" s="569"/>
      <c r="H36" s="569"/>
      <c r="I36" s="569"/>
      <c r="J36" s="569"/>
      <c r="K36" s="569"/>
      <c r="L36" s="569"/>
      <c r="M36" s="569"/>
      <c r="N36" s="569"/>
      <c r="O36" s="569"/>
      <c r="P36" s="569"/>
      <c r="Q36" s="569"/>
      <c r="R36" s="569"/>
      <c r="S36" s="569"/>
      <c r="T36" s="167"/>
      <c r="U36" s="568">
        <f t="shared" ref="U36:U43" si="4">IF(W36="","",U35+1)</f>
        <v>9</v>
      </c>
      <c r="V36" s="568"/>
      <c r="W36" s="569" t="str">
        <f>IF('各会計、関係団体の財政状況及び健全化判断比率'!B30="","",'各会計、関係団体の財政状況及び健全化判断比率'!B30)</f>
        <v>後期高齢者医療事業</v>
      </c>
      <c r="X36" s="569"/>
      <c r="Y36" s="569"/>
      <c r="Z36" s="569"/>
      <c r="AA36" s="569"/>
      <c r="AB36" s="569"/>
      <c r="AC36" s="569"/>
      <c r="AD36" s="569"/>
      <c r="AE36" s="569"/>
      <c r="AF36" s="569"/>
      <c r="AG36" s="569"/>
      <c r="AH36" s="569"/>
      <c r="AI36" s="569"/>
      <c r="AJ36" s="569"/>
      <c r="AK36" s="569"/>
      <c r="AL36" s="167"/>
      <c r="AM36" s="568">
        <f t="shared" si="0"/>
        <v>14</v>
      </c>
      <c r="AN36" s="568"/>
      <c r="AO36" s="569" t="str">
        <f>IF('各会計、関係団体の財政状況及び健全化判断比率'!B35="","",'各会計、関係団体の財政状況及び健全化判断比率'!B35)</f>
        <v>下水道事業</v>
      </c>
      <c r="AP36" s="569"/>
      <c r="AQ36" s="569"/>
      <c r="AR36" s="569"/>
      <c r="AS36" s="569"/>
      <c r="AT36" s="569"/>
      <c r="AU36" s="569"/>
      <c r="AV36" s="569"/>
      <c r="AW36" s="569"/>
      <c r="AX36" s="569"/>
      <c r="AY36" s="569"/>
      <c r="AZ36" s="569"/>
      <c r="BA36" s="569"/>
      <c r="BB36" s="569"/>
      <c r="BC36" s="569"/>
      <c r="BD36" s="167"/>
      <c r="BE36" s="568">
        <f t="shared" si="1"/>
        <v>17</v>
      </c>
      <c r="BF36" s="568"/>
      <c r="BG36" s="569" t="str">
        <f>IF('各会計、関係団体の財政状況及び健全化判断比率'!B38="","",'各会計、関係団体の財政状況及び健全化判断比率'!B38)</f>
        <v>中央卸売市場事業</v>
      </c>
      <c r="BH36" s="569"/>
      <c r="BI36" s="569"/>
      <c r="BJ36" s="569"/>
      <c r="BK36" s="569"/>
      <c r="BL36" s="569"/>
      <c r="BM36" s="569"/>
      <c r="BN36" s="569"/>
      <c r="BO36" s="569"/>
      <c r="BP36" s="569"/>
      <c r="BQ36" s="569"/>
      <c r="BR36" s="569"/>
      <c r="BS36" s="569"/>
      <c r="BT36" s="569"/>
      <c r="BU36" s="569"/>
      <c r="BV36" s="167"/>
      <c r="BW36" s="568">
        <f t="shared" si="2"/>
        <v>21</v>
      </c>
      <c r="BX36" s="568"/>
      <c r="BY36" s="569" t="str">
        <f>IF('各会計、関係団体の財政状況及び健全化判断比率'!B70="","",'各会計、関係団体の財政状況及び健全化判断比率'!B70)</f>
        <v>浜名学園組合</v>
      </c>
      <c r="BZ36" s="569"/>
      <c r="CA36" s="569"/>
      <c r="CB36" s="569"/>
      <c r="CC36" s="569"/>
      <c r="CD36" s="569"/>
      <c r="CE36" s="569"/>
      <c r="CF36" s="569"/>
      <c r="CG36" s="569"/>
      <c r="CH36" s="569"/>
      <c r="CI36" s="569"/>
      <c r="CJ36" s="569"/>
      <c r="CK36" s="569"/>
      <c r="CL36" s="569"/>
      <c r="CM36" s="569"/>
      <c r="CN36" s="167"/>
      <c r="CO36" s="568">
        <f t="shared" si="3"/>
        <v>28</v>
      </c>
      <c r="CP36" s="568"/>
      <c r="CQ36" s="569" t="str">
        <f>IF('各会計、関係団体の財政状況及び健全化判断比率'!BS9="","",'各会計、関係団体の財政状況及び健全化判断比率'!BS9)</f>
        <v>浜松国際交流協会</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育英事業</v>
      </c>
      <c r="F37" s="569"/>
      <c r="G37" s="569"/>
      <c r="H37" s="569"/>
      <c r="I37" s="569"/>
      <c r="J37" s="569"/>
      <c r="K37" s="569"/>
      <c r="L37" s="569"/>
      <c r="M37" s="569"/>
      <c r="N37" s="569"/>
      <c r="O37" s="569"/>
      <c r="P37" s="569"/>
      <c r="Q37" s="569"/>
      <c r="R37" s="569"/>
      <c r="S37" s="569"/>
      <c r="T37" s="167"/>
      <c r="U37" s="568">
        <f t="shared" si="4"/>
        <v>10</v>
      </c>
      <c r="V37" s="568"/>
      <c r="W37" s="569" t="str">
        <f>IF('各会計、関係団体の財政状況及び健全化判断比率'!B31="","",'各会計、関係団体の財政状況及び健全化判断比率'!B31)</f>
        <v>小型自動車競走事業</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18</v>
      </c>
      <c r="BF37" s="568"/>
      <c r="BG37" s="569" t="str">
        <f>IF('各会計、関係団体の財政状況及び健全化判断比率'!B39="","",'各会計、関係団体の財政状況及び健全化判断比率'!B39)</f>
        <v>簡易水道事業</v>
      </c>
      <c r="BH37" s="569"/>
      <c r="BI37" s="569"/>
      <c r="BJ37" s="569"/>
      <c r="BK37" s="569"/>
      <c r="BL37" s="569"/>
      <c r="BM37" s="569"/>
      <c r="BN37" s="569"/>
      <c r="BO37" s="569"/>
      <c r="BP37" s="569"/>
      <c r="BQ37" s="569"/>
      <c r="BR37" s="569"/>
      <c r="BS37" s="569"/>
      <c r="BT37" s="569"/>
      <c r="BU37" s="569"/>
      <c r="BV37" s="167"/>
      <c r="BW37" s="568">
        <f t="shared" si="2"/>
        <v>22</v>
      </c>
      <c r="BX37" s="568"/>
      <c r="BY37" s="569" t="str">
        <f>IF('各会計、関係団体の財政状況及び健全化判断比率'!B71="","",'各会計、関係団体の財政状況及び健全化判断比率'!B71)</f>
        <v>養護老人ホームとよおか管理組合</v>
      </c>
      <c r="BZ37" s="569"/>
      <c r="CA37" s="569"/>
      <c r="CB37" s="569"/>
      <c r="CC37" s="569"/>
      <c r="CD37" s="569"/>
      <c r="CE37" s="569"/>
      <c r="CF37" s="569"/>
      <c r="CG37" s="569"/>
      <c r="CH37" s="569"/>
      <c r="CI37" s="569"/>
      <c r="CJ37" s="569"/>
      <c r="CK37" s="569"/>
      <c r="CL37" s="569"/>
      <c r="CM37" s="569"/>
      <c r="CN37" s="167"/>
      <c r="CO37" s="568">
        <f t="shared" si="3"/>
        <v>29</v>
      </c>
      <c r="CP37" s="568"/>
      <c r="CQ37" s="569" t="str">
        <f>IF('各会計、関係団体の財政状況及び健全化判断比率'!BS10="","",'各会計、関係団体の財政状況及び健全化判断比率'!BS10)</f>
        <v>浜松市勤労福祉協会</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f t="shared" ref="C38:C43" si="5">IF(E38="","",C37+1)</f>
        <v>5</v>
      </c>
      <c r="D38" s="568"/>
      <c r="E38" s="569" t="str">
        <f>IF('各会計、関係団体の財政状況及び健全化判断比率'!B11="","",'各会計、関係団体の財政状況及び健全化判断比率'!B11)</f>
        <v>学童等災害共済事業</v>
      </c>
      <c r="F38" s="569"/>
      <c r="G38" s="569"/>
      <c r="H38" s="569"/>
      <c r="I38" s="569"/>
      <c r="J38" s="569"/>
      <c r="K38" s="569"/>
      <c r="L38" s="569"/>
      <c r="M38" s="569"/>
      <c r="N38" s="569"/>
      <c r="O38" s="569"/>
      <c r="P38" s="569"/>
      <c r="Q38" s="569"/>
      <c r="R38" s="569"/>
      <c r="S38" s="569"/>
      <c r="T38" s="167"/>
      <c r="U38" s="568">
        <f t="shared" si="4"/>
        <v>11</v>
      </c>
      <c r="V38" s="568"/>
      <c r="W38" s="569" t="str">
        <f>IF('各会計、関係団体の財政状況及び健全化判断比率'!B32="","",'各会計、関係団体の財政状況及び健全化判断比率'!B32)</f>
        <v>駐車場事業</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23</v>
      </c>
      <c r="BX38" s="568"/>
      <c r="BY38" s="569" t="str">
        <f>IF('各会計、関係団体の財政状況及び健全化判断比率'!B72="","",'各会計、関係団体の財政状況及び健全化判断比率'!B72)</f>
        <v>静岡県後期高齢者医療広域連合（一般会計）</v>
      </c>
      <c r="BZ38" s="569"/>
      <c r="CA38" s="569"/>
      <c r="CB38" s="569"/>
      <c r="CC38" s="569"/>
      <c r="CD38" s="569"/>
      <c r="CE38" s="569"/>
      <c r="CF38" s="569"/>
      <c r="CG38" s="569"/>
      <c r="CH38" s="569"/>
      <c r="CI38" s="569"/>
      <c r="CJ38" s="569"/>
      <c r="CK38" s="569"/>
      <c r="CL38" s="569"/>
      <c r="CM38" s="569"/>
      <c r="CN38" s="167"/>
      <c r="CO38" s="568">
        <f t="shared" si="3"/>
        <v>30</v>
      </c>
      <c r="CP38" s="568"/>
      <c r="CQ38" s="569" t="str">
        <f>IF('各会計、関係団体の財政状況及び健全化判断比率'!BS11="","",'各会計、関係団体の財政状況及び健全化判断比率'!BS11)</f>
        <v>浜松まちづくり公社</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f t="shared" si="5"/>
        <v>6</v>
      </c>
      <c r="D39" s="568"/>
      <c r="E39" s="569" t="str">
        <f>IF('各会計、関係団体の財政状況及び健全化判断比率'!B12="","",'各会計、関係団体の財政状況及び健全化判断比率'!B12)</f>
        <v>公債管理</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24</v>
      </c>
      <c r="BX39" s="568"/>
      <c r="BY39" s="569" t="str">
        <f>IF('各会計、関係団体の財政状況及び健全化判断比率'!B73="","",'各会計、関係団体の財政状況及び健全化判断比率'!B73)</f>
        <v>静岡県後期高齢者医療広域連合（特別会計）</v>
      </c>
      <c r="BZ39" s="569"/>
      <c r="CA39" s="569"/>
      <c r="CB39" s="569"/>
      <c r="CC39" s="569"/>
      <c r="CD39" s="569"/>
      <c r="CE39" s="569"/>
      <c r="CF39" s="569"/>
      <c r="CG39" s="569"/>
      <c r="CH39" s="569"/>
      <c r="CI39" s="569"/>
      <c r="CJ39" s="569"/>
      <c r="CK39" s="569"/>
      <c r="CL39" s="569"/>
      <c r="CM39" s="569"/>
      <c r="CN39" s="167"/>
      <c r="CO39" s="568">
        <f t="shared" si="3"/>
        <v>31</v>
      </c>
      <c r="CP39" s="568"/>
      <c r="CQ39" s="569" t="str">
        <f>IF('各会計、関係団体の財政状況及び健全化判断比率'!BS12="","",'各会計、関係団体の財政状況及び健全化判断比率'!BS12)</f>
        <v>浜松市文化振興財団</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25</v>
      </c>
      <c r="BX40" s="568"/>
      <c r="BY40" s="569" t="str">
        <f>IF('各会計、関係団体の財政状況及び健全化判断比率'!B74="","",'各会計、関係団体の財政状況及び健全化判断比率'!B74)</f>
        <v>静岡地方税滞納整理機構</v>
      </c>
      <c r="BZ40" s="569"/>
      <c r="CA40" s="569"/>
      <c r="CB40" s="569"/>
      <c r="CC40" s="569"/>
      <c r="CD40" s="569"/>
      <c r="CE40" s="569"/>
      <c r="CF40" s="569"/>
      <c r="CG40" s="569"/>
      <c r="CH40" s="569"/>
      <c r="CI40" s="569"/>
      <c r="CJ40" s="569"/>
      <c r="CK40" s="569"/>
      <c r="CL40" s="569"/>
      <c r="CM40" s="569"/>
      <c r="CN40" s="167"/>
      <c r="CO40" s="568">
        <f t="shared" si="3"/>
        <v>32</v>
      </c>
      <c r="CP40" s="568"/>
      <c r="CQ40" s="569" t="str">
        <f>IF('各会計、関係団体の財政状況及び健全化判断比率'!BS13="","",'各会計、関係団体の財政状況及び健全化判断比率'!BS13)</f>
        <v>浜松交響楽団</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f t="shared" si="3"/>
        <v>33</v>
      </c>
      <c r="CP41" s="568"/>
      <c r="CQ41" s="569" t="str">
        <f>IF('各会計、関係団体の財政状況及び健全化判断比率'!BS14="","",'各会計、関係団体の財政状況及び健全化判断比率'!BS14)</f>
        <v>浜松市清掃公社</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f t="shared" si="3"/>
        <v>34</v>
      </c>
      <c r="CP42" s="568"/>
      <c r="CQ42" s="569" t="str">
        <f>IF('各会計、関係団体の財政状況及び健全化判断比率'!BS15="","",'各会計、関係団体の財政状況及び健全化判断比率'!BS15)</f>
        <v>なゆた浜北</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f t="shared" si="3"/>
        <v>35</v>
      </c>
      <c r="CP43" s="568"/>
      <c r="CQ43" s="569" t="str">
        <f>IF('各会計、関係団体の財政状況及び健全化判断比率'!BS16="","",'各会計、関係団体の財政状況及び健全化判断比率'!BS16)</f>
        <v>浜松地域イノベーション推進機構</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6" t="s">
        <v>536</v>
      </c>
      <c r="D34" s="1156"/>
      <c r="E34" s="1157"/>
      <c r="F34" s="32">
        <v>5.66</v>
      </c>
      <c r="G34" s="33">
        <v>5.89</v>
      </c>
      <c r="H34" s="33">
        <v>6.5</v>
      </c>
      <c r="I34" s="33">
        <v>6.83</v>
      </c>
      <c r="J34" s="34">
        <v>7.24</v>
      </c>
      <c r="K34" s="22"/>
      <c r="L34" s="22"/>
      <c r="M34" s="22"/>
      <c r="N34" s="22"/>
      <c r="O34" s="22"/>
      <c r="P34" s="22"/>
    </row>
    <row r="35" spans="1:16" ht="39" customHeight="1" x14ac:dyDescent="0.15">
      <c r="A35" s="22"/>
      <c r="B35" s="35"/>
      <c r="C35" s="1150" t="s">
        <v>537</v>
      </c>
      <c r="D35" s="1151"/>
      <c r="E35" s="1152"/>
      <c r="F35" s="36">
        <v>3.73</v>
      </c>
      <c r="G35" s="37">
        <v>3.73</v>
      </c>
      <c r="H35" s="37">
        <v>3.26</v>
      </c>
      <c r="I35" s="37">
        <v>4.25</v>
      </c>
      <c r="J35" s="38">
        <v>3.82</v>
      </c>
      <c r="K35" s="22"/>
      <c r="L35" s="22"/>
      <c r="M35" s="22"/>
      <c r="N35" s="22"/>
      <c r="O35" s="22"/>
      <c r="P35" s="22"/>
    </row>
    <row r="36" spans="1:16" ht="39" customHeight="1" x14ac:dyDescent="0.15">
      <c r="A36" s="22"/>
      <c r="B36" s="35"/>
      <c r="C36" s="1150" t="s">
        <v>538</v>
      </c>
      <c r="D36" s="1151"/>
      <c r="E36" s="1152"/>
      <c r="F36" s="36">
        <v>2.16</v>
      </c>
      <c r="G36" s="37">
        <v>1.84</v>
      </c>
      <c r="H36" s="37">
        <v>1.66</v>
      </c>
      <c r="I36" s="37">
        <v>1.75</v>
      </c>
      <c r="J36" s="38">
        <v>1.55</v>
      </c>
      <c r="K36" s="22"/>
      <c r="L36" s="22"/>
      <c r="M36" s="22"/>
      <c r="N36" s="22"/>
      <c r="O36" s="22"/>
      <c r="P36" s="22"/>
    </row>
    <row r="37" spans="1:16" ht="39" customHeight="1" x14ac:dyDescent="0.15">
      <c r="A37" s="22"/>
      <c r="B37" s="35"/>
      <c r="C37" s="1150" t="s">
        <v>539</v>
      </c>
      <c r="D37" s="1151"/>
      <c r="E37" s="1152"/>
      <c r="F37" s="36">
        <v>0.17</v>
      </c>
      <c r="G37" s="37">
        <v>0.24</v>
      </c>
      <c r="H37" s="37">
        <v>0.31</v>
      </c>
      <c r="I37" s="37">
        <v>0.25</v>
      </c>
      <c r="J37" s="38">
        <v>1.21</v>
      </c>
      <c r="K37" s="22"/>
      <c r="L37" s="22"/>
      <c r="M37" s="22"/>
      <c r="N37" s="22"/>
      <c r="O37" s="22"/>
      <c r="P37" s="22"/>
    </row>
    <row r="38" spans="1:16" ht="39" customHeight="1" x14ac:dyDescent="0.15">
      <c r="A38" s="22"/>
      <c r="B38" s="35"/>
      <c r="C38" s="1150" t="s">
        <v>540</v>
      </c>
      <c r="D38" s="1151"/>
      <c r="E38" s="1152"/>
      <c r="F38" s="36">
        <v>0.99</v>
      </c>
      <c r="G38" s="37">
        <v>1.2</v>
      </c>
      <c r="H38" s="37">
        <v>1.1200000000000001</v>
      </c>
      <c r="I38" s="37">
        <v>1.29</v>
      </c>
      <c r="J38" s="38">
        <v>1.01</v>
      </c>
      <c r="K38" s="22"/>
      <c r="L38" s="22"/>
      <c r="M38" s="22"/>
      <c r="N38" s="22"/>
      <c r="O38" s="22"/>
      <c r="P38" s="22"/>
    </row>
    <row r="39" spans="1:16" ht="39" customHeight="1" x14ac:dyDescent="0.15">
      <c r="A39" s="22"/>
      <c r="B39" s="35"/>
      <c r="C39" s="1150" t="s">
        <v>541</v>
      </c>
      <c r="D39" s="1151"/>
      <c r="E39" s="1152"/>
      <c r="F39" s="36">
        <v>1.19</v>
      </c>
      <c r="G39" s="37">
        <v>0.53</v>
      </c>
      <c r="H39" s="37">
        <v>0.62</v>
      </c>
      <c r="I39" s="37">
        <v>0.36</v>
      </c>
      <c r="J39" s="38">
        <v>0.47</v>
      </c>
      <c r="K39" s="22"/>
      <c r="L39" s="22"/>
      <c r="M39" s="22"/>
      <c r="N39" s="22"/>
      <c r="O39" s="22"/>
      <c r="P39" s="22"/>
    </row>
    <row r="40" spans="1:16" ht="39" customHeight="1" x14ac:dyDescent="0.15">
      <c r="A40" s="22"/>
      <c r="B40" s="35"/>
      <c r="C40" s="1150" t="s">
        <v>542</v>
      </c>
      <c r="D40" s="1151"/>
      <c r="E40" s="1152"/>
      <c r="F40" s="36">
        <v>0.39</v>
      </c>
      <c r="G40" s="37">
        <v>0.38</v>
      </c>
      <c r="H40" s="37">
        <v>0.38</v>
      </c>
      <c r="I40" s="37">
        <v>0.38</v>
      </c>
      <c r="J40" s="38">
        <v>0.37</v>
      </c>
      <c r="K40" s="22"/>
      <c r="L40" s="22"/>
      <c r="M40" s="22"/>
      <c r="N40" s="22"/>
      <c r="O40" s="22"/>
      <c r="P40" s="22"/>
    </row>
    <row r="41" spans="1:16" ht="39" customHeight="1" x14ac:dyDescent="0.15">
      <c r="A41" s="22"/>
      <c r="B41" s="35"/>
      <c r="C41" s="1150" t="s">
        <v>543</v>
      </c>
      <c r="D41" s="1151"/>
      <c r="E41" s="1152"/>
      <c r="F41" s="36">
        <v>0</v>
      </c>
      <c r="G41" s="37">
        <v>0</v>
      </c>
      <c r="H41" s="37">
        <v>0.01</v>
      </c>
      <c r="I41" s="37">
        <v>0.03</v>
      </c>
      <c r="J41" s="38">
        <v>0.06</v>
      </c>
      <c r="K41" s="22"/>
      <c r="L41" s="22"/>
      <c r="M41" s="22"/>
      <c r="N41" s="22"/>
      <c r="O41" s="22"/>
      <c r="P41" s="22"/>
    </row>
    <row r="42" spans="1:16" ht="39" customHeight="1" x14ac:dyDescent="0.15">
      <c r="A42" s="22"/>
      <c r="B42" s="39"/>
      <c r="C42" s="1150" t="s">
        <v>544</v>
      </c>
      <c r="D42" s="1151"/>
      <c r="E42" s="1152"/>
      <c r="F42" s="36" t="s">
        <v>490</v>
      </c>
      <c r="G42" s="37" t="s">
        <v>490</v>
      </c>
      <c r="H42" s="37" t="s">
        <v>490</v>
      </c>
      <c r="I42" s="37" t="s">
        <v>490</v>
      </c>
      <c r="J42" s="38" t="s">
        <v>490</v>
      </c>
      <c r="K42" s="22"/>
      <c r="L42" s="22"/>
      <c r="M42" s="22"/>
      <c r="N42" s="22"/>
      <c r="O42" s="22"/>
      <c r="P42" s="22"/>
    </row>
    <row r="43" spans="1:16" ht="39" customHeight="1" thickBot="1" x14ac:dyDescent="0.2">
      <c r="A43" s="22"/>
      <c r="B43" s="40"/>
      <c r="C43" s="1153" t="s">
        <v>545</v>
      </c>
      <c r="D43" s="1154"/>
      <c r="E43" s="1155"/>
      <c r="F43" s="41">
        <v>0.2</v>
      </c>
      <c r="G43" s="42">
        <v>0.13</v>
      </c>
      <c r="H43" s="42">
        <v>0.23</v>
      </c>
      <c r="I43" s="42">
        <v>0.05</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5" zoomScaleNormal="1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35097</v>
      </c>
      <c r="L45" s="60">
        <v>34933</v>
      </c>
      <c r="M45" s="60">
        <v>35577</v>
      </c>
      <c r="N45" s="60">
        <v>33791</v>
      </c>
      <c r="O45" s="61">
        <v>33241</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490</v>
      </c>
      <c r="L46" s="64" t="s">
        <v>490</v>
      </c>
      <c r="M46" s="64" t="s">
        <v>490</v>
      </c>
      <c r="N46" s="64" t="s">
        <v>490</v>
      </c>
      <c r="O46" s="65" t="s">
        <v>490</v>
      </c>
      <c r="P46" s="48"/>
      <c r="Q46" s="48"/>
      <c r="R46" s="48"/>
      <c r="S46" s="48"/>
      <c r="T46" s="48"/>
      <c r="U46" s="48"/>
    </row>
    <row r="47" spans="1:21" ht="30.75" customHeight="1" x14ac:dyDescent="0.15">
      <c r="A47" s="48"/>
      <c r="B47" s="1168"/>
      <c r="C47" s="1169"/>
      <c r="D47" s="62"/>
      <c r="E47" s="1160" t="s">
        <v>14</v>
      </c>
      <c r="F47" s="1160"/>
      <c r="G47" s="1160"/>
      <c r="H47" s="1160"/>
      <c r="I47" s="1160"/>
      <c r="J47" s="1161"/>
      <c r="K47" s="63">
        <v>1667</v>
      </c>
      <c r="L47" s="64">
        <v>2000</v>
      </c>
      <c r="M47" s="64">
        <v>2333</v>
      </c>
      <c r="N47" s="64">
        <v>2667</v>
      </c>
      <c r="O47" s="65">
        <v>3000</v>
      </c>
      <c r="P47" s="48"/>
      <c r="Q47" s="48"/>
      <c r="R47" s="48"/>
      <c r="S47" s="48"/>
      <c r="T47" s="48"/>
      <c r="U47" s="48"/>
    </row>
    <row r="48" spans="1:21" ht="30.75" customHeight="1" x14ac:dyDescent="0.15">
      <c r="A48" s="48"/>
      <c r="B48" s="1168"/>
      <c r="C48" s="1169"/>
      <c r="D48" s="62"/>
      <c r="E48" s="1160" t="s">
        <v>15</v>
      </c>
      <c r="F48" s="1160"/>
      <c r="G48" s="1160"/>
      <c r="H48" s="1160"/>
      <c r="I48" s="1160"/>
      <c r="J48" s="1161"/>
      <c r="K48" s="63">
        <v>6510</v>
      </c>
      <c r="L48" s="64">
        <v>6427</v>
      </c>
      <c r="M48" s="64">
        <v>6286</v>
      </c>
      <c r="N48" s="64">
        <v>6216</v>
      </c>
      <c r="O48" s="65">
        <v>6494</v>
      </c>
      <c r="P48" s="48"/>
      <c r="Q48" s="48"/>
      <c r="R48" s="48"/>
      <c r="S48" s="48"/>
      <c r="T48" s="48"/>
      <c r="U48" s="48"/>
    </row>
    <row r="49" spans="1:21" ht="30.75" customHeight="1" x14ac:dyDescent="0.15">
      <c r="A49" s="48"/>
      <c r="B49" s="1168"/>
      <c r="C49" s="1169"/>
      <c r="D49" s="62"/>
      <c r="E49" s="1160" t="s">
        <v>16</v>
      </c>
      <c r="F49" s="1160"/>
      <c r="G49" s="1160"/>
      <c r="H49" s="1160"/>
      <c r="I49" s="1160"/>
      <c r="J49" s="1161"/>
      <c r="K49" s="63">
        <v>4</v>
      </c>
      <c r="L49" s="64">
        <v>3</v>
      </c>
      <c r="M49" s="64">
        <v>4</v>
      </c>
      <c r="N49" s="64">
        <v>3</v>
      </c>
      <c r="O49" s="65">
        <v>3</v>
      </c>
      <c r="P49" s="48"/>
      <c r="Q49" s="48"/>
      <c r="R49" s="48"/>
      <c r="S49" s="48"/>
      <c r="T49" s="48"/>
      <c r="U49" s="48"/>
    </row>
    <row r="50" spans="1:21" ht="30.75" customHeight="1" x14ac:dyDescent="0.15">
      <c r="A50" s="48"/>
      <c r="B50" s="1168"/>
      <c r="C50" s="1169"/>
      <c r="D50" s="62"/>
      <c r="E50" s="1160" t="s">
        <v>17</v>
      </c>
      <c r="F50" s="1160"/>
      <c r="G50" s="1160"/>
      <c r="H50" s="1160"/>
      <c r="I50" s="1160"/>
      <c r="J50" s="1161"/>
      <c r="K50" s="63">
        <v>3875</v>
      </c>
      <c r="L50" s="64">
        <v>4922</v>
      </c>
      <c r="M50" s="64">
        <v>1296</v>
      </c>
      <c r="N50" s="64">
        <v>1125</v>
      </c>
      <c r="O50" s="65">
        <v>1194</v>
      </c>
      <c r="P50" s="48"/>
      <c r="Q50" s="48"/>
      <c r="R50" s="48"/>
      <c r="S50" s="48"/>
      <c r="T50" s="48"/>
      <c r="U50" s="48"/>
    </row>
    <row r="51" spans="1:21" ht="30.75" customHeight="1" x14ac:dyDescent="0.15">
      <c r="A51" s="48"/>
      <c r="B51" s="1170"/>
      <c r="C51" s="1171"/>
      <c r="D51" s="66"/>
      <c r="E51" s="1160" t="s">
        <v>18</v>
      </c>
      <c r="F51" s="1160"/>
      <c r="G51" s="1160"/>
      <c r="H51" s="1160"/>
      <c r="I51" s="1160"/>
      <c r="J51" s="1161"/>
      <c r="K51" s="63" t="s">
        <v>490</v>
      </c>
      <c r="L51" s="64" t="s">
        <v>490</v>
      </c>
      <c r="M51" s="64" t="s">
        <v>490</v>
      </c>
      <c r="N51" s="64" t="s">
        <v>490</v>
      </c>
      <c r="O51" s="65" t="s">
        <v>490</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29652</v>
      </c>
      <c r="L52" s="64">
        <v>33028</v>
      </c>
      <c r="M52" s="64">
        <v>31433</v>
      </c>
      <c r="N52" s="64">
        <v>31182</v>
      </c>
      <c r="O52" s="65">
        <v>31638</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17501</v>
      </c>
      <c r="L53" s="69">
        <v>15257</v>
      </c>
      <c r="M53" s="69">
        <v>14063</v>
      </c>
      <c r="N53" s="69">
        <v>12620</v>
      </c>
      <c r="O53" s="70">
        <v>12294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145" zoomScaleNormal="14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74" t="s">
        <v>24</v>
      </c>
      <c r="C41" s="1175"/>
      <c r="D41" s="81"/>
      <c r="E41" s="1180" t="s">
        <v>25</v>
      </c>
      <c r="F41" s="1180"/>
      <c r="G41" s="1180"/>
      <c r="H41" s="1181"/>
      <c r="I41" s="82">
        <v>287679</v>
      </c>
      <c r="J41" s="83">
        <v>289757</v>
      </c>
      <c r="K41" s="83">
        <v>286862</v>
      </c>
      <c r="L41" s="83">
        <v>283000</v>
      </c>
      <c r="M41" s="84">
        <v>281064</v>
      </c>
    </row>
    <row r="42" spans="2:13" ht="27.75" customHeight="1" x14ac:dyDescent="0.15">
      <c r="B42" s="1176"/>
      <c r="C42" s="1177"/>
      <c r="D42" s="85"/>
      <c r="E42" s="1182" t="s">
        <v>26</v>
      </c>
      <c r="F42" s="1182"/>
      <c r="G42" s="1182"/>
      <c r="H42" s="1183"/>
      <c r="I42" s="86">
        <v>15006</v>
      </c>
      <c r="J42" s="87">
        <v>13763</v>
      </c>
      <c r="K42" s="87">
        <v>12493</v>
      </c>
      <c r="L42" s="87">
        <v>12337</v>
      </c>
      <c r="M42" s="88">
        <v>11522</v>
      </c>
    </row>
    <row r="43" spans="2:13" ht="27.75" customHeight="1" x14ac:dyDescent="0.15">
      <c r="B43" s="1176"/>
      <c r="C43" s="1177"/>
      <c r="D43" s="85"/>
      <c r="E43" s="1182" t="s">
        <v>27</v>
      </c>
      <c r="F43" s="1182"/>
      <c r="G43" s="1182"/>
      <c r="H43" s="1183"/>
      <c r="I43" s="86">
        <v>97270</v>
      </c>
      <c r="J43" s="87">
        <v>94179</v>
      </c>
      <c r="K43" s="87">
        <v>88999</v>
      </c>
      <c r="L43" s="87">
        <v>84325</v>
      </c>
      <c r="M43" s="88">
        <v>84476</v>
      </c>
    </row>
    <row r="44" spans="2:13" ht="27.75" customHeight="1" x14ac:dyDescent="0.15">
      <c r="B44" s="1176"/>
      <c r="C44" s="1177"/>
      <c r="D44" s="85"/>
      <c r="E44" s="1182" t="s">
        <v>28</v>
      </c>
      <c r="F44" s="1182"/>
      <c r="G44" s="1182"/>
      <c r="H44" s="1183"/>
      <c r="I44" s="86">
        <v>133</v>
      </c>
      <c r="J44" s="87">
        <v>116</v>
      </c>
      <c r="K44" s="87">
        <v>98</v>
      </c>
      <c r="L44" s="87">
        <v>81</v>
      </c>
      <c r="M44" s="88">
        <v>63</v>
      </c>
    </row>
    <row r="45" spans="2:13" ht="27.75" customHeight="1" x14ac:dyDescent="0.15">
      <c r="B45" s="1176"/>
      <c r="C45" s="1177"/>
      <c r="D45" s="85"/>
      <c r="E45" s="1182" t="s">
        <v>29</v>
      </c>
      <c r="F45" s="1182"/>
      <c r="G45" s="1182"/>
      <c r="H45" s="1183"/>
      <c r="I45" s="86">
        <v>45798</v>
      </c>
      <c r="J45" s="87">
        <v>43509</v>
      </c>
      <c r="K45" s="87">
        <v>39382</v>
      </c>
      <c r="L45" s="87">
        <v>37202</v>
      </c>
      <c r="M45" s="88">
        <v>37163</v>
      </c>
    </row>
    <row r="46" spans="2:13" ht="27.75" customHeight="1" x14ac:dyDescent="0.15">
      <c r="B46" s="1176"/>
      <c r="C46" s="1177"/>
      <c r="D46" s="89"/>
      <c r="E46" s="1182" t="s">
        <v>30</v>
      </c>
      <c r="F46" s="1182"/>
      <c r="G46" s="1182"/>
      <c r="H46" s="1183"/>
      <c r="I46" s="86">
        <v>4457</v>
      </c>
      <c r="J46" s="87" t="s">
        <v>490</v>
      </c>
      <c r="K46" s="87" t="s">
        <v>490</v>
      </c>
      <c r="L46" s="87" t="s">
        <v>490</v>
      </c>
      <c r="M46" s="88" t="s">
        <v>490</v>
      </c>
    </row>
    <row r="47" spans="2:13" ht="27.75" customHeight="1" x14ac:dyDescent="0.15">
      <c r="B47" s="1176"/>
      <c r="C47" s="1177"/>
      <c r="D47" s="90"/>
      <c r="E47" s="1184" t="s">
        <v>31</v>
      </c>
      <c r="F47" s="1185"/>
      <c r="G47" s="1185"/>
      <c r="H47" s="1186"/>
      <c r="I47" s="86" t="s">
        <v>490</v>
      </c>
      <c r="J47" s="87" t="s">
        <v>490</v>
      </c>
      <c r="K47" s="87" t="s">
        <v>490</v>
      </c>
      <c r="L47" s="87" t="s">
        <v>490</v>
      </c>
      <c r="M47" s="88" t="s">
        <v>490</v>
      </c>
    </row>
    <row r="48" spans="2:13" ht="27.75" customHeight="1" x14ac:dyDescent="0.15">
      <c r="B48" s="1176"/>
      <c r="C48" s="1177"/>
      <c r="D48" s="85"/>
      <c r="E48" s="1182" t="s">
        <v>32</v>
      </c>
      <c r="F48" s="1182"/>
      <c r="G48" s="1182"/>
      <c r="H48" s="1183"/>
      <c r="I48" s="86" t="s">
        <v>490</v>
      </c>
      <c r="J48" s="87" t="s">
        <v>490</v>
      </c>
      <c r="K48" s="87" t="s">
        <v>490</v>
      </c>
      <c r="L48" s="87" t="s">
        <v>490</v>
      </c>
      <c r="M48" s="88" t="s">
        <v>490</v>
      </c>
    </row>
    <row r="49" spans="2:13" ht="27.75" customHeight="1" x14ac:dyDescent="0.15">
      <c r="B49" s="1178"/>
      <c r="C49" s="1179"/>
      <c r="D49" s="85"/>
      <c r="E49" s="1182" t="s">
        <v>33</v>
      </c>
      <c r="F49" s="1182"/>
      <c r="G49" s="1182"/>
      <c r="H49" s="1183"/>
      <c r="I49" s="86" t="s">
        <v>490</v>
      </c>
      <c r="J49" s="87" t="s">
        <v>490</v>
      </c>
      <c r="K49" s="87" t="s">
        <v>490</v>
      </c>
      <c r="L49" s="87" t="s">
        <v>490</v>
      </c>
      <c r="M49" s="88" t="s">
        <v>490</v>
      </c>
    </row>
    <row r="50" spans="2:13" ht="27.75" customHeight="1" x14ac:dyDescent="0.15">
      <c r="B50" s="1187" t="s">
        <v>34</v>
      </c>
      <c r="C50" s="1188"/>
      <c r="D50" s="91"/>
      <c r="E50" s="1182" t="s">
        <v>35</v>
      </c>
      <c r="F50" s="1182"/>
      <c r="G50" s="1182"/>
      <c r="H50" s="1183"/>
      <c r="I50" s="86">
        <v>45747</v>
      </c>
      <c r="J50" s="87">
        <v>56714</v>
      </c>
      <c r="K50" s="87">
        <v>63039</v>
      </c>
      <c r="L50" s="87">
        <v>63080</v>
      </c>
      <c r="M50" s="88">
        <v>65273</v>
      </c>
    </row>
    <row r="51" spans="2:13" ht="27.75" customHeight="1" x14ac:dyDescent="0.15">
      <c r="B51" s="1176"/>
      <c r="C51" s="1177"/>
      <c r="D51" s="85"/>
      <c r="E51" s="1182" t="s">
        <v>36</v>
      </c>
      <c r="F51" s="1182"/>
      <c r="G51" s="1182"/>
      <c r="H51" s="1183"/>
      <c r="I51" s="86">
        <v>57421</v>
      </c>
      <c r="J51" s="87">
        <v>58690</v>
      </c>
      <c r="K51" s="87">
        <v>57087</v>
      </c>
      <c r="L51" s="87">
        <v>57590</v>
      </c>
      <c r="M51" s="88">
        <v>58626</v>
      </c>
    </row>
    <row r="52" spans="2:13" ht="27.75" customHeight="1" x14ac:dyDescent="0.15">
      <c r="B52" s="1178"/>
      <c r="C52" s="1179"/>
      <c r="D52" s="85"/>
      <c r="E52" s="1182" t="s">
        <v>37</v>
      </c>
      <c r="F52" s="1182"/>
      <c r="G52" s="1182"/>
      <c r="H52" s="1183"/>
      <c r="I52" s="86">
        <v>304091</v>
      </c>
      <c r="J52" s="87">
        <v>312263</v>
      </c>
      <c r="K52" s="87">
        <v>319411</v>
      </c>
      <c r="L52" s="87">
        <v>321450</v>
      </c>
      <c r="M52" s="88">
        <v>330413</v>
      </c>
    </row>
    <row r="53" spans="2:13" ht="27.75" customHeight="1" thickBot="1" x14ac:dyDescent="0.2">
      <c r="B53" s="1189" t="s">
        <v>21</v>
      </c>
      <c r="C53" s="1190"/>
      <c r="D53" s="92"/>
      <c r="E53" s="1191" t="s">
        <v>38</v>
      </c>
      <c r="F53" s="1191"/>
      <c r="G53" s="1191"/>
      <c r="H53" s="1192"/>
      <c r="I53" s="93">
        <v>43084</v>
      </c>
      <c r="J53" s="94">
        <v>13657</v>
      </c>
      <c r="K53" s="94">
        <v>-11704</v>
      </c>
      <c r="L53" s="94">
        <v>-25175</v>
      </c>
      <c r="M53" s="95">
        <v>-40024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47077</v>
      </c>
      <c r="E3" s="118"/>
      <c r="F3" s="119">
        <v>47129</v>
      </c>
      <c r="G3" s="120"/>
      <c r="H3" s="121"/>
    </row>
    <row r="4" spans="1:8" x14ac:dyDescent="0.15">
      <c r="A4" s="122"/>
      <c r="B4" s="123"/>
      <c r="C4" s="124"/>
      <c r="D4" s="125">
        <v>28188</v>
      </c>
      <c r="E4" s="126"/>
      <c r="F4" s="127">
        <v>23069</v>
      </c>
      <c r="G4" s="128"/>
      <c r="H4" s="129"/>
    </row>
    <row r="5" spans="1:8" x14ac:dyDescent="0.15">
      <c r="A5" s="110" t="s">
        <v>523</v>
      </c>
      <c r="B5" s="115"/>
      <c r="C5" s="116"/>
      <c r="D5" s="117">
        <v>54400</v>
      </c>
      <c r="E5" s="118"/>
      <c r="F5" s="119">
        <v>50848</v>
      </c>
      <c r="G5" s="120"/>
      <c r="H5" s="121"/>
    </row>
    <row r="6" spans="1:8" x14ac:dyDescent="0.15">
      <c r="A6" s="122"/>
      <c r="B6" s="123"/>
      <c r="C6" s="124"/>
      <c r="D6" s="125">
        <v>26389</v>
      </c>
      <c r="E6" s="126"/>
      <c r="F6" s="127">
        <v>22583</v>
      </c>
      <c r="G6" s="128"/>
      <c r="H6" s="129"/>
    </row>
    <row r="7" spans="1:8" x14ac:dyDescent="0.15">
      <c r="A7" s="110" t="s">
        <v>524</v>
      </c>
      <c r="B7" s="115"/>
      <c r="C7" s="116"/>
      <c r="D7" s="117">
        <v>47365</v>
      </c>
      <c r="E7" s="118"/>
      <c r="F7" s="119">
        <v>53572</v>
      </c>
      <c r="G7" s="120"/>
      <c r="H7" s="121"/>
    </row>
    <row r="8" spans="1:8" x14ac:dyDescent="0.15">
      <c r="A8" s="122"/>
      <c r="B8" s="123"/>
      <c r="C8" s="124"/>
      <c r="D8" s="125">
        <v>22551</v>
      </c>
      <c r="E8" s="126"/>
      <c r="F8" s="127">
        <v>25259</v>
      </c>
      <c r="G8" s="128"/>
      <c r="H8" s="129"/>
    </row>
    <row r="9" spans="1:8" x14ac:dyDescent="0.15">
      <c r="A9" s="110" t="s">
        <v>525</v>
      </c>
      <c r="B9" s="115"/>
      <c r="C9" s="116"/>
      <c r="D9" s="117">
        <v>59649</v>
      </c>
      <c r="E9" s="118"/>
      <c r="F9" s="119">
        <v>51898</v>
      </c>
      <c r="G9" s="120"/>
      <c r="H9" s="121"/>
    </row>
    <row r="10" spans="1:8" x14ac:dyDescent="0.15">
      <c r="A10" s="122"/>
      <c r="B10" s="123"/>
      <c r="C10" s="124"/>
      <c r="D10" s="125">
        <v>34554</v>
      </c>
      <c r="E10" s="126"/>
      <c r="F10" s="127">
        <v>25986</v>
      </c>
      <c r="G10" s="128"/>
      <c r="H10" s="129"/>
    </row>
    <row r="11" spans="1:8" x14ac:dyDescent="0.15">
      <c r="A11" s="110" t="s">
        <v>526</v>
      </c>
      <c r="B11" s="115"/>
      <c r="C11" s="116"/>
      <c r="D11" s="117">
        <v>64501</v>
      </c>
      <c r="E11" s="118"/>
      <c r="F11" s="119">
        <v>51684</v>
      </c>
      <c r="G11" s="120"/>
      <c r="H11" s="121"/>
    </row>
    <row r="12" spans="1:8" x14ac:dyDescent="0.15">
      <c r="A12" s="122"/>
      <c r="B12" s="123"/>
      <c r="C12" s="130"/>
      <c r="D12" s="125">
        <v>34263</v>
      </c>
      <c r="E12" s="126"/>
      <c r="F12" s="127">
        <v>26671</v>
      </c>
      <c r="G12" s="128"/>
      <c r="H12" s="129"/>
    </row>
    <row r="13" spans="1:8" x14ac:dyDescent="0.15">
      <c r="A13" s="110"/>
      <c r="B13" s="115"/>
      <c r="C13" s="131"/>
      <c r="D13" s="132">
        <v>54598</v>
      </c>
      <c r="E13" s="133"/>
      <c r="F13" s="134">
        <v>51026</v>
      </c>
      <c r="G13" s="135"/>
      <c r="H13" s="121"/>
    </row>
    <row r="14" spans="1:8" x14ac:dyDescent="0.15">
      <c r="A14" s="122"/>
      <c r="B14" s="123"/>
      <c r="C14" s="124"/>
      <c r="D14" s="125">
        <v>29189</v>
      </c>
      <c r="E14" s="126"/>
      <c r="F14" s="127">
        <v>24714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3.74</v>
      </c>
      <c r="C19" s="136">
        <f>ROUND(VALUE(SUBSTITUTE(実質収支比率等に係る経年分析!G$48,"▲","-")),2)</f>
        <v>3.74</v>
      </c>
      <c r="D19" s="136">
        <f>ROUND(VALUE(SUBSTITUTE(実質収支比率等に係る経年分析!H$48,"▲","-")),2)</f>
        <v>3.29</v>
      </c>
      <c r="E19" s="136">
        <f>ROUND(VALUE(SUBSTITUTE(実質収支比率等に係る経年分析!I$48,"▲","-")),2)</f>
        <v>4.29</v>
      </c>
      <c r="F19" s="136">
        <f>ROUND(VALUE(SUBSTITUTE(実質収支比率等に係る経年分析!J$48,"▲","-")),2)</f>
        <v>3.87</v>
      </c>
    </row>
    <row r="20" spans="1:11" x14ac:dyDescent="0.15">
      <c r="A20" s="136" t="s">
        <v>43</v>
      </c>
      <c r="B20" s="136">
        <f>ROUND(VALUE(SUBSTITUTE(実質収支比率等に係る経年分析!F$47,"▲","-")),2)</f>
        <v>8.59</v>
      </c>
      <c r="C20" s="136">
        <f>ROUND(VALUE(SUBSTITUTE(実質収支比率等に係る経年分析!G$47,"▲","-")),2)</f>
        <v>8.5299999999999994</v>
      </c>
      <c r="D20" s="136">
        <f>ROUND(VALUE(SUBSTITUTE(実質収支比率等に係る経年分析!H$47,"▲","-")),2)</f>
        <v>8.5399999999999991</v>
      </c>
      <c r="E20" s="136">
        <f>ROUND(VALUE(SUBSTITUTE(実質収支比率等に係る経年分析!I$47,"▲","-")),2)</f>
        <v>8.5</v>
      </c>
      <c r="F20" s="136">
        <f>ROUND(VALUE(SUBSTITUTE(実質収支比率等に係る経年分析!J$47,"▲","-")),2)</f>
        <v>8.5</v>
      </c>
    </row>
    <row r="21" spans="1:11" x14ac:dyDescent="0.15">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1.04</v>
      </c>
      <c r="F21" s="136">
        <f>IF(ISNUMBER(VALUE(SUBSTITUTE(実質収支比率等に係る経年分析!J$49,"▲","-"))),ROUND(VALUE(SUBSTITUTE(実質収支比率等に係る経年分析!J$49,"▲","-")),2),NA())</f>
        <v>-0.39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母子父子寡婦福祉資金貸付事業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小型自動車競走事業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0.37</v>
      </c>
    </row>
    <row r="31" spans="1:11" x14ac:dyDescent="0.15">
      <c r="A31" s="137" t="str">
        <f>IF(連結実質赤字比率に係る赤字・黒字の構成分析!C$39="",NA(),連結実質赤字比率に係る赤字・黒字の構成分析!C$39)</f>
        <v>国民健康保険事業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0.47</v>
      </c>
    </row>
    <row r="32" spans="1:11" x14ac:dyDescent="0.15">
      <c r="A32" s="137" t="str">
        <f>IF(連結実質赤字比率に係る赤字・黒字の構成分析!C$38="",NA(),連結実質赤字比率に係る赤字・黒字の構成分析!C$38)</f>
        <v>下水道事業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1.1200000000000001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x14ac:dyDescent="0.15">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1.21</v>
      </c>
    </row>
    <row r="34" spans="1:16" x14ac:dyDescent="0.15">
      <c r="A34" s="137" t="str">
        <f>IF(連結実質赤字比率に係る赤字・黒字の構成分析!C$36="",NA(),連結実質赤字比率に係る赤字・黒字の構成分析!C$36)</f>
        <v>病院事業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3.82</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29652</v>
      </c>
      <c r="E42" s="138"/>
      <c r="F42" s="138"/>
      <c r="G42" s="138">
        <f>'実質公債費比率（分子）の構造'!L$52</f>
        <v>33028</v>
      </c>
      <c r="H42" s="138"/>
      <c r="I42" s="138"/>
      <c r="J42" s="138">
        <f>'実質公債費比率（分子）の構造'!M$52</f>
        <v>31433</v>
      </c>
      <c r="K42" s="138"/>
      <c r="L42" s="138"/>
      <c r="M42" s="138">
        <f>'実質公債費比率（分子）の構造'!N$52</f>
        <v>31182</v>
      </c>
      <c r="N42" s="138"/>
      <c r="O42" s="138"/>
      <c r="P42" s="138">
        <f>'実質公債費比率（分子）の構造'!O$52</f>
        <v>31638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3875</v>
      </c>
      <c r="C44" s="138"/>
      <c r="D44" s="138"/>
      <c r="E44" s="138">
        <f>'実質公債費比率（分子）の構造'!L$50</f>
        <v>4922</v>
      </c>
      <c r="F44" s="138"/>
      <c r="G44" s="138"/>
      <c r="H44" s="138">
        <f>'実質公債費比率（分子）の構造'!M$50</f>
        <v>1296</v>
      </c>
      <c r="I44" s="138"/>
      <c r="J44" s="138"/>
      <c r="K44" s="138">
        <f>'実質公債費比率（分子）の構造'!N$50</f>
        <v>1125</v>
      </c>
      <c r="L44" s="138"/>
      <c r="M44" s="138"/>
      <c r="N44" s="138">
        <f>'実質公債費比率（分子）の構造'!O$50</f>
        <v>1194</v>
      </c>
      <c r="O44" s="138"/>
      <c r="P44" s="138"/>
    </row>
    <row r="45" spans="1:16" x14ac:dyDescent="0.15">
      <c r="A45" s="138" t="s">
        <v>54</v>
      </c>
      <c r="B45" s="138">
        <f>'実質公債費比率（分子）の構造'!K$49</f>
        <v>4</v>
      </c>
      <c r="C45" s="138"/>
      <c r="D45" s="138"/>
      <c r="E45" s="138">
        <f>'実質公債費比率（分子）の構造'!L$49</f>
        <v>3</v>
      </c>
      <c r="F45" s="138"/>
      <c r="G45" s="138"/>
      <c r="H45" s="138">
        <f>'実質公債費比率（分子）の構造'!M$49</f>
        <v>4</v>
      </c>
      <c r="I45" s="138"/>
      <c r="J45" s="138"/>
      <c r="K45" s="138">
        <f>'実質公債費比率（分子）の構造'!N$49</f>
        <v>3</v>
      </c>
      <c r="L45" s="138"/>
      <c r="M45" s="138"/>
      <c r="N45" s="138">
        <f>'実質公債費比率（分子）の構造'!O$49</f>
        <v>3</v>
      </c>
      <c r="O45" s="138"/>
      <c r="P45" s="138"/>
    </row>
    <row r="46" spans="1:16" x14ac:dyDescent="0.15">
      <c r="A46" s="138" t="s">
        <v>55</v>
      </c>
      <c r="B46" s="138">
        <f>'実質公債費比率（分子）の構造'!K$48</f>
        <v>6510</v>
      </c>
      <c r="C46" s="138"/>
      <c r="D46" s="138"/>
      <c r="E46" s="138">
        <f>'実質公債費比率（分子）の構造'!L$48</f>
        <v>6427</v>
      </c>
      <c r="F46" s="138"/>
      <c r="G46" s="138"/>
      <c r="H46" s="138">
        <f>'実質公債費比率（分子）の構造'!M$48</f>
        <v>6286</v>
      </c>
      <c r="I46" s="138"/>
      <c r="J46" s="138"/>
      <c r="K46" s="138">
        <f>'実質公債費比率（分子）の構造'!N$48</f>
        <v>6216</v>
      </c>
      <c r="L46" s="138"/>
      <c r="M46" s="138"/>
      <c r="N46" s="138">
        <f>'実質公債費比率（分子）の構造'!O$48</f>
        <v>6494</v>
      </c>
      <c r="O46" s="138"/>
      <c r="P46" s="138"/>
    </row>
    <row r="47" spans="1:16" x14ac:dyDescent="0.15">
      <c r="A47" s="138" t="s">
        <v>56</v>
      </c>
      <c r="B47" s="138">
        <f>'実質公債費比率（分子）の構造'!K$47</f>
        <v>1667</v>
      </c>
      <c r="C47" s="138"/>
      <c r="D47" s="138"/>
      <c r="E47" s="138">
        <f>'実質公債費比率（分子）の構造'!L$47</f>
        <v>2000</v>
      </c>
      <c r="F47" s="138"/>
      <c r="G47" s="138"/>
      <c r="H47" s="138">
        <f>'実質公債費比率（分子）の構造'!M$47</f>
        <v>2333</v>
      </c>
      <c r="I47" s="138"/>
      <c r="J47" s="138"/>
      <c r="K47" s="138">
        <f>'実質公債費比率（分子）の構造'!N$47</f>
        <v>2667</v>
      </c>
      <c r="L47" s="138"/>
      <c r="M47" s="138"/>
      <c r="N47" s="138">
        <f>'実質公債費比率（分子）の構造'!O$47</f>
        <v>3000</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35097</v>
      </c>
      <c r="C49" s="138"/>
      <c r="D49" s="138"/>
      <c r="E49" s="138">
        <f>'実質公債費比率（分子）の構造'!L$45</f>
        <v>34933</v>
      </c>
      <c r="F49" s="138"/>
      <c r="G49" s="138"/>
      <c r="H49" s="138">
        <f>'実質公債費比率（分子）の構造'!M$45</f>
        <v>35577</v>
      </c>
      <c r="I49" s="138"/>
      <c r="J49" s="138"/>
      <c r="K49" s="138">
        <f>'実質公債費比率（分子）の構造'!N$45</f>
        <v>33791</v>
      </c>
      <c r="L49" s="138"/>
      <c r="M49" s="138"/>
      <c r="N49" s="138">
        <f>'実質公債費比率（分子）の構造'!O$45</f>
        <v>33241</v>
      </c>
      <c r="O49" s="138"/>
      <c r="P49" s="138"/>
    </row>
    <row r="50" spans="1:16" x14ac:dyDescent="0.15">
      <c r="A50" s="138" t="s">
        <v>59</v>
      </c>
      <c r="B50" s="138" t="e">
        <f>NA()</f>
        <v>#N/A</v>
      </c>
      <c r="C50" s="138">
        <f>IF(ISNUMBER('実質公債費比率（分子）の構造'!K$53),'実質公債費比率（分子）の構造'!K$53,NA())</f>
        <v>17501</v>
      </c>
      <c r="D50" s="138" t="e">
        <f>NA()</f>
        <v>#N/A</v>
      </c>
      <c r="E50" s="138" t="e">
        <f>NA()</f>
        <v>#N/A</v>
      </c>
      <c r="F50" s="138">
        <f>IF(ISNUMBER('実質公債費比率（分子）の構造'!L$53),'実質公債費比率（分子）の構造'!L$53,NA())</f>
        <v>15257</v>
      </c>
      <c r="G50" s="138" t="e">
        <f>NA()</f>
        <v>#N/A</v>
      </c>
      <c r="H50" s="138" t="e">
        <f>NA()</f>
        <v>#N/A</v>
      </c>
      <c r="I50" s="138">
        <f>IF(ISNUMBER('実質公債費比率（分子）の構造'!M$53),'実質公債費比率（分子）の構造'!M$53,NA())</f>
        <v>14063</v>
      </c>
      <c r="J50" s="138" t="e">
        <f>NA()</f>
        <v>#N/A</v>
      </c>
      <c r="K50" s="138" t="e">
        <f>NA()</f>
        <v>#N/A</v>
      </c>
      <c r="L50" s="138">
        <f>IF(ISNUMBER('実質公債費比率（分子）の構造'!N$53),'実質公債費比率（分子）の構造'!N$53,NA())</f>
        <v>12620</v>
      </c>
      <c r="M50" s="138" t="e">
        <f>NA()</f>
        <v>#N/A</v>
      </c>
      <c r="N50" s="138" t="e">
        <f>NA()</f>
        <v>#N/A</v>
      </c>
      <c r="O50" s="138">
        <f>IF(ISNUMBER('実質公債費比率（分子）の構造'!O$53),'実質公債費比率（分子）の構造'!O$53,NA())</f>
        <v>12294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304091</v>
      </c>
      <c r="E56" s="137"/>
      <c r="F56" s="137"/>
      <c r="G56" s="137">
        <f>'将来負担比率（分子）の構造'!J$52</f>
        <v>312263</v>
      </c>
      <c r="H56" s="137"/>
      <c r="I56" s="137"/>
      <c r="J56" s="137">
        <f>'将来負担比率（分子）の構造'!K$52</f>
        <v>319411</v>
      </c>
      <c r="K56" s="137"/>
      <c r="L56" s="137"/>
      <c r="M56" s="137">
        <f>'将来負担比率（分子）の構造'!L$52</f>
        <v>321450</v>
      </c>
      <c r="N56" s="137"/>
      <c r="O56" s="137"/>
      <c r="P56" s="137">
        <f>'将来負担比率（分子）の構造'!M$52</f>
        <v>330413</v>
      </c>
    </row>
    <row r="57" spans="1:16" x14ac:dyDescent="0.15">
      <c r="A57" s="137" t="s">
        <v>36</v>
      </c>
      <c r="B57" s="137"/>
      <c r="C57" s="137"/>
      <c r="D57" s="137">
        <f>'将来負担比率（分子）の構造'!I$51</f>
        <v>57421</v>
      </c>
      <c r="E57" s="137"/>
      <c r="F57" s="137"/>
      <c r="G57" s="137">
        <f>'将来負担比率（分子）の構造'!J$51</f>
        <v>58690</v>
      </c>
      <c r="H57" s="137"/>
      <c r="I57" s="137"/>
      <c r="J57" s="137">
        <f>'将来負担比率（分子）の構造'!K$51</f>
        <v>57087</v>
      </c>
      <c r="K57" s="137"/>
      <c r="L57" s="137"/>
      <c r="M57" s="137">
        <f>'将来負担比率（分子）の構造'!L$51</f>
        <v>57590</v>
      </c>
      <c r="N57" s="137"/>
      <c r="O57" s="137"/>
      <c r="P57" s="137">
        <f>'将来負担比率（分子）の構造'!M$51</f>
        <v>58626</v>
      </c>
    </row>
    <row r="58" spans="1:16" x14ac:dyDescent="0.15">
      <c r="A58" s="137" t="s">
        <v>35</v>
      </c>
      <c r="B58" s="137"/>
      <c r="C58" s="137"/>
      <c r="D58" s="137">
        <f>'将来負担比率（分子）の構造'!I$50</f>
        <v>45747</v>
      </c>
      <c r="E58" s="137"/>
      <c r="F58" s="137"/>
      <c r="G58" s="137">
        <f>'将来負担比率（分子）の構造'!J$50</f>
        <v>56714</v>
      </c>
      <c r="H58" s="137"/>
      <c r="I58" s="137"/>
      <c r="J58" s="137">
        <f>'将来負担比率（分子）の構造'!K$50</f>
        <v>63039</v>
      </c>
      <c r="K58" s="137"/>
      <c r="L58" s="137"/>
      <c r="M58" s="137">
        <f>'将来負担比率（分子）の構造'!L$50</f>
        <v>63080</v>
      </c>
      <c r="N58" s="137"/>
      <c r="O58" s="137"/>
      <c r="P58" s="137">
        <f>'将来負担比率（分子）の構造'!M$50</f>
        <v>65273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4457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45798</v>
      </c>
      <c r="C62" s="137"/>
      <c r="D62" s="137"/>
      <c r="E62" s="137">
        <f>'将来負担比率（分子）の構造'!J$45</f>
        <v>43509</v>
      </c>
      <c r="F62" s="137"/>
      <c r="G62" s="137"/>
      <c r="H62" s="137">
        <f>'将来負担比率（分子）の構造'!K$45</f>
        <v>39382</v>
      </c>
      <c r="I62" s="137"/>
      <c r="J62" s="137"/>
      <c r="K62" s="137">
        <f>'将来負担比率（分子）の構造'!L$45</f>
        <v>37202</v>
      </c>
      <c r="L62" s="137"/>
      <c r="M62" s="137"/>
      <c r="N62" s="137">
        <f>'将来負担比率（分子）の構造'!M$45</f>
        <v>37163</v>
      </c>
      <c r="O62" s="137"/>
      <c r="P62" s="137"/>
    </row>
    <row r="63" spans="1:16" x14ac:dyDescent="0.15">
      <c r="A63" s="137" t="s">
        <v>28</v>
      </c>
      <c r="B63" s="137">
        <f>'将来負担比率（分子）の構造'!I$44</f>
        <v>133</v>
      </c>
      <c r="C63" s="137"/>
      <c r="D63" s="137"/>
      <c r="E63" s="137">
        <f>'将来負担比率（分子）の構造'!J$44</f>
        <v>116</v>
      </c>
      <c r="F63" s="137"/>
      <c r="G63" s="137"/>
      <c r="H63" s="137">
        <f>'将来負担比率（分子）の構造'!K$44</f>
        <v>98</v>
      </c>
      <c r="I63" s="137"/>
      <c r="J63" s="137"/>
      <c r="K63" s="137">
        <f>'将来負担比率（分子）の構造'!L$44</f>
        <v>81</v>
      </c>
      <c r="L63" s="137"/>
      <c r="M63" s="137"/>
      <c r="N63" s="137">
        <f>'将来負担比率（分子）の構造'!M$44</f>
        <v>63</v>
      </c>
      <c r="O63" s="137"/>
      <c r="P63" s="137"/>
    </row>
    <row r="64" spans="1:16" x14ac:dyDescent="0.15">
      <c r="A64" s="137" t="s">
        <v>27</v>
      </c>
      <c r="B64" s="137">
        <f>'将来負担比率（分子）の構造'!I$43</f>
        <v>97270</v>
      </c>
      <c r="C64" s="137"/>
      <c r="D64" s="137"/>
      <c r="E64" s="137">
        <f>'将来負担比率（分子）の構造'!J$43</f>
        <v>94179</v>
      </c>
      <c r="F64" s="137"/>
      <c r="G64" s="137"/>
      <c r="H64" s="137">
        <f>'将来負担比率（分子）の構造'!K$43</f>
        <v>88999</v>
      </c>
      <c r="I64" s="137"/>
      <c r="J64" s="137"/>
      <c r="K64" s="137">
        <f>'将来負担比率（分子）の構造'!L$43</f>
        <v>84325</v>
      </c>
      <c r="L64" s="137"/>
      <c r="M64" s="137"/>
      <c r="N64" s="137">
        <f>'将来負担比率（分子）の構造'!M$43</f>
        <v>84476</v>
      </c>
      <c r="O64" s="137"/>
      <c r="P64" s="137"/>
    </row>
    <row r="65" spans="1:16" x14ac:dyDescent="0.15">
      <c r="A65" s="137" t="s">
        <v>26</v>
      </c>
      <c r="B65" s="137">
        <f>'将来負担比率（分子）の構造'!I$42</f>
        <v>15006</v>
      </c>
      <c r="C65" s="137"/>
      <c r="D65" s="137"/>
      <c r="E65" s="137">
        <f>'将来負担比率（分子）の構造'!J$42</f>
        <v>13763</v>
      </c>
      <c r="F65" s="137"/>
      <c r="G65" s="137"/>
      <c r="H65" s="137">
        <f>'将来負担比率（分子）の構造'!K$42</f>
        <v>12493</v>
      </c>
      <c r="I65" s="137"/>
      <c r="J65" s="137"/>
      <c r="K65" s="137">
        <f>'将来負担比率（分子）の構造'!L$42</f>
        <v>12337</v>
      </c>
      <c r="L65" s="137"/>
      <c r="M65" s="137"/>
      <c r="N65" s="137">
        <f>'将来負担比率（分子）の構造'!M$42</f>
        <v>11522</v>
      </c>
      <c r="O65" s="137"/>
      <c r="P65" s="137"/>
    </row>
    <row r="66" spans="1:16" x14ac:dyDescent="0.15">
      <c r="A66" s="137" t="s">
        <v>25</v>
      </c>
      <c r="B66" s="137">
        <f>'将来負担比率（分子）の構造'!I$41</f>
        <v>287679</v>
      </c>
      <c r="C66" s="137"/>
      <c r="D66" s="137"/>
      <c r="E66" s="137">
        <f>'将来負担比率（分子）の構造'!J$41</f>
        <v>289757</v>
      </c>
      <c r="F66" s="137"/>
      <c r="G66" s="137"/>
      <c r="H66" s="137">
        <f>'将来負担比率（分子）の構造'!K$41</f>
        <v>286862</v>
      </c>
      <c r="I66" s="137"/>
      <c r="J66" s="137"/>
      <c r="K66" s="137">
        <f>'将来負担比率（分子）の構造'!L$41</f>
        <v>283000</v>
      </c>
      <c r="L66" s="137"/>
      <c r="M66" s="137"/>
      <c r="N66" s="137">
        <f>'将来負担比率（分子）の構造'!M$41</f>
        <v>281064</v>
      </c>
      <c r="O66" s="137"/>
      <c r="P66" s="137"/>
    </row>
    <row r="67" spans="1:16" x14ac:dyDescent="0.15">
      <c r="A67" s="137" t="s">
        <v>63</v>
      </c>
      <c r="B67" s="137" t="e">
        <f>NA()</f>
        <v>#N/A</v>
      </c>
      <c r="C67" s="137">
        <f>IF(ISNUMBER('将来負担比率（分子）の構造'!I$53), IF('将来負担比率（分子）の構造'!I$53 &lt; 0, 0, '将来負担比率（分子）の構造'!I$53), NA())</f>
        <v>43084</v>
      </c>
      <c r="D67" s="137" t="e">
        <f>NA()</f>
        <v>#N/A</v>
      </c>
      <c r="E67" s="137" t="e">
        <f>NA()</f>
        <v>#N/A</v>
      </c>
      <c r="F67" s="137">
        <f>IF(ISNUMBER('将来負担比率（分子）の構造'!J$53), IF('将来負担比率（分子）の構造'!J$53 &lt; 0, 0, '将来負担比率（分子）の構造'!J$53), NA())</f>
        <v>13657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129851562</v>
      </c>
      <c r="S5" s="585"/>
      <c r="T5" s="585"/>
      <c r="U5" s="585"/>
      <c r="V5" s="585"/>
      <c r="W5" s="585"/>
      <c r="X5" s="585"/>
      <c r="Y5" s="586"/>
      <c r="Z5" s="587">
        <v>42.7</v>
      </c>
      <c r="AA5" s="587"/>
      <c r="AB5" s="587"/>
      <c r="AC5" s="587"/>
      <c r="AD5" s="588">
        <v>122502448</v>
      </c>
      <c r="AE5" s="588"/>
      <c r="AF5" s="588"/>
      <c r="AG5" s="588"/>
      <c r="AH5" s="588"/>
      <c r="AI5" s="588"/>
      <c r="AJ5" s="588"/>
      <c r="AK5" s="588"/>
      <c r="AL5" s="589">
        <v>72.400000000000006</v>
      </c>
      <c r="AM5" s="590"/>
      <c r="AN5" s="590"/>
      <c r="AO5" s="591"/>
      <c r="AP5" s="581" t="s">
        <v>210</v>
      </c>
      <c r="AQ5" s="582"/>
      <c r="AR5" s="582"/>
      <c r="AS5" s="582"/>
      <c r="AT5" s="582"/>
      <c r="AU5" s="582"/>
      <c r="AV5" s="582"/>
      <c r="AW5" s="582"/>
      <c r="AX5" s="582"/>
      <c r="AY5" s="582"/>
      <c r="AZ5" s="582"/>
      <c r="BA5" s="582"/>
      <c r="BB5" s="582"/>
      <c r="BC5" s="582"/>
      <c r="BD5" s="582"/>
      <c r="BE5" s="582"/>
      <c r="BF5" s="583"/>
      <c r="BG5" s="595">
        <v>117418117</v>
      </c>
      <c r="BH5" s="596"/>
      <c r="BI5" s="596"/>
      <c r="BJ5" s="596"/>
      <c r="BK5" s="596"/>
      <c r="BL5" s="596"/>
      <c r="BM5" s="596"/>
      <c r="BN5" s="597"/>
      <c r="BO5" s="598">
        <v>90.4</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3524968</v>
      </c>
      <c r="S6" s="596"/>
      <c r="T6" s="596"/>
      <c r="U6" s="596"/>
      <c r="V6" s="596"/>
      <c r="W6" s="596"/>
      <c r="X6" s="596"/>
      <c r="Y6" s="597"/>
      <c r="Z6" s="598">
        <v>1.2</v>
      </c>
      <c r="AA6" s="598"/>
      <c r="AB6" s="598"/>
      <c r="AC6" s="598"/>
      <c r="AD6" s="599">
        <v>3524968</v>
      </c>
      <c r="AE6" s="599"/>
      <c r="AF6" s="599"/>
      <c r="AG6" s="599"/>
      <c r="AH6" s="599"/>
      <c r="AI6" s="599"/>
      <c r="AJ6" s="599"/>
      <c r="AK6" s="599"/>
      <c r="AL6" s="600">
        <v>2.1</v>
      </c>
      <c r="AM6" s="601"/>
      <c r="AN6" s="601"/>
      <c r="AO6" s="602"/>
      <c r="AP6" s="592" t="s">
        <v>216</v>
      </c>
      <c r="AQ6" s="593"/>
      <c r="AR6" s="593"/>
      <c r="AS6" s="593"/>
      <c r="AT6" s="593"/>
      <c r="AU6" s="593"/>
      <c r="AV6" s="593"/>
      <c r="AW6" s="593"/>
      <c r="AX6" s="593"/>
      <c r="AY6" s="593"/>
      <c r="AZ6" s="593"/>
      <c r="BA6" s="593"/>
      <c r="BB6" s="593"/>
      <c r="BC6" s="593"/>
      <c r="BD6" s="593"/>
      <c r="BE6" s="593"/>
      <c r="BF6" s="594"/>
      <c r="BG6" s="595">
        <v>117418117</v>
      </c>
      <c r="BH6" s="596"/>
      <c r="BI6" s="596"/>
      <c r="BJ6" s="596"/>
      <c r="BK6" s="596"/>
      <c r="BL6" s="596"/>
      <c r="BM6" s="596"/>
      <c r="BN6" s="597"/>
      <c r="BO6" s="598">
        <v>90.4</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936091</v>
      </c>
      <c r="CS6" s="596"/>
      <c r="CT6" s="596"/>
      <c r="CU6" s="596"/>
      <c r="CV6" s="596"/>
      <c r="CW6" s="596"/>
      <c r="CX6" s="596"/>
      <c r="CY6" s="597"/>
      <c r="CZ6" s="598">
        <v>0.3</v>
      </c>
      <c r="DA6" s="598"/>
      <c r="DB6" s="598"/>
      <c r="DC6" s="598"/>
      <c r="DD6" s="604" t="s">
        <v>211</v>
      </c>
      <c r="DE6" s="596"/>
      <c r="DF6" s="596"/>
      <c r="DG6" s="596"/>
      <c r="DH6" s="596"/>
      <c r="DI6" s="596"/>
      <c r="DJ6" s="596"/>
      <c r="DK6" s="596"/>
      <c r="DL6" s="596"/>
      <c r="DM6" s="596"/>
      <c r="DN6" s="596"/>
      <c r="DO6" s="596"/>
      <c r="DP6" s="597"/>
      <c r="DQ6" s="604">
        <v>936091</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139316</v>
      </c>
      <c r="S7" s="596"/>
      <c r="T7" s="596"/>
      <c r="U7" s="596"/>
      <c r="V7" s="596"/>
      <c r="W7" s="596"/>
      <c r="X7" s="596"/>
      <c r="Y7" s="597"/>
      <c r="Z7" s="598">
        <v>0</v>
      </c>
      <c r="AA7" s="598"/>
      <c r="AB7" s="598"/>
      <c r="AC7" s="598"/>
      <c r="AD7" s="599">
        <v>139316</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58152847</v>
      </c>
      <c r="BH7" s="596"/>
      <c r="BI7" s="596"/>
      <c r="BJ7" s="596"/>
      <c r="BK7" s="596"/>
      <c r="BL7" s="596"/>
      <c r="BM7" s="596"/>
      <c r="BN7" s="597"/>
      <c r="BO7" s="598">
        <v>44.8</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25057038</v>
      </c>
      <c r="CS7" s="596"/>
      <c r="CT7" s="596"/>
      <c r="CU7" s="596"/>
      <c r="CV7" s="596"/>
      <c r="CW7" s="596"/>
      <c r="CX7" s="596"/>
      <c r="CY7" s="597"/>
      <c r="CZ7" s="598">
        <v>8.5</v>
      </c>
      <c r="DA7" s="598"/>
      <c r="DB7" s="598"/>
      <c r="DC7" s="598"/>
      <c r="DD7" s="604">
        <v>2337323</v>
      </c>
      <c r="DE7" s="596"/>
      <c r="DF7" s="596"/>
      <c r="DG7" s="596"/>
      <c r="DH7" s="596"/>
      <c r="DI7" s="596"/>
      <c r="DJ7" s="596"/>
      <c r="DK7" s="596"/>
      <c r="DL7" s="596"/>
      <c r="DM7" s="596"/>
      <c r="DN7" s="596"/>
      <c r="DO7" s="596"/>
      <c r="DP7" s="597"/>
      <c r="DQ7" s="604">
        <v>20350309</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416126</v>
      </c>
      <c r="S8" s="596"/>
      <c r="T8" s="596"/>
      <c r="U8" s="596"/>
      <c r="V8" s="596"/>
      <c r="W8" s="596"/>
      <c r="X8" s="596"/>
      <c r="Y8" s="597"/>
      <c r="Z8" s="598">
        <v>0.1</v>
      </c>
      <c r="AA8" s="598"/>
      <c r="AB8" s="598"/>
      <c r="AC8" s="598"/>
      <c r="AD8" s="599">
        <v>416126</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1430368</v>
      </c>
      <c r="BH8" s="596"/>
      <c r="BI8" s="596"/>
      <c r="BJ8" s="596"/>
      <c r="BK8" s="596"/>
      <c r="BL8" s="596"/>
      <c r="BM8" s="596"/>
      <c r="BN8" s="597"/>
      <c r="BO8" s="598">
        <v>1.1000000000000001</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101625165</v>
      </c>
      <c r="CS8" s="596"/>
      <c r="CT8" s="596"/>
      <c r="CU8" s="596"/>
      <c r="CV8" s="596"/>
      <c r="CW8" s="596"/>
      <c r="CX8" s="596"/>
      <c r="CY8" s="597"/>
      <c r="CZ8" s="598">
        <v>34.4</v>
      </c>
      <c r="DA8" s="598"/>
      <c r="DB8" s="598"/>
      <c r="DC8" s="598"/>
      <c r="DD8" s="604">
        <v>3218513</v>
      </c>
      <c r="DE8" s="596"/>
      <c r="DF8" s="596"/>
      <c r="DG8" s="596"/>
      <c r="DH8" s="596"/>
      <c r="DI8" s="596"/>
      <c r="DJ8" s="596"/>
      <c r="DK8" s="596"/>
      <c r="DL8" s="596"/>
      <c r="DM8" s="596"/>
      <c r="DN8" s="596"/>
      <c r="DO8" s="596"/>
      <c r="DP8" s="597"/>
      <c r="DQ8" s="604">
        <v>50500632</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317015</v>
      </c>
      <c r="S9" s="596"/>
      <c r="T9" s="596"/>
      <c r="U9" s="596"/>
      <c r="V9" s="596"/>
      <c r="W9" s="596"/>
      <c r="X9" s="596"/>
      <c r="Y9" s="597"/>
      <c r="Z9" s="598">
        <v>0.1</v>
      </c>
      <c r="AA9" s="598"/>
      <c r="AB9" s="598"/>
      <c r="AC9" s="598"/>
      <c r="AD9" s="599">
        <v>317015</v>
      </c>
      <c r="AE9" s="599"/>
      <c r="AF9" s="599"/>
      <c r="AG9" s="599"/>
      <c r="AH9" s="599"/>
      <c r="AI9" s="599"/>
      <c r="AJ9" s="599"/>
      <c r="AK9" s="599"/>
      <c r="AL9" s="600">
        <v>0.2</v>
      </c>
      <c r="AM9" s="601"/>
      <c r="AN9" s="601"/>
      <c r="AO9" s="602"/>
      <c r="AP9" s="592" t="s">
        <v>225</v>
      </c>
      <c r="AQ9" s="593"/>
      <c r="AR9" s="593"/>
      <c r="AS9" s="593"/>
      <c r="AT9" s="593"/>
      <c r="AU9" s="593"/>
      <c r="AV9" s="593"/>
      <c r="AW9" s="593"/>
      <c r="AX9" s="593"/>
      <c r="AY9" s="593"/>
      <c r="AZ9" s="593"/>
      <c r="BA9" s="593"/>
      <c r="BB9" s="593"/>
      <c r="BC9" s="593"/>
      <c r="BD9" s="593"/>
      <c r="BE9" s="593"/>
      <c r="BF9" s="594"/>
      <c r="BG9" s="595">
        <v>46204445</v>
      </c>
      <c r="BH9" s="596"/>
      <c r="BI9" s="596"/>
      <c r="BJ9" s="596"/>
      <c r="BK9" s="596"/>
      <c r="BL9" s="596"/>
      <c r="BM9" s="596"/>
      <c r="BN9" s="597"/>
      <c r="BO9" s="598">
        <v>35.6</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23898498</v>
      </c>
      <c r="CS9" s="596"/>
      <c r="CT9" s="596"/>
      <c r="CU9" s="596"/>
      <c r="CV9" s="596"/>
      <c r="CW9" s="596"/>
      <c r="CX9" s="596"/>
      <c r="CY9" s="597"/>
      <c r="CZ9" s="598">
        <v>8.1</v>
      </c>
      <c r="DA9" s="598"/>
      <c r="DB9" s="598"/>
      <c r="DC9" s="598"/>
      <c r="DD9" s="604">
        <v>2199896</v>
      </c>
      <c r="DE9" s="596"/>
      <c r="DF9" s="596"/>
      <c r="DG9" s="596"/>
      <c r="DH9" s="596"/>
      <c r="DI9" s="596"/>
      <c r="DJ9" s="596"/>
      <c r="DK9" s="596"/>
      <c r="DL9" s="596"/>
      <c r="DM9" s="596"/>
      <c r="DN9" s="596"/>
      <c r="DO9" s="596"/>
      <c r="DP9" s="597"/>
      <c r="DQ9" s="604">
        <v>20040322</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14584070</v>
      </c>
      <c r="S10" s="596"/>
      <c r="T10" s="596"/>
      <c r="U10" s="596"/>
      <c r="V10" s="596"/>
      <c r="W10" s="596"/>
      <c r="X10" s="596"/>
      <c r="Y10" s="597"/>
      <c r="Z10" s="598">
        <v>4.8</v>
      </c>
      <c r="AA10" s="598"/>
      <c r="AB10" s="598"/>
      <c r="AC10" s="598"/>
      <c r="AD10" s="599">
        <v>14584070</v>
      </c>
      <c r="AE10" s="599"/>
      <c r="AF10" s="599"/>
      <c r="AG10" s="599"/>
      <c r="AH10" s="599"/>
      <c r="AI10" s="599"/>
      <c r="AJ10" s="599"/>
      <c r="AK10" s="599"/>
      <c r="AL10" s="600">
        <v>8.6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2662413</v>
      </c>
      <c r="BH10" s="596"/>
      <c r="BI10" s="596"/>
      <c r="BJ10" s="596"/>
      <c r="BK10" s="596"/>
      <c r="BL10" s="596"/>
      <c r="BM10" s="596"/>
      <c r="BN10" s="597"/>
      <c r="BO10" s="598">
        <v>2.1</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374224</v>
      </c>
      <c r="CS10" s="596"/>
      <c r="CT10" s="596"/>
      <c r="CU10" s="596"/>
      <c r="CV10" s="596"/>
      <c r="CW10" s="596"/>
      <c r="CX10" s="596"/>
      <c r="CY10" s="597"/>
      <c r="CZ10" s="598">
        <v>0.1</v>
      </c>
      <c r="DA10" s="598"/>
      <c r="DB10" s="598"/>
      <c r="DC10" s="598"/>
      <c r="DD10" s="604">
        <v>10491</v>
      </c>
      <c r="DE10" s="596"/>
      <c r="DF10" s="596"/>
      <c r="DG10" s="596"/>
      <c r="DH10" s="596"/>
      <c r="DI10" s="596"/>
      <c r="DJ10" s="596"/>
      <c r="DK10" s="596"/>
      <c r="DL10" s="596"/>
      <c r="DM10" s="596"/>
      <c r="DN10" s="596"/>
      <c r="DO10" s="596"/>
      <c r="DP10" s="597"/>
      <c r="DQ10" s="604">
        <v>364098</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95651</v>
      </c>
      <c r="S11" s="596"/>
      <c r="T11" s="596"/>
      <c r="U11" s="596"/>
      <c r="V11" s="596"/>
      <c r="W11" s="596"/>
      <c r="X11" s="596"/>
      <c r="Y11" s="597"/>
      <c r="Z11" s="598">
        <v>0</v>
      </c>
      <c r="AA11" s="598"/>
      <c r="AB11" s="598"/>
      <c r="AC11" s="598"/>
      <c r="AD11" s="599">
        <v>95651</v>
      </c>
      <c r="AE11" s="599"/>
      <c r="AF11" s="599"/>
      <c r="AG11" s="599"/>
      <c r="AH11" s="599"/>
      <c r="AI11" s="599"/>
      <c r="AJ11" s="599"/>
      <c r="AK11" s="599"/>
      <c r="AL11" s="600">
        <v>0.1</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7855621</v>
      </c>
      <c r="BH11" s="596"/>
      <c r="BI11" s="596"/>
      <c r="BJ11" s="596"/>
      <c r="BK11" s="596"/>
      <c r="BL11" s="596"/>
      <c r="BM11" s="596"/>
      <c r="BN11" s="597"/>
      <c r="BO11" s="598">
        <v>6</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4939414</v>
      </c>
      <c r="CS11" s="596"/>
      <c r="CT11" s="596"/>
      <c r="CU11" s="596"/>
      <c r="CV11" s="596"/>
      <c r="CW11" s="596"/>
      <c r="CX11" s="596"/>
      <c r="CY11" s="597"/>
      <c r="CZ11" s="598">
        <v>1.7</v>
      </c>
      <c r="DA11" s="598"/>
      <c r="DB11" s="598"/>
      <c r="DC11" s="598"/>
      <c r="DD11" s="604">
        <v>1916286</v>
      </c>
      <c r="DE11" s="596"/>
      <c r="DF11" s="596"/>
      <c r="DG11" s="596"/>
      <c r="DH11" s="596"/>
      <c r="DI11" s="596"/>
      <c r="DJ11" s="596"/>
      <c r="DK11" s="596"/>
      <c r="DL11" s="596"/>
      <c r="DM11" s="596"/>
      <c r="DN11" s="596"/>
      <c r="DO11" s="596"/>
      <c r="DP11" s="597"/>
      <c r="DQ11" s="604">
        <v>3571245</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52415715</v>
      </c>
      <c r="BH12" s="596"/>
      <c r="BI12" s="596"/>
      <c r="BJ12" s="596"/>
      <c r="BK12" s="596"/>
      <c r="BL12" s="596"/>
      <c r="BM12" s="596"/>
      <c r="BN12" s="597"/>
      <c r="BO12" s="598">
        <v>40.4</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7966568</v>
      </c>
      <c r="CS12" s="596"/>
      <c r="CT12" s="596"/>
      <c r="CU12" s="596"/>
      <c r="CV12" s="596"/>
      <c r="CW12" s="596"/>
      <c r="CX12" s="596"/>
      <c r="CY12" s="597"/>
      <c r="CZ12" s="598">
        <v>2.7</v>
      </c>
      <c r="DA12" s="598"/>
      <c r="DB12" s="598"/>
      <c r="DC12" s="598"/>
      <c r="DD12" s="604">
        <v>5077268</v>
      </c>
      <c r="DE12" s="596"/>
      <c r="DF12" s="596"/>
      <c r="DG12" s="596"/>
      <c r="DH12" s="596"/>
      <c r="DI12" s="596"/>
      <c r="DJ12" s="596"/>
      <c r="DK12" s="596"/>
      <c r="DL12" s="596"/>
      <c r="DM12" s="596"/>
      <c r="DN12" s="596"/>
      <c r="DO12" s="596"/>
      <c r="DP12" s="597"/>
      <c r="DQ12" s="604">
        <v>3716404</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979608</v>
      </c>
      <c r="S13" s="596"/>
      <c r="T13" s="596"/>
      <c r="U13" s="596"/>
      <c r="V13" s="596"/>
      <c r="W13" s="596"/>
      <c r="X13" s="596"/>
      <c r="Y13" s="597"/>
      <c r="Z13" s="598">
        <v>0.3</v>
      </c>
      <c r="AA13" s="598"/>
      <c r="AB13" s="598"/>
      <c r="AC13" s="598"/>
      <c r="AD13" s="599">
        <v>979608</v>
      </c>
      <c r="AE13" s="599"/>
      <c r="AF13" s="599"/>
      <c r="AG13" s="599"/>
      <c r="AH13" s="599"/>
      <c r="AI13" s="599"/>
      <c r="AJ13" s="599"/>
      <c r="AK13" s="599"/>
      <c r="AL13" s="600">
        <v>0.6</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52310887</v>
      </c>
      <c r="BH13" s="596"/>
      <c r="BI13" s="596"/>
      <c r="BJ13" s="596"/>
      <c r="BK13" s="596"/>
      <c r="BL13" s="596"/>
      <c r="BM13" s="596"/>
      <c r="BN13" s="597"/>
      <c r="BO13" s="598">
        <v>40.299999999999997</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45858348</v>
      </c>
      <c r="CS13" s="596"/>
      <c r="CT13" s="596"/>
      <c r="CU13" s="596"/>
      <c r="CV13" s="596"/>
      <c r="CW13" s="596"/>
      <c r="CX13" s="596"/>
      <c r="CY13" s="597"/>
      <c r="CZ13" s="598">
        <v>15.5</v>
      </c>
      <c r="DA13" s="598"/>
      <c r="DB13" s="598"/>
      <c r="DC13" s="598"/>
      <c r="DD13" s="604">
        <v>25915142</v>
      </c>
      <c r="DE13" s="596"/>
      <c r="DF13" s="596"/>
      <c r="DG13" s="596"/>
      <c r="DH13" s="596"/>
      <c r="DI13" s="596"/>
      <c r="DJ13" s="596"/>
      <c r="DK13" s="596"/>
      <c r="DL13" s="596"/>
      <c r="DM13" s="596"/>
      <c r="DN13" s="596"/>
      <c r="DO13" s="596"/>
      <c r="DP13" s="597"/>
      <c r="DQ13" s="604">
        <v>24573651</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v>5447088</v>
      </c>
      <c r="S14" s="596"/>
      <c r="T14" s="596"/>
      <c r="U14" s="596"/>
      <c r="V14" s="596"/>
      <c r="W14" s="596"/>
      <c r="X14" s="596"/>
      <c r="Y14" s="597"/>
      <c r="Z14" s="598">
        <v>1.8</v>
      </c>
      <c r="AA14" s="598"/>
      <c r="AB14" s="598"/>
      <c r="AC14" s="598"/>
      <c r="AD14" s="599">
        <v>5447088</v>
      </c>
      <c r="AE14" s="599"/>
      <c r="AF14" s="599"/>
      <c r="AG14" s="599"/>
      <c r="AH14" s="599"/>
      <c r="AI14" s="599"/>
      <c r="AJ14" s="599"/>
      <c r="AK14" s="599"/>
      <c r="AL14" s="600">
        <v>3.2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1946564</v>
      </c>
      <c r="BH14" s="596"/>
      <c r="BI14" s="596"/>
      <c r="BJ14" s="596"/>
      <c r="BK14" s="596"/>
      <c r="BL14" s="596"/>
      <c r="BM14" s="596"/>
      <c r="BN14" s="597"/>
      <c r="BO14" s="598">
        <v>1.5</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10697913</v>
      </c>
      <c r="CS14" s="596"/>
      <c r="CT14" s="596"/>
      <c r="CU14" s="596"/>
      <c r="CV14" s="596"/>
      <c r="CW14" s="596"/>
      <c r="CX14" s="596"/>
      <c r="CY14" s="597"/>
      <c r="CZ14" s="598">
        <v>3.6</v>
      </c>
      <c r="DA14" s="598"/>
      <c r="DB14" s="598"/>
      <c r="DC14" s="598"/>
      <c r="DD14" s="604">
        <v>1791443</v>
      </c>
      <c r="DE14" s="596"/>
      <c r="DF14" s="596"/>
      <c r="DG14" s="596"/>
      <c r="DH14" s="596"/>
      <c r="DI14" s="596"/>
      <c r="DJ14" s="596"/>
      <c r="DK14" s="596"/>
      <c r="DL14" s="596"/>
      <c r="DM14" s="596"/>
      <c r="DN14" s="596"/>
      <c r="DO14" s="596"/>
      <c r="DP14" s="597"/>
      <c r="DQ14" s="604">
        <v>8840252</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566388</v>
      </c>
      <c r="S15" s="596"/>
      <c r="T15" s="596"/>
      <c r="U15" s="596"/>
      <c r="V15" s="596"/>
      <c r="W15" s="596"/>
      <c r="X15" s="596"/>
      <c r="Y15" s="597"/>
      <c r="Z15" s="598">
        <v>0.2</v>
      </c>
      <c r="AA15" s="598"/>
      <c r="AB15" s="598"/>
      <c r="AC15" s="598"/>
      <c r="AD15" s="599">
        <v>566388</v>
      </c>
      <c r="AE15" s="599"/>
      <c r="AF15" s="599"/>
      <c r="AG15" s="599"/>
      <c r="AH15" s="599"/>
      <c r="AI15" s="599"/>
      <c r="AJ15" s="599"/>
      <c r="AK15" s="599"/>
      <c r="AL15" s="600">
        <v>0.3</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4896310</v>
      </c>
      <c r="BH15" s="596"/>
      <c r="BI15" s="596"/>
      <c r="BJ15" s="596"/>
      <c r="BK15" s="596"/>
      <c r="BL15" s="596"/>
      <c r="BM15" s="596"/>
      <c r="BN15" s="597"/>
      <c r="BO15" s="598">
        <v>3.8</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35199930</v>
      </c>
      <c r="CS15" s="596"/>
      <c r="CT15" s="596"/>
      <c r="CU15" s="596"/>
      <c r="CV15" s="596"/>
      <c r="CW15" s="596"/>
      <c r="CX15" s="596"/>
      <c r="CY15" s="597"/>
      <c r="CZ15" s="598">
        <v>11.9</v>
      </c>
      <c r="DA15" s="598"/>
      <c r="DB15" s="598"/>
      <c r="DC15" s="598"/>
      <c r="DD15" s="604">
        <v>9643753</v>
      </c>
      <c r="DE15" s="596"/>
      <c r="DF15" s="596"/>
      <c r="DG15" s="596"/>
      <c r="DH15" s="596"/>
      <c r="DI15" s="596"/>
      <c r="DJ15" s="596"/>
      <c r="DK15" s="596"/>
      <c r="DL15" s="596"/>
      <c r="DM15" s="596"/>
      <c r="DN15" s="596"/>
      <c r="DO15" s="596"/>
      <c r="DP15" s="597"/>
      <c r="DQ15" s="604">
        <v>23756798</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21104641</v>
      </c>
      <c r="S16" s="596"/>
      <c r="T16" s="596"/>
      <c r="U16" s="596"/>
      <c r="V16" s="596"/>
      <c r="W16" s="596"/>
      <c r="X16" s="596"/>
      <c r="Y16" s="597"/>
      <c r="Z16" s="598">
        <v>6.9</v>
      </c>
      <c r="AA16" s="598"/>
      <c r="AB16" s="598"/>
      <c r="AC16" s="598"/>
      <c r="AD16" s="599">
        <v>18735907</v>
      </c>
      <c r="AE16" s="599"/>
      <c r="AF16" s="599"/>
      <c r="AG16" s="599"/>
      <c r="AH16" s="599"/>
      <c r="AI16" s="599"/>
      <c r="AJ16" s="599"/>
      <c r="AK16" s="599"/>
      <c r="AL16" s="600">
        <v>11.1</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v>22</v>
      </c>
      <c r="BH16" s="596"/>
      <c r="BI16" s="596"/>
      <c r="BJ16" s="596"/>
      <c r="BK16" s="596"/>
      <c r="BL16" s="596"/>
      <c r="BM16" s="596"/>
      <c r="BN16" s="597"/>
      <c r="BO16" s="598">
        <v>0</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693022</v>
      </c>
      <c r="CS16" s="596"/>
      <c r="CT16" s="596"/>
      <c r="CU16" s="596"/>
      <c r="CV16" s="596"/>
      <c r="CW16" s="596"/>
      <c r="CX16" s="596"/>
      <c r="CY16" s="597"/>
      <c r="CZ16" s="598">
        <v>0.2</v>
      </c>
      <c r="DA16" s="598"/>
      <c r="DB16" s="598"/>
      <c r="DC16" s="598"/>
      <c r="DD16" s="604" t="s">
        <v>112</v>
      </c>
      <c r="DE16" s="596"/>
      <c r="DF16" s="596"/>
      <c r="DG16" s="596"/>
      <c r="DH16" s="596"/>
      <c r="DI16" s="596"/>
      <c r="DJ16" s="596"/>
      <c r="DK16" s="596"/>
      <c r="DL16" s="596"/>
      <c r="DM16" s="596"/>
      <c r="DN16" s="596"/>
      <c r="DO16" s="596"/>
      <c r="DP16" s="597"/>
      <c r="DQ16" s="604">
        <v>314774</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18735907</v>
      </c>
      <c r="S17" s="596"/>
      <c r="T17" s="596"/>
      <c r="U17" s="596"/>
      <c r="V17" s="596"/>
      <c r="W17" s="596"/>
      <c r="X17" s="596"/>
      <c r="Y17" s="597"/>
      <c r="Z17" s="598">
        <v>6.2</v>
      </c>
      <c r="AA17" s="598"/>
      <c r="AB17" s="598"/>
      <c r="AC17" s="598"/>
      <c r="AD17" s="599">
        <v>18735907</v>
      </c>
      <c r="AE17" s="599"/>
      <c r="AF17" s="599"/>
      <c r="AG17" s="599"/>
      <c r="AH17" s="599"/>
      <c r="AI17" s="599"/>
      <c r="AJ17" s="599"/>
      <c r="AK17" s="599"/>
      <c r="AL17" s="600">
        <v>11.1</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v>6659</v>
      </c>
      <c r="BH17" s="596"/>
      <c r="BI17" s="596"/>
      <c r="BJ17" s="596"/>
      <c r="BK17" s="596"/>
      <c r="BL17" s="596"/>
      <c r="BM17" s="596"/>
      <c r="BN17" s="597"/>
      <c r="BO17" s="598">
        <v>0</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37779536</v>
      </c>
      <c r="CS17" s="596"/>
      <c r="CT17" s="596"/>
      <c r="CU17" s="596"/>
      <c r="CV17" s="596"/>
      <c r="CW17" s="596"/>
      <c r="CX17" s="596"/>
      <c r="CY17" s="597"/>
      <c r="CZ17" s="598">
        <v>12.8</v>
      </c>
      <c r="DA17" s="598"/>
      <c r="DB17" s="598"/>
      <c r="DC17" s="598"/>
      <c r="DD17" s="604" t="s">
        <v>112</v>
      </c>
      <c r="DE17" s="596"/>
      <c r="DF17" s="596"/>
      <c r="DG17" s="596"/>
      <c r="DH17" s="596"/>
      <c r="DI17" s="596"/>
      <c r="DJ17" s="596"/>
      <c r="DK17" s="596"/>
      <c r="DL17" s="596"/>
      <c r="DM17" s="596"/>
      <c r="DN17" s="596"/>
      <c r="DO17" s="596"/>
      <c r="DP17" s="597"/>
      <c r="DQ17" s="604">
        <v>36859394</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2368676</v>
      </c>
      <c r="S18" s="596"/>
      <c r="T18" s="596"/>
      <c r="U18" s="596"/>
      <c r="V18" s="596"/>
      <c r="W18" s="596"/>
      <c r="X18" s="596"/>
      <c r="Y18" s="597"/>
      <c r="Z18" s="598">
        <v>0.8</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58</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12433445</v>
      </c>
      <c r="BH19" s="596"/>
      <c r="BI19" s="596"/>
      <c r="BJ19" s="596"/>
      <c r="BK19" s="596"/>
      <c r="BL19" s="596"/>
      <c r="BM19" s="596"/>
      <c r="BN19" s="597"/>
      <c r="BO19" s="598">
        <v>9.6</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177026433</v>
      </c>
      <c r="S20" s="596"/>
      <c r="T20" s="596"/>
      <c r="U20" s="596"/>
      <c r="V20" s="596"/>
      <c r="W20" s="596"/>
      <c r="X20" s="596"/>
      <c r="Y20" s="597"/>
      <c r="Z20" s="598">
        <v>58.2</v>
      </c>
      <c r="AA20" s="598"/>
      <c r="AB20" s="598"/>
      <c r="AC20" s="598"/>
      <c r="AD20" s="599">
        <v>167308585</v>
      </c>
      <c r="AE20" s="599"/>
      <c r="AF20" s="599"/>
      <c r="AG20" s="599"/>
      <c r="AH20" s="599"/>
      <c r="AI20" s="599"/>
      <c r="AJ20" s="599"/>
      <c r="AK20" s="599"/>
      <c r="AL20" s="600">
        <v>98.9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12433445</v>
      </c>
      <c r="BH20" s="596"/>
      <c r="BI20" s="596"/>
      <c r="BJ20" s="596"/>
      <c r="BK20" s="596"/>
      <c r="BL20" s="596"/>
      <c r="BM20" s="596"/>
      <c r="BN20" s="597"/>
      <c r="BO20" s="598">
        <v>9.6</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295025747</v>
      </c>
      <c r="CS20" s="596"/>
      <c r="CT20" s="596"/>
      <c r="CU20" s="596"/>
      <c r="CV20" s="596"/>
      <c r="CW20" s="596"/>
      <c r="CX20" s="596"/>
      <c r="CY20" s="597"/>
      <c r="CZ20" s="598">
        <v>100</v>
      </c>
      <c r="DA20" s="598"/>
      <c r="DB20" s="598"/>
      <c r="DC20" s="598"/>
      <c r="DD20" s="604">
        <v>52110115</v>
      </c>
      <c r="DE20" s="596"/>
      <c r="DF20" s="596"/>
      <c r="DG20" s="596"/>
      <c r="DH20" s="596"/>
      <c r="DI20" s="596"/>
      <c r="DJ20" s="596"/>
      <c r="DK20" s="596"/>
      <c r="DL20" s="596"/>
      <c r="DM20" s="596"/>
      <c r="DN20" s="596"/>
      <c r="DO20" s="596"/>
      <c r="DP20" s="597"/>
      <c r="DQ20" s="604">
        <v>193823970</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465853</v>
      </c>
      <c r="S21" s="596"/>
      <c r="T21" s="596"/>
      <c r="U21" s="596"/>
      <c r="V21" s="596"/>
      <c r="W21" s="596"/>
      <c r="X21" s="596"/>
      <c r="Y21" s="597"/>
      <c r="Z21" s="598">
        <v>0.2</v>
      </c>
      <c r="AA21" s="598"/>
      <c r="AB21" s="598"/>
      <c r="AC21" s="598"/>
      <c r="AD21" s="599">
        <v>465853</v>
      </c>
      <c r="AE21" s="599"/>
      <c r="AF21" s="599"/>
      <c r="AG21" s="599"/>
      <c r="AH21" s="599"/>
      <c r="AI21" s="599"/>
      <c r="AJ21" s="599"/>
      <c r="AK21" s="599"/>
      <c r="AL21" s="600">
        <v>0.3</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125213</v>
      </c>
      <c r="BH21" s="596"/>
      <c r="BI21" s="596"/>
      <c r="BJ21" s="596"/>
      <c r="BK21" s="596"/>
      <c r="BL21" s="596"/>
      <c r="BM21" s="596"/>
      <c r="BN21" s="597"/>
      <c r="BO21" s="598">
        <v>0.1</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2509934</v>
      </c>
      <c r="S22" s="596"/>
      <c r="T22" s="596"/>
      <c r="U22" s="596"/>
      <c r="V22" s="596"/>
      <c r="W22" s="596"/>
      <c r="X22" s="596"/>
      <c r="Y22" s="597"/>
      <c r="Z22" s="598">
        <v>0.8</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v>4959118</v>
      </c>
      <c r="BH22" s="596"/>
      <c r="BI22" s="596"/>
      <c r="BJ22" s="596"/>
      <c r="BK22" s="596"/>
      <c r="BL22" s="596"/>
      <c r="BM22" s="596"/>
      <c r="BN22" s="597"/>
      <c r="BO22" s="598">
        <v>3.8</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3583162</v>
      </c>
      <c r="S23" s="596"/>
      <c r="T23" s="596"/>
      <c r="U23" s="596"/>
      <c r="V23" s="596"/>
      <c r="W23" s="596"/>
      <c r="X23" s="596"/>
      <c r="Y23" s="597"/>
      <c r="Z23" s="598">
        <v>1.2</v>
      </c>
      <c r="AA23" s="598"/>
      <c r="AB23" s="598"/>
      <c r="AC23" s="598"/>
      <c r="AD23" s="599">
        <v>441063</v>
      </c>
      <c r="AE23" s="599"/>
      <c r="AF23" s="599"/>
      <c r="AG23" s="599"/>
      <c r="AH23" s="599"/>
      <c r="AI23" s="599"/>
      <c r="AJ23" s="599"/>
      <c r="AK23" s="599"/>
      <c r="AL23" s="600">
        <v>0.3</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7349114</v>
      </c>
      <c r="BH23" s="596"/>
      <c r="BI23" s="596"/>
      <c r="BJ23" s="596"/>
      <c r="BK23" s="596"/>
      <c r="BL23" s="596"/>
      <c r="BM23" s="596"/>
      <c r="BN23" s="597"/>
      <c r="BO23" s="598">
        <v>5.7</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1829435</v>
      </c>
      <c r="S24" s="596"/>
      <c r="T24" s="596"/>
      <c r="U24" s="596"/>
      <c r="V24" s="596"/>
      <c r="W24" s="596"/>
      <c r="X24" s="596"/>
      <c r="Y24" s="597"/>
      <c r="Z24" s="598">
        <v>0.6</v>
      </c>
      <c r="AA24" s="598"/>
      <c r="AB24" s="598"/>
      <c r="AC24" s="598"/>
      <c r="AD24" s="599">
        <v>8947</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146616599</v>
      </c>
      <c r="CS24" s="585"/>
      <c r="CT24" s="585"/>
      <c r="CU24" s="585"/>
      <c r="CV24" s="585"/>
      <c r="CW24" s="585"/>
      <c r="CX24" s="585"/>
      <c r="CY24" s="586"/>
      <c r="CZ24" s="624">
        <v>49.7</v>
      </c>
      <c r="DA24" s="625"/>
      <c r="DB24" s="625"/>
      <c r="DC24" s="626"/>
      <c r="DD24" s="623">
        <v>100342617</v>
      </c>
      <c r="DE24" s="585"/>
      <c r="DF24" s="585"/>
      <c r="DG24" s="585"/>
      <c r="DH24" s="585"/>
      <c r="DI24" s="585"/>
      <c r="DJ24" s="585"/>
      <c r="DK24" s="586"/>
      <c r="DL24" s="623">
        <v>98354019</v>
      </c>
      <c r="DM24" s="585"/>
      <c r="DN24" s="585"/>
      <c r="DO24" s="585"/>
      <c r="DP24" s="585"/>
      <c r="DQ24" s="585"/>
      <c r="DR24" s="585"/>
      <c r="DS24" s="585"/>
      <c r="DT24" s="585"/>
      <c r="DU24" s="585"/>
      <c r="DV24" s="586"/>
      <c r="DW24" s="589">
        <v>55</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46467281</v>
      </c>
      <c r="S25" s="596"/>
      <c r="T25" s="596"/>
      <c r="U25" s="596"/>
      <c r="V25" s="596"/>
      <c r="W25" s="596"/>
      <c r="X25" s="596"/>
      <c r="Y25" s="597"/>
      <c r="Z25" s="598">
        <v>15.3</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43255475</v>
      </c>
      <c r="CS25" s="627"/>
      <c r="CT25" s="627"/>
      <c r="CU25" s="627"/>
      <c r="CV25" s="627"/>
      <c r="CW25" s="627"/>
      <c r="CX25" s="627"/>
      <c r="CY25" s="628"/>
      <c r="CZ25" s="629">
        <v>14.7</v>
      </c>
      <c r="DA25" s="630"/>
      <c r="DB25" s="630"/>
      <c r="DC25" s="631"/>
      <c r="DD25" s="604">
        <v>40703070</v>
      </c>
      <c r="DE25" s="627"/>
      <c r="DF25" s="627"/>
      <c r="DG25" s="627"/>
      <c r="DH25" s="627"/>
      <c r="DI25" s="627"/>
      <c r="DJ25" s="627"/>
      <c r="DK25" s="628"/>
      <c r="DL25" s="604">
        <v>40011947</v>
      </c>
      <c r="DM25" s="627"/>
      <c r="DN25" s="627"/>
      <c r="DO25" s="627"/>
      <c r="DP25" s="627"/>
      <c r="DQ25" s="627"/>
      <c r="DR25" s="627"/>
      <c r="DS25" s="627"/>
      <c r="DT25" s="627"/>
      <c r="DU25" s="627"/>
      <c r="DV25" s="628"/>
      <c r="DW25" s="600">
        <v>22.4</v>
      </c>
      <c r="DX25" s="621"/>
      <c r="DY25" s="621"/>
      <c r="DZ25" s="621"/>
      <c r="EA25" s="621"/>
      <c r="EB25" s="621"/>
      <c r="EC25" s="622"/>
    </row>
    <row r="26" spans="2:133" ht="11.25" customHeight="1" x14ac:dyDescent="0.15">
      <c r="B26" s="632" t="s">
        <v>278</v>
      </c>
      <c r="C26" s="633"/>
      <c r="D26" s="633"/>
      <c r="E26" s="633"/>
      <c r="F26" s="633"/>
      <c r="G26" s="633"/>
      <c r="H26" s="633"/>
      <c r="I26" s="633"/>
      <c r="J26" s="633"/>
      <c r="K26" s="633"/>
      <c r="L26" s="633"/>
      <c r="M26" s="633"/>
      <c r="N26" s="633"/>
      <c r="O26" s="633"/>
      <c r="P26" s="633"/>
      <c r="Q26" s="634"/>
      <c r="R26" s="595">
        <v>335815</v>
      </c>
      <c r="S26" s="596"/>
      <c r="T26" s="596"/>
      <c r="U26" s="596"/>
      <c r="V26" s="596"/>
      <c r="W26" s="596"/>
      <c r="X26" s="596"/>
      <c r="Y26" s="597"/>
      <c r="Z26" s="598">
        <v>0.1</v>
      </c>
      <c r="AA26" s="598"/>
      <c r="AB26" s="598"/>
      <c r="AC26" s="598"/>
      <c r="AD26" s="599">
        <v>335815</v>
      </c>
      <c r="AE26" s="599"/>
      <c r="AF26" s="599"/>
      <c r="AG26" s="599"/>
      <c r="AH26" s="599"/>
      <c r="AI26" s="599"/>
      <c r="AJ26" s="599"/>
      <c r="AK26" s="599"/>
      <c r="AL26" s="600">
        <v>0.2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29590589</v>
      </c>
      <c r="CS26" s="596"/>
      <c r="CT26" s="596"/>
      <c r="CU26" s="596"/>
      <c r="CV26" s="596"/>
      <c r="CW26" s="596"/>
      <c r="CX26" s="596"/>
      <c r="CY26" s="597"/>
      <c r="CZ26" s="629">
        <v>10</v>
      </c>
      <c r="DA26" s="630"/>
      <c r="DB26" s="630"/>
      <c r="DC26" s="631"/>
      <c r="DD26" s="604">
        <v>27296320</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1"/>
      <c r="DY26" s="621"/>
      <c r="DZ26" s="621"/>
      <c r="EA26" s="621"/>
      <c r="EB26" s="621"/>
      <c r="EC26" s="622"/>
    </row>
    <row r="27" spans="2:133" ht="11.25" customHeight="1" x14ac:dyDescent="0.15">
      <c r="B27" s="592" t="s">
        <v>281</v>
      </c>
      <c r="C27" s="593"/>
      <c r="D27" s="593"/>
      <c r="E27" s="593"/>
      <c r="F27" s="593"/>
      <c r="G27" s="593"/>
      <c r="H27" s="593"/>
      <c r="I27" s="593"/>
      <c r="J27" s="593"/>
      <c r="K27" s="593"/>
      <c r="L27" s="593"/>
      <c r="M27" s="593"/>
      <c r="N27" s="593"/>
      <c r="O27" s="593"/>
      <c r="P27" s="593"/>
      <c r="Q27" s="594"/>
      <c r="R27" s="595">
        <v>16315751</v>
      </c>
      <c r="S27" s="596"/>
      <c r="T27" s="596"/>
      <c r="U27" s="596"/>
      <c r="V27" s="596"/>
      <c r="W27" s="596"/>
      <c r="X27" s="596"/>
      <c r="Y27" s="597"/>
      <c r="Z27" s="598">
        <v>5.4</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129851562</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65620217</v>
      </c>
      <c r="CS27" s="627"/>
      <c r="CT27" s="627"/>
      <c r="CU27" s="627"/>
      <c r="CV27" s="627"/>
      <c r="CW27" s="627"/>
      <c r="CX27" s="627"/>
      <c r="CY27" s="628"/>
      <c r="CZ27" s="629">
        <v>22.2</v>
      </c>
      <c r="DA27" s="630"/>
      <c r="DB27" s="630"/>
      <c r="DC27" s="631"/>
      <c r="DD27" s="604">
        <v>22818782</v>
      </c>
      <c r="DE27" s="627"/>
      <c r="DF27" s="627"/>
      <c r="DG27" s="627"/>
      <c r="DH27" s="627"/>
      <c r="DI27" s="627"/>
      <c r="DJ27" s="627"/>
      <c r="DK27" s="628"/>
      <c r="DL27" s="604">
        <v>21791188</v>
      </c>
      <c r="DM27" s="627"/>
      <c r="DN27" s="627"/>
      <c r="DO27" s="627"/>
      <c r="DP27" s="627"/>
      <c r="DQ27" s="627"/>
      <c r="DR27" s="627"/>
      <c r="DS27" s="627"/>
      <c r="DT27" s="627"/>
      <c r="DU27" s="627"/>
      <c r="DV27" s="628"/>
      <c r="DW27" s="600">
        <v>12.2</v>
      </c>
      <c r="DX27" s="621"/>
      <c r="DY27" s="621"/>
      <c r="DZ27" s="621"/>
      <c r="EA27" s="621"/>
      <c r="EB27" s="621"/>
      <c r="EC27" s="622"/>
    </row>
    <row r="28" spans="2:133" ht="11.25" customHeight="1" x14ac:dyDescent="0.15">
      <c r="B28" s="592" t="s">
        <v>284</v>
      </c>
      <c r="C28" s="593"/>
      <c r="D28" s="593"/>
      <c r="E28" s="593"/>
      <c r="F28" s="593"/>
      <c r="G28" s="593"/>
      <c r="H28" s="593"/>
      <c r="I28" s="593"/>
      <c r="J28" s="593"/>
      <c r="K28" s="593"/>
      <c r="L28" s="593"/>
      <c r="M28" s="593"/>
      <c r="N28" s="593"/>
      <c r="O28" s="593"/>
      <c r="P28" s="593"/>
      <c r="Q28" s="594"/>
      <c r="R28" s="595">
        <v>882592</v>
      </c>
      <c r="S28" s="596"/>
      <c r="T28" s="596"/>
      <c r="U28" s="596"/>
      <c r="V28" s="596"/>
      <c r="W28" s="596"/>
      <c r="X28" s="596"/>
      <c r="Y28" s="597"/>
      <c r="Z28" s="598">
        <v>0.3</v>
      </c>
      <c r="AA28" s="598"/>
      <c r="AB28" s="598"/>
      <c r="AC28" s="598"/>
      <c r="AD28" s="599">
        <v>342039</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37740907</v>
      </c>
      <c r="CS28" s="596"/>
      <c r="CT28" s="596"/>
      <c r="CU28" s="596"/>
      <c r="CV28" s="596"/>
      <c r="CW28" s="596"/>
      <c r="CX28" s="596"/>
      <c r="CY28" s="597"/>
      <c r="CZ28" s="629">
        <v>12.8</v>
      </c>
      <c r="DA28" s="630"/>
      <c r="DB28" s="630"/>
      <c r="DC28" s="631"/>
      <c r="DD28" s="604">
        <v>36820765</v>
      </c>
      <c r="DE28" s="596"/>
      <c r="DF28" s="596"/>
      <c r="DG28" s="596"/>
      <c r="DH28" s="596"/>
      <c r="DI28" s="596"/>
      <c r="DJ28" s="596"/>
      <c r="DK28" s="597"/>
      <c r="DL28" s="604">
        <v>36550884</v>
      </c>
      <c r="DM28" s="596"/>
      <c r="DN28" s="596"/>
      <c r="DO28" s="596"/>
      <c r="DP28" s="596"/>
      <c r="DQ28" s="596"/>
      <c r="DR28" s="596"/>
      <c r="DS28" s="596"/>
      <c r="DT28" s="596"/>
      <c r="DU28" s="596"/>
      <c r="DV28" s="597"/>
      <c r="DW28" s="600">
        <v>20.399999999999999</v>
      </c>
      <c r="DX28" s="621"/>
      <c r="DY28" s="621"/>
      <c r="DZ28" s="621"/>
      <c r="EA28" s="621"/>
      <c r="EB28" s="621"/>
      <c r="EC28" s="622"/>
    </row>
    <row r="29" spans="2:133" ht="11.25" customHeight="1" x14ac:dyDescent="0.15">
      <c r="B29" s="592" t="s">
        <v>286</v>
      </c>
      <c r="C29" s="593"/>
      <c r="D29" s="593"/>
      <c r="E29" s="593"/>
      <c r="F29" s="593"/>
      <c r="G29" s="593"/>
      <c r="H29" s="593"/>
      <c r="I29" s="593"/>
      <c r="J29" s="593"/>
      <c r="K29" s="593"/>
      <c r="L29" s="593"/>
      <c r="M29" s="593"/>
      <c r="N29" s="593"/>
      <c r="O29" s="593"/>
      <c r="P29" s="593"/>
      <c r="Q29" s="594"/>
      <c r="R29" s="595">
        <v>1156353</v>
      </c>
      <c r="S29" s="596"/>
      <c r="T29" s="596"/>
      <c r="U29" s="596"/>
      <c r="V29" s="596"/>
      <c r="W29" s="596"/>
      <c r="X29" s="596"/>
      <c r="Y29" s="597"/>
      <c r="Z29" s="598">
        <v>0.4</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37740907</v>
      </c>
      <c r="CS29" s="627"/>
      <c r="CT29" s="627"/>
      <c r="CU29" s="627"/>
      <c r="CV29" s="627"/>
      <c r="CW29" s="627"/>
      <c r="CX29" s="627"/>
      <c r="CY29" s="628"/>
      <c r="CZ29" s="629">
        <v>12.8</v>
      </c>
      <c r="DA29" s="630"/>
      <c r="DB29" s="630"/>
      <c r="DC29" s="631"/>
      <c r="DD29" s="604">
        <v>36820765</v>
      </c>
      <c r="DE29" s="627"/>
      <c r="DF29" s="627"/>
      <c r="DG29" s="627"/>
      <c r="DH29" s="627"/>
      <c r="DI29" s="627"/>
      <c r="DJ29" s="627"/>
      <c r="DK29" s="628"/>
      <c r="DL29" s="604">
        <v>36550884</v>
      </c>
      <c r="DM29" s="627"/>
      <c r="DN29" s="627"/>
      <c r="DO29" s="627"/>
      <c r="DP29" s="627"/>
      <c r="DQ29" s="627"/>
      <c r="DR29" s="627"/>
      <c r="DS29" s="627"/>
      <c r="DT29" s="627"/>
      <c r="DU29" s="627"/>
      <c r="DV29" s="628"/>
      <c r="DW29" s="600">
        <v>20.399999999999999</v>
      </c>
      <c r="DX29" s="621"/>
      <c r="DY29" s="621"/>
      <c r="DZ29" s="621"/>
      <c r="EA29" s="621"/>
      <c r="EB29" s="621"/>
      <c r="EC29" s="622"/>
    </row>
    <row r="30" spans="2:133" ht="11.25" customHeight="1" x14ac:dyDescent="0.15">
      <c r="B30" s="592" t="s">
        <v>290</v>
      </c>
      <c r="C30" s="593"/>
      <c r="D30" s="593"/>
      <c r="E30" s="593"/>
      <c r="F30" s="593"/>
      <c r="G30" s="593"/>
      <c r="H30" s="593"/>
      <c r="I30" s="593"/>
      <c r="J30" s="593"/>
      <c r="K30" s="593"/>
      <c r="L30" s="593"/>
      <c r="M30" s="593"/>
      <c r="N30" s="593"/>
      <c r="O30" s="593"/>
      <c r="P30" s="593"/>
      <c r="Q30" s="594"/>
      <c r="R30" s="595">
        <v>7241411</v>
      </c>
      <c r="S30" s="596"/>
      <c r="T30" s="596"/>
      <c r="U30" s="596"/>
      <c r="V30" s="596"/>
      <c r="W30" s="596"/>
      <c r="X30" s="596"/>
      <c r="Y30" s="597"/>
      <c r="Z30" s="598">
        <v>2.4</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99.3</v>
      </c>
      <c r="BH30" s="654"/>
      <c r="BI30" s="654"/>
      <c r="BJ30" s="654"/>
      <c r="BK30" s="654"/>
      <c r="BL30" s="654"/>
      <c r="BM30" s="590">
        <v>97.4</v>
      </c>
      <c r="BN30" s="654"/>
      <c r="BO30" s="654"/>
      <c r="BP30" s="654"/>
      <c r="BQ30" s="655"/>
      <c r="BR30" s="653">
        <v>99.2</v>
      </c>
      <c r="BS30" s="654"/>
      <c r="BT30" s="654"/>
      <c r="BU30" s="654"/>
      <c r="BV30" s="654"/>
      <c r="BW30" s="654"/>
      <c r="BX30" s="590">
        <v>96.9</v>
      </c>
      <c r="BY30" s="654"/>
      <c r="BZ30" s="654"/>
      <c r="CA30" s="654"/>
      <c r="CB30" s="655"/>
      <c r="CD30" s="658"/>
      <c r="CE30" s="659"/>
      <c r="CF30" s="609" t="s">
        <v>293</v>
      </c>
      <c r="CG30" s="610"/>
      <c r="CH30" s="610"/>
      <c r="CI30" s="610"/>
      <c r="CJ30" s="610"/>
      <c r="CK30" s="610"/>
      <c r="CL30" s="610"/>
      <c r="CM30" s="610"/>
      <c r="CN30" s="610"/>
      <c r="CO30" s="610"/>
      <c r="CP30" s="610"/>
      <c r="CQ30" s="611"/>
      <c r="CR30" s="595">
        <v>35202666</v>
      </c>
      <c r="CS30" s="596"/>
      <c r="CT30" s="596"/>
      <c r="CU30" s="596"/>
      <c r="CV30" s="596"/>
      <c r="CW30" s="596"/>
      <c r="CX30" s="596"/>
      <c r="CY30" s="597"/>
      <c r="CZ30" s="629">
        <v>11.9</v>
      </c>
      <c r="DA30" s="630"/>
      <c r="DB30" s="630"/>
      <c r="DC30" s="631"/>
      <c r="DD30" s="604">
        <v>34327338</v>
      </c>
      <c r="DE30" s="596"/>
      <c r="DF30" s="596"/>
      <c r="DG30" s="596"/>
      <c r="DH30" s="596"/>
      <c r="DI30" s="596"/>
      <c r="DJ30" s="596"/>
      <c r="DK30" s="597"/>
      <c r="DL30" s="604">
        <v>34065174</v>
      </c>
      <c r="DM30" s="596"/>
      <c r="DN30" s="596"/>
      <c r="DO30" s="596"/>
      <c r="DP30" s="596"/>
      <c r="DQ30" s="596"/>
      <c r="DR30" s="596"/>
      <c r="DS30" s="596"/>
      <c r="DT30" s="596"/>
      <c r="DU30" s="596"/>
      <c r="DV30" s="597"/>
      <c r="DW30" s="600">
        <v>19.100000000000001</v>
      </c>
      <c r="DX30" s="621"/>
      <c r="DY30" s="621"/>
      <c r="DZ30" s="621"/>
      <c r="EA30" s="621"/>
      <c r="EB30" s="621"/>
      <c r="EC30" s="622"/>
    </row>
    <row r="31" spans="2:133" ht="11.25" customHeight="1" x14ac:dyDescent="0.15">
      <c r="B31" s="592" t="s">
        <v>294</v>
      </c>
      <c r="C31" s="593"/>
      <c r="D31" s="593"/>
      <c r="E31" s="593"/>
      <c r="F31" s="593"/>
      <c r="G31" s="593"/>
      <c r="H31" s="593"/>
      <c r="I31" s="593"/>
      <c r="J31" s="593"/>
      <c r="K31" s="593"/>
      <c r="L31" s="593"/>
      <c r="M31" s="593"/>
      <c r="N31" s="593"/>
      <c r="O31" s="593"/>
      <c r="P31" s="593"/>
      <c r="Q31" s="594"/>
      <c r="R31" s="595">
        <v>11518679</v>
      </c>
      <c r="S31" s="596"/>
      <c r="T31" s="596"/>
      <c r="U31" s="596"/>
      <c r="V31" s="596"/>
      <c r="W31" s="596"/>
      <c r="X31" s="596"/>
      <c r="Y31" s="597"/>
      <c r="Z31" s="598">
        <v>3.8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v>
      </c>
      <c r="BH31" s="627"/>
      <c r="BI31" s="627"/>
      <c r="BJ31" s="627"/>
      <c r="BK31" s="627"/>
      <c r="BL31" s="627"/>
      <c r="BM31" s="601">
        <v>96.2</v>
      </c>
      <c r="BN31" s="651"/>
      <c r="BO31" s="651"/>
      <c r="BP31" s="651"/>
      <c r="BQ31" s="652"/>
      <c r="BR31" s="650">
        <v>98.8</v>
      </c>
      <c r="BS31" s="627"/>
      <c r="BT31" s="627"/>
      <c r="BU31" s="627"/>
      <c r="BV31" s="627"/>
      <c r="BW31" s="627"/>
      <c r="BX31" s="601">
        <v>95.6</v>
      </c>
      <c r="BY31" s="651"/>
      <c r="BZ31" s="651"/>
      <c r="CA31" s="651"/>
      <c r="CB31" s="652"/>
      <c r="CD31" s="658"/>
      <c r="CE31" s="659"/>
      <c r="CF31" s="609" t="s">
        <v>297</v>
      </c>
      <c r="CG31" s="610"/>
      <c r="CH31" s="610"/>
      <c r="CI31" s="610"/>
      <c r="CJ31" s="610"/>
      <c r="CK31" s="610"/>
      <c r="CL31" s="610"/>
      <c r="CM31" s="610"/>
      <c r="CN31" s="610"/>
      <c r="CO31" s="610"/>
      <c r="CP31" s="610"/>
      <c r="CQ31" s="611"/>
      <c r="CR31" s="595">
        <v>2538241</v>
      </c>
      <c r="CS31" s="627"/>
      <c r="CT31" s="627"/>
      <c r="CU31" s="627"/>
      <c r="CV31" s="627"/>
      <c r="CW31" s="627"/>
      <c r="CX31" s="627"/>
      <c r="CY31" s="628"/>
      <c r="CZ31" s="629">
        <v>0.9</v>
      </c>
      <c r="DA31" s="630"/>
      <c r="DB31" s="630"/>
      <c r="DC31" s="631"/>
      <c r="DD31" s="604">
        <v>2493427</v>
      </c>
      <c r="DE31" s="627"/>
      <c r="DF31" s="627"/>
      <c r="DG31" s="627"/>
      <c r="DH31" s="627"/>
      <c r="DI31" s="627"/>
      <c r="DJ31" s="627"/>
      <c r="DK31" s="628"/>
      <c r="DL31" s="604">
        <v>2485710</v>
      </c>
      <c r="DM31" s="627"/>
      <c r="DN31" s="627"/>
      <c r="DO31" s="627"/>
      <c r="DP31" s="627"/>
      <c r="DQ31" s="627"/>
      <c r="DR31" s="627"/>
      <c r="DS31" s="627"/>
      <c r="DT31" s="627"/>
      <c r="DU31" s="627"/>
      <c r="DV31" s="628"/>
      <c r="DW31" s="600">
        <v>1.4</v>
      </c>
      <c r="DX31" s="621"/>
      <c r="DY31" s="621"/>
      <c r="DZ31" s="621"/>
      <c r="EA31" s="621"/>
      <c r="EB31" s="621"/>
      <c r="EC31" s="622"/>
    </row>
    <row r="32" spans="2:133" ht="11.25" customHeight="1" x14ac:dyDescent="0.15">
      <c r="B32" s="592" t="s">
        <v>298</v>
      </c>
      <c r="C32" s="593"/>
      <c r="D32" s="593"/>
      <c r="E32" s="593"/>
      <c r="F32" s="593"/>
      <c r="G32" s="593"/>
      <c r="H32" s="593"/>
      <c r="I32" s="593"/>
      <c r="J32" s="593"/>
      <c r="K32" s="593"/>
      <c r="L32" s="593"/>
      <c r="M32" s="593"/>
      <c r="N32" s="593"/>
      <c r="O32" s="593"/>
      <c r="P32" s="593"/>
      <c r="Q32" s="594"/>
      <c r="R32" s="595">
        <v>6181755</v>
      </c>
      <c r="S32" s="596"/>
      <c r="T32" s="596"/>
      <c r="U32" s="596"/>
      <c r="V32" s="596"/>
      <c r="W32" s="596"/>
      <c r="X32" s="596"/>
      <c r="Y32" s="597"/>
      <c r="Z32" s="598">
        <v>2</v>
      </c>
      <c r="AA32" s="598"/>
      <c r="AB32" s="598"/>
      <c r="AC32" s="598"/>
      <c r="AD32" s="599">
        <v>288760</v>
      </c>
      <c r="AE32" s="599"/>
      <c r="AF32" s="599"/>
      <c r="AG32" s="599"/>
      <c r="AH32" s="599"/>
      <c r="AI32" s="599"/>
      <c r="AJ32" s="599"/>
      <c r="AK32" s="599"/>
      <c r="AL32" s="600">
        <v>0.2</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99.5</v>
      </c>
      <c r="BH32" s="663"/>
      <c r="BI32" s="663"/>
      <c r="BJ32" s="663"/>
      <c r="BK32" s="663"/>
      <c r="BL32" s="663"/>
      <c r="BM32" s="664">
        <v>98.2</v>
      </c>
      <c r="BN32" s="663"/>
      <c r="BO32" s="663"/>
      <c r="BP32" s="663"/>
      <c r="BQ32" s="665"/>
      <c r="BR32" s="662">
        <v>99.4</v>
      </c>
      <c r="BS32" s="663"/>
      <c r="BT32" s="663"/>
      <c r="BU32" s="663"/>
      <c r="BV32" s="663"/>
      <c r="BW32" s="663"/>
      <c r="BX32" s="664">
        <v>97.7</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x14ac:dyDescent="0.15">
      <c r="B33" s="592" t="s">
        <v>301</v>
      </c>
      <c r="C33" s="593"/>
      <c r="D33" s="593"/>
      <c r="E33" s="593"/>
      <c r="F33" s="593"/>
      <c r="G33" s="593"/>
      <c r="H33" s="593"/>
      <c r="I33" s="593"/>
      <c r="J33" s="593"/>
      <c r="K33" s="593"/>
      <c r="L33" s="593"/>
      <c r="M33" s="593"/>
      <c r="N33" s="593"/>
      <c r="O33" s="593"/>
      <c r="P33" s="593"/>
      <c r="Q33" s="594"/>
      <c r="R33" s="595">
        <v>28721400</v>
      </c>
      <c r="S33" s="596"/>
      <c r="T33" s="596"/>
      <c r="U33" s="596"/>
      <c r="V33" s="596"/>
      <c r="W33" s="596"/>
      <c r="X33" s="596"/>
      <c r="Y33" s="597"/>
      <c r="Z33" s="598">
        <v>9.4</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95606011</v>
      </c>
      <c r="CS33" s="627"/>
      <c r="CT33" s="627"/>
      <c r="CU33" s="627"/>
      <c r="CV33" s="627"/>
      <c r="CW33" s="627"/>
      <c r="CX33" s="627"/>
      <c r="CY33" s="628"/>
      <c r="CZ33" s="629">
        <v>32.4</v>
      </c>
      <c r="DA33" s="630"/>
      <c r="DB33" s="630"/>
      <c r="DC33" s="631"/>
      <c r="DD33" s="604">
        <v>81290068</v>
      </c>
      <c r="DE33" s="627"/>
      <c r="DF33" s="627"/>
      <c r="DG33" s="627"/>
      <c r="DH33" s="627"/>
      <c r="DI33" s="627"/>
      <c r="DJ33" s="627"/>
      <c r="DK33" s="628"/>
      <c r="DL33" s="604">
        <v>67847002</v>
      </c>
      <c r="DM33" s="627"/>
      <c r="DN33" s="627"/>
      <c r="DO33" s="627"/>
      <c r="DP33" s="627"/>
      <c r="DQ33" s="627"/>
      <c r="DR33" s="627"/>
      <c r="DS33" s="627"/>
      <c r="DT33" s="627"/>
      <c r="DU33" s="627"/>
      <c r="DV33" s="628"/>
      <c r="DW33" s="600">
        <v>37.9</v>
      </c>
      <c r="DX33" s="621"/>
      <c r="DY33" s="621"/>
      <c r="DZ33" s="621"/>
      <c r="EA33" s="621"/>
      <c r="EB33" s="621"/>
      <c r="EC33" s="622"/>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40366523</v>
      </c>
      <c r="CS34" s="596"/>
      <c r="CT34" s="596"/>
      <c r="CU34" s="596"/>
      <c r="CV34" s="596"/>
      <c r="CW34" s="596"/>
      <c r="CX34" s="596"/>
      <c r="CY34" s="597"/>
      <c r="CZ34" s="629">
        <v>13.7</v>
      </c>
      <c r="DA34" s="630"/>
      <c r="DB34" s="630"/>
      <c r="DC34" s="631"/>
      <c r="DD34" s="604">
        <v>34054508</v>
      </c>
      <c r="DE34" s="596"/>
      <c r="DF34" s="596"/>
      <c r="DG34" s="596"/>
      <c r="DH34" s="596"/>
      <c r="DI34" s="596"/>
      <c r="DJ34" s="596"/>
      <c r="DK34" s="597"/>
      <c r="DL34" s="604">
        <v>29453674</v>
      </c>
      <c r="DM34" s="596"/>
      <c r="DN34" s="596"/>
      <c r="DO34" s="596"/>
      <c r="DP34" s="596"/>
      <c r="DQ34" s="596"/>
      <c r="DR34" s="596"/>
      <c r="DS34" s="596"/>
      <c r="DT34" s="596"/>
      <c r="DU34" s="596"/>
      <c r="DV34" s="597"/>
      <c r="DW34" s="600">
        <v>16.5</v>
      </c>
      <c r="DX34" s="621"/>
      <c r="DY34" s="621"/>
      <c r="DZ34" s="621"/>
      <c r="EA34" s="621"/>
      <c r="EB34" s="621"/>
      <c r="EC34" s="622"/>
    </row>
    <row r="35" spans="2:133" ht="11.25" customHeight="1" x14ac:dyDescent="0.15">
      <c r="B35" s="592" t="s">
        <v>307</v>
      </c>
      <c r="C35" s="593"/>
      <c r="D35" s="593"/>
      <c r="E35" s="593"/>
      <c r="F35" s="593"/>
      <c r="G35" s="593"/>
      <c r="H35" s="593"/>
      <c r="I35" s="593"/>
      <c r="J35" s="593"/>
      <c r="K35" s="593"/>
      <c r="L35" s="593"/>
      <c r="M35" s="593"/>
      <c r="N35" s="593"/>
      <c r="O35" s="593"/>
      <c r="P35" s="593"/>
      <c r="Q35" s="594"/>
      <c r="R35" s="595">
        <v>9602000</v>
      </c>
      <c r="S35" s="596"/>
      <c r="T35" s="596"/>
      <c r="U35" s="596"/>
      <c r="V35" s="596"/>
      <c r="W35" s="596"/>
      <c r="X35" s="596"/>
      <c r="Y35" s="597"/>
      <c r="Z35" s="598">
        <v>3.2</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32815805</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854875</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7615739</v>
      </c>
      <c r="CS35" s="627"/>
      <c r="CT35" s="627"/>
      <c r="CU35" s="627"/>
      <c r="CV35" s="627"/>
      <c r="CW35" s="627"/>
      <c r="CX35" s="627"/>
      <c r="CY35" s="628"/>
      <c r="CZ35" s="629">
        <v>2.6</v>
      </c>
      <c r="DA35" s="630"/>
      <c r="DB35" s="630"/>
      <c r="DC35" s="631"/>
      <c r="DD35" s="604">
        <v>7397466</v>
      </c>
      <c r="DE35" s="627"/>
      <c r="DF35" s="627"/>
      <c r="DG35" s="627"/>
      <c r="DH35" s="627"/>
      <c r="DI35" s="627"/>
      <c r="DJ35" s="627"/>
      <c r="DK35" s="628"/>
      <c r="DL35" s="604">
        <v>7397466</v>
      </c>
      <c r="DM35" s="627"/>
      <c r="DN35" s="627"/>
      <c r="DO35" s="627"/>
      <c r="DP35" s="627"/>
      <c r="DQ35" s="627"/>
      <c r="DR35" s="627"/>
      <c r="DS35" s="627"/>
      <c r="DT35" s="627"/>
      <c r="DU35" s="627"/>
      <c r="DV35" s="628"/>
      <c r="DW35" s="600">
        <v>4.0999999999999996</v>
      </c>
      <c r="DX35" s="621"/>
      <c r="DY35" s="621"/>
      <c r="DZ35" s="621"/>
      <c r="EA35" s="621"/>
      <c r="EB35" s="621"/>
      <c r="EC35" s="622"/>
    </row>
    <row r="36" spans="2:133" ht="11.25" customHeight="1" x14ac:dyDescent="0.15">
      <c r="B36" s="638" t="s">
        <v>311</v>
      </c>
      <c r="C36" s="639"/>
      <c r="D36" s="639"/>
      <c r="E36" s="639"/>
      <c r="F36" s="639"/>
      <c r="G36" s="639"/>
      <c r="H36" s="639"/>
      <c r="I36" s="639"/>
      <c r="J36" s="639"/>
      <c r="K36" s="639"/>
      <c r="L36" s="639"/>
      <c r="M36" s="639"/>
      <c r="N36" s="639"/>
      <c r="O36" s="639"/>
      <c r="P36" s="639"/>
      <c r="Q36" s="640"/>
      <c r="R36" s="667">
        <v>304235854</v>
      </c>
      <c r="S36" s="668"/>
      <c r="T36" s="668"/>
      <c r="U36" s="668"/>
      <c r="V36" s="668"/>
      <c r="W36" s="668"/>
      <c r="X36" s="668"/>
      <c r="Y36" s="669"/>
      <c r="Z36" s="670">
        <v>100</v>
      </c>
      <c r="AA36" s="670"/>
      <c r="AB36" s="670"/>
      <c r="AC36" s="670"/>
      <c r="AD36" s="671">
        <v>169191062</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6673341</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-4069591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18690308</v>
      </c>
      <c r="CS36" s="596"/>
      <c r="CT36" s="596"/>
      <c r="CU36" s="596"/>
      <c r="CV36" s="596"/>
      <c r="CW36" s="596"/>
      <c r="CX36" s="596"/>
      <c r="CY36" s="597"/>
      <c r="CZ36" s="629">
        <v>6.3</v>
      </c>
      <c r="DA36" s="630"/>
      <c r="DB36" s="630"/>
      <c r="DC36" s="631"/>
      <c r="DD36" s="604">
        <v>15959006</v>
      </c>
      <c r="DE36" s="596"/>
      <c r="DF36" s="596"/>
      <c r="DG36" s="596"/>
      <c r="DH36" s="596"/>
      <c r="DI36" s="596"/>
      <c r="DJ36" s="596"/>
      <c r="DK36" s="597"/>
      <c r="DL36" s="604">
        <v>12532812</v>
      </c>
      <c r="DM36" s="596"/>
      <c r="DN36" s="596"/>
      <c r="DO36" s="596"/>
      <c r="DP36" s="596"/>
      <c r="DQ36" s="596"/>
      <c r="DR36" s="596"/>
      <c r="DS36" s="596"/>
      <c r="DT36" s="596"/>
      <c r="DU36" s="596"/>
      <c r="DV36" s="597"/>
      <c r="DW36" s="600">
        <v>7</v>
      </c>
      <c r="DX36" s="621"/>
      <c r="DY36" s="621"/>
      <c r="DZ36" s="621"/>
      <c r="EA36" s="621"/>
      <c r="EB36" s="621"/>
      <c r="EC36" s="622"/>
    </row>
    <row r="37" spans="2:133" ht="11.25" customHeight="1" x14ac:dyDescent="0.15">
      <c r="AQ37" s="674" t="s">
        <v>315</v>
      </c>
      <c r="AR37" s="675"/>
      <c r="AS37" s="675"/>
      <c r="AT37" s="675"/>
      <c r="AU37" s="675"/>
      <c r="AV37" s="675"/>
      <c r="AW37" s="675"/>
      <c r="AX37" s="675"/>
      <c r="AY37" s="676"/>
      <c r="AZ37" s="595">
        <v>2589176</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109669</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315353</v>
      </c>
      <c r="CS37" s="627"/>
      <c r="CT37" s="627"/>
      <c r="CU37" s="627"/>
      <c r="CV37" s="627"/>
      <c r="CW37" s="627"/>
      <c r="CX37" s="627"/>
      <c r="CY37" s="628"/>
      <c r="CZ37" s="629">
        <v>0.1</v>
      </c>
      <c r="DA37" s="630"/>
      <c r="DB37" s="630"/>
      <c r="DC37" s="631"/>
      <c r="DD37" s="604">
        <v>198932</v>
      </c>
      <c r="DE37" s="627"/>
      <c r="DF37" s="627"/>
      <c r="DG37" s="627"/>
      <c r="DH37" s="627"/>
      <c r="DI37" s="627"/>
      <c r="DJ37" s="627"/>
      <c r="DK37" s="628"/>
      <c r="DL37" s="604">
        <v>198932</v>
      </c>
      <c r="DM37" s="627"/>
      <c r="DN37" s="627"/>
      <c r="DO37" s="627"/>
      <c r="DP37" s="627"/>
      <c r="DQ37" s="627"/>
      <c r="DR37" s="627"/>
      <c r="DS37" s="627"/>
      <c r="DT37" s="627"/>
      <c r="DU37" s="627"/>
      <c r="DV37" s="628"/>
      <c r="DW37" s="600">
        <v>0.1</v>
      </c>
      <c r="DX37" s="621"/>
      <c r="DY37" s="621"/>
      <c r="DZ37" s="621"/>
      <c r="EA37" s="621"/>
      <c r="EB37" s="621"/>
      <c r="EC37" s="622"/>
    </row>
    <row r="38" spans="2:133" ht="11.25" customHeight="1" x14ac:dyDescent="0.15">
      <c r="AQ38" s="674" t="s">
        <v>318</v>
      </c>
      <c r="AR38" s="675"/>
      <c r="AS38" s="675"/>
      <c r="AT38" s="675"/>
      <c r="AU38" s="675"/>
      <c r="AV38" s="675"/>
      <c r="AW38" s="675"/>
      <c r="AX38" s="675"/>
      <c r="AY38" s="676"/>
      <c r="AZ38" s="595">
        <v>353249</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182020</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23506503</v>
      </c>
      <c r="CS38" s="596"/>
      <c r="CT38" s="596"/>
      <c r="CU38" s="596"/>
      <c r="CV38" s="596"/>
      <c r="CW38" s="596"/>
      <c r="CX38" s="596"/>
      <c r="CY38" s="597"/>
      <c r="CZ38" s="629">
        <v>8</v>
      </c>
      <c r="DA38" s="630"/>
      <c r="DB38" s="630"/>
      <c r="DC38" s="631"/>
      <c r="DD38" s="604">
        <v>19357744</v>
      </c>
      <c r="DE38" s="596"/>
      <c r="DF38" s="596"/>
      <c r="DG38" s="596"/>
      <c r="DH38" s="596"/>
      <c r="DI38" s="596"/>
      <c r="DJ38" s="596"/>
      <c r="DK38" s="597"/>
      <c r="DL38" s="604">
        <v>17284065</v>
      </c>
      <c r="DM38" s="596"/>
      <c r="DN38" s="596"/>
      <c r="DO38" s="596"/>
      <c r="DP38" s="596"/>
      <c r="DQ38" s="596"/>
      <c r="DR38" s="596"/>
      <c r="DS38" s="596"/>
      <c r="DT38" s="596"/>
      <c r="DU38" s="596"/>
      <c r="DV38" s="597"/>
      <c r="DW38" s="600">
        <v>9.6999999999999993</v>
      </c>
      <c r="DX38" s="621"/>
      <c r="DY38" s="621"/>
      <c r="DZ38" s="621"/>
      <c r="EA38" s="621"/>
      <c r="EB38" s="621"/>
      <c r="EC38" s="622"/>
    </row>
    <row r="39" spans="2:133" ht="11.25" customHeight="1" x14ac:dyDescent="0.15">
      <c r="AQ39" s="674" t="s">
        <v>321</v>
      </c>
      <c r="AR39" s="675"/>
      <c r="AS39" s="675"/>
      <c r="AT39" s="675"/>
      <c r="AU39" s="675"/>
      <c r="AV39" s="675"/>
      <c r="AW39" s="675"/>
      <c r="AX39" s="675"/>
      <c r="AY39" s="676"/>
      <c r="AZ39" s="595">
        <v>182581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107</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4073747</v>
      </c>
      <c r="CS39" s="627"/>
      <c r="CT39" s="627"/>
      <c r="CU39" s="627"/>
      <c r="CV39" s="627"/>
      <c r="CW39" s="627"/>
      <c r="CX39" s="627"/>
      <c r="CY39" s="628"/>
      <c r="CZ39" s="629">
        <v>1.4</v>
      </c>
      <c r="DA39" s="630"/>
      <c r="DB39" s="630"/>
      <c r="DC39" s="631"/>
      <c r="DD39" s="604">
        <v>3342259</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6002851</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90</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1353191</v>
      </c>
      <c r="CS40" s="596"/>
      <c r="CT40" s="596"/>
      <c r="CU40" s="596"/>
      <c r="CV40" s="596"/>
      <c r="CW40" s="596"/>
      <c r="CX40" s="596"/>
      <c r="CY40" s="597"/>
      <c r="CZ40" s="629">
        <v>0.5</v>
      </c>
      <c r="DA40" s="630"/>
      <c r="DB40" s="630"/>
      <c r="DC40" s="631"/>
      <c r="DD40" s="604">
        <v>1179085</v>
      </c>
      <c r="DE40" s="596"/>
      <c r="DF40" s="596"/>
      <c r="DG40" s="596"/>
      <c r="DH40" s="596"/>
      <c r="DI40" s="596"/>
      <c r="DJ40" s="596"/>
      <c r="DK40" s="597"/>
      <c r="DL40" s="604">
        <v>1178985</v>
      </c>
      <c r="DM40" s="596"/>
      <c r="DN40" s="596"/>
      <c r="DO40" s="596"/>
      <c r="DP40" s="596"/>
      <c r="DQ40" s="596"/>
      <c r="DR40" s="596"/>
      <c r="DS40" s="596"/>
      <c r="DT40" s="596"/>
      <c r="DU40" s="596"/>
      <c r="DV40" s="597"/>
      <c r="DW40" s="600">
        <v>0.7</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17014607</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299</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52803137</v>
      </c>
      <c r="CS42" s="596"/>
      <c r="CT42" s="596"/>
      <c r="CU42" s="596"/>
      <c r="CV42" s="596"/>
      <c r="CW42" s="596"/>
      <c r="CX42" s="596"/>
      <c r="CY42" s="597"/>
      <c r="CZ42" s="629">
        <v>17.899999999999999</v>
      </c>
      <c r="DA42" s="678"/>
      <c r="DB42" s="678"/>
      <c r="DC42" s="679"/>
      <c r="DD42" s="604">
        <v>12191285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1441702</v>
      </c>
      <c r="CS43" s="627"/>
      <c r="CT43" s="627"/>
      <c r="CU43" s="627"/>
      <c r="CV43" s="627"/>
      <c r="CW43" s="627"/>
      <c r="CX43" s="627"/>
      <c r="CY43" s="628"/>
      <c r="CZ43" s="629">
        <v>0.5</v>
      </c>
      <c r="DA43" s="630"/>
      <c r="DB43" s="630"/>
      <c r="DC43" s="631"/>
      <c r="DD43" s="604">
        <v>1441702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52110115</v>
      </c>
      <c r="CS44" s="596"/>
      <c r="CT44" s="596"/>
      <c r="CU44" s="596"/>
      <c r="CV44" s="596"/>
      <c r="CW44" s="596"/>
      <c r="CX44" s="596"/>
      <c r="CY44" s="597"/>
      <c r="CZ44" s="629">
        <v>17.7</v>
      </c>
      <c r="DA44" s="678"/>
      <c r="DB44" s="678"/>
      <c r="DC44" s="679"/>
      <c r="DD44" s="604">
        <v>11876511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21653744</v>
      </c>
      <c r="CS45" s="627"/>
      <c r="CT45" s="627"/>
      <c r="CU45" s="627"/>
      <c r="CV45" s="627"/>
      <c r="CW45" s="627"/>
      <c r="CX45" s="627"/>
      <c r="CY45" s="628"/>
      <c r="CZ45" s="629">
        <v>7.3</v>
      </c>
      <c r="DA45" s="630"/>
      <c r="DB45" s="630"/>
      <c r="DC45" s="631"/>
      <c r="DD45" s="604">
        <v>2476880</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27680895</v>
      </c>
      <c r="CS46" s="596"/>
      <c r="CT46" s="596"/>
      <c r="CU46" s="596"/>
      <c r="CV46" s="596"/>
      <c r="CW46" s="596"/>
      <c r="CX46" s="596"/>
      <c r="CY46" s="597"/>
      <c r="CZ46" s="629">
        <v>9.4</v>
      </c>
      <c r="DA46" s="678"/>
      <c r="DB46" s="678"/>
      <c r="DC46" s="679"/>
      <c r="DD46" s="604">
        <v>9170884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693022</v>
      </c>
      <c r="CS47" s="627"/>
      <c r="CT47" s="627"/>
      <c r="CU47" s="627"/>
      <c r="CV47" s="627"/>
      <c r="CW47" s="627"/>
      <c r="CX47" s="627"/>
      <c r="CY47" s="628"/>
      <c r="CZ47" s="629">
        <v>0.2</v>
      </c>
      <c r="DA47" s="630"/>
      <c r="DB47" s="630"/>
      <c r="DC47" s="631"/>
      <c r="DD47" s="604">
        <v>314774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295025747</v>
      </c>
      <c r="CS49" s="663"/>
      <c r="CT49" s="663"/>
      <c r="CU49" s="663"/>
      <c r="CV49" s="663"/>
      <c r="CW49" s="663"/>
      <c r="CX49" s="663"/>
      <c r="CY49" s="690"/>
      <c r="CZ49" s="691">
        <v>100</v>
      </c>
      <c r="DA49" s="692"/>
      <c r="DB49" s="692"/>
      <c r="DC49" s="693"/>
      <c r="DD49" s="694">
        <v>193823970</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304450</v>
      </c>
      <c r="R7" s="725"/>
      <c r="S7" s="725"/>
      <c r="T7" s="725"/>
      <c r="U7" s="725"/>
      <c r="V7" s="725">
        <v>295371</v>
      </c>
      <c r="W7" s="725"/>
      <c r="X7" s="725"/>
      <c r="Y7" s="725"/>
      <c r="Z7" s="725"/>
      <c r="AA7" s="725">
        <v>9080</v>
      </c>
      <c r="AB7" s="725"/>
      <c r="AC7" s="725"/>
      <c r="AD7" s="725"/>
      <c r="AE7" s="726"/>
      <c r="AF7" s="727">
        <v>6823</v>
      </c>
      <c r="AG7" s="728"/>
      <c r="AH7" s="728"/>
      <c r="AI7" s="728"/>
      <c r="AJ7" s="729"/>
      <c r="AK7" s="767">
        <v>7251</v>
      </c>
      <c r="AL7" s="768"/>
      <c r="AM7" s="768"/>
      <c r="AN7" s="768"/>
      <c r="AO7" s="768"/>
      <c r="AP7" s="768">
        <v>279500</v>
      </c>
      <c r="AQ7" s="768"/>
      <c r="AR7" s="768"/>
      <c r="AS7" s="768"/>
      <c r="AT7" s="768"/>
      <c r="AU7" s="769"/>
      <c r="AV7" s="769"/>
      <c r="AW7" s="769"/>
      <c r="AX7" s="769"/>
      <c r="AY7" s="770"/>
      <c r="AZ7" s="205"/>
      <c r="BA7" s="205"/>
      <c r="BB7" s="205"/>
      <c r="BC7" s="205"/>
      <c r="BD7" s="205"/>
      <c r="BE7" s="206"/>
      <c r="BF7" s="206"/>
      <c r="BG7" s="206"/>
      <c r="BH7" s="206"/>
      <c r="BI7" s="206"/>
      <c r="BJ7" s="206"/>
      <c r="BK7" s="206"/>
      <c r="BL7" s="206"/>
      <c r="BM7" s="206"/>
      <c r="BN7" s="206"/>
      <c r="BO7" s="206"/>
      <c r="BP7" s="206"/>
      <c r="BQ7" s="212">
        <v>1</v>
      </c>
      <c r="BR7" s="213"/>
      <c r="BS7" s="771" t="s">
        <v>555</v>
      </c>
      <c r="BT7" s="772"/>
      <c r="BU7" s="772"/>
      <c r="BV7" s="772"/>
      <c r="BW7" s="772"/>
      <c r="BX7" s="772"/>
      <c r="BY7" s="772"/>
      <c r="BZ7" s="772"/>
      <c r="CA7" s="772"/>
      <c r="CB7" s="772"/>
      <c r="CC7" s="772"/>
      <c r="CD7" s="772"/>
      <c r="CE7" s="772"/>
      <c r="CF7" s="772"/>
      <c r="CG7" s="773"/>
      <c r="CH7" s="761">
        <v>0</v>
      </c>
      <c r="CI7" s="762"/>
      <c r="CJ7" s="762"/>
      <c r="CK7" s="762"/>
      <c r="CL7" s="763"/>
      <c r="CM7" s="761">
        <v>587</v>
      </c>
      <c r="CN7" s="762"/>
      <c r="CO7" s="762"/>
      <c r="CP7" s="762"/>
      <c r="CQ7" s="763"/>
      <c r="CR7" s="761">
        <v>530</v>
      </c>
      <c r="CS7" s="762"/>
      <c r="CT7" s="762"/>
      <c r="CU7" s="762"/>
      <c r="CV7" s="763"/>
      <c r="CW7" s="761">
        <v>6</v>
      </c>
      <c r="CX7" s="762"/>
      <c r="CY7" s="762"/>
      <c r="CZ7" s="762"/>
      <c r="DA7" s="763"/>
      <c r="DB7" s="764" t="s">
        <v>566</v>
      </c>
      <c r="DC7" s="765"/>
      <c r="DD7" s="765"/>
      <c r="DE7" s="765"/>
      <c r="DF7" s="766"/>
      <c r="DG7" s="764" t="s">
        <v>566</v>
      </c>
      <c r="DH7" s="765"/>
      <c r="DI7" s="765"/>
      <c r="DJ7" s="765"/>
      <c r="DK7" s="766"/>
      <c r="DL7" s="764" t="s">
        <v>566</v>
      </c>
      <c r="DM7" s="765"/>
      <c r="DN7" s="765"/>
      <c r="DO7" s="765"/>
      <c r="DP7" s="766"/>
      <c r="DQ7" s="764" t="s">
        <v>566</v>
      </c>
      <c r="DR7" s="765"/>
      <c r="DS7" s="765"/>
      <c r="DT7" s="765"/>
      <c r="DU7" s="766"/>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283</v>
      </c>
      <c r="R8" s="749"/>
      <c r="S8" s="749"/>
      <c r="T8" s="749"/>
      <c r="U8" s="749"/>
      <c r="V8" s="749">
        <v>168</v>
      </c>
      <c r="W8" s="749"/>
      <c r="X8" s="749"/>
      <c r="Y8" s="749"/>
      <c r="Z8" s="749"/>
      <c r="AA8" s="749">
        <v>115</v>
      </c>
      <c r="AB8" s="749"/>
      <c r="AC8" s="749"/>
      <c r="AD8" s="749"/>
      <c r="AE8" s="750"/>
      <c r="AF8" s="751">
        <v>115</v>
      </c>
      <c r="AG8" s="752"/>
      <c r="AH8" s="752"/>
      <c r="AI8" s="752"/>
      <c r="AJ8" s="753"/>
      <c r="AK8" s="754">
        <v>26</v>
      </c>
      <c r="AL8" s="755"/>
      <c r="AM8" s="755"/>
      <c r="AN8" s="755"/>
      <c r="AO8" s="755"/>
      <c r="AP8" s="755">
        <v>889</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556</v>
      </c>
      <c r="BT8" s="759"/>
      <c r="BU8" s="759"/>
      <c r="BV8" s="759"/>
      <c r="BW8" s="759"/>
      <c r="BX8" s="759"/>
      <c r="BY8" s="759"/>
      <c r="BZ8" s="759"/>
      <c r="CA8" s="759"/>
      <c r="CB8" s="759"/>
      <c r="CC8" s="759"/>
      <c r="CD8" s="759"/>
      <c r="CE8" s="759"/>
      <c r="CF8" s="759"/>
      <c r="CG8" s="760"/>
      <c r="CH8" s="764">
        <v>-18</v>
      </c>
      <c r="CI8" s="765"/>
      <c r="CJ8" s="765"/>
      <c r="CK8" s="765"/>
      <c r="CL8" s="766"/>
      <c r="CM8" s="764">
        <v>261</v>
      </c>
      <c r="CN8" s="765"/>
      <c r="CO8" s="765"/>
      <c r="CP8" s="765"/>
      <c r="CQ8" s="766"/>
      <c r="CR8" s="764">
        <v>55</v>
      </c>
      <c r="CS8" s="765"/>
      <c r="CT8" s="765"/>
      <c r="CU8" s="765"/>
      <c r="CV8" s="766"/>
      <c r="CW8" s="764" t="s">
        <v>566</v>
      </c>
      <c r="CX8" s="765"/>
      <c r="CY8" s="765"/>
      <c r="CZ8" s="765"/>
      <c r="DA8" s="766"/>
      <c r="DB8" s="764" t="s">
        <v>566</v>
      </c>
      <c r="DC8" s="765"/>
      <c r="DD8" s="765"/>
      <c r="DE8" s="765"/>
      <c r="DF8" s="766"/>
      <c r="DG8" s="764" t="s">
        <v>566</v>
      </c>
      <c r="DH8" s="765"/>
      <c r="DI8" s="765"/>
      <c r="DJ8" s="765"/>
      <c r="DK8" s="766"/>
      <c r="DL8" s="764" t="s">
        <v>566</v>
      </c>
      <c r="DM8" s="765"/>
      <c r="DN8" s="765"/>
      <c r="DO8" s="765"/>
      <c r="DP8" s="766"/>
      <c r="DQ8" s="764" t="s">
        <v>566</v>
      </c>
      <c r="DR8" s="765"/>
      <c r="DS8" s="765"/>
      <c r="DT8" s="765"/>
      <c r="DU8" s="766"/>
      <c r="DV8" s="774"/>
      <c r="DW8" s="775"/>
      <c r="DX8" s="775"/>
      <c r="DY8" s="775"/>
      <c r="DZ8" s="776"/>
      <c r="EA8" s="207"/>
    </row>
    <row r="9" spans="1:131" s="208" customFormat="1" ht="26.25" customHeight="1" x14ac:dyDescent="0.15">
      <c r="A9" s="214">
        <v>3</v>
      </c>
      <c r="B9" s="745" t="s">
        <v>368</v>
      </c>
      <c r="C9" s="746"/>
      <c r="D9" s="746"/>
      <c r="E9" s="746"/>
      <c r="F9" s="746"/>
      <c r="G9" s="746"/>
      <c r="H9" s="746"/>
      <c r="I9" s="746"/>
      <c r="J9" s="746"/>
      <c r="K9" s="746"/>
      <c r="L9" s="746"/>
      <c r="M9" s="746"/>
      <c r="N9" s="746"/>
      <c r="O9" s="746"/>
      <c r="P9" s="747"/>
      <c r="Q9" s="748">
        <v>280</v>
      </c>
      <c r="R9" s="749"/>
      <c r="S9" s="749"/>
      <c r="T9" s="749"/>
      <c r="U9" s="749"/>
      <c r="V9" s="749">
        <v>280</v>
      </c>
      <c r="W9" s="749"/>
      <c r="X9" s="749"/>
      <c r="Y9" s="749"/>
      <c r="Z9" s="749"/>
      <c r="AA9" s="749" t="s">
        <v>546</v>
      </c>
      <c r="AB9" s="749"/>
      <c r="AC9" s="749"/>
      <c r="AD9" s="749"/>
      <c r="AE9" s="750"/>
      <c r="AF9" s="751" t="s">
        <v>112</v>
      </c>
      <c r="AG9" s="752"/>
      <c r="AH9" s="752"/>
      <c r="AI9" s="752"/>
      <c r="AJ9" s="753"/>
      <c r="AK9" s="754">
        <v>0</v>
      </c>
      <c r="AL9" s="755"/>
      <c r="AM9" s="755"/>
      <c r="AN9" s="755"/>
      <c r="AO9" s="755"/>
      <c r="AP9" s="755">
        <v>676</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557</v>
      </c>
      <c r="BT9" s="759"/>
      <c r="BU9" s="759"/>
      <c r="BV9" s="759"/>
      <c r="BW9" s="759"/>
      <c r="BX9" s="759"/>
      <c r="BY9" s="759"/>
      <c r="BZ9" s="759"/>
      <c r="CA9" s="759"/>
      <c r="CB9" s="759"/>
      <c r="CC9" s="759"/>
      <c r="CD9" s="759"/>
      <c r="CE9" s="759"/>
      <c r="CF9" s="759"/>
      <c r="CG9" s="760"/>
      <c r="CH9" s="764">
        <v>3</v>
      </c>
      <c r="CI9" s="765"/>
      <c r="CJ9" s="765"/>
      <c r="CK9" s="765"/>
      <c r="CL9" s="766"/>
      <c r="CM9" s="764">
        <v>393</v>
      </c>
      <c r="CN9" s="765"/>
      <c r="CO9" s="765"/>
      <c r="CP9" s="765"/>
      <c r="CQ9" s="766"/>
      <c r="CR9" s="764">
        <v>150</v>
      </c>
      <c r="CS9" s="765"/>
      <c r="CT9" s="765"/>
      <c r="CU9" s="765"/>
      <c r="CV9" s="766"/>
      <c r="CW9" s="764">
        <v>6</v>
      </c>
      <c r="CX9" s="765"/>
      <c r="CY9" s="765"/>
      <c r="CZ9" s="765"/>
      <c r="DA9" s="766"/>
      <c r="DB9" s="764" t="s">
        <v>566</v>
      </c>
      <c r="DC9" s="765"/>
      <c r="DD9" s="765"/>
      <c r="DE9" s="765"/>
      <c r="DF9" s="766"/>
      <c r="DG9" s="764" t="s">
        <v>566</v>
      </c>
      <c r="DH9" s="765"/>
      <c r="DI9" s="765"/>
      <c r="DJ9" s="765"/>
      <c r="DK9" s="766"/>
      <c r="DL9" s="764" t="s">
        <v>566</v>
      </c>
      <c r="DM9" s="765"/>
      <c r="DN9" s="765"/>
      <c r="DO9" s="765"/>
      <c r="DP9" s="766"/>
      <c r="DQ9" s="764" t="s">
        <v>566</v>
      </c>
      <c r="DR9" s="765"/>
      <c r="DS9" s="765"/>
      <c r="DT9" s="765"/>
      <c r="DU9" s="766"/>
      <c r="DV9" s="774"/>
      <c r="DW9" s="775"/>
      <c r="DX9" s="775"/>
      <c r="DY9" s="775"/>
      <c r="DZ9" s="776"/>
      <c r="EA9" s="207"/>
    </row>
    <row r="10" spans="1:131" s="208" customFormat="1" ht="26.25" customHeight="1" x14ac:dyDescent="0.15">
      <c r="A10" s="214">
        <v>4</v>
      </c>
      <c r="B10" s="745" t="s">
        <v>369</v>
      </c>
      <c r="C10" s="746"/>
      <c r="D10" s="746"/>
      <c r="E10" s="746"/>
      <c r="F10" s="746"/>
      <c r="G10" s="746"/>
      <c r="H10" s="746"/>
      <c r="I10" s="746"/>
      <c r="J10" s="746"/>
      <c r="K10" s="746"/>
      <c r="L10" s="746"/>
      <c r="M10" s="746"/>
      <c r="N10" s="746"/>
      <c r="O10" s="746"/>
      <c r="P10" s="747"/>
      <c r="Q10" s="748">
        <v>110</v>
      </c>
      <c r="R10" s="749"/>
      <c r="S10" s="749"/>
      <c r="T10" s="749"/>
      <c r="U10" s="749"/>
      <c r="V10" s="749">
        <v>96</v>
      </c>
      <c r="W10" s="749"/>
      <c r="X10" s="749"/>
      <c r="Y10" s="749"/>
      <c r="Z10" s="749"/>
      <c r="AA10" s="749">
        <v>14</v>
      </c>
      <c r="AB10" s="749"/>
      <c r="AC10" s="749"/>
      <c r="AD10" s="749"/>
      <c r="AE10" s="750"/>
      <c r="AF10" s="751">
        <v>14</v>
      </c>
      <c r="AG10" s="752"/>
      <c r="AH10" s="752"/>
      <c r="AI10" s="752"/>
      <c r="AJ10" s="753"/>
      <c r="AK10" s="754" t="s">
        <v>546</v>
      </c>
      <c r="AL10" s="755"/>
      <c r="AM10" s="755"/>
      <c r="AN10" s="755"/>
      <c r="AO10" s="755"/>
      <c r="AP10" s="755" t="s">
        <v>546</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558</v>
      </c>
      <c r="BT10" s="759"/>
      <c r="BU10" s="759"/>
      <c r="BV10" s="759"/>
      <c r="BW10" s="759"/>
      <c r="BX10" s="759"/>
      <c r="BY10" s="759"/>
      <c r="BZ10" s="759"/>
      <c r="CA10" s="759"/>
      <c r="CB10" s="759"/>
      <c r="CC10" s="759"/>
      <c r="CD10" s="759"/>
      <c r="CE10" s="759"/>
      <c r="CF10" s="759"/>
      <c r="CG10" s="760"/>
      <c r="CH10" s="764">
        <v>1</v>
      </c>
      <c r="CI10" s="765"/>
      <c r="CJ10" s="765"/>
      <c r="CK10" s="765"/>
      <c r="CL10" s="766"/>
      <c r="CM10" s="764">
        <v>170</v>
      </c>
      <c r="CN10" s="765"/>
      <c r="CO10" s="765"/>
      <c r="CP10" s="765"/>
      <c r="CQ10" s="766"/>
      <c r="CR10" s="764">
        <v>50</v>
      </c>
      <c r="CS10" s="765"/>
      <c r="CT10" s="765"/>
      <c r="CU10" s="765"/>
      <c r="CV10" s="766"/>
      <c r="CW10" s="764">
        <v>15</v>
      </c>
      <c r="CX10" s="765"/>
      <c r="CY10" s="765"/>
      <c r="CZ10" s="765"/>
      <c r="DA10" s="766"/>
      <c r="DB10" s="764" t="s">
        <v>566</v>
      </c>
      <c r="DC10" s="765"/>
      <c r="DD10" s="765"/>
      <c r="DE10" s="765"/>
      <c r="DF10" s="766"/>
      <c r="DG10" s="764" t="s">
        <v>566</v>
      </c>
      <c r="DH10" s="765"/>
      <c r="DI10" s="765"/>
      <c r="DJ10" s="765"/>
      <c r="DK10" s="766"/>
      <c r="DL10" s="764" t="s">
        <v>566</v>
      </c>
      <c r="DM10" s="765"/>
      <c r="DN10" s="765"/>
      <c r="DO10" s="765"/>
      <c r="DP10" s="766"/>
      <c r="DQ10" s="764" t="s">
        <v>566</v>
      </c>
      <c r="DR10" s="765"/>
      <c r="DS10" s="765"/>
      <c r="DT10" s="765"/>
      <c r="DU10" s="766"/>
      <c r="DV10" s="774"/>
      <c r="DW10" s="775"/>
      <c r="DX10" s="775"/>
      <c r="DY10" s="775"/>
      <c r="DZ10" s="776"/>
      <c r="EA10" s="207"/>
    </row>
    <row r="11" spans="1:131" s="208" customFormat="1" ht="26.25" customHeight="1" x14ac:dyDescent="0.15">
      <c r="A11" s="214">
        <v>5</v>
      </c>
      <c r="B11" s="745" t="s">
        <v>370</v>
      </c>
      <c r="C11" s="746"/>
      <c r="D11" s="746"/>
      <c r="E11" s="746"/>
      <c r="F11" s="746"/>
      <c r="G11" s="746"/>
      <c r="H11" s="746"/>
      <c r="I11" s="746"/>
      <c r="J11" s="746"/>
      <c r="K11" s="746"/>
      <c r="L11" s="746"/>
      <c r="M11" s="746"/>
      <c r="N11" s="746"/>
      <c r="O11" s="746"/>
      <c r="P11" s="747"/>
      <c r="Q11" s="748">
        <v>6</v>
      </c>
      <c r="R11" s="749"/>
      <c r="S11" s="749"/>
      <c r="T11" s="749"/>
      <c r="U11" s="749"/>
      <c r="V11" s="749">
        <v>5</v>
      </c>
      <c r="W11" s="749"/>
      <c r="X11" s="749"/>
      <c r="Y11" s="749"/>
      <c r="Z11" s="749"/>
      <c r="AA11" s="749">
        <v>2</v>
      </c>
      <c r="AB11" s="749"/>
      <c r="AC11" s="749"/>
      <c r="AD11" s="749"/>
      <c r="AE11" s="750"/>
      <c r="AF11" s="751">
        <v>2</v>
      </c>
      <c r="AG11" s="752"/>
      <c r="AH11" s="752"/>
      <c r="AI11" s="752"/>
      <c r="AJ11" s="753"/>
      <c r="AK11" s="754">
        <v>3</v>
      </c>
      <c r="AL11" s="755"/>
      <c r="AM11" s="755"/>
      <c r="AN11" s="755"/>
      <c r="AO11" s="755"/>
      <c r="AP11" s="755" t="s">
        <v>547</v>
      </c>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559</v>
      </c>
      <c r="BT11" s="759"/>
      <c r="BU11" s="759"/>
      <c r="BV11" s="759"/>
      <c r="BW11" s="759"/>
      <c r="BX11" s="759"/>
      <c r="BY11" s="759"/>
      <c r="BZ11" s="759"/>
      <c r="CA11" s="759"/>
      <c r="CB11" s="759"/>
      <c r="CC11" s="759"/>
      <c r="CD11" s="759"/>
      <c r="CE11" s="759"/>
      <c r="CF11" s="759"/>
      <c r="CG11" s="760"/>
      <c r="CH11" s="764">
        <v>71</v>
      </c>
      <c r="CI11" s="765"/>
      <c r="CJ11" s="765"/>
      <c r="CK11" s="765"/>
      <c r="CL11" s="766"/>
      <c r="CM11" s="764">
        <v>1425</v>
      </c>
      <c r="CN11" s="765"/>
      <c r="CO11" s="765"/>
      <c r="CP11" s="765"/>
      <c r="CQ11" s="766"/>
      <c r="CR11" s="764">
        <v>110</v>
      </c>
      <c r="CS11" s="765"/>
      <c r="CT11" s="765"/>
      <c r="CU11" s="765"/>
      <c r="CV11" s="766"/>
      <c r="CW11" s="764" t="s">
        <v>566</v>
      </c>
      <c r="CX11" s="765"/>
      <c r="CY11" s="765"/>
      <c r="CZ11" s="765"/>
      <c r="DA11" s="766"/>
      <c r="DB11" s="764" t="s">
        <v>566</v>
      </c>
      <c r="DC11" s="765"/>
      <c r="DD11" s="765"/>
      <c r="DE11" s="765"/>
      <c r="DF11" s="766"/>
      <c r="DG11" s="764" t="s">
        <v>566</v>
      </c>
      <c r="DH11" s="765"/>
      <c r="DI11" s="765"/>
      <c r="DJ11" s="765"/>
      <c r="DK11" s="766"/>
      <c r="DL11" s="764" t="s">
        <v>566</v>
      </c>
      <c r="DM11" s="765"/>
      <c r="DN11" s="765"/>
      <c r="DO11" s="765"/>
      <c r="DP11" s="766"/>
      <c r="DQ11" s="764" t="s">
        <v>566</v>
      </c>
      <c r="DR11" s="765"/>
      <c r="DS11" s="765"/>
      <c r="DT11" s="765"/>
      <c r="DU11" s="766"/>
      <c r="DV11" s="774"/>
      <c r="DW11" s="775"/>
      <c r="DX11" s="775"/>
      <c r="DY11" s="775"/>
      <c r="DZ11" s="776"/>
      <c r="EA11" s="207"/>
    </row>
    <row r="12" spans="1:131" s="208" customFormat="1" ht="26.25" customHeight="1" x14ac:dyDescent="0.15">
      <c r="A12" s="214">
        <v>6</v>
      </c>
      <c r="B12" s="745" t="s">
        <v>371</v>
      </c>
      <c r="C12" s="746"/>
      <c r="D12" s="746"/>
      <c r="E12" s="746"/>
      <c r="F12" s="746"/>
      <c r="G12" s="746"/>
      <c r="H12" s="746"/>
      <c r="I12" s="746"/>
      <c r="J12" s="746"/>
      <c r="K12" s="746"/>
      <c r="L12" s="746"/>
      <c r="M12" s="746"/>
      <c r="N12" s="746"/>
      <c r="O12" s="746"/>
      <c r="P12" s="747"/>
      <c r="Q12" s="748">
        <v>37510</v>
      </c>
      <c r="R12" s="749"/>
      <c r="S12" s="749"/>
      <c r="T12" s="749"/>
      <c r="U12" s="749"/>
      <c r="V12" s="749">
        <v>37510</v>
      </c>
      <c r="W12" s="749"/>
      <c r="X12" s="749"/>
      <c r="Y12" s="749"/>
      <c r="Z12" s="749"/>
      <c r="AA12" s="749" t="s">
        <v>547</v>
      </c>
      <c r="AB12" s="749"/>
      <c r="AC12" s="749"/>
      <c r="AD12" s="749"/>
      <c r="AE12" s="750"/>
      <c r="AF12" s="751" t="s">
        <v>112</v>
      </c>
      <c r="AG12" s="752"/>
      <c r="AH12" s="752"/>
      <c r="AI12" s="752"/>
      <c r="AJ12" s="753"/>
      <c r="AK12" s="754">
        <v>37510</v>
      </c>
      <c r="AL12" s="755"/>
      <c r="AM12" s="755"/>
      <c r="AN12" s="755"/>
      <c r="AO12" s="755"/>
      <c r="AP12" s="755" t="s">
        <v>547</v>
      </c>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560</v>
      </c>
      <c r="BT12" s="759"/>
      <c r="BU12" s="759"/>
      <c r="BV12" s="759"/>
      <c r="BW12" s="759"/>
      <c r="BX12" s="759"/>
      <c r="BY12" s="759"/>
      <c r="BZ12" s="759"/>
      <c r="CA12" s="759"/>
      <c r="CB12" s="759"/>
      <c r="CC12" s="759"/>
      <c r="CD12" s="759"/>
      <c r="CE12" s="759"/>
      <c r="CF12" s="759"/>
      <c r="CG12" s="760"/>
      <c r="CH12" s="764">
        <v>11</v>
      </c>
      <c r="CI12" s="765"/>
      <c r="CJ12" s="765"/>
      <c r="CK12" s="765"/>
      <c r="CL12" s="766"/>
      <c r="CM12" s="764">
        <v>3136</v>
      </c>
      <c r="CN12" s="765"/>
      <c r="CO12" s="765"/>
      <c r="CP12" s="765"/>
      <c r="CQ12" s="766"/>
      <c r="CR12" s="764">
        <v>2000</v>
      </c>
      <c r="CS12" s="765"/>
      <c r="CT12" s="765"/>
      <c r="CU12" s="765"/>
      <c r="CV12" s="766"/>
      <c r="CW12" s="764" t="s">
        <v>566</v>
      </c>
      <c r="CX12" s="765"/>
      <c r="CY12" s="765"/>
      <c r="CZ12" s="765"/>
      <c r="DA12" s="766"/>
      <c r="DB12" s="764" t="s">
        <v>566</v>
      </c>
      <c r="DC12" s="765"/>
      <c r="DD12" s="765"/>
      <c r="DE12" s="765"/>
      <c r="DF12" s="766"/>
      <c r="DG12" s="764" t="s">
        <v>566</v>
      </c>
      <c r="DH12" s="765"/>
      <c r="DI12" s="765"/>
      <c r="DJ12" s="765"/>
      <c r="DK12" s="766"/>
      <c r="DL12" s="764" t="s">
        <v>566</v>
      </c>
      <c r="DM12" s="765"/>
      <c r="DN12" s="765"/>
      <c r="DO12" s="765"/>
      <c r="DP12" s="766"/>
      <c r="DQ12" s="764" t="s">
        <v>566</v>
      </c>
      <c r="DR12" s="765"/>
      <c r="DS12" s="765"/>
      <c r="DT12" s="765"/>
      <c r="DU12" s="766"/>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t="s">
        <v>561</v>
      </c>
      <c r="BT13" s="759"/>
      <c r="BU13" s="759"/>
      <c r="BV13" s="759"/>
      <c r="BW13" s="759"/>
      <c r="BX13" s="759"/>
      <c r="BY13" s="759"/>
      <c r="BZ13" s="759"/>
      <c r="CA13" s="759"/>
      <c r="CB13" s="759"/>
      <c r="CC13" s="759"/>
      <c r="CD13" s="759"/>
      <c r="CE13" s="759"/>
      <c r="CF13" s="759"/>
      <c r="CG13" s="760"/>
      <c r="CH13" s="764">
        <v>-12</v>
      </c>
      <c r="CI13" s="765"/>
      <c r="CJ13" s="765"/>
      <c r="CK13" s="765"/>
      <c r="CL13" s="766"/>
      <c r="CM13" s="764">
        <v>109</v>
      </c>
      <c r="CN13" s="765"/>
      <c r="CO13" s="765"/>
      <c r="CP13" s="765"/>
      <c r="CQ13" s="766"/>
      <c r="CR13" s="764">
        <v>30</v>
      </c>
      <c r="CS13" s="765"/>
      <c r="CT13" s="765"/>
      <c r="CU13" s="765"/>
      <c r="CV13" s="766"/>
      <c r="CW13" s="764" t="s">
        <v>566</v>
      </c>
      <c r="CX13" s="765"/>
      <c r="CY13" s="765"/>
      <c r="CZ13" s="765"/>
      <c r="DA13" s="766"/>
      <c r="DB13" s="764" t="s">
        <v>566</v>
      </c>
      <c r="DC13" s="765"/>
      <c r="DD13" s="765"/>
      <c r="DE13" s="765"/>
      <c r="DF13" s="766"/>
      <c r="DG13" s="764" t="s">
        <v>566</v>
      </c>
      <c r="DH13" s="765"/>
      <c r="DI13" s="765"/>
      <c r="DJ13" s="765"/>
      <c r="DK13" s="766"/>
      <c r="DL13" s="764" t="s">
        <v>566</v>
      </c>
      <c r="DM13" s="765"/>
      <c r="DN13" s="765"/>
      <c r="DO13" s="765"/>
      <c r="DP13" s="766"/>
      <c r="DQ13" s="764" t="s">
        <v>566</v>
      </c>
      <c r="DR13" s="765"/>
      <c r="DS13" s="765"/>
      <c r="DT13" s="765"/>
      <c r="DU13" s="766"/>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t="s">
        <v>562</v>
      </c>
      <c r="BT14" s="759"/>
      <c r="BU14" s="759"/>
      <c r="BV14" s="759"/>
      <c r="BW14" s="759"/>
      <c r="BX14" s="759"/>
      <c r="BY14" s="759"/>
      <c r="BZ14" s="759"/>
      <c r="CA14" s="759"/>
      <c r="CB14" s="759"/>
      <c r="CC14" s="759"/>
      <c r="CD14" s="759"/>
      <c r="CE14" s="759"/>
      <c r="CF14" s="759"/>
      <c r="CG14" s="760"/>
      <c r="CH14" s="764">
        <v>-81</v>
      </c>
      <c r="CI14" s="765"/>
      <c r="CJ14" s="765"/>
      <c r="CK14" s="765"/>
      <c r="CL14" s="766"/>
      <c r="CM14" s="764">
        <v>1964</v>
      </c>
      <c r="CN14" s="765"/>
      <c r="CO14" s="765"/>
      <c r="CP14" s="765"/>
      <c r="CQ14" s="766"/>
      <c r="CR14" s="764">
        <v>5</v>
      </c>
      <c r="CS14" s="765"/>
      <c r="CT14" s="765"/>
      <c r="CU14" s="765"/>
      <c r="CV14" s="766"/>
      <c r="CW14" s="764" t="s">
        <v>566</v>
      </c>
      <c r="CX14" s="765"/>
      <c r="CY14" s="765"/>
      <c r="CZ14" s="765"/>
      <c r="DA14" s="766"/>
      <c r="DB14" s="764" t="s">
        <v>566</v>
      </c>
      <c r="DC14" s="765"/>
      <c r="DD14" s="765"/>
      <c r="DE14" s="765"/>
      <c r="DF14" s="766"/>
      <c r="DG14" s="764" t="s">
        <v>566</v>
      </c>
      <c r="DH14" s="765"/>
      <c r="DI14" s="765"/>
      <c r="DJ14" s="765"/>
      <c r="DK14" s="766"/>
      <c r="DL14" s="764" t="s">
        <v>566</v>
      </c>
      <c r="DM14" s="765"/>
      <c r="DN14" s="765"/>
      <c r="DO14" s="765"/>
      <c r="DP14" s="766"/>
      <c r="DQ14" s="764" t="s">
        <v>566</v>
      </c>
      <c r="DR14" s="765"/>
      <c r="DS14" s="765"/>
      <c r="DT14" s="765"/>
      <c r="DU14" s="766"/>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t="s">
        <v>563</v>
      </c>
      <c r="BT15" s="759"/>
      <c r="BU15" s="759"/>
      <c r="BV15" s="759"/>
      <c r="BW15" s="759"/>
      <c r="BX15" s="759"/>
      <c r="BY15" s="759"/>
      <c r="BZ15" s="759"/>
      <c r="CA15" s="759"/>
      <c r="CB15" s="759"/>
      <c r="CC15" s="759"/>
      <c r="CD15" s="759"/>
      <c r="CE15" s="759"/>
      <c r="CF15" s="759"/>
      <c r="CG15" s="760"/>
      <c r="CH15" s="764">
        <v>7</v>
      </c>
      <c r="CI15" s="765"/>
      <c r="CJ15" s="765"/>
      <c r="CK15" s="765"/>
      <c r="CL15" s="766"/>
      <c r="CM15" s="764">
        <v>334</v>
      </c>
      <c r="CN15" s="765"/>
      <c r="CO15" s="765"/>
      <c r="CP15" s="765"/>
      <c r="CQ15" s="766"/>
      <c r="CR15" s="764">
        <v>195</v>
      </c>
      <c r="CS15" s="765"/>
      <c r="CT15" s="765"/>
      <c r="CU15" s="765"/>
      <c r="CV15" s="766"/>
      <c r="CW15" s="764" t="s">
        <v>566</v>
      </c>
      <c r="CX15" s="765"/>
      <c r="CY15" s="765"/>
      <c r="CZ15" s="765"/>
      <c r="DA15" s="766"/>
      <c r="DB15" s="764">
        <v>8</v>
      </c>
      <c r="DC15" s="765"/>
      <c r="DD15" s="765"/>
      <c r="DE15" s="765"/>
      <c r="DF15" s="766"/>
      <c r="DG15" s="764" t="s">
        <v>566</v>
      </c>
      <c r="DH15" s="765"/>
      <c r="DI15" s="765"/>
      <c r="DJ15" s="765"/>
      <c r="DK15" s="766"/>
      <c r="DL15" s="764" t="s">
        <v>566</v>
      </c>
      <c r="DM15" s="765"/>
      <c r="DN15" s="765"/>
      <c r="DO15" s="765"/>
      <c r="DP15" s="766"/>
      <c r="DQ15" s="764" t="s">
        <v>566</v>
      </c>
      <c r="DR15" s="765"/>
      <c r="DS15" s="765"/>
      <c r="DT15" s="765"/>
      <c r="DU15" s="766"/>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t="s">
        <v>564</v>
      </c>
      <c r="BT16" s="759"/>
      <c r="BU16" s="759"/>
      <c r="BV16" s="759"/>
      <c r="BW16" s="759"/>
      <c r="BX16" s="759"/>
      <c r="BY16" s="759"/>
      <c r="BZ16" s="759"/>
      <c r="CA16" s="759"/>
      <c r="CB16" s="759"/>
      <c r="CC16" s="759"/>
      <c r="CD16" s="759"/>
      <c r="CE16" s="759"/>
      <c r="CF16" s="759"/>
      <c r="CG16" s="760"/>
      <c r="CH16" s="764">
        <v>31</v>
      </c>
      <c r="CI16" s="765"/>
      <c r="CJ16" s="765"/>
      <c r="CK16" s="765"/>
      <c r="CL16" s="766"/>
      <c r="CM16" s="764">
        <v>1549</v>
      </c>
      <c r="CN16" s="765"/>
      <c r="CO16" s="765"/>
      <c r="CP16" s="765"/>
      <c r="CQ16" s="766"/>
      <c r="CR16" s="764">
        <v>543</v>
      </c>
      <c r="CS16" s="765"/>
      <c r="CT16" s="765"/>
      <c r="CU16" s="765"/>
      <c r="CV16" s="766"/>
      <c r="CW16" s="764" t="s">
        <v>566</v>
      </c>
      <c r="CX16" s="765"/>
      <c r="CY16" s="765"/>
      <c r="CZ16" s="765"/>
      <c r="DA16" s="766"/>
      <c r="DB16" s="764" t="s">
        <v>566</v>
      </c>
      <c r="DC16" s="765"/>
      <c r="DD16" s="765"/>
      <c r="DE16" s="765"/>
      <c r="DF16" s="766"/>
      <c r="DG16" s="764" t="s">
        <v>566</v>
      </c>
      <c r="DH16" s="765"/>
      <c r="DI16" s="765"/>
      <c r="DJ16" s="765"/>
      <c r="DK16" s="766"/>
      <c r="DL16" s="764" t="s">
        <v>566</v>
      </c>
      <c r="DM16" s="765"/>
      <c r="DN16" s="765"/>
      <c r="DO16" s="765"/>
      <c r="DP16" s="766"/>
      <c r="DQ16" s="764" t="s">
        <v>566</v>
      </c>
      <c r="DR16" s="765"/>
      <c r="DS16" s="765"/>
      <c r="DT16" s="765"/>
      <c r="DU16" s="766"/>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372</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64"/>
      <c r="CI22" s="765"/>
      <c r="CJ22" s="765"/>
      <c r="CK22" s="765"/>
      <c r="CL22" s="766"/>
      <c r="CM22" s="764" t="s">
        <v>565</v>
      </c>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74"/>
      <c r="DW22" s="775"/>
      <c r="DX22" s="775"/>
      <c r="DY22" s="775"/>
      <c r="DZ22" s="776"/>
      <c r="EA22" s="207"/>
    </row>
    <row r="23" spans="1:131" s="208" customFormat="1" ht="26.25" customHeight="1" thickBot="1" x14ac:dyDescent="0.2">
      <c r="A23" s="217" t="s">
        <v>373</v>
      </c>
      <c r="B23" s="780" t="s">
        <v>374</v>
      </c>
      <c r="C23" s="781"/>
      <c r="D23" s="781"/>
      <c r="E23" s="781"/>
      <c r="F23" s="781"/>
      <c r="G23" s="781"/>
      <c r="H23" s="781"/>
      <c r="I23" s="781"/>
      <c r="J23" s="781"/>
      <c r="K23" s="781"/>
      <c r="L23" s="781"/>
      <c r="M23" s="781"/>
      <c r="N23" s="781"/>
      <c r="O23" s="781"/>
      <c r="P23" s="782"/>
      <c r="Q23" s="783">
        <v>304236</v>
      </c>
      <c r="R23" s="784"/>
      <c r="S23" s="784"/>
      <c r="T23" s="784"/>
      <c r="U23" s="784"/>
      <c r="V23" s="784">
        <v>295026</v>
      </c>
      <c r="W23" s="784"/>
      <c r="X23" s="784"/>
      <c r="Y23" s="784"/>
      <c r="Z23" s="784"/>
      <c r="AA23" s="784">
        <v>9210</v>
      </c>
      <c r="AB23" s="784"/>
      <c r="AC23" s="784"/>
      <c r="AD23" s="784"/>
      <c r="AE23" s="785"/>
      <c r="AF23" s="786">
        <v>6953</v>
      </c>
      <c r="AG23" s="784"/>
      <c r="AH23" s="784"/>
      <c r="AI23" s="784"/>
      <c r="AJ23" s="787"/>
      <c r="AK23" s="788"/>
      <c r="AL23" s="789"/>
      <c r="AM23" s="789"/>
      <c r="AN23" s="789"/>
      <c r="AO23" s="789"/>
      <c r="AP23" s="784">
        <v>281064</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74"/>
      <c r="DW23" s="775"/>
      <c r="DX23" s="775"/>
      <c r="DY23" s="775"/>
      <c r="DZ23" s="776"/>
      <c r="EA23" s="207"/>
    </row>
    <row r="24" spans="1:131" s="208" customFormat="1" ht="26.25" customHeight="1" x14ac:dyDescent="0.15">
      <c r="A24" s="798" t="s">
        <v>375</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74"/>
      <c r="DW24" s="775"/>
      <c r="DX24" s="775"/>
      <c r="DY24" s="775"/>
      <c r="DZ24" s="776"/>
      <c r="EA24" s="207"/>
    </row>
    <row r="25" spans="1:131" s="200" customFormat="1" ht="26.25" customHeight="1" thickBot="1" x14ac:dyDescent="0.2">
      <c r="A25" s="739" t="s">
        <v>376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377</v>
      </c>
      <c r="R26" s="708"/>
      <c r="S26" s="708"/>
      <c r="T26" s="708"/>
      <c r="U26" s="709"/>
      <c r="V26" s="707" t="s">
        <v>378</v>
      </c>
      <c r="W26" s="708"/>
      <c r="X26" s="708"/>
      <c r="Y26" s="708"/>
      <c r="Z26" s="709"/>
      <c r="AA26" s="707" t="s">
        <v>379</v>
      </c>
      <c r="AB26" s="708"/>
      <c r="AC26" s="708"/>
      <c r="AD26" s="708"/>
      <c r="AE26" s="708"/>
      <c r="AF26" s="802" t="s">
        <v>380</v>
      </c>
      <c r="AG26" s="803"/>
      <c r="AH26" s="803"/>
      <c r="AI26" s="803"/>
      <c r="AJ26" s="804"/>
      <c r="AK26" s="708" t="s">
        <v>381</v>
      </c>
      <c r="AL26" s="708"/>
      <c r="AM26" s="708"/>
      <c r="AN26" s="708"/>
      <c r="AO26" s="709"/>
      <c r="AP26" s="707" t="s">
        <v>382</v>
      </c>
      <c r="AQ26" s="708"/>
      <c r="AR26" s="708"/>
      <c r="AS26" s="708"/>
      <c r="AT26" s="709"/>
      <c r="AU26" s="707" t="s">
        <v>383</v>
      </c>
      <c r="AV26" s="708"/>
      <c r="AW26" s="708"/>
      <c r="AX26" s="708"/>
      <c r="AY26" s="709"/>
      <c r="AZ26" s="707" t="s">
        <v>384</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74"/>
      <c r="DW27" s="775"/>
      <c r="DX27" s="775"/>
      <c r="DY27" s="775"/>
      <c r="DZ27" s="776"/>
      <c r="EA27" s="199"/>
    </row>
    <row r="28" spans="1:131" s="200" customFormat="1" ht="26.25" customHeight="1" thickTop="1" x14ac:dyDescent="0.15">
      <c r="A28" s="219">
        <v>1</v>
      </c>
      <c r="B28" s="721" t="s">
        <v>385</v>
      </c>
      <c r="C28" s="722"/>
      <c r="D28" s="722"/>
      <c r="E28" s="722"/>
      <c r="F28" s="722"/>
      <c r="G28" s="722"/>
      <c r="H28" s="722"/>
      <c r="I28" s="722"/>
      <c r="J28" s="722"/>
      <c r="K28" s="722"/>
      <c r="L28" s="722"/>
      <c r="M28" s="722"/>
      <c r="N28" s="722"/>
      <c r="O28" s="722"/>
      <c r="P28" s="723"/>
      <c r="Q28" s="812">
        <v>90759</v>
      </c>
      <c r="R28" s="813"/>
      <c r="S28" s="813"/>
      <c r="T28" s="813"/>
      <c r="U28" s="813"/>
      <c r="V28" s="813">
        <v>89904</v>
      </c>
      <c r="W28" s="813"/>
      <c r="X28" s="813"/>
      <c r="Y28" s="813"/>
      <c r="Z28" s="813"/>
      <c r="AA28" s="813">
        <v>855</v>
      </c>
      <c r="AB28" s="813"/>
      <c r="AC28" s="813"/>
      <c r="AD28" s="813"/>
      <c r="AE28" s="814"/>
      <c r="AF28" s="815">
        <v>855</v>
      </c>
      <c r="AG28" s="813"/>
      <c r="AH28" s="813"/>
      <c r="AI28" s="813"/>
      <c r="AJ28" s="816"/>
      <c r="AK28" s="817">
        <v>5540</v>
      </c>
      <c r="AL28" s="808"/>
      <c r="AM28" s="808"/>
      <c r="AN28" s="808"/>
      <c r="AO28" s="808"/>
      <c r="AP28" s="808" t="s">
        <v>546</v>
      </c>
      <c r="AQ28" s="808"/>
      <c r="AR28" s="808"/>
      <c r="AS28" s="808"/>
      <c r="AT28" s="808"/>
      <c r="AU28" s="808" t="s">
        <v>546</v>
      </c>
      <c r="AV28" s="808"/>
      <c r="AW28" s="808"/>
      <c r="AX28" s="808"/>
      <c r="AY28" s="808"/>
      <c r="AZ28" s="809" t="s">
        <v>490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74"/>
      <c r="DW28" s="775"/>
      <c r="DX28" s="775"/>
      <c r="DY28" s="775"/>
      <c r="DZ28" s="776"/>
      <c r="EA28" s="199"/>
    </row>
    <row r="29" spans="1:131" s="200" customFormat="1" ht="26.25" customHeight="1" x14ac:dyDescent="0.15">
      <c r="A29" s="219">
        <v>2</v>
      </c>
      <c r="B29" s="745" t="s">
        <v>386</v>
      </c>
      <c r="C29" s="746"/>
      <c r="D29" s="746"/>
      <c r="E29" s="746"/>
      <c r="F29" s="746"/>
      <c r="G29" s="746"/>
      <c r="H29" s="746"/>
      <c r="I29" s="746"/>
      <c r="J29" s="746"/>
      <c r="K29" s="746"/>
      <c r="L29" s="746"/>
      <c r="M29" s="746"/>
      <c r="N29" s="746"/>
      <c r="O29" s="746"/>
      <c r="P29" s="747"/>
      <c r="Q29" s="818">
        <v>61799</v>
      </c>
      <c r="R29" s="752"/>
      <c r="S29" s="752"/>
      <c r="T29" s="752"/>
      <c r="U29" s="819"/>
      <c r="V29" s="749">
        <v>59632</v>
      </c>
      <c r="W29" s="749"/>
      <c r="X29" s="749"/>
      <c r="Y29" s="749"/>
      <c r="Z29" s="749"/>
      <c r="AA29" s="749">
        <v>2167</v>
      </c>
      <c r="AB29" s="749"/>
      <c r="AC29" s="749"/>
      <c r="AD29" s="749"/>
      <c r="AE29" s="750"/>
      <c r="AF29" s="751">
        <v>2167</v>
      </c>
      <c r="AG29" s="752"/>
      <c r="AH29" s="752"/>
      <c r="AI29" s="752"/>
      <c r="AJ29" s="753"/>
      <c r="AK29" s="822">
        <v>8102</v>
      </c>
      <c r="AL29" s="823"/>
      <c r="AM29" s="823"/>
      <c r="AN29" s="823"/>
      <c r="AO29" s="823"/>
      <c r="AP29" s="823" t="s">
        <v>547</v>
      </c>
      <c r="AQ29" s="823"/>
      <c r="AR29" s="823"/>
      <c r="AS29" s="823"/>
      <c r="AT29" s="823"/>
      <c r="AU29" s="823" t="s">
        <v>547</v>
      </c>
      <c r="AV29" s="823"/>
      <c r="AW29" s="823"/>
      <c r="AX29" s="823"/>
      <c r="AY29" s="823"/>
      <c r="AZ29" s="824" t="s">
        <v>490</v>
      </c>
      <c r="BA29" s="824"/>
      <c r="BB29" s="824"/>
      <c r="BC29" s="824"/>
      <c r="BD29" s="824"/>
      <c r="BE29" s="820"/>
      <c r="BF29" s="820"/>
      <c r="BG29" s="820"/>
      <c r="BH29" s="820"/>
      <c r="BI29" s="821"/>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74"/>
      <c r="DW29" s="775"/>
      <c r="DX29" s="775"/>
      <c r="DY29" s="775"/>
      <c r="DZ29" s="776"/>
      <c r="EA29" s="199"/>
    </row>
    <row r="30" spans="1:131" s="200" customFormat="1" ht="26.25" customHeight="1" x14ac:dyDescent="0.15">
      <c r="A30" s="219">
        <v>3</v>
      </c>
      <c r="B30" s="745" t="s">
        <v>387</v>
      </c>
      <c r="C30" s="746"/>
      <c r="D30" s="746"/>
      <c r="E30" s="746"/>
      <c r="F30" s="746"/>
      <c r="G30" s="746"/>
      <c r="H30" s="746"/>
      <c r="I30" s="746"/>
      <c r="J30" s="746"/>
      <c r="K30" s="746"/>
      <c r="L30" s="746"/>
      <c r="M30" s="746"/>
      <c r="N30" s="746"/>
      <c r="O30" s="746"/>
      <c r="P30" s="747"/>
      <c r="Q30" s="818">
        <v>8657</v>
      </c>
      <c r="R30" s="752"/>
      <c r="S30" s="752"/>
      <c r="T30" s="752"/>
      <c r="U30" s="819"/>
      <c r="V30" s="749">
        <v>8609</v>
      </c>
      <c r="W30" s="749"/>
      <c r="X30" s="749"/>
      <c r="Y30" s="749"/>
      <c r="Z30" s="749"/>
      <c r="AA30" s="749">
        <v>47</v>
      </c>
      <c r="AB30" s="749"/>
      <c r="AC30" s="749"/>
      <c r="AD30" s="749"/>
      <c r="AE30" s="750"/>
      <c r="AF30" s="751">
        <v>47</v>
      </c>
      <c r="AG30" s="752"/>
      <c r="AH30" s="752"/>
      <c r="AI30" s="752"/>
      <c r="AJ30" s="753"/>
      <c r="AK30" s="822">
        <v>1697</v>
      </c>
      <c r="AL30" s="823"/>
      <c r="AM30" s="823"/>
      <c r="AN30" s="823"/>
      <c r="AO30" s="823"/>
      <c r="AP30" s="823" t="s">
        <v>547</v>
      </c>
      <c r="AQ30" s="823"/>
      <c r="AR30" s="823"/>
      <c r="AS30" s="823"/>
      <c r="AT30" s="823"/>
      <c r="AU30" s="823" t="s">
        <v>547</v>
      </c>
      <c r="AV30" s="823"/>
      <c r="AW30" s="823"/>
      <c r="AX30" s="823"/>
      <c r="AY30" s="823"/>
      <c r="AZ30" s="824" t="s">
        <v>490</v>
      </c>
      <c r="BA30" s="824"/>
      <c r="BB30" s="824"/>
      <c r="BC30" s="824"/>
      <c r="BD30" s="824"/>
      <c r="BE30" s="820"/>
      <c r="BF30" s="820"/>
      <c r="BG30" s="820"/>
      <c r="BH30" s="820"/>
      <c r="BI30" s="821"/>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74"/>
      <c r="DW30" s="775"/>
      <c r="DX30" s="775"/>
      <c r="DY30" s="775"/>
      <c r="DZ30" s="776"/>
      <c r="EA30" s="199"/>
    </row>
    <row r="31" spans="1:131" s="200" customFormat="1" ht="26.25" customHeight="1" x14ac:dyDescent="0.15">
      <c r="A31" s="219">
        <v>4</v>
      </c>
      <c r="B31" s="745" t="s">
        <v>388</v>
      </c>
      <c r="C31" s="746"/>
      <c r="D31" s="746"/>
      <c r="E31" s="746"/>
      <c r="F31" s="746"/>
      <c r="G31" s="746"/>
      <c r="H31" s="746"/>
      <c r="I31" s="746"/>
      <c r="J31" s="746"/>
      <c r="K31" s="746"/>
      <c r="L31" s="746"/>
      <c r="M31" s="746"/>
      <c r="N31" s="746"/>
      <c r="O31" s="746"/>
      <c r="P31" s="747"/>
      <c r="Q31" s="818">
        <v>11990</v>
      </c>
      <c r="R31" s="752"/>
      <c r="S31" s="752"/>
      <c r="T31" s="752"/>
      <c r="U31" s="819"/>
      <c r="V31" s="749">
        <v>11315</v>
      </c>
      <c r="W31" s="749"/>
      <c r="X31" s="749"/>
      <c r="Y31" s="749"/>
      <c r="Z31" s="749"/>
      <c r="AA31" s="749">
        <v>675</v>
      </c>
      <c r="AB31" s="749"/>
      <c r="AC31" s="749"/>
      <c r="AD31" s="749"/>
      <c r="AE31" s="750"/>
      <c r="AF31" s="751">
        <v>675</v>
      </c>
      <c r="AG31" s="752"/>
      <c r="AH31" s="752"/>
      <c r="AI31" s="752"/>
      <c r="AJ31" s="753"/>
      <c r="AK31" s="822">
        <v>45</v>
      </c>
      <c r="AL31" s="823"/>
      <c r="AM31" s="823"/>
      <c r="AN31" s="823"/>
      <c r="AO31" s="823"/>
      <c r="AP31" s="823" t="s">
        <v>547</v>
      </c>
      <c r="AQ31" s="823"/>
      <c r="AR31" s="823"/>
      <c r="AS31" s="823"/>
      <c r="AT31" s="823"/>
      <c r="AU31" s="823" t="s">
        <v>547</v>
      </c>
      <c r="AV31" s="823"/>
      <c r="AW31" s="823"/>
      <c r="AX31" s="823"/>
      <c r="AY31" s="823"/>
      <c r="AZ31" s="824" t="s">
        <v>490</v>
      </c>
      <c r="BA31" s="824"/>
      <c r="BB31" s="824"/>
      <c r="BC31" s="824"/>
      <c r="BD31" s="824"/>
      <c r="BE31" s="820"/>
      <c r="BF31" s="820"/>
      <c r="BG31" s="820"/>
      <c r="BH31" s="820"/>
      <c r="BI31" s="821"/>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74"/>
      <c r="DW31" s="775"/>
      <c r="DX31" s="775"/>
      <c r="DY31" s="775"/>
      <c r="DZ31" s="776"/>
      <c r="EA31" s="199"/>
    </row>
    <row r="32" spans="1:131" s="200" customFormat="1" ht="26.25" customHeight="1" x14ac:dyDescent="0.15">
      <c r="A32" s="219">
        <v>5</v>
      </c>
      <c r="B32" s="745" t="s">
        <v>389</v>
      </c>
      <c r="C32" s="746"/>
      <c r="D32" s="746"/>
      <c r="E32" s="746"/>
      <c r="F32" s="746"/>
      <c r="G32" s="746"/>
      <c r="H32" s="746"/>
      <c r="I32" s="746"/>
      <c r="J32" s="746"/>
      <c r="K32" s="746"/>
      <c r="L32" s="746"/>
      <c r="M32" s="746"/>
      <c r="N32" s="746"/>
      <c r="O32" s="746"/>
      <c r="P32" s="747"/>
      <c r="Q32" s="818">
        <v>527</v>
      </c>
      <c r="R32" s="752"/>
      <c r="S32" s="752"/>
      <c r="T32" s="752"/>
      <c r="U32" s="819"/>
      <c r="V32" s="749">
        <v>482</v>
      </c>
      <c r="W32" s="749"/>
      <c r="X32" s="749"/>
      <c r="Y32" s="749"/>
      <c r="Z32" s="749"/>
      <c r="AA32" s="749">
        <v>46</v>
      </c>
      <c r="AB32" s="749"/>
      <c r="AC32" s="749"/>
      <c r="AD32" s="749"/>
      <c r="AE32" s="750"/>
      <c r="AF32" s="751">
        <v>46</v>
      </c>
      <c r="AG32" s="752"/>
      <c r="AH32" s="752"/>
      <c r="AI32" s="752"/>
      <c r="AJ32" s="753"/>
      <c r="AK32" s="822">
        <v>183</v>
      </c>
      <c r="AL32" s="823"/>
      <c r="AM32" s="823"/>
      <c r="AN32" s="823"/>
      <c r="AO32" s="823"/>
      <c r="AP32" s="823">
        <v>1439</v>
      </c>
      <c r="AQ32" s="823"/>
      <c r="AR32" s="823"/>
      <c r="AS32" s="823"/>
      <c r="AT32" s="823"/>
      <c r="AU32" s="823">
        <v>584</v>
      </c>
      <c r="AV32" s="823"/>
      <c r="AW32" s="823"/>
      <c r="AX32" s="823"/>
      <c r="AY32" s="823"/>
      <c r="AZ32" s="824" t="s">
        <v>490</v>
      </c>
      <c r="BA32" s="824"/>
      <c r="BB32" s="824"/>
      <c r="BC32" s="824"/>
      <c r="BD32" s="824"/>
      <c r="BE32" s="820"/>
      <c r="BF32" s="820"/>
      <c r="BG32" s="820"/>
      <c r="BH32" s="820"/>
      <c r="BI32" s="821"/>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74"/>
      <c r="DW32" s="775"/>
      <c r="DX32" s="775"/>
      <c r="DY32" s="775"/>
      <c r="DZ32" s="776"/>
      <c r="EA32" s="199"/>
    </row>
    <row r="33" spans="1:131" s="200" customFormat="1" ht="26.25" customHeight="1" x14ac:dyDescent="0.15">
      <c r="A33" s="219">
        <v>6</v>
      </c>
      <c r="B33" s="745" t="s">
        <v>390</v>
      </c>
      <c r="C33" s="746"/>
      <c r="D33" s="746"/>
      <c r="E33" s="746"/>
      <c r="F33" s="746"/>
      <c r="G33" s="746"/>
      <c r="H33" s="746"/>
      <c r="I33" s="746"/>
      <c r="J33" s="746"/>
      <c r="K33" s="746"/>
      <c r="L33" s="746"/>
      <c r="M33" s="746"/>
      <c r="N33" s="746"/>
      <c r="O33" s="746"/>
      <c r="P33" s="747"/>
      <c r="Q33" s="748">
        <v>7456</v>
      </c>
      <c r="R33" s="749"/>
      <c r="S33" s="749"/>
      <c r="T33" s="749"/>
      <c r="U33" s="749"/>
      <c r="V33" s="749">
        <v>7349</v>
      </c>
      <c r="W33" s="749"/>
      <c r="X33" s="749"/>
      <c r="Y33" s="749"/>
      <c r="Z33" s="749"/>
      <c r="AA33" s="749">
        <v>107</v>
      </c>
      <c r="AB33" s="749"/>
      <c r="AC33" s="749"/>
      <c r="AD33" s="749"/>
      <c r="AE33" s="750"/>
      <c r="AF33" s="751">
        <v>2768</v>
      </c>
      <c r="AG33" s="752"/>
      <c r="AH33" s="752"/>
      <c r="AI33" s="752"/>
      <c r="AJ33" s="753"/>
      <c r="AK33" s="822">
        <v>2589</v>
      </c>
      <c r="AL33" s="823"/>
      <c r="AM33" s="823"/>
      <c r="AN33" s="823"/>
      <c r="AO33" s="823"/>
      <c r="AP33" s="823">
        <v>18593</v>
      </c>
      <c r="AQ33" s="823"/>
      <c r="AR33" s="823"/>
      <c r="AS33" s="823"/>
      <c r="AT33" s="823"/>
      <c r="AU33" s="823">
        <v>10765</v>
      </c>
      <c r="AV33" s="823"/>
      <c r="AW33" s="823"/>
      <c r="AX33" s="823"/>
      <c r="AY33" s="823"/>
      <c r="AZ33" s="824" t="s">
        <v>490</v>
      </c>
      <c r="BA33" s="824"/>
      <c r="BB33" s="824"/>
      <c r="BC33" s="824"/>
      <c r="BD33" s="824"/>
      <c r="BE33" s="820" t="s">
        <v>391</v>
      </c>
      <c r="BF33" s="820"/>
      <c r="BG33" s="820"/>
      <c r="BH33" s="820"/>
      <c r="BI33" s="821"/>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74"/>
      <c r="DW33" s="775"/>
      <c r="DX33" s="775"/>
      <c r="DY33" s="775"/>
      <c r="DZ33" s="776"/>
      <c r="EA33" s="199"/>
    </row>
    <row r="34" spans="1:131" s="200" customFormat="1" ht="26.25" customHeight="1" x14ac:dyDescent="0.15">
      <c r="A34" s="219">
        <v>7</v>
      </c>
      <c r="B34" s="745" t="s">
        <v>392</v>
      </c>
      <c r="C34" s="746"/>
      <c r="D34" s="746"/>
      <c r="E34" s="746"/>
      <c r="F34" s="746"/>
      <c r="G34" s="746"/>
      <c r="H34" s="746"/>
      <c r="I34" s="746"/>
      <c r="J34" s="746"/>
      <c r="K34" s="746"/>
      <c r="L34" s="746"/>
      <c r="M34" s="746"/>
      <c r="N34" s="746"/>
      <c r="O34" s="746"/>
      <c r="P34" s="747"/>
      <c r="Q34" s="748">
        <v>11517</v>
      </c>
      <c r="R34" s="749"/>
      <c r="S34" s="749"/>
      <c r="T34" s="749"/>
      <c r="U34" s="749"/>
      <c r="V34" s="749">
        <v>10489</v>
      </c>
      <c r="W34" s="749"/>
      <c r="X34" s="749"/>
      <c r="Y34" s="749"/>
      <c r="Z34" s="749"/>
      <c r="AA34" s="749">
        <v>1027</v>
      </c>
      <c r="AB34" s="749"/>
      <c r="AC34" s="749"/>
      <c r="AD34" s="749"/>
      <c r="AE34" s="750"/>
      <c r="AF34" s="751">
        <v>12929</v>
      </c>
      <c r="AG34" s="752"/>
      <c r="AH34" s="752"/>
      <c r="AI34" s="752"/>
      <c r="AJ34" s="753"/>
      <c r="AK34" s="822">
        <v>159</v>
      </c>
      <c r="AL34" s="823"/>
      <c r="AM34" s="823"/>
      <c r="AN34" s="823"/>
      <c r="AO34" s="823"/>
      <c r="AP34" s="823">
        <v>21257</v>
      </c>
      <c r="AQ34" s="823"/>
      <c r="AR34" s="823"/>
      <c r="AS34" s="823"/>
      <c r="AT34" s="823"/>
      <c r="AU34" s="823">
        <v>680</v>
      </c>
      <c r="AV34" s="823"/>
      <c r="AW34" s="823"/>
      <c r="AX34" s="823"/>
      <c r="AY34" s="823"/>
      <c r="AZ34" s="824" t="s">
        <v>490</v>
      </c>
      <c r="BA34" s="824"/>
      <c r="BB34" s="824"/>
      <c r="BC34" s="824"/>
      <c r="BD34" s="824"/>
      <c r="BE34" s="820" t="s">
        <v>391</v>
      </c>
      <c r="BF34" s="820"/>
      <c r="BG34" s="820"/>
      <c r="BH34" s="820"/>
      <c r="BI34" s="821"/>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74"/>
      <c r="DW34" s="775"/>
      <c r="DX34" s="775"/>
      <c r="DY34" s="775"/>
      <c r="DZ34" s="776"/>
      <c r="EA34" s="199"/>
    </row>
    <row r="35" spans="1:131" s="200" customFormat="1" ht="26.25" customHeight="1" x14ac:dyDescent="0.15">
      <c r="A35" s="219">
        <v>8</v>
      </c>
      <c r="B35" s="745" t="s">
        <v>393</v>
      </c>
      <c r="C35" s="746"/>
      <c r="D35" s="746"/>
      <c r="E35" s="746"/>
      <c r="F35" s="746"/>
      <c r="G35" s="746"/>
      <c r="H35" s="746"/>
      <c r="I35" s="746"/>
      <c r="J35" s="746"/>
      <c r="K35" s="746"/>
      <c r="L35" s="746"/>
      <c r="M35" s="746"/>
      <c r="N35" s="746"/>
      <c r="O35" s="746"/>
      <c r="P35" s="747"/>
      <c r="Q35" s="748">
        <v>21785</v>
      </c>
      <c r="R35" s="749"/>
      <c r="S35" s="749"/>
      <c r="T35" s="749"/>
      <c r="U35" s="749"/>
      <c r="V35" s="749">
        <v>24239</v>
      </c>
      <c r="W35" s="749"/>
      <c r="X35" s="749"/>
      <c r="Y35" s="749"/>
      <c r="Z35" s="749"/>
      <c r="AA35" s="749">
        <v>-2455</v>
      </c>
      <c r="AB35" s="749"/>
      <c r="AC35" s="749"/>
      <c r="AD35" s="749"/>
      <c r="AE35" s="750"/>
      <c r="AF35" s="751">
        <v>1817</v>
      </c>
      <c r="AG35" s="752"/>
      <c r="AH35" s="752"/>
      <c r="AI35" s="752"/>
      <c r="AJ35" s="753"/>
      <c r="AK35" s="822">
        <v>6561</v>
      </c>
      <c r="AL35" s="823"/>
      <c r="AM35" s="823"/>
      <c r="AN35" s="823"/>
      <c r="AO35" s="823"/>
      <c r="AP35" s="823">
        <v>168622</v>
      </c>
      <c r="AQ35" s="823"/>
      <c r="AR35" s="823"/>
      <c r="AS35" s="823"/>
      <c r="AT35" s="823"/>
      <c r="AU35" s="823">
        <v>68292</v>
      </c>
      <c r="AV35" s="823"/>
      <c r="AW35" s="823"/>
      <c r="AX35" s="823"/>
      <c r="AY35" s="823"/>
      <c r="AZ35" s="824" t="s">
        <v>490</v>
      </c>
      <c r="BA35" s="824"/>
      <c r="BB35" s="824"/>
      <c r="BC35" s="824"/>
      <c r="BD35" s="824"/>
      <c r="BE35" s="820" t="s">
        <v>391</v>
      </c>
      <c r="BF35" s="820"/>
      <c r="BG35" s="820"/>
      <c r="BH35" s="820"/>
      <c r="BI35" s="821"/>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74"/>
      <c r="DW35" s="775"/>
      <c r="DX35" s="775"/>
      <c r="DY35" s="775"/>
      <c r="DZ35" s="776"/>
      <c r="EA35" s="199"/>
    </row>
    <row r="36" spans="1:131" s="200" customFormat="1" ht="26.25" customHeight="1" x14ac:dyDescent="0.15">
      <c r="A36" s="219">
        <v>9</v>
      </c>
      <c r="B36" s="745" t="s">
        <v>394</v>
      </c>
      <c r="C36" s="746"/>
      <c r="D36" s="746"/>
      <c r="E36" s="746"/>
      <c r="F36" s="746"/>
      <c r="G36" s="746"/>
      <c r="H36" s="746"/>
      <c r="I36" s="746"/>
      <c r="J36" s="746"/>
      <c r="K36" s="746"/>
      <c r="L36" s="746"/>
      <c r="M36" s="746"/>
      <c r="N36" s="746"/>
      <c r="O36" s="746"/>
      <c r="P36" s="747"/>
      <c r="Q36" s="748">
        <v>291</v>
      </c>
      <c r="R36" s="749"/>
      <c r="S36" s="749"/>
      <c r="T36" s="749"/>
      <c r="U36" s="749"/>
      <c r="V36" s="749">
        <v>291</v>
      </c>
      <c r="W36" s="749"/>
      <c r="X36" s="749"/>
      <c r="Y36" s="749"/>
      <c r="Z36" s="749"/>
      <c r="AA36" s="749" t="s">
        <v>490</v>
      </c>
      <c r="AB36" s="749"/>
      <c r="AC36" s="749"/>
      <c r="AD36" s="749"/>
      <c r="AE36" s="750"/>
      <c r="AF36" s="751" t="s">
        <v>112</v>
      </c>
      <c r="AG36" s="752"/>
      <c r="AH36" s="752"/>
      <c r="AI36" s="752"/>
      <c r="AJ36" s="753"/>
      <c r="AK36" s="822">
        <v>126</v>
      </c>
      <c r="AL36" s="823"/>
      <c r="AM36" s="823"/>
      <c r="AN36" s="823"/>
      <c r="AO36" s="823"/>
      <c r="AP36" s="823">
        <v>83</v>
      </c>
      <c r="AQ36" s="823"/>
      <c r="AR36" s="823"/>
      <c r="AS36" s="823"/>
      <c r="AT36" s="823"/>
      <c r="AU36" s="823">
        <v>81</v>
      </c>
      <c r="AV36" s="823"/>
      <c r="AW36" s="823"/>
      <c r="AX36" s="823"/>
      <c r="AY36" s="823"/>
      <c r="AZ36" s="824" t="s">
        <v>490</v>
      </c>
      <c r="BA36" s="824"/>
      <c r="BB36" s="824"/>
      <c r="BC36" s="824"/>
      <c r="BD36" s="824"/>
      <c r="BE36" s="820" t="s">
        <v>395</v>
      </c>
      <c r="BF36" s="820"/>
      <c r="BG36" s="820"/>
      <c r="BH36" s="820"/>
      <c r="BI36" s="821"/>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74"/>
      <c r="DW36" s="775"/>
      <c r="DX36" s="775"/>
      <c r="DY36" s="775"/>
      <c r="DZ36" s="776"/>
      <c r="EA36" s="199"/>
    </row>
    <row r="37" spans="1:131" s="200" customFormat="1" ht="26.25" customHeight="1" x14ac:dyDescent="0.15">
      <c r="A37" s="219">
        <v>10</v>
      </c>
      <c r="B37" s="745" t="s">
        <v>396</v>
      </c>
      <c r="C37" s="746"/>
      <c r="D37" s="746"/>
      <c r="E37" s="746"/>
      <c r="F37" s="746"/>
      <c r="G37" s="746"/>
      <c r="H37" s="746"/>
      <c r="I37" s="746"/>
      <c r="J37" s="746"/>
      <c r="K37" s="746"/>
      <c r="L37" s="746"/>
      <c r="M37" s="746"/>
      <c r="N37" s="746"/>
      <c r="O37" s="746"/>
      <c r="P37" s="747"/>
      <c r="Q37" s="748">
        <v>192</v>
      </c>
      <c r="R37" s="749"/>
      <c r="S37" s="749"/>
      <c r="T37" s="749"/>
      <c r="U37" s="749"/>
      <c r="V37" s="749">
        <v>192</v>
      </c>
      <c r="W37" s="749"/>
      <c r="X37" s="749"/>
      <c r="Y37" s="749"/>
      <c r="Z37" s="749"/>
      <c r="AA37" s="749" t="s">
        <v>490</v>
      </c>
      <c r="AB37" s="749"/>
      <c r="AC37" s="749"/>
      <c r="AD37" s="749"/>
      <c r="AE37" s="750"/>
      <c r="AF37" s="751" t="s">
        <v>112</v>
      </c>
      <c r="AG37" s="752"/>
      <c r="AH37" s="752"/>
      <c r="AI37" s="752"/>
      <c r="AJ37" s="753"/>
      <c r="AK37" s="822">
        <v>112</v>
      </c>
      <c r="AL37" s="823"/>
      <c r="AM37" s="823"/>
      <c r="AN37" s="823"/>
      <c r="AO37" s="823"/>
      <c r="AP37" s="823">
        <v>824</v>
      </c>
      <c r="AQ37" s="823"/>
      <c r="AR37" s="823"/>
      <c r="AS37" s="823"/>
      <c r="AT37" s="823"/>
      <c r="AU37" s="823">
        <v>824</v>
      </c>
      <c r="AV37" s="823"/>
      <c r="AW37" s="823"/>
      <c r="AX37" s="823"/>
      <c r="AY37" s="823"/>
      <c r="AZ37" s="824" t="s">
        <v>490</v>
      </c>
      <c r="BA37" s="824"/>
      <c r="BB37" s="824"/>
      <c r="BC37" s="824"/>
      <c r="BD37" s="824"/>
      <c r="BE37" s="820" t="s">
        <v>395</v>
      </c>
      <c r="BF37" s="820"/>
      <c r="BG37" s="820"/>
      <c r="BH37" s="820"/>
      <c r="BI37" s="821"/>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74"/>
      <c r="DW37" s="775"/>
      <c r="DX37" s="775"/>
      <c r="DY37" s="775"/>
      <c r="DZ37" s="776"/>
      <c r="EA37" s="199"/>
    </row>
    <row r="38" spans="1:131" s="200" customFormat="1" ht="26.25" customHeight="1" x14ac:dyDescent="0.15">
      <c r="A38" s="219">
        <v>11</v>
      </c>
      <c r="B38" s="745" t="s">
        <v>397</v>
      </c>
      <c r="C38" s="746"/>
      <c r="D38" s="746"/>
      <c r="E38" s="746"/>
      <c r="F38" s="746"/>
      <c r="G38" s="746"/>
      <c r="H38" s="746"/>
      <c r="I38" s="746"/>
      <c r="J38" s="746"/>
      <c r="K38" s="746"/>
      <c r="L38" s="746"/>
      <c r="M38" s="746"/>
      <c r="N38" s="746"/>
      <c r="O38" s="746"/>
      <c r="P38" s="747"/>
      <c r="Q38" s="748">
        <v>671</v>
      </c>
      <c r="R38" s="749"/>
      <c r="S38" s="749"/>
      <c r="T38" s="749"/>
      <c r="U38" s="749"/>
      <c r="V38" s="749">
        <v>612</v>
      </c>
      <c r="W38" s="749"/>
      <c r="X38" s="749"/>
      <c r="Y38" s="749"/>
      <c r="Z38" s="749"/>
      <c r="AA38" s="749">
        <v>59</v>
      </c>
      <c r="AB38" s="749"/>
      <c r="AC38" s="749"/>
      <c r="AD38" s="749"/>
      <c r="AE38" s="750"/>
      <c r="AF38" s="751">
        <v>59</v>
      </c>
      <c r="AG38" s="752"/>
      <c r="AH38" s="752"/>
      <c r="AI38" s="752"/>
      <c r="AJ38" s="753"/>
      <c r="AK38" s="822" t="s">
        <v>547</v>
      </c>
      <c r="AL38" s="823"/>
      <c r="AM38" s="823"/>
      <c r="AN38" s="823"/>
      <c r="AO38" s="823"/>
      <c r="AP38" s="823">
        <v>483</v>
      </c>
      <c r="AQ38" s="823"/>
      <c r="AR38" s="823"/>
      <c r="AS38" s="823"/>
      <c r="AT38" s="823"/>
      <c r="AU38" s="823" t="s">
        <v>546</v>
      </c>
      <c r="AV38" s="823"/>
      <c r="AW38" s="823"/>
      <c r="AX38" s="823"/>
      <c r="AY38" s="823"/>
      <c r="AZ38" s="824" t="s">
        <v>490</v>
      </c>
      <c r="BA38" s="824"/>
      <c r="BB38" s="824"/>
      <c r="BC38" s="824"/>
      <c r="BD38" s="824"/>
      <c r="BE38" s="820" t="s">
        <v>395</v>
      </c>
      <c r="BF38" s="820"/>
      <c r="BG38" s="820"/>
      <c r="BH38" s="820"/>
      <c r="BI38" s="821"/>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74"/>
      <c r="DW38" s="775"/>
      <c r="DX38" s="775"/>
      <c r="DY38" s="775"/>
      <c r="DZ38" s="776"/>
      <c r="EA38" s="199"/>
    </row>
    <row r="39" spans="1:131" s="200" customFormat="1" ht="26.25" customHeight="1" x14ac:dyDescent="0.15">
      <c r="A39" s="219">
        <v>12</v>
      </c>
      <c r="B39" s="745" t="s">
        <v>398</v>
      </c>
      <c r="C39" s="746"/>
      <c r="D39" s="746"/>
      <c r="E39" s="746"/>
      <c r="F39" s="746"/>
      <c r="G39" s="746"/>
      <c r="H39" s="746"/>
      <c r="I39" s="746"/>
      <c r="J39" s="746"/>
      <c r="K39" s="746"/>
      <c r="L39" s="746"/>
      <c r="M39" s="746"/>
      <c r="N39" s="746"/>
      <c r="O39" s="746"/>
      <c r="P39" s="747"/>
      <c r="Q39" s="748">
        <v>1031</v>
      </c>
      <c r="R39" s="749"/>
      <c r="S39" s="749"/>
      <c r="T39" s="749"/>
      <c r="U39" s="749"/>
      <c r="V39" s="749">
        <v>952</v>
      </c>
      <c r="W39" s="749"/>
      <c r="X39" s="749"/>
      <c r="Y39" s="749"/>
      <c r="Z39" s="749"/>
      <c r="AA39" s="749">
        <v>79</v>
      </c>
      <c r="AB39" s="749"/>
      <c r="AC39" s="749"/>
      <c r="AD39" s="749"/>
      <c r="AE39" s="750"/>
      <c r="AF39" s="751">
        <v>79</v>
      </c>
      <c r="AG39" s="752"/>
      <c r="AH39" s="752"/>
      <c r="AI39" s="752"/>
      <c r="AJ39" s="753"/>
      <c r="AK39" s="822">
        <v>354</v>
      </c>
      <c r="AL39" s="823"/>
      <c r="AM39" s="823"/>
      <c r="AN39" s="823"/>
      <c r="AO39" s="823"/>
      <c r="AP39" s="823">
        <v>3810</v>
      </c>
      <c r="AQ39" s="823"/>
      <c r="AR39" s="823"/>
      <c r="AS39" s="823"/>
      <c r="AT39" s="823"/>
      <c r="AU39" s="823">
        <v>3250</v>
      </c>
      <c r="AV39" s="823"/>
      <c r="AW39" s="823"/>
      <c r="AX39" s="823"/>
      <c r="AY39" s="823"/>
      <c r="AZ39" s="824" t="s">
        <v>490</v>
      </c>
      <c r="BA39" s="824"/>
      <c r="BB39" s="824"/>
      <c r="BC39" s="824"/>
      <c r="BD39" s="824"/>
      <c r="BE39" s="820" t="s">
        <v>395</v>
      </c>
      <c r="BF39" s="820"/>
      <c r="BG39" s="820"/>
      <c r="BH39" s="820"/>
      <c r="BI39" s="821"/>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5"/>
      <c r="R50" s="826"/>
      <c r="S50" s="826"/>
      <c r="T50" s="826"/>
      <c r="U50" s="826"/>
      <c r="V50" s="826"/>
      <c r="W50" s="826"/>
      <c r="X50" s="826"/>
      <c r="Y50" s="826"/>
      <c r="Z50" s="826"/>
      <c r="AA50" s="826"/>
      <c r="AB50" s="826"/>
      <c r="AC50" s="826"/>
      <c r="AD50" s="826"/>
      <c r="AE50" s="827"/>
      <c r="AF50" s="751"/>
      <c r="AG50" s="752"/>
      <c r="AH50" s="752"/>
      <c r="AI50" s="752"/>
      <c r="AJ50" s="753"/>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5"/>
      <c r="R51" s="826"/>
      <c r="S51" s="826"/>
      <c r="T51" s="826"/>
      <c r="U51" s="826"/>
      <c r="V51" s="826"/>
      <c r="W51" s="826"/>
      <c r="X51" s="826"/>
      <c r="Y51" s="826"/>
      <c r="Z51" s="826"/>
      <c r="AA51" s="826"/>
      <c r="AB51" s="826"/>
      <c r="AC51" s="826"/>
      <c r="AD51" s="826"/>
      <c r="AE51" s="827"/>
      <c r="AF51" s="751"/>
      <c r="AG51" s="752"/>
      <c r="AH51" s="752"/>
      <c r="AI51" s="752"/>
      <c r="AJ51" s="753"/>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5"/>
      <c r="R52" s="826"/>
      <c r="S52" s="826"/>
      <c r="T52" s="826"/>
      <c r="U52" s="826"/>
      <c r="V52" s="826"/>
      <c r="W52" s="826"/>
      <c r="X52" s="826"/>
      <c r="Y52" s="826"/>
      <c r="Z52" s="826"/>
      <c r="AA52" s="826"/>
      <c r="AB52" s="826"/>
      <c r="AC52" s="826"/>
      <c r="AD52" s="826"/>
      <c r="AE52" s="827"/>
      <c r="AF52" s="751"/>
      <c r="AG52" s="752"/>
      <c r="AH52" s="752"/>
      <c r="AI52" s="752"/>
      <c r="AJ52" s="753"/>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5"/>
      <c r="R53" s="826"/>
      <c r="S53" s="826"/>
      <c r="T53" s="826"/>
      <c r="U53" s="826"/>
      <c r="V53" s="826"/>
      <c r="W53" s="826"/>
      <c r="X53" s="826"/>
      <c r="Y53" s="826"/>
      <c r="Z53" s="826"/>
      <c r="AA53" s="826"/>
      <c r="AB53" s="826"/>
      <c r="AC53" s="826"/>
      <c r="AD53" s="826"/>
      <c r="AE53" s="827"/>
      <c r="AF53" s="751"/>
      <c r="AG53" s="752"/>
      <c r="AH53" s="752"/>
      <c r="AI53" s="752"/>
      <c r="AJ53" s="753"/>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5"/>
      <c r="R54" s="826"/>
      <c r="S54" s="826"/>
      <c r="T54" s="826"/>
      <c r="U54" s="826"/>
      <c r="V54" s="826"/>
      <c r="W54" s="826"/>
      <c r="X54" s="826"/>
      <c r="Y54" s="826"/>
      <c r="Z54" s="826"/>
      <c r="AA54" s="826"/>
      <c r="AB54" s="826"/>
      <c r="AC54" s="826"/>
      <c r="AD54" s="826"/>
      <c r="AE54" s="827"/>
      <c r="AF54" s="751"/>
      <c r="AG54" s="752"/>
      <c r="AH54" s="752"/>
      <c r="AI54" s="752"/>
      <c r="AJ54" s="753"/>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5"/>
      <c r="R55" s="826"/>
      <c r="S55" s="826"/>
      <c r="T55" s="826"/>
      <c r="U55" s="826"/>
      <c r="V55" s="826"/>
      <c r="W55" s="826"/>
      <c r="X55" s="826"/>
      <c r="Y55" s="826"/>
      <c r="Z55" s="826"/>
      <c r="AA55" s="826"/>
      <c r="AB55" s="826"/>
      <c r="AC55" s="826"/>
      <c r="AD55" s="826"/>
      <c r="AE55" s="827"/>
      <c r="AF55" s="751"/>
      <c r="AG55" s="752"/>
      <c r="AH55" s="752"/>
      <c r="AI55" s="752"/>
      <c r="AJ55" s="753"/>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5"/>
      <c r="R56" s="826"/>
      <c r="S56" s="826"/>
      <c r="T56" s="826"/>
      <c r="U56" s="826"/>
      <c r="V56" s="826"/>
      <c r="W56" s="826"/>
      <c r="X56" s="826"/>
      <c r="Y56" s="826"/>
      <c r="Z56" s="826"/>
      <c r="AA56" s="826"/>
      <c r="AB56" s="826"/>
      <c r="AC56" s="826"/>
      <c r="AD56" s="826"/>
      <c r="AE56" s="827"/>
      <c r="AF56" s="751"/>
      <c r="AG56" s="752"/>
      <c r="AH56" s="752"/>
      <c r="AI56" s="752"/>
      <c r="AJ56" s="753"/>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5"/>
      <c r="R57" s="826"/>
      <c r="S57" s="826"/>
      <c r="T57" s="826"/>
      <c r="U57" s="826"/>
      <c r="V57" s="826"/>
      <c r="W57" s="826"/>
      <c r="X57" s="826"/>
      <c r="Y57" s="826"/>
      <c r="Z57" s="826"/>
      <c r="AA57" s="826"/>
      <c r="AB57" s="826"/>
      <c r="AC57" s="826"/>
      <c r="AD57" s="826"/>
      <c r="AE57" s="827"/>
      <c r="AF57" s="751"/>
      <c r="AG57" s="752"/>
      <c r="AH57" s="752"/>
      <c r="AI57" s="752"/>
      <c r="AJ57" s="753"/>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5"/>
      <c r="R58" s="826"/>
      <c r="S58" s="826"/>
      <c r="T58" s="826"/>
      <c r="U58" s="826"/>
      <c r="V58" s="826"/>
      <c r="W58" s="826"/>
      <c r="X58" s="826"/>
      <c r="Y58" s="826"/>
      <c r="Z58" s="826"/>
      <c r="AA58" s="826"/>
      <c r="AB58" s="826"/>
      <c r="AC58" s="826"/>
      <c r="AD58" s="826"/>
      <c r="AE58" s="827"/>
      <c r="AF58" s="751"/>
      <c r="AG58" s="752"/>
      <c r="AH58" s="752"/>
      <c r="AI58" s="752"/>
      <c r="AJ58" s="753"/>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5"/>
      <c r="R59" s="826"/>
      <c r="S59" s="826"/>
      <c r="T59" s="826"/>
      <c r="U59" s="826"/>
      <c r="V59" s="826"/>
      <c r="W59" s="826"/>
      <c r="X59" s="826"/>
      <c r="Y59" s="826"/>
      <c r="Z59" s="826"/>
      <c r="AA59" s="826"/>
      <c r="AB59" s="826"/>
      <c r="AC59" s="826"/>
      <c r="AD59" s="826"/>
      <c r="AE59" s="827"/>
      <c r="AF59" s="751"/>
      <c r="AG59" s="752"/>
      <c r="AH59" s="752"/>
      <c r="AI59" s="752"/>
      <c r="AJ59" s="753"/>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5"/>
      <c r="R60" s="826"/>
      <c r="S60" s="826"/>
      <c r="T60" s="826"/>
      <c r="U60" s="826"/>
      <c r="V60" s="826"/>
      <c r="W60" s="826"/>
      <c r="X60" s="826"/>
      <c r="Y60" s="826"/>
      <c r="Z60" s="826"/>
      <c r="AA60" s="826"/>
      <c r="AB60" s="826"/>
      <c r="AC60" s="826"/>
      <c r="AD60" s="826"/>
      <c r="AE60" s="827"/>
      <c r="AF60" s="751"/>
      <c r="AG60" s="752"/>
      <c r="AH60" s="752"/>
      <c r="AI60" s="752"/>
      <c r="AJ60" s="753"/>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5"/>
      <c r="R61" s="826"/>
      <c r="S61" s="826"/>
      <c r="T61" s="826"/>
      <c r="U61" s="826"/>
      <c r="V61" s="826"/>
      <c r="W61" s="826"/>
      <c r="X61" s="826"/>
      <c r="Y61" s="826"/>
      <c r="Z61" s="826"/>
      <c r="AA61" s="826"/>
      <c r="AB61" s="826"/>
      <c r="AC61" s="826"/>
      <c r="AD61" s="826"/>
      <c r="AE61" s="827"/>
      <c r="AF61" s="751"/>
      <c r="AG61" s="752"/>
      <c r="AH61" s="752"/>
      <c r="AI61" s="752"/>
      <c r="AJ61" s="753"/>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5"/>
      <c r="R62" s="826"/>
      <c r="S62" s="826"/>
      <c r="T62" s="826"/>
      <c r="U62" s="826"/>
      <c r="V62" s="826"/>
      <c r="W62" s="826"/>
      <c r="X62" s="826"/>
      <c r="Y62" s="826"/>
      <c r="Z62" s="826"/>
      <c r="AA62" s="826"/>
      <c r="AB62" s="826"/>
      <c r="AC62" s="826"/>
      <c r="AD62" s="826"/>
      <c r="AE62" s="827"/>
      <c r="AF62" s="751"/>
      <c r="AG62" s="752"/>
      <c r="AH62" s="752"/>
      <c r="AI62" s="752"/>
      <c r="AJ62" s="753"/>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37" t="s">
        <v>399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74"/>
      <c r="DW62" s="775"/>
      <c r="DX62" s="775"/>
      <c r="DY62" s="775"/>
      <c r="DZ62" s="776"/>
      <c r="EA62" s="199"/>
    </row>
    <row r="63" spans="1:131" s="200" customFormat="1" ht="26.25" customHeight="1" thickBot="1" x14ac:dyDescent="0.2">
      <c r="A63" s="217" t="s">
        <v>373</v>
      </c>
      <c r="B63" s="780" t="s">
        <v>400</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21442</v>
      </c>
      <c r="AG63" s="834"/>
      <c r="AH63" s="834"/>
      <c r="AI63" s="834"/>
      <c r="AJ63" s="835"/>
      <c r="AK63" s="836"/>
      <c r="AL63" s="831"/>
      <c r="AM63" s="831"/>
      <c r="AN63" s="831"/>
      <c r="AO63" s="831"/>
      <c r="AP63" s="834">
        <v>215110</v>
      </c>
      <c r="AQ63" s="834"/>
      <c r="AR63" s="834"/>
      <c r="AS63" s="834"/>
      <c r="AT63" s="834"/>
      <c r="AU63" s="834">
        <v>84476</v>
      </c>
      <c r="AV63" s="834"/>
      <c r="AW63" s="834"/>
      <c r="AX63" s="834"/>
      <c r="AY63" s="834"/>
      <c r="AZ63" s="838"/>
      <c r="BA63" s="838"/>
      <c r="BB63" s="838"/>
      <c r="BC63" s="838"/>
      <c r="BD63" s="838"/>
      <c r="BE63" s="839"/>
      <c r="BF63" s="839"/>
      <c r="BG63" s="839"/>
      <c r="BH63" s="839"/>
      <c r="BI63" s="840"/>
      <c r="BJ63" s="841" t="s">
        <v>112</v>
      </c>
      <c r="BK63" s="842"/>
      <c r="BL63" s="842"/>
      <c r="BM63" s="842"/>
      <c r="BN63" s="843"/>
      <c r="BO63" s="218"/>
      <c r="BP63" s="218"/>
      <c r="BQ63" s="215">
        <v>57</v>
      </c>
      <c r="BR63" s="216"/>
      <c r="BS63" s="758"/>
      <c r="BT63" s="759"/>
      <c r="BU63" s="759"/>
      <c r="BV63" s="759"/>
      <c r="BW63" s="759"/>
      <c r="BX63" s="759"/>
      <c r="BY63" s="759"/>
      <c r="BZ63" s="759"/>
      <c r="CA63" s="759"/>
      <c r="CB63" s="759"/>
      <c r="CC63" s="759"/>
      <c r="CD63" s="759"/>
      <c r="CE63" s="759"/>
      <c r="CF63" s="759"/>
      <c r="CG63" s="760"/>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74"/>
      <c r="DW64" s="775"/>
      <c r="DX64" s="775"/>
      <c r="DY64" s="775"/>
      <c r="DZ64" s="776"/>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74"/>
      <c r="DW65" s="775"/>
      <c r="DX65" s="775"/>
      <c r="DY65" s="775"/>
      <c r="DZ65" s="776"/>
      <c r="EA65" s="199"/>
    </row>
    <row r="66" spans="1:131" s="200" customFormat="1" ht="26.25" customHeight="1" x14ac:dyDescent="0.15">
      <c r="A66" s="730" t="s">
        <v>402</v>
      </c>
      <c r="B66" s="731"/>
      <c r="C66" s="731"/>
      <c r="D66" s="731"/>
      <c r="E66" s="731"/>
      <c r="F66" s="731"/>
      <c r="G66" s="731"/>
      <c r="H66" s="731"/>
      <c r="I66" s="731"/>
      <c r="J66" s="731"/>
      <c r="K66" s="731"/>
      <c r="L66" s="731"/>
      <c r="M66" s="731"/>
      <c r="N66" s="731"/>
      <c r="O66" s="731"/>
      <c r="P66" s="732"/>
      <c r="Q66" s="707" t="s">
        <v>377</v>
      </c>
      <c r="R66" s="708"/>
      <c r="S66" s="708"/>
      <c r="T66" s="708"/>
      <c r="U66" s="709"/>
      <c r="V66" s="707" t="s">
        <v>378</v>
      </c>
      <c r="W66" s="708"/>
      <c r="X66" s="708"/>
      <c r="Y66" s="708"/>
      <c r="Z66" s="709"/>
      <c r="AA66" s="707" t="s">
        <v>379</v>
      </c>
      <c r="AB66" s="708"/>
      <c r="AC66" s="708"/>
      <c r="AD66" s="708"/>
      <c r="AE66" s="709"/>
      <c r="AF66" s="844" t="s">
        <v>380</v>
      </c>
      <c r="AG66" s="803"/>
      <c r="AH66" s="803"/>
      <c r="AI66" s="803"/>
      <c r="AJ66" s="845"/>
      <c r="AK66" s="707" t="s">
        <v>381</v>
      </c>
      <c r="AL66" s="731"/>
      <c r="AM66" s="731"/>
      <c r="AN66" s="731"/>
      <c r="AO66" s="732"/>
      <c r="AP66" s="707" t="s">
        <v>382</v>
      </c>
      <c r="AQ66" s="708"/>
      <c r="AR66" s="708"/>
      <c r="AS66" s="708"/>
      <c r="AT66" s="709"/>
      <c r="AU66" s="707" t="s">
        <v>403</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6"/>
      <c r="AG67" s="806"/>
      <c r="AH67" s="806"/>
      <c r="AI67" s="806"/>
      <c r="AJ67" s="847"/>
      <c r="AK67" s="848"/>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9"/>
    </row>
    <row r="68" spans="1:131" s="200" customFormat="1" ht="26.25" customHeight="1" thickTop="1" x14ac:dyDescent="0.15">
      <c r="A68" s="211">
        <v>1</v>
      </c>
      <c r="B68" s="861" t="s">
        <v>548</v>
      </c>
      <c r="C68" s="862"/>
      <c r="D68" s="862"/>
      <c r="E68" s="862"/>
      <c r="F68" s="862"/>
      <c r="G68" s="862"/>
      <c r="H68" s="862"/>
      <c r="I68" s="862"/>
      <c r="J68" s="862"/>
      <c r="K68" s="862"/>
      <c r="L68" s="862"/>
      <c r="M68" s="862"/>
      <c r="N68" s="862"/>
      <c r="O68" s="862"/>
      <c r="P68" s="863"/>
      <c r="Q68" s="864">
        <v>66638</v>
      </c>
      <c r="R68" s="858"/>
      <c r="S68" s="858"/>
      <c r="T68" s="858"/>
      <c r="U68" s="858"/>
      <c r="V68" s="858">
        <v>60357</v>
      </c>
      <c r="W68" s="858"/>
      <c r="X68" s="858"/>
      <c r="Y68" s="858"/>
      <c r="Z68" s="858"/>
      <c r="AA68" s="858">
        <v>6280</v>
      </c>
      <c r="AB68" s="858"/>
      <c r="AC68" s="858"/>
      <c r="AD68" s="858"/>
      <c r="AE68" s="858"/>
      <c r="AF68" s="858">
        <v>1387</v>
      </c>
      <c r="AG68" s="858"/>
      <c r="AH68" s="858"/>
      <c r="AI68" s="858"/>
      <c r="AJ68" s="858"/>
      <c r="AK68" s="822" t="s">
        <v>546</v>
      </c>
      <c r="AL68" s="823"/>
      <c r="AM68" s="823"/>
      <c r="AN68" s="823"/>
      <c r="AO68" s="823"/>
      <c r="AP68" s="858">
        <v>42</v>
      </c>
      <c r="AQ68" s="858"/>
      <c r="AR68" s="858"/>
      <c r="AS68" s="858"/>
      <c r="AT68" s="858"/>
      <c r="AU68" s="822" t="s">
        <v>546</v>
      </c>
      <c r="AV68" s="823"/>
      <c r="AW68" s="823"/>
      <c r="AX68" s="823"/>
      <c r="AY68" s="823"/>
      <c r="AZ68" s="859"/>
      <c r="BA68" s="859"/>
      <c r="BB68" s="859"/>
      <c r="BC68" s="859"/>
      <c r="BD68" s="860"/>
      <c r="BE68" s="218"/>
      <c r="BF68" s="218"/>
      <c r="BG68" s="218"/>
      <c r="BH68" s="218"/>
      <c r="BI68" s="218"/>
      <c r="BJ68" s="218"/>
      <c r="BK68" s="218"/>
      <c r="BL68" s="218"/>
      <c r="BM68" s="218"/>
      <c r="BN68" s="218"/>
      <c r="BO68" s="218"/>
      <c r="BP68" s="218"/>
      <c r="BQ68" s="215">
        <v>62</v>
      </c>
      <c r="BR68" s="220"/>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9"/>
    </row>
    <row r="69" spans="1:131" s="200" customFormat="1" ht="26.25" customHeight="1" x14ac:dyDescent="0.15">
      <c r="A69" s="214">
        <v>2</v>
      </c>
      <c r="B69" s="865" t="s">
        <v>549</v>
      </c>
      <c r="C69" s="866"/>
      <c r="D69" s="866"/>
      <c r="E69" s="866"/>
      <c r="F69" s="866"/>
      <c r="G69" s="866"/>
      <c r="H69" s="866"/>
      <c r="I69" s="866"/>
      <c r="J69" s="866"/>
      <c r="K69" s="866"/>
      <c r="L69" s="866"/>
      <c r="M69" s="866"/>
      <c r="N69" s="866"/>
      <c r="O69" s="866"/>
      <c r="P69" s="867"/>
      <c r="Q69" s="868">
        <v>681</v>
      </c>
      <c r="R69" s="823"/>
      <c r="S69" s="823"/>
      <c r="T69" s="823"/>
      <c r="U69" s="823"/>
      <c r="V69" s="823">
        <v>618</v>
      </c>
      <c r="W69" s="823"/>
      <c r="X69" s="823"/>
      <c r="Y69" s="823"/>
      <c r="Z69" s="823"/>
      <c r="AA69" s="823">
        <v>63</v>
      </c>
      <c r="AB69" s="823"/>
      <c r="AC69" s="823"/>
      <c r="AD69" s="823"/>
      <c r="AE69" s="823"/>
      <c r="AF69" s="823">
        <v>63</v>
      </c>
      <c r="AG69" s="823"/>
      <c r="AH69" s="823"/>
      <c r="AI69" s="823"/>
      <c r="AJ69" s="823"/>
      <c r="AK69" s="822" t="s">
        <v>546</v>
      </c>
      <c r="AL69" s="823"/>
      <c r="AM69" s="823"/>
      <c r="AN69" s="823"/>
      <c r="AO69" s="823"/>
      <c r="AP69" s="822" t="s">
        <v>546</v>
      </c>
      <c r="AQ69" s="823"/>
      <c r="AR69" s="823"/>
      <c r="AS69" s="823"/>
      <c r="AT69" s="823"/>
      <c r="AU69" s="822" t="s">
        <v>546</v>
      </c>
      <c r="AV69" s="823"/>
      <c r="AW69" s="823"/>
      <c r="AX69" s="823"/>
      <c r="AY69" s="823"/>
      <c r="AZ69" s="869"/>
      <c r="BA69" s="869"/>
      <c r="BB69" s="869"/>
      <c r="BC69" s="869"/>
      <c r="BD69" s="870"/>
      <c r="BE69" s="218"/>
      <c r="BF69" s="218"/>
      <c r="BG69" s="218"/>
      <c r="BH69" s="218"/>
      <c r="BI69" s="218"/>
      <c r="BJ69" s="218"/>
      <c r="BK69" s="218"/>
      <c r="BL69" s="218"/>
      <c r="BM69" s="218"/>
      <c r="BN69" s="218"/>
      <c r="BO69" s="218"/>
      <c r="BP69" s="218"/>
      <c r="BQ69" s="215">
        <v>63</v>
      </c>
      <c r="BR69" s="220"/>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9"/>
    </row>
    <row r="70" spans="1:131" s="200" customFormat="1" ht="26.25" customHeight="1" x14ac:dyDescent="0.15">
      <c r="A70" s="214">
        <v>3</v>
      </c>
      <c r="B70" s="865" t="s">
        <v>550</v>
      </c>
      <c r="C70" s="866"/>
      <c r="D70" s="866"/>
      <c r="E70" s="866"/>
      <c r="F70" s="866"/>
      <c r="G70" s="866"/>
      <c r="H70" s="866"/>
      <c r="I70" s="866"/>
      <c r="J70" s="866"/>
      <c r="K70" s="866"/>
      <c r="L70" s="866"/>
      <c r="M70" s="866"/>
      <c r="N70" s="866"/>
      <c r="O70" s="866"/>
      <c r="P70" s="867"/>
      <c r="Q70" s="868">
        <v>447</v>
      </c>
      <c r="R70" s="823"/>
      <c r="S70" s="823"/>
      <c r="T70" s="823"/>
      <c r="U70" s="823"/>
      <c r="V70" s="823">
        <v>394</v>
      </c>
      <c r="W70" s="823"/>
      <c r="X70" s="823"/>
      <c r="Y70" s="823"/>
      <c r="Z70" s="823"/>
      <c r="AA70" s="823">
        <v>54</v>
      </c>
      <c r="AB70" s="823"/>
      <c r="AC70" s="823"/>
      <c r="AD70" s="823"/>
      <c r="AE70" s="823"/>
      <c r="AF70" s="823">
        <v>54</v>
      </c>
      <c r="AG70" s="823"/>
      <c r="AH70" s="823"/>
      <c r="AI70" s="823"/>
      <c r="AJ70" s="823"/>
      <c r="AK70" s="823">
        <v>1</v>
      </c>
      <c r="AL70" s="823"/>
      <c r="AM70" s="823"/>
      <c r="AN70" s="823"/>
      <c r="AO70" s="823"/>
      <c r="AP70" s="823">
        <v>157</v>
      </c>
      <c r="AQ70" s="823"/>
      <c r="AR70" s="823"/>
      <c r="AS70" s="823"/>
      <c r="AT70" s="823"/>
      <c r="AU70" s="823">
        <v>63</v>
      </c>
      <c r="AV70" s="823"/>
      <c r="AW70" s="823"/>
      <c r="AX70" s="823"/>
      <c r="AY70" s="823"/>
      <c r="AZ70" s="869"/>
      <c r="BA70" s="869"/>
      <c r="BB70" s="869"/>
      <c r="BC70" s="869"/>
      <c r="BD70" s="870"/>
      <c r="BE70" s="218"/>
      <c r="BF70" s="218"/>
      <c r="BG70" s="218"/>
      <c r="BH70" s="218"/>
      <c r="BI70" s="218"/>
      <c r="BJ70" s="218"/>
      <c r="BK70" s="218"/>
      <c r="BL70" s="218"/>
      <c r="BM70" s="218"/>
      <c r="BN70" s="218"/>
      <c r="BO70" s="218"/>
      <c r="BP70" s="218"/>
      <c r="BQ70" s="215">
        <v>64</v>
      </c>
      <c r="BR70" s="220"/>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9"/>
    </row>
    <row r="71" spans="1:131" s="200" customFormat="1" ht="26.25" customHeight="1" x14ac:dyDescent="0.15">
      <c r="A71" s="214">
        <v>4</v>
      </c>
      <c r="B71" s="865" t="s">
        <v>551</v>
      </c>
      <c r="C71" s="866"/>
      <c r="D71" s="866"/>
      <c r="E71" s="866"/>
      <c r="F71" s="866"/>
      <c r="G71" s="866"/>
      <c r="H71" s="866"/>
      <c r="I71" s="866"/>
      <c r="J71" s="866"/>
      <c r="K71" s="866"/>
      <c r="L71" s="866"/>
      <c r="M71" s="866"/>
      <c r="N71" s="866"/>
      <c r="O71" s="866"/>
      <c r="P71" s="867"/>
      <c r="Q71" s="868">
        <v>120</v>
      </c>
      <c r="R71" s="823"/>
      <c r="S71" s="823"/>
      <c r="T71" s="823"/>
      <c r="U71" s="823"/>
      <c r="V71" s="823">
        <v>118</v>
      </c>
      <c r="W71" s="823"/>
      <c r="X71" s="823"/>
      <c r="Y71" s="823"/>
      <c r="Z71" s="823"/>
      <c r="AA71" s="823">
        <v>2</v>
      </c>
      <c r="AB71" s="823"/>
      <c r="AC71" s="823"/>
      <c r="AD71" s="823"/>
      <c r="AE71" s="823"/>
      <c r="AF71" s="823">
        <v>2</v>
      </c>
      <c r="AG71" s="823"/>
      <c r="AH71" s="823"/>
      <c r="AI71" s="823"/>
      <c r="AJ71" s="823"/>
      <c r="AK71" s="822" t="s">
        <v>546</v>
      </c>
      <c r="AL71" s="823"/>
      <c r="AM71" s="823"/>
      <c r="AN71" s="823"/>
      <c r="AO71" s="823"/>
      <c r="AP71" s="822" t="s">
        <v>546</v>
      </c>
      <c r="AQ71" s="823"/>
      <c r="AR71" s="823"/>
      <c r="AS71" s="823"/>
      <c r="AT71" s="823"/>
      <c r="AU71" s="822" t="s">
        <v>546</v>
      </c>
      <c r="AV71" s="823"/>
      <c r="AW71" s="823"/>
      <c r="AX71" s="823"/>
      <c r="AY71" s="823"/>
      <c r="AZ71" s="869"/>
      <c r="BA71" s="869"/>
      <c r="BB71" s="869"/>
      <c r="BC71" s="869"/>
      <c r="BD71" s="870"/>
      <c r="BE71" s="218"/>
      <c r="BF71" s="218"/>
      <c r="BG71" s="218"/>
      <c r="BH71" s="218"/>
      <c r="BI71" s="218"/>
      <c r="BJ71" s="218"/>
      <c r="BK71" s="218"/>
      <c r="BL71" s="218"/>
      <c r="BM71" s="218"/>
      <c r="BN71" s="218"/>
      <c r="BO71" s="218"/>
      <c r="BP71" s="218"/>
      <c r="BQ71" s="215">
        <v>65</v>
      </c>
      <c r="BR71" s="220"/>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9"/>
    </row>
    <row r="72" spans="1:131" s="200" customFormat="1" ht="26.25" customHeight="1" x14ac:dyDescent="0.15">
      <c r="A72" s="214">
        <v>5</v>
      </c>
      <c r="B72" s="865" t="s">
        <v>552</v>
      </c>
      <c r="C72" s="866"/>
      <c r="D72" s="866"/>
      <c r="E72" s="866"/>
      <c r="F72" s="866"/>
      <c r="G72" s="866"/>
      <c r="H72" s="866"/>
      <c r="I72" s="866"/>
      <c r="J72" s="866"/>
      <c r="K72" s="866"/>
      <c r="L72" s="866"/>
      <c r="M72" s="866"/>
      <c r="N72" s="866"/>
      <c r="O72" s="866"/>
      <c r="P72" s="867"/>
      <c r="Q72" s="868">
        <v>127</v>
      </c>
      <c r="R72" s="823"/>
      <c r="S72" s="823"/>
      <c r="T72" s="823"/>
      <c r="U72" s="823"/>
      <c r="V72" s="823">
        <v>116</v>
      </c>
      <c r="W72" s="823"/>
      <c r="X72" s="823"/>
      <c r="Y72" s="823"/>
      <c r="Z72" s="823"/>
      <c r="AA72" s="823">
        <v>11</v>
      </c>
      <c r="AB72" s="823"/>
      <c r="AC72" s="823"/>
      <c r="AD72" s="823"/>
      <c r="AE72" s="823"/>
      <c r="AF72" s="823">
        <v>11</v>
      </c>
      <c r="AG72" s="823"/>
      <c r="AH72" s="823"/>
      <c r="AI72" s="823"/>
      <c r="AJ72" s="823"/>
      <c r="AK72" s="822" t="s">
        <v>546</v>
      </c>
      <c r="AL72" s="823"/>
      <c r="AM72" s="823"/>
      <c r="AN72" s="823"/>
      <c r="AO72" s="823"/>
      <c r="AP72" s="822" t="s">
        <v>546</v>
      </c>
      <c r="AQ72" s="823"/>
      <c r="AR72" s="823"/>
      <c r="AS72" s="823"/>
      <c r="AT72" s="823"/>
      <c r="AU72" s="822" t="s">
        <v>546</v>
      </c>
      <c r="AV72" s="823"/>
      <c r="AW72" s="823"/>
      <c r="AX72" s="823"/>
      <c r="AY72" s="823"/>
      <c r="AZ72" s="869"/>
      <c r="BA72" s="869"/>
      <c r="BB72" s="869"/>
      <c r="BC72" s="869"/>
      <c r="BD72" s="870"/>
      <c r="BE72" s="218"/>
      <c r="BF72" s="218"/>
      <c r="BG72" s="218"/>
      <c r="BH72" s="218"/>
      <c r="BI72" s="218"/>
      <c r="BJ72" s="218"/>
      <c r="BK72" s="218"/>
      <c r="BL72" s="218"/>
      <c r="BM72" s="218"/>
      <c r="BN72" s="218"/>
      <c r="BO72" s="218"/>
      <c r="BP72" s="218"/>
      <c r="BQ72" s="215">
        <v>66</v>
      </c>
      <c r="BR72" s="220"/>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9"/>
    </row>
    <row r="73" spans="1:131" s="200" customFormat="1" ht="26.25" customHeight="1" x14ac:dyDescent="0.15">
      <c r="A73" s="214">
        <v>6</v>
      </c>
      <c r="B73" s="865" t="s">
        <v>553</v>
      </c>
      <c r="C73" s="866"/>
      <c r="D73" s="866"/>
      <c r="E73" s="866"/>
      <c r="F73" s="866"/>
      <c r="G73" s="866"/>
      <c r="H73" s="866"/>
      <c r="I73" s="866"/>
      <c r="J73" s="866"/>
      <c r="K73" s="866"/>
      <c r="L73" s="866"/>
      <c r="M73" s="866"/>
      <c r="N73" s="866"/>
      <c r="O73" s="866"/>
      <c r="P73" s="867"/>
      <c r="Q73" s="868">
        <v>398650</v>
      </c>
      <c r="R73" s="823"/>
      <c r="S73" s="823"/>
      <c r="T73" s="823"/>
      <c r="U73" s="823"/>
      <c r="V73" s="823">
        <v>388493</v>
      </c>
      <c r="W73" s="823"/>
      <c r="X73" s="823"/>
      <c r="Y73" s="823"/>
      <c r="Z73" s="823"/>
      <c r="AA73" s="823">
        <v>10157</v>
      </c>
      <c r="AB73" s="823"/>
      <c r="AC73" s="823"/>
      <c r="AD73" s="823"/>
      <c r="AE73" s="823"/>
      <c r="AF73" s="823">
        <v>10157</v>
      </c>
      <c r="AG73" s="823"/>
      <c r="AH73" s="823"/>
      <c r="AI73" s="823"/>
      <c r="AJ73" s="823"/>
      <c r="AK73" s="822" t="s">
        <v>546</v>
      </c>
      <c r="AL73" s="823"/>
      <c r="AM73" s="823"/>
      <c r="AN73" s="823"/>
      <c r="AO73" s="823"/>
      <c r="AP73" s="822" t="s">
        <v>546</v>
      </c>
      <c r="AQ73" s="823"/>
      <c r="AR73" s="823"/>
      <c r="AS73" s="823"/>
      <c r="AT73" s="823"/>
      <c r="AU73" s="822" t="s">
        <v>546</v>
      </c>
      <c r="AV73" s="823"/>
      <c r="AW73" s="823"/>
      <c r="AX73" s="823"/>
      <c r="AY73" s="823"/>
      <c r="AZ73" s="869"/>
      <c r="BA73" s="869"/>
      <c r="BB73" s="869"/>
      <c r="BC73" s="869"/>
      <c r="BD73" s="870"/>
      <c r="BE73" s="218"/>
      <c r="BF73" s="218"/>
      <c r="BG73" s="218"/>
      <c r="BH73" s="218"/>
      <c r="BI73" s="218"/>
      <c r="BJ73" s="218"/>
      <c r="BK73" s="218"/>
      <c r="BL73" s="218"/>
      <c r="BM73" s="218"/>
      <c r="BN73" s="218"/>
      <c r="BO73" s="218"/>
      <c r="BP73" s="218"/>
      <c r="BQ73" s="215">
        <v>67</v>
      </c>
      <c r="BR73" s="220"/>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9"/>
    </row>
    <row r="74" spans="1:131" s="200" customFormat="1" ht="26.25" customHeight="1" x14ac:dyDescent="0.15">
      <c r="A74" s="214">
        <v>7</v>
      </c>
      <c r="B74" s="865" t="s">
        <v>554</v>
      </c>
      <c r="C74" s="866"/>
      <c r="D74" s="866"/>
      <c r="E74" s="866"/>
      <c r="F74" s="866"/>
      <c r="G74" s="866"/>
      <c r="H74" s="866"/>
      <c r="I74" s="866"/>
      <c r="J74" s="866"/>
      <c r="K74" s="866"/>
      <c r="L74" s="866"/>
      <c r="M74" s="866"/>
      <c r="N74" s="866"/>
      <c r="O74" s="866"/>
      <c r="P74" s="867"/>
      <c r="Q74" s="868">
        <v>303</v>
      </c>
      <c r="R74" s="823"/>
      <c r="S74" s="823"/>
      <c r="T74" s="823"/>
      <c r="U74" s="823"/>
      <c r="V74" s="823">
        <v>297</v>
      </c>
      <c r="W74" s="823"/>
      <c r="X74" s="823"/>
      <c r="Y74" s="823"/>
      <c r="Z74" s="823"/>
      <c r="AA74" s="823">
        <v>6</v>
      </c>
      <c r="AB74" s="823"/>
      <c r="AC74" s="823"/>
      <c r="AD74" s="823"/>
      <c r="AE74" s="823"/>
      <c r="AF74" s="823">
        <v>6</v>
      </c>
      <c r="AG74" s="823"/>
      <c r="AH74" s="823"/>
      <c r="AI74" s="823"/>
      <c r="AJ74" s="823"/>
      <c r="AK74" s="823">
        <v>4</v>
      </c>
      <c r="AL74" s="823"/>
      <c r="AM74" s="823"/>
      <c r="AN74" s="823"/>
      <c r="AO74" s="823"/>
      <c r="AP74" s="822" t="s">
        <v>546</v>
      </c>
      <c r="AQ74" s="823"/>
      <c r="AR74" s="823"/>
      <c r="AS74" s="823"/>
      <c r="AT74" s="823"/>
      <c r="AU74" s="822" t="s">
        <v>546</v>
      </c>
      <c r="AV74" s="823"/>
      <c r="AW74" s="823"/>
      <c r="AX74" s="823"/>
      <c r="AY74" s="823"/>
      <c r="AZ74" s="869"/>
      <c r="BA74" s="869"/>
      <c r="BB74" s="869"/>
      <c r="BC74" s="869"/>
      <c r="BD74" s="870"/>
      <c r="BE74" s="218"/>
      <c r="BF74" s="218"/>
      <c r="BG74" s="218"/>
      <c r="BH74" s="218"/>
      <c r="BI74" s="218"/>
      <c r="BJ74" s="218"/>
      <c r="BK74" s="218"/>
      <c r="BL74" s="218"/>
      <c r="BM74" s="218"/>
      <c r="BN74" s="218"/>
      <c r="BO74" s="218"/>
      <c r="BP74" s="218"/>
      <c r="BQ74" s="215">
        <v>68</v>
      </c>
      <c r="BR74" s="220"/>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9"/>
    </row>
    <row r="75" spans="1:131" s="200" customFormat="1" ht="26.25" customHeight="1" x14ac:dyDescent="0.15">
      <c r="A75" s="214">
        <v>8</v>
      </c>
      <c r="B75" s="865"/>
      <c r="C75" s="866"/>
      <c r="D75" s="866"/>
      <c r="E75" s="866"/>
      <c r="F75" s="866"/>
      <c r="G75" s="866"/>
      <c r="H75" s="866"/>
      <c r="I75" s="866"/>
      <c r="J75" s="866"/>
      <c r="K75" s="866"/>
      <c r="L75" s="866"/>
      <c r="M75" s="866"/>
      <c r="N75" s="866"/>
      <c r="O75" s="866"/>
      <c r="P75" s="867"/>
      <c r="Q75" s="871"/>
      <c r="R75" s="872"/>
      <c r="S75" s="872"/>
      <c r="T75" s="872"/>
      <c r="U75" s="822"/>
      <c r="V75" s="873"/>
      <c r="W75" s="872"/>
      <c r="X75" s="872"/>
      <c r="Y75" s="872"/>
      <c r="Z75" s="822"/>
      <c r="AA75" s="873"/>
      <c r="AB75" s="872"/>
      <c r="AC75" s="872"/>
      <c r="AD75" s="872"/>
      <c r="AE75" s="822"/>
      <c r="AF75" s="873"/>
      <c r="AG75" s="872"/>
      <c r="AH75" s="872"/>
      <c r="AI75" s="872"/>
      <c r="AJ75" s="822"/>
      <c r="AK75" s="873"/>
      <c r="AL75" s="872"/>
      <c r="AM75" s="872"/>
      <c r="AN75" s="872"/>
      <c r="AO75" s="822"/>
      <c r="AP75" s="873"/>
      <c r="AQ75" s="872"/>
      <c r="AR75" s="872"/>
      <c r="AS75" s="872"/>
      <c r="AT75" s="822"/>
      <c r="AU75" s="873"/>
      <c r="AV75" s="872"/>
      <c r="AW75" s="872"/>
      <c r="AX75" s="872"/>
      <c r="AY75" s="822"/>
      <c r="AZ75" s="869"/>
      <c r="BA75" s="869"/>
      <c r="BB75" s="869"/>
      <c r="BC75" s="869"/>
      <c r="BD75" s="870"/>
      <c r="BE75" s="218"/>
      <c r="BF75" s="218"/>
      <c r="BG75" s="218"/>
      <c r="BH75" s="218"/>
      <c r="BI75" s="218"/>
      <c r="BJ75" s="218"/>
      <c r="BK75" s="218"/>
      <c r="BL75" s="218"/>
      <c r="BM75" s="218"/>
      <c r="BN75" s="218"/>
      <c r="BO75" s="218"/>
      <c r="BP75" s="218"/>
      <c r="BQ75" s="215">
        <v>69</v>
      </c>
      <c r="BR75" s="220"/>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9"/>
    </row>
    <row r="76" spans="1:131" s="200" customFormat="1" ht="26.25" customHeight="1" x14ac:dyDescent="0.15">
      <c r="A76" s="214">
        <v>9</v>
      </c>
      <c r="B76" s="865"/>
      <c r="C76" s="866"/>
      <c r="D76" s="866"/>
      <c r="E76" s="866"/>
      <c r="F76" s="866"/>
      <c r="G76" s="866"/>
      <c r="H76" s="866"/>
      <c r="I76" s="866"/>
      <c r="J76" s="866"/>
      <c r="K76" s="866"/>
      <c r="L76" s="866"/>
      <c r="M76" s="866"/>
      <c r="N76" s="866"/>
      <c r="O76" s="866"/>
      <c r="P76" s="867"/>
      <c r="Q76" s="871"/>
      <c r="R76" s="872"/>
      <c r="S76" s="872"/>
      <c r="T76" s="872"/>
      <c r="U76" s="822"/>
      <c r="V76" s="873"/>
      <c r="W76" s="872"/>
      <c r="X76" s="872"/>
      <c r="Y76" s="872"/>
      <c r="Z76" s="822"/>
      <c r="AA76" s="873"/>
      <c r="AB76" s="872"/>
      <c r="AC76" s="872"/>
      <c r="AD76" s="872"/>
      <c r="AE76" s="822"/>
      <c r="AF76" s="873"/>
      <c r="AG76" s="872"/>
      <c r="AH76" s="872"/>
      <c r="AI76" s="872"/>
      <c r="AJ76" s="822"/>
      <c r="AK76" s="873"/>
      <c r="AL76" s="872"/>
      <c r="AM76" s="872"/>
      <c r="AN76" s="872"/>
      <c r="AO76" s="822"/>
      <c r="AP76" s="873"/>
      <c r="AQ76" s="872"/>
      <c r="AR76" s="872"/>
      <c r="AS76" s="872"/>
      <c r="AT76" s="822"/>
      <c r="AU76" s="873"/>
      <c r="AV76" s="872"/>
      <c r="AW76" s="872"/>
      <c r="AX76" s="872"/>
      <c r="AY76" s="822"/>
      <c r="AZ76" s="869"/>
      <c r="BA76" s="869"/>
      <c r="BB76" s="869"/>
      <c r="BC76" s="869"/>
      <c r="BD76" s="870"/>
      <c r="BE76" s="218"/>
      <c r="BF76" s="218"/>
      <c r="BG76" s="218"/>
      <c r="BH76" s="218"/>
      <c r="BI76" s="218"/>
      <c r="BJ76" s="218"/>
      <c r="BK76" s="218"/>
      <c r="BL76" s="218"/>
      <c r="BM76" s="218"/>
      <c r="BN76" s="218"/>
      <c r="BO76" s="218"/>
      <c r="BP76" s="218"/>
      <c r="BQ76" s="215">
        <v>70</v>
      </c>
      <c r="BR76" s="220"/>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9"/>
    </row>
    <row r="77" spans="1:131" s="200" customFormat="1" ht="26.25" customHeight="1" x14ac:dyDescent="0.15">
      <c r="A77" s="214">
        <v>10</v>
      </c>
      <c r="B77" s="865"/>
      <c r="C77" s="866"/>
      <c r="D77" s="866"/>
      <c r="E77" s="866"/>
      <c r="F77" s="866"/>
      <c r="G77" s="866"/>
      <c r="H77" s="866"/>
      <c r="I77" s="866"/>
      <c r="J77" s="866"/>
      <c r="K77" s="866"/>
      <c r="L77" s="866"/>
      <c r="M77" s="866"/>
      <c r="N77" s="866"/>
      <c r="O77" s="866"/>
      <c r="P77" s="867"/>
      <c r="Q77" s="871"/>
      <c r="R77" s="872"/>
      <c r="S77" s="872"/>
      <c r="T77" s="872"/>
      <c r="U77" s="822"/>
      <c r="V77" s="873"/>
      <c r="W77" s="872"/>
      <c r="X77" s="872"/>
      <c r="Y77" s="872"/>
      <c r="Z77" s="822"/>
      <c r="AA77" s="873"/>
      <c r="AB77" s="872"/>
      <c r="AC77" s="872"/>
      <c r="AD77" s="872"/>
      <c r="AE77" s="822"/>
      <c r="AF77" s="873"/>
      <c r="AG77" s="872"/>
      <c r="AH77" s="872"/>
      <c r="AI77" s="872"/>
      <c r="AJ77" s="822"/>
      <c r="AK77" s="873"/>
      <c r="AL77" s="872"/>
      <c r="AM77" s="872"/>
      <c r="AN77" s="872"/>
      <c r="AO77" s="822"/>
      <c r="AP77" s="873"/>
      <c r="AQ77" s="872"/>
      <c r="AR77" s="872"/>
      <c r="AS77" s="872"/>
      <c r="AT77" s="822"/>
      <c r="AU77" s="873"/>
      <c r="AV77" s="872"/>
      <c r="AW77" s="872"/>
      <c r="AX77" s="872"/>
      <c r="AY77" s="822"/>
      <c r="AZ77" s="869"/>
      <c r="BA77" s="869"/>
      <c r="BB77" s="869"/>
      <c r="BC77" s="869"/>
      <c r="BD77" s="870"/>
      <c r="BE77" s="218"/>
      <c r="BF77" s="218"/>
      <c r="BG77" s="218"/>
      <c r="BH77" s="218"/>
      <c r="BI77" s="218"/>
      <c r="BJ77" s="218"/>
      <c r="BK77" s="218"/>
      <c r="BL77" s="218"/>
      <c r="BM77" s="218"/>
      <c r="BN77" s="218"/>
      <c r="BO77" s="218"/>
      <c r="BP77" s="218"/>
      <c r="BQ77" s="215">
        <v>71</v>
      </c>
      <c r="BR77" s="220"/>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9"/>
    </row>
    <row r="78" spans="1:131" s="200" customFormat="1" ht="26.25" customHeight="1" x14ac:dyDescent="0.15">
      <c r="A78" s="214">
        <v>11</v>
      </c>
      <c r="B78" s="865"/>
      <c r="C78" s="866"/>
      <c r="D78" s="866"/>
      <c r="E78" s="866"/>
      <c r="F78" s="866"/>
      <c r="G78" s="866"/>
      <c r="H78" s="866"/>
      <c r="I78" s="866"/>
      <c r="J78" s="866"/>
      <c r="K78" s="866"/>
      <c r="L78" s="866"/>
      <c r="M78" s="866"/>
      <c r="N78" s="866"/>
      <c r="O78" s="866"/>
      <c r="P78" s="867"/>
      <c r="Q78" s="868"/>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9"/>
      <c r="BA78" s="869"/>
      <c r="BB78" s="869"/>
      <c r="BC78" s="869"/>
      <c r="BD78" s="870"/>
      <c r="BE78" s="218"/>
      <c r="BF78" s="218"/>
      <c r="BG78" s="218"/>
      <c r="BH78" s="218"/>
      <c r="BI78" s="218"/>
      <c r="BJ78" s="221"/>
      <c r="BK78" s="221"/>
      <c r="BL78" s="221"/>
      <c r="BM78" s="221"/>
      <c r="BN78" s="221"/>
      <c r="BO78" s="218"/>
      <c r="BP78" s="218"/>
      <c r="BQ78" s="215">
        <v>72</v>
      </c>
      <c r="BR78" s="220"/>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9"/>
    </row>
    <row r="79" spans="1:131" s="200" customFormat="1" ht="26.25" customHeight="1" x14ac:dyDescent="0.15">
      <c r="A79" s="214">
        <v>12</v>
      </c>
      <c r="B79" s="865"/>
      <c r="C79" s="866"/>
      <c r="D79" s="866"/>
      <c r="E79" s="866"/>
      <c r="F79" s="866"/>
      <c r="G79" s="866"/>
      <c r="H79" s="866"/>
      <c r="I79" s="866"/>
      <c r="J79" s="866"/>
      <c r="K79" s="866"/>
      <c r="L79" s="866"/>
      <c r="M79" s="866"/>
      <c r="N79" s="866"/>
      <c r="O79" s="866"/>
      <c r="P79" s="867"/>
      <c r="Q79" s="868"/>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9"/>
      <c r="BA79" s="869"/>
      <c r="BB79" s="869"/>
      <c r="BC79" s="869"/>
      <c r="BD79" s="870"/>
      <c r="BE79" s="218"/>
      <c r="BF79" s="218"/>
      <c r="BG79" s="218"/>
      <c r="BH79" s="218"/>
      <c r="BI79" s="218"/>
      <c r="BJ79" s="221"/>
      <c r="BK79" s="221"/>
      <c r="BL79" s="221"/>
      <c r="BM79" s="221"/>
      <c r="BN79" s="221"/>
      <c r="BO79" s="218"/>
      <c r="BP79" s="218"/>
      <c r="BQ79" s="215">
        <v>73</v>
      </c>
      <c r="BR79" s="220"/>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9"/>
    </row>
    <row r="80" spans="1:131" s="200" customFormat="1" ht="26.25" customHeight="1" x14ac:dyDescent="0.15">
      <c r="A80" s="214">
        <v>13</v>
      </c>
      <c r="B80" s="865"/>
      <c r="C80" s="866"/>
      <c r="D80" s="866"/>
      <c r="E80" s="866"/>
      <c r="F80" s="866"/>
      <c r="G80" s="866"/>
      <c r="H80" s="866"/>
      <c r="I80" s="866"/>
      <c r="J80" s="866"/>
      <c r="K80" s="866"/>
      <c r="L80" s="866"/>
      <c r="M80" s="866"/>
      <c r="N80" s="866"/>
      <c r="O80" s="866"/>
      <c r="P80" s="867"/>
      <c r="Q80" s="868"/>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9"/>
      <c r="BA80" s="869"/>
      <c r="BB80" s="869"/>
      <c r="BC80" s="869"/>
      <c r="BD80" s="870"/>
      <c r="BE80" s="218"/>
      <c r="BF80" s="218"/>
      <c r="BG80" s="218"/>
      <c r="BH80" s="218"/>
      <c r="BI80" s="218"/>
      <c r="BJ80" s="218"/>
      <c r="BK80" s="218"/>
      <c r="BL80" s="218"/>
      <c r="BM80" s="218"/>
      <c r="BN80" s="218"/>
      <c r="BO80" s="218"/>
      <c r="BP80" s="218"/>
      <c r="BQ80" s="215">
        <v>74</v>
      </c>
      <c r="BR80" s="220"/>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9"/>
    </row>
    <row r="81" spans="1:131" s="200" customFormat="1" ht="26.25" customHeight="1" x14ac:dyDescent="0.15">
      <c r="A81" s="214">
        <v>14</v>
      </c>
      <c r="B81" s="865"/>
      <c r="C81" s="866"/>
      <c r="D81" s="866"/>
      <c r="E81" s="866"/>
      <c r="F81" s="866"/>
      <c r="G81" s="866"/>
      <c r="H81" s="866"/>
      <c r="I81" s="866"/>
      <c r="J81" s="866"/>
      <c r="K81" s="866"/>
      <c r="L81" s="866"/>
      <c r="M81" s="866"/>
      <c r="N81" s="866"/>
      <c r="O81" s="866"/>
      <c r="P81" s="867"/>
      <c r="Q81" s="868"/>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9"/>
      <c r="BA81" s="869"/>
      <c r="BB81" s="869"/>
      <c r="BC81" s="869"/>
      <c r="BD81" s="870"/>
      <c r="BE81" s="218"/>
      <c r="BF81" s="218"/>
      <c r="BG81" s="218"/>
      <c r="BH81" s="218"/>
      <c r="BI81" s="218"/>
      <c r="BJ81" s="218"/>
      <c r="BK81" s="218"/>
      <c r="BL81" s="218"/>
      <c r="BM81" s="218"/>
      <c r="BN81" s="218"/>
      <c r="BO81" s="218"/>
      <c r="BP81" s="218"/>
      <c r="BQ81" s="215">
        <v>75</v>
      </c>
      <c r="BR81" s="220"/>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9"/>
    </row>
    <row r="82" spans="1:131" s="200" customFormat="1" ht="26.25" customHeight="1" x14ac:dyDescent="0.15">
      <c r="A82" s="214">
        <v>15</v>
      </c>
      <c r="B82" s="865"/>
      <c r="C82" s="866"/>
      <c r="D82" s="866"/>
      <c r="E82" s="866"/>
      <c r="F82" s="866"/>
      <c r="G82" s="866"/>
      <c r="H82" s="866"/>
      <c r="I82" s="866"/>
      <c r="J82" s="866"/>
      <c r="K82" s="866"/>
      <c r="L82" s="866"/>
      <c r="M82" s="866"/>
      <c r="N82" s="866"/>
      <c r="O82" s="866"/>
      <c r="P82" s="867"/>
      <c r="Q82" s="868"/>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9"/>
      <c r="BA82" s="869"/>
      <c r="BB82" s="869"/>
      <c r="BC82" s="869"/>
      <c r="BD82" s="870"/>
      <c r="BE82" s="218"/>
      <c r="BF82" s="218"/>
      <c r="BG82" s="218"/>
      <c r="BH82" s="218"/>
      <c r="BI82" s="218"/>
      <c r="BJ82" s="218"/>
      <c r="BK82" s="218"/>
      <c r="BL82" s="218"/>
      <c r="BM82" s="218"/>
      <c r="BN82" s="218"/>
      <c r="BO82" s="218"/>
      <c r="BP82" s="218"/>
      <c r="BQ82" s="215">
        <v>76</v>
      </c>
      <c r="BR82" s="220"/>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9"/>
    </row>
    <row r="83" spans="1:131" s="200" customFormat="1" ht="26.25" customHeight="1" x14ac:dyDescent="0.15">
      <c r="A83" s="214">
        <v>16</v>
      </c>
      <c r="B83" s="865"/>
      <c r="C83" s="866"/>
      <c r="D83" s="866"/>
      <c r="E83" s="866"/>
      <c r="F83" s="866"/>
      <c r="G83" s="866"/>
      <c r="H83" s="866"/>
      <c r="I83" s="866"/>
      <c r="J83" s="866"/>
      <c r="K83" s="866"/>
      <c r="L83" s="866"/>
      <c r="M83" s="866"/>
      <c r="N83" s="866"/>
      <c r="O83" s="866"/>
      <c r="P83" s="867"/>
      <c r="Q83" s="868"/>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9"/>
      <c r="BA83" s="869"/>
      <c r="BB83" s="869"/>
      <c r="BC83" s="869"/>
      <c r="BD83" s="870"/>
      <c r="BE83" s="218"/>
      <c r="BF83" s="218"/>
      <c r="BG83" s="218"/>
      <c r="BH83" s="218"/>
      <c r="BI83" s="218"/>
      <c r="BJ83" s="218"/>
      <c r="BK83" s="218"/>
      <c r="BL83" s="218"/>
      <c r="BM83" s="218"/>
      <c r="BN83" s="218"/>
      <c r="BO83" s="218"/>
      <c r="BP83" s="218"/>
      <c r="BQ83" s="215">
        <v>77</v>
      </c>
      <c r="BR83" s="220"/>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9"/>
    </row>
    <row r="84" spans="1:131" s="200" customFormat="1" ht="26.25" customHeight="1" x14ac:dyDescent="0.15">
      <c r="A84" s="214">
        <v>17</v>
      </c>
      <c r="B84" s="865"/>
      <c r="C84" s="866"/>
      <c r="D84" s="866"/>
      <c r="E84" s="866"/>
      <c r="F84" s="866"/>
      <c r="G84" s="866"/>
      <c r="H84" s="866"/>
      <c r="I84" s="866"/>
      <c r="J84" s="866"/>
      <c r="K84" s="866"/>
      <c r="L84" s="866"/>
      <c r="M84" s="866"/>
      <c r="N84" s="866"/>
      <c r="O84" s="866"/>
      <c r="P84" s="867"/>
      <c r="Q84" s="868"/>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9"/>
      <c r="BA84" s="869"/>
      <c r="BB84" s="869"/>
      <c r="BC84" s="869"/>
      <c r="BD84" s="870"/>
      <c r="BE84" s="218"/>
      <c r="BF84" s="218"/>
      <c r="BG84" s="218"/>
      <c r="BH84" s="218"/>
      <c r="BI84" s="218"/>
      <c r="BJ84" s="218"/>
      <c r="BK84" s="218"/>
      <c r="BL84" s="218"/>
      <c r="BM84" s="218"/>
      <c r="BN84" s="218"/>
      <c r="BO84" s="218"/>
      <c r="BP84" s="218"/>
      <c r="BQ84" s="215">
        <v>78</v>
      </c>
      <c r="BR84" s="220"/>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9"/>
    </row>
    <row r="85" spans="1:131" s="200" customFormat="1" ht="26.25" customHeight="1" x14ac:dyDescent="0.15">
      <c r="A85" s="214">
        <v>18</v>
      </c>
      <c r="B85" s="865"/>
      <c r="C85" s="866"/>
      <c r="D85" s="866"/>
      <c r="E85" s="866"/>
      <c r="F85" s="866"/>
      <c r="G85" s="866"/>
      <c r="H85" s="866"/>
      <c r="I85" s="866"/>
      <c r="J85" s="866"/>
      <c r="K85" s="866"/>
      <c r="L85" s="866"/>
      <c r="M85" s="866"/>
      <c r="N85" s="866"/>
      <c r="O85" s="866"/>
      <c r="P85" s="867"/>
      <c r="Q85" s="868"/>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9"/>
      <c r="BA85" s="869"/>
      <c r="BB85" s="869"/>
      <c r="BC85" s="869"/>
      <c r="BD85" s="870"/>
      <c r="BE85" s="218"/>
      <c r="BF85" s="218"/>
      <c r="BG85" s="218"/>
      <c r="BH85" s="218"/>
      <c r="BI85" s="218"/>
      <c r="BJ85" s="218"/>
      <c r="BK85" s="218"/>
      <c r="BL85" s="218"/>
      <c r="BM85" s="218"/>
      <c r="BN85" s="218"/>
      <c r="BO85" s="218"/>
      <c r="BP85" s="218"/>
      <c r="BQ85" s="215">
        <v>79</v>
      </c>
      <c r="BR85" s="220"/>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9"/>
    </row>
    <row r="86" spans="1:131" s="200" customFormat="1" ht="26.25" customHeight="1" x14ac:dyDescent="0.15">
      <c r="A86" s="214">
        <v>19</v>
      </c>
      <c r="B86" s="865"/>
      <c r="C86" s="866"/>
      <c r="D86" s="866"/>
      <c r="E86" s="866"/>
      <c r="F86" s="866"/>
      <c r="G86" s="866"/>
      <c r="H86" s="866"/>
      <c r="I86" s="866"/>
      <c r="J86" s="866"/>
      <c r="K86" s="866"/>
      <c r="L86" s="866"/>
      <c r="M86" s="866"/>
      <c r="N86" s="866"/>
      <c r="O86" s="866"/>
      <c r="P86" s="867"/>
      <c r="Q86" s="868"/>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9"/>
      <c r="BA86" s="869"/>
      <c r="BB86" s="869"/>
      <c r="BC86" s="869"/>
      <c r="BD86" s="870"/>
      <c r="BE86" s="218"/>
      <c r="BF86" s="218"/>
      <c r="BG86" s="218"/>
      <c r="BH86" s="218"/>
      <c r="BI86" s="218"/>
      <c r="BJ86" s="218"/>
      <c r="BK86" s="218"/>
      <c r="BL86" s="218"/>
      <c r="BM86" s="218"/>
      <c r="BN86" s="218"/>
      <c r="BO86" s="218"/>
      <c r="BP86" s="218"/>
      <c r="BQ86" s="215">
        <v>80</v>
      </c>
      <c r="BR86" s="220"/>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9"/>
    </row>
    <row r="87" spans="1:131" s="200" customFormat="1" ht="26.25" customHeight="1" x14ac:dyDescent="0.15">
      <c r="A87" s="222">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8"/>
      <c r="BF87" s="218"/>
      <c r="BG87" s="218"/>
      <c r="BH87" s="218"/>
      <c r="BI87" s="218"/>
      <c r="BJ87" s="218"/>
      <c r="BK87" s="218"/>
      <c r="BL87" s="218"/>
      <c r="BM87" s="218"/>
      <c r="BN87" s="218"/>
      <c r="BO87" s="218"/>
      <c r="BP87" s="218"/>
      <c r="BQ87" s="215">
        <v>81</v>
      </c>
      <c r="BR87" s="220"/>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9"/>
    </row>
    <row r="88" spans="1:131" s="200" customFormat="1" ht="26.25" customHeight="1" thickBot="1" x14ac:dyDescent="0.2">
      <c r="A88" s="217" t="s">
        <v>373</v>
      </c>
      <c r="B88" s="780" t="s">
        <v>404</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f>SUM(AF68:AJ74)</f>
        <v>11680</v>
      </c>
      <c r="AG88" s="834"/>
      <c r="AH88" s="834"/>
      <c r="AI88" s="834"/>
      <c r="AJ88" s="834"/>
      <c r="AK88" s="831"/>
      <c r="AL88" s="831"/>
      <c r="AM88" s="831"/>
      <c r="AN88" s="831"/>
      <c r="AO88" s="831"/>
      <c r="AP88" s="834">
        <f>SUM(AP68:AT74)</f>
        <v>199</v>
      </c>
      <c r="AQ88" s="834"/>
      <c r="AR88" s="834"/>
      <c r="AS88" s="834"/>
      <c r="AT88" s="834"/>
      <c r="AU88" s="834">
        <f>SUM(AU68:AY74)</f>
        <v>63</v>
      </c>
      <c r="AV88" s="834"/>
      <c r="AW88" s="834"/>
      <c r="AX88" s="834"/>
      <c r="AY88" s="834"/>
      <c r="AZ88" s="839"/>
      <c r="BA88" s="839"/>
      <c r="BB88" s="839"/>
      <c r="BC88" s="839"/>
      <c r="BD88" s="840"/>
      <c r="BE88" s="218"/>
      <c r="BF88" s="218"/>
      <c r="BG88" s="218"/>
      <c r="BH88" s="218"/>
      <c r="BI88" s="218"/>
      <c r="BJ88" s="218"/>
      <c r="BK88" s="218"/>
      <c r="BL88" s="218"/>
      <c r="BM88" s="218"/>
      <c r="BN88" s="218"/>
      <c r="BO88" s="218"/>
      <c r="BP88" s="218"/>
      <c r="BQ88" s="215">
        <v>82</v>
      </c>
      <c r="BR88" s="220"/>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780" t="s">
        <v>405</v>
      </c>
      <c r="BS102" s="781"/>
      <c r="BT102" s="781"/>
      <c r="BU102" s="781"/>
      <c r="BV102" s="781"/>
      <c r="BW102" s="781"/>
      <c r="BX102" s="781"/>
      <c r="BY102" s="781"/>
      <c r="BZ102" s="781"/>
      <c r="CA102" s="781"/>
      <c r="CB102" s="781"/>
      <c r="CC102" s="781"/>
      <c r="CD102" s="781"/>
      <c r="CE102" s="781"/>
      <c r="CF102" s="781"/>
      <c r="CG102" s="782"/>
      <c r="CH102" s="881"/>
      <c r="CI102" s="882"/>
      <c r="CJ102" s="882"/>
      <c r="CK102" s="882"/>
      <c r="CL102" s="883"/>
      <c r="CM102" s="881"/>
      <c r="CN102" s="882"/>
      <c r="CO102" s="882"/>
      <c r="CP102" s="882"/>
      <c r="CQ102" s="883"/>
      <c r="CR102" s="884">
        <f>SUM(CR7:CV16)</f>
        <v>3668</v>
      </c>
      <c r="CS102" s="842"/>
      <c r="CT102" s="842"/>
      <c r="CU102" s="842"/>
      <c r="CV102" s="885"/>
      <c r="CW102" s="884">
        <f t="shared" ref="CW102" si="0">SUM(CW7:DA16)</f>
        <v>27</v>
      </c>
      <c r="CX102" s="842"/>
      <c r="CY102" s="842"/>
      <c r="CZ102" s="842"/>
      <c r="DA102" s="885"/>
      <c r="DB102" s="884">
        <f t="shared" ref="DB102" si="1">SUM(DB7:DF16)</f>
        <v>8</v>
      </c>
      <c r="DC102" s="842"/>
      <c r="DD102" s="842"/>
      <c r="DE102" s="842"/>
      <c r="DF102" s="885"/>
      <c r="DG102" s="884" t="s">
        <v>490</v>
      </c>
      <c r="DH102" s="842"/>
      <c r="DI102" s="842"/>
      <c r="DJ102" s="842"/>
      <c r="DK102" s="885"/>
      <c r="DL102" s="884" t="s">
        <v>490</v>
      </c>
      <c r="DM102" s="842"/>
      <c r="DN102" s="842"/>
      <c r="DO102" s="842"/>
      <c r="DP102" s="885"/>
      <c r="DQ102" s="884" t="s">
        <v>490</v>
      </c>
      <c r="DR102" s="842"/>
      <c r="DS102" s="842"/>
      <c r="DT102" s="842"/>
      <c r="DU102" s="885"/>
      <c r="DV102" s="908"/>
      <c r="DW102" s="909"/>
      <c r="DX102" s="909"/>
      <c r="DY102" s="909"/>
      <c r="DZ102" s="910"/>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1" t="s">
        <v>406</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2" t="s">
        <v>407</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3" t="s">
        <v>410</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411</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9" customFormat="1" ht="26.25" customHeight="1" x14ac:dyDescent="0.15">
      <c r="A109" s="906" t="s">
        <v>412</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413</v>
      </c>
      <c r="AB109" s="887"/>
      <c r="AC109" s="887"/>
      <c r="AD109" s="887"/>
      <c r="AE109" s="888"/>
      <c r="AF109" s="886" t="s">
        <v>288</v>
      </c>
      <c r="AG109" s="887"/>
      <c r="AH109" s="887"/>
      <c r="AI109" s="887"/>
      <c r="AJ109" s="888"/>
      <c r="AK109" s="886" t="s">
        <v>287</v>
      </c>
      <c r="AL109" s="887"/>
      <c r="AM109" s="887"/>
      <c r="AN109" s="887"/>
      <c r="AO109" s="888"/>
      <c r="AP109" s="886" t="s">
        <v>414</v>
      </c>
      <c r="AQ109" s="887"/>
      <c r="AR109" s="887"/>
      <c r="AS109" s="887"/>
      <c r="AT109" s="889"/>
      <c r="AU109" s="906" t="s">
        <v>412</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413</v>
      </c>
      <c r="BR109" s="887"/>
      <c r="BS109" s="887"/>
      <c r="BT109" s="887"/>
      <c r="BU109" s="888"/>
      <c r="BV109" s="886" t="s">
        <v>288</v>
      </c>
      <c r="BW109" s="887"/>
      <c r="BX109" s="887"/>
      <c r="BY109" s="887"/>
      <c r="BZ109" s="888"/>
      <c r="CA109" s="886" t="s">
        <v>287</v>
      </c>
      <c r="CB109" s="887"/>
      <c r="CC109" s="887"/>
      <c r="CD109" s="887"/>
      <c r="CE109" s="888"/>
      <c r="CF109" s="907" t="s">
        <v>414</v>
      </c>
      <c r="CG109" s="907"/>
      <c r="CH109" s="907"/>
      <c r="CI109" s="907"/>
      <c r="CJ109" s="907"/>
      <c r="CK109" s="886" t="s">
        <v>415</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413</v>
      </c>
      <c r="DH109" s="887"/>
      <c r="DI109" s="887"/>
      <c r="DJ109" s="887"/>
      <c r="DK109" s="888"/>
      <c r="DL109" s="886" t="s">
        <v>288</v>
      </c>
      <c r="DM109" s="887"/>
      <c r="DN109" s="887"/>
      <c r="DO109" s="887"/>
      <c r="DP109" s="888"/>
      <c r="DQ109" s="886" t="s">
        <v>287</v>
      </c>
      <c r="DR109" s="887"/>
      <c r="DS109" s="887"/>
      <c r="DT109" s="887"/>
      <c r="DU109" s="888"/>
      <c r="DV109" s="886" t="s">
        <v>414</v>
      </c>
      <c r="DW109" s="887"/>
      <c r="DX109" s="887"/>
      <c r="DY109" s="887"/>
      <c r="DZ109" s="889"/>
    </row>
    <row r="110" spans="1:131" s="199" customFormat="1" ht="26.25" customHeight="1" x14ac:dyDescent="0.15">
      <c r="A110" s="890" t="s">
        <v>416</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35576908</v>
      </c>
      <c r="AB110" s="894"/>
      <c r="AC110" s="894"/>
      <c r="AD110" s="894"/>
      <c r="AE110" s="895"/>
      <c r="AF110" s="896">
        <v>33790747</v>
      </c>
      <c r="AG110" s="894"/>
      <c r="AH110" s="894"/>
      <c r="AI110" s="894"/>
      <c r="AJ110" s="895"/>
      <c r="AK110" s="896">
        <v>33240906</v>
      </c>
      <c r="AL110" s="894"/>
      <c r="AM110" s="894"/>
      <c r="AN110" s="894"/>
      <c r="AO110" s="895"/>
      <c r="AP110" s="897">
        <v>21.6</v>
      </c>
      <c r="AQ110" s="898"/>
      <c r="AR110" s="898"/>
      <c r="AS110" s="898"/>
      <c r="AT110" s="899"/>
      <c r="AU110" s="900" t="s">
        <v>61</v>
      </c>
      <c r="AV110" s="901"/>
      <c r="AW110" s="901"/>
      <c r="AX110" s="901"/>
      <c r="AY110" s="901"/>
      <c r="AZ110" s="942" t="s">
        <v>417</v>
      </c>
      <c r="BA110" s="891"/>
      <c r="BB110" s="891"/>
      <c r="BC110" s="891"/>
      <c r="BD110" s="891"/>
      <c r="BE110" s="891"/>
      <c r="BF110" s="891"/>
      <c r="BG110" s="891"/>
      <c r="BH110" s="891"/>
      <c r="BI110" s="891"/>
      <c r="BJ110" s="891"/>
      <c r="BK110" s="891"/>
      <c r="BL110" s="891"/>
      <c r="BM110" s="891"/>
      <c r="BN110" s="891"/>
      <c r="BO110" s="891"/>
      <c r="BP110" s="892"/>
      <c r="BQ110" s="928">
        <v>286861731</v>
      </c>
      <c r="BR110" s="929"/>
      <c r="BS110" s="929"/>
      <c r="BT110" s="929"/>
      <c r="BU110" s="929"/>
      <c r="BV110" s="929">
        <v>282999511</v>
      </c>
      <c r="BW110" s="929"/>
      <c r="BX110" s="929"/>
      <c r="BY110" s="929"/>
      <c r="BZ110" s="929"/>
      <c r="CA110" s="929">
        <v>281064246</v>
      </c>
      <c r="CB110" s="929"/>
      <c r="CC110" s="929"/>
      <c r="CD110" s="929"/>
      <c r="CE110" s="929"/>
      <c r="CF110" s="943">
        <v>183</v>
      </c>
      <c r="CG110" s="944"/>
      <c r="CH110" s="944"/>
      <c r="CI110" s="944"/>
      <c r="CJ110" s="944"/>
      <c r="CK110" s="945" t="s">
        <v>418</v>
      </c>
      <c r="CL110" s="946"/>
      <c r="CM110" s="925" t="s">
        <v>419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9" customFormat="1" ht="26.25" customHeight="1" x14ac:dyDescent="0.15">
      <c r="A111" s="932" t="s">
        <v>420</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2"/>
      <c r="AV111" s="903"/>
      <c r="AW111" s="903"/>
      <c r="AX111" s="903"/>
      <c r="AY111" s="903"/>
      <c r="AZ111" s="951" t="s">
        <v>421</v>
      </c>
      <c r="BA111" s="952"/>
      <c r="BB111" s="952"/>
      <c r="BC111" s="952"/>
      <c r="BD111" s="952"/>
      <c r="BE111" s="952"/>
      <c r="BF111" s="952"/>
      <c r="BG111" s="952"/>
      <c r="BH111" s="952"/>
      <c r="BI111" s="952"/>
      <c r="BJ111" s="952"/>
      <c r="BK111" s="952"/>
      <c r="BL111" s="952"/>
      <c r="BM111" s="952"/>
      <c r="BN111" s="952"/>
      <c r="BO111" s="952"/>
      <c r="BP111" s="953"/>
      <c r="BQ111" s="921">
        <v>12493165</v>
      </c>
      <c r="BR111" s="922"/>
      <c r="BS111" s="922"/>
      <c r="BT111" s="922"/>
      <c r="BU111" s="922"/>
      <c r="BV111" s="922">
        <v>12336923</v>
      </c>
      <c r="BW111" s="922"/>
      <c r="BX111" s="922"/>
      <c r="BY111" s="922"/>
      <c r="BZ111" s="922"/>
      <c r="CA111" s="922">
        <v>11521506</v>
      </c>
      <c r="CB111" s="922"/>
      <c r="CC111" s="922"/>
      <c r="CD111" s="922"/>
      <c r="CE111" s="922"/>
      <c r="CF111" s="916">
        <v>7.5</v>
      </c>
      <c r="CG111" s="917"/>
      <c r="CH111" s="917"/>
      <c r="CI111" s="917"/>
      <c r="CJ111" s="917"/>
      <c r="CK111" s="947"/>
      <c r="CL111" s="948"/>
      <c r="CM111" s="918" t="s">
        <v>422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9" customFormat="1" ht="26.25" customHeight="1" x14ac:dyDescent="0.15">
      <c r="A112" s="954" t="s">
        <v>423</v>
      </c>
      <c r="B112" s="955"/>
      <c r="C112" s="952" t="s">
        <v>424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v>2333333</v>
      </c>
      <c r="AB112" s="961"/>
      <c r="AC112" s="961"/>
      <c r="AD112" s="961"/>
      <c r="AE112" s="962"/>
      <c r="AF112" s="963">
        <v>2666667</v>
      </c>
      <c r="AG112" s="961"/>
      <c r="AH112" s="961"/>
      <c r="AI112" s="961"/>
      <c r="AJ112" s="962"/>
      <c r="AK112" s="963">
        <v>3000000</v>
      </c>
      <c r="AL112" s="961"/>
      <c r="AM112" s="961"/>
      <c r="AN112" s="961"/>
      <c r="AO112" s="962"/>
      <c r="AP112" s="964">
        <v>2</v>
      </c>
      <c r="AQ112" s="965"/>
      <c r="AR112" s="965"/>
      <c r="AS112" s="965"/>
      <c r="AT112" s="966"/>
      <c r="AU112" s="902"/>
      <c r="AV112" s="903"/>
      <c r="AW112" s="903"/>
      <c r="AX112" s="903"/>
      <c r="AY112" s="903"/>
      <c r="AZ112" s="951" t="s">
        <v>425</v>
      </c>
      <c r="BA112" s="952"/>
      <c r="BB112" s="952"/>
      <c r="BC112" s="952"/>
      <c r="BD112" s="952"/>
      <c r="BE112" s="952"/>
      <c r="BF112" s="952"/>
      <c r="BG112" s="952"/>
      <c r="BH112" s="952"/>
      <c r="BI112" s="952"/>
      <c r="BJ112" s="952"/>
      <c r="BK112" s="952"/>
      <c r="BL112" s="952"/>
      <c r="BM112" s="952"/>
      <c r="BN112" s="952"/>
      <c r="BO112" s="952"/>
      <c r="BP112" s="953"/>
      <c r="BQ112" s="921">
        <v>88998759</v>
      </c>
      <c r="BR112" s="922"/>
      <c r="BS112" s="922"/>
      <c r="BT112" s="922"/>
      <c r="BU112" s="922"/>
      <c r="BV112" s="922">
        <v>84325391</v>
      </c>
      <c r="BW112" s="922"/>
      <c r="BX112" s="922"/>
      <c r="BY112" s="922"/>
      <c r="BZ112" s="922"/>
      <c r="CA112" s="922">
        <v>84475949</v>
      </c>
      <c r="CB112" s="922"/>
      <c r="CC112" s="922"/>
      <c r="CD112" s="922"/>
      <c r="CE112" s="922"/>
      <c r="CF112" s="916">
        <v>55</v>
      </c>
      <c r="CG112" s="917"/>
      <c r="CH112" s="917"/>
      <c r="CI112" s="917"/>
      <c r="CJ112" s="917"/>
      <c r="CK112" s="947"/>
      <c r="CL112" s="948"/>
      <c r="CM112" s="918" t="s">
        <v>426</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112</v>
      </c>
      <c r="DH112" s="922"/>
      <c r="DI112" s="922"/>
      <c r="DJ112" s="922"/>
      <c r="DK112" s="922"/>
      <c r="DL112" s="922" t="s">
        <v>112</v>
      </c>
      <c r="DM112" s="922"/>
      <c r="DN112" s="922"/>
      <c r="DO112" s="922"/>
      <c r="DP112" s="922"/>
      <c r="DQ112" s="922" t="s">
        <v>112</v>
      </c>
      <c r="DR112" s="922"/>
      <c r="DS112" s="922"/>
      <c r="DT112" s="922"/>
      <c r="DU112" s="922"/>
      <c r="DV112" s="923" t="s">
        <v>112</v>
      </c>
      <c r="DW112" s="923"/>
      <c r="DX112" s="923"/>
      <c r="DY112" s="923"/>
      <c r="DZ112" s="924"/>
    </row>
    <row r="113" spans="1:130" s="199" customFormat="1" ht="26.25" customHeight="1" x14ac:dyDescent="0.15">
      <c r="A113" s="956"/>
      <c r="B113" s="957"/>
      <c r="C113" s="952" t="s">
        <v>427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6286219</v>
      </c>
      <c r="AB113" s="936"/>
      <c r="AC113" s="936"/>
      <c r="AD113" s="936"/>
      <c r="AE113" s="937"/>
      <c r="AF113" s="938">
        <v>6216128</v>
      </c>
      <c r="AG113" s="936"/>
      <c r="AH113" s="936"/>
      <c r="AI113" s="936"/>
      <c r="AJ113" s="937"/>
      <c r="AK113" s="938">
        <v>6493711</v>
      </c>
      <c r="AL113" s="936"/>
      <c r="AM113" s="936"/>
      <c r="AN113" s="936"/>
      <c r="AO113" s="937"/>
      <c r="AP113" s="939">
        <v>4.2</v>
      </c>
      <c r="AQ113" s="940"/>
      <c r="AR113" s="940"/>
      <c r="AS113" s="940"/>
      <c r="AT113" s="941"/>
      <c r="AU113" s="902"/>
      <c r="AV113" s="903"/>
      <c r="AW113" s="903"/>
      <c r="AX113" s="903"/>
      <c r="AY113" s="903"/>
      <c r="AZ113" s="951" t="s">
        <v>428</v>
      </c>
      <c r="BA113" s="952"/>
      <c r="BB113" s="952"/>
      <c r="BC113" s="952"/>
      <c r="BD113" s="952"/>
      <c r="BE113" s="952"/>
      <c r="BF113" s="952"/>
      <c r="BG113" s="952"/>
      <c r="BH113" s="952"/>
      <c r="BI113" s="952"/>
      <c r="BJ113" s="952"/>
      <c r="BK113" s="952"/>
      <c r="BL113" s="952"/>
      <c r="BM113" s="952"/>
      <c r="BN113" s="952"/>
      <c r="BO113" s="952"/>
      <c r="BP113" s="953"/>
      <c r="BQ113" s="921">
        <v>98027</v>
      </c>
      <c r="BR113" s="922"/>
      <c r="BS113" s="922"/>
      <c r="BT113" s="922"/>
      <c r="BU113" s="922"/>
      <c r="BV113" s="922">
        <v>80834</v>
      </c>
      <c r="BW113" s="922"/>
      <c r="BX113" s="922"/>
      <c r="BY113" s="922"/>
      <c r="BZ113" s="922"/>
      <c r="CA113" s="922">
        <v>63365</v>
      </c>
      <c r="CB113" s="922"/>
      <c r="CC113" s="922"/>
      <c r="CD113" s="922"/>
      <c r="CE113" s="922"/>
      <c r="CF113" s="916">
        <v>0</v>
      </c>
      <c r="CG113" s="917"/>
      <c r="CH113" s="917"/>
      <c r="CI113" s="917"/>
      <c r="CJ113" s="917"/>
      <c r="CK113" s="947"/>
      <c r="CL113" s="948"/>
      <c r="CM113" s="918" t="s">
        <v>429</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112</v>
      </c>
      <c r="DH113" s="961"/>
      <c r="DI113" s="961"/>
      <c r="DJ113" s="961"/>
      <c r="DK113" s="962"/>
      <c r="DL113" s="963" t="s">
        <v>112</v>
      </c>
      <c r="DM113" s="961"/>
      <c r="DN113" s="961"/>
      <c r="DO113" s="961"/>
      <c r="DP113" s="962"/>
      <c r="DQ113" s="963" t="s">
        <v>112</v>
      </c>
      <c r="DR113" s="961"/>
      <c r="DS113" s="961"/>
      <c r="DT113" s="961"/>
      <c r="DU113" s="962"/>
      <c r="DV113" s="964" t="s">
        <v>112</v>
      </c>
      <c r="DW113" s="965"/>
      <c r="DX113" s="965"/>
      <c r="DY113" s="965"/>
      <c r="DZ113" s="966"/>
    </row>
    <row r="114" spans="1:130" s="199" customFormat="1" ht="26.25" customHeight="1" x14ac:dyDescent="0.15">
      <c r="A114" s="956"/>
      <c r="B114" s="957"/>
      <c r="C114" s="952" t="s">
        <v>430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3506</v>
      </c>
      <c r="AB114" s="961"/>
      <c r="AC114" s="961"/>
      <c r="AD114" s="961"/>
      <c r="AE114" s="962"/>
      <c r="AF114" s="963">
        <v>2887</v>
      </c>
      <c r="AG114" s="961"/>
      <c r="AH114" s="961"/>
      <c r="AI114" s="961"/>
      <c r="AJ114" s="962"/>
      <c r="AK114" s="963">
        <v>2854</v>
      </c>
      <c r="AL114" s="961"/>
      <c r="AM114" s="961"/>
      <c r="AN114" s="961"/>
      <c r="AO114" s="962"/>
      <c r="AP114" s="964">
        <v>0</v>
      </c>
      <c r="AQ114" s="965"/>
      <c r="AR114" s="965"/>
      <c r="AS114" s="965"/>
      <c r="AT114" s="966"/>
      <c r="AU114" s="902"/>
      <c r="AV114" s="903"/>
      <c r="AW114" s="903"/>
      <c r="AX114" s="903"/>
      <c r="AY114" s="903"/>
      <c r="AZ114" s="951" t="s">
        <v>431</v>
      </c>
      <c r="BA114" s="952"/>
      <c r="BB114" s="952"/>
      <c r="BC114" s="952"/>
      <c r="BD114" s="952"/>
      <c r="BE114" s="952"/>
      <c r="BF114" s="952"/>
      <c r="BG114" s="952"/>
      <c r="BH114" s="952"/>
      <c r="BI114" s="952"/>
      <c r="BJ114" s="952"/>
      <c r="BK114" s="952"/>
      <c r="BL114" s="952"/>
      <c r="BM114" s="952"/>
      <c r="BN114" s="952"/>
      <c r="BO114" s="952"/>
      <c r="BP114" s="953"/>
      <c r="BQ114" s="921">
        <v>39381680</v>
      </c>
      <c r="BR114" s="922"/>
      <c r="BS114" s="922"/>
      <c r="BT114" s="922"/>
      <c r="BU114" s="922"/>
      <c r="BV114" s="922">
        <v>37201565</v>
      </c>
      <c r="BW114" s="922"/>
      <c r="BX114" s="922"/>
      <c r="BY114" s="922"/>
      <c r="BZ114" s="922"/>
      <c r="CA114" s="922">
        <v>37163183</v>
      </c>
      <c r="CB114" s="922"/>
      <c r="CC114" s="922"/>
      <c r="CD114" s="922"/>
      <c r="CE114" s="922"/>
      <c r="CF114" s="916">
        <v>24.2</v>
      </c>
      <c r="CG114" s="917"/>
      <c r="CH114" s="917"/>
      <c r="CI114" s="917"/>
      <c r="CJ114" s="917"/>
      <c r="CK114" s="947"/>
      <c r="CL114" s="948"/>
      <c r="CM114" s="918" t="s">
        <v>432</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112</v>
      </c>
      <c r="DH114" s="961"/>
      <c r="DI114" s="961"/>
      <c r="DJ114" s="961"/>
      <c r="DK114" s="962"/>
      <c r="DL114" s="963" t="s">
        <v>112</v>
      </c>
      <c r="DM114" s="961"/>
      <c r="DN114" s="961"/>
      <c r="DO114" s="961"/>
      <c r="DP114" s="962"/>
      <c r="DQ114" s="963" t="s">
        <v>112</v>
      </c>
      <c r="DR114" s="961"/>
      <c r="DS114" s="961"/>
      <c r="DT114" s="961"/>
      <c r="DU114" s="962"/>
      <c r="DV114" s="964" t="s">
        <v>112</v>
      </c>
      <c r="DW114" s="965"/>
      <c r="DX114" s="965"/>
      <c r="DY114" s="965"/>
      <c r="DZ114" s="966"/>
    </row>
    <row r="115" spans="1:130" s="199" customFormat="1" ht="26.25" customHeight="1" x14ac:dyDescent="0.15">
      <c r="A115" s="956"/>
      <c r="B115" s="957"/>
      <c r="C115" s="952" t="s">
        <v>433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1295742</v>
      </c>
      <c r="AB115" s="936"/>
      <c r="AC115" s="936"/>
      <c r="AD115" s="936"/>
      <c r="AE115" s="937"/>
      <c r="AF115" s="938">
        <v>1124628</v>
      </c>
      <c r="AG115" s="936"/>
      <c r="AH115" s="936"/>
      <c r="AI115" s="936"/>
      <c r="AJ115" s="937"/>
      <c r="AK115" s="938">
        <v>1194228</v>
      </c>
      <c r="AL115" s="936"/>
      <c r="AM115" s="936"/>
      <c r="AN115" s="936"/>
      <c r="AO115" s="937"/>
      <c r="AP115" s="939">
        <v>0.8</v>
      </c>
      <c r="AQ115" s="940"/>
      <c r="AR115" s="940"/>
      <c r="AS115" s="940"/>
      <c r="AT115" s="941"/>
      <c r="AU115" s="902"/>
      <c r="AV115" s="903"/>
      <c r="AW115" s="903"/>
      <c r="AX115" s="903"/>
      <c r="AY115" s="903"/>
      <c r="AZ115" s="951" t="s">
        <v>434</v>
      </c>
      <c r="BA115" s="952"/>
      <c r="BB115" s="952"/>
      <c r="BC115" s="952"/>
      <c r="BD115" s="952"/>
      <c r="BE115" s="952"/>
      <c r="BF115" s="952"/>
      <c r="BG115" s="952"/>
      <c r="BH115" s="952"/>
      <c r="BI115" s="952"/>
      <c r="BJ115" s="952"/>
      <c r="BK115" s="952"/>
      <c r="BL115" s="952"/>
      <c r="BM115" s="952"/>
      <c r="BN115" s="952"/>
      <c r="BO115" s="952"/>
      <c r="BP115" s="953"/>
      <c r="BQ115" s="921" t="s">
        <v>112</v>
      </c>
      <c r="BR115" s="922"/>
      <c r="BS115" s="922"/>
      <c r="BT115" s="922"/>
      <c r="BU115" s="922"/>
      <c r="BV115" s="922" t="s">
        <v>112</v>
      </c>
      <c r="BW115" s="922"/>
      <c r="BX115" s="922"/>
      <c r="BY115" s="922"/>
      <c r="BZ115" s="922"/>
      <c r="CA115" s="922" t="s">
        <v>112</v>
      </c>
      <c r="CB115" s="922"/>
      <c r="CC115" s="922"/>
      <c r="CD115" s="922"/>
      <c r="CE115" s="922"/>
      <c r="CF115" s="916" t="s">
        <v>112</v>
      </c>
      <c r="CG115" s="917"/>
      <c r="CH115" s="917"/>
      <c r="CI115" s="917"/>
      <c r="CJ115" s="917"/>
      <c r="CK115" s="947"/>
      <c r="CL115" s="948"/>
      <c r="CM115" s="951" t="s">
        <v>435</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9" customFormat="1" ht="26.25" customHeight="1" x14ac:dyDescent="0.15">
      <c r="A116" s="958"/>
      <c r="B116" s="959"/>
      <c r="C116" s="967" t="s">
        <v>436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112</v>
      </c>
      <c r="AB116" s="961"/>
      <c r="AC116" s="961"/>
      <c r="AD116" s="961"/>
      <c r="AE116" s="962"/>
      <c r="AF116" s="963" t="s">
        <v>112</v>
      </c>
      <c r="AG116" s="961"/>
      <c r="AH116" s="961"/>
      <c r="AI116" s="961"/>
      <c r="AJ116" s="962"/>
      <c r="AK116" s="963" t="s">
        <v>112</v>
      </c>
      <c r="AL116" s="961"/>
      <c r="AM116" s="961"/>
      <c r="AN116" s="961"/>
      <c r="AO116" s="962"/>
      <c r="AP116" s="964" t="s">
        <v>112</v>
      </c>
      <c r="AQ116" s="965"/>
      <c r="AR116" s="965"/>
      <c r="AS116" s="965"/>
      <c r="AT116" s="966"/>
      <c r="AU116" s="902"/>
      <c r="AV116" s="903"/>
      <c r="AW116" s="903"/>
      <c r="AX116" s="903"/>
      <c r="AY116" s="903"/>
      <c r="AZ116" s="969" t="s">
        <v>437</v>
      </c>
      <c r="BA116" s="970"/>
      <c r="BB116" s="970"/>
      <c r="BC116" s="970"/>
      <c r="BD116" s="970"/>
      <c r="BE116" s="970"/>
      <c r="BF116" s="970"/>
      <c r="BG116" s="970"/>
      <c r="BH116" s="970"/>
      <c r="BI116" s="970"/>
      <c r="BJ116" s="970"/>
      <c r="BK116" s="970"/>
      <c r="BL116" s="970"/>
      <c r="BM116" s="970"/>
      <c r="BN116" s="970"/>
      <c r="BO116" s="970"/>
      <c r="BP116" s="971"/>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438</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v>178743</v>
      </c>
      <c r="DH116" s="961"/>
      <c r="DI116" s="961"/>
      <c r="DJ116" s="961"/>
      <c r="DK116" s="962"/>
      <c r="DL116" s="963">
        <v>142921</v>
      </c>
      <c r="DM116" s="961"/>
      <c r="DN116" s="961"/>
      <c r="DO116" s="961"/>
      <c r="DP116" s="962"/>
      <c r="DQ116" s="963">
        <v>109950</v>
      </c>
      <c r="DR116" s="961"/>
      <c r="DS116" s="961"/>
      <c r="DT116" s="961"/>
      <c r="DU116" s="962"/>
      <c r="DV116" s="964">
        <v>0.1</v>
      </c>
      <c r="DW116" s="965"/>
      <c r="DX116" s="965"/>
      <c r="DY116" s="965"/>
      <c r="DZ116" s="966"/>
    </row>
    <row r="117" spans="1:130" s="199" customFormat="1" ht="26.25" customHeight="1" x14ac:dyDescent="0.15">
      <c r="A117" s="906" t="s">
        <v>171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439</v>
      </c>
      <c r="Z117" s="888"/>
      <c r="AA117" s="978">
        <v>45495708</v>
      </c>
      <c r="AB117" s="979"/>
      <c r="AC117" s="979"/>
      <c r="AD117" s="979"/>
      <c r="AE117" s="980"/>
      <c r="AF117" s="981">
        <v>43801057</v>
      </c>
      <c r="AG117" s="979"/>
      <c r="AH117" s="979"/>
      <c r="AI117" s="979"/>
      <c r="AJ117" s="980"/>
      <c r="AK117" s="981">
        <v>43931699</v>
      </c>
      <c r="AL117" s="979"/>
      <c r="AM117" s="979"/>
      <c r="AN117" s="979"/>
      <c r="AO117" s="980"/>
      <c r="AP117" s="982"/>
      <c r="AQ117" s="983"/>
      <c r="AR117" s="983"/>
      <c r="AS117" s="983"/>
      <c r="AT117" s="984"/>
      <c r="AU117" s="902"/>
      <c r="AV117" s="903"/>
      <c r="AW117" s="903"/>
      <c r="AX117" s="903"/>
      <c r="AY117" s="903"/>
      <c r="AZ117" s="969" t="s">
        <v>440</v>
      </c>
      <c r="BA117" s="970"/>
      <c r="BB117" s="970"/>
      <c r="BC117" s="970"/>
      <c r="BD117" s="970"/>
      <c r="BE117" s="970"/>
      <c r="BF117" s="970"/>
      <c r="BG117" s="970"/>
      <c r="BH117" s="970"/>
      <c r="BI117" s="970"/>
      <c r="BJ117" s="970"/>
      <c r="BK117" s="970"/>
      <c r="BL117" s="970"/>
      <c r="BM117" s="970"/>
      <c r="BN117" s="970"/>
      <c r="BO117" s="970"/>
      <c r="BP117" s="971"/>
      <c r="BQ117" s="921" t="s">
        <v>112</v>
      </c>
      <c r="BR117" s="922"/>
      <c r="BS117" s="922"/>
      <c r="BT117" s="922"/>
      <c r="BU117" s="922"/>
      <c r="BV117" s="922" t="s">
        <v>112</v>
      </c>
      <c r="BW117" s="922"/>
      <c r="BX117" s="922"/>
      <c r="BY117" s="922"/>
      <c r="BZ117" s="922"/>
      <c r="CA117" s="922" t="s">
        <v>112</v>
      </c>
      <c r="CB117" s="922"/>
      <c r="CC117" s="922"/>
      <c r="CD117" s="922"/>
      <c r="CE117" s="922"/>
      <c r="CF117" s="916" t="s">
        <v>112</v>
      </c>
      <c r="CG117" s="917"/>
      <c r="CH117" s="917"/>
      <c r="CI117" s="917"/>
      <c r="CJ117" s="917"/>
      <c r="CK117" s="947"/>
      <c r="CL117" s="948"/>
      <c r="CM117" s="918" t="s">
        <v>441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112</v>
      </c>
      <c r="DH117" s="961"/>
      <c r="DI117" s="961"/>
      <c r="DJ117" s="961"/>
      <c r="DK117" s="962"/>
      <c r="DL117" s="963" t="s">
        <v>112</v>
      </c>
      <c r="DM117" s="961"/>
      <c r="DN117" s="961"/>
      <c r="DO117" s="961"/>
      <c r="DP117" s="962"/>
      <c r="DQ117" s="963" t="s">
        <v>112</v>
      </c>
      <c r="DR117" s="961"/>
      <c r="DS117" s="961"/>
      <c r="DT117" s="961"/>
      <c r="DU117" s="962"/>
      <c r="DV117" s="964" t="s">
        <v>112</v>
      </c>
      <c r="DW117" s="965"/>
      <c r="DX117" s="965"/>
      <c r="DY117" s="965"/>
      <c r="DZ117" s="966"/>
    </row>
    <row r="118" spans="1:130" s="199" customFormat="1" ht="26.25" customHeight="1" x14ac:dyDescent="0.15">
      <c r="A118" s="906" t="s">
        <v>415</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413</v>
      </c>
      <c r="AB118" s="887"/>
      <c r="AC118" s="887"/>
      <c r="AD118" s="887"/>
      <c r="AE118" s="888"/>
      <c r="AF118" s="886" t="s">
        <v>288</v>
      </c>
      <c r="AG118" s="887"/>
      <c r="AH118" s="887"/>
      <c r="AI118" s="887"/>
      <c r="AJ118" s="888"/>
      <c r="AK118" s="886" t="s">
        <v>287</v>
      </c>
      <c r="AL118" s="887"/>
      <c r="AM118" s="887"/>
      <c r="AN118" s="887"/>
      <c r="AO118" s="888"/>
      <c r="AP118" s="973" t="s">
        <v>414</v>
      </c>
      <c r="AQ118" s="974"/>
      <c r="AR118" s="974"/>
      <c r="AS118" s="974"/>
      <c r="AT118" s="975"/>
      <c r="AU118" s="902"/>
      <c r="AV118" s="903"/>
      <c r="AW118" s="903"/>
      <c r="AX118" s="903"/>
      <c r="AY118" s="903"/>
      <c r="AZ118" s="976" t="s">
        <v>442</v>
      </c>
      <c r="BA118" s="967"/>
      <c r="BB118" s="967"/>
      <c r="BC118" s="967"/>
      <c r="BD118" s="967"/>
      <c r="BE118" s="967"/>
      <c r="BF118" s="967"/>
      <c r="BG118" s="967"/>
      <c r="BH118" s="967"/>
      <c r="BI118" s="967"/>
      <c r="BJ118" s="967"/>
      <c r="BK118" s="967"/>
      <c r="BL118" s="967"/>
      <c r="BM118" s="967"/>
      <c r="BN118" s="967"/>
      <c r="BO118" s="967"/>
      <c r="BP118" s="968"/>
      <c r="BQ118" s="999" t="s">
        <v>112</v>
      </c>
      <c r="BR118" s="1000"/>
      <c r="BS118" s="1000"/>
      <c r="BT118" s="1000"/>
      <c r="BU118" s="1000"/>
      <c r="BV118" s="1000" t="s">
        <v>112</v>
      </c>
      <c r="BW118" s="1000"/>
      <c r="BX118" s="1000"/>
      <c r="BY118" s="1000"/>
      <c r="BZ118" s="1000"/>
      <c r="CA118" s="1000" t="s">
        <v>112</v>
      </c>
      <c r="CB118" s="1000"/>
      <c r="CC118" s="1000"/>
      <c r="CD118" s="1000"/>
      <c r="CE118" s="1000"/>
      <c r="CF118" s="916" t="s">
        <v>112</v>
      </c>
      <c r="CG118" s="917"/>
      <c r="CH118" s="917"/>
      <c r="CI118" s="917"/>
      <c r="CJ118" s="917"/>
      <c r="CK118" s="947"/>
      <c r="CL118" s="948"/>
      <c r="CM118" s="918" t="s">
        <v>443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112</v>
      </c>
      <c r="DH118" s="961"/>
      <c r="DI118" s="961"/>
      <c r="DJ118" s="961"/>
      <c r="DK118" s="962"/>
      <c r="DL118" s="963" t="s">
        <v>112</v>
      </c>
      <c r="DM118" s="961"/>
      <c r="DN118" s="961"/>
      <c r="DO118" s="961"/>
      <c r="DP118" s="962"/>
      <c r="DQ118" s="963" t="s">
        <v>112</v>
      </c>
      <c r="DR118" s="961"/>
      <c r="DS118" s="961"/>
      <c r="DT118" s="961"/>
      <c r="DU118" s="962"/>
      <c r="DV118" s="964" t="s">
        <v>112</v>
      </c>
      <c r="DW118" s="965"/>
      <c r="DX118" s="965"/>
      <c r="DY118" s="965"/>
      <c r="DZ118" s="966"/>
    </row>
    <row r="119" spans="1:130" s="199" customFormat="1" ht="26.25" customHeight="1" x14ac:dyDescent="0.15">
      <c r="A119" s="1060" t="s">
        <v>418</v>
      </c>
      <c r="B119" s="946"/>
      <c r="C119" s="925" t="s">
        <v>419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t="s">
        <v>112</v>
      </c>
      <c r="AB119" s="894"/>
      <c r="AC119" s="894"/>
      <c r="AD119" s="894"/>
      <c r="AE119" s="895"/>
      <c r="AF119" s="896" t="s">
        <v>112</v>
      </c>
      <c r="AG119" s="894"/>
      <c r="AH119" s="894"/>
      <c r="AI119" s="894"/>
      <c r="AJ119" s="895"/>
      <c r="AK119" s="896" t="s">
        <v>112</v>
      </c>
      <c r="AL119" s="894"/>
      <c r="AM119" s="894"/>
      <c r="AN119" s="894"/>
      <c r="AO119" s="895"/>
      <c r="AP119" s="897" t="s">
        <v>112</v>
      </c>
      <c r="AQ119" s="898"/>
      <c r="AR119" s="898"/>
      <c r="AS119" s="898"/>
      <c r="AT119" s="899"/>
      <c r="AU119" s="904"/>
      <c r="AV119" s="905"/>
      <c r="AW119" s="905"/>
      <c r="AX119" s="905"/>
      <c r="AY119" s="905"/>
      <c r="AZ119" s="230" t="s">
        <v>171</v>
      </c>
      <c r="BA119" s="230"/>
      <c r="BB119" s="230"/>
      <c r="BC119" s="230"/>
      <c r="BD119" s="230"/>
      <c r="BE119" s="230"/>
      <c r="BF119" s="230"/>
      <c r="BG119" s="230"/>
      <c r="BH119" s="230"/>
      <c r="BI119" s="230"/>
      <c r="BJ119" s="230"/>
      <c r="BK119" s="230"/>
      <c r="BL119" s="230"/>
      <c r="BM119" s="230"/>
      <c r="BN119" s="230"/>
      <c r="BO119" s="977" t="s">
        <v>444</v>
      </c>
      <c r="BP119" s="1008"/>
      <c r="BQ119" s="999">
        <v>427833362</v>
      </c>
      <c r="BR119" s="1000"/>
      <c r="BS119" s="1000"/>
      <c r="BT119" s="1000"/>
      <c r="BU119" s="1000"/>
      <c r="BV119" s="1000">
        <v>416944224</v>
      </c>
      <c r="BW119" s="1000"/>
      <c r="BX119" s="1000"/>
      <c r="BY119" s="1000"/>
      <c r="BZ119" s="1000"/>
      <c r="CA119" s="1000">
        <v>414288249</v>
      </c>
      <c r="CB119" s="1000"/>
      <c r="CC119" s="1000"/>
      <c r="CD119" s="1000"/>
      <c r="CE119" s="1000"/>
      <c r="CF119" s="1001"/>
      <c r="CG119" s="1002"/>
      <c r="CH119" s="1002"/>
      <c r="CI119" s="1002"/>
      <c r="CJ119" s="1003"/>
      <c r="CK119" s="949"/>
      <c r="CL119" s="950"/>
      <c r="CM119" s="1004" t="s">
        <v>445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07">
        <v>12314422</v>
      </c>
      <c r="DH119" s="986"/>
      <c r="DI119" s="986"/>
      <c r="DJ119" s="986"/>
      <c r="DK119" s="987"/>
      <c r="DL119" s="985">
        <v>12194002</v>
      </c>
      <c r="DM119" s="986"/>
      <c r="DN119" s="986"/>
      <c r="DO119" s="986"/>
      <c r="DP119" s="987"/>
      <c r="DQ119" s="985">
        <v>11411556</v>
      </c>
      <c r="DR119" s="986"/>
      <c r="DS119" s="986"/>
      <c r="DT119" s="986"/>
      <c r="DU119" s="987"/>
      <c r="DV119" s="988">
        <v>7.4</v>
      </c>
      <c r="DW119" s="989"/>
      <c r="DX119" s="989"/>
      <c r="DY119" s="989"/>
      <c r="DZ119" s="990"/>
    </row>
    <row r="120" spans="1:130" s="199" customFormat="1" ht="26.25" customHeight="1" x14ac:dyDescent="0.15">
      <c r="A120" s="1061"/>
      <c r="B120" s="948"/>
      <c r="C120" s="918" t="s">
        <v>422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112</v>
      </c>
      <c r="AB120" s="961"/>
      <c r="AC120" s="961"/>
      <c r="AD120" s="961"/>
      <c r="AE120" s="962"/>
      <c r="AF120" s="963" t="s">
        <v>112</v>
      </c>
      <c r="AG120" s="961"/>
      <c r="AH120" s="961"/>
      <c r="AI120" s="961"/>
      <c r="AJ120" s="962"/>
      <c r="AK120" s="963" t="s">
        <v>112</v>
      </c>
      <c r="AL120" s="961"/>
      <c r="AM120" s="961"/>
      <c r="AN120" s="961"/>
      <c r="AO120" s="962"/>
      <c r="AP120" s="964" t="s">
        <v>112</v>
      </c>
      <c r="AQ120" s="965"/>
      <c r="AR120" s="965"/>
      <c r="AS120" s="965"/>
      <c r="AT120" s="966"/>
      <c r="AU120" s="991" t="s">
        <v>446</v>
      </c>
      <c r="AV120" s="992"/>
      <c r="AW120" s="992"/>
      <c r="AX120" s="992"/>
      <c r="AY120" s="993"/>
      <c r="AZ120" s="942" t="s">
        <v>447</v>
      </c>
      <c r="BA120" s="891"/>
      <c r="BB120" s="891"/>
      <c r="BC120" s="891"/>
      <c r="BD120" s="891"/>
      <c r="BE120" s="891"/>
      <c r="BF120" s="891"/>
      <c r="BG120" s="891"/>
      <c r="BH120" s="891"/>
      <c r="BI120" s="891"/>
      <c r="BJ120" s="891"/>
      <c r="BK120" s="891"/>
      <c r="BL120" s="891"/>
      <c r="BM120" s="891"/>
      <c r="BN120" s="891"/>
      <c r="BO120" s="891"/>
      <c r="BP120" s="892"/>
      <c r="BQ120" s="928">
        <v>63039277</v>
      </c>
      <c r="BR120" s="929"/>
      <c r="BS120" s="929"/>
      <c r="BT120" s="929"/>
      <c r="BU120" s="929"/>
      <c r="BV120" s="929">
        <v>63079867</v>
      </c>
      <c r="BW120" s="929"/>
      <c r="BX120" s="929"/>
      <c r="BY120" s="929"/>
      <c r="BZ120" s="929"/>
      <c r="CA120" s="929">
        <v>65273417</v>
      </c>
      <c r="CB120" s="929"/>
      <c r="CC120" s="929"/>
      <c r="CD120" s="929"/>
      <c r="CE120" s="929"/>
      <c r="CF120" s="943">
        <v>42.5</v>
      </c>
      <c r="CG120" s="944"/>
      <c r="CH120" s="944"/>
      <c r="CI120" s="944"/>
      <c r="CJ120" s="944"/>
      <c r="CK120" s="1009" t="s">
        <v>448</v>
      </c>
      <c r="CL120" s="1010"/>
      <c r="CM120" s="1010"/>
      <c r="CN120" s="1010"/>
      <c r="CO120" s="1011"/>
      <c r="CP120" s="1017" t="s">
        <v>393</v>
      </c>
      <c r="CQ120" s="1018"/>
      <c r="CR120" s="1018"/>
      <c r="CS120" s="1018"/>
      <c r="CT120" s="1018"/>
      <c r="CU120" s="1018"/>
      <c r="CV120" s="1018"/>
      <c r="CW120" s="1018"/>
      <c r="CX120" s="1018"/>
      <c r="CY120" s="1018"/>
      <c r="CZ120" s="1018"/>
      <c r="DA120" s="1018"/>
      <c r="DB120" s="1018"/>
      <c r="DC120" s="1018"/>
      <c r="DD120" s="1018"/>
      <c r="DE120" s="1018"/>
      <c r="DF120" s="1019"/>
      <c r="DG120" s="928">
        <v>72187555</v>
      </c>
      <c r="DH120" s="929"/>
      <c r="DI120" s="929"/>
      <c r="DJ120" s="929"/>
      <c r="DK120" s="929"/>
      <c r="DL120" s="929">
        <v>67788879</v>
      </c>
      <c r="DM120" s="929"/>
      <c r="DN120" s="929"/>
      <c r="DO120" s="929"/>
      <c r="DP120" s="929"/>
      <c r="DQ120" s="929">
        <v>68291878</v>
      </c>
      <c r="DR120" s="929"/>
      <c r="DS120" s="929"/>
      <c r="DT120" s="929"/>
      <c r="DU120" s="929"/>
      <c r="DV120" s="930">
        <v>44.5</v>
      </c>
      <c r="DW120" s="930"/>
      <c r="DX120" s="930"/>
      <c r="DY120" s="930"/>
      <c r="DZ120" s="931"/>
    </row>
    <row r="121" spans="1:130" s="199" customFormat="1" ht="26.25" customHeight="1" x14ac:dyDescent="0.15">
      <c r="A121" s="1061"/>
      <c r="B121" s="948"/>
      <c r="C121" s="969" t="s">
        <v>449</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60" t="s">
        <v>112</v>
      </c>
      <c r="AB121" s="961"/>
      <c r="AC121" s="961"/>
      <c r="AD121" s="961"/>
      <c r="AE121" s="962"/>
      <c r="AF121" s="963" t="s">
        <v>112</v>
      </c>
      <c r="AG121" s="961"/>
      <c r="AH121" s="961"/>
      <c r="AI121" s="961"/>
      <c r="AJ121" s="962"/>
      <c r="AK121" s="963" t="s">
        <v>112</v>
      </c>
      <c r="AL121" s="961"/>
      <c r="AM121" s="961"/>
      <c r="AN121" s="961"/>
      <c r="AO121" s="962"/>
      <c r="AP121" s="964" t="s">
        <v>112</v>
      </c>
      <c r="AQ121" s="965"/>
      <c r="AR121" s="965"/>
      <c r="AS121" s="965"/>
      <c r="AT121" s="966"/>
      <c r="AU121" s="994"/>
      <c r="AV121" s="995"/>
      <c r="AW121" s="995"/>
      <c r="AX121" s="995"/>
      <c r="AY121" s="996"/>
      <c r="AZ121" s="951" t="s">
        <v>450</v>
      </c>
      <c r="BA121" s="952"/>
      <c r="BB121" s="952"/>
      <c r="BC121" s="952"/>
      <c r="BD121" s="952"/>
      <c r="BE121" s="952"/>
      <c r="BF121" s="952"/>
      <c r="BG121" s="952"/>
      <c r="BH121" s="952"/>
      <c r="BI121" s="952"/>
      <c r="BJ121" s="952"/>
      <c r="BK121" s="952"/>
      <c r="BL121" s="952"/>
      <c r="BM121" s="952"/>
      <c r="BN121" s="952"/>
      <c r="BO121" s="952"/>
      <c r="BP121" s="953"/>
      <c r="BQ121" s="921">
        <v>57087208</v>
      </c>
      <c r="BR121" s="922"/>
      <c r="BS121" s="922"/>
      <c r="BT121" s="922"/>
      <c r="BU121" s="922"/>
      <c r="BV121" s="922">
        <v>57589617</v>
      </c>
      <c r="BW121" s="922"/>
      <c r="BX121" s="922"/>
      <c r="BY121" s="922"/>
      <c r="BZ121" s="922"/>
      <c r="CA121" s="922">
        <v>58625632</v>
      </c>
      <c r="CB121" s="922"/>
      <c r="CC121" s="922"/>
      <c r="CD121" s="922"/>
      <c r="CE121" s="922"/>
      <c r="CF121" s="916">
        <v>38.200000000000003</v>
      </c>
      <c r="CG121" s="917"/>
      <c r="CH121" s="917"/>
      <c r="CI121" s="917"/>
      <c r="CJ121" s="917"/>
      <c r="CK121" s="1012"/>
      <c r="CL121" s="1013"/>
      <c r="CM121" s="1013"/>
      <c r="CN121" s="1013"/>
      <c r="CO121" s="1014"/>
      <c r="CP121" s="1022" t="s">
        <v>390</v>
      </c>
      <c r="CQ121" s="1023"/>
      <c r="CR121" s="1023"/>
      <c r="CS121" s="1023"/>
      <c r="CT121" s="1023"/>
      <c r="CU121" s="1023"/>
      <c r="CV121" s="1023"/>
      <c r="CW121" s="1023"/>
      <c r="CX121" s="1023"/>
      <c r="CY121" s="1023"/>
      <c r="CZ121" s="1023"/>
      <c r="DA121" s="1023"/>
      <c r="DB121" s="1023"/>
      <c r="DC121" s="1023"/>
      <c r="DD121" s="1023"/>
      <c r="DE121" s="1023"/>
      <c r="DF121" s="1024"/>
      <c r="DG121" s="921">
        <v>11990919</v>
      </c>
      <c r="DH121" s="922"/>
      <c r="DI121" s="922"/>
      <c r="DJ121" s="922"/>
      <c r="DK121" s="922"/>
      <c r="DL121" s="922">
        <v>11535984</v>
      </c>
      <c r="DM121" s="922"/>
      <c r="DN121" s="922"/>
      <c r="DO121" s="922"/>
      <c r="DP121" s="922"/>
      <c r="DQ121" s="922">
        <v>10765330</v>
      </c>
      <c r="DR121" s="922"/>
      <c r="DS121" s="922"/>
      <c r="DT121" s="922"/>
      <c r="DU121" s="922"/>
      <c r="DV121" s="923">
        <v>7</v>
      </c>
      <c r="DW121" s="923"/>
      <c r="DX121" s="923"/>
      <c r="DY121" s="923"/>
      <c r="DZ121" s="924"/>
    </row>
    <row r="122" spans="1:130" s="199" customFormat="1" ht="26.25" customHeight="1" x14ac:dyDescent="0.15">
      <c r="A122" s="1061"/>
      <c r="B122" s="948"/>
      <c r="C122" s="918" t="s">
        <v>432</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112</v>
      </c>
      <c r="AB122" s="961"/>
      <c r="AC122" s="961"/>
      <c r="AD122" s="961"/>
      <c r="AE122" s="962"/>
      <c r="AF122" s="963" t="s">
        <v>112</v>
      </c>
      <c r="AG122" s="961"/>
      <c r="AH122" s="961"/>
      <c r="AI122" s="961"/>
      <c r="AJ122" s="962"/>
      <c r="AK122" s="963" t="s">
        <v>112</v>
      </c>
      <c r="AL122" s="961"/>
      <c r="AM122" s="961"/>
      <c r="AN122" s="961"/>
      <c r="AO122" s="962"/>
      <c r="AP122" s="964" t="s">
        <v>112</v>
      </c>
      <c r="AQ122" s="965"/>
      <c r="AR122" s="965"/>
      <c r="AS122" s="965"/>
      <c r="AT122" s="966"/>
      <c r="AU122" s="994"/>
      <c r="AV122" s="995"/>
      <c r="AW122" s="995"/>
      <c r="AX122" s="995"/>
      <c r="AY122" s="996"/>
      <c r="AZ122" s="976" t="s">
        <v>451</v>
      </c>
      <c r="BA122" s="967"/>
      <c r="BB122" s="967"/>
      <c r="BC122" s="967"/>
      <c r="BD122" s="967"/>
      <c r="BE122" s="967"/>
      <c r="BF122" s="967"/>
      <c r="BG122" s="967"/>
      <c r="BH122" s="967"/>
      <c r="BI122" s="967"/>
      <c r="BJ122" s="967"/>
      <c r="BK122" s="967"/>
      <c r="BL122" s="967"/>
      <c r="BM122" s="967"/>
      <c r="BN122" s="967"/>
      <c r="BO122" s="967"/>
      <c r="BP122" s="968"/>
      <c r="BQ122" s="999">
        <v>319410806</v>
      </c>
      <c r="BR122" s="1000"/>
      <c r="BS122" s="1000"/>
      <c r="BT122" s="1000"/>
      <c r="BU122" s="1000"/>
      <c r="BV122" s="1000">
        <v>321450065</v>
      </c>
      <c r="BW122" s="1000"/>
      <c r="BX122" s="1000"/>
      <c r="BY122" s="1000"/>
      <c r="BZ122" s="1000"/>
      <c r="CA122" s="1000">
        <v>330412931</v>
      </c>
      <c r="CB122" s="1000"/>
      <c r="CC122" s="1000"/>
      <c r="CD122" s="1000"/>
      <c r="CE122" s="1000"/>
      <c r="CF122" s="1020">
        <v>215.2</v>
      </c>
      <c r="CG122" s="1021"/>
      <c r="CH122" s="1021"/>
      <c r="CI122" s="1021"/>
      <c r="CJ122" s="1021"/>
      <c r="CK122" s="1012"/>
      <c r="CL122" s="1013"/>
      <c r="CM122" s="1013"/>
      <c r="CN122" s="1013"/>
      <c r="CO122" s="1014"/>
      <c r="CP122" s="1022" t="s">
        <v>398</v>
      </c>
      <c r="CQ122" s="1023"/>
      <c r="CR122" s="1023"/>
      <c r="CS122" s="1023"/>
      <c r="CT122" s="1023"/>
      <c r="CU122" s="1023"/>
      <c r="CV122" s="1023"/>
      <c r="CW122" s="1023"/>
      <c r="CX122" s="1023"/>
      <c r="CY122" s="1023"/>
      <c r="CZ122" s="1023"/>
      <c r="DA122" s="1023"/>
      <c r="DB122" s="1023"/>
      <c r="DC122" s="1023"/>
      <c r="DD122" s="1023"/>
      <c r="DE122" s="1023"/>
      <c r="DF122" s="1024"/>
      <c r="DG122" s="921">
        <v>2687862</v>
      </c>
      <c r="DH122" s="922"/>
      <c r="DI122" s="922"/>
      <c r="DJ122" s="922"/>
      <c r="DK122" s="922"/>
      <c r="DL122" s="922">
        <v>2861821</v>
      </c>
      <c r="DM122" s="922"/>
      <c r="DN122" s="922"/>
      <c r="DO122" s="922"/>
      <c r="DP122" s="922"/>
      <c r="DQ122" s="922">
        <v>3249692</v>
      </c>
      <c r="DR122" s="922"/>
      <c r="DS122" s="922"/>
      <c r="DT122" s="922"/>
      <c r="DU122" s="922"/>
      <c r="DV122" s="923">
        <v>2.1</v>
      </c>
      <c r="DW122" s="923"/>
      <c r="DX122" s="923"/>
      <c r="DY122" s="923"/>
      <c r="DZ122" s="924"/>
    </row>
    <row r="123" spans="1:130" s="199" customFormat="1" ht="26.25" customHeight="1" x14ac:dyDescent="0.15">
      <c r="A123" s="1061"/>
      <c r="B123" s="948"/>
      <c r="C123" s="918" t="s">
        <v>438</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v>40951</v>
      </c>
      <c r="AB123" s="961"/>
      <c r="AC123" s="961"/>
      <c r="AD123" s="961"/>
      <c r="AE123" s="962"/>
      <c r="AF123" s="963">
        <v>37462</v>
      </c>
      <c r="AG123" s="961"/>
      <c r="AH123" s="961"/>
      <c r="AI123" s="961"/>
      <c r="AJ123" s="962"/>
      <c r="AK123" s="963">
        <v>34174</v>
      </c>
      <c r="AL123" s="961"/>
      <c r="AM123" s="961"/>
      <c r="AN123" s="961"/>
      <c r="AO123" s="962"/>
      <c r="AP123" s="964">
        <v>0</v>
      </c>
      <c r="AQ123" s="965"/>
      <c r="AR123" s="965"/>
      <c r="AS123" s="965"/>
      <c r="AT123" s="966"/>
      <c r="AU123" s="997"/>
      <c r="AV123" s="998"/>
      <c r="AW123" s="998"/>
      <c r="AX123" s="998"/>
      <c r="AY123" s="998"/>
      <c r="AZ123" s="230" t="s">
        <v>171</v>
      </c>
      <c r="BA123" s="230"/>
      <c r="BB123" s="230"/>
      <c r="BC123" s="230"/>
      <c r="BD123" s="230"/>
      <c r="BE123" s="230"/>
      <c r="BF123" s="230"/>
      <c r="BG123" s="230"/>
      <c r="BH123" s="230"/>
      <c r="BI123" s="230"/>
      <c r="BJ123" s="230"/>
      <c r="BK123" s="230"/>
      <c r="BL123" s="230"/>
      <c r="BM123" s="230"/>
      <c r="BN123" s="230"/>
      <c r="BO123" s="977" t="s">
        <v>452</v>
      </c>
      <c r="BP123" s="1008"/>
      <c r="BQ123" s="1067">
        <v>439537291</v>
      </c>
      <c r="BR123" s="1068"/>
      <c r="BS123" s="1068"/>
      <c r="BT123" s="1068"/>
      <c r="BU123" s="1068"/>
      <c r="BV123" s="1068">
        <v>442119549</v>
      </c>
      <c r="BW123" s="1068"/>
      <c r="BX123" s="1068"/>
      <c r="BY123" s="1068"/>
      <c r="BZ123" s="1068"/>
      <c r="CA123" s="1068">
        <v>454311980</v>
      </c>
      <c r="CB123" s="1068"/>
      <c r="CC123" s="1068"/>
      <c r="CD123" s="1068"/>
      <c r="CE123" s="1068"/>
      <c r="CF123" s="1001"/>
      <c r="CG123" s="1002"/>
      <c r="CH123" s="1002"/>
      <c r="CI123" s="1002"/>
      <c r="CJ123" s="1003"/>
      <c r="CK123" s="1012"/>
      <c r="CL123" s="1013"/>
      <c r="CM123" s="1013"/>
      <c r="CN123" s="1013"/>
      <c r="CO123" s="1014"/>
      <c r="CP123" s="1022" t="s">
        <v>396</v>
      </c>
      <c r="CQ123" s="1023"/>
      <c r="CR123" s="1023"/>
      <c r="CS123" s="1023"/>
      <c r="CT123" s="1023"/>
      <c r="CU123" s="1023"/>
      <c r="CV123" s="1023"/>
      <c r="CW123" s="1023"/>
      <c r="CX123" s="1023"/>
      <c r="CY123" s="1023"/>
      <c r="CZ123" s="1023"/>
      <c r="DA123" s="1023"/>
      <c r="DB123" s="1023"/>
      <c r="DC123" s="1023"/>
      <c r="DD123" s="1023"/>
      <c r="DE123" s="1023"/>
      <c r="DF123" s="1024"/>
      <c r="DG123" s="960">
        <v>768400</v>
      </c>
      <c r="DH123" s="961"/>
      <c r="DI123" s="961"/>
      <c r="DJ123" s="961"/>
      <c r="DK123" s="962"/>
      <c r="DL123" s="963">
        <v>848193</v>
      </c>
      <c r="DM123" s="961"/>
      <c r="DN123" s="961"/>
      <c r="DO123" s="961"/>
      <c r="DP123" s="962"/>
      <c r="DQ123" s="963">
        <v>824077</v>
      </c>
      <c r="DR123" s="961"/>
      <c r="DS123" s="961"/>
      <c r="DT123" s="961"/>
      <c r="DU123" s="962"/>
      <c r="DV123" s="964">
        <v>0.5</v>
      </c>
      <c r="DW123" s="965"/>
      <c r="DX123" s="965"/>
      <c r="DY123" s="965"/>
      <c r="DZ123" s="966"/>
    </row>
    <row r="124" spans="1:130" s="199" customFormat="1" ht="26.25" customHeight="1" thickBot="1" x14ac:dyDescent="0.2">
      <c r="A124" s="1061"/>
      <c r="B124" s="948"/>
      <c r="C124" s="918" t="s">
        <v>441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112</v>
      </c>
      <c r="AB124" s="961"/>
      <c r="AC124" s="961"/>
      <c r="AD124" s="961"/>
      <c r="AE124" s="962"/>
      <c r="AF124" s="963" t="s">
        <v>112</v>
      </c>
      <c r="AG124" s="961"/>
      <c r="AH124" s="961"/>
      <c r="AI124" s="961"/>
      <c r="AJ124" s="962"/>
      <c r="AK124" s="963" t="s">
        <v>112</v>
      </c>
      <c r="AL124" s="961"/>
      <c r="AM124" s="961"/>
      <c r="AN124" s="961"/>
      <c r="AO124" s="962"/>
      <c r="AP124" s="964" t="s">
        <v>112</v>
      </c>
      <c r="AQ124" s="965"/>
      <c r="AR124" s="965"/>
      <c r="AS124" s="965"/>
      <c r="AT124" s="966"/>
      <c r="AU124" s="1063" t="s">
        <v>453</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t="s">
        <v>112</v>
      </c>
      <c r="BR124" s="1030"/>
      <c r="BS124" s="1030"/>
      <c r="BT124" s="1030"/>
      <c r="BU124" s="1030"/>
      <c r="BV124" s="1030" t="s">
        <v>112</v>
      </c>
      <c r="BW124" s="1030"/>
      <c r="BX124" s="1030"/>
      <c r="BY124" s="1030"/>
      <c r="BZ124" s="1030"/>
      <c r="CA124" s="1030" t="s">
        <v>112</v>
      </c>
      <c r="CB124" s="1030"/>
      <c r="CC124" s="1030"/>
      <c r="CD124" s="1030"/>
      <c r="CE124" s="1030"/>
      <c r="CF124" s="1031"/>
      <c r="CG124" s="1032"/>
      <c r="CH124" s="1032"/>
      <c r="CI124" s="1032"/>
      <c r="CJ124" s="1033"/>
      <c r="CK124" s="1015"/>
      <c r="CL124" s="1015"/>
      <c r="CM124" s="1015"/>
      <c r="CN124" s="1015"/>
      <c r="CO124" s="1016"/>
      <c r="CP124" s="1022" t="s">
        <v>454</v>
      </c>
      <c r="CQ124" s="1023"/>
      <c r="CR124" s="1023"/>
      <c r="CS124" s="1023"/>
      <c r="CT124" s="1023"/>
      <c r="CU124" s="1023"/>
      <c r="CV124" s="1023"/>
      <c r="CW124" s="1023"/>
      <c r="CX124" s="1023"/>
      <c r="CY124" s="1023"/>
      <c r="CZ124" s="1023"/>
      <c r="DA124" s="1023"/>
      <c r="DB124" s="1023"/>
      <c r="DC124" s="1023"/>
      <c r="DD124" s="1023"/>
      <c r="DE124" s="1023"/>
      <c r="DF124" s="1024"/>
      <c r="DG124" s="1007">
        <v>1364023</v>
      </c>
      <c r="DH124" s="986"/>
      <c r="DI124" s="986"/>
      <c r="DJ124" s="986"/>
      <c r="DK124" s="987"/>
      <c r="DL124" s="985">
        <v>1290514</v>
      </c>
      <c r="DM124" s="986"/>
      <c r="DN124" s="986"/>
      <c r="DO124" s="986"/>
      <c r="DP124" s="987"/>
      <c r="DQ124" s="985">
        <v>1344972</v>
      </c>
      <c r="DR124" s="986"/>
      <c r="DS124" s="986"/>
      <c r="DT124" s="986"/>
      <c r="DU124" s="987"/>
      <c r="DV124" s="988">
        <v>0.9</v>
      </c>
      <c r="DW124" s="989"/>
      <c r="DX124" s="989"/>
      <c r="DY124" s="989"/>
      <c r="DZ124" s="990"/>
    </row>
    <row r="125" spans="1:130" s="199" customFormat="1" ht="26.25" customHeight="1" x14ac:dyDescent="0.15">
      <c r="A125" s="1061"/>
      <c r="B125" s="948"/>
      <c r="C125" s="918" t="s">
        <v>443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112</v>
      </c>
      <c r="AB125" s="961"/>
      <c r="AC125" s="961"/>
      <c r="AD125" s="961"/>
      <c r="AE125" s="962"/>
      <c r="AF125" s="963" t="s">
        <v>112</v>
      </c>
      <c r="AG125" s="961"/>
      <c r="AH125" s="961"/>
      <c r="AI125" s="961"/>
      <c r="AJ125" s="962"/>
      <c r="AK125" s="963" t="s">
        <v>112</v>
      </c>
      <c r="AL125" s="961"/>
      <c r="AM125" s="961"/>
      <c r="AN125" s="961"/>
      <c r="AO125" s="962"/>
      <c r="AP125" s="964" t="s">
        <v>112</v>
      </c>
      <c r="AQ125" s="965"/>
      <c r="AR125" s="965"/>
      <c r="AS125" s="965"/>
      <c r="AT125" s="96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5" t="s">
        <v>455</v>
      </c>
      <c r="CL125" s="1010"/>
      <c r="CM125" s="1010"/>
      <c r="CN125" s="1010"/>
      <c r="CO125" s="1011"/>
      <c r="CP125" s="942" t="s">
        <v>456</v>
      </c>
      <c r="CQ125" s="891"/>
      <c r="CR125" s="891"/>
      <c r="CS125" s="891"/>
      <c r="CT125" s="891"/>
      <c r="CU125" s="891"/>
      <c r="CV125" s="891"/>
      <c r="CW125" s="891"/>
      <c r="CX125" s="891"/>
      <c r="CY125" s="891"/>
      <c r="CZ125" s="891"/>
      <c r="DA125" s="891"/>
      <c r="DB125" s="891"/>
      <c r="DC125" s="891"/>
      <c r="DD125" s="891"/>
      <c r="DE125" s="891"/>
      <c r="DF125" s="892"/>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9" customFormat="1" ht="26.25" customHeight="1" thickBot="1" x14ac:dyDescent="0.2">
      <c r="A126" s="1061"/>
      <c r="B126" s="948"/>
      <c r="C126" s="918" t="s">
        <v>445</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v>1197638</v>
      </c>
      <c r="AB126" s="961"/>
      <c r="AC126" s="961"/>
      <c r="AD126" s="961"/>
      <c r="AE126" s="962"/>
      <c r="AF126" s="963">
        <v>1036439</v>
      </c>
      <c r="AG126" s="961"/>
      <c r="AH126" s="961"/>
      <c r="AI126" s="961"/>
      <c r="AJ126" s="962"/>
      <c r="AK126" s="963">
        <v>1116374</v>
      </c>
      <c r="AL126" s="961"/>
      <c r="AM126" s="961"/>
      <c r="AN126" s="961"/>
      <c r="AO126" s="962"/>
      <c r="AP126" s="964">
        <v>0.7</v>
      </c>
      <c r="AQ126" s="965"/>
      <c r="AR126" s="965"/>
      <c r="AS126" s="965"/>
      <c r="AT126" s="96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6"/>
      <c r="CL126" s="1013"/>
      <c r="CM126" s="1013"/>
      <c r="CN126" s="1013"/>
      <c r="CO126" s="1014"/>
      <c r="CP126" s="951" t="s">
        <v>457</v>
      </c>
      <c r="CQ126" s="952"/>
      <c r="CR126" s="952"/>
      <c r="CS126" s="952"/>
      <c r="CT126" s="952"/>
      <c r="CU126" s="952"/>
      <c r="CV126" s="952"/>
      <c r="CW126" s="952"/>
      <c r="CX126" s="952"/>
      <c r="CY126" s="952"/>
      <c r="CZ126" s="952"/>
      <c r="DA126" s="952"/>
      <c r="DB126" s="952"/>
      <c r="DC126" s="952"/>
      <c r="DD126" s="952"/>
      <c r="DE126" s="952"/>
      <c r="DF126" s="953"/>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9" customFormat="1" ht="26.25" customHeight="1" x14ac:dyDescent="0.15">
      <c r="A127" s="1062"/>
      <c r="B127" s="950"/>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60">
        <v>57153</v>
      </c>
      <c r="AB127" s="961"/>
      <c r="AC127" s="961"/>
      <c r="AD127" s="961"/>
      <c r="AE127" s="962"/>
      <c r="AF127" s="963">
        <v>50727</v>
      </c>
      <c r="AG127" s="961"/>
      <c r="AH127" s="961"/>
      <c r="AI127" s="961"/>
      <c r="AJ127" s="962"/>
      <c r="AK127" s="963">
        <v>43680</v>
      </c>
      <c r="AL127" s="961"/>
      <c r="AM127" s="961"/>
      <c r="AN127" s="961"/>
      <c r="AO127" s="962"/>
      <c r="AP127" s="964">
        <v>0</v>
      </c>
      <c r="AQ127" s="965"/>
      <c r="AR127" s="965"/>
      <c r="AS127" s="965"/>
      <c r="AT127" s="966"/>
      <c r="AU127" s="235"/>
      <c r="AV127" s="235"/>
      <c r="AW127" s="235"/>
      <c r="AX127" s="1034" t="s">
        <v>459</v>
      </c>
      <c r="AY127" s="1035"/>
      <c r="AZ127" s="1035"/>
      <c r="BA127" s="1035"/>
      <c r="BB127" s="1035"/>
      <c r="BC127" s="1035"/>
      <c r="BD127" s="1035"/>
      <c r="BE127" s="1036"/>
      <c r="BF127" s="1037" t="s">
        <v>460</v>
      </c>
      <c r="BG127" s="1035"/>
      <c r="BH127" s="1035"/>
      <c r="BI127" s="1035"/>
      <c r="BJ127" s="1035"/>
      <c r="BK127" s="1035"/>
      <c r="BL127" s="1036"/>
      <c r="BM127" s="1037" t="s">
        <v>461</v>
      </c>
      <c r="BN127" s="1035"/>
      <c r="BO127" s="1035"/>
      <c r="BP127" s="1035"/>
      <c r="BQ127" s="1035"/>
      <c r="BR127" s="1035"/>
      <c r="BS127" s="1036"/>
      <c r="BT127" s="1037" t="s">
        <v>462</v>
      </c>
      <c r="BU127" s="1035"/>
      <c r="BV127" s="1035"/>
      <c r="BW127" s="1035"/>
      <c r="BX127" s="1035"/>
      <c r="BY127" s="1035"/>
      <c r="BZ127" s="1059"/>
      <c r="CA127" s="235"/>
      <c r="CB127" s="235"/>
      <c r="CC127" s="235"/>
      <c r="CD127" s="236"/>
      <c r="CE127" s="236"/>
      <c r="CF127" s="236"/>
      <c r="CG127" s="233"/>
      <c r="CH127" s="233"/>
      <c r="CI127" s="233"/>
      <c r="CJ127" s="234"/>
      <c r="CK127" s="1026"/>
      <c r="CL127" s="1013"/>
      <c r="CM127" s="1013"/>
      <c r="CN127" s="1013"/>
      <c r="CO127" s="1014"/>
      <c r="CP127" s="951" t="s">
        <v>463</v>
      </c>
      <c r="CQ127" s="952"/>
      <c r="CR127" s="952"/>
      <c r="CS127" s="952"/>
      <c r="CT127" s="952"/>
      <c r="CU127" s="952"/>
      <c r="CV127" s="952"/>
      <c r="CW127" s="952"/>
      <c r="CX127" s="952"/>
      <c r="CY127" s="952"/>
      <c r="CZ127" s="952"/>
      <c r="DA127" s="952"/>
      <c r="DB127" s="952"/>
      <c r="DC127" s="952"/>
      <c r="DD127" s="952"/>
      <c r="DE127" s="952"/>
      <c r="DF127" s="953"/>
      <c r="DG127" s="921" t="s">
        <v>112</v>
      </c>
      <c r="DH127" s="922"/>
      <c r="DI127" s="922"/>
      <c r="DJ127" s="922"/>
      <c r="DK127" s="922"/>
      <c r="DL127" s="922" t="s">
        <v>112</v>
      </c>
      <c r="DM127" s="922"/>
      <c r="DN127" s="922"/>
      <c r="DO127" s="922"/>
      <c r="DP127" s="922"/>
      <c r="DQ127" s="922" t="s">
        <v>112</v>
      </c>
      <c r="DR127" s="922"/>
      <c r="DS127" s="922"/>
      <c r="DT127" s="922"/>
      <c r="DU127" s="922"/>
      <c r="DV127" s="923" t="s">
        <v>112</v>
      </c>
      <c r="DW127" s="923"/>
      <c r="DX127" s="923"/>
      <c r="DY127" s="923"/>
      <c r="DZ127" s="924"/>
    </row>
    <row r="128" spans="1:130" s="199" customFormat="1" ht="26.25" customHeight="1" thickBot="1" x14ac:dyDescent="0.2">
      <c r="A128" s="1045" t="s">
        <v>464</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465</v>
      </c>
      <c r="X128" s="1047"/>
      <c r="Y128" s="1047"/>
      <c r="Z128" s="1048"/>
      <c r="AA128" s="1049">
        <v>7081775</v>
      </c>
      <c r="AB128" s="1050"/>
      <c r="AC128" s="1050"/>
      <c r="AD128" s="1050"/>
      <c r="AE128" s="1051"/>
      <c r="AF128" s="1052">
        <v>6978234</v>
      </c>
      <c r="AG128" s="1050"/>
      <c r="AH128" s="1050"/>
      <c r="AI128" s="1050"/>
      <c r="AJ128" s="1051"/>
      <c r="AK128" s="1052">
        <v>6753313</v>
      </c>
      <c r="AL128" s="1050"/>
      <c r="AM128" s="1050"/>
      <c r="AN128" s="1050"/>
      <c r="AO128" s="1051"/>
      <c r="AP128" s="1053"/>
      <c r="AQ128" s="1054"/>
      <c r="AR128" s="1054"/>
      <c r="AS128" s="1054"/>
      <c r="AT128" s="1055"/>
      <c r="AU128" s="235"/>
      <c r="AV128" s="235"/>
      <c r="AW128" s="235"/>
      <c r="AX128" s="890" t="s">
        <v>466</v>
      </c>
      <c r="AY128" s="891"/>
      <c r="AZ128" s="891"/>
      <c r="BA128" s="891"/>
      <c r="BB128" s="891"/>
      <c r="BC128" s="891"/>
      <c r="BD128" s="891"/>
      <c r="BE128" s="892"/>
      <c r="BF128" s="1056" t="s">
        <v>112</v>
      </c>
      <c r="BG128" s="1057"/>
      <c r="BH128" s="1057"/>
      <c r="BI128" s="1057"/>
      <c r="BJ128" s="1057"/>
      <c r="BK128" s="1057"/>
      <c r="BL128" s="1058"/>
      <c r="BM128" s="1056">
        <v>11.25</v>
      </c>
      <c r="BN128" s="1057"/>
      <c r="BO128" s="1057"/>
      <c r="BP128" s="1057"/>
      <c r="BQ128" s="1057"/>
      <c r="BR128" s="1057"/>
      <c r="BS128" s="1058"/>
      <c r="BT128" s="1056">
        <v>20</v>
      </c>
      <c r="BU128" s="1057"/>
      <c r="BV128" s="1057"/>
      <c r="BW128" s="1057"/>
      <c r="BX128" s="1057"/>
      <c r="BY128" s="1057"/>
      <c r="BZ128" s="1081"/>
      <c r="CA128" s="236"/>
      <c r="CB128" s="236"/>
      <c r="CC128" s="236"/>
      <c r="CD128" s="236"/>
      <c r="CE128" s="236"/>
      <c r="CF128" s="236"/>
      <c r="CG128" s="233"/>
      <c r="CH128" s="233"/>
      <c r="CI128" s="233"/>
      <c r="CJ128" s="234"/>
      <c r="CK128" s="1027"/>
      <c r="CL128" s="1028"/>
      <c r="CM128" s="1028"/>
      <c r="CN128" s="1028"/>
      <c r="CO128" s="1029"/>
      <c r="CP128" s="1038" t="s">
        <v>467</v>
      </c>
      <c r="CQ128" s="1039"/>
      <c r="CR128" s="1039"/>
      <c r="CS128" s="1039"/>
      <c r="CT128" s="1039"/>
      <c r="CU128" s="1039"/>
      <c r="CV128" s="1039"/>
      <c r="CW128" s="1039"/>
      <c r="CX128" s="1039"/>
      <c r="CY128" s="1039"/>
      <c r="CZ128" s="1039"/>
      <c r="DA128" s="1039"/>
      <c r="DB128" s="1039"/>
      <c r="DC128" s="1039"/>
      <c r="DD128" s="1039"/>
      <c r="DE128" s="1039"/>
      <c r="DF128" s="1040"/>
      <c r="DG128" s="1041" t="s">
        <v>112</v>
      </c>
      <c r="DH128" s="1042"/>
      <c r="DI128" s="1042"/>
      <c r="DJ128" s="1042"/>
      <c r="DK128" s="1042"/>
      <c r="DL128" s="1042" t="s">
        <v>112</v>
      </c>
      <c r="DM128" s="1042"/>
      <c r="DN128" s="1042"/>
      <c r="DO128" s="1042"/>
      <c r="DP128" s="1042"/>
      <c r="DQ128" s="1042" t="s">
        <v>112</v>
      </c>
      <c r="DR128" s="1042"/>
      <c r="DS128" s="1042"/>
      <c r="DT128" s="1042"/>
      <c r="DU128" s="1042"/>
      <c r="DV128" s="1043" t="s">
        <v>112</v>
      </c>
      <c r="DW128" s="1043"/>
      <c r="DX128" s="1043"/>
      <c r="DY128" s="1043"/>
      <c r="DZ128" s="1044"/>
    </row>
    <row r="129" spans="1:131" s="199" customFormat="1" ht="26.25" customHeight="1" x14ac:dyDescent="0.15">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5" t="s">
        <v>468</v>
      </c>
      <c r="X129" s="1076"/>
      <c r="Y129" s="1076"/>
      <c r="Z129" s="1077"/>
      <c r="AA129" s="960">
        <v>176802581</v>
      </c>
      <c r="AB129" s="961"/>
      <c r="AC129" s="961"/>
      <c r="AD129" s="961"/>
      <c r="AE129" s="962"/>
      <c r="AF129" s="963">
        <v>178066704</v>
      </c>
      <c r="AG129" s="961"/>
      <c r="AH129" s="961"/>
      <c r="AI129" s="961"/>
      <c r="AJ129" s="962"/>
      <c r="AK129" s="963">
        <v>178455666</v>
      </c>
      <c r="AL129" s="961"/>
      <c r="AM129" s="961"/>
      <c r="AN129" s="961"/>
      <c r="AO129" s="962"/>
      <c r="AP129" s="1078"/>
      <c r="AQ129" s="1079"/>
      <c r="AR129" s="1079"/>
      <c r="AS129" s="1079"/>
      <c r="AT129" s="1080"/>
      <c r="AU129" s="237"/>
      <c r="AV129" s="237"/>
      <c r="AW129" s="237"/>
      <c r="AX129" s="1069" t="s">
        <v>469</v>
      </c>
      <c r="AY129" s="952"/>
      <c r="AZ129" s="952"/>
      <c r="BA129" s="952"/>
      <c r="BB129" s="952"/>
      <c r="BC129" s="952"/>
      <c r="BD129" s="952"/>
      <c r="BE129" s="953"/>
      <c r="BF129" s="1070" t="s">
        <v>112</v>
      </c>
      <c r="BG129" s="1071"/>
      <c r="BH129" s="1071"/>
      <c r="BI129" s="1071"/>
      <c r="BJ129" s="1071"/>
      <c r="BK129" s="1071"/>
      <c r="BL129" s="1072"/>
      <c r="BM129" s="1070">
        <v>16.25</v>
      </c>
      <c r="BN129" s="1071"/>
      <c r="BO129" s="1071"/>
      <c r="BP129" s="1071"/>
      <c r="BQ129" s="1071"/>
      <c r="BR129" s="1071"/>
      <c r="BS129" s="1072"/>
      <c r="BT129" s="1070">
        <v>30</v>
      </c>
      <c r="BU129" s="1073"/>
      <c r="BV129" s="1073"/>
      <c r="BW129" s="1073"/>
      <c r="BX129" s="1073"/>
      <c r="BY129" s="1073"/>
      <c r="BZ129" s="107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2" t="s">
        <v>470</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5" t="s">
        <v>471</v>
      </c>
      <c r="X130" s="1076"/>
      <c r="Y130" s="1076"/>
      <c r="Z130" s="1077"/>
      <c r="AA130" s="960">
        <v>24351545</v>
      </c>
      <c r="AB130" s="961"/>
      <c r="AC130" s="961"/>
      <c r="AD130" s="961"/>
      <c r="AE130" s="962"/>
      <c r="AF130" s="963">
        <v>24202486</v>
      </c>
      <c r="AG130" s="961"/>
      <c r="AH130" s="961"/>
      <c r="AI130" s="961"/>
      <c r="AJ130" s="962"/>
      <c r="AK130" s="963">
        <v>24885738</v>
      </c>
      <c r="AL130" s="961"/>
      <c r="AM130" s="961"/>
      <c r="AN130" s="961"/>
      <c r="AO130" s="962"/>
      <c r="AP130" s="1078"/>
      <c r="AQ130" s="1079"/>
      <c r="AR130" s="1079"/>
      <c r="AS130" s="1079"/>
      <c r="AT130" s="1080"/>
      <c r="AU130" s="237"/>
      <c r="AV130" s="237"/>
      <c r="AW130" s="237"/>
      <c r="AX130" s="1069" t="s">
        <v>472</v>
      </c>
      <c r="AY130" s="952"/>
      <c r="AZ130" s="952"/>
      <c r="BA130" s="952"/>
      <c r="BB130" s="952"/>
      <c r="BC130" s="952"/>
      <c r="BD130" s="952"/>
      <c r="BE130" s="953"/>
      <c r="BF130" s="1106">
        <v>8.4</v>
      </c>
      <c r="BG130" s="1107"/>
      <c r="BH130" s="1107"/>
      <c r="BI130" s="1107"/>
      <c r="BJ130" s="1107"/>
      <c r="BK130" s="1107"/>
      <c r="BL130" s="1108"/>
      <c r="BM130" s="1106">
        <v>25</v>
      </c>
      <c r="BN130" s="1107"/>
      <c r="BO130" s="1107"/>
      <c r="BP130" s="1107"/>
      <c r="BQ130" s="1107"/>
      <c r="BR130" s="1107"/>
      <c r="BS130" s="1108"/>
      <c r="BT130" s="1106">
        <v>35</v>
      </c>
      <c r="BU130" s="1109"/>
      <c r="BV130" s="1109"/>
      <c r="BW130" s="1109"/>
      <c r="BX130" s="1109"/>
      <c r="BY130" s="1109"/>
      <c r="BZ130" s="111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07">
        <v>152451036</v>
      </c>
      <c r="AB131" s="986"/>
      <c r="AC131" s="986"/>
      <c r="AD131" s="986"/>
      <c r="AE131" s="987"/>
      <c r="AF131" s="985">
        <v>153864218</v>
      </c>
      <c r="AG131" s="986"/>
      <c r="AH131" s="986"/>
      <c r="AI131" s="986"/>
      <c r="AJ131" s="987"/>
      <c r="AK131" s="985">
        <v>153569928</v>
      </c>
      <c r="AL131" s="986"/>
      <c r="AM131" s="986"/>
      <c r="AN131" s="986"/>
      <c r="AO131" s="987"/>
      <c r="AP131" s="1116"/>
      <c r="AQ131" s="1117"/>
      <c r="AR131" s="1117"/>
      <c r="AS131" s="1117"/>
      <c r="AT131" s="1118"/>
      <c r="AU131" s="237"/>
      <c r="AV131" s="237"/>
      <c r="AW131" s="237"/>
      <c r="AX131" s="1088" t="s">
        <v>474</v>
      </c>
      <c r="AY131" s="1039"/>
      <c r="AZ131" s="1039"/>
      <c r="BA131" s="1039"/>
      <c r="BB131" s="1039"/>
      <c r="BC131" s="1039"/>
      <c r="BD131" s="1039"/>
      <c r="BE131" s="1040"/>
      <c r="BF131" s="1089" t="s">
        <v>112</v>
      </c>
      <c r="BG131" s="1090"/>
      <c r="BH131" s="1090"/>
      <c r="BI131" s="1090"/>
      <c r="BJ131" s="1090"/>
      <c r="BK131" s="1090"/>
      <c r="BL131" s="1091"/>
      <c r="BM131" s="1089">
        <v>400</v>
      </c>
      <c r="BN131" s="1090"/>
      <c r="BO131" s="1090"/>
      <c r="BP131" s="1090"/>
      <c r="BQ131" s="1090"/>
      <c r="BR131" s="1090"/>
      <c r="BS131" s="1091"/>
      <c r="BT131" s="1092"/>
      <c r="BU131" s="1093"/>
      <c r="BV131" s="1093"/>
      <c r="BW131" s="1093"/>
      <c r="BX131" s="1093"/>
      <c r="BY131" s="1093"/>
      <c r="BZ131" s="109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5" t="s">
        <v>475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476</v>
      </c>
      <c r="W132" s="1099"/>
      <c r="X132" s="1099"/>
      <c r="Y132" s="1099"/>
      <c r="Z132" s="1100"/>
      <c r="AA132" s="1101">
        <v>9.2241996959999994</v>
      </c>
      <c r="AB132" s="1102"/>
      <c r="AC132" s="1102"/>
      <c r="AD132" s="1102"/>
      <c r="AE132" s="1103"/>
      <c r="AF132" s="1104">
        <v>8.2022559659999992</v>
      </c>
      <c r="AG132" s="1102"/>
      <c r="AH132" s="1102"/>
      <c r="AI132" s="1102"/>
      <c r="AJ132" s="1103"/>
      <c r="AK132" s="1104">
        <v>8.0045931909999997</v>
      </c>
      <c r="AL132" s="1102"/>
      <c r="AM132" s="1102"/>
      <c r="AN132" s="1102"/>
      <c r="AO132" s="1103"/>
      <c r="AP132" s="1001"/>
      <c r="AQ132" s="1002"/>
      <c r="AR132" s="1002"/>
      <c r="AS132" s="1002"/>
      <c r="AT132" s="110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477</v>
      </c>
      <c r="W133" s="1082"/>
      <c r="X133" s="1082"/>
      <c r="Y133" s="1082"/>
      <c r="Z133" s="1083"/>
      <c r="AA133" s="1084">
        <v>10.199999999999999</v>
      </c>
      <c r="AB133" s="1085"/>
      <c r="AC133" s="1085"/>
      <c r="AD133" s="1085"/>
      <c r="AE133" s="1086"/>
      <c r="AF133" s="1084">
        <v>9.1</v>
      </c>
      <c r="AG133" s="1085"/>
      <c r="AH133" s="1085"/>
      <c r="AI133" s="1085"/>
      <c r="AJ133" s="1086"/>
      <c r="AK133" s="1084">
        <v>8.4</v>
      </c>
      <c r="AL133" s="1085"/>
      <c r="AM133" s="1085"/>
      <c r="AN133" s="1085"/>
      <c r="AO133" s="1086"/>
      <c r="AP133" s="1031"/>
      <c r="AQ133" s="1032"/>
      <c r="AR133" s="1032"/>
      <c r="AS133" s="1032"/>
      <c r="AT133" s="108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22" t="s">
        <v>480</v>
      </c>
      <c r="L7" s="256"/>
      <c r="M7" s="257" t="s">
        <v>481</v>
      </c>
      <c r="N7" s="258"/>
    </row>
    <row r="8" spans="1:16" x14ac:dyDescent="0.15">
      <c r="A8" s="250"/>
      <c r="B8" s="246"/>
      <c r="C8" s="246"/>
      <c r="D8" s="246"/>
      <c r="E8" s="246"/>
      <c r="F8" s="246"/>
      <c r="G8" s="259"/>
      <c r="H8" s="260"/>
      <c r="I8" s="260"/>
      <c r="J8" s="261"/>
      <c r="K8" s="1123"/>
      <c r="L8" s="262" t="s">
        <v>482</v>
      </c>
      <c r="M8" s="263" t="s">
        <v>483</v>
      </c>
      <c r="N8" s="264" t="s">
        <v>484</v>
      </c>
    </row>
    <row r="9" spans="1:16" x14ac:dyDescent="0.15">
      <c r="A9" s="250"/>
      <c r="B9" s="246"/>
      <c r="C9" s="246"/>
      <c r="D9" s="246"/>
      <c r="E9" s="246"/>
      <c r="F9" s="246"/>
      <c r="G9" s="1124" t="s">
        <v>485</v>
      </c>
      <c r="H9" s="1125"/>
      <c r="I9" s="1125"/>
      <c r="J9" s="1126"/>
      <c r="K9" s="265">
        <v>43255475</v>
      </c>
      <c r="L9" s="266">
        <v>53541</v>
      </c>
      <c r="M9" s="267">
        <v>62452</v>
      </c>
      <c r="N9" s="268">
        <v>-14.3</v>
      </c>
    </row>
    <row r="10" spans="1:16" x14ac:dyDescent="0.15">
      <c r="A10" s="250"/>
      <c r="B10" s="246"/>
      <c r="C10" s="246"/>
      <c r="D10" s="246"/>
      <c r="E10" s="246"/>
      <c r="F10" s="246"/>
      <c r="G10" s="1124" t="s">
        <v>486</v>
      </c>
      <c r="H10" s="1125"/>
      <c r="I10" s="1125"/>
      <c r="J10" s="1126"/>
      <c r="K10" s="269">
        <v>1487814</v>
      </c>
      <c r="L10" s="270">
        <v>1842</v>
      </c>
      <c r="M10" s="271">
        <v>1462</v>
      </c>
      <c r="N10" s="272">
        <v>26</v>
      </c>
    </row>
    <row r="11" spans="1:16" ht="13.5" customHeight="1" x14ac:dyDescent="0.15">
      <c r="A11" s="250"/>
      <c r="B11" s="246"/>
      <c r="C11" s="246"/>
      <c r="D11" s="246"/>
      <c r="E11" s="246"/>
      <c r="F11" s="246"/>
      <c r="G11" s="1124" t="s">
        <v>487</v>
      </c>
      <c r="H11" s="1125"/>
      <c r="I11" s="1125"/>
      <c r="J11" s="1126"/>
      <c r="K11" s="269">
        <v>128868</v>
      </c>
      <c r="L11" s="270">
        <v>160</v>
      </c>
      <c r="M11" s="271">
        <v>131</v>
      </c>
      <c r="N11" s="272">
        <v>22.1</v>
      </c>
    </row>
    <row r="12" spans="1:16" ht="13.5" customHeight="1" x14ac:dyDescent="0.15">
      <c r="A12" s="250"/>
      <c r="B12" s="246"/>
      <c r="C12" s="246"/>
      <c r="D12" s="246"/>
      <c r="E12" s="246"/>
      <c r="F12" s="246"/>
      <c r="G12" s="1124" t="s">
        <v>488</v>
      </c>
      <c r="H12" s="1125"/>
      <c r="I12" s="1125"/>
      <c r="J12" s="1126"/>
      <c r="K12" s="269">
        <v>236933</v>
      </c>
      <c r="L12" s="270">
        <v>293</v>
      </c>
      <c r="M12" s="271">
        <v>1277</v>
      </c>
      <c r="N12" s="272">
        <v>-77.099999999999994</v>
      </c>
    </row>
    <row r="13" spans="1:16" ht="13.5" customHeight="1" x14ac:dyDescent="0.15">
      <c r="A13" s="250"/>
      <c r="B13" s="246"/>
      <c r="C13" s="246"/>
      <c r="D13" s="246"/>
      <c r="E13" s="246"/>
      <c r="F13" s="246"/>
      <c r="G13" s="1124" t="s">
        <v>489</v>
      </c>
      <c r="H13" s="1125"/>
      <c r="I13" s="1125"/>
      <c r="J13" s="1126"/>
      <c r="K13" s="269" t="s">
        <v>490</v>
      </c>
      <c r="L13" s="270" t="s">
        <v>490</v>
      </c>
      <c r="M13" s="271">
        <v>5</v>
      </c>
      <c r="N13" s="272" t="s">
        <v>490</v>
      </c>
    </row>
    <row r="14" spans="1:16" ht="13.5" customHeight="1" x14ac:dyDescent="0.15">
      <c r="A14" s="250"/>
      <c r="B14" s="246"/>
      <c r="C14" s="246"/>
      <c r="D14" s="246"/>
      <c r="E14" s="246"/>
      <c r="F14" s="246"/>
      <c r="G14" s="1124" t="s">
        <v>491</v>
      </c>
      <c r="H14" s="1125"/>
      <c r="I14" s="1125"/>
      <c r="J14" s="1126"/>
      <c r="K14" s="269">
        <v>1436971</v>
      </c>
      <c r="L14" s="270">
        <v>1779</v>
      </c>
      <c r="M14" s="271">
        <v>1919</v>
      </c>
      <c r="N14" s="272">
        <v>-7.3</v>
      </c>
    </row>
    <row r="15" spans="1:16" ht="13.5" customHeight="1" x14ac:dyDescent="0.15">
      <c r="A15" s="250"/>
      <c r="B15" s="246"/>
      <c r="C15" s="246"/>
      <c r="D15" s="246"/>
      <c r="E15" s="246"/>
      <c r="F15" s="246"/>
      <c r="G15" s="1124" t="s">
        <v>492</v>
      </c>
      <c r="H15" s="1125"/>
      <c r="I15" s="1125"/>
      <c r="J15" s="1126"/>
      <c r="K15" s="269">
        <v>1441702</v>
      </c>
      <c r="L15" s="270">
        <v>1785</v>
      </c>
      <c r="M15" s="271">
        <v>1219</v>
      </c>
      <c r="N15" s="272">
        <v>46.4</v>
      </c>
    </row>
    <row r="16" spans="1:16" x14ac:dyDescent="0.15">
      <c r="A16" s="250"/>
      <c r="B16" s="246"/>
      <c r="C16" s="246"/>
      <c r="D16" s="246"/>
      <c r="E16" s="246"/>
      <c r="F16" s="246"/>
      <c r="G16" s="1127" t="s">
        <v>493</v>
      </c>
      <c r="H16" s="1128"/>
      <c r="I16" s="1128"/>
      <c r="J16" s="1129"/>
      <c r="K16" s="270">
        <v>-3578594</v>
      </c>
      <c r="L16" s="270">
        <v>-4430</v>
      </c>
      <c r="M16" s="271">
        <v>-4920</v>
      </c>
      <c r="N16" s="272">
        <v>-10</v>
      </c>
    </row>
    <row r="17" spans="1:16" x14ac:dyDescent="0.15">
      <c r="A17" s="250"/>
      <c r="B17" s="246"/>
      <c r="C17" s="246"/>
      <c r="D17" s="246"/>
      <c r="E17" s="246"/>
      <c r="F17" s="246"/>
      <c r="G17" s="1127" t="s">
        <v>171</v>
      </c>
      <c r="H17" s="1128"/>
      <c r="I17" s="1128"/>
      <c r="J17" s="1129"/>
      <c r="K17" s="270">
        <v>44409169</v>
      </c>
      <c r="L17" s="270">
        <v>54969</v>
      </c>
      <c r="M17" s="271">
        <v>63546</v>
      </c>
      <c r="N17" s="272">
        <v>-13.5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19" t="s">
        <v>498</v>
      </c>
      <c r="H21" s="1120"/>
      <c r="I21" s="1120"/>
      <c r="J21" s="1121"/>
      <c r="K21" s="282">
        <v>10.4</v>
      </c>
      <c r="L21" s="283">
        <v>10.75</v>
      </c>
      <c r="M21" s="284">
        <v>-0.35</v>
      </c>
      <c r="N21" s="251"/>
      <c r="O21" s="285"/>
      <c r="P21" s="281"/>
    </row>
    <row r="22" spans="1:16" s="286" customFormat="1" x14ac:dyDescent="0.15">
      <c r="A22" s="281"/>
      <c r="B22" s="251"/>
      <c r="C22" s="251"/>
      <c r="D22" s="251"/>
      <c r="E22" s="251"/>
      <c r="F22" s="251"/>
      <c r="G22" s="1119" t="s">
        <v>499</v>
      </c>
      <c r="H22" s="1120"/>
      <c r="I22" s="1120"/>
      <c r="J22" s="1121"/>
      <c r="K22" s="287">
        <v>99.6</v>
      </c>
      <c r="L22" s="288">
        <v>99.9</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22" t="s">
        <v>480</v>
      </c>
      <c r="L30" s="256"/>
      <c r="M30" s="257" t="s">
        <v>481</v>
      </c>
      <c r="N30" s="258"/>
    </row>
    <row r="31" spans="1:16" x14ac:dyDescent="0.15">
      <c r="A31" s="250"/>
      <c r="B31" s="246"/>
      <c r="C31" s="246"/>
      <c r="D31" s="246"/>
      <c r="E31" s="246"/>
      <c r="F31" s="246"/>
      <c r="G31" s="259"/>
      <c r="H31" s="260"/>
      <c r="I31" s="260"/>
      <c r="J31" s="261"/>
      <c r="K31" s="1123"/>
      <c r="L31" s="262" t="s">
        <v>482</v>
      </c>
      <c r="M31" s="263" t="s">
        <v>483</v>
      </c>
      <c r="N31" s="264" t="s">
        <v>484</v>
      </c>
    </row>
    <row r="32" spans="1:16" ht="27" customHeight="1" x14ac:dyDescent="0.15">
      <c r="A32" s="250"/>
      <c r="B32" s="246"/>
      <c r="C32" s="246"/>
      <c r="D32" s="246"/>
      <c r="E32" s="246"/>
      <c r="F32" s="246"/>
      <c r="G32" s="1135" t="s">
        <v>503</v>
      </c>
      <c r="H32" s="1136"/>
      <c r="I32" s="1136"/>
      <c r="J32" s="1137"/>
      <c r="K32" s="296">
        <v>33240906</v>
      </c>
      <c r="L32" s="296">
        <v>41145</v>
      </c>
      <c r="M32" s="297">
        <v>33321</v>
      </c>
      <c r="N32" s="298">
        <v>23.5</v>
      </c>
    </row>
    <row r="33" spans="1:16" ht="13.5" customHeight="1" x14ac:dyDescent="0.15">
      <c r="A33" s="250"/>
      <c r="B33" s="246"/>
      <c r="C33" s="246"/>
      <c r="D33" s="246"/>
      <c r="E33" s="246"/>
      <c r="F33" s="246"/>
      <c r="G33" s="1135" t="s">
        <v>504</v>
      </c>
      <c r="H33" s="1136"/>
      <c r="I33" s="1136"/>
      <c r="J33" s="1137"/>
      <c r="K33" s="296" t="s">
        <v>490</v>
      </c>
      <c r="L33" s="296" t="s">
        <v>490</v>
      </c>
      <c r="M33" s="297">
        <v>3258</v>
      </c>
      <c r="N33" s="298" t="s">
        <v>490</v>
      </c>
    </row>
    <row r="34" spans="1:16" ht="27" customHeight="1" x14ac:dyDescent="0.15">
      <c r="A34" s="250"/>
      <c r="B34" s="246"/>
      <c r="C34" s="246"/>
      <c r="D34" s="246"/>
      <c r="E34" s="246"/>
      <c r="F34" s="246"/>
      <c r="G34" s="1135" t="s">
        <v>505</v>
      </c>
      <c r="H34" s="1136"/>
      <c r="I34" s="1136"/>
      <c r="J34" s="1137"/>
      <c r="K34" s="296">
        <v>3000000</v>
      </c>
      <c r="L34" s="296">
        <v>3713</v>
      </c>
      <c r="M34" s="297">
        <v>20639</v>
      </c>
      <c r="N34" s="298">
        <v>-82</v>
      </c>
    </row>
    <row r="35" spans="1:16" ht="27" customHeight="1" x14ac:dyDescent="0.15">
      <c r="A35" s="250"/>
      <c r="B35" s="246"/>
      <c r="C35" s="246"/>
      <c r="D35" s="246"/>
      <c r="E35" s="246"/>
      <c r="F35" s="246"/>
      <c r="G35" s="1135" t="s">
        <v>506</v>
      </c>
      <c r="H35" s="1136"/>
      <c r="I35" s="1136"/>
      <c r="J35" s="1137"/>
      <c r="K35" s="296">
        <v>6493711</v>
      </c>
      <c r="L35" s="296">
        <v>8038</v>
      </c>
      <c r="M35" s="297">
        <v>12279</v>
      </c>
      <c r="N35" s="298">
        <v>-34.5</v>
      </c>
    </row>
    <row r="36" spans="1:16" ht="27" customHeight="1" x14ac:dyDescent="0.15">
      <c r="A36" s="250"/>
      <c r="B36" s="246"/>
      <c r="C36" s="246"/>
      <c r="D36" s="246"/>
      <c r="E36" s="246"/>
      <c r="F36" s="246"/>
      <c r="G36" s="1135" t="s">
        <v>507</v>
      </c>
      <c r="H36" s="1136"/>
      <c r="I36" s="1136"/>
      <c r="J36" s="1137"/>
      <c r="K36" s="296">
        <v>2854</v>
      </c>
      <c r="L36" s="296">
        <v>4</v>
      </c>
      <c r="M36" s="297">
        <v>229</v>
      </c>
      <c r="N36" s="298">
        <v>-98.3</v>
      </c>
    </row>
    <row r="37" spans="1:16" ht="13.5" customHeight="1" x14ac:dyDescent="0.15">
      <c r="A37" s="250"/>
      <c r="B37" s="246"/>
      <c r="C37" s="246"/>
      <c r="D37" s="246"/>
      <c r="E37" s="246"/>
      <c r="F37" s="246"/>
      <c r="G37" s="1135" t="s">
        <v>508</v>
      </c>
      <c r="H37" s="1136"/>
      <c r="I37" s="1136"/>
      <c r="J37" s="1137"/>
      <c r="K37" s="296">
        <v>1194228</v>
      </c>
      <c r="L37" s="296">
        <v>1478</v>
      </c>
      <c r="M37" s="297">
        <v>1150</v>
      </c>
      <c r="N37" s="298">
        <v>28.5</v>
      </c>
    </row>
    <row r="38" spans="1:16" ht="27" customHeight="1" x14ac:dyDescent="0.15">
      <c r="A38" s="250"/>
      <c r="B38" s="246"/>
      <c r="C38" s="246"/>
      <c r="D38" s="246"/>
      <c r="E38" s="246"/>
      <c r="F38" s="246"/>
      <c r="G38" s="1138" t="s">
        <v>509</v>
      </c>
      <c r="H38" s="1139"/>
      <c r="I38" s="1139"/>
      <c r="J38" s="1140"/>
      <c r="K38" s="299" t="s">
        <v>490</v>
      </c>
      <c r="L38" s="299" t="s">
        <v>490</v>
      </c>
      <c r="M38" s="300">
        <v>1</v>
      </c>
      <c r="N38" s="301" t="s">
        <v>490</v>
      </c>
      <c r="O38" s="295"/>
    </row>
    <row r="39" spans="1:16" x14ac:dyDescent="0.15">
      <c r="A39" s="250"/>
      <c r="B39" s="246"/>
      <c r="C39" s="246"/>
      <c r="D39" s="246"/>
      <c r="E39" s="246"/>
      <c r="F39" s="246"/>
      <c r="G39" s="1138" t="s">
        <v>510</v>
      </c>
      <c r="H39" s="1139"/>
      <c r="I39" s="1139"/>
      <c r="J39" s="1140"/>
      <c r="K39" s="302">
        <v>-6753313</v>
      </c>
      <c r="L39" s="302">
        <v>-8359</v>
      </c>
      <c r="M39" s="303">
        <v>-17392</v>
      </c>
      <c r="N39" s="304">
        <v>-51.9</v>
      </c>
      <c r="O39" s="295"/>
    </row>
    <row r="40" spans="1:16" ht="27" customHeight="1" x14ac:dyDescent="0.15">
      <c r="A40" s="250"/>
      <c r="B40" s="246"/>
      <c r="C40" s="246"/>
      <c r="D40" s="246"/>
      <c r="E40" s="246"/>
      <c r="F40" s="246"/>
      <c r="G40" s="1135" t="s">
        <v>511</v>
      </c>
      <c r="H40" s="1136"/>
      <c r="I40" s="1136"/>
      <c r="J40" s="1137"/>
      <c r="K40" s="302">
        <v>-24885738</v>
      </c>
      <c r="L40" s="302">
        <v>-30803</v>
      </c>
      <c r="M40" s="303">
        <v>-34463</v>
      </c>
      <c r="N40" s="304">
        <v>-10.6</v>
      </c>
      <c r="O40" s="295"/>
    </row>
    <row r="41" spans="1:16" x14ac:dyDescent="0.15">
      <c r="A41" s="250"/>
      <c r="B41" s="246"/>
      <c r="C41" s="246"/>
      <c r="D41" s="246"/>
      <c r="E41" s="246"/>
      <c r="F41" s="246"/>
      <c r="G41" s="1141" t="s">
        <v>282</v>
      </c>
      <c r="H41" s="1142"/>
      <c r="I41" s="1142"/>
      <c r="J41" s="1143"/>
      <c r="K41" s="296">
        <v>12292648</v>
      </c>
      <c r="L41" s="302">
        <v>15216</v>
      </c>
      <c r="M41" s="303">
        <v>19023</v>
      </c>
      <c r="N41" s="304">
        <v>-20</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30" t="s">
        <v>480</v>
      </c>
      <c r="J49" s="1132" t="s">
        <v>515</v>
      </c>
      <c r="K49" s="1133"/>
      <c r="L49" s="1133"/>
      <c r="M49" s="1133"/>
      <c r="N49" s="1134"/>
    </row>
    <row r="50" spans="1:14" x14ac:dyDescent="0.15">
      <c r="A50" s="250"/>
      <c r="B50" s="246"/>
      <c r="C50" s="246"/>
      <c r="D50" s="246"/>
      <c r="E50" s="246"/>
      <c r="F50" s="246"/>
      <c r="G50" s="314"/>
      <c r="H50" s="315"/>
      <c r="I50" s="1131"/>
      <c r="J50" s="316" t="s">
        <v>516</v>
      </c>
      <c r="K50" s="317" t="s">
        <v>517</v>
      </c>
      <c r="L50" s="318" t="s">
        <v>518</v>
      </c>
      <c r="M50" s="319" t="s">
        <v>519</v>
      </c>
      <c r="N50" s="320" t="s">
        <v>520</v>
      </c>
    </row>
    <row r="51" spans="1:14" x14ac:dyDescent="0.15">
      <c r="A51" s="250"/>
      <c r="B51" s="246"/>
      <c r="C51" s="246"/>
      <c r="D51" s="246"/>
      <c r="E51" s="246"/>
      <c r="F51" s="246"/>
      <c r="G51" s="312" t="s">
        <v>521</v>
      </c>
      <c r="H51" s="313"/>
      <c r="I51" s="321">
        <v>38262754</v>
      </c>
      <c r="J51" s="322">
        <v>47077</v>
      </c>
      <c r="K51" s="323">
        <v>-27.5</v>
      </c>
      <c r="L51" s="324">
        <v>47129</v>
      </c>
      <c r="M51" s="325">
        <v>-3.4</v>
      </c>
      <c r="N51" s="326">
        <v>-24.1</v>
      </c>
    </row>
    <row r="52" spans="1:14" x14ac:dyDescent="0.15">
      <c r="A52" s="250"/>
      <c r="B52" s="246"/>
      <c r="C52" s="246"/>
      <c r="D52" s="246"/>
      <c r="E52" s="246"/>
      <c r="F52" s="246"/>
      <c r="G52" s="327"/>
      <c r="H52" s="328" t="s">
        <v>522</v>
      </c>
      <c r="I52" s="329">
        <v>22910340</v>
      </c>
      <c r="J52" s="330">
        <v>28188</v>
      </c>
      <c r="K52" s="331">
        <v>-28.7</v>
      </c>
      <c r="L52" s="332">
        <v>23069</v>
      </c>
      <c r="M52" s="333">
        <v>-10.199999999999999</v>
      </c>
      <c r="N52" s="334">
        <v>-18.5</v>
      </c>
    </row>
    <row r="53" spans="1:14" x14ac:dyDescent="0.15">
      <c r="A53" s="250"/>
      <c r="B53" s="246"/>
      <c r="C53" s="246"/>
      <c r="D53" s="246"/>
      <c r="E53" s="246"/>
      <c r="F53" s="246"/>
      <c r="G53" s="312" t="s">
        <v>523</v>
      </c>
      <c r="H53" s="313"/>
      <c r="I53" s="321">
        <v>44188302</v>
      </c>
      <c r="J53" s="322">
        <v>54400</v>
      </c>
      <c r="K53" s="323">
        <v>15.6</v>
      </c>
      <c r="L53" s="324">
        <v>50848</v>
      </c>
      <c r="M53" s="325">
        <v>7.9</v>
      </c>
      <c r="N53" s="326">
        <v>7.7</v>
      </c>
    </row>
    <row r="54" spans="1:14" x14ac:dyDescent="0.15">
      <c r="A54" s="250"/>
      <c r="B54" s="246"/>
      <c r="C54" s="246"/>
      <c r="D54" s="246"/>
      <c r="E54" s="246"/>
      <c r="F54" s="246"/>
      <c r="G54" s="327"/>
      <c r="H54" s="328" t="s">
        <v>522</v>
      </c>
      <c r="I54" s="329">
        <v>21435606</v>
      </c>
      <c r="J54" s="330">
        <v>26389</v>
      </c>
      <c r="K54" s="331">
        <v>-6.4</v>
      </c>
      <c r="L54" s="332">
        <v>22583</v>
      </c>
      <c r="M54" s="333">
        <v>-2.1</v>
      </c>
      <c r="N54" s="334">
        <v>-4.3</v>
      </c>
    </row>
    <row r="55" spans="1:14" x14ac:dyDescent="0.15">
      <c r="A55" s="250"/>
      <c r="B55" s="246"/>
      <c r="C55" s="246"/>
      <c r="D55" s="246"/>
      <c r="E55" s="246"/>
      <c r="F55" s="246"/>
      <c r="G55" s="312" t="s">
        <v>524</v>
      </c>
      <c r="H55" s="313"/>
      <c r="I55" s="321">
        <v>38380837</v>
      </c>
      <c r="J55" s="322">
        <v>47365</v>
      </c>
      <c r="K55" s="323">
        <v>-12.9</v>
      </c>
      <c r="L55" s="324">
        <v>53572</v>
      </c>
      <c r="M55" s="325">
        <v>5.4</v>
      </c>
      <c r="N55" s="326">
        <v>-18.3</v>
      </c>
    </row>
    <row r="56" spans="1:14" x14ac:dyDescent="0.15">
      <c r="A56" s="250"/>
      <c r="B56" s="246"/>
      <c r="C56" s="246"/>
      <c r="D56" s="246"/>
      <c r="E56" s="246"/>
      <c r="F56" s="246"/>
      <c r="G56" s="327"/>
      <c r="H56" s="328" t="s">
        <v>522</v>
      </c>
      <c r="I56" s="329">
        <v>18273403</v>
      </c>
      <c r="J56" s="330">
        <v>22551</v>
      </c>
      <c r="K56" s="331">
        <v>-14.5</v>
      </c>
      <c r="L56" s="332">
        <v>25259</v>
      </c>
      <c r="M56" s="333">
        <v>11.8</v>
      </c>
      <c r="N56" s="334">
        <v>-26.3</v>
      </c>
    </row>
    <row r="57" spans="1:14" x14ac:dyDescent="0.15">
      <c r="A57" s="250"/>
      <c r="B57" s="246"/>
      <c r="C57" s="246"/>
      <c r="D57" s="246"/>
      <c r="E57" s="246"/>
      <c r="F57" s="246"/>
      <c r="G57" s="312" t="s">
        <v>525</v>
      </c>
      <c r="H57" s="313"/>
      <c r="I57" s="321">
        <v>48257634</v>
      </c>
      <c r="J57" s="322">
        <v>59649</v>
      </c>
      <c r="K57" s="323">
        <v>25.9</v>
      </c>
      <c r="L57" s="324">
        <v>51898</v>
      </c>
      <c r="M57" s="325">
        <v>-3.1</v>
      </c>
      <c r="N57" s="326">
        <v>29</v>
      </c>
    </row>
    <row r="58" spans="1:14" x14ac:dyDescent="0.15">
      <c r="A58" s="250"/>
      <c r="B58" s="246"/>
      <c r="C58" s="246"/>
      <c r="D58" s="246"/>
      <c r="E58" s="246"/>
      <c r="F58" s="246"/>
      <c r="G58" s="327"/>
      <c r="H58" s="328" t="s">
        <v>522</v>
      </c>
      <c r="I58" s="329">
        <v>27954974</v>
      </c>
      <c r="J58" s="330">
        <v>34554</v>
      </c>
      <c r="K58" s="331">
        <v>53.2</v>
      </c>
      <c r="L58" s="332">
        <v>25986</v>
      </c>
      <c r="M58" s="333">
        <v>2.9</v>
      </c>
      <c r="N58" s="334">
        <v>50.3</v>
      </c>
    </row>
    <row r="59" spans="1:14" x14ac:dyDescent="0.15">
      <c r="A59" s="250"/>
      <c r="B59" s="246"/>
      <c r="C59" s="246"/>
      <c r="D59" s="246"/>
      <c r="E59" s="246"/>
      <c r="F59" s="246"/>
      <c r="G59" s="312" t="s">
        <v>526</v>
      </c>
      <c r="H59" s="313"/>
      <c r="I59" s="321">
        <v>52110115</v>
      </c>
      <c r="J59" s="322">
        <v>64501</v>
      </c>
      <c r="K59" s="323">
        <v>8.1</v>
      </c>
      <c r="L59" s="324">
        <v>51684</v>
      </c>
      <c r="M59" s="325">
        <v>-0.4</v>
      </c>
      <c r="N59" s="326">
        <v>8.5</v>
      </c>
    </row>
    <row r="60" spans="1:14" x14ac:dyDescent="0.15">
      <c r="A60" s="250"/>
      <c r="B60" s="246"/>
      <c r="C60" s="246"/>
      <c r="D60" s="246"/>
      <c r="E60" s="246"/>
      <c r="F60" s="246"/>
      <c r="G60" s="327"/>
      <c r="H60" s="328" t="s">
        <v>522</v>
      </c>
      <c r="I60" s="335">
        <v>27680895</v>
      </c>
      <c r="J60" s="330">
        <v>34263</v>
      </c>
      <c r="K60" s="331">
        <v>-0.8</v>
      </c>
      <c r="L60" s="332">
        <v>26671</v>
      </c>
      <c r="M60" s="333">
        <v>2.6</v>
      </c>
      <c r="N60" s="334">
        <v>-3.4</v>
      </c>
    </row>
    <row r="61" spans="1:14" x14ac:dyDescent="0.15">
      <c r="A61" s="250"/>
      <c r="B61" s="246"/>
      <c r="C61" s="246"/>
      <c r="D61" s="246"/>
      <c r="E61" s="246"/>
      <c r="F61" s="246"/>
      <c r="G61" s="312" t="s">
        <v>527</v>
      </c>
      <c r="H61" s="336"/>
      <c r="I61" s="337">
        <v>44239928</v>
      </c>
      <c r="J61" s="338">
        <v>54598</v>
      </c>
      <c r="K61" s="339">
        <v>1.8</v>
      </c>
      <c r="L61" s="340">
        <v>51026</v>
      </c>
      <c r="M61" s="341">
        <v>1.3</v>
      </c>
      <c r="N61" s="326">
        <v>0.5</v>
      </c>
    </row>
    <row r="62" spans="1:14" x14ac:dyDescent="0.15">
      <c r="A62" s="250"/>
      <c r="B62" s="246"/>
      <c r="C62" s="246"/>
      <c r="D62" s="246"/>
      <c r="E62" s="246"/>
      <c r="F62" s="246"/>
      <c r="G62" s="327"/>
      <c r="H62" s="328" t="s">
        <v>522</v>
      </c>
      <c r="I62" s="329">
        <v>23651044</v>
      </c>
      <c r="J62" s="330">
        <v>29189</v>
      </c>
      <c r="K62" s="331">
        <v>0.6</v>
      </c>
      <c r="L62" s="332">
        <v>24714</v>
      </c>
      <c r="M62" s="333">
        <v>1</v>
      </c>
      <c r="N62" s="334">
        <v>-0.4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44" t="s">
        <v>3</v>
      </c>
      <c r="D47" s="1144"/>
      <c r="E47" s="1145"/>
      <c r="F47" s="11">
        <v>8.59</v>
      </c>
      <c r="G47" s="12">
        <v>8.5299999999999994</v>
      </c>
      <c r="H47" s="12">
        <v>8.5399999999999991</v>
      </c>
      <c r="I47" s="12">
        <v>8.5</v>
      </c>
      <c r="J47" s="13">
        <v>8.5</v>
      </c>
    </row>
    <row r="48" spans="2:10" ht="57.75" customHeight="1" x14ac:dyDescent="0.15">
      <c r="B48" s="14"/>
      <c r="C48" s="1146" t="s">
        <v>4</v>
      </c>
      <c r="D48" s="1146"/>
      <c r="E48" s="1147"/>
      <c r="F48" s="15">
        <v>3.74</v>
      </c>
      <c r="G48" s="16">
        <v>3.74</v>
      </c>
      <c r="H48" s="16">
        <v>3.29</v>
      </c>
      <c r="I48" s="16">
        <v>4.29</v>
      </c>
      <c r="J48" s="17">
        <v>3.87</v>
      </c>
    </row>
    <row r="49" spans="2:10" ht="57.75" customHeight="1" thickBot="1" x14ac:dyDescent="0.2">
      <c r="B49" s="18"/>
      <c r="C49" s="1148" t="s">
        <v>5</v>
      </c>
      <c r="D49" s="1148"/>
      <c r="E49" s="1149"/>
      <c r="F49" s="19">
        <v>0.83</v>
      </c>
      <c r="G49" s="20">
        <v>0.18</v>
      </c>
      <c r="H49" s="20" t="s">
        <v>534</v>
      </c>
      <c r="I49" s="20">
        <v>1.04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康太</cp:lastModifiedBy>
  <cp:lastPrinted>2018-03-07T04:26:34Z</cp:lastPrinted>
  <dcterms:created xsi:type="dcterms:W3CDTF">2018-01-24T05:08:42Z</dcterms:created>
  <dcterms:modified xsi:type="dcterms:W3CDTF">2018-03-07T04:26:40Z</dcterms:modified>
  <cp:category/>
</cp:coreProperties>
</file>