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670" yWindow="0" windowWidth="11820" windowHeight="8205" tabRatio="7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W35" i="10"/>
  <c r="BW36" i="10" s="1"/>
  <c r="BW37" i="10" s="1"/>
  <c r="BW38" i="10" s="1"/>
  <c r="BW39" i="10" s="1"/>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<sst xmlns="http://schemas.openxmlformats.org/spreadsheetml/2006/main" count="1079" uniqueCount="611">
  <si>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</si>
  <si>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</si>
  <si>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</si>
  <si>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</si>
  <si>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</si>
  <si>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</si>
  <si>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</si>
  <si>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</si>
  <si>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</si>
  <si>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</si>
  <si>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</si>
  <si>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</si>
  <si>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</si>
  <si>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</si>
  <si>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</si>
  <si>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</si>
  <si>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</si>
  <si>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</si>
  <si>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</si>
  <si>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</si>
  <si>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</si>
  <si>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</si>
  <si>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</si>
  <si>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</si>
  <si>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</si>
  <si>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</si>
  <si>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</si>
  <si>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</si>
  <si>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</si>
  <si>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</si>
  <si>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</si>
  <si>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</si>
  <si>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</si>
  <si>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</si>
  <si>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</si>
  <si>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</si>
  <si>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</si>
  <si>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</si>
  <si>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</si>
  <si>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</si>
  <si>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</si>
  <si>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</si>
  <si>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</si>
  <si>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</si>
  <si>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</si>
  <si>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</si>
  <si>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</si>
  <si>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</si>
  <si>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</si>
  <si>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</si>
  <si>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</si>
  <si>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</si>
  <si>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</si>
  <si>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</si>
  <si>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</si>
  <si>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</si>
  <si>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</si>
  <si>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</si>
  <si>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</si>
  <si>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</si>
  <si>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</si>
  <si>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</si>
  <si>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</si>
  <si>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</si>
  <si>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</si>
  <si>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</si>
  <si>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</si>
  <si>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</si>
  <si>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</si>
  <si>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</si>
  <si>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</si>
  <si>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</si>
  <si>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</si>
  <si>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</si>
  <si>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</si>
  <si>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</si>
  <si>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</si>
  <si>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</si>
  <si>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</si>
  <si>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</si>
  <si>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</si>
  <si>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</si>
  <si>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</si>
  <si>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</si>
  <si>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</si>
  <si>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</si>
  <si>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</si>
  <si>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</si>
  <si>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</si>
  <si>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</si>
  <si>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</si>
  <si>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</si>
  <si>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</si>
  <si>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</si>
  <si>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</si>
  <si>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</si>
  <si>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</si>
  <si>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</si>
  <si>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</si>
  <si>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</si>
  <si>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</si>
  <si>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</si>
  <si>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</si>
  <si>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</si>
  <si>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</si>
  <si>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</si>
  <si>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</si>
  <si>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</si>
  <si>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</si>
  <si>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</si>
  <si>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</si>
  <si>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</si>
  <si>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</si>
  <si>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</si>
  <si>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</si>
  <si>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</si>
  <si>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</si>
  <si>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</si>
  <si>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</si>
  <si>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</si>
  <si>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</si>
  <si>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</si>
  <si>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</si>
  <si>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</si>
  <si>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</si>
  <si>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</si>
  <si>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</si>
  <si>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</si>
  <si>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</si>
  <si>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</si>
  <si>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</si>
  <si>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</si>
  <si>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</si>
  <si>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</si>
  <si>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</si>
  <si>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</si>
  <si>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</si>
  <si>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</si>
  <si>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</si>
  <si>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</si>
  <si>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</si>
  <si>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</si>
  <si>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</si>
  <si>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</si>
  <si>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</si>
  <si>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</si>
  <si>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</si>
  <si>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</si>
  <si>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</si>
  <si>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</si>
  <si>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</si>
  <si>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</si>
  <si>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</si>
  <si>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</si>
  <si>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</si>
  <si>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</si>
  <si>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</si>
  <si>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</si>
  <si>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</si>
  <si>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</si>
  <si>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</si>
  <si>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</si>
  <si>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</si>
  <si>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</si>
  <si>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</si>
  <si>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</si>
  <si>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</si>
  <si>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</si>
  <si>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</si>
  <si>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</si>
  <si>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</si>
  <si>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</si>
  <si>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</si>
  <si>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</si>
  <si>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</si>
  <si>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</si>
  <si>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</si>
  <si>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</si>
  <si>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</si>
  <si>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</si>
  <si>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</si>
  <si>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</si>
  <si>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</si>
  <si>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</si>
  <si>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</si>
  <si>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</si>
  <si>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</si>
  <si>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</si>
  <si>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</si>
  <si>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</si>
  <si>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</si>
  <si>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</si>
  <si>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</si>
  <si>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</si>
  <si>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</si>
  <si>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</si>
  <si>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</si>
  <si>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</si>
  <si>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</si>
  <si>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</si>
  <si>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</si>
  <si>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</si>
  <si>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</si>
  <si>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</si>
  <si>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</si>
  <si>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</si>
  <si>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</si>
  <si>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</si>
  <si>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</si>
  <si>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</si>
  <si>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</si>
  <si>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静岡県浜松市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</si>
  <si>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</si>
  <si>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</si>
  <si>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</si>
  <si>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</si>
  <si>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</si>
  <si>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</si>
  <si>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</si>
  <si>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</si>
  <si>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</si>
  <si>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</si>
  <si>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</si>
  <si>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</si>
  <si>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</si>
  <si>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</si>
  <si>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</si>
  <si>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</si>
  <si>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</si>
  <si>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</si>
  <si>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</si>
  <si>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</si>
  <si>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</si>
  <si>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</si>
  <si>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</si>
  <si>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</si>
  <si>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</si>
  <si>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</si>
  <si>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</si>
  <si>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</si>
  <si>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</si>
  <si>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</si>
  <si>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</si>
  <si>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</si>
  <si>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</si>
  <si>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</si>
  <si>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</si>
  <si>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</si>
  <si>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</si>
  <si>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</si>
  <si>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</si>
  <si>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</si>
  <si>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</si>
  <si>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</si>
  <si>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</si>
  <si>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</si>
  <si>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</si>
  <si>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</si>
  <si>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</si>
  <si>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</si>
  <si>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</si>
  <si>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</si>
  <si>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</si>
  <si>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</si>
  <si>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</si>
  <si>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</si>
  <si>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</si>
  <si>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</si>
  <si>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</si>
  <si>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</si>
  <si>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</si>
  <si>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</si>
  <si>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</si>
  <si>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</si>
  <si>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</si>
  <si>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</si>
  <si>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</si>
  <si>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</si>
  <si>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</si>
  <si>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</si>
  <si>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</si>
  <si>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</si>
  <si>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</si>
  <si>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</si>
  <si>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</si>
  <si>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</si>
  <si>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</si>
  <si>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</si>
  <si>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</si>
  <si>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</si>
  <si>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</si>
  <si>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</si>
  <si>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</si>
  <si>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</si>
  <si>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</si>
  <si>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</si>
  <si>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</si>
  <si>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</si>
  <si>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</si>
  <si>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</si>
  <si>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</si>
  <si>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</si>
  <si>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</si>
  <si>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</si>
  <si>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</si>
  <si>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</si>
  <si>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</si>
  <si>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</si>
  <si>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</si>
  <si>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</si>
  <si>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</si>
  <si>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</si>
  <si>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</si>
  <si>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</si>
  <si>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</si>
  <si>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</si>
  <si>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</si>
  <si>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</si>
  <si>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</si>
  <si>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</si>
  <si>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</si>
  <si>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</si>
  <si>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</si>
  <si>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</si>
  <si>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</si>
  <si>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</si>
  <si>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</si>
  <si>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</si>
  <si>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</si>
  <si>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</si>
  <si>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</si>
  <si>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</si>
  <si>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</si>
  <si>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</si>
  <si>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</si>
  <si>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</si>
  <si>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</si>
  <si>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</si>
  <si>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</si>
  <si>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</si>
  <si>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</si>
  <si>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</si>
  <si>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</si>
  <si>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</si>
  <si>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</si>
  <si>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</si>
  <si>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</si>
  <si>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</si>
  <si>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</si>
  <si>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</si>
  <si>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</si>
  <si>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</si>
  <si>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</si>
  <si>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</si>
  <si>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</si>
  <si>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</si>
  <si>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</si>
  <si>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</si>
  <si>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</si>
  <si>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</si>
  <si>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</si>
  <si>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静岡県浜松市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</si>
  <si>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</si>
  <si>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</si>
  <si>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</si>
  <si>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</si>
  <si>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</si>
  <si>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</si>
  <si>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</si>
  <si>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</si>
  <si>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</si>
  <si>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</si>
  <si>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</si>
  <si>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</si>
  <si>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</si>
  <si>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</si>
  <si>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</si>
  <si>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</si>
  <si>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</si>
  <si>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</si>
  <si>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</si>
  <si>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</si>
  <si>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</si>
  <si>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</si>
  <si>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</si>
  <si>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</si>
  <si>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</si>
  <si>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</si>
  <si>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</si>
  <si>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</si>
  <si>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</si>
  <si>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</si>
  <si>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</si>
  <si>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</si>
  <si>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</si>
  <si>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</si>
  <si>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</si>
  <si>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</si>
  <si>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</si>
  <si>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</si>
  <si>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</si>
  <si>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</si>
  <si>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</si>
  <si>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</si>
  <si>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</si>
  <si>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</si>
  <si>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</si>
  <si>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</si>
  <si>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</si>
  <si>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</si>
  <si>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法適用企業</t>
    <phoneticPr fontId="5"/>
  </si>
  <si>
    <t>と畜場・市場事業</t>
    <phoneticPr fontId="5"/>
  </si>
  <si>
    <t>法非適用企業</t>
    <phoneticPr fontId="5"/>
  </si>
  <si>
    <t>農業集落排水事業</t>
    <phoneticPr fontId="5"/>
  </si>
  <si>
    <t>法非適用企業</t>
    <phoneticPr fontId="5"/>
  </si>
  <si>
    <t>中央卸売市場事業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</si>
  <si>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</si>
  <si>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</si>
  <si>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</si>
  <si>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</si>
  <si>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</si>
  <si>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</si>
  <si>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</si>
  <si>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</si>
  <si>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</si>
  <si>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</si>
  <si>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</si>
  <si>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</si>
  <si>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</si>
  <si>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</si>
  <si>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</si>
  <si>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</si>
  <si>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</si>
  <si>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</si>
  <si>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</si>
  <si>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</si>
  <si>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</si>
  <si>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</si>
  <si>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</si>
  <si>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</si>
  <si>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</si>
  <si>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</si>
  <si>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</si>
  <si>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</si>
  <si>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</si>
  <si>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</si>
  <si>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</si>
  <si>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</si>
  <si>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</si>
  <si>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</si>
  <si>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</si>
  <si>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</si>
  <si>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</si>
  <si>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</si>
  <si>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</si>
  <si>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</si>
  <si>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</si>
  <si>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</si>
  <si>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</si>
  <si>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</si>
  <si>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</si>
  <si>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</si>
  <si>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</si>
  <si>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</si>
  <si>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</si>
  <si>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</si>
  <si>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</si>
  <si>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</si>
  <si>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</si>
  <si>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</si>
  <si>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</si>
  <si>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</si>
  <si>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</si>
  <si>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</si>
  <si>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</si>
  <si>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</si>
  <si>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</si>
  <si>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</si>
  <si>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</si>
  <si>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</si>
  <si>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</si>
  <si>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</si>
  <si>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農業集落排水事業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</si>
  <si>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</si>
  <si>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</si>
  <si>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</si>
  <si>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</si>
  <si>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</si>
  <si>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</si>
  <si>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</si>
  <si>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</si>
  <si>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</si>
  <si>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</si>
  <si>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</si>
  <si>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</si>
  <si>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</si>
  <si>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</si>
  <si>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</si>
  <si>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</si>
  <si>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</si>
  <si>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</si>
  <si>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</si>
  <si>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</si>
  <si>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</si>
  <si>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</si>
  <si>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</si>
  <si>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</si>
  <si>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</si>
  <si>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</si>
  <si>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</si>
  <si>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</si>
  <si>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</si>
  <si>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</si>
  <si>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</si>
  <si>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</si>
  <si>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</si>
  <si>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</si>
  <si>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</si>
  <si>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</si>
  <si>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</si>
  <si>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</si>
  <si>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</si>
  <si>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</si>
  <si>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</si>
  <si>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</si>
  <si>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</si>
  <si>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</si>
  <si>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</si>
  <si>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</si>
  <si>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</si>
  <si>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</si>
  <si>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</si>
  <si>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</si>
  <si>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</si>
  <si>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</si>
  <si>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</si>
  <si>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</si>
  <si>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</si>
  <si>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</si>
  <si>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</si>
  <si>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</si>
  <si>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</si>
  <si>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</si>
  <si>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</si>
  <si>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</si>
  <si>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</si>
  <si>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</si>
  <si>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</si>
  <si>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</si>
  <si>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</si>
  <si>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</si>
  <si>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</si>
  <si>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</si>
  <si>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</si>
  <si>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</si>
  <si>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</si>
  <si>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</si>
  <si>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</si>
  <si>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</si>
  <si>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</si>
  <si>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</si>
  <si>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</si>
  <si>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</si>
  <si>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</si>
  <si>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</si>
  <si>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</si>
  <si>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</si>
  <si>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</si>
  <si>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0.39</t>
  </si>
  <si>
    <t>▲ 0.19</t>
  </si>
  <si>
    <t>▲ 0.21</t>
  </si>
  <si>
    <t>水道事業</t>
  </si>
  <si>
    <t>一般会計</t>
  </si>
  <si>
    <t>病院事業</t>
  </si>
  <si>
    <t>下水道事業</t>
  </si>
  <si>
    <t>国民健康保険事業</t>
  </si>
  <si>
    <t>介護保険事業</t>
  </si>
  <si>
    <t>小型自動車競走事業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</si>
  <si>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</si>
  <si>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</si>
  <si>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</si>
  <si>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</si>
  <si>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</si>
  <si>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</si>
  <si>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</si>
  <si>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</si>
  <si>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</si>
  <si>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</si>
  <si>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</si>
  <si>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</si>
  <si>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養護老人ホームとよおか管理組合</t>
    <rPh sb="0" eb="2">
      <t>ヨウゴ</t>
    </rPh>
    <rPh sb="2" eb="4">
      <t>ロウジン</t>
    </rPh>
    <rPh sb="11" eb="13">
      <t>カンリ</t>
    </rPh>
    <rPh sb="13" eb="15">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</si>
  <si>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</si>
  <si>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</si>
  <si>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5">
      <t>チホウゼイ</t>
    </rPh>
    <rPh sb="5" eb="7">
      <t>タイノウ</t>
    </rPh>
    <rPh sb="7" eb="9">
      <t>セイリ</t>
    </rPh>
    <rPh sb="9" eb="11">
      <t>キコウ</t>
    </rPh>
    <phoneticPr fontId="2"/>
  </si>
  <si>
    <t>浜松市医療公社</t>
    <rPh sb="0" eb="3">
      <t>ハママツシ</t>
    </rPh>
    <rPh sb="3" eb="5">
      <t>イリョウ</t>
    </rPh>
    <rPh sb="5" eb="7">
      <t>コウシャ</t>
    </rPh>
    <phoneticPr fontId="2"/>
  </si>
  <si>
    <t>浜松市花みどり振興財団</t>
    <rPh sb="0" eb="3">
      <t>ハママツシ</t>
    </rPh>
    <rPh sb="3" eb="4">
      <t>ハナ</t>
    </rPh>
    <rPh sb="7" eb="9">
      <t>シンコウ</t>
    </rPh>
    <rPh sb="9" eb="11">
      <t>ザイダン</t>
    </rPh>
    <phoneticPr fontId="2"/>
  </si>
  <si>
    <t>浜松国際交流協会</t>
    <rPh sb="0" eb="2">
      <t>ハママツ</t>
    </rPh>
    <rPh sb="2" eb="4">
      <t>コクサイ</t>
    </rPh>
    <rPh sb="4" eb="6">
      <t>コウリュウ</t>
    </rPh>
    <rPh sb="6" eb="8">
      <t>キョウカイ</t>
    </rPh>
    <phoneticPr fontId="2"/>
  </si>
  <si>
    <t>浜松市勤労福祉協会</t>
    <rPh sb="0" eb="3">
      <t>ハママツシ</t>
    </rPh>
    <rPh sb="3" eb="5">
      <t>キンロウ</t>
    </rPh>
    <rPh sb="5" eb="7">
      <t>フクシ</t>
    </rPh>
    <rPh sb="7" eb="9">
      <t>キョウカイ</t>
    </rPh>
    <phoneticPr fontId="2"/>
  </si>
  <si>
    <t>浜松まちづくり公社</t>
    <rPh sb="0" eb="2">
      <t>ハママツ</t>
    </rPh>
    <rPh sb="7" eb="9">
      <t>コウシャ</t>
    </rPh>
    <phoneticPr fontId="2"/>
  </si>
  <si>
    <t>浜松市文化振興財団</t>
    <rPh sb="0" eb="3">
      <t>ハママツシ</t>
    </rPh>
    <rPh sb="3" eb="5">
      <t>ブンカ</t>
    </rPh>
    <rPh sb="5" eb="7">
      <t>シンコウ</t>
    </rPh>
    <rPh sb="7" eb="9">
      <t>ザイダン</t>
    </rPh>
    <phoneticPr fontId="2"/>
  </si>
  <si>
    <t>浜松交響楽団</t>
    <rPh sb="0" eb="2">
      <t>ハママツ</t>
    </rPh>
    <rPh sb="2" eb="4">
      <t>コウキョウ</t>
    </rPh>
    <rPh sb="4" eb="6">
      <t>ガクダン</t>
    </rPh>
    <phoneticPr fontId="2"/>
  </si>
  <si>
    <t>浜松市清掃公社</t>
    <rPh sb="0" eb="3">
      <t>ハママツシ</t>
    </rPh>
    <rPh sb="3" eb="5">
      <t>セイソウ</t>
    </rPh>
    <rPh sb="5" eb="7">
      <t>コウシャ</t>
    </rPh>
    <phoneticPr fontId="2"/>
  </si>
  <si>
    <t>なゆた浜北</t>
    <rPh sb="3" eb="5">
      <t>ハマキタ</t>
    </rPh>
    <phoneticPr fontId="2"/>
  </si>
  <si>
    <t>浜松地域イノベーション推進機構</t>
    <rPh sb="0" eb="2">
      <t>ハママツ</t>
    </rPh>
    <rPh sb="2" eb="4">
      <t>チイキ</t>
    </rPh>
    <rPh sb="11" eb="13">
      <t>スイシン</t>
    </rPh>
    <rPh sb="13" eb="15">
      <t>キコウ</t>
    </rPh>
    <phoneticPr fontId="2"/>
  </si>
  <si>
    <t>(資産管理基金(H30年度末現在))</t>
    <rPh sb="1" eb="3">
      <t>シサン</t>
    </rPh>
    <rPh sb="3" eb="5">
      <t>カンリ</t>
    </rPh>
    <rPh sb="5" eb="7">
      <t>キキン</t>
    </rPh>
    <phoneticPr fontId="2"/>
  </si>
  <si>
    <t>(一般廃棄物処理施設整備事業基金(H30年度末現在))</t>
    <rPh sb="1" eb="3">
      <t>イッパン</t>
    </rPh>
    <rPh sb="3" eb="6">
      <t>ハイキブツ</t>
    </rPh>
    <rPh sb="6" eb="8">
      <t>ショリ</t>
    </rPh>
    <rPh sb="8" eb="10">
      <t>シセツ</t>
    </rPh>
    <rPh sb="10" eb="12">
      <t>セイビ</t>
    </rPh>
    <rPh sb="12" eb="14">
      <t>ジギョウ</t>
    </rPh>
    <rPh sb="14" eb="16">
      <t>キキン</t>
    </rPh>
    <phoneticPr fontId="2"/>
  </si>
  <si>
    <t>(商工業振興施設整備基金(H30年度末現在))</t>
    <rPh sb="1" eb="4">
      <t>ショウコウギョウ</t>
    </rPh>
    <rPh sb="4" eb="6">
      <t>シンコウ</t>
    </rPh>
    <rPh sb="6" eb="8">
      <t>シセツ</t>
    </rPh>
    <rPh sb="8" eb="10">
      <t>セイビ</t>
    </rPh>
    <rPh sb="10" eb="12">
      <t>キキン</t>
    </rPh>
    <phoneticPr fontId="2"/>
  </si>
  <si>
    <t>(地域振興等基金(H30年度末現在))</t>
    <rPh sb="1" eb="3">
      <t>チイキ</t>
    </rPh>
    <rPh sb="3" eb="5">
      <t>シンコウ</t>
    </rPh>
    <rPh sb="5" eb="6">
      <t>トウ</t>
    </rPh>
    <rPh sb="6" eb="8">
      <t>キキン</t>
    </rPh>
    <phoneticPr fontId="2"/>
  </si>
  <si>
    <t>(津波対策事業基金(H30年度末現在))</t>
    <rPh sb="1" eb="3">
      <t>ツナミ</t>
    </rPh>
    <rPh sb="3" eb="5">
      <t>タイサク</t>
    </rPh>
    <rPh sb="5" eb="7">
      <t>ジギョウ</t>
    </rPh>
    <rPh sb="7" eb="9">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</si>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</sst>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xmlns:c16r2="http://schemas.microsoft.com/office/drawing/2015/06/chart">
            <c:ext xmlns:c16="http://schemas.microsoft.com/office/drawing/2014/chart" uri="{C3380CC4-5D6E-409C-BE32-E72D297353CC}">
              <c16:uniqueId val="{00000000-C3F2-4683-9CEE-81FFFF50A2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47365</c:v>
                </c:pt>
                <c:pt idx="1">
                  <c:v>59649</c:v>
                </c:pt>
                <c:pt idx="2">
                  <c:v>64501</c:v>
                </c:pt>
                <c:pt idx="3">
                  <c:v>54626</c:v>
                </c:pt>
                <c:pt idx="4">
                  <c:v>52492</c:v>
                </c:pt>
              </c:numCache>
            </c:numRef>
          </c:val>
          <c:smooth val="0"/>
          <c:extLst xmlns:c16r2="http://schemas.microsoft.com/office/drawing/2015/06/chart">
            <c:ext xmlns:c16="http://schemas.microsoft.com/office/drawing/2014/chart" uri="{C3380CC4-5D6E-409C-BE32-E72D297353CC}">
              <c16:uniqueId val="{00000001-C3F2-4683-9CEE-81FFFF50A2A5}"/>
            </c:ext>
          </c:extLst>
        </c:ser>
        <c:dLbls>
          <c:showLegendKey val="0"/>
          <c:showVal val="0"/>
          <c:showCatName val="0"/>
          <c:showSerName val="0"/>
          <c:showPercent val="0"/>
          <c:showBubbleSize val="0"/>
        </c:dLbls>
        <c:marker val="1"/>
        <c:smooth val="0"/>
        <c:axId val="257127552"/>
        <c:axId val="257129472"/>
      </c:lineChart>
      <c:catAx>
        <c:axId val="25712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29472"/>
        <c:crosses val="autoZero"/>
        <c:auto val="1"/>
        <c:lblAlgn val="ctr"/>
        <c:lblOffset val="100"/>
        <c:tickLblSkip val="1"/>
        <c:tickMarkSkip val="1"/>
        <c:noMultiLvlLbl val="0"/>
      </c:catAx>
      <c:valAx>
        <c:axId val="257129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2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3.29</c:v>
                </c:pt>
                <c:pt idx="1">
                  <c:v>4.29</c:v>
                </c:pt>
                <c:pt idx="2">
                  <c:v>3.87</c:v>
                </c:pt>
                <c:pt idx="3">
                  <c:v>3.11</c:v>
                </c:pt>
                <c:pt idx="4">
                  <c:v>2.83</c:v>
                </c:pt>
              </c:numCache>
            </c:numRef>
          </c:val>
          <c:extLst xmlns:c16r2="http://schemas.microsoft.com/office/drawing/2015/06/chart">
            <c:ext xmlns:c16="http://schemas.microsoft.com/office/drawing/2014/chart" uri="{C3380CC4-5D6E-409C-BE32-E72D297353CC}">
              <c16:uniqueId val="{00000000-37CB-4CCC-B7EB-77CCEDBCB6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8.5399999999999991</c:v>
                </c:pt>
                <c:pt idx="1">
                  <c:v>8.5</c:v>
                </c:pt>
                <c:pt idx="2">
                  <c:v>8.5</c:v>
                </c:pt>
                <c:pt idx="3">
                  <c:v>7.28</c:v>
                </c:pt>
                <c:pt idx="4">
                  <c:v>7.15</c:v>
                </c:pt>
              </c:numCache>
            </c:numRef>
          </c:val>
          <c:extLst xmlns:c16r2="http://schemas.microsoft.com/office/drawing/2015/06/chart">
            <c:ext xmlns:c16="http://schemas.microsoft.com/office/drawing/2014/chart" uri="{C3380CC4-5D6E-409C-BE32-E72D297353CC}">
              <c16:uniqueId val="{00000001-37CB-4CCC-B7EB-77CCEDBCB6DA}"/>
            </c:ext>
          </c:extLst>
        </c:ser>
        <c:dLbls>
          <c:showLegendKey val="0"/>
          <c:showVal val="0"/>
          <c:showCatName val="0"/>
          <c:showSerName val="0"/>
          <c:showPercent val="0"/>
          <c:showBubbleSize val="0"/>
        </c:dLbls>
        <c:gapWidth val="250"/>
        <c:overlap val="100"/>
        <c:axId val="256751104"/>
        <c:axId val="25675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-0.43</c:v>
                </c:pt>
                <c:pt idx="1">
                  <c:v>1.04</c:v>
                </c:pt>
                <c:pt idx="2">
                  <c:v>-0.39</c:v>
                </c:pt>
                <c:pt idx="3">
                  <c:v>-0.19</c:v>
                </c:pt>
                <c:pt idx="4">
                  <c:v>-0.21</c:v>
                </c:pt>
              </c:numCache>
            </c:numRef>
          </c:val>
          <c:smooth val="0"/>
          <c:extLst xmlns:c16r2="http://schemas.microsoft.com/office/drawing/2015/06/chart">
            <c:ext xmlns:c16="http://schemas.microsoft.com/office/drawing/2014/chart" uri="{C3380CC4-5D6E-409C-BE32-E72D297353CC}">
              <c16:uniqueId val="{00000002-37CB-4CCC-B7EB-77CCEDBCB6DA}"/>
            </c:ext>
          </c:extLst>
        </c:ser>
        <c:dLbls>
          <c:showLegendKey val="0"/>
          <c:showVal val="0"/>
          <c:showCatName val="0"/>
          <c:showSerName val="0"/>
          <c:showPercent val="0"/>
          <c:showBubbleSize val="0"/>
        </c:dLbls>
        <c:marker val="1"/>
        <c:smooth val="0"/>
        <c:axId val="256751104"/>
        <c:axId val="256753024"/>
      </c:lineChart>
      <c:catAx>
        <c:axId val="2567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753024"/>
        <c:crosses val="autoZero"/>
        <c:auto val="1"/>
        <c:lblAlgn val="ctr"/>
        <c:lblOffset val="100"/>
        <c:tickLblSkip val="1"/>
        <c:tickMarkSkip val="1"/>
        <c:noMultiLvlLbl val="0"/>
      </c:catAx>
      <c:valAx>
        <c:axId val="25675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75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0.08</c:v>
                </c:pt>
                <c:pt idx="4">
                  <c:v>#N/A</c:v>
                </c:pt>
                <c:pt idx="5">
                  <c:v>0.17</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0-30CE-47FB-92C7-FE2CD38152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CE-47FB-92C7-FE2CD381527A}"/>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c:v>
                </c:pt>
                <c:pt idx="4">
                  <c:v>#N/A</c:v>
                </c:pt>
                <c:pt idx="5">
                  <c:v>0.02</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30CE-47FB-92C7-FE2CD381527A}"/>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0.38</c:v>
                </c:pt>
                <c:pt idx="2">
                  <c:v>#N/A</c:v>
                </c:pt>
                <c:pt idx="3">
                  <c:v>0.38</c:v>
                </c:pt>
                <c:pt idx="4">
                  <c:v>#N/A</c:v>
                </c:pt>
                <c:pt idx="5">
                  <c:v>0.37</c:v>
                </c:pt>
                <c:pt idx="6">
                  <c:v>#N/A</c:v>
                </c:pt>
                <c:pt idx="7">
                  <c:v>0.32</c:v>
                </c:pt>
                <c:pt idx="8">
                  <c:v>#N/A</c:v>
                </c:pt>
                <c:pt idx="9">
                  <c:v>0.32</c:v>
                </c:pt>
              </c:numCache>
            </c:numRef>
          </c:val>
          <c:extLst xmlns:c16r2="http://schemas.microsoft.com/office/drawing/2015/06/chart">
            <c:ext xmlns:c16="http://schemas.microsoft.com/office/drawing/2014/chart" uri="{C3380CC4-5D6E-409C-BE32-E72D297353CC}">
              <c16:uniqueId val="{00000003-30CE-47FB-92C7-FE2CD381527A}"/>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0.25</c:v>
                </c:pt>
                <c:pt idx="4">
                  <c:v>#N/A</c:v>
                </c:pt>
                <c:pt idx="5">
                  <c:v>1.21</c:v>
                </c:pt>
                <c:pt idx="6">
                  <c:v>#N/A</c:v>
                </c:pt>
                <c:pt idx="7">
                  <c:v>0.24</c:v>
                </c:pt>
                <c:pt idx="8">
                  <c:v>#N/A</c:v>
                </c:pt>
                <c:pt idx="9">
                  <c:v>0.57999999999999996</c:v>
                </c:pt>
              </c:numCache>
            </c:numRef>
          </c:val>
          <c:extLst xmlns:c16r2="http://schemas.microsoft.com/office/drawing/2015/06/chart">
            <c:ext xmlns:c16="http://schemas.microsoft.com/office/drawing/2014/chart" uri="{C3380CC4-5D6E-409C-BE32-E72D297353CC}">
              <c16:uniqueId val="{00000004-30CE-47FB-92C7-FE2CD381527A}"/>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0.62</c:v>
                </c:pt>
                <c:pt idx="2">
                  <c:v>#N/A</c:v>
                </c:pt>
                <c:pt idx="3">
                  <c:v>0.36</c:v>
                </c:pt>
                <c:pt idx="4">
                  <c:v>#N/A</c:v>
                </c:pt>
                <c:pt idx="5">
                  <c:v>0.47</c:v>
                </c:pt>
                <c:pt idx="6">
                  <c:v>#N/A</c:v>
                </c:pt>
                <c:pt idx="7">
                  <c:v>1.58</c:v>
                </c:pt>
                <c:pt idx="8">
                  <c:v>#N/A</c:v>
                </c:pt>
                <c:pt idx="9">
                  <c:v>0.79</c:v>
                </c:pt>
              </c:numCache>
            </c:numRef>
          </c:val>
          <c:extLst xmlns:c16r2="http://schemas.microsoft.com/office/drawing/2015/06/chart">
            <c:ext xmlns:c16="http://schemas.microsoft.com/office/drawing/2014/chart" uri="{C3380CC4-5D6E-409C-BE32-E72D297353CC}">
              <c16:uniqueId val="{00000005-30CE-47FB-92C7-FE2CD381527A}"/>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1.1200000000000001</c:v>
                </c:pt>
                <c:pt idx="2">
                  <c:v>#N/A</c:v>
                </c:pt>
                <c:pt idx="3">
                  <c:v>1.29</c:v>
                </c:pt>
                <c:pt idx="4">
                  <c:v>#N/A</c:v>
                </c:pt>
                <c:pt idx="5">
                  <c:v>1.01</c:v>
                </c:pt>
                <c:pt idx="6">
                  <c:v>#N/A</c:v>
                </c:pt>
                <c:pt idx="7">
                  <c:v>1.28</c:v>
                </c:pt>
                <c:pt idx="8">
                  <c:v>#N/A</c:v>
                </c:pt>
                <c:pt idx="9">
                  <c:v>1.42</c:v>
                </c:pt>
              </c:numCache>
            </c:numRef>
          </c:val>
          <c:extLst xmlns:c16r2="http://schemas.microsoft.com/office/drawing/2015/06/chart">
            <c:ext xmlns:c16="http://schemas.microsoft.com/office/drawing/2014/chart" uri="{C3380CC4-5D6E-409C-BE32-E72D297353CC}">
              <c16:uniqueId val="{00000006-30CE-47FB-92C7-FE2CD381527A}"/>
            </c:ext>
          </c:extLst>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1.66</c:v>
                </c:pt>
                <c:pt idx="2">
                  <c:v>#N/A</c:v>
                </c:pt>
                <c:pt idx="3">
                  <c:v>1.75</c:v>
                </c:pt>
                <c:pt idx="4">
                  <c:v>#N/A</c:v>
                </c:pt>
                <c:pt idx="5">
                  <c:v>1.55</c:v>
                </c:pt>
                <c:pt idx="6">
                  <c:v>#N/A</c:v>
                </c:pt>
                <c:pt idx="7">
                  <c:v>1.35</c:v>
                </c:pt>
                <c:pt idx="8">
                  <c:v>#N/A</c:v>
                </c:pt>
                <c:pt idx="9">
                  <c:v>1.45</c:v>
                </c:pt>
              </c:numCache>
            </c:numRef>
          </c:val>
          <c:extLst xmlns:c16r2="http://schemas.microsoft.com/office/drawing/2015/06/chart">
            <c:ext xmlns:c16="http://schemas.microsoft.com/office/drawing/2014/chart" uri="{C3380CC4-5D6E-409C-BE32-E72D297353CC}">
              <c16:uniqueId val="{00000007-30CE-47FB-92C7-FE2CD38152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3.26</c:v>
                </c:pt>
                <c:pt idx="2">
                  <c:v>#N/A</c:v>
                </c:pt>
                <c:pt idx="3">
                  <c:v>4.25</c:v>
                </c:pt>
                <c:pt idx="4">
                  <c:v>#N/A</c:v>
                </c:pt>
                <c:pt idx="5">
                  <c:v>3.82</c:v>
                </c:pt>
                <c:pt idx="6">
                  <c:v>#N/A</c:v>
                </c:pt>
                <c:pt idx="7">
                  <c:v>3.08</c:v>
                </c:pt>
                <c:pt idx="8">
                  <c:v>#N/A</c:v>
                </c:pt>
                <c:pt idx="9">
                  <c:v>2.81</c:v>
                </c:pt>
              </c:numCache>
            </c:numRef>
          </c:val>
          <c:extLst xmlns:c16r2="http://schemas.microsoft.com/office/drawing/2015/06/chart">
            <c:ext xmlns:c16="http://schemas.microsoft.com/office/drawing/2014/chart" uri="{C3380CC4-5D6E-409C-BE32-E72D297353CC}">
              <c16:uniqueId val="{00000008-30CE-47FB-92C7-FE2CD381527A}"/>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c:v>
                </c:pt>
                <c:pt idx="2">
                  <c:v>#N/A</c:v>
                </c:pt>
                <c:pt idx="3">
                  <c:v>6.83</c:v>
                </c:pt>
                <c:pt idx="4">
                  <c:v>#N/A</c:v>
                </c:pt>
                <c:pt idx="5">
                  <c:v>7.24</c:v>
                </c:pt>
                <c:pt idx="6">
                  <c:v>#N/A</c:v>
                </c:pt>
                <c:pt idx="7">
                  <c:v>6.02</c:v>
                </c:pt>
                <c:pt idx="8">
                  <c:v>#N/A</c:v>
                </c:pt>
                <c:pt idx="9">
                  <c:v>5.66</c:v>
                </c:pt>
              </c:numCache>
            </c:numRef>
          </c:val>
          <c:extLst xmlns:c16r2="http://schemas.microsoft.com/office/drawing/2015/06/chart">
            <c:ext xmlns:c16="http://schemas.microsoft.com/office/drawing/2014/chart" uri="{C3380CC4-5D6E-409C-BE32-E72D297353CC}">
              <c16:uniqueId val="{00000009-30CE-47FB-92C7-FE2CD381527A}"/>
            </c:ext>
          </c:extLst>
        </c:ser>
        <c:dLbls>
          <c:showLegendKey val="0"/>
          <c:showVal val="0"/>
          <c:showCatName val="0"/>
          <c:showSerName val="0"/>
          <c:showPercent val="0"/>
          <c:showBubbleSize val="0"/>
        </c:dLbls>
        <c:gapWidth val="150"/>
        <c:overlap val="100"/>
        <c:axId val="256867712"/>
        <c:axId val="256881792"/>
      </c:barChart>
      <c:catAx>
        <c:axId val="2568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881792"/>
        <c:crosses val="autoZero"/>
        <c:auto val="1"/>
        <c:lblAlgn val="ctr"/>
        <c:lblOffset val="100"/>
        <c:tickLblSkip val="1"/>
        <c:tickMarkSkip val="1"/>
        <c:noMultiLvlLbl val="0"/>
      </c:catAx>
      <c:valAx>
        <c:axId val="25688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86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31433</c:v>
                </c:pt>
                <c:pt idx="5">
                  <c:v>31182</c:v>
                </c:pt>
                <c:pt idx="8">
                  <c:v>31638</c:v>
                </c:pt>
                <c:pt idx="11">
                  <c:v>32129</c:v>
                </c:pt>
                <c:pt idx="14">
                  <c:v>31905</c:v>
                </c:pt>
              </c:numCache>
            </c:numRef>
          </c:val>
          <c:extLst xmlns:c16r2="http://schemas.microsoft.com/office/drawing/2015/06/chart">
            <c:ext xmlns:c16="http://schemas.microsoft.com/office/drawing/2014/chart" uri="{C3380CC4-5D6E-409C-BE32-E72D297353CC}">
              <c16:uniqueId val="{00000000-3DCC-464A-A08C-E031A22C1C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CC-464A-A08C-E031A22C1C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1296</c:v>
                </c:pt>
                <c:pt idx="3">
                  <c:v>1125</c:v>
                </c:pt>
                <c:pt idx="6">
                  <c:v>1194</c:v>
                </c:pt>
                <c:pt idx="9">
                  <c:v>1041</c:v>
                </c:pt>
                <c:pt idx="12">
                  <c:v>1045</c:v>
                </c:pt>
              </c:numCache>
            </c:numRef>
          </c:val>
          <c:extLst xmlns:c16r2="http://schemas.microsoft.com/office/drawing/2015/06/chart">
            <c:ext xmlns:c16="http://schemas.microsoft.com/office/drawing/2014/chart" uri="{C3380CC4-5D6E-409C-BE32-E72D297353CC}">
              <c16:uniqueId val="{00000002-3DCC-464A-A08C-E031A22C1C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3</c:v>
                </c:pt>
                <c:pt idx="6">
                  <c:v>3</c:v>
                </c:pt>
                <c:pt idx="9">
                  <c:v>1</c:v>
                </c:pt>
                <c:pt idx="12">
                  <c:v>1</c:v>
                </c:pt>
              </c:numCache>
            </c:numRef>
          </c:val>
          <c:extLst xmlns:c16r2="http://schemas.microsoft.com/office/drawing/2015/06/chart">
            <c:ext xmlns:c16="http://schemas.microsoft.com/office/drawing/2014/chart" uri="{C3380CC4-5D6E-409C-BE32-E72D297353CC}">
              <c16:uniqueId val="{00000003-3DCC-464A-A08C-E031A22C1C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6286</c:v>
                </c:pt>
                <c:pt idx="3">
                  <c:v>6216</c:v>
                </c:pt>
                <c:pt idx="6">
                  <c:v>6494</c:v>
                </c:pt>
                <c:pt idx="9">
                  <c:v>6185</c:v>
                </c:pt>
                <c:pt idx="12">
                  <c:v>5618</c:v>
                </c:pt>
              </c:numCache>
            </c:numRef>
          </c:val>
          <c:extLst xmlns:c16r2="http://schemas.microsoft.com/office/drawing/2015/06/chart">
            <c:ext xmlns:c16="http://schemas.microsoft.com/office/drawing/2014/chart" uri="{C3380CC4-5D6E-409C-BE32-E72D297353CC}">
              <c16:uniqueId val="{00000004-3DCC-464A-A08C-E031A22C1C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2333</c:v>
                </c:pt>
                <c:pt idx="3">
                  <c:v>2667</c:v>
                </c:pt>
                <c:pt idx="6">
                  <c:v>3000</c:v>
                </c:pt>
                <c:pt idx="9">
                  <c:v>3333</c:v>
                </c:pt>
                <c:pt idx="12">
                  <c:v>3667</c:v>
                </c:pt>
              </c:numCache>
            </c:numRef>
          </c:val>
          <c:extLst xmlns:c16r2="http://schemas.microsoft.com/office/drawing/2015/06/chart">
            <c:ext xmlns:c16="http://schemas.microsoft.com/office/drawing/2014/chart" uri="{C3380CC4-5D6E-409C-BE32-E72D297353CC}">
              <c16:uniqueId val="{00000005-3DCC-464A-A08C-E031A22C1C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CC-464A-A08C-E031A22C1C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35577</c:v>
                </c:pt>
                <c:pt idx="3">
                  <c:v>33791</c:v>
                </c:pt>
                <c:pt idx="6">
                  <c:v>33241</c:v>
                </c:pt>
                <c:pt idx="9">
                  <c:v>32841</c:v>
                </c:pt>
                <c:pt idx="12">
                  <c:v>31595</c:v>
                </c:pt>
              </c:numCache>
            </c:numRef>
          </c:val>
          <c:extLst xmlns:c16r2="http://schemas.microsoft.com/office/drawing/2015/06/chart">
            <c:ext xmlns:c16="http://schemas.microsoft.com/office/drawing/2014/chart" uri="{C3380CC4-5D6E-409C-BE32-E72D297353CC}">
              <c16:uniqueId val="{00000007-3DCC-464A-A08C-E031A22C1C98}"/>
            </c:ext>
          </c:extLst>
        </c:ser>
        <c:dLbls>
          <c:showLegendKey val="0"/>
          <c:showVal val="0"/>
          <c:showCatName val="0"/>
          <c:showSerName val="0"/>
          <c:showPercent val="0"/>
          <c:showBubbleSize val="0"/>
        </c:dLbls>
        <c:gapWidth val="100"/>
        <c:overlap val="100"/>
        <c:axId val="256793216"/>
        <c:axId val="25695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14063</c:v>
                </c:pt>
                <c:pt idx="2">
                  <c:v>#N/A</c:v>
                </c:pt>
                <c:pt idx="3">
                  <c:v>#N/A</c:v>
                </c:pt>
                <c:pt idx="4">
                  <c:v>12620</c:v>
                </c:pt>
                <c:pt idx="5">
                  <c:v>#N/A</c:v>
                </c:pt>
                <c:pt idx="6">
                  <c:v>#N/A</c:v>
                </c:pt>
                <c:pt idx="7">
                  <c:v>12294</c:v>
                </c:pt>
                <c:pt idx="8">
                  <c:v>#N/A</c:v>
                </c:pt>
                <c:pt idx="9">
                  <c:v>#N/A</c:v>
                </c:pt>
                <c:pt idx="10">
                  <c:v>11272</c:v>
                </c:pt>
                <c:pt idx="11">
                  <c:v>#N/A</c:v>
                </c:pt>
                <c:pt idx="12">
                  <c:v>#N/A</c:v>
                </c:pt>
                <c:pt idx="13">
                  <c:v>10021</c:v>
                </c:pt>
                <c:pt idx="14">
                  <c:v>#N/A</c:v>
                </c:pt>
              </c:numCache>
            </c:numRef>
          </c:val>
          <c:smooth val="0"/>
          <c:extLst xmlns:c16r2="http://schemas.microsoft.com/office/drawing/2015/06/chart">
            <c:ext xmlns:c16="http://schemas.microsoft.com/office/drawing/2014/chart" uri="{C3380CC4-5D6E-409C-BE32-E72D297353CC}">
              <c16:uniqueId val="{00000008-3DCC-464A-A08C-E031A22C1C98}"/>
            </c:ext>
          </c:extLst>
        </c:ser>
        <c:dLbls>
          <c:showLegendKey val="0"/>
          <c:showVal val="0"/>
          <c:showCatName val="0"/>
          <c:showSerName val="0"/>
          <c:showPercent val="0"/>
          <c:showBubbleSize val="0"/>
        </c:dLbls>
        <c:marker val="1"/>
        <c:smooth val="0"/>
        <c:axId val="256793216"/>
        <c:axId val="256951040"/>
      </c:lineChart>
      <c:catAx>
        <c:axId val="2567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951040"/>
        <c:crosses val="autoZero"/>
        <c:auto val="1"/>
        <c:lblAlgn val="ctr"/>
        <c:lblOffset val="100"/>
        <c:tickLblSkip val="1"/>
        <c:tickMarkSkip val="1"/>
        <c:noMultiLvlLbl val="0"/>
      </c:catAx>
      <c:valAx>
        <c:axId val="2569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7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319411</c:v>
                </c:pt>
                <c:pt idx="5">
                  <c:v>321450</c:v>
                </c:pt>
                <c:pt idx="8">
                  <c:v>330413</c:v>
                </c:pt>
                <c:pt idx="11">
                  <c:v>339169</c:v>
                </c:pt>
                <c:pt idx="14">
                  <c:v>344659</c:v>
                </c:pt>
              </c:numCache>
            </c:numRef>
          </c:val>
          <c:extLst xmlns:c16r2="http://schemas.microsoft.com/office/drawing/2015/06/chart">
            <c:ext xmlns:c16="http://schemas.microsoft.com/office/drawing/2014/chart" uri="{C3380CC4-5D6E-409C-BE32-E72D297353CC}">
              <c16:uniqueId val="{00000000-681C-4F96-95B6-E67ACFA029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57087</c:v>
                </c:pt>
                <c:pt idx="5">
                  <c:v>57590</c:v>
                </c:pt>
                <c:pt idx="8">
                  <c:v>58626</c:v>
                </c:pt>
                <c:pt idx="11">
                  <c:v>53843</c:v>
                </c:pt>
                <c:pt idx="14">
                  <c:v>46091</c:v>
                </c:pt>
              </c:numCache>
            </c:numRef>
          </c:val>
          <c:extLst xmlns:c16r2="http://schemas.microsoft.com/office/drawing/2015/06/chart">
            <c:ext xmlns:c16="http://schemas.microsoft.com/office/drawing/2014/chart" uri="{C3380CC4-5D6E-409C-BE32-E72D297353CC}">
              <c16:uniqueId val="{00000001-681C-4F96-95B6-E67ACFA029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63039</c:v>
                </c:pt>
                <c:pt idx="5">
                  <c:v>63080</c:v>
                </c:pt>
                <c:pt idx="8">
                  <c:v>65273</c:v>
                </c:pt>
                <c:pt idx="11">
                  <c:v>69834</c:v>
                </c:pt>
                <c:pt idx="14">
                  <c:v>77197</c:v>
                </c:pt>
              </c:numCache>
            </c:numRef>
          </c:val>
          <c:extLst xmlns:c16r2="http://schemas.microsoft.com/office/drawing/2015/06/chart">
            <c:ext xmlns:c16="http://schemas.microsoft.com/office/drawing/2014/chart" uri="{C3380CC4-5D6E-409C-BE32-E72D297353CC}">
              <c16:uniqueId val="{00000002-681C-4F96-95B6-E67ACFA029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1C-4F96-95B6-E67ACFA029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1C-4F96-95B6-E67ACFA029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1C-4F96-95B6-E67ACFA029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39382</c:v>
                </c:pt>
                <c:pt idx="3">
                  <c:v>37202</c:v>
                </c:pt>
                <c:pt idx="6">
                  <c:v>37163</c:v>
                </c:pt>
                <c:pt idx="9">
                  <c:v>69090</c:v>
                </c:pt>
                <c:pt idx="12">
                  <c:v>66422</c:v>
                </c:pt>
              </c:numCache>
            </c:numRef>
          </c:val>
          <c:extLst xmlns:c16r2="http://schemas.microsoft.com/office/drawing/2015/06/chart">
            <c:ext xmlns:c16="http://schemas.microsoft.com/office/drawing/2014/chart" uri="{C3380CC4-5D6E-409C-BE32-E72D297353CC}">
              <c16:uniqueId val="{00000006-681C-4F96-95B6-E67ACFA029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c:v>
                </c:pt>
                <c:pt idx="3">
                  <c:v>81</c:v>
                </c:pt>
                <c:pt idx="6">
                  <c:v>63</c:v>
                </c:pt>
                <c:pt idx="9">
                  <c:v>52</c:v>
                </c:pt>
                <c:pt idx="12">
                  <c:v>41</c:v>
                </c:pt>
              </c:numCache>
            </c:numRef>
          </c:val>
          <c:extLst xmlns:c16r2="http://schemas.microsoft.com/office/drawing/2015/06/chart">
            <c:ext xmlns:c16="http://schemas.microsoft.com/office/drawing/2014/chart" uri="{C3380CC4-5D6E-409C-BE32-E72D297353CC}">
              <c16:uniqueId val="{00000007-681C-4F96-95B6-E67ACFA029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88999</c:v>
                </c:pt>
                <c:pt idx="3">
                  <c:v>84325</c:v>
                </c:pt>
                <c:pt idx="6">
                  <c:v>84476</c:v>
                </c:pt>
                <c:pt idx="9">
                  <c:v>77038</c:v>
                </c:pt>
                <c:pt idx="12">
                  <c:v>70958</c:v>
                </c:pt>
              </c:numCache>
            </c:numRef>
          </c:val>
          <c:extLst xmlns:c16r2="http://schemas.microsoft.com/office/drawing/2015/06/chart">
            <c:ext xmlns:c16="http://schemas.microsoft.com/office/drawing/2014/chart" uri="{C3380CC4-5D6E-409C-BE32-E72D297353CC}">
              <c16:uniqueId val="{00000008-681C-4F96-95B6-E67ACFA029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12493</c:v>
                </c:pt>
                <c:pt idx="3">
                  <c:v>12337</c:v>
                </c:pt>
                <c:pt idx="6">
                  <c:v>11522</c:v>
                </c:pt>
                <c:pt idx="9">
                  <c:v>10676</c:v>
                </c:pt>
                <c:pt idx="12">
                  <c:v>9466</c:v>
                </c:pt>
              </c:numCache>
            </c:numRef>
          </c:val>
          <c:extLst xmlns:c16r2="http://schemas.microsoft.com/office/drawing/2015/06/chart">
            <c:ext xmlns:c16="http://schemas.microsoft.com/office/drawing/2014/chart" uri="{C3380CC4-5D6E-409C-BE32-E72D297353CC}">
              <c16:uniqueId val="{00000009-681C-4F96-95B6-E67ACFA029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286862</c:v>
                </c:pt>
                <c:pt idx="3">
                  <c:v>283000</c:v>
                </c:pt>
                <c:pt idx="6">
                  <c:v>281064</c:v>
                </c:pt>
                <c:pt idx="9">
                  <c:v>282790</c:v>
                </c:pt>
                <c:pt idx="12">
                  <c:v>281322</c:v>
                </c:pt>
              </c:numCache>
            </c:numRef>
          </c:val>
          <c:extLst xmlns:c16r2="http://schemas.microsoft.com/office/drawing/2015/06/chart">
            <c:ext xmlns:c16="http://schemas.microsoft.com/office/drawing/2014/chart" uri="{C3380CC4-5D6E-409C-BE32-E72D297353CC}">
              <c16:uniqueId val="{0000000A-681C-4F96-95B6-E67ACFA0290E}"/>
            </c:ext>
          </c:extLst>
        </c:ser>
        <c:dLbls>
          <c:showLegendKey val="0"/>
          <c:showVal val="0"/>
          <c:showCatName val="0"/>
          <c:showSerName val="0"/>
          <c:showPercent val="0"/>
          <c:showBubbleSize val="0"/>
        </c:dLbls>
        <c:gapWidth val="100"/>
        <c:overlap val="100"/>
        <c:axId val="264336128"/>
        <c:axId val="26433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81C-4F96-95B6-E67ACFA0290E}"/>
            </c:ext>
          </c:extLst>
        </c:ser>
        <c:dLbls>
          <c:showLegendKey val="0"/>
          <c:showVal val="0"/>
          <c:showCatName val="0"/>
          <c:showSerName val="0"/>
          <c:showPercent val="0"/>
          <c:showBubbleSize val="0"/>
        </c:dLbls>
        <c:marker val="1"/>
        <c:smooth val="0"/>
        <c:axId val="264336128"/>
        <c:axId val="264338048"/>
      </c:lineChart>
      <c:catAx>
        <c:axId val="2643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4338048"/>
        <c:crosses val="autoZero"/>
        <c:auto val="1"/>
        <c:lblAlgn val="ctr"/>
        <c:lblOffset val="100"/>
        <c:tickLblSkip val="1"/>
        <c:tickMarkSkip val="1"/>
        <c:noMultiLvlLbl val="0"/>
      </c:catAx>
      <c:valAx>
        <c:axId val="26433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3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15169</c:v>
                </c:pt>
                <c:pt idx="1">
                  <c:v>15200</c:v>
                </c:pt>
                <c:pt idx="2">
                  <c:v>15225</c:v>
                </c:pt>
              </c:numCache>
            </c:numRef>
          </c:val>
          <c:extLst xmlns:c16r2="http://schemas.microsoft.com/office/drawing/2015/06/chart">
            <c:ext xmlns:c16="http://schemas.microsoft.com/office/drawing/2014/chart" uri="{C3380CC4-5D6E-409C-BE32-E72D297353CC}">
              <c16:uniqueId val="{00000000-1E77-4B28-B4E0-F785E83601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872</c:v>
                </c:pt>
                <c:pt idx="1">
                  <c:v>951</c:v>
                </c:pt>
                <c:pt idx="2">
                  <c:v>1031</c:v>
                </c:pt>
              </c:numCache>
            </c:numRef>
          </c:val>
          <c:extLst xmlns:c16r2="http://schemas.microsoft.com/office/drawing/2015/06/chart">
            <c:ext xmlns:c16="http://schemas.microsoft.com/office/drawing/2014/chart" uri="{C3380CC4-5D6E-409C-BE32-E72D297353CC}">
              <c16:uniqueId val="{00000001-1E77-4B28-B4E0-F785E83601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21389</c:v>
                </c:pt>
                <c:pt idx="1">
                  <c:v>25553</c:v>
                </c:pt>
                <c:pt idx="2">
                  <c:v>29864</c:v>
                </c:pt>
              </c:numCache>
            </c:numRef>
          </c:val>
          <c:extLst xmlns:c16r2="http://schemas.microsoft.com/office/drawing/2015/06/chart">
            <c:ext xmlns:c16="http://schemas.microsoft.com/office/drawing/2014/chart" uri="{C3380CC4-5D6E-409C-BE32-E72D297353CC}">
              <c16:uniqueId val="{00000002-1E77-4B28-B4E0-F785E8360133}"/>
            </c:ext>
          </c:extLst>
        </c:ser>
        <c:dLbls>
          <c:showLegendKey val="0"/>
          <c:showVal val="0"/>
          <c:showCatName val="0"/>
          <c:showSerName val="0"/>
          <c:showPercent val="0"/>
          <c:showBubbleSize val="0"/>
        </c:dLbls>
        <c:gapWidth val="120"/>
        <c:overlap val="100"/>
        <c:axId val="264471296"/>
        <c:axId val="264472832"/>
      </c:barChart>
      <c:catAx>
        <c:axId val="2644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4472832"/>
        <c:crosses val="autoZero"/>
        <c:auto val="1"/>
        <c:lblAlgn val="ctr"/>
        <c:lblOffset val="100"/>
        <c:tickLblSkip val="1"/>
        <c:tickMarkSkip val="1"/>
        <c:noMultiLvlLbl val="0"/>
      </c:catAx>
      <c:valAx>
        <c:axId val="264472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447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年度の実質公債費比率の分子は、公債費元利償還金の</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億円の減などにより、前年より</a:t>
          </a:r>
          <a:r>
            <a:rPr kumimoji="1" lang="en-US" altLang="ja-JP" sz="1400">
              <a:solidFill>
                <a:sysClr val="windowText" lastClr="000000"/>
              </a:solidFill>
              <a:latin typeface="ＭＳ ゴシック" pitchFamily="49" charset="-128"/>
              <a:ea typeface="ＭＳ ゴシック" pitchFamily="49" charset="-128"/>
            </a:rPr>
            <a:t>12.5</a:t>
          </a:r>
          <a:r>
            <a:rPr kumimoji="1" lang="ja-JP" altLang="en-US" sz="1400">
              <a:solidFill>
                <a:sysClr val="windowText" lastClr="000000"/>
              </a:solidFill>
              <a:latin typeface="ＭＳ ゴシック" pitchFamily="49" charset="-128"/>
              <a:ea typeface="ＭＳ ゴシック" pitchFamily="49" charset="-128"/>
            </a:rPr>
            <a:t>億円の減となった。本市では、中期財政計画（平成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年度から令和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年度まで）において、中長期的な視点から規律ある財政運営を行い、不足の事態が生じても住民サービスを安定的かつ継続的に提供できる強固な財政基盤を構築するため、一人あたり市債残高に加え、実質公債費比率を「類似政令指定都市（平成</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年度以降に合併を行い政令指定都市に移行した</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都市）平均を下回る」ことを補足目標としている。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市場公募債（</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年満期一括償還）を平成</a:t>
          </a:r>
          <a:r>
            <a:rPr kumimoji="1" lang="en-US" altLang="ja-JP" sz="900">
              <a:latin typeface="ＭＳ ゴシック" pitchFamily="49" charset="-128"/>
              <a:ea typeface="ＭＳ ゴシック" pitchFamily="49" charset="-128"/>
            </a:rPr>
            <a:t>19</a:t>
          </a:r>
          <a:r>
            <a:rPr kumimoji="1" lang="ja-JP" altLang="en-US" sz="900">
              <a:latin typeface="ＭＳ ゴシック" pitchFamily="49" charset="-128"/>
              <a:ea typeface="ＭＳ ゴシック" pitchFamily="49" charset="-128"/>
            </a:rPr>
            <a:t>年度より発行。発行年度の翌年度から</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年間、発行額の</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を毎年減債基金へ積み立てている。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年度は積立額と同額を取り崩したことにより、平成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年度末減債基金残高の増減は生じなかった。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20</a:t>
          </a:r>
          <a:r>
            <a:rPr kumimoji="1" lang="ja-JP" altLang="en-US" sz="1300">
              <a:solidFill>
                <a:sysClr val="windowText" lastClr="000000"/>
              </a:solidFill>
              <a:latin typeface="ＭＳ ゴシック" pitchFamily="49" charset="-128"/>
              <a:ea typeface="ＭＳ ゴシック" pitchFamily="49" charset="-128"/>
            </a:rPr>
            <a:t>年度以降、将来負担比率の分子は減少してきたが、平成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年度は、前年度比</a:t>
          </a:r>
          <a:r>
            <a:rPr kumimoji="1" lang="en-US" altLang="ja-JP" sz="1300">
              <a:solidFill>
                <a:sysClr val="windowText" lastClr="000000"/>
              </a:solidFill>
              <a:latin typeface="ＭＳ ゴシック" pitchFamily="49" charset="-128"/>
              <a:ea typeface="ＭＳ ゴシック" pitchFamily="49" charset="-128"/>
            </a:rPr>
            <a:t>165</a:t>
          </a:r>
          <a:r>
            <a:rPr kumimoji="1" lang="ja-JP" altLang="en-US" sz="1300">
              <a:solidFill>
                <a:sysClr val="windowText" lastClr="000000"/>
              </a:solidFill>
              <a:latin typeface="ＭＳ ゴシック" pitchFamily="49" charset="-128"/>
              <a:ea typeface="ＭＳ ゴシック" pitchFamily="49" charset="-128"/>
            </a:rPr>
            <a:t>億円の減となった。この主な要因として、下水道市債残高の減や退職手当支給率の引下げなどにより、将来負担額が前年度比</a:t>
          </a:r>
          <a:r>
            <a:rPr kumimoji="1" lang="en-US" altLang="ja-JP" sz="1300">
              <a:solidFill>
                <a:sysClr val="windowText" lastClr="000000"/>
              </a:solidFill>
              <a:latin typeface="ＭＳ ゴシック" pitchFamily="49" charset="-128"/>
              <a:ea typeface="ＭＳ ゴシック" pitchFamily="49" charset="-128"/>
            </a:rPr>
            <a:t>114</a:t>
          </a:r>
          <a:r>
            <a:rPr kumimoji="1" lang="ja-JP" altLang="en-US" sz="1300">
              <a:solidFill>
                <a:sysClr val="windowText" lastClr="000000"/>
              </a:solidFill>
              <a:latin typeface="ＭＳ ゴシック" pitchFamily="49" charset="-128"/>
              <a:ea typeface="ＭＳ ゴシック" pitchFamily="49" charset="-128"/>
            </a:rPr>
            <a:t>億円の減となったことが挙げられる。</a:t>
          </a:r>
        </a:p>
        <a:p>
          <a:r>
            <a:rPr kumimoji="1" lang="ja-JP" altLang="en-US" sz="1300">
              <a:solidFill>
                <a:sysClr val="windowText" lastClr="000000"/>
              </a:solidFill>
              <a:latin typeface="ＭＳ ゴシック" pitchFamily="49" charset="-128"/>
              <a:ea typeface="ＭＳ ゴシック" pitchFamily="49" charset="-128"/>
            </a:rPr>
            <a:t>また、充当可能財源等については、充当可能基金が一般廃棄物処理施設整備事業基金などへの積み立てにより前年度比</a:t>
          </a:r>
          <a:r>
            <a:rPr kumimoji="1" lang="en-US" altLang="ja-JP" sz="1300">
              <a:solidFill>
                <a:sysClr val="windowText" lastClr="000000"/>
              </a:solidFill>
              <a:latin typeface="ＭＳ ゴシック" pitchFamily="49" charset="-128"/>
              <a:ea typeface="ＭＳ ゴシック" pitchFamily="49" charset="-128"/>
            </a:rPr>
            <a:t>74</a:t>
          </a:r>
          <a:r>
            <a:rPr kumimoji="1" lang="ja-JP" altLang="en-US" sz="1300">
              <a:solidFill>
                <a:sysClr val="windowText" lastClr="000000"/>
              </a:solidFill>
              <a:latin typeface="ＭＳ ゴシック" pitchFamily="49" charset="-128"/>
              <a:ea typeface="ＭＳ ゴシック" pitchFamily="49" charset="-128"/>
            </a:rPr>
            <a:t>億円の増、充当可能特定歳入として、都市計画事業に係る地方債残高の減に伴う都市計画事業税充当額の減等により前年度比</a:t>
          </a:r>
          <a:r>
            <a:rPr kumimoji="1" lang="en-US" altLang="ja-JP" sz="1300">
              <a:solidFill>
                <a:sysClr val="windowText" lastClr="000000"/>
              </a:solidFill>
              <a:latin typeface="ＭＳ ゴシック" pitchFamily="49" charset="-128"/>
              <a:ea typeface="ＭＳ ゴシック" pitchFamily="49" charset="-128"/>
            </a:rPr>
            <a:t>78</a:t>
          </a:r>
          <a:r>
            <a:rPr kumimoji="1" lang="ja-JP" altLang="en-US" sz="1300">
              <a:solidFill>
                <a:sysClr val="windowText" lastClr="000000"/>
              </a:solidFill>
              <a:latin typeface="ＭＳ ゴシック" pitchFamily="49" charset="-128"/>
              <a:ea typeface="ＭＳ ゴシック" pitchFamily="49" charset="-128"/>
            </a:rPr>
            <a:t>億円の減、基準財政需要額算入見込額が臨時財政対策債などの増により前年度比</a:t>
          </a:r>
          <a:r>
            <a:rPr kumimoji="1" lang="en-US" altLang="ja-JP" sz="1300">
              <a:solidFill>
                <a:sysClr val="windowText" lastClr="000000"/>
              </a:solidFill>
              <a:latin typeface="ＭＳ ゴシック" pitchFamily="49" charset="-128"/>
              <a:ea typeface="ＭＳ ゴシック" pitchFamily="49" charset="-128"/>
            </a:rPr>
            <a:t>55</a:t>
          </a:r>
          <a:r>
            <a:rPr kumimoji="1" lang="ja-JP" altLang="en-US" sz="1300">
              <a:solidFill>
                <a:sysClr val="windowText" lastClr="000000"/>
              </a:solidFill>
              <a:latin typeface="ＭＳ ゴシック" pitchFamily="49" charset="-128"/>
              <a:ea typeface="ＭＳ ゴシック" pitchFamily="49" charset="-128"/>
            </a:rPr>
            <a:t>億円の増となったことも要因である。今後についても、規律ある財政運営を推進することで、引き続き将来負担比率が中期財政計画（平成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年度から令和</a:t>
          </a:r>
          <a:r>
            <a:rPr kumimoji="1" lang="en-US" altLang="ja-JP" sz="1300">
              <a:solidFill>
                <a:sysClr val="windowText" lastClr="000000"/>
              </a:solidFill>
              <a:latin typeface="ＭＳ ゴシック" pitchFamily="49" charset="-128"/>
              <a:ea typeface="ＭＳ ゴシック" pitchFamily="49" charset="-128"/>
            </a:rPr>
            <a:t>6</a:t>
          </a:r>
          <a:r>
            <a:rPr kumimoji="1" lang="ja-JP" altLang="en-US" sz="1300">
              <a:solidFill>
                <a:sysClr val="windowText" lastClr="000000"/>
              </a:solidFill>
              <a:latin typeface="ＭＳ ゴシック" pitchFamily="49" charset="-128"/>
              <a:ea typeface="ＭＳ ゴシック" pitchFamily="49" charset="-128"/>
            </a:rPr>
            <a:t>年度まで）において目標としている、「実質</a:t>
          </a:r>
          <a:r>
            <a:rPr kumimoji="1" lang="en-US" altLang="ja-JP" sz="1300">
              <a:solidFill>
                <a:sysClr val="windowText" lastClr="000000"/>
              </a:solidFill>
              <a:latin typeface="ＭＳ ゴシック" pitchFamily="49" charset="-128"/>
              <a:ea typeface="ＭＳ ゴシック" pitchFamily="49" charset="-128"/>
            </a:rPr>
            <a:t>0%</a:t>
          </a:r>
          <a:r>
            <a:rPr kumimoji="1" lang="ja-JP" altLang="en-US" sz="1300">
              <a:solidFill>
                <a:sysClr val="windowText" lastClr="000000"/>
              </a:solidFill>
              <a:latin typeface="ＭＳ ゴシック" pitchFamily="49" charset="-128"/>
              <a:ea typeface="ＭＳ ゴシック" pitchFamily="49" charset="-128"/>
            </a:rPr>
            <a:t>近傍を維持」できるよう努めていく。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億円の増となったが、その主な要因はその他特定目的基金が前年度比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億円の増となったことによるものであり、一般廃棄物処理施設整備事業基金や商工業振興施設整備基金等への積立金が主な増要因となっている。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年度は所期の目的を達したとして、庁舎整備基金を廃止し、資産管理基金へ統合した。</a:t>
          </a: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積立額が多い上位５基金について、抜粋して記載。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・一般廃棄物処理施設整備事業基金：一般廃棄物処理施設の整備及びその関連事業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（新たな清掃工場を建設しており、その財源とすることを予定）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・商工業振興施設整備基金：企業立地促進助成事業（補助金）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・地域振興等基金：地域住民の連帯の強化又は地域振興等のための事業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（合併特例債により造成した基金。毎年度の活用上限が償還済額に制限されている）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・津波対策事業基金：防潮堤の整備等、津波対策事業</a:t>
          </a: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・一般廃棄物処理施設整備事業基金について、新清掃工場に対する財源確保を目的とした積立てにより、前年度比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・商工業振興施設整備基金について、立地企業に対する補助金に要する経費の積立てにより、前年度比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百万円の増であるが、運用利子の増加によるものであり、基金残高は同規模で推移している。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7030A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・規律ある財政運営に取り組むとともに、基金の主旨に沿って、不測の事態に対応できる規模を維持する。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百万円の増は、運用利子の増加によるもの。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・市債の元利償還金の財源とするなど、活用していく。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類似団体内では中位に位置。景気低迷に伴う市税の減等により平成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年度をピークに悪化していたが、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年度にかけて法人市民税の税収の増などにより基準財政収入額が増加し、改善傾向となる。平成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、県費負担教職員の権限移譲に伴い、基準財政需要額が増加したことなどにより前年度より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今後も行財政改革により歳出の削減に努めるとともに歳入の確保に努め、財政基盤を強化していく。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153670</xdr:rowOff>
    </xdr:to>
    <xdr:cxnSp macro="">
      <xdr:nvCxnSpPr>
        <xdr:cNvPr id="67" name="直線コネクタ 66"/>
        <xdr:cNvCxnSpPr/>
      </xdr:nvCxnSpPr>
      <xdr:spPr>
        <a:xfrm>
          <a:off x="4114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153670</xdr:rowOff>
    </xdr:to>
    <xdr:cxnSp macro="">
      <xdr:nvCxnSpPr>
        <xdr:cNvPr id="76" name="直線コネクタ 75"/>
        <xdr:cNvCxnSpPr/>
      </xdr:nvCxnSpPr>
      <xdr:spPr>
        <a:xfrm flipV="1">
          <a:off x="1447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年度以降、道路維持補修費や扶助費などの経常経費の増加に伴い年々悪化傾向にあったが、平成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年度は人件費（退職金）等の経常経費充当一般財源（分子）が前年度比</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億円の減となったことや、税率引上げの影響の平年度化などによる地方消費税交付金の増などによ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経常一般財源（分母）が前年度比</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億円の増となったことにより、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年ぶりに改善した。平成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年度は経常一般財源が、地方消費税交付金の減及び臨時財政対策債の減等により減少。平成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年度は、県費負担教職員の権限移譲に伴う道府県民税所得割臨時交付金や、市税などの増に伴う経常一般財源の増加により、経常収支比率は前年度より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年度は、市税などの経常経費充当一般財源（分母）が権限委譲に伴う難病患者等支援事業などの経常経費充当一般財源（分子）の増を上回り、前年度より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ポイン改善した。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19755</xdr:rowOff>
    </xdr:from>
    <xdr:to>
      <xdr:col>23</xdr:col>
      <xdr:colOff>133350</xdr:colOff>
      <xdr:row>59</xdr:row>
      <xdr:rowOff>89605</xdr:rowOff>
    </xdr:to>
    <xdr:cxnSp macro="">
      <xdr:nvCxnSpPr>
        <xdr:cNvPr id="130" name="直線コネクタ 129"/>
        <xdr:cNvCxnSpPr/>
      </xdr:nvCxnSpPr>
      <xdr:spPr>
        <a:xfrm flipV="1">
          <a:off x="4114800" y="996385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89605</xdr:rowOff>
    </xdr:from>
    <xdr:to>
      <xdr:col>19</xdr:col>
      <xdr:colOff>133350</xdr:colOff>
      <xdr:row>60</xdr:row>
      <xdr:rowOff>105833</xdr:rowOff>
    </xdr:to>
    <xdr:cxnSp macro="">
      <xdr:nvCxnSpPr>
        <xdr:cNvPr id="133" name="直線コネクタ 132"/>
        <xdr:cNvCxnSpPr/>
      </xdr:nvCxnSpPr>
      <xdr:spPr>
        <a:xfrm flipV="1">
          <a:off x="3225800" y="102051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60</xdr:row>
      <xdr:rowOff>105833</xdr:rowOff>
    </xdr:to>
    <xdr:cxnSp macro="">
      <xdr:nvCxnSpPr>
        <xdr:cNvPr id="136" name="直線コネクタ 135"/>
        <xdr:cNvCxnSpPr/>
      </xdr:nvCxnSpPr>
      <xdr:spPr>
        <a:xfrm>
          <a:off x="2336800" y="1003088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59</xdr:row>
      <xdr:rowOff>103011</xdr:rowOff>
    </xdr:to>
    <xdr:cxnSp macro="">
      <xdr:nvCxnSpPr>
        <xdr:cNvPr id="139" name="直線コネクタ 138"/>
        <xdr:cNvCxnSpPr/>
      </xdr:nvCxnSpPr>
      <xdr:spPr>
        <a:xfrm flipV="1">
          <a:off x="1447800" y="100308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140405</xdr:rowOff>
    </xdr:from>
    <xdr:to>
      <xdr:col>23</xdr:col>
      <xdr:colOff>184150</xdr:colOff>
      <xdr:row>58</xdr:row>
      <xdr:rowOff>70555</xdr:rowOff>
    </xdr:to>
    <xdr:sp macro="" textlink="">
      <xdr:nvSpPr>
        <xdr:cNvPr id="149" name="楕円 148"/>
        <xdr:cNvSpPr/>
      </xdr:nvSpPr>
      <xdr:spPr>
        <a:xfrm>
          <a:off x="49022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61682</xdr:rowOff>
    </xdr:from>
    <xdr:ext cx="762000" cy="259045"/>
    <xdr:sp macro="" textlink="">
      <xdr:nvSpPr>
        <xdr:cNvPr id="150" name="財政構造の弾力性該当値テキスト"/>
        <xdr:cNvSpPr txBox="1"/>
      </xdr:nvSpPr>
      <xdr:spPr>
        <a:xfrm>
          <a:off x="5041900" y="98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38805</xdr:rowOff>
    </xdr:from>
    <xdr:to>
      <xdr:col>19</xdr:col>
      <xdr:colOff>184150</xdr:colOff>
      <xdr:row>59</xdr:row>
      <xdr:rowOff>140405</xdr:rowOff>
    </xdr:to>
    <xdr:sp macro="" textlink="">
      <xdr:nvSpPr>
        <xdr:cNvPr id="151" name="楕円 150"/>
        <xdr:cNvSpPr/>
      </xdr:nvSpPr>
      <xdr:spPr>
        <a:xfrm>
          <a:off x="4064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150582</xdr:rowOff>
    </xdr:from>
    <xdr:ext cx="736600" cy="259045"/>
    <xdr:sp macro="" textlink="">
      <xdr:nvSpPr>
        <xdr:cNvPr id="152" name="テキスト ボックス 151"/>
        <xdr:cNvSpPr txBox="1"/>
      </xdr:nvSpPr>
      <xdr:spPr>
        <a:xfrm>
          <a:off x="3733800" y="992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3" name="楕円 152"/>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54" name="テキスト ボックス 153"/>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35983</xdr:rowOff>
    </xdr:from>
    <xdr:to>
      <xdr:col>11</xdr:col>
      <xdr:colOff>82550</xdr:colOff>
      <xdr:row>58</xdr:row>
      <xdr:rowOff>137583</xdr:rowOff>
    </xdr:to>
    <xdr:sp macro="" textlink="">
      <xdr:nvSpPr>
        <xdr:cNvPr id="155" name="楕円 154"/>
        <xdr:cNvSpPr/>
      </xdr:nvSpPr>
      <xdr:spPr>
        <a:xfrm>
          <a:off x="2286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147760</xdr:rowOff>
    </xdr:from>
    <xdr:ext cx="762000" cy="259045"/>
    <xdr:sp macro="" textlink="">
      <xdr:nvSpPr>
        <xdr:cNvPr id="156" name="テキスト ボックス 155"/>
        <xdr:cNvSpPr txBox="1"/>
      </xdr:nvSpPr>
      <xdr:spPr>
        <a:xfrm>
          <a:off x="1955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52211</xdr:rowOff>
    </xdr:from>
    <xdr:to>
      <xdr:col>7</xdr:col>
      <xdr:colOff>31750</xdr:colOff>
      <xdr:row>59</xdr:row>
      <xdr:rowOff>153811</xdr:rowOff>
    </xdr:to>
    <xdr:sp macro="" textlink="">
      <xdr:nvSpPr>
        <xdr:cNvPr id="157" name="楕円 156"/>
        <xdr:cNvSpPr/>
      </xdr:nvSpPr>
      <xdr:spPr>
        <a:xfrm>
          <a:off x="13970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163988</xdr:rowOff>
    </xdr:from>
    <xdr:ext cx="762000" cy="259045"/>
    <xdr:sp macro="" textlink="">
      <xdr:nvSpPr>
        <xdr:cNvPr id="158" name="テキスト ボックス 157"/>
        <xdr:cNvSpPr txBox="1"/>
      </xdr:nvSpPr>
      <xdr:spPr>
        <a:xfrm>
          <a:off x="1066800" y="9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年度は、維持補修費が前年度比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億円減となったことにより、全国平均は上回った。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年間で職員定数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28003</xdr:rowOff>
    </xdr:from>
    <xdr:to>
      <xdr:col>23</xdr:col>
      <xdr:colOff>133350</xdr:colOff>
      <xdr:row>86</xdr:row>
      <xdr:rowOff>39928</xdr:rowOff>
    </xdr:to>
    <xdr:cxnSp macro="">
      <xdr:nvCxnSpPr>
        <xdr:cNvPr id="193" name="直線コネクタ 192"/>
        <xdr:cNvCxnSpPr/>
      </xdr:nvCxnSpPr>
      <xdr:spPr>
        <a:xfrm flipV="1">
          <a:off x="4114800" y="14772703"/>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120092</xdr:rowOff>
    </xdr:from>
    <xdr:to>
      <xdr:col>19</xdr:col>
      <xdr:colOff>133350</xdr:colOff>
      <xdr:row>86</xdr:row>
      <xdr:rowOff>39928</xdr:rowOff>
    </xdr:to>
    <xdr:cxnSp macro="">
      <xdr:nvCxnSpPr>
        <xdr:cNvPr id="196" name="直線コネクタ 195"/>
        <xdr:cNvCxnSpPr/>
      </xdr:nvCxnSpPr>
      <xdr:spPr>
        <a:xfrm>
          <a:off x="3225800" y="14007542"/>
          <a:ext cx="889000" cy="77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73822</xdr:rowOff>
    </xdr:from>
    <xdr:to>
      <xdr:col>15</xdr:col>
      <xdr:colOff>82550</xdr:colOff>
      <xdr:row>81</xdr:row>
      <xdr:rowOff>120092</xdr:rowOff>
    </xdr:to>
    <xdr:cxnSp macro="">
      <xdr:nvCxnSpPr>
        <xdr:cNvPr id="199" name="直線コネクタ 198"/>
        <xdr:cNvCxnSpPr/>
      </xdr:nvCxnSpPr>
      <xdr:spPr>
        <a:xfrm>
          <a:off x="2336800" y="13961272"/>
          <a:ext cx="889000" cy="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32922</xdr:rowOff>
    </xdr:from>
    <xdr:to>
      <xdr:col>11</xdr:col>
      <xdr:colOff>31750</xdr:colOff>
      <xdr:row>81</xdr:row>
      <xdr:rowOff>73822</xdr:rowOff>
    </xdr:to>
    <xdr:cxnSp macro="">
      <xdr:nvCxnSpPr>
        <xdr:cNvPr id="202" name="直線コネクタ 201"/>
        <xdr:cNvCxnSpPr/>
      </xdr:nvCxnSpPr>
      <xdr:spPr>
        <a:xfrm>
          <a:off x="1447800" y="13920372"/>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148653</xdr:rowOff>
    </xdr:from>
    <xdr:to>
      <xdr:col>23</xdr:col>
      <xdr:colOff>184150</xdr:colOff>
      <xdr:row>86</xdr:row>
      <xdr:rowOff>78803</xdr:rowOff>
    </xdr:to>
    <xdr:sp macro="" textlink="">
      <xdr:nvSpPr>
        <xdr:cNvPr id="212" name="楕円 211"/>
        <xdr:cNvSpPr/>
      </xdr:nvSpPr>
      <xdr:spPr>
        <a:xfrm>
          <a:off x="4902200" y="147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165180</xdr:rowOff>
    </xdr:from>
    <xdr:ext cx="762000" cy="259045"/>
    <xdr:sp macro="" textlink="">
      <xdr:nvSpPr>
        <xdr:cNvPr id="213" name="人件費・物件費等の状況該当値テキスト"/>
        <xdr:cNvSpPr txBox="1"/>
      </xdr:nvSpPr>
      <xdr:spPr>
        <a:xfrm>
          <a:off x="5041900" y="1456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160578</xdr:rowOff>
    </xdr:from>
    <xdr:to>
      <xdr:col>19</xdr:col>
      <xdr:colOff>184150</xdr:colOff>
      <xdr:row>86</xdr:row>
      <xdr:rowOff>90728</xdr:rowOff>
    </xdr:to>
    <xdr:sp macro="" textlink="">
      <xdr:nvSpPr>
        <xdr:cNvPr id="214" name="楕円 213"/>
        <xdr:cNvSpPr/>
      </xdr:nvSpPr>
      <xdr:spPr>
        <a:xfrm>
          <a:off x="4064000" y="14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100905</xdr:rowOff>
    </xdr:from>
    <xdr:ext cx="736600" cy="259045"/>
    <xdr:sp macro="" textlink="">
      <xdr:nvSpPr>
        <xdr:cNvPr id="215" name="テキスト ボックス 214"/>
        <xdr:cNvSpPr txBox="1"/>
      </xdr:nvSpPr>
      <xdr:spPr>
        <a:xfrm>
          <a:off x="3733800" y="1450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69292</xdr:rowOff>
    </xdr:from>
    <xdr:to>
      <xdr:col>15</xdr:col>
      <xdr:colOff>133350</xdr:colOff>
      <xdr:row>81</xdr:row>
      <xdr:rowOff>170892</xdr:rowOff>
    </xdr:to>
    <xdr:sp macro="" textlink="">
      <xdr:nvSpPr>
        <xdr:cNvPr id="216" name="楕円 215"/>
        <xdr:cNvSpPr/>
      </xdr:nvSpPr>
      <xdr:spPr>
        <a:xfrm>
          <a:off x="3175000" y="139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9619</xdr:rowOff>
    </xdr:from>
    <xdr:ext cx="762000" cy="259045"/>
    <xdr:sp macro="" textlink="">
      <xdr:nvSpPr>
        <xdr:cNvPr id="217" name="テキスト ボックス 216"/>
        <xdr:cNvSpPr txBox="1"/>
      </xdr:nvSpPr>
      <xdr:spPr>
        <a:xfrm>
          <a:off x="2844800" y="137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23022</xdr:rowOff>
    </xdr:from>
    <xdr:to>
      <xdr:col>11</xdr:col>
      <xdr:colOff>82550</xdr:colOff>
      <xdr:row>81</xdr:row>
      <xdr:rowOff>124622</xdr:rowOff>
    </xdr:to>
    <xdr:sp macro="" textlink="">
      <xdr:nvSpPr>
        <xdr:cNvPr id="218" name="楕円 217"/>
        <xdr:cNvSpPr/>
      </xdr:nvSpPr>
      <xdr:spPr>
        <a:xfrm>
          <a:off x="2286000" y="139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134799</xdr:rowOff>
    </xdr:from>
    <xdr:ext cx="762000" cy="259045"/>
    <xdr:sp macro="" textlink="">
      <xdr:nvSpPr>
        <xdr:cNvPr id="219" name="テキスト ボックス 218"/>
        <xdr:cNvSpPr txBox="1"/>
      </xdr:nvSpPr>
      <xdr:spPr>
        <a:xfrm>
          <a:off x="1955800" y="136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153572</xdr:rowOff>
    </xdr:from>
    <xdr:to>
      <xdr:col>7</xdr:col>
      <xdr:colOff>31750</xdr:colOff>
      <xdr:row>81</xdr:row>
      <xdr:rowOff>83722</xdr:rowOff>
    </xdr:to>
    <xdr:sp macro="" textlink="">
      <xdr:nvSpPr>
        <xdr:cNvPr id="220" name="楕円 219"/>
        <xdr:cNvSpPr/>
      </xdr:nvSpPr>
      <xdr:spPr>
        <a:xfrm>
          <a:off x="1397000" y="1386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93899</xdr:rowOff>
    </xdr:from>
    <xdr:ext cx="762000" cy="259045"/>
    <xdr:sp macro="" textlink="">
      <xdr:nvSpPr>
        <xdr:cNvPr id="221" name="テキスト ボックス 220"/>
        <xdr:cNvSpPr txBox="1"/>
      </xdr:nvSpPr>
      <xdr:spPr>
        <a:xfrm>
          <a:off x="1066800" y="1363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58" name="直線コネクタ 257"/>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122766</xdr:rowOff>
    </xdr:to>
    <xdr:cxnSp macro="">
      <xdr:nvCxnSpPr>
        <xdr:cNvPr id="261" name="直線コネクタ 260"/>
        <xdr:cNvCxnSpPr/>
      </xdr:nvCxnSpPr>
      <xdr:spPr>
        <a:xfrm>
          <a:off x="14401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84</xdr:row>
      <xdr:rowOff>62441</xdr:rowOff>
    </xdr:to>
    <xdr:cxnSp macro="">
      <xdr:nvCxnSpPr>
        <xdr:cNvPr id="264" name="直線コネクタ 263"/>
        <xdr:cNvCxnSpPr/>
      </xdr:nvCxnSpPr>
      <xdr:spPr>
        <a:xfrm>
          <a:off x="13512800" y="142229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113241</xdr:rowOff>
    </xdr:from>
    <xdr:to>
      <xdr:col>64</xdr:col>
      <xdr:colOff>152400</xdr:colOff>
      <xdr:row>83</xdr:row>
      <xdr:rowOff>43391</xdr:rowOff>
    </xdr:to>
    <xdr:sp macro="" textlink="">
      <xdr:nvSpPr>
        <xdr:cNvPr id="282" name="楕円 281"/>
        <xdr:cNvSpPr/>
      </xdr:nvSpPr>
      <xdr:spPr>
        <a:xfrm>
          <a:off x="13462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53568</xdr:rowOff>
    </xdr:from>
    <xdr:ext cx="762000" cy="259045"/>
    <xdr:sp macro="" textlink="">
      <xdr:nvSpPr>
        <xdr:cNvPr id="283" name="テキスト ボックス 282"/>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年度は教育公務員数が前年度比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年度は、人口千人当たり職員数は前年度比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月に策定した新定員適正化計画に基づき、適切な人員管理に努める。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152781</xdr:rowOff>
    </xdr:from>
    <xdr:to>
      <xdr:col>81</xdr:col>
      <xdr:colOff>44450</xdr:colOff>
      <xdr:row>64</xdr:row>
      <xdr:rowOff>160020</xdr:rowOff>
    </xdr:to>
    <xdr:cxnSp macro="">
      <xdr:nvCxnSpPr>
        <xdr:cNvPr id="316" name="直線コネクタ 315"/>
        <xdr:cNvCxnSpPr/>
      </xdr:nvCxnSpPr>
      <xdr:spPr>
        <a:xfrm flipV="1">
          <a:off x="16179800" y="1112558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160020</xdr:rowOff>
    </xdr:from>
    <xdr:to>
      <xdr:col>77</xdr:col>
      <xdr:colOff>44450</xdr:colOff>
      <xdr:row>64</xdr:row>
      <xdr:rowOff>160020</xdr:rowOff>
    </xdr:to>
    <xdr:cxnSp macro="">
      <xdr:nvCxnSpPr>
        <xdr:cNvPr id="319" name="直線コネクタ 318"/>
        <xdr:cNvCxnSpPr/>
      </xdr:nvCxnSpPr>
      <xdr:spPr>
        <a:xfrm>
          <a:off x="15290800" y="1113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134239</xdr:rowOff>
    </xdr:from>
    <xdr:to>
      <xdr:col>72</xdr:col>
      <xdr:colOff>203200</xdr:colOff>
      <xdr:row>64</xdr:row>
      <xdr:rowOff>160020</xdr:rowOff>
    </xdr:to>
    <xdr:cxnSp macro="">
      <xdr:nvCxnSpPr>
        <xdr:cNvPr id="322" name="直線コネクタ 321"/>
        <xdr:cNvCxnSpPr/>
      </xdr:nvCxnSpPr>
      <xdr:spPr>
        <a:xfrm>
          <a:off x="14401800" y="10078339"/>
          <a:ext cx="889000" cy="10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134239</xdr:rowOff>
    </xdr:from>
    <xdr:to>
      <xdr:col>68</xdr:col>
      <xdr:colOff>152400</xdr:colOff>
      <xdr:row>58</xdr:row>
      <xdr:rowOff>136652</xdr:rowOff>
    </xdr:to>
    <xdr:cxnSp macro="">
      <xdr:nvCxnSpPr>
        <xdr:cNvPr id="325" name="直線コネクタ 324"/>
        <xdr:cNvCxnSpPr/>
      </xdr:nvCxnSpPr>
      <xdr:spPr>
        <a:xfrm flipV="1">
          <a:off x="13512800" y="1007833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101981</xdr:rowOff>
    </xdr:from>
    <xdr:to>
      <xdr:col>81</xdr:col>
      <xdr:colOff>95250</xdr:colOff>
      <xdr:row>65</xdr:row>
      <xdr:rowOff>32131</xdr:rowOff>
    </xdr:to>
    <xdr:sp macro="" textlink="">
      <xdr:nvSpPr>
        <xdr:cNvPr id="335" name="楕円 334"/>
        <xdr:cNvSpPr/>
      </xdr:nvSpPr>
      <xdr:spPr>
        <a:xfrm>
          <a:off x="169672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118508</xdr:rowOff>
    </xdr:from>
    <xdr:ext cx="762000" cy="259045"/>
    <xdr:sp macro="" textlink="">
      <xdr:nvSpPr>
        <xdr:cNvPr id="336" name="定員管理の状況該当値テキスト"/>
        <xdr:cNvSpPr txBox="1"/>
      </xdr:nvSpPr>
      <xdr:spPr>
        <a:xfrm>
          <a:off x="171069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7" name="楕円 336"/>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49547</xdr:rowOff>
    </xdr:from>
    <xdr:ext cx="736600" cy="259045"/>
    <xdr:sp macro="" textlink="">
      <xdr:nvSpPr>
        <xdr:cNvPr id="338" name="テキスト ボックス 337"/>
        <xdr:cNvSpPr txBox="1"/>
      </xdr:nvSpPr>
      <xdr:spPr>
        <a:xfrm>
          <a:off x="15798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39" name="楕円 338"/>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49547</xdr:rowOff>
    </xdr:from>
    <xdr:ext cx="762000" cy="259045"/>
    <xdr:sp macro="" textlink="">
      <xdr:nvSpPr>
        <xdr:cNvPr id="340" name="テキスト ボックス 339"/>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83439</xdr:rowOff>
    </xdr:from>
    <xdr:to>
      <xdr:col>68</xdr:col>
      <xdr:colOff>203200</xdr:colOff>
      <xdr:row>59</xdr:row>
      <xdr:rowOff>13589</xdr:rowOff>
    </xdr:to>
    <xdr:sp macro="" textlink="">
      <xdr:nvSpPr>
        <xdr:cNvPr id="341" name="楕円 340"/>
        <xdr:cNvSpPr/>
      </xdr:nvSpPr>
      <xdr:spPr>
        <a:xfrm>
          <a:off x="14351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23766</xdr:rowOff>
    </xdr:from>
    <xdr:ext cx="762000" cy="259045"/>
    <xdr:sp macro="" textlink="">
      <xdr:nvSpPr>
        <xdr:cNvPr id="342" name="テキスト ボックス 341"/>
        <xdr:cNvSpPr txBox="1"/>
      </xdr:nvSpPr>
      <xdr:spPr>
        <a:xfrm>
          <a:off x="14020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85852</xdr:rowOff>
    </xdr:from>
    <xdr:to>
      <xdr:col>64</xdr:col>
      <xdr:colOff>152400</xdr:colOff>
      <xdr:row>59</xdr:row>
      <xdr:rowOff>16002</xdr:rowOff>
    </xdr:to>
    <xdr:sp macro="" textlink="">
      <xdr:nvSpPr>
        <xdr:cNvPr id="343" name="楕円 342"/>
        <xdr:cNvSpPr/>
      </xdr:nvSpPr>
      <xdr:spPr>
        <a:xfrm>
          <a:off x="13462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26179</xdr:rowOff>
    </xdr:from>
    <xdr:ext cx="762000" cy="259045"/>
    <xdr:sp macro="" textlink="">
      <xdr:nvSpPr>
        <xdr:cNvPr id="344" name="テキスト ボックス 343"/>
        <xdr:cNvSpPr txBox="1"/>
      </xdr:nvSpPr>
      <xdr:spPr>
        <a:xfrm>
          <a:off x="13131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類似団体内では中位に位置する。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カ年平均では、市債残高の削減や債務負担行為の額の減等により、前年度比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ポイント改善した。単年度数値（</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39</xdr:row>
      <xdr:rowOff>83961</xdr:rowOff>
    </xdr:to>
    <xdr:cxnSp macro="">
      <xdr:nvCxnSpPr>
        <xdr:cNvPr id="379" name="直線コネクタ 378"/>
        <xdr:cNvCxnSpPr/>
      </xdr:nvCxnSpPr>
      <xdr:spPr>
        <a:xfrm flipV="1">
          <a:off x="16179800" y="66498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83961</xdr:rowOff>
    </xdr:from>
    <xdr:to>
      <xdr:col>77</xdr:col>
      <xdr:colOff>44450</xdr:colOff>
      <xdr:row>40</xdr:row>
      <xdr:rowOff>46567</xdr:rowOff>
    </xdr:to>
    <xdr:cxnSp macro="">
      <xdr:nvCxnSpPr>
        <xdr:cNvPr id="382" name="直線コネクタ 381"/>
        <xdr:cNvCxnSpPr/>
      </xdr:nvCxnSpPr>
      <xdr:spPr>
        <a:xfrm flipV="1">
          <a:off x="15290800" y="67705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140405</xdr:rowOff>
    </xdr:to>
    <xdr:cxnSp macro="">
      <xdr:nvCxnSpPr>
        <xdr:cNvPr id="385" name="直線コネクタ 384"/>
        <xdr:cNvCxnSpPr/>
      </xdr:nvCxnSpPr>
      <xdr:spPr>
        <a:xfrm flipV="1">
          <a:off x="14401800" y="69045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140405</xdr:rowOff>
    </xdr:from>
    <xdr:to>
      <xdr:col>68</xdr:col>
      <xdr:colOff>152400</xdr:colOff>
      <xdr:row>41</xdr:row>
      <xdr:rowOff>116417</xdr:rowOff>
    </xdr:to>
    <xdr:cxnSp macro="">
      <xdr:nvCxnSpPr>
        <xdr:cNvPr id="388" name="直線コネクタ 387"/>
        <xdr:cNvCxnSpPr/>
      </xdr:nvCxnSpPr>
      <xdr:spPr>
        <a:xfrm flipV="1">
          <a:off x="13512800" y="699840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83961</xdr:rowOff>
    </xdr:from>
    <xdr:to>
      <xdr:col>81</xdr:col>
      <xdr:colOff>95250</xdr:colOff>
      <xdr:row>39</xdr:row>
      <xdr:rowOff>14111</xdr:rowOff>
    </xdr:to>
    <xdr:sp macro="" textlink="">
      <xdr:nvSpPr>
        <xdr:cNvPr id="398" name="楕円 397"/>
        <xdr:cNvSpPr/>
      </xdr:nvSpPr>
      <xdr:spPr>
        <a:xfrm>
          <a:off x="16967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100488</xdr:rowOff>
    </xdr:from>
    <xdr:ext cx="762000" cy="259045"/>
    <xdr:sp macro="" textlink="">
      <xdr:nvSpPr>
        <xdr:cNvPr id="399" name="公債費負担の状況該当値テキスト"/>
        <xdr:cNvSpPr txBox="1"/>
      </xdr:nvSpPr>
      <xdr:spPr>
        <a:xfrm>
          <a:off x="17106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400" name="楕円 399"/>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1" name="テキスト ボックス 400"/>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2" name="楕円 401"/>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3" name="テキスト ボックス 402"/>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89605</xdr:rowOff>
    </xdr:from>
    <xdr:to>
      <xdr:col>68</xdr:col>
      <xdr:colOff>203200</xdr:colOff>
      <xdr:row>41</xdr:row>
      <xdr:rowOff>19755</xdr:rowOff>
    </xdr:to>
    <xdr:sp macro="" textlink="">
      <xdr:nvSpPr>
        <xdr:cNvPr id="404" name="楕円 403"/>
        <xdr:cNvSpPr/>
      </xdr:nvSpPr>
      <xdr:spPr>
        <a:xfrm>
          <a:off x="14351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5" name="テキスト ボックス 404"/>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6" name="楕円 405"/>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7" name="テキスト ボックス 406"/>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将来負担額については、市債残高の減や退職手当支給率の引下げなどにより</a:t>
          </a:r>
          <a:r>
            <a:rPr kumimoji="1" lang="ja-JP" altLang="en-US" sz="1300">
              <a:solidFill>
                <a:srgbClr val="7030A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億円の減。充当可能財源等は、基準財政需要額算入見込額が臨時財政対策債などの増などにより前年度比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億円の増となった。中期財政計画（平成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近傍を維持」としており、市債に頼らない規律ある財政運営や外郭団体改革などの行財政改革の成果と考えている。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1"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2" name="フローチャート: 判断 441"/>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3" name="フローチャート: 判断 442"/>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4" name="テキスト ボックス 443"/>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164380</xdr:rowOff>
    </xdr:from>
    <xdr:to>
      <xdr:col>73</xdr:col>
      <xdr:colOff>44450</xdr:colOff>
      <xdr:row>19</xdr:row>
      <xdr:rowOff>94530</xdr:rowOff>
    </xdr:to>
    <xdr:sp macro="" textlink="">
      <xdr:nvSpPr>
        <xdr:cNvPr id="445" name="フローチャート: 判断 444"/>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46" name="テキスト ボックス 445"/>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61299</xdr:rowOff>
    </xdr:from>
    <xdr:to>
      <xdr:col>68</xdr:col>
      <xdr:colOff>203200</xdr:colOff>
      <xdr:row>19</xdr:row>
      <xdr:rowOff>162899</xdr:rowOff>
    </xdr:to>
    <xdr:sp macro="" textlink="">
      <xdr:nvSpPr>
        <xdr:cNvPr id="447" name="フローチャート: 判断 446"/>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48" name="テキスト ボックス 447"/>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49" name="フローチャート: 判断 448"/>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0" name="テキスト ボックス 449"/>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経常経費充当一般財源（分子）は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億円の減（</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663.6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億円）となった一方、経常一般財源（分母）が地方税及び地方消費税交付金等の増により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2,177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億円）となった。これにより、人件費の経常収支比率は前年度比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ポイントの低下となった。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年間で職員定数</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人の更なる削減を目指す。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118836</xdr:rowOff>
    </xdr:from>
    <xdr:to>
      <xdr:col>24</xdr:col>
      <xdr:colOff>25400</xdr:colOff>
      <xdr:row>41</xdr:row>
      <xdr:rowOff>146050</xdr:rowOff>
    </xdr:to>
    <xdr:cxnSp macro="">
      <xdr:nvCxnSpPr>
        <xdr:cNvPr id="63" name="直線コネクタ 62"/>
        <xdr:cNvCxnSpPr/>
      </xdr:nvCxnSpPr>
      <xdr:spPr>
        <a:xfrm flipV="1">
          <a:off x="4826000" y="6119586"/>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33763</xdr:rowOff>
    </xdr:from>
    <xdr:ext cx="762000" cy="259045"/>
    <xdr:sp macro="" textlink="">
      <xdr:nvSpPr>
        <xdr:cNvPr id="66" name="人件費最大値テキスト"/>
        <xdr:cNvSpPr txBox="1"/>
      </xdr:nvSpPr>
      <xdr:spPr>
        <a:xfrm>
          <a:off x="4914900" y="586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118836</xdr:rowOff>
    </xdr:from>
    <xdr:to>
      <xdr:col>24</xdr:col>
      <xdr:colOff>114300</xdr:colOff>
      <xdr:row>35</xdr:row>
      <xdr:rowOff>118836</xdr:rowOff>
    </xdr:to>
    <xdr:cxnSp macro="">
      <xdr:nvCxnSpPr>
        <xdr:cNvPr id="67" name="直線コネクタ 66"/>
        <xdr:cNvCxnSpPr/>
      </xdr:nvCxnSpPr>
      <xdr:spPr>
        <a:xfrm>
          <a:off x="4737100" y="611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116115</xdr:rowOff>
    </xdr:from>
    <xdr:to>
      <xdr:col>24</xdr:col>
      <xdr:colOff>25400</xdr:colOff>
      <xdr:row>39</xdr:row>
      <xdr:rowOff>42635</xdr:rowOff>
    </xdr:to>
    <xdr:cxnSp macro="">
      <xdr:nvCxnSpPr>
        <xdr:cNvPr id="68" name="直線コネクタ 67"/>
        <xdr:cNvCxnSpPr/>
      </xdr:nvCxnSpPr>
      <xdr:spPr>
        <a:xfrm flipV="1">
          <a:off x="3987800" y="6631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762000" cy="259045"/>
    <xdr:sp macro="" textlink="">
      <xdr:nvSpPr>
        <xdr:cNvPr id="69" name="人件費平均値テキスト"/>
        <xdr:cNvSpPr txBox="1"/>
      </xdr:nvSpPr>
      <xdr:spPr>
        <a:xfrm>
          <a:off x="4914900" y="6650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70" name="フローチャート: 判断 69"/>
        <xdr:cNvSpPr/>
      </xdr:nvSpPr>
      <xdr:spPr>
        <a:xfrm>
          <a:off x="47752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39</xdr:row>
      <xdr:rowOff>42635</xdr:rowOff>
    </xdr:to>
    <xdr:cxnSp macro="">
      <xdr:nvCxnSpPr>
        <xdr:cNvPr id="71" name="直線コネクタ 70"/>
        <xdr:cNvCxnSpPr/>
      </xdr:nvCxnSpPr>
      <xdr:spPr>
        <a:xfrm>
          <a:off x="3098800" y="5749472"/>
          <a:ext cx="8890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13607</xdr:rowOff>
    </xdr:from>
    <xdr:to>
      <xdr:col>20</xdr:col>
      <xdr:colOff>38100</xdr:colOff>
      <xdr:row>39</xdr:row>
      <xdr:rowOff>115207</xdr:rowOff>
    </xdr:to>
    <xdr:sp macro="" textlink="">
      <xdr:nvSpPr>
        <xdr:cNvPr id="72" name="フローチャート: 判断 71"/>
        <xdr:cNvSpPr/>
      </xdr:nvSpPr>
      <xdr:spPr>
        <a:xfrm>
          <a:off x="3937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73" name="テキスト ボックス 72"/>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91622</xdr:rowOff>
    </xdr:to>
    <xdr:cxnSp macro="">
      <xdr:nvCxnSpPr>
        <xdr:cNvPr id="74" name="直線コネクタ 73"/>
        <xdr:cNvCxnSpPr/>
      </xdr:nvCxnSpPr>
      <xdr:spPr>
        <a:xfrm>
          <a:off x="2209800" y="570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0</xdr:rowOff>
    </xdr:from>
    <xdr:to>
      <xdr:col>15</xdr:col>
      <xdr:colOff>149225</xdr:colOff>
      <xdr:row>34</xdr:row>
      <xdr:rowOff>101600</xdr:rowOff>
    </xdr:to>
    <xdr:sp macro="" textlink="">
      <xdr:nvSpPr>
        <xdr:cNvPr id="75" name="フローチャート: 判断 74"/>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6" name="テキスト ボックス 75"/>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48078</xdr:rowOff>
    </xdr:from>
    <xdr:to>
      <xdr:col>11</xdr:col>
      <xdr:colOff>9525</xdr:colOff>
      <xdr:row>33</xdr:row>
      <xdr:rowOff>146050</xdr:rowOff>
    </xdr:to>
    <xdr:cxnSp macro="">
      <xdr:nvCxnSpPr>
        <xdr:cNvPr id="77" name="直線コネクタ 76"/>
        <xdr:cNvCxnSpPr/>
      </xdr:nvCxnSpPr>
      <xdr:spPr>
        <a:xfrm flipV="1">
          <a:off x="1320800" y="570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127907</xdr:rowOff>
    </xdr:from>
    <xdr:to>
      <xdr:col>11</xdr:col>
      <xdr:colOff>60325</xdr:colOff>
      <xdr:row>34</xdr:row>
      <xdr:rowOff>58057</xdr:rowOff>
    </xdr:to>
    <xdr:sp macro="" textlink="">
      <xdr:nvSpPr>
        <xdr:cNvPr id="78" name="フローチャート: 判断 77"/>
        <xdr:cNvSpPr/>
      </xdr:nvSpPr>
      <xdr:spPr>
        <a:xfrm>
          <a:off x="2159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42834</xdr:rowOff>
    </xdr:from>
    <xdr:ext cx="762000" cy="259045"/>
    <xdr:sp macro="" textlink="">
      <xdr:nvSpPr>
        <xdr:cNvPr id="79" name="テキスト ボックス 78"/>
        <xdr:cNvSpPr txBox="1"/>
      </xdr:nvSpPr>
      <xdr:spPr>
        <a:xfrm>
          <a:off x="1828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65315</xdr:rowOff>
    </xdr:from>
    <xdr:to>
      <xdr:col>24</xdr:col>
      <xdr:colOff>76200</xdr:colOff>
      <xdr:row>38</xdr:row>
      <xdr:rowOff>166915</xdr:rowOff>
    </xdr:to>
    <xdr:sp macro="" textlink="">
      <xdr:nvSpPr>
        <xdr:cNvPr id="87" name="楕円 86"/>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81841</xdr:rowOff>
    </xdr:from>
    <xdr:ext cx="762000" cy="259045"/>
    <xdr:sp macro="" textlink="">
      <xdr:nvSpPr>
        <xdr:cNvPr id="88" name="人件費該当値テキスト"/>
        <xdr:cNvSpPr txBox="1"/>
      </xdr:nvSpPr>
      <xdr:spPr>
        <a:xfrm>
          <a:off x="49149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90" name="テキスト ボックス 89"/>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40822</xdr:rowOff>
    </xdr:from>
    <xdr:to>
      <xdr:col>15</xdr:col>
      <xdr:colOff>149225</xdr:colOff>
      <xdr:row>33</xdr:row>
      <xdr:rowOff>142422</xdr:rowOff>
    </xdr:to>
    <xdr:sp macro="" textlink="">
      <xdr:nvSpPr>
        <xdr:cNvPr id="91" name="楕円 90"/>
        <xdr:cNvSpPr/>
      </xdr:nvSpPr>
      <xdr:spPr>
        <a:xfrm>
          <a:off x="3048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152599</xdr:rowOff>
    </xdr:from>
    <xdr:ext cx="762000" cy="259045"/>
    <xdr:sp macro="" textlink="">
      <xdr:nvSpPr>
        <xdr:cNvPr id="92" name="テキスト ボックス 91"/>
        <xdr:cNvSpPr txBox="1"/>
      </xdr:nvSpPr>
      <xdr:spPr>
        <a:xfrm>
          <a:off x="2717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168728</xdr:rowOff>
    </xdr:from>
    <xdr:to>
      <xdr:col>11</xdr:col>
      <xdr:colOff>60325</xdr:colOff>
      <xdr:row>33</xdr:row>
      <xdr:rowOff>98878</xdr:rowOff>
    </xdr:to>
    <xdr:sp macro="" textlink="">
      <xdr:nvSpPr>
        <xdr:cNvPr id="93" name="楕円 92"/>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109055</xdr:rowOff>
    </xdr:from>
    <xdr:ext cx="762000" cy="259045"/>
    <xdr:sp macro="" textlink="">
      <xdr:nvSpPr>
        <xdr:cNvPr id="94" name="テキスト ボックス 93"/>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市町村の合併を行い類似団体で最も広い市域を有する。そのため管理する施設も多く、物件費に係る経常収支比率は類似団体の平均を例年上回る。平成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年度の経常経費充当一般財源（分子）は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億円となったが、経常一般財源（分母）が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4" name="直線コネクタ 123"/>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165100</xdr:rowOff>
    </xdr:to>
    <xdr:cxnSp macro="">
      <xdr:nvCxnSpPr>
        <xdr:cNvPr id="129" name="直線コネクタ 128"/>
        <xdr:cNvCxnSpPr/>
      </xdr:nvCxnSpPr>
      <xdr:spPr>
        <a:xfrm flipV="1">
          <a:off x="15671800" y="321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31" name="フローチャート: 判断 130"/>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20</xdr:row>
      <xdr:rowOff>127000</xdr:rowOff>
    </xdr:to>
    <xdr:cxnSp macro="">
      <xdr:nvCxnSpPr>
        <xdr:cNvPr id="132" name="直線コネクタ 131"/>
        <xdr:cNvCxnSpPr/>
      </xdr:nvCxnSpPr>
      <xdr:spPr>
        <a:xfrm flipV="1">
          <a:off x="14782800" y="3251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3" name="フローチャート: 判断 132"/>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4" name="テキスト ボックス 133"/>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127000</xdr:rowOff>
    </xdr:to>
    <xdr:cxnSp macro="">
      <xdr:nvCxnSpPr>
        <xdr:cNvPr id="135" name="直線コネクタ 134"/>
        <xdr:cNvCxnSpPr/>
      </xdr:nvCxnSpPr>
      <xdr:spPr>
        <a:xfrm>
          <a:off x="13893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7" name="テキスト ボックス 136"/>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88900</xdr:rowOff>
    </xdr:to>
    <xdr:cxnSp macro="">
      <xdr:nvCxnSpPr>
        <xdr:cNvPr id="138" name="直線コネクタ 137"/>
        <xdr:cNvCxnSpPr/>
      </xdr:nvCxnSpPr>
      <xdr:spPr>
        <a:xfrm flipV="1">
          <a:off x="13004800" y="349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9" name="フローチャート: 判断 138"/>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0" name="テキスト ボックス 139"/>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2" name="テキスト ボックス 141"/>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50" name="楕円 149"/>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51" name="テキスト ボックス 150"/>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2" name="楕円 151"/>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3" name="テキスト ボックス 152"/>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4" name="楕円 153"/>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5" name="テキスト ボックス 154"/>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6" name="楕円 155"/>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7" name="テキスト ボックス 156"/>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経常一般財源（分母）が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億円の増となったが、権限委譲に伴う難病患者等の支援に係る医療給付費の皆増等により、経常経費充当一般財源（分子）は前年度比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億となったことから、比率は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53522</xdr:rowOff>
    </xdr:to>
    <xdr:cxnSp macro="">
      <xdr:nvCxnSpPr>
        <xdr:cNvPr id="192" name="直線コネクタ 191"/>
        <xdr:cNvCxnSpPr/>
      </xdr:nvCxnSpPr>
      <xdr:spPr>
        <a:xfrm>
          <a:off x="3987800" y="9124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54</xdr:row>
      <xdr:rowOff>127000</xdr:rowOff>
    </xdr:to>
    <xdr:cxnSp macro="">
      <xdr:nvCxnSpPr>
        <xdr:cNvPr id="195" name="直線コネクタ 194"/>
        <xdr:cNvCxnSpPr/>
      </xdr:nvCxnSpPr>
      <xdr:spPr>
        <a:xfrm flipV="1">
          <a:off x="3098800" y="9124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7" name="テキスト ボックス 196"/>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127000</xdr:rowOff>
    </xdr:to>
    <xdr:cxnSp macro="">
      <xdr:nvCxnSpPr>
        <xdr:cNvPr id="198" name="直線コネクタ 197"/>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0" name="テキスト ボックス 19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61685</xdr:rowOff>
    </xdr:to>
    <xdr:cxnSp macro="">
      <xdr:nvCxnSpPr>
        <xdr:cNvPr id="201" name="直線コネクタ 200"/>
        <xdr:cNvCxnSpPr/>
      </xdr:nvCxnSpPr>
      <xdr:spPr>
        <a:xfrm>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3" name="テキスト ボックス 202"/>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5" name="テキスト ボックス 204"/>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11" name="楕円 210"/>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12" name="扶助費該当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3" name="楕円 212"/>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4" name="テキスト ボックス 213"/>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9" name="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年度は、経常一般財源（分母）が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億円の増となった影響により、その他の経常収支比率は前年度比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ポイント低下した。今後保有資産の老朽化に伴う維持管理経費が大きな財政負担となることが見込まれており、資産の見直しや活用、運営管理等に関し長期的かつ着実に推進するため、平成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月に定めた浜松市公共施設等総合管理計画により、今後もこの計画により維持管理コストの適正化を図る。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165100</xdr:rowOff>
    </xdr:to>
    <xdr:cxnSp macro="">
      <xdr:nvCxnSpPr>
        <xdr:cNvPr id="253" name="直線コネクタ 252"/>
        <xdr:cNvCxnSpPr/>
      </xdr:nvCxnSpPr>
      <xdr:spPr>
        <a:xfrm flipV="1">
          <a:off x="15671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60</xdr:row>
      <xdr:rowOff>31750</xdr:rowOff>
    </xdr:to>
    <xdr:cxnSp macro="">
      <xdr:nvCxnSpPr>
        <xdr:cNvPr id="256" name="直線コネクタ 255"/>
        <xdr:cNvCxnSpPr/>
      </xdr:nvCxnSpPr>
      <xdr:spPr>
        <a:xfrm flipV="1">
          <a:off x="14782800" y="9937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8" name="テキスト ボックス 257"/>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60</xdr:row>
      <xdr:rowOff>31750</xdr:rowOff>
    </xdr:to>
    <xdr:cxnSp macro="">
      <xdr:nvCxnSpPr>
        <xdr:cNvPr id="259" name="直線コネクタ 258"/>
        <xdr:cNvCxnSpPr/>
      </xdr:nvCxnSpPr>
      <xdr:spPr>
        <a:xfrm>
          <a:off x="13893800" y="10185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69850</xdr:rowOff>
    </xdr:to>
    <xdr:cxnSp macro="">
      <xdr:nvCxnSpPr>
        <xdr:cNvPr id="262" name="直線コネクタ 261"/>
        <xdr:cNvCxnSpPr/>
      </xdr:nvCxnSpPr>
      <xdr:spPr>
        <a:xfrm>
          <a:off x="13004800" y="1003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4" name="テキスト ボックス 263"/>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3"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4" name="楕円 273"/>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5" name="テキスト ボックス 274"/>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152400</xdr:rowOff>
    </xdr:from>
    <xdr:to>
      <xdr:col>74</xdr:col>
      <xdr:colOff>31750</xdr:colOff>
      <xdr:row>60</xdr:row>
      <xdr:rowOff>82550</xdr:rowOff>
    </xdr:to>
    <xdr:sp macro="" textlink="">
      <xdr:nvSpPr>
        <xdr:cNvPr id="276" name="楕円 275"/>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67327</xdr:rowOff>
    </xdr:from>
    <xdr:ext cx="762000" cy="259045"/>
    <xdr:sp macro="" textlink="">
      <xdr:nvSpPr>
        <xdr:cNvPr id="277" name="テキスト ボックス 276"/>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年度は、経常経費充当一般財源（分子）は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億円となった一方、経常一般財源（分母）が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億円の増となったことにより、補助費等の経常収支比率は前年度と同率の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ポイントとなった。補助金及び負担金については、ガイドラインに基づく</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PDCA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9" name="直線コネクタ 308"/>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34</xdr:row>
      <xdr:rowOff>146050</xdr:rowOff>
    </xdr:to>
    <xdr:cxnSp macro="">
      <xdr:nvCxnSpPr>
        <xdr:cNvPr id="314" name="直線コネクタ 313"/>
        <xdr:cNvCxnSpPr/>
      </xdr:nvCxnSpPr>
      <xdr:spPr>
        <a:xfrm>
          <a:off x="15671800" y="597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5"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フローチャート: 判断 315"/>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36</xdr:row>
      <xdr:rowOff>50800</xdr:rowOff>
    </xdr:to>
    <xdr:cxnSp macro="">
      <xdr:nvCxnSpPr>
        <xdr:cNvPr id="317" name="直線コネクタ 316"/>
        <xdr:cNvCxnSpPr/>
      </xdr:nvCxnSpPr>
      <xdr:spPr>
        <a:xfrm flipV="1">
          <a:off x="14782800" y="597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8" name="フローチャート: 判断 317"/>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9" name="テキスト ボックス 318"/>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50800</xdr:rowOff>
    </xdr:to>
    <xdr:cxnSp macro="">
      <xdr:nvCxnSpPr>
        <xdr:cNvPr id="320" name="直線コネクタ 319"/>
        <xdr:cNvCxnSpPr/>
      </xdr:nvCxnSpPr>
      <xdr:spPr>
        <a:xfrm>
          <a:off x="13893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21" name="フローチャート: 判断 320"/>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2" name="テキスト ボックス 321"/>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36</xdr:row>
      <xdr:rowOff>50800</xdr:rowOff>
    </xdr:to>
    <xdr:cxnSp macro="">
      <xdr:nvCxnSpPr>
        <xdr:cNvPr id="323" name="直線コネクタ 322"/>
        <xdr:cNvCxnSpPr/>
      </xdr:nvCxnSpPr>
      <xdr:spPr>
        <a:xfrm flipV="1">
          <a:off x="13004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4" name="フローチャート: 判断 323"/>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5" name="テキスト ボックス 32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33" name="楕円 332"/>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4"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95250</xdr:rowOff>
    </xdr:from>
    <xdr:to>
      <xdr:col>78</xdr:col>
      <xdr:colOff>120650</xdr:colOff>
      <xdr:row>35</xdr:row>
      <xdr:rowOff>25400</xdr:rowOff>
    </xdr:to>
    <xdr:sp macro="" textlink="">
      <xdr:nvSpPr>
        <xdr:cNvPr id="335" name="楕円 334"/>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35577</xdr:rowOff>
    </xdr:from>
    <xdr:ext cx="736600" cy="259045"/>
    <xdr:sp macro="" textlink="">
      <xdr:nvSpPr>
        <xdr:cNvPr id="336" name="テキスト ボックス 335"/>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7" name="楕円 336"/>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8" name="テキスト ボックス 337"/>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9" name="楕円 338"/>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40" name="テキスト ボックス 339"/>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1" name="楕円 340"/>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2" name="テキスト ボックス 341"/>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類似団体の中では中位に位置する。経常経費充当一般財源（分子）については前年度比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億円となったが、経常一般財源（分母）が地方税及び地方消費税交付金等の増により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億円の増となったことから、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ポイント低下した。中期財政計画（平成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年度まで）において、一人あたり市債残高を平成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年度末までに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千円以下（平成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年度末は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人で、計画値</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人以下を達成）とすることを目標としている。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2" name="直線コネクタ 371"/>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3"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4" name="直線コネクタ 373"/>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6" name="直線コネクタ 37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135165</xdr:rowOff>
    </xdr:to>
    <xdr:cxnSp macro="">
      <xdr:nvCxnSpPr>
        <xdr:cNvPr id="377" name="直線コネクタ 376"/>
        <xdr:cNvCxnSpPr/>
      </xdr:nvCxnSpPr>
      <xdr:spPr>
        <a:xfrm flipV="1">
          <a:off x="3987800" y="129122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8"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9" name="フローチャート: 判断 378"/>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135165</xdr:rowOff>
    </xdr:from>
    <xdr:to>
      <xdr:col>19</xdr:col>
      <xdr:colOff>187325</xdr:colOff>
      <xdr:row>78</xdr:row>
      <xdr:rowOff>127000</xdr:rowOff>
    </xdr:to>
    <xdr:cxnSp macro="">
      <xdr:nvCxnSpPr>
        <xdr:cNvPr id="380" name="直線コネクタ 379"/>
        <xdr:cNvCxnSpPr/>
      </xdr:nvCxnSpPr>
      <xdr:spPr>
        <a:xfrm flipV="1">
          <a:off x="3098800" y="12993915"/>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1" name="フローチャート: 判断 380"/>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2" name="テキスト ボックス 381"/>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127000</xdr:rowOff>
    </xdr:to>
    <xdr:cxnSp macro="">
      <xdr:nvCxnSpPr>
        <xdr:cNvPr id="383" name="直線コネクタ 382"/>
        <xdr:cNvCxnSpPr/>
      </xdr:nvCxnSpPr>
      <xdr:spPr>
        <a:xfrm>
          <a:off x="2209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4" name="フローチャート: 判断 383"/>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5" name="テキスト ボックス 384"/>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79</xdr:row>
      <xdr:rowOff>37193</xdr:rowOff>
    </xdr:to>
    <xdr:cxnSp macro="">
      <xdr:nvCxnSpPr>
        <xdr:cNvPr id="386" name="直線コネクタ 385"/>
        <xdr:cNvCxnSpPr/>
      </xdr:nvCxnSpPr>
      <xdr:spPr>
        <a:xfrm flipV="1">
          <a:off x="1320800" y="13434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7" name="フローチャート: 判断 386"/>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8" name="テキスト ボックス 387"/>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9" name="フローチャート: 判断 388"/>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0" name="テキスト ボックス 389"/>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96" name="楕円 395"/>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97"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84365</xdr:rowOff>
    </xdr:from>
    <xdr:to>
      <xdr:col>20</xdr:col>
      <xdr:colOff>38100</xdr:colOff>
      <xdr:row>76</xdr:row>
      <xdr:rowOff>14514</xdr:rowOff>
    </xdr:to>
    <xdr:sp macro="" textlink="">
      <xdr:nvSpPr>
        <xdr:cNvPr id="398" name="楕円 397"/>
        <xdr:cNvSpPr/>
      </xdr:nvSpPr>
      <xdr:spPr>
        <a:xfrm>
          <a:off x="3937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24692</xdr:rowOff>
    </xdr:from>
    <xdr:ext cx="736600" cy="259045"/>
    <xdr:sp macro="" textlink="">
      <xdr:nvSpPr>
        <xdr:cNvPr id="399" name="テキスト ボックス 398"/>
        <xdr:cNvSpPr txBox="1"/>
      </xdr:nvSpPr>
      <xdr:spPr>
        <a:xfrm>
          <a:off x="3606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0" name="楕円 399"/>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401" name="テキスト ボックス 400"/>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402" name="楕円 401"/>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403" name="テキスト ボックス 402"/>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157843</xdr:rowOff>
    </xdr:from>
    <xdr:to>
      <xdr:col>6</xdr:col>
      <xdr:colOff>171450</xdr:colOff>
      <xdr:row>79</xdr:row>
      <xdr:rowOff>87993</xdr:rowOff>
    </xdr:to>
    <xdr:sp macro="" textlink="">
      <xdr:nvSpPr>
        <xdr:cNvPr id="404" name="楕円 403"/>
        <xdr:cNvSpPr/>
      </xdr:nvSpPr>
      <xdr:spPr>
        <a:xfrm>
          <a:off x="1270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98170</xdr:rowOff>
    </xdr:from>
    <xdr:ext cx="762000" cy="259045"/>
    <xdr:sp macro="" textlink="">
      <xdr:nvSpPr>
        <xdr:cNvPr id="405" name="テキスト ボックス 404"/>
        <xdr:cNvSpPr txBox="1"/>
      </xdr:nvSpPr>
      <xdr:spPr>
        <a:xfrm>
          <a:off x="939800" y="132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類似団体の中では上位に位置する。平成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年度の公債費以外の経常収支比率は、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ポイント低下している。主な要因は、経常一般財源（分母）の増が経常経費充当一般財源（分子）の増を上回ったことなどであることから、今後も更なる経常経費の圧縮に努める。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5" name="直線コネクタ 434"/>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6"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7" name="直線コネクタ 436"/>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8"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9" name="直線コネクタ 438"/>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76</xdr:row>
      <xdr:rowOff>1814</xdr:rowOff>
    </xdr:to>
    <xdr:cxnSp macro="">
      <xdr:nvCxnSpPr>
        <xdr:cNvPr id="440" name="直線コネクタ 439"/>
        <xdr:cNvCxnSpPr/>
      </xdr:nvCxnSpPr>
      <xdr:spPr>
        <a:xfrm flipV="1">
          <a:off x="15671800" y="128905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165298</xdr:rowOff>
    </xdr:from>
    <xdr:ext cx="762000" cy="259045"/>
    <xdr:sp macro="" textlink="">
      <xdr:nvSpPr>
        <xdr:cNvPr id="441" name="公債費以外平均値テキスト"/>
        <xdr:cNvSpPr txBox="1"/>
      </xdr:nvSpPr>
      <xdr:spPr>
        <a:xfrm>
          <a:off x="16598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2" name="フローチャート: 判断 441"/>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76</xdr:row>
      <xdr:rowOff>1814</xdr:rowOff>
    </xdr:to>
    <xdr:cxnSp macro="">
      <xdr:nvCxnSpPr>
        <xdr:cNvPr id="443" name="直線コネクタ 442"/>
        <xdr:cNvCxnSpPr/>
      </xdr:nvCxnSpPr>
      <xdr:spPr>
        <a:xfrm>
          <a:off x="14782800" y="12846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4" name="フローチャート: 判断 443"/>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5" name="テキスト ボックス 444"/>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80735</xdr:rowOff>
    </xdr:from>
    <xdr:to>
      <xdr:col>73</xdr:col>
      <xdr:colOff>180975</xdr:colOff>
      <xdr:row>74</xdr:row>
      <xdr:rowOff>159657</xdr:rowOff>
    </xdr:to>
    <xdr:cxnSp macro="">
      <xdr:nvCxnSpPr>
        <xdr:cNvPr id="446" name="直線コネクタ 445"/>
        <xdr:cNvCxnSpPr/>
      </xdr:nvCxnSpPr>
      <xdr:spPr>
        <a:xfrm>
          <a:off x="13893800" y="125965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7" name="フローチャート: 判断 446"/>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8" name="テキスト ボックス 447"/>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80735</xdr:rowOff>
    </xdr:from>
    <xdr:to>
      <xdr:col>69</xdr:col>
      <xdr:colOff>92075</xdr:colOff>
      <xdr:row>73</xdr:row>
      <xdr:rowOff>135165</xdr:rowOff>
    </xdr:to>
    <xdr:cxnSp macro="">
      <xdr:nvCxnSpPr>
        <xdr:cNvPr id="449" name="直線コネクタ 448"/>
        <xdr:cNvCxnSpPr/>
      </xdr:nvCxnSpPr>
      <xdr:spPr>
        <a:xfrm flipV="1">
          <a:off x="13004800" y="12596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0" name="フローチャート: 判断 449"/>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51" name="テキスト ボックス 450"/>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2" name="フローチャート: 判断 451"/>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53" name="テキスト ボックス 452"/>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59" name="楕円 458"/>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60"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122465</xdr:rowOff>
    </xdr:from>
    <xdr:to>
      <xdr:col>78</xdr:col>
      <xdr:colOff>120650</xdr:colOff>
      <xdr:row>76</xdr:row>
      <xdr:rowOff>52614</xdr:rowOff>
    </xdr:to>
    <xdr:sp macro="" textlink="">
      <xdr:nvSpPr>
        <xdr:cNvPr id="461" name="楕円 460"/>
        <xdr:cNvSpPr/>
      </xdr:nvSpPr>
      <xdr:spPr>
        <a:xfrm>
          <a:off x="15621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62792</xdr:rowOff>
    </xdr:from>
    <xdr:ext cx="736600" cy="259045"/>
    <xdr:sp macro="" textlink="">
      <xdr:nvSpPr>
        <xdr:cNvPr id="462" name="テキスト ボックス 461"/>
        <xdr:cNvSpPr txBox="1"/>
      </xdr:nvSpPr>
      <xdr:spPr>
        <a:xfrm>
          <a:off x="15290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108857</xdr:rowOff>
    </xdr:from>
    <xdr:to>
      <xdr:col>74</xdr:col>
      <xdr:colOff>31750</xdr:colOff>
      <xdr:row>75</xdr:row>
      <xdr:rowOff>39007</xdr:rowOff>
    </xdr:to>
    <xdr:sp macro="" textlink="">
      <xdr:nvSpPr>
        <xdr:cNvPr id="463" name="楕円 462"/>
        <xdr:cNvSpPr/>
      </xdr:nvSpPr>
      <xdr:spPr>
        <a:xfrm>
          <a:off x="14732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49184</xdr:rowOff>
    </xdr:from>
    <xdr:ext cx="762000" cy="259045"/>
    <xdr:sp macro="" textlink="">
      <xdr:nvSpPr>
        <xdr:cNvPr id="464" name="テキスト ボックス 463"/>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29935</xdr:rowOff>
    </xdr:from>
    <xdr:to>
      <xdr:col>69</xdr:col>
      <xdr:colOff>142875</xdr:colOff>
      <xdr:row>73</xdr:row>
      <xdr:rowOff>131535</xdr:rowOff>
    </xdr:to>
    <xdr:sp macro="" textlink="">
      <xdr:nvSpPr>
        <xdr:cNvPr id="465" name="楕円 464"/>
        <xdr:cNvSpPr/>
      </xdr:nvSpPr>
      <xdr:spPr>
        <a:xfrm>
          <a:off x="13843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141712</xdr:rowOff>
    </xdr:from>
    <xdr:ext cx="762000" cy="259045"/>
    <xdr:sp macro="" textlink="">
      <xdr:nvSpPr>
        <xdr:cNvPr id="466" name="テキスト ボックス 465"/>
        <xdr:cNvSpPr txBox="1"/>
      </xdr:nvSpPr>
      <xdr:spPr>
        <a:xfrm>
          <a:off x="13512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67" name="楕円 466"/>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68" name="テキスト ボックス 467"/>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145193</xdr:rowOff>
    </xdr:from>
    <xdr:to>
      <xdr:col>29</xdr:col>
      <xdr:colOff>127000</xdr:colOff>
      <xdr:row>15</xdr:row>
      <xdr:rowOff>127667</xdr:rowOff>
    </xdr:to>
    <xdr:cxnSp macro="">
      <xdr:nvCxnSpPr>
        <xdr:cNvPr id="45" name="直線コネクタ 44"/>
        <xdr:cNvCxnSpPr/>
      </xdr:nvCxnSpPr>
      <xdr:spPr bwMode="auto">
        <a:xfrm flipV="1">
          <a:off x="5651500" y="2078768"/>
          <a:ext cx="0" cy="6682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99744</xdr:rowOff>
    </xdr:from>
    <xdr:ext cx="762000" cy="259045"/>
    <xdr:sp macro="" textlink="">
      <xdr:nvSpPr>
        <xdr:cNvPr id="46" name="人口1人当たり決算額の推移最小値テキスト130"/>
        <xdr:cNvSpPr txBox="1"/>
      </xdr:nvSpPr>
      <xdr:spPr>
        <a:xfrm>
          <a:off x="5740400" y="2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127667</xdr:rowOff>
    </xdr:from>
    <xdr:to>
      <xdr:col>30</xdr:col>
      <xdr:colOff>25400</xdr:colOff>
      <xdr:row>15</xdr:row>
      <xdr:rowOff>127667</xdr:rowOff>
    </xdr:to>
    <xdr:cxnSp macro="">
      <xdr:nvCxnSpPr>
        <xdr:cNvPr id="47" name="直線コネクタ 46"/>
        <xdr:cNvCxnSpPr/>
      </xdr:nvCxnSpPr>
      <xdr:spPr bwMode="auto">
        <a:xfrm>
          <a:off x="5562600" y="2747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60120</xdr:rowOff>
    </xdr:from>
    <xdr:ext cx="762000" cy="259045"/>
    <xdr:sp macro="" textlink="">
      <xdr:nvSpPr>
        <xdr:cNvPr id="48" name="人口1人当たり決算額の推移最大値テキスト130"/>
        <xdr:cNvSpPr txBox="1"/>
      </xdr:nvSpPr>
      <xdr:spPr>
        <a:xfrm>
          <a:off x="5740400" y="182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145193</xdr:rowOff>
    </xdr:from>
    <xdr:to>
      <xdr:col>30</xdr:col>
      <xdr:colOff>25400</xdr:colOff>
      <xdr:row>11</xdr:row>
      <xdr:rowOff>145193</xdr:rowOff>
    </xdr:to>
    <xdr:cxnSp macro="">
      <xdr:nvCxnSpPr>
        <xdr:cNvPr id="49" name="直線コネクタ 48"/>
        <xdr:cNvCxnSpPr/>
      </xdr:nvCxnSpPr>
      <xdr:spPr bwMode="auto">
        <a:xfrm>
          <a:off x="5562600" y="207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75070</xdr:rowOff>
    </xdr:from>
    <xdr:to>
      <xdr:col>29</xdr:col>
      <xdr:colOff>127000</xdr:colOff>
      <xdr:row>14</xdr:row>
      <xdr:rowOff>76079</xdr:rowOff>
    </xdr:to>
    <xdr:cxnSp macro="">
      <xdr:nvCxnSpPr>
        <xdr:cNvPr id="50" name="直線コネクタ 49"/>
        <xdr:cNvCxnSpPr/>
      </xdr:nvCxnSpPr>
      <xdr:spPr bwMode="auto">
        <a:xfrm>
          <a:off x="5003800" y="2522995"/>
          <a:ext cx="6477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79182</xdr:rowOff>
    </xdr:from>
    <xdr:ext cx="762000" cy="259045"/>
    <xdr:sp macro="" textlink="">
      <xdr:nvSpPr>
        <xdr:cNvPr id="51" name="人口1人当たり決算額の推移平均値テキスト130"/>
        <xdr:cNvSpPr txBox="1"/>
      </xdr:nvSpPr>
      <xdr:spPr>
        <a:xfrm>
          <a:off x="5740400" y="218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62655</xdr:rowOff>
    </xdr:from>
    <xdr:to>
      <xdr:col>29</xdr:col>
      <xdr:colOff>177800</xdr:colOff>
      <xdr:row>13</xdr:row>
      <xdr:rowOff>164255</xdr:rowOff>
    </xdr:to>
    <xdr:sp macro="" textlink="">
      <xdr:nvSpPr>
        <xdr:cNvPr id="52" name="フローチャート: 判断 51"/>
        <xdr:cNvSpPr/>
      </xdr:nvSpPr>
      <xdr:spPr bwMode="auto">
        <a:xfrm>
          <a:off x="56007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75070</xdr:rowOff>
    </xdr:from>
    <xdr:to>
      <xdr:col>26</xdr:col>
      <xdr:colOff>50800</xdr:colOff>
      <xdr:row>18</xdr:row>
      <xdr:rowOff>137116</xdr:rowOff>
    </xdr:to>
    <xdr:cxnSp macro="">
      <xdr:nvCxnSpPr>
        <xdr:cNvPr id="53" name="直線コネクタ 52"/>
        <xdr:cNvCxnSpPr/>
      </xdr:nvCxnSpPr>
      <xdr:spPr bwMode="auto">
        <a:xfrm flipV="1">
          <a:off x="4305300" y="2522995"/>
          <a:ext cx="6985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66637</xdr:rowOff>
    </xdr:from>
    <xdr:to>
      <xdr:col>26</xdr:col>
      <xdr:colOff>101600</xdr:colOff>
      <xdr:row>13</xdr:row>
      <xdr:rowOff>168237</xdr:rowOff>
    </xdr:to>
    <xdr:sp macro="" textlink="">
      <xdr:nvSpPr>
        <xdr:cNvPr id="54" name="フローチャート: 判断 53"/>
        <xdr:cNvSpPr/>
      </xdr:nvSpPr>
      <xdr:spPr bwMode="auto">
        <a:xfrm>
          <a:off x="4953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6964</xdr:rowOff>
    </xdr:from>
    <xdr:ext cx="736600" cy="259045"/>
    <xdr:sp macro="" textlink="">
      <xdr:nvSpPr>
        <xdr:cNvPr id="55" name="テキスト ボックス 54"/>
        <xdr:cNvSpPr txBox="1"/>
      </xdr:nvSpPr>
      <xdr:spPr>
        <a:xfrm>
          <a:off x="4622800" y="211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131325</xdr:rowOff>
    </xdr:from>
    <xdr:to>
      <xdr:col>22</xdr:col>
      <xdr:colOff>114300</xdr:colOff>
      <xdr:row>18</xdr:row>
      <xdr:rowOff>137116</xdr:rowOff>
    </xdr:to>
    <xdr:cxnSp macro="">
      <xdr:nvCxnSpPr>
        <xdr:cNvPr id="56" name="直線コネクタ 55"/>
        <xdr:cNvCxnSpPr/>
      </xdr:nvCxnSpPr>
      <xdr:spPr bwMode="auto">
        <a:xfrm>
          <a:off x="3606800" y="326505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94374</xdr:rowOff>
    </xdr:from>
    <xdr:to>
      <xdr:col>22</xdr:col>
      <xdr:colOff>165100</xdr:colOff>
      <xdr:row>18</xdr:row>
      <xdr:rowOff>24524</xdr:rowOff>
    </xdr:to>
    <xdr:sp macro="" textlink="">
      <xdr:nvSpPr>
        <xdr:cNvPr id="57" name="フローチャート: 判断 56"/>
        <xdr:cNvSpPr/>
      </xdr:nvSpPr>
      <xdr:spPr bwMode="auto">
        <a:xfrm>
          <a:off x="4254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34701</xdr:rowOff>
    </xdr:from>
    <xdr:ext cx="762000" cy="259045"/>
    <xdr:sp macro="" textlink="">
      <xdr:nvSpPr>
        <xdr:cNvPr id="58" name="テキスト ボックス 57"/>
        <xdr:cNvSpPr txBox="1"/>
      </xdr:nvSpPr>
      <xdr:spPr>
        <a:xfrm>
          <a:off x="3924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131325</xdr:rowOff>
    </xdr:from>
    <xdr:to>
      <xdr:col>18</xdr:col>
      <xdr:colOff>177800</xdr:colOff>
      <xdr:row>18</xdr:row>
      <xdr:rowOff>145078</xdr:rowOff>
    </xdr:to>
    <xdr:cxnSp macro="">
      <xdr:nvCxnSpPr>
        <xdr:cNvPr id="59" name="直線コネクタ 58"/>
        <xdr:cNvCxnSpPr/>
      </xdr:nvCxnSpPr>
      <xdr:spPr bwMode="auto">
        <a:xfrm flipV="1">
          <a:off x="2908300" y="3265050"/>
          <a:ext cx="698500" cy="1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87801</xdr:rowOff>
    </xdr:from>
    <xdr:to>
      <xdr:col>19</xdr:col>
      <xdr:colOff>38100</xdr:colOff>
      <xdr:row>18</xdr:row>
      <xdr:rowOff>17951</xdr:rowOff>
    </xdr:to>
    <xdr:sp macro="" textlink="">
      <xdr:nvSpPr>
        <xdr:cNvPr id="60" name="フローチャート: 判断 59"/>
        <xdr:cNvSpPr/>
      </xdr:nvSpPr>
      <xdr:spPr bwMode="auto">
        <a:xfrm>
          <a:off x="35560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28128</xdr:rowOff>
    </xdr:from>
    <xdr:ext cx="762000" cy="259045"/>
    <xdr:sp macro="" textlink="">
      <xdr:nvSpPr>
        <xdr:cNvPr id="61" name="テキスト ボックス 60"/>
        <xdr:cNvSpPr txBox="1"/>
      </xdr:nvSpPr>
      <xdr:spPr>
        <a:xfrm>
          <a:off x="32258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94240</xdr:rowOff>
    </xdr:from>
    <xdr:to>
      <xdr:col>15</xdr:col>
      <xdr:colOff>101600</xdr:colOff>
      <xdr:row>18</xdr:row>
      <xdr:rowOff>24390</xdr:rowOff>
    </xdr:to>
    <xdr:sp macro="" textlink="">
      <xdr:nvSpPr>
        <xdr:cNvPr id="62" name="フローチャート: 判断 61"/>
        <xdr:cNvSpPr/>
      </xdr:nvSpPr>
      <xdr:spPr bwMode="auto">
        <a:xfrm>
          <a:off x="2857500" y="3056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34567</xdr:rowOff>
    </xdr:from>
    <xdr:ext cx="762000" cy="259045"/>
    <xdr:sp macro="" textlink="">
      <xdr:nvSpPr>
        <xdr:cNvPr id="63" name="テキスト ボックス 62"/>
        <xdr:cNvSpPr txBox="1"/>
      </xdr:nvSpPr>
      <xdr:spPr>
        <a:xfrm>
          <a:off x="2527300" y="28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25279</xdr:rowOff>
    </xdr:from>
    <xdr:to>
      <xdr:col>29</xdr:col>
      <xdr:colOff>177800</xdr:colOff>
      <xdr:row>14</xdr:row>
      <xdr:rowOff>126879</xdr:rowOff>
    </xdr:to>
    <xdr:sp macro="" textlink="">
      <xdr:nvSpPr>
        <xdr:cNvPr id="69" name="楕円 68"/>
        <xdr:cNvSpPr/>
      </xdr:nvSpPr>
      <xdr:spPr bwMode="auto">
        <a:xfrm>
          <a:off x="5600700" y="24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168806</xdr:rowOff>
    </xdr:from>
    <xdr:ext cx="762000" cy="259045"/>
    <xdr:sp macro="" textlink="">
      <xdr:nvSpPr>
        <xdr:cNvPr id="70" name="人口1人当たり決算額の推移該当値テキスト130"/>
        <xdr:cNvSpPr txBox="1"/>
      </xdr:nvSpPr>
      <xdr:spPr>
        <a:xfrm>
          <a:off x="5740400" y="24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24270</xdr:rowOff>
    </xdr:from>
    <xdr:to>
      <xdr:col>26</xdr:col>
      <xdr:colOff>101600</xdr:colOff>
      <xdr:row>14</xdr:row>
      <xdr:rowOff>125870</xdr:rowOff>
    </xdr:to>
    <xdr:sp macro="" textlink="">
      <xdr:nvSpPr>
        <xdr:cNvPr id="71" name="楕円 70"/>
        <xdr:cNvSpPr/>
      </xdr:nvSpPr>
      <xdr:spPr bwMode="auto">
        <a:xfrm>
          <a:off x="49530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110647</xdr:rowOff>
    </xdr:from>
    <xdr:ext cx="736600" cy="259045"/>
    <xdr:sp macro="" textlink="">
      <xdr:nvSpPr>
        <xdr:cNvPr id="72" name="テキスト ボックス 71"/>
        <xdr:cNvSpPr txBox="1"/>
      </xdr:nvSpPr>
      <xdr:spPr>
        <a:xfrm>
          <a:off x="4622800" y="255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86315</xdr:rowOff>
    </xdr:from>
    <xdr:to>
      <xdr:col>22</xdr:col>
      <xdr:colOff>165100</xdr:colOff>
      <xdr:row>19</xdr:row>
      <xdr:rowOff>16466</xdr:rowOff>
    </xdr:to>
    <xdr:sp macro="" textlink="">
      <xdr:nvSpPr>
        <xdr:cNvPr id="73" name="楕円 72"/>
        <xdr:cNvSpPr/>
      </xdr:nvSpPr>
      <xdr:spPr bwMode="auto">
        <a:xfrm>
          <a:off x="42545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1243</xdr:rowOff>
    </xdr:from>
    <xdr:ext cx="762000" cy="259045"/>
    <xdr:sp macro="" textlink="">
      <xdr:nvSpPr>
        <xdr:cNvPr id="74" name="テキスト ボックス 73"/>
        <xdr:cNvSpPr txBox="1"/>
      </xdr:nvSpPr>
      <xdr:spPr>
        <a:xfrm>
          <a:off x="3924300" y="33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80524</xdr:rowOff>
    </xdr:from>
    <xdr:to>
      <xdr:col>19</xdr:col>
      <xdr:colOff>38100</xdr:colOff>
      <xdr:row>19</xdr:row>
      <xdr:rowOff>10675</xdr:rowOff>
    </xdr:to>
    <xdr:sp macro="" textlink="">
      <xdr:nvSpPr>
        <xdr:cNvPr id="75" name="楕円 74"/>
        <xdr:cNvSpPr/>
      </xdr:nvSpPr>
      <xdr:spPr bwMode="auto">
        <a:xfrm>
          <a:off x="3556000" y="321424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166902</xdr:rowOff>
    </xdr:from>
    <xdr:ext cx="762000" cy="259045"/>
    <xdr:sp macro="" textlink="">
      <xdr:nvSpPr>
        <xdr:cNvPr id="76" name="テキスト ボックス 75"/>
        <xdr:cNvSpPr txBox="1"/>
      </xdr:nvSpPr>
      <xdr:spPr>
        <a:xfrm>
          <a:off x="3225800" y="33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94278</xdr:rowOff>
    </xdr:from>
    <xdr:to>
      <xdr:col>15</xdr:col>
      <xdr:colOff>101600</xdr:colOff>
      <xdr:row>19</xdr:row>
      <xdr:rowOff>24428</xdr:rowOff>
    </xdr:to>
    <xdr:sp macro="" textlink="">
      <xdr:nvSpPr>
        <xdr:cNvPr id="77" name="楕円 76"/>
        <xdr:cNvSpPr/>
      </xdr:nvSpPr>
      <xdr:spPr bwMode="auto">
        <a:xfrm>
          <a:off x="2857500" y="3228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9205</xdr:rowOff>
    </xdr:from>
    <xdr:ext cx="762000" cy="259045"/>
    <xdr:sp macro="" textlink="">
      <xdr:nvSpPr>
        <xdr:cNvPr id="78" name="テキスト ボックス 77"/>
        <xdr:cNvSpPr txBox="1"/>
      </xdr:nvSpPr>
      <xdr:spPr>
        <a:xfrm>
          <a:off x="2527300" y="33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5" name="直線コネクタ 104"/>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6"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7" name="直線コネクタ 106"/>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8"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9" name="直線コネクタ 108"/>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231333</xdr:rowOff>
    </xdr:from>
    <xdr:to>
      <xdr:col>29</xdr:col>
      <xdr:colOff>127000</xdr:colOff>
      <xdr:row>35</xdr:row>
      <xdr:rowOff>300690</xdr:rowOff>
    </xdr:to>
    <xdr:cxnSp macro="">
      <xdr:nvCxnSpPr>
        <xdr:cNvPr id="110" name="直線コネクタ 109"/>
        <xdr:cNvCxnSpPr/>
      </xdr:nvCxnSpPr>
      <xdr:spPr bwMode="auto">
        <a:xfrm>
          <a:off x="5003800" y="6841683"/>
          <a:ext cx="6477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11"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2" name="フローチャート: 判断 111"/>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174275</xdr:rowOff>
    </xdr:from>
    <xdr:to>
      <xdr:col>26</xdr:col>
      <xdr:colOff>50800</xdr:colOff>
      <xdr:row>35</xdr:row>
      <xdr:rowOff>231333</xdr:rowOff>
    </xdr:to>
    <xdr:cxnSp macro="">
      <xdr:nvCxnSpPr>
        <xdr:cNvPr id="113" name="直線コネクタ 112"/>
        <xdr:cNvCxnSpPr/>
      </xdr:nvCxnSpPr>
      <xdr:spPr bwMode="auto">
        <a:xfrm>
          <a:off x="4305300" y="6784625"/>
          <a:ext cx="6985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4" name="フローチャート: 判断 113"/>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5" name="テキスト ボックス 114"/>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156764</xdr:rowOff>
    </xdr:from>
    <xdr:to>
      <xdr:col>22</xdr:col>
      <xdr:colOff>114300</xdr:colOff>
      <xdr:row>35</xdr:row>
      <xdr:rowOff>174275</xdr:rowOff>
    </xdr:to>
    <xdr:cxnSp macro="">
      <xdr:nvCxnSpPr>
        <xdr:cNvPr id="116" name="直線コネクタ 115"/>
        <xdr:cNvCxnSpPr/>
      </xdr:nvCxnSpPr>
      <xdr:spPr bwMode="auto">
        <a:xfrm>
          <a:off x="3606800" y="6767114"/>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7" name="フローチャート: 判断 116"/>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8" name="テキスト ボックス 117"/>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76525</xdr:rowOff>
    </xdr:from>
    <xdr:to>
      <xdr:col>18</xdr:col>
      <xdr:colOff>177800</xdr:colOff>
      <xdr:row>35</xdr:row>
      <xdr:rowOff>156764</xdr:rowOff>
    </xdr:to>
    <xdr:cxnSp macro="">
      <xdr:nvCxnSpPr>
        <xdr:cNvPr id="119" name="直線コネクタ 118"/>
        <xdr:cNvCxnSpPr/>
      </xdr:nvCxnSpPr>
      <xdr:spPr bwMode="auto">
        <a:xfrm>
          <a:off x="2908300" y="6686875"/>
          <a:ext cx="698500" cy="8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20" name="フローチャート: 判断 119"/>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21" name="テキスト ボックス 120"/>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2" name="フローチャート: 判断 121"/>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3" name="テキスト ボックス 122"/>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249890</xdr:rowOff>
    </xdr:from>
    <xdr:to>
      <xdr:col>29</xdr:col>
      <xdr:colOff>177800</xdr:colOff>
      <xdr:row>36</xdr:row>
      <xdr:rowOff>8590</xdr:rowOff>
    </xdr:to>
    <xdr:sp macro="" textlink="">
      <xdr:nvSpPr>
        <xdr:cNvPr id="129" name="楕円 128"/>
        <xdr:cNvSpPr/>
      </xdr:nvSpPr>
      <xdr:spPr bwMode="auto">
        <a:xfrm>
          <a:off x="5600700" y="68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221967</xdr:rowOff>
    </xdr:from>
    <xdr:ext cx="762000" cy="259045"/>
    <xdr:sp macro="" textlink="">
      <xdr:nvSpPr>
        <xdr:cNvPr id="130" name="人口1人当たり決算額の推移該当値テキスト445"/>
        <xdr:cNvSpPr txBox="1"/>
      </xdr:nvSpPr>
      <xdr:spPr>
        <a:xfrm>
          <a:off x="5740400" y="683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180533</xdr:rowOff>
    </xdr:from>
    <xdr:to>
      <xdr:col>26</xdr:col>
      <xdr:colOff>101600</xdr:colOff>
      <xdr:row>35</xdr:row>
      <xdr:rowOff>282133</xdr:rowOff>
    </xdr:to>
    <xdr:sp macro="" textlink="">
      <xdr:nvSpPr>
        <xdr:cNvPr id="131" name="楕円 130"/>
        <xdr:cNvSpPr/>
      </xdr:nvSpPr>
      <xdr:spPr bwMode="auto">
        <a:xfrm>
          <a:off x="49530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266910</xdr:rowOff>
    </xdr:from>
    <xdr:ext cx="736600" cy="259045"/>
    <xdr:sp macro="" textlink="">
      <xdr:nvSpPr>
        <xdr:cNvPr id="132" name="テキスト ボックス 131"/>
        <xdr:cNvSpPr txBox="1"/>
      </xdr:nvSpPr>
      <xdr:spPr>
        <a:xfrm>
          <a:off x="4622800" y="6877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123475</xdr:rowOff>
    </xdr:from>
    <xdr:to>
      <xdr:col>22</xdr:col>
      <xdr:colOff>165100</xdr:colOff>
      <xdr:row>35</xdr:row>
      <xdr:rowOff>225075</xdr:rowOff>
    </xdr:to>
    <xdr:sp macro="" textlink="">
      <xdr:nvSpPr>
        <xdr:cNvPr id="133" name="楕円 132"/>
        <xdr:cNvSpPr/>
      </xdr:nvSpPr>
      <xdr:spPr bwMode="auto">
        <a:xfrm>
          <a:off x="42545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209852</xdr:rowOff>
    </xdr:from>
    <xdr:ext cx="762000" cy="259045"/>
    <xdr:sp macro="" textlink="">
      <xdr:nvSpPr>
        <xdr:cNvPr id="134" name="テキスト ボックス 133"/>
        <xdr:cNvSpPr txBox="1"/>
      </xdr:nvSpPr>
      <xdr:spPr>
        <a:xfrm>
          <a:off x="3924300" y="68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105964</xdr:rowOff>
    </xdr:from>
    <xdr:to>
      <xdr:col>19</xdr:col>
      <xdr:colOff>38100</xdr:colOff>
      <xdr:row>35</xdr:row>
      <xdr:rowOff>207564</xdr:rowOff>
    </xdr:to>
    <xdr:sp macro="" textlink="">
      <xdr:nvSpPr>
        <xdr:cNvPr id="135" name="楕円 134"/>
        <xdr:cNvSpPr/>
      </xdr:nvSpPr>
      <xdr:spPr bwMode="auto">
        <a:xfrm>
          <a:off x="3556000" y="671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192341</xdr:rowOff>
    </xdr:from>
    <xdr:ext cx="762000" cy="259045"/>
    <xdr:sp macro="" textlink="">
      <xdr:nvSpPr>
        <xdr:cNvPr id="136" name="テキスト ボックス 135"/>
        <xdr:cNvSpPr txBox="1"/>
      </xdr:nvSpPr>
      <xdr:spPr>
        <a:xfrm>
          <a:off x="3225800" y="68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25725</xdr:rowOff>
    </xdr:from>
    <xdr:to>
      <xdr:col>15</xdr:col>
      <xdr:colOff>101600</xdr:colOff>
      <xdr:row>35</xdr:row>
      <xdr:rowOff>127325</xdr:rowOff>
    </xdr:to>
    <xdr:sp macro="" textlink="">
      <xdr:nvSpPr>
        <xdr:cNvPr id="137" name="楕円 136"/>
        <xdr:cNvSpPr/>
      </xdr:nvSpPr>
      <xdr:spPr bwMode="auto">
        <a:xfrm>
          <a:off x="2857500" y="663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112102</xdr:rowOff>
    </xdr:from>
    <xdr:ext cx="762000" cy="259045"/>
    <xdr:sp macro="" textlink="">
      <xdr:nvSpPr>
        <xdr:cNvPr id="138" name="テキスト ボックス 137"/>
        <xdr:cNvSpPr txBox="1"/>
      </xdr:nvSpPr>
      <xdr:spPr>
        <a:xfrm>
          <a:off x="2527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61385</xdr:rowOff>
    </xdr:from>
    <xdr:to>
      <xdr:col>24</xdr:col>
      <xdr:colOff>62865</xdr:colOff>
      <xdr:row>34</xdr:row>
      <xdr:rowOff>71082</xdr:rowOff>
    </xdr:to>
    <xdr:cxnSp macro="">
      <xdr:nvCxnSpPr>
        <xdr:cNvPr id="56" name="直線コネクタ 55"/>
        <xdr:cNvCxnSpPr/>
      </xdr:nvCxnSpPr>
      <xdr:spPr>
        <a:xfrm flipV="1">
          <a:off x="4633595" y="5204885"/>
          <a:ext cx="1270" cy="69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74909</xdr:rowOff>
    </xdr:from>
    <xdr:ext cx="534377" cy="259045"/>
    <xdr:sp macro="" textlink="">
      <xdr:nvSpPr>
        <xdr:cNvPr id="57" name="人件費最小値テキスト"/>
        <xdr:cNvSpPr txBox="1"/>
      </xdr:nvSpPr>
      <xdr:spPr>
        <a:xfrm>
          <a:off x="4686300" y="59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71082</xdr:rowOff>
    </xdr:from>
    <xdr:to>
      <xdr:col>24</xdr:col>
      <xdr:colOff>152400</xdr:colOff>
      <xdr:row>34</xdr:row>
      <xdr:rowOff>71082</xdr:rowOff>
    </xdr:to>
    <xdr:cxnSp macro="">
      <xdr:nvCxnSpPr>
        <xdr:cNvPr id="58" name="直線コネクタ 57"/>
        <xdr:cNvCxnSpPr/>
      </xdr:nvCxnSpPr>
      <xdr:spPr>
        <a:xfrm>
          <a:off x="4546600" y="590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8062</xdr:rowOff>
    </xdr:from>
    <xdr:ext cx="599010" cy="259045"/>
    <xdr:sp macro="" textlink="">
      <xdr:nvSpPr>
        <xdr:cNvPr id="59" name="人件費最大値テキスト"/>
        <xdr:cNvSpPr txBox="1"/>
      </xdr:nvSpPr>
      <xdr:spPr>
        <a:xfrm>
          <a:off x="4686300" y="498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61385</xdr:rowOff>
    </xdr:from>
    <xdr:to>
      <xdr:col>24</xdr:col>
      <xdr:colOff>152400</xdr:colOff>
      <xdr:row>30</xdr:row>
      <xdr:rowOff>61385</xdr:rowOff>
    </xdr:to>
    <xdr:cxnSp macro="">
      <xdr:nvCxnSpPr>
        <xdr:cNvPr id="60" name="直線コネクタ 59"/>
        <xdr:cNvCxnSpPr/>
      </xdr:nvCxnSpPr>
      <xdr:spPr>
        <a:xfrm>
          <a:off x="4546600" y="520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161474</xdr:rowOff>
    </xdr:from>
    <xdr:to>
      <xdr:col>24</xdr:col>
      <xdr:colOff>63500</xdr:colOff>
      <xdr:row>32</xdr:row>
      <xdr:rowOff>164503</xdr:rowOff>
    </xdr:to>
    <xdr:cxnSp macro="">
      <xdr:nvCxnSpPr>
        <xdr:cNvPr id="61" name="直線コネクタ 60"/>
        <xdr:cNvCxnSpPr/>
      </xdr:nvCxnSpPr>
      <xdr:spPr>
        <a:xfrm flipV="1">
          <a:off x="3797300" y="5647874"/>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14184</xdr:rowOff>
    </xdr:from>
    <xdr:ext cx="599010" cy="259045"/>
    <xdr:sp macro="" textlink="">
      <xdr:nvSpPr>
        <xdr:cNvPr id="62" name="人件費平均値テキスト"/>
        <xdr:cNvSpPr txBox="1"/>
      </xdr:nvSpPr>
      <xdr:spPr>
        <a:xfrm>
          <a:off x="4686300" y="532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162757</xdr:rowOff>
    </xdr:from>
    <xdr:to>
      <xdr:col>24</xdr:col>
      <xdr:colOff>114300</xdr:colOff>
      <xdr:row>32</xdr:row>
      <xdr:rowOff>92907</xdr:rowOff>
    </xdr:to>
    <xdr:sp macro="" textlink="">
      <xdr:nvSpPr>
        <xdr:cNvPr id="63" name="フローチャート: 判断 62"/>
        <xdr:cNvSpPr/>
      </xdr:nvSpPr>
      <xdr:spPr>
        <a:xfrm>
          <a:off x="45847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164503</xdr:rowOff>
    </xdr:from>
    <xdr:to>
      <xdr:col>19</xdr:col>
      <xdr:colOff>177800</xdr:colOff>
      <xdr:row>37</xdr:row>
      <xdr:rowOff>129394</xdr:rowOff>
    </xdr:to>
    <xdr:cxnSp macro="">
      <xdr:nvCxnSpPr>
        <xdr:cNvPr id="64" name="直線コネクタ 63"/>
        <xdr:cNvCxnSpPr/>
      </xdr:nvCxnSpPr>
      <xdr:spPr>
        <a:xfrm flipV="1">
          <a:off x="2908300" y="5650903"/>
          <a:ext cx="8890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160547</xdr:rowOff>
    </xdr:from>
    <xdr:to>
      <xdr:col>20</xdr:col>
      <xdr:colOff>38100</xdr:colOff>
      <xdr:row>32</xdr:row>
      <xdr:rowOff>90697</xdr:rowOff>
    </xdr:to>
    <xdr:sp macro="" textlink="">
      <xdr:nvSpPr>
        <xdr:cNvPr id="65" name="フローチャート: 判断 64"/>
        <xdr:cNvSpPr/>
      </xdr:nvSpPr>
      <xdr:spPr>
        <a:xfrm>
          <a:off x="3746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107224</xdr:rowOff>
    </xdr:from>
    <xdr:ext cx="599010" cy="259045"/>
    <xdr:sp macro="" textlink="">
      <xdr:nvSpPr>
        <xdr:cNvPr id="66" name="テキスト ボックス 65"/>
        <xdr:cNvSpPr txBox="1"/>
      </xdr:nvSpPr>
      <xdr:spPr>
        <a:xfrm>
          <a:off x="3497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116059</xdr:rowOff>
    </xdr:from>
    <xdr:to>
      <xdr:col>15</xdr:col>
      <xdr:colOff>50800</xdr:colOff>
      <xdr:row>37</xdr:row>
      <xdr:rowOff>129394</xdr:rowOff>
    </xdr:to>
    <xdr:cxnSp macro="">
      <xdr:nvCxnSpPr>
        <xdr:cNvPr id="67" name="直線コネクタ 66"/>
        <xdr:cNvCxnSpPr/>
      </xdr:nvCxnSpPr>
      <xdr:spPr>
        <a:xfrm>
          <a:off x="2019300" y="64597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80289</xdr:rowOff>
    </xdr:from>
    <xdr:to>
      <xdr:col>15</xdr:col>
      <xdr:colOff>101600</xdr:colOff>
      <xdr:row>37</xdr:row>
      <xdr:rowOff>10439</xdr:rowOff>
    </xdr:to>
    <xdr:sp macro="" textlink="">
      <xdr:nvSpPr>
        <xdr:cNvPr id="68" name="フローチャート: 判断 67"/>
        <xdr:cNvSpPr/>
      </xdr:nvSpPr>
      <xdr:spPr>
        <a:xfrm>
          <a:off x="2857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26966</xdr:rowOff>
    </xdr:from>
    <xdr:ext cx="534377" cy="259045"/>
    <xdr:sp macro="" textlink="">
      <xdr:nvSpPr>
        <xdr:cNvPr id="69" name="テキスト ボックス 68"/>
        <xdr:cNvSpPr txBox="1"/>
      </xdr:nvSpPr>
      <xdr:spPr>
        <a:xfrm>
          <a:off x="2641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94037</xdr:rowOff>
    </xdr:from>
    <xdr:to>
      <xdr:col>10</xdr:col>
      <xdr:colOff>114300</xdr:colOff>
      <xdr:row>37</xdr:row>
      <xdr:rowOff>116059</xdr:rowOff>
    </xdr:to>
    <xdr:cxnSp macro="">
      <xdr:nvCxnSpPr>
        <xdr:cNvPr id="70" name="直線コネクタ 69"/>
        <xdr:cNvCxnSpPr/>
      </xdr:nvCxnSpPr>
      <xdr:spPr>
        <a:xfrm>
          <a:off x="1130300" y="6437687"/>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65050</xdr:rowOff>
    </xdr:from>
    <xdr:to>
      <xdr:col>10</xdr:col>
      <xdr:colOff>165100</xdr:colOff>
      <xdr:row>36</xdr:row>
      <xdr:rowOff>166650</xdr:rowOff>
    </xdr:to>
    <xdr:sp macro="" textlink="">
      <xdr:nvSpPr>
        <xdr:cNvPr id="71" name="フローチャート: 判断 70"/>
        <xdr:cNvSpPr/>
      </xdr:nvSpPr>
      <xdr:spPr>
        <a:xfrm>
          <a:off x="1968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11727</xdr:rowOff>
    </xdr:from>
    <xdr:ext cx="534377" cy="259045"/>
    <xdr:sp macro="" textlink="">
      <xdr:nvSpPr>
        <xdr:cNvPr id="72" name="テキスト ボックス 71"/>
        <xdr:cNvSpPr txBox="1"/>
      </xdr:nvSpPr>
      <xdr:spPr>
        <a:xfrm>
          <a:off x="1752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67812</xdr:rowOff>
    </xdr:from>
    <xdr:to>
      <xdr:col>6</xdr:col>
      <xdr:colOff>38100</xdr:colOff>
      <xdr:row>36</xdr:row>
      <xdr:rowOff>169412</xdr:rowOff>
    </xdr:to>
    <xdr:sp macro="" textlink="">
      <xdr:nvSpPr>
        <xdr:cNvPr id="73" name="フローチャート: 判断 72"/>
        <xdr:cNvSpPr/>
      </xdr:nvSpPr>
      <xdr:spPr>
        <a:xfrm>
          <a:off x="1079500" y="624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14489</xdr:rowOff>
    </xdr:from>
    <xdr:ext cx="534377" cy="259045"/>
    <xdr:sp macro="" textlink="">
      <xdr:nvSpPr>
        <xdr:cNvPr id="74" name="テキスト ボックス 73"/>
        <xdr:cNvSpPr txBox="1"/>
      </xdr:nvSpPr>
      <xdr:spPr>
        <a:xfrm>
          <a:off x="863111" y="601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110674</xdr:rowOff>
    </xdr:from>
    <xdr:to>
      <xdr:col>24</xdr:col>
      <xdr:colOff>114300</xdr:colOff>
      <xdr:row>33</xdr:row>
      <xdr:rowOff>40824</xdr:rowOff>
    </xdr:to>
    <xdr:sp macro="" textlink="">
      <xdr:nvSpPr>
        <xdr:cNvPr id="80" name="楕円 79"/>
        <xdr:cNvSpPr/>
      </xdr:nvSpPr>
      <xdr:spPr>
        <a:xfrm>
          <a:off x="4584700" y="55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89101</xdr:rowOff>
    </xdr:from>
    <xdr:ext cx="534377" cy="259045"/>
    <xdr:sp macro="" textlink="">
      <xdr:nvSpPr>
        <xdr:cNvPr id="81" name="人件費該当値テキスト"/>
        <xdr:cNvSpPr txBox="1"/>
      </xdr:nvSpPr>
      <xdr:spPr>
        <a:xfrm>
          <a:off x="4686300" y="55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113703</xdr:rowOff>
    </xdr:from>
    <xdr:to>
      <xdr:col>20</xdr:col>
      <xdr:colOff>38100</xdr:colOff>
      <xdr:row>33</xdr:row>
      <xdr:rowOff>43853</xdr:rowOff>
    </xdr:to>
    <xdr:sp macro="" textlink="">
      <xdr:nvSpPr>
        <xdr:cNvPr id="82" name="楕円 81"/>
        <xdr:cNvSpPr/>
      </xdr:nvSpPr>
      <xdr:spPr>
        <a:xfrm>
          <a:off x="37465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34980</xdr:rowOff>
    </xdr:from>
    <xdr:ext cx="534377" cy="259045"/>
    <xdr:sp macro="" textlink="">
      <xdr:nvSpPr>
        <xdr:cNvPr id="83" name="テキスト ボックス 82"/>
        <xdr:cNvSpPr txBox="1"/>
      </xdr:nvSpPr>
      <xdr:spPr>
        <a:xfrm>
          <a:off x="3530111" y="56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78594</xdr:rowOff>
    </xdr:from>
    <xdr:to>
      <xdr:col>15</xdr:col>
      <xdr:colOff>101600</xdr:colOff>
      <xdr:row>38</xdr:row>
      <xdr:rowOff>8744</xdr:rowOff>
    </xdr:to>
    <xdr:sp macro="" textlink="">
      <xdr:nvSpPr>
        <xdr:cNvPr id="84" name="楕円 83"/>
        <xdr:cNvSpPr/>
      </xdr:nvSpPr>
      <xdr:spPr>
        <a:xfrm>
          <a:off x="2857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171321</xdr:rowOff>
    </xdr:from>
    <xdr:ext cx="534377" cy="259045"/>
    <xdr:sp macro="" textlink="">
      <xdr:nvSpPr>
        <xdr:cNvPr id="85" name="テキスト ボックス 84"/>
        <xdr:cNvSpPr txBox="1"/>
      </xdr:nvSpPr>
      <xdr:spPr>
        <a:xfrm>
          <a:off x="2641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65259</xdr:rowOff>
    </xdr:from>
    <xdr:to>
      <xdr:col>10</xdr:col>
      <xdr:colOff>165100</xdr:colOff>
      <xdr:row>37</xdr:row>
      <xdr:rowOff>166859</xdr:rowOff>
    </xdr:to>
    <xdr:sp macro="" textlink="">
      <xdr:nvSpPr>
        <xdr:cNvPr id="86" name="楕円 85"/>
        <xdr:cNvSpPr/>
      </xdr:nvSpPr>
      <xdr:spPr>
        <a:xfrm>
          <a:off x="1968500" y="64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157986</xdr:rowOff>
    </xdr:from>
    <xdr:ext cx="534377" cy="259045"/>
    <xdr:sp macro="" textlink="">
      <xdr:nvSpPr>
        <xdr:cNvPr id="87" name="テキスト ボックス 86"/>
        <xdr:cNvSpPr txBox="1"/>
      </xdr:nvSpPr>
      <xdr:spPr>
        <a:xfrm>
          <a:off x="1752111" y="65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43237</xdr:rowOff>
    </xdr:from>
    <xdr:to>
      <xdr:col>6</xdr:col>
      <xdr:colOff>38100</xdr:colOff>
      <xdr:row>37</xdr:row>
      <xdr:rowOff>144837</xdr:rowOff>
    </xdr:to>
    <xdr:sp macro="" textlink="">
      <xdr:nvSpPr>
        <xdr:cNvPr id="88" name="楕円 87"/>
        <xdr:cNvSpPr/>
      </xdr:nvSpPr>
      <xdr:spPr>
        <a:xfrm>
          <a:off x="1079500" y="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135964</xdr:rowOff>
    </xdr:from>
    <xdr:ext cx="534377" cy="259045"/>
    <xdr:sp macro="" textlink="">
      <xdr:nvSpPr>
        <xdr:cNvPr id="89" name="テキスト ボックス 88"/>
        <xdr:cNvSpPr txBox="1"/>
      </xdr:nvSpPr>
      <xdr:spPr>
        <a:xfrm>
          <a:off x="863111" y="64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2" name="直線コネクタ 111"/>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3"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4" name="直線コネクタ 113"/>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5"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6" name="直線コネクタ 115"/>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138648</xdr:rowOff>
    </xdr:from>
    <xdr:to>
      <xdr:col>24</xdr:col>
      <xdr:colOff>63500</xdr:colOff>
      <xdr:row>54</xdr:row>
      <xdr:rowOff>5146</xdr:rowOff>
    </xdr:to>
    <xdr:cxnSp macro="">
      <xdr:nvCxnSpPr>
        <xdr:cNvPr id="117" name="直線コネクタ 116"/>
        <xdr:cNvCxnSpPr/>
      </xdr:nvCxnSpPr>
      <xdr:spPr>
        <a:xfrm flipV="1">
          <a:off x="3797300" y="9225498"/>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8"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9" name="フローチャート: 判断 118"/>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84150</xdr:rowOff>
    </xdr:from>
    <xdr:to>
      <xdr:col>19</xdr:col>
      <xdr:colOff>177800</xdr:colOff>
      <xdr:row>54</xdr:row>
      <xdr:rowOff>5146</xdr:rowOff>
    </xdr:to>
    <xdr:cxnSp macro="">
      <xdr:nvCxnSpPr>
        <xdr:cNvPr id="120" name="直線コネクタ 119"/>
        <xdr:cNvCxnSpPr/>
      </xdr:nvCxnSpPr>
      <xdr:spPr>
        <a:xfrm>
          <a:off x="2908300" y="9171000"/>
          <a:ext cx="8890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21" name="フローチャート: 判断 120"/>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2" name="テキスト ボックス 121"/>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84150</xdr:rowOff>
    </xdr:from>
    <xdr:to>
      <xdr:col>15</xdr:col>
      <xdr:colOff>50800</xdr:colOff>
      <xdr:row>54</xdr:row>
      <xdr:rowOff>23892</xdr:rowOff>
    </xdr:to>
    <xdr:cxnSp macro="">
      <xdr:nvCxnSpPr>
        <xdr:cNvPr id="123" name="直線コネクタ 122"/>
        <xdr:cNvCxnSpPr/>
      </xdr:nvCxnSpPr>
      <xdr:spPr>
        <a:xfrm flipV="1">
          <a:off x="2019300" y="9171000"/>
          <a:ext cx="889000" cy="1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4" name="フローチャート: 判断 123"/>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5" name="テキスト ボックス 124"/>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23892</xdr:rowOff>
    </xdr:from>
    <xdr:to>
      <xdr:col>10</xdr:col>
      <xdr:colOff>114300</xdr:colOff>
      <xdr:row>54</xdr:row>
      <xdr:rowOff>59690</xdr:rowOff>
    </xdr:to>
    <xdr:cxnSp macro="">
      <xdr:nvCxnSpPr>
        <xdr:cNvPr id="126" name="直線コネクタ 125"/>
        <xdr:cNvCxnSpPr/>
      </xdr:nvCxnSpPr>
      <xdr:spPr>
        <a:xfrm flipV="1">
          <a:off x="1130300" y="9282192"/>
          <a:ext cx="889000" cy="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7" name="フローチャート: 判断 126"/>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8" name="テキスト ボックス 127"/>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9" name="フローチャート: 判断 128"/>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30" name="テキスト ボックス 129"/>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87848</xdr:rowOff>
    </xdr:from>
    <xdr:to>
      <xdr:col>24</xdr:col>
      <xdr:colOff>114300</xdr:colOff>
      <xdr:row>54</xdr:row>
      <xdr:rowOff>17998</xdr:rowOff>
    </xdr:to>
    <xdr:sp macro="" textlink="">
      <xdr:nvSpPr>
        <xdr:cNvPr id="136" name="楕円 135"/>
        <xdr:cNvSpPr/>
      </xdr:nvSpPr>
      <xdr:spPr>
        <a:xfrm>
          <a:off x="4584700" y="91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110725</xdr:rowOff>
    </xdr:from>
    <xdr:ext cx="534377" cy="259045"/>
    <xdr:sp macro="" textlink="">
      <xdr:nvSpPr>
        <xdr:cNvPr id="137" name="物件費該当値テキスト"/>
        <xdr:cNvSpPr txBox="1"/>
      </xdr:nvSpPr>
      <xdr:spPr>
        <a:xfrm>
          <a:off x="4686300" y="902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125796</xdr:rowOff>
    </xdr:from>
    <xdr:to>
      <xdr:col>20</xdr:col>
      <xdr:colOff>38100</xdr:colOff>
      <xdr:row>54</xdr:row>
      <xdr:rowOff>55946</xdr:rowOff>
    </xdr:to>
    <xdr:sp macro="" textlink="">
      <xdr:nvSpPr>
        <xdr:cNvPr id="138" name="楕円 137"/>
        <xdr:cNvSpPr/>
      </xdr:nvSpPr>
      <xdr:spPr>
        <a:xfrm>
          <a:off x="3746500" y="92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72473</xdr:rowOff>
    </xdr:from>
    <xdr:ext cx="534377" cy="259045"/>
    <xdr:sp macro="" textlink="">
      <xdr:nvSpPr>
        <xdr:cNvPr id="139" name="テキスト ボックス 138"/>
        <xdr:cNvSpPr txBox="1"/>
      </xdr:nvSpPr>
      <xdr:spPr>
        <a:xfrm>
          <a:off x="3530111" y="898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33350</xdr:rowOff>
    </xdr:from>
    <xdr:to>
      <xdr:col>15</xdr:col>
      <xdr:colOff>101600</xdr:colOff>
      <xdr:row>53</xdr:row>
      <xdr:rowOff>134950</xdr:rowOff>
    </xdr:to>
    <xdr:sp macro="" textlink="">
      <xdr:nvSpPr>
        <xdr:cNvPr id="140" name="楕円 139"/>
        <xdr:cNvSpPr/>
      </xdr:nvSpPr>
      <xdr:spPr>
        <a:xfrm>
          <a:off x="2857500" y="91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151477</xdr:rowOff>
    </xdr:from>
    <xdr:ext cx="534377" cy="259045"/>
    <xdr:sp macro="" textlink="">
      <xdr:nvSpPr>
        <xdr:cNvPr id="141" name="テキスト ボックス 140"/>
        <xdr:cNvSpPr txBox="1"/>
      </xdr:nvSpPr>
      <xdr:spPr>
        <a:xfrm>
          <a:off x="2641111" y="88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144542</xdr:rowOff>
    </xdr:from>
    <xdr:to>
      <xdr:col>10</xdr:col>
      <xdr:colOff>165100</xdr:colOff>
      <xdr:row>54</xdr:row>
      <xdr:rowOff>74692</xdr:rowOff>
    </xdr:to>
    <xdr:sp macro="" textlink="">
      <xdr:nvSpPr>
        <xdr:cNvPr id="142" name="楕円 141"/>
        <xdr:cNvSpPr/>
      </xdr:nvSpPr>
      <xdr:spPr>
        <a:xfrm>
          <a:off x="1968500" y="92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91219</xdr:rowOff>
    </xdr:from>
    <xdr:ext cx="534377" cy="259045"/>
    <xdr:sp macro="" textlink="">
      <xdr:nvSpPr>
        <xdr:cNvPr id="143" name="テキスト ボックス 142"/>
        <xdr:cNvSpPr txBox="1"/>
      </xdr:nvSpPr>
      <xdr:spPr>
        <a:xfrm>
          <a:off x="1752111" y="90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8890</xdr:rowOff>
    </xdr:from>
    <xdr:to>
      <xdr:col>6</xdr:col>
      <xdr:colOff>38100</xdr:colOff>
      <xdr:row>54</xdr:row>
      <xdr:rowOff>110490</xdr:rowOff>
    </xdr:to>
    <xdr:sp macro="" textlink="">
      <xdr:nvSpPr>
        <xdr:cNvPr id="144" name="楕円 143"/>
        <xdr:cNvSpPr/>
      </xdr:nvSpPr>
      <xdr:spPr>
        <a:xfrm>
          <a:off x="1079500" y="9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127017</xdr:rowOff>
    </xdr:from>
    <xdr:ext cx="534377" cy="259045"/>
    <xdr:sp macro="" textlink="">
      <xdr:nvSpPr>
        <xdr:cNvPr id="145" name="テキスト ボックス 144"/>
        <xdr:cNvSpPr txBox="1"/>
      </xdr:nvSpPr>
      <xdr:spPr>
        <a:xfrm>
          <a:off x="863111" y="90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2" name="直線コネクタ 171"/>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3"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4" name="直線コネクタ 173"/>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5"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6" name="直線コネクタ 175"/>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123480</xdr:rowOff>
    </xdr:from>
    <xdr:to>
      <xdr:col>24</xdr:col>
      <xdr:colOff>63500</xdr:colOff>
      <xdr:row>75</xdr:row>
      <xdr:rowOff>106281</xdr:rowOff>
    </xdr:to>
    <xdr:cxnSp macro="">
      <xdr:nvCxnSpPr>
        <xdr:cNvPr id="177" name="直線コネクタ 176"/>
        <xdr:cNvCxnSpPr/>
      </xdr:nvCxnSpPr>
      <xdr:spPr>
        <a:xfrm>
          <a:off x="3797300" y="12810780"/>
          <a:ext cx="838200" cy="1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8"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9" name="フローチャート: 判断 178"/>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123480</xdr:rowOff>
    </xdr:from>
    <xdr:to>
      <xdr:col>19</xdr:col>
      <xdr:colOff>177800</xdr:colOff>
      <xdr:row>75</xdr:row>
      <xdr:rowOff>85054</xdr:rowOff>
    </xdr:to>
    <xdr:cxnSp macro="">
      <xdr:nvCxnSpPr>
        <xdr:cNvPr id="180" name="直線コネクタ 179"/>
        <xdr:cNvCxnSpPr/>
      </xdr:nvCxnSpPr>
      <xdr:spPr>
        <a:xfrm flipV="1">
          <a:off x="2908300" y="12810780"/>
          <a:ext cx="889000" cy="1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81" name="フローチャート: 判断 180"/>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2" name="テキスト ボックス 181"/>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85054</xdr:rowOff>
    </xdr:from>
    <xdr:to>
      <xdr:col>15</xdr:col>
      <xdr:colOff>50800</xdr:colOff>
      <xdr:row>75</xdr:row>
      <xdr:rowOff>96810</xdr:rowOff>
    </xdr:to>
    <xdr:cxnSp macro="">
      <xdr:nvCxnSpPr>
        <xdr:cNvPr id="183" name="直線コネクタ 182"/>
        <xdr:cNvCxnSpPr/>
      </xdr:nvCxnSpPr>
      <xdr:spPr>
        <a:xfrm flipV="1">
          <a:off x="2019300" y="1294380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4" name="フローチャート: 判断 183"/>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5" name="テキスト ボックス 184"/>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96810</xdr:rowOff>
    </xdr:from>
    <xdr:to>
      <xdr:col>10</xdr:col>
      <xdr:colOff>114300</xdr:colOff>
      <xdr:row>76</xdr:row>
      <xdr:rowOff>15494</xdr:rowOff>
    </xdr:to>
    <xdr:cxnSp macro="">
      <xdr:nvCxnSpPr>
        <xdr:cNvPr id="186" name="直線コネクタ 185"/>
        <xdr:cNvCxnSpPr/>
      </xdr:nvCxnSpPr>
      <xdr:spPr>
        <a:xfrm flipV="1">
          <a:off x="1130300" y="12955560"/>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7" name="フローチャート: 判断 186"/>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8" name="テキスト ボックス 187"/>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9" name="フローチャート: 判断 188"/>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90" name="テキスト ボックス 189"/>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55481</xdr:rowOff>
    </xdr:from>
    <xdr:to>
      <xdr:col>24</xdr:col>
      <xdr:colOff>114300</xdr:colOff>
      <xdr:row>75</xdr:row>
      <xdr:rowOff>157082</xdr:rowOff>
    </xdr:to>
    <xdr:sp macro="" textlink="">
      <xdr:nvSpPr>
        <xdr:cNvPr id="196" name="楕円 195"/>
        <xdr:cNvSpPr/>
      </xdr:nvSpPr>
      <xdr:spPr>
        <a:xfrm>
          <a:off x="4584700" y="129142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78358</xdr:rowOff>
    </xdr:from>
    <xdr:ext cx="469744" cy="259045"/>
    <xdr:sp macro="" textlink="">
      <xdr:nvSpPr>
        <xdr:cNvPr id="197" name="維持補修費該当値テキスト"/>
        <xdr:cNvSpPr txBox="1"/>
      </xdr:nvSpPr>
      <xdr:spPr>
        <a:xfrm>
          <a:off x="4686300" y="127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72680</xdr:rowOff>
    </xdr:from>
    <xdr:to>
      <xdr:col>20</xdr:col>
      <xdr:colOff>38100</xdr:colOff>
      <xdr:row>75</xdr:row>
      <xdr:rowOff>2830</xdr:rowOff>
    </xdr:to>
    <xdr:sp macro="" textlink="">
      <xdr:nvSpPr>
        <xdr:cNvPr id="198" name="楕円 197"/>
        <xdr:cNvSpPr/>
      </xdr:nvSpPr>
      <xdr:spPr>
        <a:xfrm>
          <a:off x="3746500" y="127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19357</xdr:rowOff>
    </xdr:from>
    <xdr:ext cx="534377" cy="259045"/>
    <xdr:sp macro="" textlink="">
      <xdr:nvSpPr>
        <xdr:cNvPr id="199" name="テキスト ボックス 198"/>
        <xdr:cNvSpPr txBox="1"/>
      </xdr:nvSpPr>
      <xdr:spPr>
        <a:xfrm>
          <a:off x="3530111" y="12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34254</xdr:rowOff>
    </xdr:from>
    <xdr:to>
      <xdr:col>15</xdr:col>
      <xdr:colOff>101600</xdr:colOff>
      <xdr:row>75</xdr:row>
      <xdr:rowOff>135854</xdr:rowOff>
    </xdr:to>
    <xdr:sp macro="" textlink="">
      <xdr:nvSpPr>
        <xdr:cNvPr id="200" name="楕円 199"/>
        <xdr:cNvSpPr/>
      </xdr:nvSpPr>
      <xdr:spPr>
        <a:xfrm>
          <a:off x="2857500" y="128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152381</xdr:rowOff>
    </xdr:from>
    <xdr:ext cx="469744" cy="259045"/>
    <xdr:sp macro="" textlink="">
      <xdr:nvSpPr>
        <xdr:cNvPr id="201" name="テキスト ボックス 200"/>
        <xdr:cNvSpPr txBox="1"/>
      </xdr:nvSpPr>
      <xdr:spPr>
        <a:xfrm>
          <a:off x="2673428"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46010</xdr:rowOff>
    </xdr:from>
    <xdr:to>
      <xdr:col>10</xdr:col>
      <xdr:colOff>165100</xdr:colOff>
      <xdr:row>75</xdr:row>
      <xdr:rowOff>147610</xdr:rowOff>
    </xdr:to>
    <xdr:sp macro="" textlink="">
      <xdr:nvSpPr>
        <xdr:cNvPr id="202" name="楕円 201"/>
        <xdr:cNvSpPr/>
      </xdr:nvSpPr>
      <xdr:spPr>
        <a:xfrm>
          <a:off x="1968500" y="129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164137</xdr:rowOff>
    </xdr:from>
    <xdr:ext cx="469744" cy="259045"/>
    <xdr:sp macro="" textlink="">
      <xdr:nvSpPr>
        <xdr:cNvPr id="203" name="テキスト ボックス 202"/>
        <xdr:cNvSpPr txBox="1"/>
      </xdr:nvSpPr>
      <xdr:spPr>
        <a:xfrm>
          <a:off x="1784428" y="1267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136144</xdr:rowOff>
    </xdr:from>
    <xdr:to>
      <xdr:col>6</xdr:col>
      <xdr:colOff>38100</xdr:colOff>
      <xdr:row>76</xdr:row>
      <xdr:rowOff>66294</xdr:rowOff>
    </xdr:to>
    <xdr:sp macro="" textlink="">
      <xdr:nvSpPr>
        <xdr:cNvPr id="204" name="楕円 203"/>
        <xdr:cNvSpPr/>
      </xdr:nvSpPr>
      <xdr:spPr>
        <a:xfrm>
          <a:off x="1079500" y="12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82821</xdr:rowOff>
    </xdr:from>
    <xdr:ext cx="469744" cy="259045"/>
    <xdr:sp macro="" textlink="">
      <xdr:nvSpPr>
        <xdr:cNvPr id="205" name="テキスト ボックス 204"/>
        <xdr:cNvSpPr txBox="1"/>
      </xdr:nvSpPr>
      <xdr:spPr>
        <a:xfrm>
          <a:off x="895428" y="127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75256</xdr:rowOff>
    </xdr:from>
    <xdr:to>
      <xdr:col>24</xdr:col>
      <xdr:colOff>62865</xdr:colOff>
      <xdr:row>98</xdr:row>
      <xdr:rowOff>8375</xdr:rowOff>
    </xdr:to>
    <xdr:cxnSp macro="">
      <xdr:nvCxnSpPr>
        <xdr:cNvPr id="232" name="直線コネクタ 231"/>
        <xdr:cNvCxnSpPr/>
      </xdr:nvCxnSpPr>
      <xdr:spPr>
        <a:xfrm flipV="1">
          <a:off x="4633595" y="15505756"/>
          <a:ext cx="1270" cy="1304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12202</xdr:rowOff>
    </xdr:from>
    <xdr:ext cx="534377" cy="259045"/>
    <xdr:sp macro="" textlink="">
      <xdr:nvSpPr>
        <xdr:cNvPr id="233" name="扶助費最小値テキスト"/>
        <xdr:cNvSpPr txBox="1"/>
      </xdr:nvSpPr>
      <xdr:spPr>
        <a:xfrm>
          <a:off x="4686300" y="168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8375</xdr:rowOff>
    </xdr:from>
    <xdr:to>
      <xdr:col>24</xdr:col>
      <xdr:colOff>152400</xdr:colOff>
      <xdr:row>98</xdr:row>
      <xdr:rowOff>8375</xdr:rowOff>
    </xdr:to>
    <xdr:cxnSp macro="">
      <xdr:nvCxnSpPr>
        <xdr:cNvPr id="234" name="直線コネクタ 233"/>
        <xdr:cNvCxnSpPr/>
      </xdr:nvCxnSpPr>
      <xdr:spPr>
        <a:xfrm>
          <a:off x="4546600" y="1681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21933</xdr:rowOff>
    </xdr:from>
    <xdr:ext cx="599010" cy="259045"/>
    <xdr:sp macro="" textlink="">
      <xdr:nvSpPr>
        <xdr:cNvPr id="235" name="扶助費最大値テキスト"/>
        <xdr:cNvSpPr txBox="1"/>
      </xdr:nvSpPr>
      <xdr:spPr>
        <a:xfrm>
          <a:off x="4686300" y="152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75256</xdr:rowOff>
    </xdr:from>
    <xdr:to>
      <xdr:col>24</xdr:col>
      <xdr:colOff>152400</xdr:colOff>
      <xdr:row>90</xdr:row>
      <xdr:rowOff>75256</xdr:rowOff>
    </xdr:to>
    <xdr:cxnSp macro="">
      <xdr:nvCxnSpPr>
        <xdr:cNvPr id="236" name="直線コネクタ 235"/>
        <xdr:cNvCxnSpPr/>
      </xdr:nvCxnSpPr>
      <xdr:spPr>
        <a:xfrm>
          <a:off x="4546600" y="1550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8375</xdr:rowOff>
    </xdr:from>
    <xdr:to>
      <xdr:col>24</xdr:col>
      <xdr:colOff>63500</xdr:colOff>
      <xdr:row>98</xdr:row>
      <xdr:rowOff>14470</xdr:rowOff>
    </xdr:to>
    <xdr:cxnSp macro="">
      <xdr:nvCxnSpPr>
        <xdr:cNvPr id="237" name="直線コネクタ 236"/>
        <xdr:cNvCxnSpPr/>
      </xdr:nvCxnSpPr>
      <xdr:spPr>
        <a:xfrm flipV="1">
          <a:off x="3797300" y="16810475"/>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134681</xdr:rowOff>
    </xdr:from>
    <xdr:ext cx="599010" cy="259045"/>
    <xdr:sp macro="" textlink="">
      <xdr:nvSpPr>
        <xdr:cNvPr id="238" name="扶助費平均値テキスト"/>
        <xdr:cNvSpPr txBox="1"/>
      </xdr:nvSpPr>
      <xdr:spPr>
        <a:xfrm>
          <a:off x="4686300" y="16079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111804</xdr:rowOff>
    </xdr:from>
    <xdr:to>
      <xdr:col>24</xdr:col>
      <xdr:colOff>114300</xdr:colOff>
      <xdr:row>95</xdr:row>
      <xdr:rowOff>41954</xdr:rowOff>
    </xdr:to>
    <xdr:sp macro="" textlink="">
      <xdr:nvSpPr>
        <xdr:cNvPr id="239" name="フローチャート: 判断 238"/>
        <xdr:cNvSpPr/>
      </xdr:nvSpPr>
      <xdr:spPr>
        <a:xfrm>
          <a:off x="45847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14470</xdr:rowOff>
    </xdr:from>
    <xdr:to>
      <xdr:col>19</xdr:col>
      <xdr:colOff>177800</xdr:colOff>
      <xdr:row>98</xdr:row>
      <xdr:rowOff>39291</xdr:rowOff>
    </xdr:to>
    <xdr:cxnSp macro="">
      <xdr:nvCxnSpPr>
        <xdr:cNvPr id="240" name="直線コネクタ 239"/>
        <xdr:cNvCxnSpPr/>
      </xdr:nvCxnSpPr>
      <xdr:spPr>
        <a:xfrm flipV="1">
          <a:off x="2908300" y="1681657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129209</xdr:rowOff>
    </xdr:from>
    <xdr:to>
      <xdr:col>20</xdr:col>
      <xdr:colOff>38100</xdr:colOff>
      <xdr:row>95</xdr:row>
      <xdr:rowOff>59359</xdr:rowOff>
    </xdr:to>
    <xdr:sp macro="" textlink="">
      <xdr:nvSpPr>
        <xdr:cNvPr id="241" name="フローチャート: 判断 240"/>
        <xdr:cNvSpPr/>
      </xdr:nvSpPr>
      <xdr:spPr>
        <a:xfrm>
          <a:off x="3746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75886</xdr:rowOff>
    </xdr:from>
    <xdr:ext cx="599010" cy="259045"/>
    <xdr:sp macro="" textlink="">
      <xdr:nvSpPr>
        <xdr:cNvPr id="242" name="テキスト ボックス 241"/>
        <xdr:cNvSpPr txBox="1"/>
      </xdr:nvSpPr>
      <xdr:spPr>
        <a:xfrm>
          <a:off x="3497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39291</xdr:rowOff>
    </xdr:from>
    <xdr:to>
      <xdr:col>15</xdr:col>
      <xdr:colOff>50800</xdr:colOff>
      <xdr:row>98</xdr:row>
      <xdr:rowOff>91966</xdr:rowOff>
    </xdr:to>
    <xdr:cxnSp macro="">
      <xdr:nvCxnSpPr>
        <xdr:cNvPr id="243" name="直線コネクタ 242"/>
        <xdr:cNvCxnSpPr/>
      </xdr:nvCxnSpPr>
      <xdr:spPr>
        <a:xfrm flipV="1">
          <a:off x="2019300" y="16841391"/>
          <a:ext cx="889000" cy="5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156882</xdr:rowOff>
    </xdr:from>
    <xdr:to>
      <xdr:col>15</xdr:col>
      <xdr:colOff>101600</xdr:colOff>
      <xdr:row>95</xdr:row>
      <xdr:rowOff>87032</xdr:rowOff>
    </xdr:to>
    <xdr:sp macro="" textlink="">
      <xdr:nvSpPr>
        <xdr:cNvPr id="244" name="フローチャート: 判断 243"/>
        <xdr:cNvSpPr/>
      </xdr:nvSpPr>
      <xdr:spPr>
        <a:xfrm>
          <a:off x="2857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103559</xdr:rowOff>
    </xdr:from>
    <xdr:ext cx="599010" cy="259045"/>
    <xdr:sp macro="" textlink="">
      <xdr:nvSpPr>
        <xdr:cNvPr id="245" name="テキスト ボックス 244"/>
        <xdr:cNvSpPr txBox="1"/>
      </xdr:nvSpPr>
      <xdr:spPr>
        <a:xfrm>
          <a:off x="2608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91966</xdr:rowOff>
    </xdr:from>
    <xdr:to>
      <xdr:col>10</xdr:col>
      <xdr:colOff>114300</xdr:colOff>
      <xdr:row>98</xdr:row>
      <xdr:rowOff>110962</xdr:rowOff>
    </xdr:to>
    <xdr:cxnSp macro="">
      <xdr:nvCxnSpPr>
        <xdr:cNvPr id="246" name="直線コネクタ 245"/>
        <xdr:cNvCxnSpPr/>
      </xdr:nvCxnSpPr>
      <xdr:spPr>
        <a:xfrm flipV="1">
          <a:off x="1130300" y="1689406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42745</xdr:rowOff>
    </xdr:from>
    <xdr:to>
      <xdr:col>10</xdr:col>
      <xdr:colOff>165100</xdr:colOff>
      <xdr:row>95</xdr:row>
      <xdr:rowOff>144345</xdr:rowOff>
    </xdr:to>
    <xdr:sp macro="" textlink="">
      <xdr:nvSpPr>
        <xdr:cNvPr id="247" name="フローチャート: 判断 246"/>
        <xdr:cNvSpPr/>
      </xdr:nvSpPr>
      <xdr:spPr>
        <a:xfrm>
          <a:off x="1968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160872</xdr:rowOff>
    </xdr:from>
    <xdr:ext cx="599010" cy="259045"/>
    <xdr:sp macro="" textlink="">
      <xdr:nvSpPr>
        <xdr:cNvPr id="248" name="テキスト ボックス 247"/>
        <xdr:cNvSpPr txBox="1"/>
      </xdr:nvSpPr>
      <xdr:spPr>
        <a:xfrm>
          <a:off x="1719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83882</xdr:rowOff>
    </xdr:from>
    <xdr:to>
      <xdr:col>6</xdr:col>
      <xdr:colOff>38100</xdr:colOff>
      <xdr:row>96</xdr:row>
      <xdr:rowOff>14032</xdr:rowOff>
    </xdr:to>
    <xdr:sp macro="" textlink="">
      <xdr:nvSpPr>
        <xdr:cNvPr id="249" name="フローチャート: 判断 248"/>
        <xdr:cNvSpPr/>
      </xdr:nvSpPr>
      <xdr:spPr>
        <a:xfrm>
          <a:off x="1079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30559</xdr:rowOff>
    </xdr:from>
    <xdr:ext cx="599010" cy="259045"/>
    <xdr:sp macro="" textlink="">
      <xdr:nvSpPr>
        <xdr:cNvPr id="250" name="テキスト ボックス 249"/>
        <xdr:cNvSpPr txBox="1"/>
      </xdr:nvSpPr>
      <xdr:spPr>
        <a:xfrm>
          <a:off x="830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129025</xdr:rowOff>
    </xdr:from>
    <xdr:to>
      <xdr:col>24</xdr:col>
      <xdr:colOff>114300</xdr:colOff>
      <xdr:row>98</xdr:row>
      <xdr:rowOff>59175</xdr:rowOff>
    </xdr:to>
    <xdr:sp macro="" textlink="">
      <xdr:nvSpPr>
        <xdr:cNvPr id="256" name="楕円 255"/>
        <xdr:cNvSpPr/>
      </xdr:nvSpPr>
      <xdr:spPr>
        <a:xfrm>
          <a:off x="4584700" y="167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43952</xdr:rowOff>
    </xdr:from>
    <xdr:ext cx="534377" cy="259045"/>
    <xdr:sp macro="" textlink="">
      <xdr:nvSpPr>
        <xdr:cNvPr id="257" name="扶助費該当値テキスト"/>
        <xdr:cNvSpPr txBox="1"/>
      </xdr:nvSpPr>
      <xdr:spPr>
        <a:xfrm>
          <a:off x="4686300" y="1667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135120</xdr:rowOff>
    </xdr:from>
    <xdr:to>
      <xdr:col>20</xdr:col>
      <xdr:colOff>38100</xdr:colOff>
      <xdr:row>98</xdr:row>
      <xdr:rowOff>65270</xdr:rowOff>
    </xdr:to>
    <xdr:sp macro="" textlink="">
      <xdr:nvSpPr>
        <xdr:cNvPr id="258" name="楕円 257"/>
        <xdr:cNvSpPr/>
      </xdr:nvSpPr>
      <xdr:spPr>
        <a:xfrm>
          <a:off x="37465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56397</xdr:rowOff>
    </xdr:from>
    <xdr:ext cx="534377" cy="259045"/>
    <xdr:sp macro="" textlink="">
      <xdr:nvSpPr>
        <xdr:cNvPr id="259" name="テキスト ボックス 258"/>
        <xdr:cNvSpPr txBox="1"/>
      </xdr:nvSpPr>
      <xdr:spPr>
        <a:xfrm>
          <a:off x="3530111" y="168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159941</xdr:rowOff>
    </xdr:from>
    <xdr:to>
      <xdr:col>15</xdr:col>
      <xdr:colOff>101600</xdr:colOff>
      <xdr:row>98</xdr:row>
      <xdr:rowOff>90091</xdr:rowOff>
    </xdr:to>
    <xdr:sp macro="" textlink="">
      <xdr:nvSpPr>
        <xdr:cNvPr id="260" name="楕円 259"/>
        <xdr:cNvSpPr/>
      </xdr:nvSpPr>
      <xdr:spPr>
        <a:xfrm>
          <a:off x="2857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81218</xdr:rowOff>
    </xdr:from>
    <xdr:ext cx="534377" cy="259045"/>
    <xdr:sp macro="" textlink="">
      <xdr:nvSpPr>
        <xdr:cNvPr id="261" name="テキスト ボックス 260"/>
        <xdr:cNvSpPr txBox="1"/>
      </xdr:nvSpPr>
      <xdr:spPr>
        <a:xfrm>
          <a:off x="2641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41166</xdr:rowOff>
    </xdr:from>
    <xdr:to>
      <xdr:col>10</xdr:col>
      <xdr:colOff>165100</xdr:colOff>
      <xdr:row>98</xdr:row>
      <xdr:rowOff>142766</xdr:rowOff>
    </xdr:to>
    <xdr:sp macro="" textlink="">
      <xdr:nvSpPr>
        <xdr:cNvPr id="262" name="楕円 261"/>
        <xdr:cNvSpPr/>
      </xdr:nvSpPr>
      <xdr:spPr>
        <a:xfrm>
          <a:off x="19685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133893</xdr:rowOff>
    </xdr:from>
    <xdr:ext cx="534377" cy="259045"/>
    <xdr:sp macro="" textlink="">
      <xdr:nvSpPr>
        <xdr:cNvPr id="263" name="テキスト ボックス 262"/>
        <xdr:cNvSpPr txBox="1"/>
      </xdr:nvSpPr>
      <xdr:spPr>
        <a:xfrm>
          <a:off x="1752111" y="169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60162</xdr:rowOff>
    </xdr:from>
    <xdr:to>
      <xdr:col>6</xdr:col>
      <xdr:colOff>38100</xdr:colOff>
      <xdr:row>98</xdr:row>
      <xdr:rowOff>161762</xdr:rowOff>
    </xdr:to>
    <xdr:sp macro="" textlink="">
      <xdr:nvSpPr>
        <xdr:cNvPr id="264" name="楕円 263"/>
        <xdr:cNvSpPr/>
      </xdr:nvSpPr>
      <xdr:spPr>
        <a:xfrm>
          <a:off x="1079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152889</xdr:rowOff>
    </xdr:from>
    <xdr:ext cx="534377" cy="259045"/>
    <xdr:sp macro="" textlink="">
      <xdr:nvSpPr>
        <xdr:cNvPr id="265" name="テキスト ボックス 264"/>
        <xdr:cNvSpPr txBox="1"/>
      </xdr:nvSpPr>
      <xdr:spPr>
        <a:xfrm>
          <a:off x="863111" y="16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90" name="直線コネクタ 289"/>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91"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2" name="直線コネクタ 291"/>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3"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4" name="直線コネクタ 293"/>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40221</xdr:rowOff>
    </xdr:from>
    <xdr:to>
      <xdr:col>55</xdr:col>
      <xdr:colOff>0</xdr:colOff>
      <xdr:row>36</xdr:row>
      <xdr:rowOff>71425</xdr:rowOff>
    </xdr:to>
    <xdr:cxnSp macro="">
      <xdr:nvCxnSpPr>
        <xdr:cNvPr id="295" name="直線コネクタ 294"/>
        <xdr:cNvCxnSpPr/>
      </xdr:nvCxnSpPr>
      <xdr:spPr>
        <a:xfrm flipV="1">
          <a:off x="9639300" y="6212421"/>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6"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7" name="フローチャート: 判断 296"/>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58357</xdr:rowOff>
    </xdr:from>
    <xdr:to>
      <xdr:col>50</xdr:col>
      <xdr:colOff>114300</xdr:colOff>
      <xdr:row>36</xdr:row>
      <xdr:rowOff>71425</xdr:rowOff>
    </xdr:to>
    <xdr:cxnSp macro="">
      <xdr:nvCxnSpPr>
        <xdr:cNvPr id="298" name="直線コネクタ 297"/>
        <xdr:cNvCxnSpPr/>
      </xdr:nvCxnSpPr>
      <xdr:spPr>
        <a:xfrm>
          <a:off x="8750300" y="6230557"/>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9" name="フローチャート: 判断 298"/>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300" name="テキスト ボックス 299"/>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16599</xdr:rowOff>
    </xdr:from>
    <xdr:to>
      <xdr:col>45</xdr:col>
      <xdr:colOff>177800</xdr:colOff>
      <xdr:row>36</xdr:row>
      <xdr:rowOff>58357</xdr:rowOff>
    </xdr:to>
    <xdr:cxnSp macro="">
      <xdr:nvCxnSpPr>
        <xdr:cNvPr id="301" name="直線コネクタ 300"/>
        <xdr:cNvCxnSpPr/>
      </xdr:nvCxnSpPr>
      <xdr:spPr>
        <a:xfrm>
          <a:off x="7861300" y="6188799"/>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2" name="フローチャート: 判断 301"/>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303" name="テキスト ボックス 302"/>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16599</xdr:rowOff>
    </xdr:from>
    <xdr:to>
      <xdr:col>41</xdr:col>
      <xdr:colOff>50800</xdr:colOff>
      <xdr:row>36</xdr:row>
      <xdr:rowOff>91275</xdr:rowOff>
    </xdr:to>
    <xdr:cxnSp macro="">
      <xdr:nvCxnSpPr>
        <xdr:cNvPr id="304" name="直線コネクタ 303"/>
        <xdr:cNvCxnSpPr/>
      </xdr:nvCxnSpPr>
      <xdr:spPr>
        <a:xfrm flipV="1">
          <a:off x="6972300" y="618879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5" name="フローチャート: 判断 304"/>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6" name="テキスト ボックス 305"/>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7" name="フローチャート: 判断 306"/>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8" name="テキスト ボックス 307"/>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160871</xdr:rowOff>
    </xdr:from>
    <xdr:to>
      <xdr:col>55</xdr:col>
      <xdr:colOff>50800</xdr:colOff>
      <xdr:row>36</xdr:row>
      <xdr:rowOff>91021</xdr:rowOff>
    </xdr:to>
    <xdr:sp macro="" textlink="">
      <xdr:nvSpPr>
        <xdr:cNvPr id="314" name="楕円 313"/>
        <xdr:cNvSpPr/>
      </xdr:nvSpPr>
      <xdr:spPr>
        <a:xfrm>
          <a:off x="10426700" y="61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139298</xdr:rowOff>
    </xdr:from>
    <xdr:ext cx="534377" cy="259045"/>
    <xdr:sp macro="" textlink="">
      <xdr:nvSpPr>
        <xdr:cNvPr id="315" name="補助費等該当値テキスト"/>
        <xdr:cNvSpPr txBox="1"/>
      </xdr:nvSpPr>
      <xdr:spPr>
        <a:xfrm>
          <a:off x="10528300" y="614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20625</xdr:rowOff>
    </xdr:from>
    <xdr:to>
      <xdr:col>50</xdr:col>
      <xdr:colOff>165100</xdr:colOff>
      <xdr:row>36</xdr:row>
      <xdr:rowOff>122225</xdr:rowOff>
    </xdr:to>
    <xdr:sp macro="" textlink="">
      <xdr:nvSpPr>
        <xdr:cNvPr id="316" name="楕円 315"/>
        <xdr:cNvSpPr/>
      </xdr:nvSpPr>
      <xdr:spPr>
        <a:xfrm>
          <a:off x="9588500" y="61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113352</xdr:rowOff>
    </xdr:from>
    <xdr:ext cx="534377" cy="259045"/>
    <xdr:sp macro="" textlink="">
      <xdr:nvSpPr>
        <xdr:cNvPr id="317" name="テキスト ボックス 316"/>
        <xdr:cNvSpPr txBox="1"/>
      </xdr:nvSpPr>
      <xdr:spPr>
        <a:xfrm>
          <a:off x="9372111" y="62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7557</xdr:rowOff>
    </xdr:from>
    <xdr:to>
      <xdr:col>46</xdr:col>
      <xdr:colOff>38100</xdr:colOff>
      <xdr:row>36</xdr:row>
      <xdr:rowOff>109157</xdr:rowOff>
    </xdr:to>
    <xdr:sp macro="" textlink="">
      <xdr:nvSpPr>
        <xdr:cNvPr id="318" name="楕円 317"/>
        <xdr:cNvSpPr/>
      </xdr:nvSpPr>
      <xdr:spPr>
        <a:xfrm>
          <a:off x="8699500" y="61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100284</xdr:rowOff>
    </xdr:from>
    <xdr:ext cx="534377" cy="259045"/>
    <xdr:sp macro="" textlink="">
      <xdr:nvSpPr>
        <xdr:cNvPr id="319" name="テキスト ボックス 318"/>
        <xdr:cNvSpPr txBox="1"/>
      </xdr:nvSpPr>
      <xdr:spPr>
        <a:xfrm>
          <a:off x="8483111" y="62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137249</xdr:rowOff>
    </xdr:from>
    <xdr:to>
      <xdr:col>41</xdr:col>
      <xdr:colOff>101600</xdr:colOff>
      <xdr:row>36</xdr:row>
      <xdr:rowOff>67399</xdr:rowOff>
    </xdr:to>
    <xdr:sp macro="" textlink="">
      <xdr:nvSpPr>
        <xdr:cNvPr id="320" name="楕円 319"/>
        <xdr:cNvSpPr/>
      </xdr:nvSpPr>
      <xdr:spPr>
        <a:xfrm>
          <a:off x="7810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58526</xdr:rowOff>
    </xdr:from>
    <xdr:ext cx="534377" cy="259045"/>
    <xdr:sp macro="" textlink="">
      <xdr:nvSpPr>
        <xdr:cNvPr id="321" name="テキスト ボックス 320"/>
        <xdr:cNvSpPr txBox="1"/>
      </xdr:nvSpPr>
      <xdr:spPr>
        <a:xfrm>
          <a:off x="7594111" y="62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40475</xdr:rowOff>
    </xdr:from>
    <xdr:to>
      <xdr:col>36</xdr:col>
      <xdr:colOff>165100</xdr:colOff>
      <xdr:row>36</xdr:row>
      <xdr:rowOff>142075</xdr:rowOff>
    </xdr:to>
    <xdr:sp macro="" textlink="">
      <xdr:nvSpPr>
        <xdr:cNvPr id="322" name="楕円 321"/>
        <xdr:cNvSpPr/>
      </xdr:nvSpPr>
      <xdr:spPr>
        <a:xfrm>
          <a:off x="6921500" y="62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133202</xdr:rowOff>
    </xdr:from>
    <xdr:ext cx="534377" cy="259045"/>
    <xdr:sp macro="" textlink="">
      <xdr:nvSpPr>
        <xdr:cNvPr id="323" name="テキスト ボックス 322"/>
        <xdr:cNvSpPr txBox="1"/>
      </xdr:nvSpPr>
      <xdr:spPr>
        <a:xfrm>
          <a:off x="6705111" y="63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50" name="直線コネクタ 349"/>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51"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2" name="直線コネクタ 351"/>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3"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4" name="直線コネクタ 353"/>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151914</xdr:rowOff>
    </xdr:from>
    <xdr:to>
      <xdr:col>55</xdr:col>
      <xdr:colOff>0</xdr:colOff>
      <xdr:row>55</xdr:row>
      <xdr:rowOff>50154</xdr:rowOff>
    </xdr:to>
    <xdr:cxnSp macro="">
      <xdr:nvCxnSpPr>
        <xdr:cNvPr id="355" name="直線コネクタ 354"/>
        <xdr:cNvCxnSpPr/>
      </xdr:nvCxnSpPr>
      <xdr:spPr>
        <a:xfrm>
          <a:off x="9639300" y="9410214"/>
          <a:ext cx="8382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6"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7" name="フローチャート: 判断 356"/>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874</xdr:rowOff>
    </xdr:from>
    <xdr:to>
      <xdr:col>50</xdr:col>
      <xdr:colOff>114300</xdr:colOff>
      <xdr:row>54</xdr:row>
      <xdr:rowOff>151914</xdr:rowOff>
    </xdr:to>
    <xdr:cxnSp macro="">
      <xdr:nvCxnSpPr>
        <xdr:cNvPr id="358" name="直線コネクタ 357"/>
        <xdr:cNvCxnSpPr/>
      </xdr:nvCxnSpPr>
      <xdr:spPr>
        <a:xfrm>
          <a:off x="8750300" y="9087724"/>
          <a:ext cx="889000" cy="3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9" name="フローチャート: 判断 358"/>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60" name="テキスト ボックス 359"/>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874</xdr:rowOff>
    </xdr:from>
    <xdr:to>
      <xdr:col>45</xdr:col>
      <xdr:colOff>177800</xdr:colOff>
      <xdr:row>53</xdr:row>
      <xdr:rowOff>159327</xdr:rowOff>
    </xdr:to>
    <xdr:cxnSp macro="">
      <xdr:nvCxnSpPr>
        <xdr:cNvPr id="361" name="直線コネクタ 360"/>
        <xdr:cNvCxnSpPr/>
      </xdr:nvCxnSpPr>
      <xdr:spPr>
        <a:xfrm flipV="1">
          <a:off x="7861300" y="9087724"/>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2" name="フローチャート: 判断 361"/>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3" name="テキスト ボックス 362"/>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159327</xdr:rowOff>
    </xdr:from>
    <xdr:to>
      <xdr:col>41</xdr:col>
      <xdr:colOff>50800</xdr:colOff>
      <xdr:row>56</xdr:row>
      <xdr:rowOff>46137</xdr:rowOff>
    </xdr:to>
    <xdr:cxnSp macro="">
      <xdr:nvCxnSpPr>
        <xdr:cNvPr id="364" name="直線コネクタ 363"/>
        <xdr:cNvCxnSpPr/>
      </xdr:nvCxnSpPr>
      <xdr:spPr>
        <a:xfrm flipV="1">
          <a:off x="6972300" y="9246177"/>
          <a:ext cx="889000" cy="40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5" name="フローチャート: 判断 364"/>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6" name="テキスト ボックス 365"/>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7" name="フローチャート: 判断 366"/>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82211</xdr:rowOff>
    </xdr:from>
    <xdr:ext cx="534377" cy="259045"/>
    <xdr:sp macro="" textlink="">
      <xdr:nvSpPr>
        <xdr:cNvPr id="368" name="テキスト ボックス 367"/>
        <xdr:cNvSpPr txBox="1"/>
      </xdr:nvSpPr>
      <xdr:spPr>
        <a:xfrm>
          <a:off x="6705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170804</xdr:rowOff>
    </xdr:from>
    <xdr:to>
      <xdr:col>55</xdr:col>
      <xdr:colOff>50800</xdr:colOff>
      <xdr:row>55</xdr:row>
      <xdr:rowOff>100954</xdr:rowOff>
    </xdr:to>
    <xdr:sp macro="" textlink="">
      <xdr:nvSpPr>
        <xdr:cNvPr id="374" name="楕円 373"/>
        <xdr:cNvSpPr/>
      </xdr:nvSpPr>
      <xdr:spPr>
        <a:xfrm>
          <a:off x="10426700" y="94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149231</xdr:rowOff>
    </xdr:from>
    <xdr:ext cx="534377" cy="259045"/>
    <xdr:sp macro="" textlink="">
      <xdr:nvSpPr>
        <xdr:cNvPr id="375" name="普通建設事業費該当値テキスト"/>
        <xdr:cNvSpPr txBox="1"/>
      </xdr:nvSpPr>
      <xdr:spPr>
        <a:xfrm>
          <a:off x="10528300" y="94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101114</xdr:rowOff>
    </xdr:from>
    <xdr:to>
      <xdr:col>50</xdr:col>
      <xdr:colOff>165100</xdr:colOff>
      <xdr:row>55</xdr:row>
      <xdr:rowOff>31264</xdr:rowOff>
    </xdr:to>
    <xdr:sp macro="" textlink="">
      <xdr:nvSpPr>
        <xdr:cNvPr id="376" name="楕円 375"/>
        <xdr:cNvSpPr/>
      </xdr:nvSpPr>
      <xdr:spPr>
        <a:xfrm>
          <a:off x="9588500" y="9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47791</xdr:rowOff>
    </xdr:from>
    <xdr:ext cx="534377" cy="259045"/>
    <xdr:sp macro="" textlink="">
      <xdr:nvSpPr>
        <xdr:cNvPr id="377" name="テキスト ボックス 376"/>
        <xdr:cNvSpPr txBox="1"/>
      </xdr:nvSpPr>
      <xdr:spPr>
        <a:xfrm>
          <a:off x="9372111" y="91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121524</xdr:rowOff>
    </xdr:from>
    <xdr:to>
      <xdr:col>46</xdr:col>
      <xdr:colOff>38100</xdr:colOff>
      <xdr:row>53</xdr:row>
      <xdr:rowOff>51674</xdr:rowOff>
    </xdr:to>
    <xdr:sp macro="" textlink="">
      <xdr:nvSpPr>
        <xdr:cNvPr id="378" name="楕円 377"/>
        <xdr:cNvSpPr/>
      </xdr:nvSpPr>
      <xdr:spPr>
        <a:xfrm>
          <a:off x="8699500" y="90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68201</xdr:rowOff>
    </xdr:from>
    <xdr:ext cx="534377" cy="259045"/>
    <xdr:sp macro="" textlink="">
      <xdr:nvSpPr>
        <xdr:cNvPr id="379" name="テキスト ボックス 378"/>
        <xdr:cNvSpPr txBox="1"/>
      </xdr:nvSpPr>
      <xdr:spPr>
        <a:xfrm>
          <a:off x="8483111" y="88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108527</xdr:rowOff>
    </xdr:from>
    <xdr:to>
      <xdr:col>41</xdr:col>
      <xdr:colOff>101600</xdr:colOff>
      <xdr:row>54</xdr:row>
      <xdr:rowOff>38677</xdr:rowOff>
    </xdr:to>
    <xdr:sp macro="" textlink="">
      <xdr:nvSpPr>
        <xdr:cNvPr id="380" name="楕円 379"/>
        <xdr:cNvSpPr/>
      </xdr:nvSpPr>
      <xdr:spPr>
        <a:xfrm>
          <a:off x="7810500" y="919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55204</xdr:rowOff>
    </xdr:from>
    <xdr:ext cx="534377" cy="259045"/>
    <xdr:sp macro="" textlink="">
      <xdr:nvSpPr>
        <xdr:cNvPr id="381" name="テキスト ボックス 380"/>
        <xdr:cNvSpPr txBox="1"/>
      </xdr:nvSpPr>
      <xdr:spPr>
        <a:xfrm>
          <a:off x="7594111" y="89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166787</xdr:rowOff>
    </xdr:from>
    <xdr:to>
      <xdr:col>36</xdr:col>
      <xdr:colOff>165100</xdr:colOff>
      <xdr:row>56</xdr:row>
      <xdr:rowOff>96937</xdr:rowOff>
    </xdr:to>
    <xdr:sp macro="" textlink="">
      <xdr:nvSpPr>
        <xdr:cNvPr id="382" name="楕円 381"/>
        <xdr:cNvSpPr/>
      </xdr:nvSpPr>
      <xdr:spPr>
        <a:xfrm>
          <a:off x="6921500" y="95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88064</xdr:rowOff>
    </xdr:from>
    <xdr:ext cx="534377" cy="259045"/>
    <xdr:sp macro="" textlink="">
      <xdr:nvSpPr>
        <xdr:cNvPr id="383" name="テキスト ボックス 382"/>
        <xdr:cNvSpPr txBox="1"/>
      </xdr:nvSpPr>
      <xdr:spPr>
        <a:xfrm>
          <a:off x="6705111" y="96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7" name="直線コネクタ 406"/>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8"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9" name="直線コネクタ 408"/>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10"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11" name="直線コネクタ 410"/>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70738</xdr:rowOff>
    </xdr:from>
    <xdr:to>
      <xdr:col>55</xdr:col>
      <xdr:colOff>0</xdr:colOff>
      <xdr:row>77</xdr:row>
      <xdr:rowOff>17971</xdr:rowOff>
    </xdr:to>
    <xdr:cxnSp macro="">
      <xdr:nvCxnSpPr>
        <xdr:cNvPr id="412" name="直線コネクタ 411"/>
        <xdr:cNvCxnSpPr/>
      </xdr:nvCxnSpPr>
      <xdr:spPr>
        <a:xfrm>
          <a:off x="9639300" y="13100938"/>
          <a:ext cx="838200" cy="1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3"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4" name="フローチャート: 判断 413"/>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70738</xdr:rowOff>
    </xdr:from>
    <xdr:to>
      <xdr:col>50</xdr:col>
      <xdr:colOff>114300</xdr:colOff>
      <xdr:row>76</xdr:row>
      <xdr:rowOff>102133</xdr:rowOff>
    </xdr:to>
    <xdr:cxnSp macro="">
      <xdr:nvCxnSpPr>
        <xdr:cNvPr id="415" name="直線コネクタ 414"/>
        <xdr:cNvCxnSpPr/>
      </xdr:nvCxnSpPr>
      <xdr:spPr>
        <a:xfrm flipV="1">
          <a:off x="8750300" y="13100938"/>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6" name="フローチャート: 判断 415"/>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7" name="テキスト ボックス 416"/>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150330</xdr:rowOff>
    </xdr:from>
    <xdr:to>
      <xdr:col>45</xdr:col>
      <xdr:colOff>177800</xdr:colOff>
      <xdr:row>76</xdr:row>
      <xdr:rowOff>102133</xdr:rowOff>
    </xdr:to>
    <xdr:cxnSp macro="">
      <xdr:nvCxnSpPr>
        <xdr:cNvPr id="418" name="直線コネクタ 417"/>
        <xdr:cNvCxnSpPr/>
      </xdr:nvCxnSpPr>
      <xdr:spPr>
        <a:xfrm>
          <a:off x="7861300" y="12837630"/>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9" name="フローチャート: 判断 418"/>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20" name="テキスト ボックス 419"/>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150330</xdr:rowOff>
    </xdr:from>
    <xdr:to>
      <xdr:col>41</xdr:col>
      <xdr:colOff>50800</xdr:colOff>
      <xdr:row>75</xdr:row>
      <xdr:rowOff>154863</xdr:rowOff>
    </xdr:to>
    <xdr:cxnSp macro="">
      <xdr:nvCxnSpPr>
        <xdr:cNvPr id="421" name="直線コネクタ 420"/>
        <xdr:cNvCxnSpPr/>
      </xdr:nvCxnSpPr>
      <xdr:spPr>
        <a:xfrm flipV="1">
          <a:off x="6972300" y="12837630"/>
          <a:ext cx="889000" cy="1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2" name="フローチャート: 判断 421"/>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23" name="テキスト ボックス 422"/>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4" name="フローチャート: 判断 423"/>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5" name="テキスト ボックス 424"/>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138621</xdr:rowOff>
    </xdr:from>
    <xdr:to>
      <xdr:col>55</xdr:col>
      <xdr:colOff>50800</xdr:colOff>
      <xdr:row>77</xdr:row>
      <xdr:rowOff>68771</xdr:rowOff>
    </xdr:to>
    <xdr:sp macro="" textlink="">
      <xdr:nvSpPr>
        <xdr:cNvPr id="431" name="楕円 430"/>
        <xdr:cNvSpPr/>
      </xdr:nvSpPr>
      <xdr:spPr>
        <a:xfrm>
          <a:off x="104267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117048</xdr:rowOff>
    </xdr:from>
    <xdr:ext cx="469744" cy="259045"/>
    <xdr:sp macro="" textlink="">
      <xdr:nvSpPr>
        <xdr:cNvPr id="432" name="普通建設事業費 （ うち新規整備　）該当値テキスト"/>
        <xdr:cNvSpPr txBox="1"/>
      </xdr:nvSpPr>
      <xdr:spPr>
        <a:xfrm>
          <a:off x="10528300" y="131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19938</xdr:rowOff>
    </xdr:from>
    <xdr:to>
      <xdr:col>50</xdr:col>
      <xdr:colOff>165100</xdr:colOff>
      <xdr:row>76</xdr:row>
      <xdr:rowOff>121538</xdr:rowOff>
    </xdr:to>
    <xdr:sp macro="" textlink="">
      <xdr:nvSpPr>
        <xdr:cNvPr id="433" name="楕円 432"/>
        <xdr:cNvSpPr/>
      </xdr:nvSpPr>
      <xdr:spPr>
        <a:xfrm>
          <a:off x="9588500" y="130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112665</xdr:rowOff>
    </xdr:from>
    <xdr:ext cx="534377" cy="259045"/>
    <xdr:sp macro="" textlink="">
      <xdr:nvSpPr>
        <xdr:cNvPr id="434" name="テキスト ボックス 433"/>
        <xdr:cNvSpPr txBox="1"/>
      </xdr:nvSpPr>
      <xdr:spPr>
        <a:xfrm>
          <a:off x="9372111" y="13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51333</xdr:rowOff>
    </xdr:from>
    <xdr:to>
      <xdr:col>46</xdr:col>
      <xdr:colOff>38100</xdr:colOff>
      <xdr:row>76</xdr:row>
      <xdr:rowOff>152933</xdr:rowOff>
    </xdr:to>
    <xdr:sp macro="" textlink="">
      <xdr:nvSpPr>
        <xdr:cNvPr id="435" name="楕円 434"/>
        <xdr:cNvSpPr/>
      </xdr:nvSpPr>
      <xdr:spPr>
        <a:xfrm>
          <a:off x="86995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144060</xdr:rowOff>
    </xdr:from>
    <xdr:ext cx="534377" cy="259045"/>
    <xdr:sp macro="" textlink="">
      <xdr:nvSpPr>
        <xdr:cNvPr id="436" name="テキスト ボックス 435"/>
        <xdr:cNvSpPr txBox="1"/>
      </xdr:nvSpPr>
      <xdr:spPr>
        <a:xfrm>
          <a:off x="8483111" y="131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99530</xdr:rowOff>
    </xdr:from>
    <xdr:to>
      <xdr:col>41</xdr:col>
      <xdr:colOff>101600</xdr:colOff>
      <xdr:row>75</xdr:row>
      <xdr:rowOff>29680</xdr:rowOff>
    </xdr:to>
    <xdr:sp macro="" textlink="">
      <xdr:nvSpPr>
        <xdr:cNvPr id="437" name="楕円 436"/>
        <xdr:cNvSpPr/>
      </xdr:nvSpPr>
      <xdr:spPr>
        <a:xfrm>
          <a:off x="7810500" y="127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20807</xdr:rowOff>
    </xdr:from>
    <xdr:ext cx="534377" cy="259045"/>
    <xdr:sp macro="" textlink="">
      <xdr:nvSpPr>
        <xdr:cNvPr id="438" name="テキスト ボックス 437"/>
        <xdr:cNvSpPr txBox="1"/>
      </xdr:nvSpPr>
      <xdr:spPr>
        <a:xfrm>
          <a:off x="7594111" y="128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104063</xdr:rowOff>
    </xdr:from>
    <xdr:to>
      <xdr:col>36</xdr:col>
      <xdr:colOff>165100</xdr:colOff>
      <xdr:row>76</xdr:row>
      <xdr:rowOff>34213</xdr:rowOff>
    </xdr:to>
    <xdr:sp macro="" textlink="">
      <xdr:nvSpPr>
        <xdr:cNvPr id="439" name="楕円 438"/>
        <xdr:cNvSpPr/>
      </xdr:nvSpPr>
      <xdr:spPr>
        <a:xfrm>
          <a:off x="6921500" y="12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25340</xdr:rowOff>
    </xdr:from>
    <xdr:ext cx="534377" cy="259045"/>
    <xdr:sp macro="" textlink="">
      <xdr:nvSpPr>
        <xdr:cNvPr id="440" name="テキスト ボックス 439"/>
        <xdr:cNvSpPr txBox="1"/>
      </xdr:nvSpPr>
      <xdr:spPr>
        <a:xfrm>
          <a:off x="6705111" y="13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3" name="直線コネクタ 462"/>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4"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5" name="直線コネクタ 464"/>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6"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7" name="直線コネクタ 466"/>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66731</xdr:rowOff>
    </xdr:from>
    <xdr:to>
      <xdr:col>55</xdr:col>
      <xdr:colOff>0</xdr:colOff>
      <xdr:row>94</xdr:row>
      <xdr:rowOff>128544</xdr:rowOff>
    </xdr:to>
    <xdr:cxnSp macro="">
      <xdr:nvCxnSpPr>
        <xdr:cNvPr id="468" name="直線コネクタ 467"/>
        <xdr:cNvCxnSpPr/>
      </xdr:nvCxnSpPr>
      <xdr:spPr>
        <a:xfrm>
          <a:off x="9639300" y="16183031"/>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9"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70" name="フローチャート: 判断 469"/>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129825</xdr:rowOff>
    </xdr:from>
    <xdr:to>
      <xdr:col>50</xdr:col>
      <xdr:colOff>114300</xdr:colOff>
      <xdr:row>94</xdr:row>
      <xdr:rowOff>66731</xdr:rowOff>
    </xdr:to>
    <xdr:cxnSp macro="">
      <xdr:nvCxnSpPr>
        <xdr:cNvPr id="471" name="直線コネクタ 470"/>
        <xdr:cNvCxnSpPr/>
      </xdr:nvCxnSpPr>
      <xdr:spPr>
        <a:xfrm>
          <a:off x="8750300" y="15903225"/>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2" name="フローチャート: 判断 471"/>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3" name="テキスト ボックス 472"/>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129825</xdr:rowOff>
    </xdr:from>
    <xdr:to>
      <xdr:col>45</xdr:col>
      <xdr:colOff>177800</xdr:colOff>
      <xdr:row>97</xdr:row>
      <xdr:rowOff>74457</xdr:rowOff>
    </xdr:to>
    <xdr:cxnSp macro="">
      <xdr:nvCxnSpPr>
        <xdr:cNvPr id="474" name="直線コネクタ 473"/>
        <xdr:cNvCxnSpPr/>
      </xdr:nvCxnSpPr>
      <xdr:spPr>
        <a:xfrm flipV="1">
          <a:off x="7861300" y="15903225"/>
          <a:ext cx="889000" cy="8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5" name="フローチャート: 判断 474"/>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6" name="テキスト ボックス 475"/>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74457</xdr:rowOff>
    </xdr:from>
    <xdr:to>
      <xdr:col>41</xdr:col>
      <xdr:colOff>50800</xdr:colOff>
      <xdr:row>97</xdr:row>
      <xdr:rowOff>117571</xdr:rowOff>
    </xdr:to>
    <xdr:cxnSp macro="">
      <xdr:nvCxnSpPr>
        <xdr:cNvPr id="477" name="直線コネクタ 476"/>
        <xdr:cNvCxnSpPr/>
      </xdr:nvCxnSpPr>
      <xdr:spPr>
        <a:xfrm flipV="1">
          <a:off x="6972300" y="16705107"/>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8" name="フローチャート: 判断 477"/>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9" name="テキスト ボックス 478"/>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80" name="フローチャート: 判断 479"/>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81" name="テキスト ボックス 480"/>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77744</xdr:rowOff>
    </xdr:from>
    <xdr:to>
      <xdr:col>55</xdr:col>
      <xdr:colOff>50800</xdr:colOff>
      <xdr:row>95</xdr:row>
      <xdr:rowOff>7894</xdr:rowOff>
    </xdr:to>
    <xdr:sp macro="" textlink="">
      <xdr:nvSpPr>
        <xdr:cNvPr id="487" name="楕円 486"/>
        <xdr:cNvSpPr/>
      </xdr:nvSpPr>
      <xdr:spPr>
        <a:xfrm>
          <a:off x="10426700" y="1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100621</xdr:rowOff>
    </xdr:from>
    <xdr:ext cx="534377" cy="259045"/>
    <xdr:sp macro="" textlink="">
      <xdr:nvSpPr>
        <xdr:cNvPr id="488" name="普通建設事業費 （ うち更新整備　）該当値テキスト"/>
        <xdr:cNvSpPr txBox="1"/>
      </xdr:nvSpPr>
      <xdr:spPr>
        <a:xfrm>
          <a:off x="10528300" y="1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15931</xdr:rowOff>
    </xdr:from>
    <xdr:to>
      <xdr:col>50</xdr:col>
      <xdr:colOff>165100</xdr:colOff>
      <xdr:row>94</xdr:row>
      <xdr:rowOff>117531</xdr:rowOff>
    </xdr:to>
    <xdr:sp macro="" textlink="">
      <xdr:nvSpPr>
        <xdr:cNvPr id="489" name="楕円 488"/>
        <xdr:cNvSpPr/>
      </xdr:nvSpPr>
      <xdr:spPr>
        <a:xfrm>
          <a:off x="9588500" y="161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134058</xdr:rowOff>
    </xdr:from>
    <xdr:ext cx="534377" cy="259045"/>
    <xdr:sp macro="" textlink="">
      <xdr:nvSpPr>
        <xdr:cNvPr id="490" name="テキスト ボックス 489"/>
        <xdr:cNvSpPr txBox="1"/>
      </xdr:nvSpPr>
      <xdr:spPr>
        <a:xfrm>
          <a:off x="9372111" y="159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79025</xdr:rowOff>
    </xdr:from>
    <xdr:to>
      <xdr:col>46</xdr:col>
      <xdr:colOff>38100</xdr:colOff>
      <xdr:row>93</xdr:row>
      <xdr:rowOff>9175</xdr:rowOff>
    </xdr:to>
    <xdr:sp macro="" textlink="">
      <xdr:nvSpPr>
        <xdr:cNvPr id="491" name="楕円 490"/>
        <xdr:cNvSpPr/>
      </xdr:nvSpPr>
      <xdr:spPr>
        <a:xfrm>
          <a:off x="8699500" y="158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25702</xdr:rowOff>
    </xdr:from>
    <xdr:ext cx="534377" cy="259045"/>
    <xdr:sp macro="" textlink="">
      <xdr:nvSpPr>
        <xdr:cNvPr id="492" name="テキスト ボックス 491"/>
        <xdr:cNvSpPr txBox="1"/>
      </xdr:nvSpPr>
      <xdr:spPr>
        <a:xfrm>
          <a:off x="8483111" y="156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23657</xdr:rowOff>
    </xdr:from>
    <xdr:to>
      <xdr:col>41</xdr:col>
      <xdr:colOff>101600</xdr:colOff>
      <xdr:row>97</xdr:row>
      <xdr:rowOff>125257</xdr:rowOff>
    </xdr:to>
    <xdr:sp macro="" textlink="">
      <xdr:nvSpPr>
        <xdr:cNvPr id="493" name="楕円 492"/>
        <xdr:cNvSpPr/>
      </xdr:nvSpPr>
      <xdr:spPr>
        <a:xfrm>
          <a:off x="7810500" y="166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116384</xdr:rowOff>
    </xdr:from>
    <xdr:ext cx="534377" cy="259045"/>
    <xdr:sp macro="" textlink="">
      <xdr:nvSpPr>
        <xdr:cNvPr id="494" name="テキスト ボックス 493"/>
        <xdr:cNvSpPr txBox="1"/>
      </xdr:nvSpPr>
      <xdr:spPr>
        <a:xfrm>
          <a:off x="7594111" y="167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66771</xdr:rowOff>
    </xdr:from>
    <xdr:to>
      <xdr:col>36</xdr:col>
      <xdr:colOff>165100</xdr:colOff>
      <xdr:row>97</xdr:row>
      <xdr:rowOff>168371</xdr:rowOff>
    </xdr:to>
    <xdr:sp macro="" textlink="">
      <xdr:nvSpPr>
        <xdr:cNvPr id="495" name="楕円 494"/>
        <xdr:cNvSpPr/>
      </xdr:nvSpPr>
      <xdr:spPr>
        <a:xfrm>
          <a:off x="6921500" y="166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159498</xdr:rowOff>
    </xdr:from>
    <xdr:ext cx="534377" cy="259045"/>
    <xdr:sp macro="" textlink="">
      <xdr:nvSpPr>
        <xdr:cNvPr id="496" name="テキスト ボックス 495"/>
        <xdr:cNvSpPr txBox="1"/>
      </xdr:nvSpPr>
      <xdr:spPr>
        <a:xfrm>
          <a:off x="6705111" y="167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20" name="直線コネクタ 519"/>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3"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4" name="直線コネクタ 523"/>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105334</xdr:rowOff>
    </xdr:from>
    <xdr:to>
      <xdr:col>85</xdr:col>
      <xdr:colOff>127000</xdr:colOff>
      <xdr:row>38</xdr:row>
      <xdr:rowOff>116992</xdr:rowOff>
    </xdr:to>
    <xdr:cxnSp macro="">
      <xdr:nvCxnSpPr>
        <xdr:cNvPr id="525" name="直線コネクタ 524"/>
        <xdr:cNvCxnSpPr/>
      </xdr:nvCxnSpPr>
      <xdr:spPr>
        <a:xfrm flipV="1">
          <a:off x="15481300" y="6448984"/>
          <a:ext cx="838200" cy="1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33190</xdr:rowOff>
    </xdr:from>
    <xdr:ext cx="469744" cy="259045"/>
    <xdr:sp macro="" textlink="">
      <xdr:nvSpPr>
        <xdr:cNvPr id="526" name="災害復旧事業費平均値テキスト"/>
        <xdr:cNvSpPr txBox="1"/>
      </xdr:nvSpPr>
      <xdr:spPr>
        <a:xfrm>
          <a:off x="16370300" y="654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7" name="フローチャート: 判断 526"/>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116992</xdr:rowOff>
    </xdr:from>
    <xdr:to>
      <xdr:col>81</xdr:col>
      <xdr:colOff>50800</xdr:colOff>
      <xdr:row>38</xdr:row>
      <xdr:rowOff>150520</xdr:rowOff>
    </xdr:to>
    <xdr:cxnSp macro="">
      <xdr:nvCxnSpPr>
        <xdr:cNvPr id="528" name="直線コネクタ 527"/>
        <xdr:cNvCxnSpPr/>
      </xdr:nvCxnSpPr>
      <xdr:spPr>
        <a:xfrm flipV="1">
          <a:off x="14592300" y="663209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9" name="フローチャート: 判断 528"/>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24427</xdr:rowOff>
    </xdr:from>
    <xdr:ext cx="378565" cy="259045"/>
    <xdr:sp macro="" textlink="">
      <xdr:nvSpPr>
        <xdr:cNvPr id="530" name="テキスト ボックス 529"/>
        <xdr:cNvSpPr txBox="1"/>
      </xdr:nvSpPr>
      <xdr:spPr>
        <a:xfrm>
          <a:off x="15292017" y="67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83083</xdr:rowOff>
    </xdr:from>
    <xdr:to>
      <xdr:col>76</xdr:col>
      <xdr:colOff>114300</xdr:colOff>
      <xdr:row>38</xdr:row>
      <xdr:rowOff>150520</xdr:rowOff>
    </xdr:to>
    <xdr:cxnSp macro="">
      <xdr:nvCxnSpPr>
        <xdr:cNvPr id="531" name="直線コネクタ 530"/>
        <xdr:cNvCxnSpPr/>
      </xdr:nvCxnSpPr>
      <xdr:spPr>
        <a:xfrm>
          <a:off x="13703300" y="659818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2" name="フローチャート: 判断 531"/>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24731</xdr:rowOff>
    </xdr:from>
    <xdr:ext cx="378565" cy="259045"/>
    <xdr:sp macro="" textlink="">
      <xdr:nvSpPr>
        <xdr:cNvPr id="533" name="テキスト ボックス 532"/>
        <xdr:cNvSpPr txBox="1"/>
      </xdr:nvSpPr>
      <xdr:spPr>
        <a:xfrm>
          <a:off x="14403017" y="671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73254</xdr:rowOff>
    </xdr:from>
    <xdr:to>
      <xdr:col>71</xdr:col>
      <xdr:colOff>177800</xdr:colOff>
      <xdr:row>38</xdr:row>
      <xdr:rowOff>83083</xdr:rowOff>
    </xdr:to>
    <xdr:cxnSp macro="">
      <xdr:nvCxnSpPr>
        <xdr:cNvPr id="534" name="直線コネクタ 533"/>
        <xdr:cNvCxnSpPr/>
      </xdr:nvCxnSpPr>
      <xdr:spPr>
        <a:xfrm>
          <a:off x="12814300" y="658835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5" name="フローチャート: 判断 534"/>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41495</xdr:rowOff>
    </xdr:from>
    <xdr:ext cx="378565" cy="259045"/>
    <xdr:sp macro="" textlink="">
      <xdr:nvSpPr>
        <xdr:cNvPr id="536" name="テキスト ボックス 535"/>
        <xdr:cNvSpPr txBox="1"/>
      </xdr:nvSpPr>
      <xdr:spPr>
        <a:xfrm>
          <a:off x="13514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7" name="フローチャート: 判断 536"/>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33037</xdr:rowOff>
    </xdr:from>
    <xdr:ext cx="378565" cy="259045"/>
    <xdr:sp macro="" textlink="">
      <xdr:nvSpPr>
        <xdr:cNvPr id="538" name="テキスト ボックス 537"/>
        <xdr:cNvSpPr txBox="1"/>
      </xdr:nvSpPr>
      <xdr:spPr>
        <a:xfrm>
          <a:off x="12625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54534</xdr:rowOff>
    </xdr:from>
    <xdr:to>
      <xdr:col>85</xdr:col>
      <xdr:colOff>177800</xdr:colOff>
      <xdr:row>37</xdr:row>
      <xdr:rowOff>156134</xdr:rowOff>
    </xdr:to>
    <xdr:sp macro="" textlink="">
      <xdr:nvSpPr>
        <xdr:cNvPr id="544" name="楕円 543"/>
        <xdr:cNvSpPr/>
      </xdr:nvSpPr>
      <xdr:spPr>
        <a:xfrm>
          <a:off x="162687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77411</xdr:rowOff>
    </xdr:from>
    <xdr:ext cx="469744" cy="259045"/>
    <xdr:sp macro="" textlink="">
      <xdr:nvSpPr>
        <xdr:cNvPr id="545" name="災害復旧事業費該当値テキスト"/>
        <xdr:cNvSpPr txBox="1"/>
      </xdr:nvSpPr>
      <xdr:spPr>
        <a:xfrm>
          <a:off x="16370300" y="6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66192</xdr:rowOff>
    </xdr:from>
    <xdr:to>
      <xdr:col>81</xdr:col>
      <xdr:colOff>101600</xdr:colOff>
      <xdr:row>38</xdr:row>
      <xdr:rowOff>167792</xdr:rowOff>
    </xdr:to>
    <xdr:sp macro="" textlink="">
      <xdr:nvSpPr>
        <xdr:cNvPr id="546" name="楕円 545"/>
        <xdr:cNvSpPr/>
      </xdr:nvSpPr>
      <xdr:spPr>
        <a:xfrm>
          <a:off x="15430500" y="65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12869</xdr:rowOff>
    </xdr:from>
    <xdr:ext cx="469744" cy="259045"/>
    <xdr:sp macro="" textlink="">
      <xdr:nvSpPr>
        <xdr:cNvPr id="547" name="テキスト ボックス 546"/>
        <xdr:cNvSpPr txBox="1"/>
      </xdr:nvSpPr>
      <xdr:spPr>
        <a:xfrm>
          <a:off x="15246428" y="63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99720</xdr:rowOff>
    </xdr:from>
    <xdr:to>
      <xdr:col>76</xdr:col>
      <xdr:colOff>165100</xdr:colOff>
      <xdr:row>39</xdr:row>
      <xdr:rowOff>29870</xdr:rowOff>
    </xdr:to>
    <xdr:sp macro="" textlink="">
      <xdr:nvSpPr>
        <xdr:cNvPr id="548" name="楕円 547"/>
        <xdr:cNvSpPr/>
      </xdr:nvSpPr>
      <xdr:spPr>
        <a:xfrm>
          <a:off x="14541500" y="66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46397</xdr:rowOff>
    </xdr:from>
    <xdr:ext cx="378565" cy="259045"/>
    <xdr:sp macro="" textlink="">
      <xdr:nvSpPr>
        <xdr:cNvPr id="549" name="テキスト ボックス 548"/>
        <xdr:cNvSpPr txBox="1"/>
      </xdr:nvSpPr>
      <xdr:spPr>
        <a:xfrm>
          <a:off x="14403017" y="639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32283</xdr:rowOff>
    </xdr:from>
    <xdr:to>
      <xdr:col>72</xdr:col>
      <xdr:colOff>38100</xdr:colOff>
      <xdr:row>38</xdr:row>
      <xdr:rowOff>133883</xdr:rowOff>
    </xdr:to>
    <xdr:sp macro="" textlink="">
      <xdr:nvSpPr>
        <xdr:cNvPr id="550" name="楕円 549"/>
        <xdr:cNvSpPr/>
      </xdr:nvSpPr>
      <xdr:spPr>
        <a:xfrm>
          <a:off x="13652500" y="65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150410</xdr:rowOff>
    </xdr:from>
    <xdr:ext cx="469744" cy="259045"/>
    <xdr:sp macro="" textlink="">
      <xdr:nvSpPr>
        <xdr:cNvPr id="551" name="テキスト ボックス 550"/>
        <xdr:cNvSpPr txBox="1"/>
      </xdr:nvSpPr>
      <xdr:spPr>
        <a:xfrm>
          <a:off x="13468428" y="63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22454</xdr:rowOff>
    </xdr:from>
    <xdr:to>
      <xdr:col>67</xdr:col>
      <xdr:colOff>101600</xdr:colOff>
      <xdr:row>38</xdr:row>
      <xdr:rowOff>124054</xdr:rowOff>
    </xdr:to>
    <xdr:sp macro="" textlink="">
      <xdr:nvSpPr>
        <xdr:cNvPr id="552" name="楕円 551"/>
        <xdr:cNvSpPr/>
      </xdr:nvSpPr>
      <xdr:spPr>
        <a:xfrm>
          <a:off x="12763500" y="65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140581</xdr:rowOff>
    </xdr:from>
    <xdr:ext cx="469744" cy="259045"/>
    <xdr:sp macro="" textlink="">
      <xdr:nvSpPr>
        <xdr:cNvPr id="553" name="テキスト ボックス 552"/>
        <xdr:cNvSpPr txBox="1"/>
      </xdr:nvSpPr>
      <xdr:spPr>
        <a:xfrm>
          <a:off x="12579428" y="63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7" name="直線コネクタ 626"/>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8"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9" name="直線コネクタ 628"/>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30"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31" name="直線コネクタ 630"/>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84626</xdr:rowOff>
    </xdr:from>
    <xdr:to>
      <xdr:col>85</xdr:col>
      <xdr:colOff>127000</xdr:colOff>
      <xdr:row>78</xdr:row>
      <xdr:rowOff>87998</xdr:rowOff>
    </xdr:to>
    <xdr:cxnSp macro="">
      <xdr:nvCxnSpPr>
        <xdr:cNvPr id="632" name="直線コネクタ 631"/>
        <xdr:cNvCxnSpPr/>
      </xdr:nvCxnSpPr>
      <xdr:spPr>
        <a:xfrm>
          <a:off x="15481300" y="13457726"/>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33"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4" name="フローチャート: 判断 633"/>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84626</xdr:rowOff>
    </xdr:from>
    <xdr:to>
      <xdr:col>81</xdr:col>
      <xdr:colOff>50800</xdr:colOff>
      <xdr:row>78</xdr:row>
      <xdr:rowOff>87979</xdr:rowOff>
    </xdr:to>
    <xdr:cxnSp macro="">
      <xdr:nvCxnSpPr>
        <xdr:cNvPr id="635" name="直線コネクタ 634"/>
        <xdr:cNvCxnSpPr/>
      </xdr:nvCxnSpPr>
      <xdr:spPr>
        <a:xfrm flipV="1">
          <a:off x="14592300" y="1345772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6" name="フローチャート: 判断 635"/>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7" name="テキスト ボックス 636"/>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87922</xdr:rowOff>
    </xdr:from>
    <xdr:to>
      <xdr:col>76</xdr:col>
      <xdr:colOff>114300</xdr:colOff>
      <xdr:row>78</xdr:row>
      <xdr:rowOff>87979</xdr:rowOff>
    </xdr:to>
    <xdr:cxnSp macro="">
      <xdr:nvCxnSpPr>
        <xdr:cNvPr id="638" name="直線コネクタ 637"/>
        <xdr:cNvCxnSpPr/>
      </xdr:nvCxnSpPr>
      <xdr:spPr>
        <a:xfrm>
          <a:off x="13703300" y="1346102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9" name="フローチャート: 判断 638"/>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40" name="テキスト ボックス 639"/>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63652</xdr:rowOff>
    </xdr:from>
    <xdr:to>
      <xdr:col>71</xdr:col>
      <xdr:colOff>177800</xdr:colOff>
      <xdr:row>78</xdr:row>
      <xdr:rowOff>87922</xdr:rowOff>
    </xdr:to>
    <xdr:cxnSp macro="">
      <xdr:nvCxnSpPr>
        <xdr:cNvPr id="641" name="直線コネクタ 640"/>
        <xdr:cNvCxnSpPr/>
      </xdr:nvCxnSpPr>
      <xdr:spPr>
        <a:xfrm>
          <a:off x="12814300" y="13436752"/>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2" name="フローチャート: 判断 641"/>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43" name="テキスト ボックス 642"/>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4" name="フローチャート: 判断 643"/>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5" name="テキスト ボックス 644"/>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37198</xdr:rowOff>
    </xdr:from>
    <xdr:to>
      <xdr:col>85</xdr:col>
      <xdr:colOff>177800</xdr:colOff>
      <xdr:row>78</xdr:row>
      <xdr:rowOff>138798</xdr:rowOff>
    </xdr:to>
    <xdr:sp macro="" textlink="">
      <xdr:nvSpPr>
        <xdr:cNvPr id="651" name="楕円 650"/>
        <xdr:cNvSpPr/>
      </xdr:nvSpPr>
      <xdr:spPr>
        <a:xfrm>
          <a:off x="16268700" y="134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15625</xdr:rowOff>
    </xdr:from>
    <xdr:ext cx="534377" cy="259045"/>
    <xdr:sp macro="" textlink="">
      <xdr:nvSpPr>
        <xdr:cNvPr id="652" name="公債費該当値テキスト"/>
        <xdr:cNvSpPr txBox="1"/>
      </xdr:nvSpPr>
      <xdr:spPr>
        <a:xfrm>
          <a:off x="16370300" y="1338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33826</xdr:rowOff>
    </xdr:from>
    <xdr:to>
      <xdr:col>81</xdr:col>
      <xdr:colOff>101600</xdr:colOff>
      <xdr:row>78</xdr:row>
      <xdr:rowOff>135426</xdr:rowOff>
    </xdr:to>
    <xdr:sp macro="" textlink="">
      <xdr:nvSpPr>
        <xdr:cNvPr id="653" name="楕円 652"/>
        <xdr:cNvSpPr/>
      </xdr:nvSpPr>
      <xdr:spPr>
        <a:xfrm>
          <a:off x="15430500" y="134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126553</xdr:rowOff>
    </xdr:from>
    <xdr:ext cx="534377" cy="259045"/>
    <xdr:sp macro="" textlink="">
      <xdr:nvSpPr>
        <xdr:cNvPr id="654" name="テキスト ボックス 653"/>
        <xdr:cNvSpPr txBox="1"/>
      </xdr:nvSpPr>
      <xdr:spPr>
        <a:xfrm>
          <a:off x="15214111" y="134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37179</xdr:rowOff>
    </xdr:from>
    <xdr:to>
      <xdr:col>76</xdr:col>
      <xdr:colOff>165100</xdr:colOff>
      <xdr:row>78</xdr:row>
      <xdr:rowOff>138779</xdr:rowOff>
    </xdr:to>
    <xdr:sp macro="" textlink="">
      <xdr:nvSpPr>
        <xdr:cNvPr id="655" name="楕円 654"/>
        <xdr:cNvSpPr/>
      </xdr:nvSpPr>
      <xdr:spPr>
        <a:xfrm>
          <a:off x="14541500" y="134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129906</xdr:rowOff>
    </xdr:from>
    <xdr:ext cx="534377" cy="259045"/>
    <xdr:sp macro="" textlink="">
      <xdr:nvSpPr>
        <xdr:cNvPr id="656" name="テキスト ボックス 655"/>
        <xdr:cNvSpPr txBox="1"/>
      </xdr:nvSpPr>
      <xdr:spPr>
        <a:xfrm>
          <a:off x="14325111" y="135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37122</xdr:rowOff>
    </xdr:from>
    <xdr:to>
      <xdr:col>72</xdr:col>
      <xdr:colOff>38100</xdr:colOff>
      <xdr:row>78</xdr:row>
      <xdr:rowOff>138722</xdr:rowOff>
    </xdr:to>
    <xdr:sp macro="" textlink="">
      <xdr:nvSpPr>
        <xdr:cNvPr id="657" name="楕円 656"/>
        <xdr:cNvSpPr/>
      </xdr:nvSpPr>
      <xdr:spPr>
        <a:xfrm>
          <a:off x="13652500" y="134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129849</xdr:rowOff>
    </xdr:from>
    <xdr:ext cx="534377" cy="259045"/>
    <xdr:sp macro="" textlink="">
      <xdr:nvSpPr>
        <xdr:cNvPr id="658" name="テキスト ボックス 657"/>
        <xdr:cNvSpPr txBox="1"/>
      </xdr:nvSpPr>
      <xdr:spPr>
        <a:xfrm>
          <a:off x="13436111" y="135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12852</xdr:rowOff>
    </xdr:from>
    <xdr:to>
      <xdr:col>67</xdr:col>
      <xdr:colOff>101600</xdr:colOff>
      <xdr:row>78</xdr:row>
      <xdr:rowOff>114452</xdr:rowOff>
    </xdr:to>
    <xdr:sp macro="" textlink="">
      <xdr:nvSpPr>
        <xdr:cNvPr id="659" name="楕円 658"/>
        <xdr:cNvSpPr/>
      </xdr:nvSpPr>
      <xdr:spPr>
        <a:xfrm>
          <a:off x="127635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105579</xdr:rowOff>
    </xdr:from>
    <xdr:ext cx="534377" cy="259045"/>
    <xdr:sp macro="" textlink="">
      <xdr:nvSpPr>
        <xdr:cNvPr id="660" name="テキスト ボックス 659"/>
        <xdr:cNvSpPr txBox="1"/>
      </xdr:nvSpPr>
      <xdr:spPr>
        <a:xfrm>
          <a:off x="12547111" y="134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4" name="直線コネクタ 683"/>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5"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6" name="直線コネクタ 685"/>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7"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8" name="直線コネクタ 687"/>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57531</xdr:rowOff>
    </xdr:from>
    <xdr:to>
      <xdr:col>85</xdr:col>
      <xdr:colOff>127000</xdr:colOff>
      <xdr:row>90</xdr:row>
      <xdr:rowOff>139954</xdr:rowOff>
    </xdr:to>
    <xdr:cxnSp macro="">
      <xdr:nvCxnSpPr>
        <xdr:cNvPr id="689" name="直線コネクタ 688"/>
        <xdr:cNvCxnSpPr/>
      </xdr:nvCxnSpPr>
      <xdr:spPr>
        <a:xfrm>
          <a:off x="15481300" y="15488031"/>
          <a:ext cx="838200" cy="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90"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91" name="フローチャート: 判断 690"/>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57531</xdr:rowOff>
    </xdr:from>
    <xdr:to>
      <xdr:col>81</xdr:col>
      <xdr:colOff>50800</xdr:colOff>
      <xdr:row>95</xdr:row>
      <xdr:rowOff>89915</xdr:rowOff>
    </xdr:to>
    <xdr:cxnSp macro="">
      <xdr:nvCxnSpPr>
        <xdr:cNvPr id="692" name="直線コネクタ 691"/>
        <xdr:cNvCxnSpPr/>
      </xdr:nvCxnSpPr>
      <xdr:spPr>
        <a:xfrm flipV="1">
          <a:off x="14592300" y="15488031"/>
          <a:ext cx="889000" cy="8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3" name="フローチャート: 判断 692"/>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4" name="テキスト ボックス 693"/>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35813</xdr:rowOff>
    </xdr:from>
    <xdr:to>
      <xdr:col>76</xdr:col>
      <xdr:colOff>114300</xdr:colOff>
      <xdr:row>95</xdr:row>
      <xdr:rowOff>89915</xdr:rowOff>
    </xdr:to>
    <xdr:cxnSp macro="">
      <xdr:nvCxnSpPr>
        <xdr:cNvPr id="695" name="直線コネクタ 694"/>
        <xdr:cNvCxnSpPr/>
      </xdr:nvCxnSpPr>
      <xdr:spPr>
        <a:xfrm>
          <a:off x="13703300" y="1632356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6" name="フローチャート: 判断 695"/>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7" name="テキスト ボックス 696"/>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160020</xdr:rowOff>
    </xdr:from>
    <xdr:to>
      <xdr:col>71</xdr:col>
      <xdr:colOff>177800</xdr:colOff>
      <xdr:row>95</xdr:row>
      <xdr:rowOff>35813</xdr:rowOff>
    </xdr:to>
    <xdr:cxnSp macro="">
      <xdr:nvCxnSpPr>
        <xdr:cNvPr id="698" name="直線コネクタ 697"/>
        <xdr:cNvCxnSpPr/>
      </xdr:nvCxnSpPr>
      <xdr:spPr>
        <a:xfrm>
          <a:off x="12814300" y="16104870"/>
          <a:ext cx="889000" cy="21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9" name="フローチャート: 判断 698"/>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165116</xdr:rowOff>
    </xdr:from>
    <xdr:ext cx="469744" cy="259045"/>
    <xdr:sp macro="" textlink="">
      <xdr:nvSpPr>
        <xdr:cNvPr id="700" name="テキスト ボックス 699"/>
        <xdr:cNvSpPr txBox="1"/>
      </xdr:nvSpPr>
      <xdr:spPr>
        <a:xfrm>
          <a:off x="13468428" y="164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701" name="フローチャート: 判断 700"/>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124096</xdr:rowOff>
    </xdr:from>
    <xdr:ext cx="469744" cy="259045"/>
    <xdr:sp macro="" textlink="">
      <xdr:nvSpPr>
        <xdr:cNvPr id="702" name="テキスト ボックス 701"/>
        <xdr:cNvSpPr txBox="1"/>
      </xdr:nvSpPr>
      <xdr:spPr>
        <a:xfrm>
          <a:off x="12579428" y="164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89154</xdr:rowOff>
    </xdr:from>
    <xdr:to>
      <xdr:col>85</xdr:col>
      <xdr:colOff>177800</xdr:colOff>
      <xdr:row>91</xdr:row>
      <xdr:rowOff>19304</xdr:rowOff>
    </xdr:to>
    <xdr:sp macro="" textlink="">
      <xdr:nvSpPr>
        <xdr:cNvPr id="708" name="楕円 707"/>
        <xdr:cNvSpPr/>
      </xdr:nvSpPr>
      <xdr:spPr>
        <a:xfrm>
          <a:off x="16268700" y="155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42181</xdr:rowOff>
    </xdr:from>
    <xdr:ext cx="534377" cy="259045"/>
    <xdr:sp macro="" textlink="">
      <xdr:nvSpPr>
        <xdr:cNvPr id="709" name="積立金該当値テキスト"/>
        <xdr:cNvSpPr txBox="1"/>
      </xdr:nvSpPr>
      <xdr:spPr>
        <a:xfrm>
          <a:off x="16370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6731</xdr:rowOff>
    </xdr:from>
    <xdr:to>
      <xdr:col>81</xdr:col>
      <xdr:colOff>101600</xdr:colOff>
      <xdr:row>90</xdr:row>
      <xdr:rowOff>108331</xdr:rowOff>
    </xdr:to>
    <xdr:sp macro="" textlink="">
      <xdr:nvSpPr>
        <xdr:cNvPr id="710" name="楕円 709"/>
        <xdr:cNvSpPr/>
      </xdr:nvSpPr>
      <xdr:spPr>
        <a:xfrm>
          <a:off x="15430500" y="154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124858</xdr:rowOff>
    </xdr:from>
    <xdr:ext cx="534377" cy="259045"/>
    <xdr:sp macro="" textlink="">
      <xdr:nvSpPr>
        <xdr:cNvPr id="711" name="テキスト ボックス 710"/>
        <xdr:cNvSpPr txBox="1"/>
      </xdr:nvSpPr>
      <xdr:spPr>
        <a:xfrm>
          <a:off x="15214111" y="152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39115</xdr:rowOff>
    </xdr:from>
    <xdr:to>
      <xdr:col>76</xdr:col>
      <xdr:colOff>165100</xdr:colOff>
      <xdr:row>95</xdr:row>
      <xdr:rowOff>140715</xdr:rowOff>
    </xdr:to>
    <xdr:sp macro="" textlink="">
      <xdr:nvSpPr>
        <xdr:cNvPr id="712" name="楕円 711"/>
        <xdr:cNvSpPr/>
      </xdr:nvSpPr>
      <xdr:spPr>
        <a:xfrm>
          <a:off x="14541500" y="163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157242</xdr:rowOff>
    </xdr:from>
    <xdr:ext cx="469744" cy="259045"/>
    <xdr:sp macro="" textlink="">
      <xdr:nvSpPr>
        <xdr:cNvPr id="713" name="テキスト ボックス 712"/>
        <xdr:cNvSpPr txBox="1"/>
      </xdr:nvSpPr>
      <xdr:spPr>
        <a:xfrm>
          <a:off x="14357428" y="1610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156463</xdr:rowOff>
    </xdr:from>
    <xdr:to>
      <xdr:col>72</xdr:col>
      <xdr:colOff>38100</xdr:colOff>
      <xdr:row>95</xdr:row>
      <xdr:rowOff>86613</xdr:rowOff>
    </xdr:to>
    <xdr:sp macro="" textlink="">
      <xdr:nvSpPr>
        <xdr:cNvPr id="714" name="楕円 713"/>
        <xdr:cNvSpPr/>
      </xdr:nvSpPr>
      <xdr:spPr>
        <a:xfrm>
          <a:off x="13652500" y="162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103140</xdr:rowOff>
    </xdr:from>
    <xdr:ext cx="469744" cy="259045"/>
    <xdr:sp macro="" textlink="">
      <xdr:nvSpPr>
        <xdr:cNvPr id="715" name="テキスト ボックス 714"/>
        <xdr:cNvSpPr txBox="1"/>
      </xdr:nvSpPr>
      <xdr:spPr>
        <a:xfrm>
          <a:off x="13468428" y="1604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109220</xdr:rowOff>
    </xdr:from>
    <xdr:to>
      <xdr:col>67</xdr:col>
      <xdr:colOff>101600</xdr:colOff>
      <xdr:row>94</xdr:row>
      <xdr:rowOff>39370</xdr:rowOff>
    </xdr:to>
    <xdr:sp macro="" textlink="">
      <xdr:nvSpPr>
        <xdr:cNvPr id="716" name="楕円 715"/>
        <xdr:cNvSpPr/>
      </xdr:nvSpPr>
      <xdr:spPr>
        <a:xfrm>
          <a:off x="12763500" y="160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55897</xdr:rowOff>
    </xdr:from>
    <xdr:ext cx="469744" cy="259045"/>
    <xdr:sp macro="" textlink="">
      <xdr:nvSpPr>
        <xdr:cNvPr id="717" name="テキスト ボックス 716"/>
        <xdr:cNvSpPr txBox="1"/>
      </xdr:nvSpPr>
      <xdr:spPr>
        <a:xfrm>
          <a:off x="12579428" y="1582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3" name="直線コネクタ 742"/>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6"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7" name="直線コネクタ 746"/>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22461</xdr:rowOff>
    </xdr:from>
    <xdr:to>
      <xdr:col>116</xdr:col>
      <xdr:colOff>63500</xdr:colOff>
      <xdr:row>37</xdr:row>
      <xdr:rowOff>28666</xdr:rowOff>
    </xdr:to>
    <xdr:cxnSp macro="">
      <xdr:nvCxnSpPr>
        <xdr:cNvPr id="748" name="直線コネクタ 747"/>
        <xdr:cNvCxnSpPr/>
      </xdr:nvCxnSpPr>
      <xdr:spPr>
        <a:xfrm>
          <a:off x="21323300" y="636611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9"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50" name="フローチャート: 判断 749"/>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14950</xdr:rowOff>
    </xdr:from>
    <xdr:to>
      <xdr:col>111</xdr:col>
      <xdr:colOff>177800</xdr:colOff>
      <xdr:row>37</xdr:row>
      <xdr:rowOff>22461</xdr:rowOff>
    </xdr:to>
    <xdr:cxnSp macro="">
      <xdr:nvCxnSpPr>
        <xdr:cNvPr id="751" name="直線コネクタ 750"/>
        <xdr:cNvCxnSpPr/>
      </xdr:nvCxnSpPr>
      <xdr:spPr>
        <a:xfrm>
          <a:off x="20434300" y="6358600"/>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2" name="フローチャート: 判断 751"/>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3" name="テキスト ボックス 752"/>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14950</xdr:rowOff>
    </xdr:from>
    <xdr:to>
      <xdr:col>107</xdr:col>
      <xdr:colOff>50800</xdr:colOff>
      <xdr:row>37</xdr:row>
      <xdr:rowOff>105410</xdr:rowOff>
    </xdr:to>
    <xdr:cxnSp macro="">
      <xdr:nvCxnSpPr>
        <xdr:cNvPr id="754" name="直線コネクタ 753"/>
        <xdr:cNvCxnSpPr/>
      </xdr:nvCxnSpPr>
      <xdr:spPr>
        <a:xfrm flipV="1">
          <a:off x="19545300" y="6358600"/>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5" name="フローチャート: 判断 754"/>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6" name="テキスト ボックス 755"/>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105410</xdr:rowOff>
    </xdr:from>
    <xdr:to>
      <xdr:col>102</xdr:col>
      <xdr:colOff>114300</xdr:colOff>
      <xdr:row>37</xdr:row>
      <xdr:rowOff>109655</xdr:rowOff>
    </xdr:to>
    <xdr:cxnSp macro="">
      <xdr:nvCxnSpPr>
        <xdr:cNvPr id="757" name="直線コネクタ 756"/>
        <xdr:cNvCxnSpPr/>
      </xdr:nvCxnSpPr>
      <xdr:spPr>
        <a:xfrm flipV="1">
          <a:off x="18656300" y="644906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8" name="フローチャート: 判断 757"/>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9" name="テキスト ボックス 758"/>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60" name="フローチャート: 判断 759"/>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61" name="テキスト ボックス 760"/>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149316</xdr:rowOff>
    </xdr:from>
    <xdr:to>
      <xdr:col>116</xdr:col>
      <xdr:colOff>114300</xdr:colOff>
      <xdr:row>37</xdr:row>
      <xdr:rowOff>79466</xdr:rowOff>
    </xdr:to>
    <xdr:sp macro="" textlink="">
      <xdr:nvSpPr>
        <xdr:cNvPr id="767" name="楕円 766"/>
        <xdr:cNvSpPr/>
      </xdr:nvSpPr>
      <xdr:spPr>
        <a:xfrm>
          <a:off x="221107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127743</xdr:rowOff>
    </xdr:from>
    <xdr:ext cx="469744" cy="259045"/>
    <xdr:sp macro="" textlink="">
      <xdr:nvSpPr>
        <xdr:cNvPr id="768" name="投資及び出資金該当値テキスト"/>
        <xdr:cNvSpPr txBox="1"/>
      </xdr:nvSpPr>
      <xdr:spPr>
        <a:xfrm>
          <a:off x="22212300"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143111</xdr:rowOff>
    </xdr:from>
    <xdr:to>
      <xdr:col>112</xdr:col>
      <xdr:colOff>38100</xdr:colOff>
      <xdr:row>37</xdr:row>
      <xdr:rowOff>73261</xdr:rowOff>
    </xdr:to>
    <xdr:sp macro="" textlink="">
      <xdr:nvSpPr>
        <xdr:cNvPr id="769" name="楕円 768"/>
        <xdr:cNvSpPr/>
      </xdr:nvSpPr>
      <xdr:spPr>
        <a:xfrm>
          <a:off x="21272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64388</xdr:rowOff>
    </xdr:from>
    <xdr:ext cx="469744" cy="259045"/>
    <xdr:sp macro="" textlink="">
      <xdr:nvSpPr>
        <xdr:cNvPr id="770" name="テキスト ボックス 769"/>
        <xdr:cNvSpPr txBox="1"/>
      </xdr:nvSpPr>
      <xdr:spPr>
        <a:xfrm>
          <a:off x="21088428"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135600</xdr:rowOff>
    </xdr:from>
    <xdr:to>
      <xdr:col>107</xdr:col>
      <xdr:colOff>101600</xdr:colOff>
      <xdr:row>37</xdr:row>
      <xdr:rowOff>65750</xdr:rowOff>
    </xdr:to>
    <xdr:sp macro="" textlink="">
      <xdr:nvSpPr>
        <xdr:cNvPr id="771" name="楕円 770"/>
        <xdr:cNvSpPr/>
      </xdr:nvSpPr>
      <xdr:spPr>
        <a:xfrm>
          <a:off x="20383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56877</xdr:rowOff>
    </xdr:from>
    <xdr:ext cx="469744" cy="259045"/>
    <xdr:sp macro="" textlink="">
      <xdr:nvSpPr>
        <xdr:cNvPr id="772" name="テキスト ボックス 771"/>
        <xdr:cNvSpPr txBox="1"/>
      </xdr:nvSpPr>
      <xdr:spPr>
        <a:xfrm>
          <a:off x="20199428" y="640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54610</xdr:rowOff>
    </xdr:from>
    <xdr:to>
      <xdr:col>102</xdr:col>
      <xdr:colOff>165100</xdr:colOff>
      <xdr:row>37</xdr:row>
      <xdr:rowOff>156210</xdr:rowOff>
    </xdr:to>
    <xdr:sp macro="" textlink="">
      <xdr:nvSpPr>
        <xdr:cNvPr id="773" name="楕円 772"/>
        <xdr:cNvSpPr/>
      </xdr:nvSpPr>
      <xdr:spPr>
        <a:xfrm>
          <a:off x="19494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147337</xdr:rowOff>
    </xdr:from>
    <xdr:ext cx="469744" cy="259045"/>
    <xdr:sp macro="" textlink="">
      <xdr:nvSpPr>
        <xdr:cNvPr id="774" name="テキスト ボックス 773"/>
        <xdr:cNvSpPr txBox="1"/>
      </xdr:nvSpPr>
      <xdr:spPr>
        <a:xfrm>
          <a:off x="19310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58855</xdr:rowOff>
    </xdr:from>
    <xdr:to>
      <xdr:col>98</xdr:col>
      <xdr:colOff>38100</xdr:colOff>
      <xdr:row>37</xdr:row>
      <xdr:rowOff>160455</xdr:rowOff>
    </xdr:to>
    <xdr:sp macro="" textlink="">
      <xdr:nvSpPr>
        <xdr:cNvPr id="775" name="楕円 774"/>
        <xdr:cNvSpPr/>
      </xdr:nvSpPr>
      <xdr:spPr>
        <a:xfrm>
          <a:off x="18605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151582</xdr:rowOff>
    </xdr:from>
    <xdr:ext cx="469744" cy="259045"/>
    <xdr:sp macro="" textlink="">
      <xdr:nvSpPr>
        <xdr:cNvPr id="776" name="テキスト ボックス 775"/>
        <xdr:cNvSpPr txBox="1"/>
      </xdr:nvSpPr>
      <xdr:spPr>
        <a:xfrm>
          <a:off x="18421428" y="64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8" name="直線コネクタ 797"/>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9"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800" name="直線コネクタ 799"/>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801"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802" name="直線コネクタ 801"/>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130808</xdr:rowOff>
    </xdr:from>
    <xdr:to>
      <xdr:col>116</xdr:col>
      <xdr:colOff>63500</xdr:colOff>
      <xdr:row>58</xdr:row>
      <xdr:rowOff>131013</xdr:rowOff>
    </xdr:to>
    <xdr:cxnSp macro="">
      <xdr:nvCxnSpPr>
        <xdr:cNvPr id="803" name="直線コネクタ 802"/>
        <xdr:cNvCxnSpPr/>
      </xdr:nvCxnSpPr>
      <xdr:spPr>
        <a:xfrm>
          <a:off x="21323300" y="10074908"/>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4"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5" name="フローチャート: 判断 804"/>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130808</xdr:rowOff>
    </xdr:from>
    <xdr:to>
      <xdr:col>111</xdr:col>
      <xdr:colOff>177800</xdr:colOff>
      <xdr:row>58</xdr:row>
      <xdr:rowOff>131287</xdr:rowOff>
    </xdr:to>
    <xdr:cxnSp macro="">
      <xdr:nvCxnSpPr>
        <xdr:cNvPr id="806" name="直線コネクタ 805"/>
        <xdr:cNvCxnSpPr/>
      </xdr:nvCxnSpPr>
      <xdr:spPr>
        <a:xfrm flipV="1">
          <a:off x="20434300" y="10074908"/>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7" name="フローチャート: 判断 806"/>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8" name="テキスト ボックス 807"/>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131242</xdr:rowOff>
    </xdr:from>
    <xdr:to>
      <xdr:col>107</xdr:col>
      <xdr:colOff>50800</xdr:colOff>
      <xdr:row>58</xdr:row>
      <xdr:rowOff>131287</xdr:rowOff>
    </xdr:to>
    <xdr:cxnSp macro="">
      <xdr:nvCxnSpPr>
        <xdr:cNvPr id="809" name="直線コネクタ 808"/>
        <xdr:cNvCxnSpPr/>
      </xdr:nvCxnSpPr>
      <xdr:spPr>
        <a:xfrm>
          <a:off x="19545300" y="100753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10" name="フローチャート: 判断 809"/>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11" name="テキスト ボックス 810"/>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130373</xdr:rowOff>
    </xdr:from>
    <xdr:to>
      <xdr:col>102</xdr:col>
      <xdr:colOff>114300</xdr:colOff>
      <xdr:row>58</xdr:row>
      <xdr:rowOff>131242</xdr:rowOff>
    </xdr:to>
    <xdr:cxnSp macro="">
      <xdr:nvCxnSpPr>
        <xdr:cNvPr id="812" name="直線コネクタ 811"/>
        <xdr:cNvCxnSpPr/>
      </xdr:nvCxnSpPr>
      <xdr:spPr>
        <a:xfrm>
          <a:off x="18656300" y="1007447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3" name="フローチャート: 判断 812"/>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4" name="テキスト ボックス 813"/>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5" name="フローチャート: 判断 814"/>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6" name="テキスト ボックス 815"/>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80213</xdr:rowOff>
    </xdr:from>
    <xdr:to>
      <xdr:col>116</xdr:col>
      <xdr:colOff>114300</xdr:colOff>
      <xdr:row>59</xdr:row>
      <xdr:rowOff>10363</xdr:rowOff>
    </xdr:to>
    <xdr:sp macro="" textlink="">
      <xdr:nvSpPr>
        <xdr:cNvPr id="822" name="楕円 821"/>
        <xdr:cNvSpPr/>
      </xdr:nvSpPr>
      <xdr:spPr>
        <a:xfrm>
          <a:off x="221107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166590</xdr:rowOff>
    </xdr:from>
    <xdr:ext cx="378565" cy="259045"/>
    <xdr:sp macro="" textlink="">
      <xdr:nvSpPr>
        <xdr:cNvPr id="823" name="貸付金該当値テキスト"/>
        <xdr:cNvSpPr txBox="1"/>
      </xdr:nvSpPr>
      <xdr:spPr>
        <a:xfrm>
          <a:off x="22212300" y="993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80008</xdr:rowOff>
    </xdr:from>
    <xdr:to>
      <xdr:col>112</xdr:col>
      <xdr:colOff>38100</xdr:colOff>
      <xdr:row>59</xdr:row>
      <xdr:rowOff>10158</xdr:rowOff>
    </xdr:to>
    <xdr:sp macro="" textlink="">
      <xdr:nvSpPr>
        <xdr:cNvPr id="824" name="楕円 823"/>
        <xdr:cNvSpPr/>
      </xdr:nvSpPr>
      <xdr:spPr>
        <a:xfrm>
          <a:off x="212725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1285</xdr:rowOff>
    </xdr:from>
    <xdr:ext cx="378565" cy="259045"/>
    <xdr:sp macro="" textlink="">
      <xdr:nvSpPr>
        <xdr:cNvPr id="825" name="テキスト ボックス 824"/>
        <xdr:cNvSpPr txBox="1"/>
      </xdr:nvSpPr>
      <xdr:spPr>
        <a:xfrm>
          <a:off x="21134017" y="10116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80487</xdr:rowOff>
    </xdr:from>
    <xdr:to>
      <xdr:col>107</xdr:col>
      <xdr:colOff>101600</xdr:colOff>
      <xdr:row>59</xdr:row>
      <xdr:rowOff>10637</xdr:rowOff>
    </xdr:to>
    <xdr:sp macro="" textlink="">
      <xdr:nvSpPr>
        <xdr:cNvPr id="826" name="楕円 825"/>
        <xdr:cNvSpPr/>
      </xdr:nvSpPr>
      <xdr:spPr>
        <a:xfrm>
          <a:off x="20383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1764</xdr:rowOff>
    </xdr:from>
    <xdr:ext cx="378565" cy="259045"/>
    <xdr:sp macro="" textlink="">
      <xdr:nvSpPr>
        <xdr:cNvPr id="827" name="テキスト ボックス 826"/>
        <xdr:cNvSpPr txBox="1"/>
      </xdr:nvSpPr>
      <xdr:spPr>
        <a:xfrm>
          <a:off x="20245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80442</xdr:rowOff>
    </xdr:from>
    <xdr:to>
      <xdr:col>102</xdr:col>
      <xdr:colOff>165100</xdr:colOff>
      <xdr:row>59</xdr:row>
      <xdr:rowOff>10592</xdr:rowOff>
    </xdr:to>
    <xdr:sp macro="" textlink="">
      <xdr:nvSpPr>
        <xdr:cNvPr id="828" name="楕円 827"/>
        <xdr:cNvSpPr/>
      </xdr:nvSpPr>
      <xdr:spPr>
        <a:xfrm>
          <a:off x="19494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1719</xdr:rowOff>
    </xdr:from>
    <xdr:ext cx="378565" cy="259045"/>
    <xdr:sp macro="" textlink="">
      <xdr:nvSpPr>
        <xdr:cNvPr id="829" name="テキスト ボックス 828"/>
        <xdr:cNvSpPr txBox="1"/>
      </xdr:nvSpPr>
      <xdr:spPr>
        <a:xfrm>
          <a:off x="19356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79573</xdr:rowOff>
    </xdr:from>
    <xdr:to>
      <xdr:col>98</xdr:col>
      <xdr:colOff>38100</xdr:colOff>
      <xdr:row>59</xdr:row>
      <xdr:rowOff>9723</xdr:rowOff>
    </xdr:to>
    <xdr:sp macro="" textlink="">
      <xdr:nvSpPr>
        <xdr:cNvPr id="830" name="楕円 829"/>
        <xdr:cNvSpPr/>
      </xdr:nvSpPr>
      <xdr:spPr>
        <a:xfrm>
          <a:off x="186055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850</xdr:rowOff>
    </xdr:from>
    <xdr:ext cx="378565" cy="259045"/>
    <xdr:sp macro="" textlink="">
      <xdr:nvSpPr>
        <xdr:cNvPr id="831" name="テキスト ボックス 830"/>
        <xdr:cNvSpPr txBox="1"/>
      </xdr:nvSpPr>
      <xdr:spPr>
        <a:xfrm>
          <a:off x="18467017" y="1011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4" name="直線コネクタ 853"/>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5"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6" name="直線コネクタ 855"/>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7"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8" name="直線コネクタ 857"/>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30840</xdr:rowOff>
    </xdr:from>
    <xdr:to>
      <xdr:col>116</xdr:col>
      <xdr:colOff>63500</xdr:colOff>
      <xdr:row>76</xdr:row>
      <xdr:rowOff>61930</xdr:rowOff>
    </xdr:to>
    <xdr:cxnSp macro="">
      <xdr:nvCxnSpPr>
        <xdr:cNvPr id="859" name="直線コネクタ 858"/>
        <xdr:cNvCxnSpPr/>
      </xdr:nvCxnSpPr>
      <xdr:spPr>
        <a:xfrm flipV="1">
          <a:off x="21323300" y="13061040"/>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60"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61" name="フローチャート: 判断 860"/>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61930</xdr:rowOff>
    </xdr:from>
    <xdr:to>
      <xdr:col>111</xdr:col>
      <xdr:colOff>177800</xdr:colOff>
      <xdr:row>76</xdr:row>
      <xdr:rowOff>66731</xdr:rowOff>
    </xdr:to>
    <xdr:cxnSp macro="">
      <xdr:nvCxnSpPr>
        <xdr:cNvPr id="862" name="直線コネクタ 861"/>
        <xdr:cNvCxnSpPr/>
      </xdr:nvCxnSpPr>
      <xdr:spPr>
        <a:xfrm flipV="1">
          <a:off x="20434300" y="1309213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3" name="フローチャート: 判断 862"/>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4" name="テキスト ボックス 863"/>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66731</xdr:rowOff>
    </xdr:from>
    <xdr:to>
      <xdr:col>107</xdr:col>
      <xdr:colOff>50800</xdr:colOff>
      <xdr:row>76</xdr:row>
      <xdr:rowOff>88860</xdr:rowOff>
    </xdr:to>
    <xdr:cxnSp macro="">
      <xdr:nvCxnSpPr>
        <xdr:cNvPr id="865" name="直線コネクタ 864"/>
        <xdr:cNvCxnSpPr/>
      </xdr:nvCxnSpPr>
      <xdr:spPr>
        <a:xfrm flipV="1">
          <a:off x="19545300" y="1309693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6" name="フローチャート: 判断 865"/>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7" name="テキスト ボックス 866"/>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88860</xdr:rowOff>
    </xdr:from>
    <xdr:to>
      <xdr:col>102</xdr:col>
      <xdr:colOff>114300</xdr:colOff>
      <xdr:row>77</xdr:row>
      <xdr:rowOff>2769</xdr:rowOff>
    </xdr:to>
    <xdr:cxnSp macro="">
      <xdr:nvCxnSpPr>
        <xdr:cNvPr id="868" name="直線コネクタ 867"/>
        <xdr:cNvCxnSpPr/>
      </xdr:nvCxnSpPr>
      <xdr:spPr>
        <a:xfrm flipV="1">
          <a:off x="18656300" y="1311906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9" name="フローチャート: 判断 868"/>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70" name="テキスト ボックス 869"/>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71" name="フローチャート: 判断 870"/>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72" name="テキスト ボックス 871"/>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151490</xdr:rowOff>
    </xdr:from>
    <xdr:to>
      <xdr:col>116</xdr:col>
      <xdr:colOff>114300</xdr:colOff>
      <xdr:row>76</xdr:row>
      <xdr:rowOff>81640</xdr:rowOff>
    </xdr:to>
    <xdr:sp macro="" textlink="">
      <xdr:nvSpPr>
        <xdr:cNvPr id="878" name="楕円 877"/>
        <xdr:cNvSpPr/>
      </xdr:nvSpPr>
      <xdr:spPr>
        <a:xfrm>
          <a:off x="221107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129917</xdr:rowOff>
    </xdr:from>
    <xdr:ext cx="534377" cy="259045"/>
    <xdr:sp macro="" textlink="">
      <xdr:nvSpPr>
        <xdr:cNvPr id="879" name="繰出金該当値テキスト"/>
        <xdr:cNvSpPr txBox="1"/>
      </xdr:nvSpPr>
      <xdr:spPr>
        <a:xfrm>
          <a:off x="22212300" y="129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11130</xdr:rowOff>
    </xdr:from>
    <xdr:to>
      <xdr:col>112</xdr:col>
      <xdr:colOff>38100</xdr:colOff>
      <xdr:row>76</xdr:row>
      <xdr:rowOff>112730</xdr:rowOff>
    </xdr:to>
    <xdr:sp macro="" textlink="">
      <xdr:nvSpPr>
        <xdr:cNvPr id="880" name="楕円 879"/>
        <xdr:cNvSpPr/>
      </xdr:nvSpPr>
      <xdr:spPr>
        <a:xfrm>
          <a:off x="212725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103857</xdr:rowOff>
    </xdr:from>
    <xdr:ext cx="534377" cy="259045"/>
    <xdr:sp macro="" textlink="">
      <xdr:nvSpPr>
        <xdr:cNvPr id="881" name="テキスト ボックス 880"/>
        <xdr:cNvSpPr txBox="1"/>
      </xdr:nvSpPr>
      <xdr:spPr>
        <a:xfrm>
          <a:off x="21056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15931</xdr:rowOff>
    </xdr:from>
    <xdr:to>
      <xdr:col>107</xdr:col>
      <xdr:colOff>101600</xdr:colOff>
      <xdr:row>76</xdr:row>
      <xdr:rowOff>117531</xdr:rowOff>
    </xdr:to>
    <xdr:sp macro="" textlink="">
      <xdr:nvSpPr>
        <xdr:cNvPr id="882" name="楕円 881"/>
        <xdr:cNvSpPr/>
      </xdr:nvSpPr>
      <xdr:spPr>
        <a:xfrm>
          <a:off x="203835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108658</xdr:rowOff>
    </xdr:from>
    <xdr:ext cx="534377" cy="259045"/>
    <xdr:sp macro="" textlink="">
      <xdr:nvSpPr>
        <xdr:cNvPr id="883" name="テキスト ボックス 882"/>
        <xdr:cNvSpPr txBox="1"/>
      </xdr:nvSpPr>
      <xdr:spPr>
        <a:xfrm>
          <a:off x="20167111" y="131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38060</xdr:rowOff>
    </xdr:from>
    <xdr:to>
      <xdr:col>102</xdr:col>
      <xdr:colOff>165100</xdr:colOff>
      <xdr:row>76</xdr:row>
      <xdr:rowOff>139660</xdr:rowOff>
    </xdr:to>
    <xdr:sp macro="" textlink="">
      <xdr:nvSpPr>
        <xdr:cNvPr id="884" name="楕円 883"/>
        <xdr:cNvSpPr/>
      </xdr:nvSpPr>
      <xdr:spPr>
        <a:xfrm>
          <a:off x="19494500" y="130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130787</xdr:rowOff>
    </xdr:from>
    <xdr:ext cx="534377" cy="259045"/>
    <xdr:sp macro="" textlink="">
      <xdr:nvSpPr>
        <xdr:cNvPr id="885" name="テキスト ボックス 884"/>
        <xdr:cNvSpPr txBox="1"/>
      </xdr:nvSpPr>
      <xdr:spPr>
        <a:xfrm>
          <a:off x="19278111" y="131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123419</xdr:rowOff>
    </xdr:from>
    <xdr:to>
      <xdr:col>98</xdr:col>
      <xdr:colOff>38100</xdr:colOff>
      <xdr:row>77</xdr:row>
      <xdr:rowOff>53569</xdr:rowOff>
    </xdr:to>
    <xdr:sp macro="" textlink="">
      <xdr:nvSpPr>
        <xdr:cNvPr id="886" name="楕円 885"/>
        <xdr:cNvSpPr/>
      </xdr:nvSpPr>
      <xdr:spPr>
        <a:xfrm>
          <a:off x="18605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44696</xdr:rowOff>
    </xdr:from>
    <xdr:ext cx="534377" cy="259045"/>
    <xdr:sp macro="" textlink="">
      <xdr:nvSpPr>
        <xdr:cNvPr id="887" name="テキスト ボックス 886"/>
        <xdr:cNvSpPr txBox="1"/>
      </xdr:nvSpPr>
      <xdr:spPr>
        <a:xfrm>
          <a:off x="18389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52,492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円の減）となった。これは、中学校建設事業における浜名中学校や江西中学校の事業完了などにより、前年度比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億円の減となったことなどによるものである。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円の増）となっており、類似団体内では最もコストが低い。前年度比コスト増の要因として、臨時福祉給付金等事業において前年度比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億円の皆減があるものの、権限移譲に伴う難病等支援事業として前年度比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億円の皆増や児童福祉費において私立保育所等の創設による定員増に伴う特定教育・保育運営事業の増や、放課後等デイサービスの給付件数増に伴う障害児・通所支援事業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これは、スポーツ施設整備事業における浜松アリーナ音響設備改修工事や可美公園水泳場屋根改修工事等の事業完了や、道路維持修繕事業における舗装修繕等工事の減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804,780
780,444
1,558.06
338,871,131
328,646,519
6,025,335
212,828,384
256,902,042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33564</xdr:rowOff>
    </xdr:from>
    <xdr:to>
      <xdr:col>24</xdr:col>
      <xdr:colOff>63500</xdr:colOff>
      <xdr:row>36</xdr:row>
      <xdr:rowOff>92347</xdr:rowOff>
    </xdr:to>
    <xdr:cxnSp macro="">
      <xdr:nvCxnSpPr>
        <xdr:cNvPr id="63" name="直線コネクタ 62"/>
        <xdr:cNvCxnSpPr/>
      </xdr:nvCxnSpPr>
      <xdr:spPr>
        <a:xfrm>
          <a:off x="3797300" y="620576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27033</xdr:rowOff>
    </xdr:from>
    <xdr:to>
      <xdr:col>19</xdr:col>
      <xdr:colOff>177800</xdr:colOff>
      <xdr:row>36</xdr:row>
      <xdr:rowOff>33564</xdr:rowOff>
    </xdr:to>
    <xdr:cxnSp macro="">
      <xdr:nvCxnSpPr>
        <xdr:cNvPr id="66" name="直線コネクタ 65"/>
        <xdr:cNvCxnSpPr/>
      </xdr:nvCxnSpPr>
      <xdr:spPr>
        <a:xfrm>
          <a:off x="2908300" y="61992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74766</xdr:rowOff>
    </xdr:from>
    <xdr:ext cx="469744" cy="259045"/>
    <xdr:sp macro="" textlink="">
      <xdr:nvSpPr>
        <xdr:cNvPr id="68" name="テキスト ボックス 67"/>
        <xdr:cNvSpPr txBox="1"/>
      </xdr:nvSpPr>
      <xdr:spPr>
        <a:xfrm>
          <a:off x="3562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89081</xdr:rowOff>
    </xdr:from>
    <xdr:to>
      <xdr:col>15</xdr:col>
      <xdr:colOff>50800</xdr:colOff>
      <xdr:row>36</xdr:row>
      <xdr:rowOff>27033</xdr:rowOff>
    </xdr:to>
    <xdr:cxnSp macro="">
      <xdr:nvCxnSpPr>
        <xdr:cNvPr id="69" name="直線コネクタ 68"/>
        <xdr:cNvCxnSpPr/>
      </xdr:nvCxnSpPr>
      <xdr:spPr>
        <a:xfrm>
          <a:off x="2019300" y="608983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64969</xdr:rowOff>
    </xdr:from>
    <xdr:ext cx="469744" cy="259045"/>
    <xdr:sp macro="" textlink="">
      <xdr:nvSpPr>
        <xdr:cNvPr id="71" name="テキスト ボックス 70"/>
        <xdr:cNvSpPr txBox="1"/>
      </xdr:nvSpPr>
      <xdr:spPr>
        <a:xfrm>
          <a:off x="2673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89081</xdr:rowOff>
    </xdr:from>
    <xdr:to>
      <xdr:col>10</xdr:col>
      <xdr:colOff>114300</xdr:colOff>
      <xdr:row>36</xdr:row>
      <xdr:rowOff>51526</xdr:rowOff>
    </xdr:to>
    <xdr:cxnSp macro="">
      <xdr:nvCxnSpPr>
        <xdr:cNvPr id="72" name="直線コネクタ 71"/>
        <xdr:cNvCxnSpPr/>
      </xdr:nvCxnSpPr>
      <xdr:spPr>
        <a:xfrm flipV="1">
          <a:off x="1130300" y="60898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42108</xdr:rowOff>
    </xdr:from>
    <xdr:ext cx="469744" cy="259045"/>
    <xdr:sp macro="" textlink="">
      <xdr:nvSpPr>
        <xdr:cNvPr id="76" name="テキスト ボックス 75"/>
        <xdr:cNvSpPr txBox="1"/>
      </xdr:nvSpPr>
      <xdr:spPr>
        <a:xfrm>
          <a:off x="89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41547</xdr:rowOff>
    </xdr:from>
    <xdr:to>
      <xdr:col>24</xdr:col>
      <xdr:colOff>114300</xdr:colOff>
      <xdr:row>36</xdr:row>
      <xdr:rowOff>143147</xdr:rowOff>
    </xdr:to>
    <xdr:sp macro="" textlink="">
      <xdr:nvSpPr>
        <xdr:cNvPr id="82" name="楕円 81"/>
        <xdr:cNvSpPr/>
      </xdr:nvSpPr>
      <xdr:spPr>
        <a:xfrm>
          <a:off x="45847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19974</xdr:rowOff>
    </xdr:from>
    <xdr:ext cx="469744" cy="259045"/>
    <xdr:sp macro="" textlink="">
      <xdr:nvSpPr>
        <xdr:cNvPr id="83" name="議会費該当値テキスト"/>
        <xdr:cNvSpPr txBox="1"/>
      </xdr:nvSpPr>
      <xdr:spPr>
        <a:xfrm>
          <a:off x="4686300" y="61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154214</xdr:rowOff>
    </xdr:from>
    <xdr:to>
      <xdr:col>20</xdr:col>
      <xdr:colOff>38100</xdr:colOff>
      <xdr:row>36</xdr:row>
      <xdr:rowOff>84364</xdr:rowOff>
    </xdr:to>
    <xdr:sp macro="" textlink="">
      <xdr:nvSpPr>
        <xdr:cNvPr id="84" name="楕円 83"/>
        <xdr:cNvSpPr/>
      </xdr:nvSpPr>
      <xdr:spPr>
        <a:xfrm>
          <a:off x="3746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75491</xdr:rowOff>
    </xdr:from>
    <xdr:ext cx="469744" cy="259045"/>
    <xdr:sp macro="" textlink="">
      <xdr:nvSpPr>
        <xdr:cNvPr id="85" name="テキスト ボックス 84"/>
        <xdr:cNvSpPr txBox="1"/>
      </xdr:nvSpPr>
      <xdr:spPr>
        <a:xfrm>
          <a:off x="3562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147683</xdr:rowOff>
    </xdr:from>
    <xdr:to>
      <xdr:col>15</xdr:col>
      <xdr:colOff>101600</xdr:colOff>
      <xdr:row>36</xdr:row>
      <xdr:rowOff>77833</xdr:rowOff>
    </xdr:to>
    <xdr:sp macro="" textlink="">
      <xdr:nvSpPr>
        <xdr:cNvPr id="86" name="楕円 85"/>
        <xdr:cNvSpPr/>
      </xdr:nvSpPr>
      <xdr:spPr>
        <a:xfrm>
          <a:off x="2857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68960</xdr:rowOff>
    </xdr:from>
    <xdr:ext cx="469744" cy="259045"/>
    <xdr:sp macro="" textlink="">
      <xdr:nvSpPr>
        <xdr:cNvPr id="87" name="テキスト ボックス 86"/>
        <xdr:cNvSpPr txBox="1"/>
      </xdr:nvSpPr>
      <xdr:spPr>
        <a:xfrm>
          <a:off x="2673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38281</xdr:rowOff>
    </xdr:from>
    <xdr:to>
      <xdr:col>10</xdr:col>
      <xdr:colOff>165100</xdr:colOff>
      <xdr:row>35</xdr:row>
      <xdr:rowOff>139881</xdr:rowOff>
    </xdr:to>
    <xdr:sp macro="" textlink="">
      <xdr:nvSpPr>
        <xdr:cNvPr id="88" name="楕円 87"/>
        <xdr:cNvSpPr/>
      </xdr:nvSpPr>
      <xdr:spPr>
        <a:xfrm>
          <a:off x="1968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156408</xdr:rowOff>
    </xdr:from>
    <xdr:ext cx="469744" cy="259045"/>
    <xdr:sp macro="" textlink="">
      <xdr:nvSpPr>
        <xdr:cNvPr id="89" name="テキスト ボックス 88"/>
        <xdr:cNvSpPr txBox="1"/>
      </xdr:nvSpPr>
      <xdr:spPr>
        <a:xfrm>
          <a:off x="1784428" y="58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726</xdr:rowOff>
    </xdr:from>
    <xdr:to>
      <xdr:col>6</xdr:col>
      <xdr:colOff>38100</xdr:colOff>
      <xdr:row>36</xdr:row>
      <xdr:rowOff>102326</xdr:rowOff>
    </xdr:to>
    <xdr:sp macro="" textlink="">
      <xdr:nvSpPr>
        <xdr:cNvPr id="90" name="楕円 89"/>
        <xdr:cNvSpPr/>
      </xdr:nvSpPr>
      <xdr:spPr>
        <a:xfrm>
          <a:off x="1079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93453</xdr:rowOff>
    </xdr:from>
    <xdr:ext cx="469744" cy="259045"/>
    <xdr:sp macro="" textlink="">
      <xdr:nvSpPr>
        <xdr:cNvPr id="91" name="テキスト ボックス 90"/>
        <xdr:cNvSpPr txBox="1"/>
      </xdr:nvSpPr>
      <xdr:spPr>
        <a:xfrm>
          <a:off x="895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58227</xdr:rowOff>
    </xdr:from>
    <xdr:to>
      <xdr:col>24</xdr:col>
      <xdr:colOff>63500</xdr:colOff>
      <xdr:row>56</xdr:row>
      <xdr:rowOff>124201</xdr:rowOff>
    </xdr:to>
    <xdr:cxnSp macro="">
      <xdr:nvCxnSpPr>
        <xdr:cNvPr id="119" name="直線コネクタ 118"/>
        <xdr:cNvCxnSpPr/>
      </xdr:nvCxnSpPr>
      <xdr:spPr>
        <a:xfrm>
          <a:off x="3797300" y="9659427"/>
          <a:ext cx="8382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150444</xdr:rowOff>
    </xdr:from>
    <xdr:to>
      <xdr:col>19</xdr:col>
      <xdr:colOff>177800</xdr:colOff>
      <xdr:row>56</xdr:row>
      <xdr:rowOff>58227</xdr:rowOff>
    </xdr:to>
    <xdr:cxnSp macro="">
      <xdr:nvCxnSpPr>
        <xdr:cNvPr id="122" name="直線コネクタ 121"/>
        <xdr:cNvCxnSpPr/>
      </xdr:nvCxnSpPr>
      <xdr:spPr>
        <a:xfrm>
          <a:off x="2908300" y="9580194"/>
          <a:ext cx="8890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88219</xdr:rowOff>
    </xdr:from>
    <xdr:to>
      <xdr:col>15</xdr:col>
      <xdr:colOff>50800</xdr:colOff>
      <xdr:row>55</xdr:row>
      <xdr:rowOff>150444</xdr:rowOff>
    </xdr:to>
    <xdr:cxnSp macro="">
      <xdr:nvCxnSpPr>
        <xdr:cNvPr id="125" name="直線コネクタ 124"/>
        <xdr:cNvCxnSpPr/>
      </xdr:nvCxnSpPr>
      <xdr:spPr>
        <a:xfrm>
          <a:off x="2019300" y="9517969"/>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88219</xdr:rowOff>
    </xdr:from>
    <xdr:to>
      <xdr:col>10</xdr:col>
      <xdr:colOff>114300</xdr:colOff>
      <xdr:row>55</xdr:row>
      <xdr:rowOff>167223</xdr:rowOff>
    </xdr:to>
    <xdr:cxnSp macro="">
      <xdr:nvCxnSpPr>
        <xdr:cNvPr id="128" name="直線コネクタ 127"/>
        <xdr:cNvCxnSpPr/>
      </xdr:nvCxnSpPr>
      <xdr:spPr>
        <a:xfrm flipV="1">
          <a:off x="1130300" y="9517969"/>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73401</xdr:rowOff>
    </xdr:from>
    <xdr:to>
      <xdr:col>24</xdr:col>
      <xdr:colOff>114300</xdr:colOff>
      <xdr:row>57</xdr:row>
      <xdr:rowOff>3551</xdr:rowOff>
    </xdr:to>
    <xdr:sp macro="" textlink="">
      <xdr:nvSpPr>
        <xdr:cNvPr id="138" name="楕円 137"/>
        <xdr:cNvSpPr/>
      </xdr:nvSpPr>
      <xdr:spPr>
        <a:xfrm>
          <a:off x="4584700" y="96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51828</xdr:rowOff>
    </xdr:from>
    <xdr:ext cx="534377" cy="259045"/>
    <xdr:sp macro="" textlink="">
      <xdr:nvSpPr>
        <xdr:cNvPr id="139" name="総務費該当値テキスト"/>
        <xdr:cNvSpPr txBox="1"/>
      </xdr:nvSpPr>
      <xdr:spPr>
        <a:xfrm>
          <a:off x="4686300" y="96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7427</xdr:rowOff>
    </xdr:from>
    <xdr:to>
      <xdr:col>20</xdr:col>
      <xdr:colOff>38100</xdr:colOff>
      <xdr:row>56</xdr:row>
      <xdr:rowOff>109027</xdr:rowOff>
    </xdr:to>
    <xdr:sp macro="" textlink="">
      <xdr:nvSpPr>
        <xdr:cNvPr id="140" name="楕円 139"/>
        <xdr:cNvSpPr/>
      </xdr:nvSpPr>
      <xdr:spPr>
        <a:xfrm>
          <a:off x="3746500" y="96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100154</xdr:rowOff>
    </xdr:from>
    <xdr:ext cx="534377" cy="259045"/>
    <xdr:sp macro="" textlink="">
      <xdr:nvSpPr>
        <xdr:cNvPr id="141" name="テキスト ボックス 140"/>
        <xdr:cNvSpPr txBox="1"/>
      </xdr:nvSpPr>
      <xdr:spPr>
        <a:xfrm>
          <a:off x="3530111" y="970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99644</xdr:rowOff>
    </xdr:from>
    <xdr:to>
      <xdr:col>15</xdr:col>
      <xdr:colOff>101600</xdr:colOff>
      <xdr:row>56</xdr:row>
      <xdr:rowOff>29794</xdr:rowOff>
    </xdr:to>
    <xdr:sp macro="" textlink="">
      <xdr:nvSpPr>
        <xdr:cNvPr id="142" name="楕円 141"/>
        <xdr:cNvSpPr/>
      </xdr:nvSpPr>
      <xdr:spPr>
        <a:xfrm>
          <a:off x="2857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46321</xdr:rowOff>
    </xdr:from>
    <xdr:ext cx="534377" cy="259045"/>
    <xdr:sp macro="" textlink="">
      <xdr:nvSpPr>
        <xdr:cNvPr id="143" name="テキスト ボックス 142"/>
        <xdr:cNvSpPr txBox="1"/>
      </xdr:nvSpPr>
      <xdr:spPr>
        <a:xfrm>
          <a:off x="2641111" y="9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37419</xdr:rowOff>
    </xdr:from>
    <xdr:to>
      <xdr:col>10</xdr:col>
      <xdr:colOff>165100</xdr:colOff>
      <xdr:row>55</xdr:row>
      <xdr:rowOff>139019</xdr:rowOff>
    </xdr:to>
    <xdr:sp macro="" textlink="">
      <xdr:nvSpPr>
        <xdr:cNvPr id="144" name="楕円 143"/>
        <xdr:cNvSpPr/>
      </xdr:nvSpPr>
      <xdr:spPr>
        <a:xfrm>
          <a:off x="1968500" y="94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130146</xdr:rowOff>
    </xdr:from>
    <xdr:ext cx="534377" cy="259045"/>
    <xdr:sp macro="" textlink="">
      <xdr:nvSpPr>
        <xdr:cNvPr id="145" name="テキスト ボックス 144"/>
        <xdr:cNvSpPr txBox="1"/>
      </xdr:nvSpPr>
      <xdr:spPr>
        <a:xfrm>
          <a:off x="1752111" y="95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116423</xdr:rowOff>
    </xdr:from>
    <xdr:to>
      <xdr:col>6</xdr:col>
      <xdr:colOff>38100</xdr:colOff>
      <xdr:row>56</xdr:row>
      <xdr:rowOff>46573</xdr:rowOff>
    </xdr:to>
    <xdr:sp macro="" textlink="">
      <xdr:nvSpPr>
        <xdr:cNvPr id="146" name="楕円 145"/>
        <xdr:cNvSpPr/>
      </xdr:nvSpPr>
      <xdr:spPr>
        <a:xfrm>
          <a:off x="1079500" y="9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37700</xdr:rowOff>
    </xdr:from>
    <xdr:ext cx="534377" cy="259045"/>
    <xdr:sp macro="" textlink="">
      <xdr:nvSpPr>
        <xdr:cNvPr id="147" name="テキスト ボックス 146"/>
        <xdr:cNvSpPr txBox="1"/>
      </xdr:nvSpPr>
      <xdr:spPr>
        <a:xfrm>
          <a:off x="863111" y="96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141293</xdr:rowOff>
    </xdr:from>
    <xdr:to>
      <xdr:col>24</xdr:col>
      <xdr:colOff>62865</xdr:colOff>
      <xdr:row>78</xdr:row>
      <xdr:rowOff>25057</xdr:rowOff>
    </xdr:to>
    <xdr:cxnSp macro="">
      <xdr:nvCxnSpPr>
        <xdr:cNvPr id="172" name="直線コネクタ 171"/>
        <xdr:cNvCxnSpPr/>
      </xdr:nvCxnSpPr>
      <xdr:spPr>
        <a:xfrm flipV="1">
          <a:off x="4633595" y="12314243"/>
          <a:ext cx="1270" cy="108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28884</xdr:rowOff>
    </xdr:from>
    <xdr:ext cx="599010" cy="259045"/>
    <xdr:sp macro="" textlink="">
      <xdr:nvSpPr>
        <xdr:cNvPr id="173" name="民生費最小値テキスト"/>
        <xdr:cNvSpPr txBox="1"/>
      </xdr:nvSpPr>
      <xdr:spPr>
        <a:xfrm>
          <a:off x="4686300" y="134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25057</xdr:rowOff>
    </xdr:from>
    <xdr:to>
      <xdr:col>24</xdr:col>
      <xdr:colOff>152400</xdr:colOff>
      <xdr:row>78</xdr:row>
      <xdr:rowOff>25057</xdr:rowOff>
    </xdr:to>
    <xdr:cxnSp macro="">
      <xdr:nvCxnSpPr>
        <xdr:cNvPr id="174" name="直線コネクタ 173"/>
        <xdr:cNvCxnSpPr/>
      </xdr:nvCxnSpPr>
      <xdr:spPr>
        <a:xfrm>
          <a:off x="4546600" y="1339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87970</xdr:rowOff>
    </xdr:from>
    <xdr:ext cx="599010" cy="259045"/>
    <xdr:sp macro="" textlink="">
      <xdr:nvSpPr>
        <xdr:cNvPr id="175" name="民生費最大値テキスト"/>
        <xdr:cNvSpPr txBox="1"/>
      </xdr:nvSpPr>
      <xdr:spPr>
        <a:xfrm>
          <a:off x="4686300" y="120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141293</xdr:rowOff>
    </xdr:from>
    <xdr:to>
      <xdr:col>24</xdr:col>
      <xdr:colOff>152400</xdr:colOff>
      <xdr:row>71</xdr:row>
      <xdr:rowOff>141293</xdr:rowOff>
    </xdr:to>
    <xdr:cxnSp macro="">
      <xdr:nvCxnSpPr>
        <xdr:cNvPr id="176" name="直線コネクタ 175"/>
        <xdr:cNvCxnSpPr/>
      </xdr:nvCxnSpPr>
      <xdr:spPr>
        <a:xfrm>
          <a:off x="4546600" y="123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15318</xdr:rowOff>
    </xdr:from>
    <xdr:to>
      <xdr:col>24</xdr:col>
      <xdr:colOff>63500</xdr:colOff>
      <xdr:row>78</xdr:row>
      <xdr:rowOff>25057</xdr:rowOff>
    </xdr:to>
    <xdr:cxnSp macro="">
      <xdr:nvCxnSpPr>
        <xdr:cNvPr id="177" name="直線コネクタ 176"/>
        <xdr:cNvCxnSpPr/>
      </xdr:nvCxnSpPr>
      <xdr:spPr>
        <a:xfrm>
          <a:off x="3797300" y="13388418"/>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40805</xdr:rowOff>
    </xdr:from>
    <xdr:ext cx="599010" cy="259045"/>
    <xdr:sp macro="" textlink="">
      <xdr:nvSpPr>
        <xdr:cNvPr id="178" name="民生費平均値テキスト"/>
        <xdr:cNvSpPr txBox="1"/>
      </xdr:nvSpPr>
      <xdr:spPr>
        <a:xfrm>
          <a:off x="4686300" y="127281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17928</xdr:rowOff>
    </xdr:from>
    <xdr:to>
      <xdr:col>24</xdr:col>
      <xdr:colOff>114300</xdr:colOff>
      <xdr:row>75</xdr:row>
      <xdr:rowOff>119528</xdr:rowOff>
    </xdr:to>
    <xdr:sp macro="" textlink="">
      <xdr:nvSpPr>
        <xdr:cNvPr id="179" name="フローチャート: 判断 178"/>
        <xdr:cNvSpPr/>
      </xdr:nvSpPr>
      <xdr:spPr>
        <a:xfrm>
          <a:off x="4584700" y="128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15318</xdr:rowOff>
    </xdr:from>
    <xdr:to>
      <xdr:col>19</xdr:col>
      <xdr:colOff>177800</xdr:colOff>
      <xdr:row>78</xdr:row>
      <xdr:rowOff>19380</xdr:rowOff>
    </xdr:to>
    <xdr:cxnSp macro="">
      <xdr:nvCxnSpPr>
        <xdr:cNvPr id="180" name="直線コネクタ 179"/>
        <xdr:cNvCxnSpPr/>
      </xdr:nvCxnSpPr>
      <xdr:spPr>
        <a:xfrm flipV="1">
          <a:off x="2908300" y="13388418"/>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11069</xdr:rowOff>
    </xdr:from>
    <xdr:to>
      <xdr:col>20</xdr:col>
      <xdr:colOff>38100</xdr:colOff>
      <xdr:row>75</xdr:row>
      <xdr:rowOff>112669</xdr:rowOff>
    </xdr:to>
    <xdr:sp macro="" textlink="">
      <xdr:nvSpPr>
        <xdr:cNvPr id="181" name="フローチャート: 判断 180"/>
        <xdr:cNvSpPr/>
      </xdr:nvSpPr>
      <xdr:spPr>
        <a:xfrm>
          <a:off x="37465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129196</xdr:rowOff>
    </xdr:from>
    <xdr:ext cx="599010" cy="259045"/>
    <xdr:sp macro="" textlink="">
      <xdr:nvSpPr>
        <xdr:cNvPr id="182" name="テキスト ボックス 181"/>
        <xdr:cNvSpPr txBox="1"/>
      </xdr:nvSpPr>
      <xdr:spPr>
        <a:xfrm>
          <a:off x="3497795" y="1264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19380</xdr:rowOff>
    </xdr:from>
    <xdr:to>
      <xdr:col>15</xdr:col>
      <xdr:colOff>50800</xdr:colOff>
      <xdr:row>78</xdr:row>
      <xdr:rowOff>66503</xdr:rowOff>
    </xdr:to>
    <xdr:cxnSp macro="">
      <xdr:nvCxnSpPr>
        <xdr:cNvPr id="183" name="直線コネクタ 182"/>
        <xdr:cNvCxnSpPr/>
      </xdr:nvCxnSpPr>
      <xdr:spPr>
        <a:xfrm flipV="1">
          <a:off x="2019300" y="13392480"/>
          <a:ext cx="889000" cy="4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32817</xdr:rowOff>
    </xdr:from>
    <xdr:to>
      <xdr:col>15</xdr:col>
      <xdr:colOff>101600</xdr:colOff>
      <xdr:row>75</xdr:row>
      <xdr:rowOff>134417</xdr:rowOff>
    </xdr:to>
    <xdr:sp macro="" textlink="">
      <xdr:nvSpPr>
        <xdr:cNvPr id="184" name="フローチャート: 判断 183"/>
        <xdr:cNvSpPr/>
      </xdr:nvSpPr>
      <xdr:spPr>
        <a:xfrm>
          <a:off x="2857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150944</xdr:rowOff>
    </xdr:from>
    <xdr:ext cx="599010" cy="259045"/>
    <xdr:sp macro="" textlink="">
      <xdr:nvSpPr>
        <xdr:cNvPr id="185" name="テキスト ボックス 184"/>
        <xdr:cNvSpPr txBox="1"/>
      </xdr:nvSpPr>
      <xdr:spPr>
        <a:xfrm>
          <a:off x="2608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66503</xdr:rowOff>
    </xdr:from>
    <xdr:to>
      <xdr:col>10</xdr:col>
      <xdr:colOff>114300</xdr:colOff>
      <xdr:row>78</xdr:row>
      <xdr:rowOff>98330</xdr:rowOff>
    </xdr:to>
    <xdr:cxnSp macro="">
      <xdr:nvCxnSpPr>
        <xdr:cNvPr id="186" name="直線コネクタ 185"/>
        <xdr:cNvCxnSpPr/>
      </xdr:nvCxnSpPr>
      <xdr:spPr>
        <a:xfrm flipV="1">
          <a:off x="1130300" y="13439603"/>
          <a:ext cx="8890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81768</xdr:rowOff>
    </xdr:from>
    <xdr:to>
      <xdr:col>10</xdr:col>
      <xdr:colOff>165100</xdr:colOff>
      <xdr:row>76</xdr:row>
      <xdr:rowOff>11919</xdr:rowOff>
    </xdr:to>
    <xdr:sp macro="" textlink="">
      <xdr:nvSpPr>
        <xdr:cNvPr id="187" name="フローチャート: 判断 186"/>
        <xdr:cNvSpPr/>
      </xdr:nvSpPr>
      <xdr:spPr>
        <a:xfrm>
          <a:off x="19685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28445</xdr:rowOff>
    </xdr:from>
    <xdr:ext cx="599010" cy="259045"/>
    <xdr:sp macro="" textlink="">
      <xdr:nvSpPr>
        <xdr:cNvPr id="188" name="テキスト ボックス 187"/>
        <xdr:cNvSpPr txBox="1"/>
      </xdr:nvSpPr>
      <xdr:spPr>
        <a:xfrm>
          <a:off x="1719795" y="1271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116690</xdr:rowOff>
    </xdr:from>
    <xdr:to>
      <xdr:col>6</xdr:col>
      <xdr:colOff>38100</xdr:colOff>
      <xdr:row>76</xdr:row>
      <xdr:rowOff>46841</xdr:rowOff>
    </xdr:to>
    <xdr:sp macro="" textlink="">
      <xdr:nvSpPr>
        <xdr:cNvPr id="189" name="フローチャート: 判断 188"/>
        <xdr:cNvSpPr/>
      </xdr:nvSpPr>
      <xdr:spPr>
        <a:xfrm>
          <a:off x="1079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63367</xdr:rowOff>
    </xdr:from>
    <xdr:ext cx="599010" cy="259045"/>
    <xdr:sp macro="" textlink="">
      <xdr:nvSpPr>
        <xdr:cNvPr id="190" name="テキスト ボックス 189"/>
        <xdr:cNvSpPr txBox="1"/>
      </xdr:nvSpPr>
      <xdr:spPr>
        <a:xfrm>
          <a:off x="830795" y="127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145707</xdr:rowOff>
    </xdr:from>
    <xdr:to>
      <xdr:col>24</xdr:col>
      <xdr:colOff>114300</xdr:colOff>
      <xdr:row>78</xdr:row>
      <xdr:rowOff>75857</xdr:rowOff>
    </xdr:to>
    <xdr:sp macro="" textlink="">
      <xdr:nvSpPr>
        <xdr:cNvPr id="196" name="楕円 195"/>
        <xdr:cNvSpPr/>
      </xdr:nvSpPr>
      <xdr:spPr>
        <a:xfrm>
          <a:off x="45847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60634</xdr:rowOff>
    </xdr:from>
    <xdr:ext cx="599010" cy="259045"/>
    <xdr:sp macro="" textlink="">
      <xdr:nvSpPr>
        <xdr:cNvPr id="197" name="民生費該当値テキスト"/>
        <xdr:cNvSpPr txBox="1"/>
      </xdr:nvSpPr>
      <xdr:spPr>
        <a:xfrm>
          <a:off x="4686300" y="1326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135968</xdr:rowOff>
    </xdr:from>
    <xdr:to>
      <xdr:col>20</xdr:col>
      <xdr:colOff>38100</xdr:colOff>
      <xdr:row>78</xdr:row>
      <xdr:rowOff>66118</xdr:rowOff>
    </xdr:to>
    <xdr:sp macro="" textlink="">
      <xdr:nvSpPr>
        <xdr:cNvPr id="198" name="楕円 197"/>
        <xdr:cNvSpPr/>
      </xdr:nvSpPr>
      <xdr:spPr>
        <a:xfrm>
          <a:off x="37465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57245</xdr:rowOff>
    </xdr:from>
    <xdr:ext cx="599010" cy="259045"/>
    <xdr:sp macro="" textlink="">
      <xdr:nvSpPr>
        <xdr:cNvPr id="199" name="テキスト ボックス 198"/>
        <xdr:cNvSpPr txBox="1"/>
      </xdr:nvSpPr>
      <xdr:spPr>
        <a:xfrm>
          <a:off x="3497795" y="1343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140030</xdr:rowOff>
    </xdr:from>
    <xdr:to>
      <xdr:col>15</xdr:col>
      <xdr:colOff>101600</xdr:colOff>
      <xdr:row>78</xdr:row>
      <xdr:rowOff>70180</xdr:rowOff>
    </xdr:to>
    <xdr:sp macro="" textlink="">
      <xdr:nvSpPr>
        <xdr:cNvPr id="200" name="楕円 199"/>
        <xdr:cNvSpPr/>
      </xdr:nvSpPr>
      <xdr:spPr>
        <a:xfrm>
          <a:off x="2857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61307</xdr:rowOff>
    </xdr:from>
    <xdr:ext cx="599010" cy="259045"/>
    <xdr:sp macro="" textlink="">
      <xdr:nvSpPr>
        <xdr:cNvPr id="201" name="テキスト ボックス 200"/>
        <xdr:cNvSpPr txBox="1"/>
      </xdr:nvSpPr>
      <xdr:spPr>
        <a:xfrm>
          <a:off x="2608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15703</xdr:rowOff>
    </xdr:from>
    <xdr:to>
      <xdr:col>10</xdr:col>
      <xdr:colOff>165100</xdr:colOff>
      <xdr:row>78</xdr:row>
      <xdr:rowOff>117303</xdr:rowOff>
    </xdr:to>
    <xdr:sp macro="" textlink="">
      <xdr:nvSpPr>
        <xdr:cNvPr id="202" name="楕円 201"/>
        <xdr:cNvSpPr/>
      </xdr:nvSpPr>
      <xdr:spPr>
        <a:xfrm>
          <a:off x="19685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108430</xdr:rowOff>
    </xdr:from>
    <xdr:ext cx="599010" cy="259045"/>
    <xdr:sp macro="" textlink="">
      <xdr:nvSpPr>
        <xdr:cNvPr id="203" name="テキスト ボックス 202"/>
        <xdr:cNvSpPr txBox="1"/>
      </xdr:nvSpPr>
      <xdr:spPr>
        <a:xfrm>
          <a:off x="1719795" y="134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47530</xdr:rowOff>
    </xdr:from>
    <xdr:to>
      <xdr:col>6</xdr:col>
      <xdr:colOff>38100</xdr:colOff>
      <xdr:row>78</xdr:row>
      <xdr:rowOff>149130</xdr:rowOff>
    </xdr:to>
    <xdr:sp macro="" textlink="">
      <xdr:nvSpPr>
        <xdr:cNvPr id="204" name="楕円 203"/>
        <xdr:cNvSpPr/>
      </xdr:nvSpPr>
      <xdr:spPr>
        <a:xfrm>
          <a:off x="1079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140257</xdr:rowOff>
    </xdr:from>
    <xdr:ext cx="599010" cy="259045"/>
    <xdr:sp macro="" textlink="">
      <xdr:nvSpPr>
        <xdr:cNvPr id="205" name="テキスト ボックス 204"/>
        <xdr:cNvSpPr txBox="1"/>
      </xdr:nvSpPr>
      <xdr:spPr>
        <a:xfrm>
          <a:off x="830795" y="135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0" name="直線コネクタ 229"/>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1"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2" name="直線コネクタ 231"/>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3"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4" name="直線コネクタ 233"/>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1815</xdr:rowOff>
    </xdr:from>
    <xdr:to>
      <xdr:col>24</xdr:col>
      <xdr:colOff>63500</xdr:colOff>
      <xdr:row>96</xdr:row>
      <xdr:rowOff>74701</xdr:rowOff>
    </xdr:to>
    <xdr:cxnSp macro="">
      <xdr:nvCxnSpPr>
        <xdr:cNvPr id="235" name="直線コネクタ 234"/>
        <xdr:cNvCxnSpPr/>
      </xdr:nvCxnSpPr>
      <xdr:spPr>
        <a:xfrm flipV="1">
          <a:off x="3797300" y="16461015"/>
          <a:ext cx="8382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6"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7" name="フローチャート: 判断 236"/>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74701</xdr:rowOff>
    </xdr:from>
    <xdr:to>
      <xdr:col>19</xdr:col>
      <xdr:colOff>177800</xdr:colOff>
      <xdr:row>97</xdr:row>
      <xdr:rowOff>22313</xdr:rowOff>
    </xdr:to>
    <xdr:cxnSp macro="">
      <xdr:nvCxnSpPr>
        <xdr:cNvPr id="238" name="直線コネクタ 237"/>
        <xdr:cNvCxnSpPr/>
      </xdr:nvCxnSpPr>
      <xdr:spPr>
        <a:xfrm flipV="1">
          <a:off x="2908300" y="16533901"/>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39" name="フローチャート: 判断 238"/>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0" name="テキスト ボックス 239"/>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22313</xdr:rowOff>
    </xdr:from>
    <xdr:to>
      <xdr:col>15</xdr:col>
      <xdr:colOff>50800</xdr:colOff>
      <xdr:row>97</xdr:row>
      <xdr:rowOff>123507</xdr:rowOff>
    </xdr:to>
    <xdr:cxnSp macro="">
      <xdr:nvCxnSpPr>
        <xdr:cNvPr id="241" name="直線コネクタ 240"/>
        <xdr:cNvCxnSpPr/>
      </xdr:nvCxnSpPr>
      <xdr:spPr>
        <a:xfrm flipV="1">
          <a:off x="2019300" y="16652963"/>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2" name="フローチャート: 判断 241"/>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3" name="テキスト ボックス 242"/>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123507</xdr:rowOff>
    </xdr:from>
    <xdr:to>
      <xdr:col>10</xdr:col>
      <xdr:colOff>114300</xdr:colOff>
      <xdr:row>97</xdr:row>
      <xdr:rowOff>134175</xdr:rowOff>
    </xdr:to>
    <xdr:cxnSp macro="">
      <xdr:nvCxnSpPr>
        <xdr:cNvPr id="244" name="直線コネクタ 243"/>
        <xdr:cNvCxnSpPr/>
      </xdr:nvCxnSpPr>
      <xdr:spPr>
        <a:xfrm flipV="1">
          <a:off x="1130300" y="1675415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5" name="フローチャート: 判断 244"/>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6" name="テキスト ボックス 245"/>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7" name="フローチャート: 判断 246"/>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48" name="テキスト ボックス 247"/>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122465</xdr:rowOff>
    </xdr:from>
    <xdr:to>
      <xdr:col>24</xdr:col>
      <xdr:colOff>114300</xdr:colOff>
      <xdr:row>96</xdr:row>
      <xdr:rowOff>52615</xdr:rowOff>
    </xdr:to>
    <xdr:sp macro="" textlink="">
      <xdr:nvSpPr>
        <xdr:cNvPr id="254" name="楕円 253"/>
        <xdr:cNvSpPr/>
      </xdr:nvSpPr>
      <xdr:spPr>
        <a:xfrm>
          <a:off x="4584700" y="164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145342</xdr:rowOff>
    </xdr:from>
    <xdr:ext cx="534377" cy="259045"/>
    <xdr:sp macro="" textlink="">
      <xdr:nvSpPr>
        <xdr:cNvPr id="255" name="衛生費該当値テキスト"/>
        <xdr:cNvSpPr txBox="1"/>
      </xdr:nvSpPr>
      <xdr:spPr>
        <a:xfrm>
          <a:off x="4686300" y="162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23901</xdr:rowOff>
    </xdr:from>
    <xdr:to>
      <xdr:col>20</xdr:col>
      <xdr:colOff>38100</xdr:colOff>
      <xdr:row>96</xdr:row>
      <xdr:rowOff>125501</xdr:rowOff>
    </xdr:to>
    <xdr:sp macro="" textlink="">
      <xdr:nvSpPr>
        <xdr:cNvPr id="256" name="楕円 255"/>
        <xdr:cNvSpPr/>
      </xdr:nvSpPr>
      <xdr:spPr>
        <a:xfrm>
          <a:off x="3746500" y="164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116628</xdr:rowOff>
    </xdr:from>
    <xdr:ext cx="534377" cy="259045"/>
    <xdr:sp macro="" textlink="">
      <xdr:nvSpPr>
        <xdr:cNvPr id="257" name="テキスト ボックス 256"/>
        <xdr:cNvSpPr txBox="1"/>
      </xdr:nvSpPr>
      <xdr:spPr>
        <a:xfrm>
          <a:off x="3530111" y="165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142963</xdr:rowOff>
    </xdr:from>
    <xdr:to>
      <xdr:col>15</xdr:col>
      <xdr:colOff>101600</xdr:colOff>
      <xdr:row>97</xdr:row>
      <xdr:rowOff>73113</xdr:rowOff>
    </xdr:to>
    <xdr:sp macro="" textlink="">
      <xdr:nvSpPr>
        <xdr:cNvPr id="258" name="楕円 257"/>
        <xdr:cNvSpPr/>
      </xdr:nvSpPr>
      <xdr:spPr>
        <a:xfrm>
          <a:off x="2857500" y="166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64240</xdr:rowOff>
    </xdr:from>
    <xdr:ext cx="534377" cy="259045"/>
    <xdr:sp macro="" textlink="">
      <xdr:nvSpPr>
        <xdr:cNvPr id="259" name="テキスト ボックス 258"/>
        <xdr:cNvSpPr txBox="1"/>
      </xdr:nvSpPr>
      <xdr:spPr>
        <a:xfrm>
          <a:off x="2641111" y="166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72707</xdr:rowOff>
    </xdr:from>
    <xdr:to>
      <xdr:col>10</xdr:col>
      <xdr:colOff>165100</xdr:colOff>
      <xdr:row>98</xdr:row>
      <xdr:rowOff>2857</xdr:rowOff>
    </xdr:to>
    <xdr:sp macro="" textlink="">
      <xdr:nvSpPr>
        <xdr:cNvPr id="260" name="楕円 259"/>
        <xdr:cNvSpPr/>
      </xdr:nvSpPr>
      <xdr:spPr>
        <a:xfrm>
          <a:off x="19685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165434</xdr:rowOff>
    </xdr:from>
    <xdr:ext cx="534377" cy="259045"/>
    <xdr:sp macro="" textlink="">
      <xdr:nvSpPr>
        <xdr:cNvPr id="261" name="テキスト ボックス 260"/>
        <xdr:cNvSpPr txBox="1"/>
      </xdr:nvSpPr>
      <xdr:spPr>
        <a:xfrm>
          <a:off x="1752111"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83375</xdr:rowOff>
    </xdr:from>
    <xdr:to>
      <xdr:col>6</xdr:col>
      <xdr:colOff>38100</xdr:colOff>
      <xdr:row>98</xdr:row>
      <xdr:rowOff>13525</xdr:rowOff>
    </xdr:to>
    <xdr:sp macro="" textlink="">
      <xdr:nvSpPr>
        <xdr:cNvPr id="262" name="楕円 261"/>
        <xdr:cNvSpPr/>
      </xdr:nvSpPr>
      <xdr:spPr>
        <a:xfrm>
          <a:off x="1079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4652</xdr:rowOff>
    </xdr:from>
    <xdr:ext cx="534377" cy="259045"/>
    <xdr:sp macro="" textlink="">
      <xdr:nvSpPr>
        <xdr:cNvPr id="263" name="テキスト ボックス 262"/>
        <xdr:cNvSpPr txBox="1"/>
      </xdr:nvSpPr>
      <xdr:spPr>
        <a:xfrm>
          <a:off x="863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7" name="直線コネクタ 286"/>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88"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89" name="直線コネクタ 288"/>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0"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1" name="直線コネクタ 290"/>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10160</xdr:rowOff>
    </xdr:from>
    <xdr:to>
      <xdr:col>55</xdr:col>
      <xdr:colOff>0</xdr:colOff>
      <xdr:row>37</xdr:row>
      <xdr:rowOff>14732</xdr:rowOff>
    </xdr:to>
    <xdr:cxnSp macro="">
      <xdr:nvCxnSpPr>
        <xdr:cNvPr id="292" name="直線コネクタ 291"/>
        <xdr:cNvCxnSpPr/>
      </xdr:nvCxnSpPr>
      <xdr:spPr>
        <a:xfrm>
          <a:off x="9639300" y="63538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3"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4" name="フローチャート: 判断 293"/>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10160</xdr:rowOff>
    </xdr:from>
    <xdr:to>
      <xdr:col>50</xdr:col>
      <xdr:colOff>114300</xdr:colOff>
      <xdr:row>37</xdr:row>
      <xdr:rowOff>34544</xdr:rowOff>
    </xdr:to>
    <xdr:cxnSp macro="">
      <xdr:nvCxnSpPr>
        <xdr:cNvPr id="295" name="直線コネクタ 294"/>
        <xdr:cNvCxnSpPr/>
      </xdr:nvCxnSpPr>
      <xdr:spPr>
        <a:xfrm flipV="1">
          <a:off x="8750300" y="63538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6" name="フローチャート: 判断 295"/>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7" name="テキスト ボックス 296"/>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23114</xdr:rowOff>
    </xdr:from>
    <xdr:to>
      <xdr:col>45</xdr:col>
      <xdr:colOff>177800</xdr:colOff>
      <xdr:row>37</xdr:row>
      <xdr:rowOff>34544</xdr:rowOff>
    </xdr:to>
    <xdr:cxnSp macro="">
      <xdr:nvCxnSpPr>
        <xdr:cNvPr id="298" name="直線コネクタ 297"/>
        <xdr:cNvCxnSpPr/>
      </xdr:nvCxnSpPr>
      <xdr:spPr>
        <a:xfrm>
          <a:off x="7861300" y="63667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299" name="フローチャート: 判断 298"/>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0" name="テキスト ボックス 299"/>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24638</xdr:rowOff>
    </xdr:from>
    <xdr:to>
      <xdr:col>41</xdr:col>
      <xdr:colOff>50800</xdr:colOff>
      <xdr:row>37</xdr:row>
      <xdr:rowOff>23114</xdr:rowOff>
    </xdr:to>
    <xdr:cxnSp macro="">
      <xdr:nvCxnSpPr>
        <xdr:cNvPr id="301" name="直線コネクタ 300"/>
        <xdr:cNvCxnSpPr/>
      </xdr:nvCxnSpPr>
      <xdr:spPr>
        <a:xfrm>
          <a:off x="6972300" y="619683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2" name="フローチャート: 判断 301"/>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3" name="テキスト ボックス 302"/>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4" name="フローチャート: 判断 303"/>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5" name="テキスト ボックス 304"/>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135382</xdr:rowOff>
    </xdr:from>
    <xdr:to>
      <xdr:col>55</xdr:col>
      <xdr:colOff>50800</xdr:colOff>
      <xdr:row>37</xdr:row>
      <xdr:rowOff>65532</xdr:rowOff>
    </xdr:to>
    <xdr:sp macro="" textlink="">
      <xdr:nvSpPr>
        <xdr:cNvPr id="311" name="楕円 310"/>
        <xdr:cNvSpPr/>
      </xdr:nvSpPr>
      <xdr:spPr>
        <a:xfrm>
          <a:off x="104267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158259</xdr:rowOff>
    </xdr:from>
    <xdr:ext cx="378565" cy="259045"/>
    <xdr:sp macro="" textlink="">
      <xdr:nvSpPr>
        <xdr:cNvPr id="312" name="労働費該当値テキスト"/>
        <xdr:cNvSpPr txBox="1"/>
      </xdr:nvSpPr>
      <xdr:spPr>
        <a:xfrm>
          <a:off x="10528300" y="615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130810</xdr:rowOff>
    </xdr:from>
    <xdr:to>
      <xdr:col>50</xdr:col>
      <xdr:colOff>165100</xdr:colOff>
      <xdr:row>37</xdr:row>
      <xdr:rowOff>60960</xdr:rowOff>
    </xdr:to>
    <xdr:sp macro="" textlink="">
      <xdr:nvSpPr>
        <xdr:cNvPr id="313" name="楕円 312"/>
        <xdr:cNvSpPr/>
      </xdr:nvSpPr>
      <xdr:spPr>
        <a:xfrm>
          <a:off x="9588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77487</xdr:rowOff>
    </xdr:from>
    <xdr:ext cx="378565" cy="259045"/>
    <xdr:sp macro="" textlink="">
      <xdr:nvSpPr>
        <xdr:cNvPr id="314" name="テキスト ボックス 313"/>
        <xdr:cNvSpPr txBox="1"/>
      </xdr:nvSpPr>
      <xdr:spPr>
        <a:xfrm>
          <a:off x="9450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155194</xdr:rowOff>
    </xdr:from>
    <xdr:to>
      <xdr:col>46</xdr:col>
      <xdr:colOff>38100</xdr:colOff>
      <xdr:row>37</xdr:row>
      <xdr:rowOff>85344</xdr:rowOff>
    </xdr:to>
    <xdr:sp macro="" textlink="">
      <xdr:nvSpPr>
        <xdr:cNvPr id="315" name="楕円 314"/>
        <xdr:cNvSpPr/>
      </xdr:nvSpPr>
      <xdr:spPr>
        <a:xfrm>
          <a:off x="8699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101871</xdr:rowOff>
    </xdr:from>
    <xdr:ext cx="378565" cy="259045"/>
    <xdr:sp macro="" textlink="">
      <xdr:nvSpPr>
        <xdr:cNvPr id="316" name="テキスト ボックス 315"/>
        <xdr:cNvSpPr txBox="1"/>
      </xdr:nvSpPr>
      <xdr:spPr>
        <a:xfrm>
          <a:off x="8561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143764</xdr:rowOff>
    </xdr:from>
    <xdr:to>
      <xdr:col>41</xdr:col>
      <xdr:colOff>101600</xdr:colOff>
      <xdr:row>37</xdr:row>
      <xdr:rowOff>73914</xdr:rowOff>
    </xdr:to>
    <xdr:sp macro="" textlink="">
      <xdr:nvSpPr>
        <xdr:cNvPr id="317" name="楕円 316"/>
        <xdr:cNvSpPr/>
      </xdr:nvSpPr>
      <xdr:spPr>
        <a:xfrm>
          <a:off x="7810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65041</xdr:rowOff>
    </xdr:from>
    <xdr:ext cx="378565" cy="259045"/>
    <xdr:sp macro="" textlink="">
      <xdr:nvSpPr>
        <xdr:cNvPr id="318" name="テキスト ボックス 317"/>
        <xdr:cNvSpPr txBox="1"/>
      </xdr:nvSpPr>
      <xdr:spPr>
        <a:xfrm>
          <a:off x="7672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145288</xdr:rowOff>
    </xdr:from>
    <xdr:to>
      <xdr:col>36</xdr:col>
      <xdr:colOff>165100</xdr:colOff>
      <xdr:row>36</xdr:row>
      <xdr:rowOff>75438</xdr:rowOff>
    </xdr:to>
    <xdr:sp macro="" textlink="">
      <xdr:nvSpPr>
        <xdr:cNvPr id="319" name="楕円 318"/>
        <xdr:cNvSpPr/>
      </xdr:nvSpPr>
      <xdr:spPr>
        <a:xfrm>
          <a:off x="6921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66565</xdr:rowOff>
    </xdr:from>
    <xdr:ext cx="378565" cy="259045"/>
    <xdr:sp macro="" textlink="">
      <xdr:nvSpPr>
        <xdr:cNvPr id="320" name="テキスト ボックス 319"/>
        <xdr:cNvSpPr txBox="1"/>
      </xdr:nvSpPr>
      <xdr:spPr>
        <a:xfrm>
          <a:off x="6783017" y="623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0" name="テキスト ボックス 339"/>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6" name="直線コネクタ 345"/>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7"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48" name="直線コネクタ 347"/>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49"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0" name="直線コネクタ 349"/>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81570</xdr:rowOff>
    </xdr:from>
    <xdr:to>
      <xdr:col>55</xdr:col>
      <xdr:colOff>0</xdr:colOff>
      <xdr:row>53</xdr:row>
      <xdr:rowOff>113574</xdr:rowOff>
    </xdr:to>
    <xdr:cxnSp macro="">
      <xdr:nvCxnSpPr>
        <xdr:cNvPr id="351" name="直線コネクタ 350"/>
        <xdr:cNvCxnSpPr/>
      </xdr:nvCxnSpPr>
      <xdr:spPr>
        <a:xfrm flipV="1">
          <a:off x="9639300" y="91684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2"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3" name="フローチャート: 判断 352"/>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113574</xdr:rowOff>
    </xdr:from>
    <xdr:to>
      <xdr:col>50</xdr:col>
      <xdr:colOff>114300</xdr:colOff>
      <xdr:row>53</xdr:row>
      <xdr:rowOff>129249</xdr:rowOff>
    </xdr:to>
    <xdr:cxnSp macro="">
      <xdr:nvCxnSpPr>
        <xdr:cNvPr id="354" name="直線コネクタ 353"/>
        <xdr:cNvCxnSpPr/>
      </xdr:nvCxnSpPr>
      <xdr:spPr>
        <a:xfrm flipV="1">
          <a:off x="8750300" y="920042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5" name="フローチャート: 判断 354"/>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6" name="テキスト ボックス 355"/>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129249</xdr:rowOff>
    </xdr:from>
    <xdr:to>
      <xdr:col>45</xdr:col>
      <xdr:colOff>177800</xdr:colOff>
      <xdr:row>53</xdr:row>
      <xdr:rowOff>148681</xdr:rowOff>
    </xdr:to>
    <xdr:cxnSp macro="">
      <xdr:nvCxnSpPr>
        <xdr:cNvPr id="357" name="直線コネクタ 356"/>
        <xdr:cNvCxnSpPr/>
      </xdr:nvCxnSpPr>
      <xdr:spPr>
        <a:xfrm flipV="1">
          <a:off x="7861300" y="9216099"/>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58" name="フローチャート: 判断 357"/>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59" name="テキスト ボックス 358"/>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140026</xdr:rowOff>
    </xdr:from>
    <xdr:to>
      <xdr:col>41</xdr:col>
      <xdr:colOff>50800</xdr:colOff>
      <xdr:row>53</xdr:row>
      <xdr:rowOff>148681</xdr:rowOff>
    </xdr:to>
    <xdr:cxnSp macro="">
      <xdr:nvCxnSpPr>
        <xdr:cNvPr id="360" name="直線コネクタ 359"/>
        <xdr:cNvCxnSpPr/>
      </xdr:nvCxnSpPr>
      <xdr:spPr>
        <a:xfrm>
          <a:off x="6972300" y="9226876"/>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1" name="フローチャート: 判断 360"/>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2" name="テキスト ボックス 361"/>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3" name="フローチャート: 判断 362"/>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4" name="テキスト ボックス 363"/>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30770</xdr:rowOff>
    </xdr:from>
    <xdr:to>
      <xdr:col>55</xdr:col>
      <xdr:colOff>50800</xdr:colOff>
      <xdr:row>53</xdr:row>
      <xdr:rowOff>132370</xdr:rowOff>
    </xdr:to>
    <xdr:sp macro="" textlink="">
      <xdr:nvSpPr>
        <xdr:cNvPr id="370" name="楕円 369"/>
        <xdr:cNvSpPr/>
      </xdr:nvSpPr>
      <xdr:spPr>
        <a:xfrm>
          <a:off x="10426700" y="91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53647</xdr:rowOff>
    </xdr:from>
    <xdr:ext cx="469744" cy="259045"/>
    <xdr:sp macro="" textlink="">
      <xdr:nvSpPr>
        <xdr:cNvPr id="371" name="農林水産業費該当値テキスト"/>
        <xdr:cNvSpPr txBox="1"/>
      </xdr:nvSpPr>
      <xdr:spPr>
        <a:xfrm>
          <a:off x="10528300" y="89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62774</xdr:rowOff>
    </xdr:from>
    <xdr:to>
      <xdr:col>50</xdr:col>
      <xdr:colOff>165100</xdr:colOff>
      <xdr:row>53</xdr:row>
      <xdr:rowOff>164374</xdr:rowOff>
    </xdr:to>
    <xdr:sp macro="" textlink="">
      <xdr:nvSpPr>
        <xdr:cNvPr id="372" name="楕円 371"/>
        <xdr:cNvSpPr/>
      </xdr:nvSpPr>
      <xdr:spPr>
        <a:xfrm>
          <a:off x="9588500" y="91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9451</xdr:rowOff>
    </xdr:from>
    <xdr:ext cx="469744" cy="259045"/>
    <xdr:sp macro="" textlink="">
      <xdr:nvSpPr>
        <xdr:cNvPr id="373" name="テキスト ボックス 372"/>
        <xdr:cNvSpPr txBox="1"/>
      </xdr:nvSpPr>
      <xdr:spPr>
        <a:xfrm>
          <a:off x="9404428" y="892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78449</xdr:rowOff>
    </xdr:from>
    <xdr:to>
      <xdr:col>46</xdr:col>
      <xdr:colOff>38100</xdr:colOff>
      <xdr:row>54</xdr:row>
      <xdr:rowOff>8599</xdr:rowOff>
    </xdr:to>
    <xdr:sp macro="" textlink="">
      <xdr:nvSpPr>
        <xdr:cNvPr id="374" name="楕円 373"/>
        <xdr:cNvSpPr/>
      </xdr:nvSpPr>
      <xdr:spPr>
        <a:xfrm>
          <a:off x="8699500" y="91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25126</xdr:rowOff>
    </xdr:from>
    <xdr:ext cx="469744" cy="259045"/>
    <xdr:sp macro="" textlink="">
      <xdr:nvSpPr>
        <xdr:cNvPr id="375" name="テキスト ボックス 374"/>
        <xdr:cNvSpPr txBox="1"/>
      </xdr:nvSpPr>
      <xdr:spPr>
        <a:xfrm>
          <a:off x="8515428" y="89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97881</xdr:rowOff>
    </xdr:from>
    <xdr:to>
      <xdr:col>41</xdr:col>
      <xdr:colOff>101600</xdr:colOff>
      <xdr:row>54</xdr:row>
      <xdr:rowOff>28031</xdr:rowOff>
    </xdr:to>
    <xdr:sp macro="" textlink="">
      <xdr:nvSpPr>
        <xdr:cNvPr id="376" name="楕円 375"/>
        <xdr:cNvSpPr/>
      </xdr:nvSpPr>
      <xdr:spPr>
        <a:xfrm>
          <a:off x="7810500" y="91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44558</xdr:rowOff>
    </xdr:from>
    <xdr:ext cx="469744" cy="259045"/>
    <xdr:sp macro="" textlink="">
      <xdr:nvSpPr>
        <xdr:cNvPr id="377" name="テキスト ボックス 376"/>
        <xdr:cNvSpPr txBox="1"/>
      </xdr:nvSpPr>
      <xdr:spPr>
        <a:xfrm>
          <a:off x="7626428" y="89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89226</xdr:rowOff>
    </xdr:from>
    <xdr:to>
      <xdr:col>36</xdr:col>
      <xdr:colOff>165100</xdr:colOff>
      <xdr:row>54</xdr:row>
      <xdr:rowOff>19376</xdr:rowOff>
    </xdr:to>
    <xdr:sp macro="" textlink="">
      <xdr:nvSpPr>
        <xdr:cNvPr id="378" name="楕円 377"/>
        <xdr:cNvSpPr/>
      </xdr:nvSpPr>
      <xdr:spPr>
        <a:xfrm>
          <a:off x="6921500" y="91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35903</xdr:rowOff>
    </xdr:from>
    <xdr:ext cx="469744" cy="259045"/>
    <xdr:sp macro="" textlink="">
      <xdr:nvSpPr>
        <xdr:cNvPr id="379" name="テキスト ボックス 378"/>
        <xdr:cNvSpPr txBox="1"/>
      </xdr:nvSpPr>
      <xdr:spPr>
        <a:xfrm>
          <a:off x="6737428" y="89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5" name="直線コネクタ 404"/>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6"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7" name="直線コネクタ 406"/>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08"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09" name="直線コネクタ 408"/>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68802</xdr:rowOff>
    </xdr:from>
    <xdr:to>
      <xdr:col>55</xdr:col>
      <xdr:colOff>0</xdr:colOff>
      <xdr:row>77</xdr:row>
      <xdr:rowOff>154560</xdr:rowOff>
    </xdr:to>
    <xdr:cxnSp macro="">
      <xdr:nvCxnSpPr>
        <xdr:cNvPr id="410" name="直線コネクタ 409"/>
        <xdr:cNvCxnSpPr/>
      </xdr:nvCxnSpPr>
      <xdr:spPr>
        <a:xfrm flipV="1">
          <a:off x="9639300" y="13270452"/>
          <a:ext cx="838200" cy="8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1"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2" name="フローチャート: 判断 411"/>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119746</xdr:rowOff>
    </xdr:from>
    <xdr:to>
      <xdr:col>50</xdr:col>
      <xdr:colOff>114300</xdr:colOff>
      <xdr:row>77</xdr:row>
      <xdr:rowOff>154560</xdr:rowOff>
    </xdr:to>
    <xdr:cxnSp macro="">
      <xdr:nvCxnSpPr>
        <xdr:cNvPr id="413" name="直線コネクタ 412"/>
        <xdr:cNvCxnSpPr/>
      </xdr:nvCxnSpPr>
      <xdr:spPr>
        <a:xfrm>
          <a:off x="8750300" y="13321396"/>
          <a:ext cx="889000" cy="3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4" name="フローチャート: 判断 413"/>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5" name="テキスト ボックス 414"/>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7993</xdr:rowOff>
    </xdr:from>
    <xdr:to>
      <xdr:col>45</xdr:col>
      <xdr:colOff>177800</xdr:colOff>
      <xdr:row>77</xdr:row>
      <xdr:rowOff>119746</xdr:rowOff>
    </xdr:to>
    <xdr:cxnSp macro="">
      <xdr:nvCxnSpPr>
        <xdr:cNvPr id="416" name="直線コネクタ 415"/>
        <xdr:cNvCxnSpPr/>
      </xdr:nvCxnSpPr>
      <xdr:spPr>
        <a:xfrm>
          <a:off x="7861300" y="13209643"/>
          <a:ext cx="8890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7" name="フローチャート: 判断 416"/>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18" name="テキスト ボックス 417"/>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7993</xdr:rowOff>
    </xdr:from>
    <xdr:to>
      <xdr:col>41</xdr:col>
      <xdr:colOff>50800</xdr:colOff>
      <xdr:row>77</xdr:row>
      <xdr:rowOff>133201</xdr:rowOff>
    </xdr:to>
    <xdr:cxnSp macro="">
      <xdr:nvCxnSpPr>
        <xdr:cNvPr id="419" name="直線コネクタ 418"/>
        <xdr:cNvCxnSpPr/>
      </xdr:nvCxnSpPr>
      <xdr:spPr>
        <a:xfrm flipV="1">
          <a:off x="6972300" y="13209643"/>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0" name="フローチャート: 判断 419"/>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1" name="テキスト ボックス 420"/>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2" name="フローチャート: 判断 421"/>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3" name="テキスト ボックス 422"/>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18002</xdr:rowOff>
    </xdr:from>
    <xdr:to>
      <xdr:col>55</xdr:col>
      <xdr:colOff>50800</xdr:colOff>
      <xdr:row>77</xdr:row>
      <xdr:rowOff>119602</xdr:rowOff>
    </xdr:to>
    <xdr:sp macro="" textlink="">
      <xdr:nvSpPr>
        <xdr:cNvPr id="429" name="楕円 428"/>
        <xdr:cNvSpPr/>
      </xdr:nvSpPr>
      <xdr:spPr>
        <a:xfrm>
          <a:off x="10426700" y="132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167879</xdr:rowOff>
    </xdr:from>
    <xdr:ext cx="534377" cy="259045"/>
    <xdr:sp macro="" textlink="">
      <xdr:nvSpPr>
        <xdr:cNvPr id="430" name="商工費該当値テキスト"/>
        <xdr:cNvSpPr txBox="1"/>
      </xdr:nvSpPr>
      <xdr:spPr>
        <a:xfrm>
          <a:off x="10528300" y="131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103760</xdr:rowOff>
    </xdr:from>
    <xdr:to>
      <xdr:col>50</xdr:col>
      <xdr:colOff>165100</xdr:colOff>
      <xdr:row>78</xdr:row>
      <xdr:rowOff>33910</xdr:rowOff>
    </xdr:to>
    <xdr:sp macro="" textlink="">
      <xdr:nvSpPr>
        <xdr:cNvPr id="431" name="楕円 430"/>
        <xdr:cNvSpPr/>
      </xdr:nvSpPr>
      <xdr:spPr>
        <a:xfrm>
          <a:off x="95885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25037</xdr:rowOff>
    </xdr:from>
    <xdr:ext cx="469744" cy="259045"/>
    <xdr:sp macro="" textlink="">
      <xdr:nvSpPr>
        <xdr:cNvPr id="432" name="テキスト ボックス 431"/>
        <xdr:cNvSpPr txBox="1"/>
      </xdr:nvSpPr>
      <xdr:spPr>
        <a:xfrm>
          <a:off x="9404428" y="133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68946</xdr:rowOff>
    </xdr:from>
    <xdr:to>
      <xdr:col>46</xdr:col>
      <xdr:colOff>38100</xdr:colOff>
      <xdr:row>77</xdr:row>
      <xdr:rowOff>170546</xdr:rowOff>
    </xdr:to>
    <xdr:sp macro="" textlink="">
      <xdr:nvSpPr>
        <xdr:cNvPr id="433" name="楕円 432"/>
        <xdr:cNvSpPr/>
      </xdr:nvSpPr>
      <xdr:spPr>
        <a:xfrm>
          <a:off x="8699500" y="132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161673</xdr:rowOff>
    </xdr:from>
    <xdr:ext cx="469744" cy="259045"/>
    <xdr:sp macro="" textlink="">
      <xdr:nvSpPr>
        <xdr:cNvPr id="434" name="テキスト ボックス 433"/>
        <xdr:cNvSpPr txBox="1"/>
      </xdr:nvSpPr>
      <xdr:spPr>
        <a:xfrm>
          <a:off x="8515428" y="1336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128643</xdr:rowOff>
    </xdr:from>
    <xdr:to>
      <xdr:col>41</xdr:col>
      <xdr:colOff>101600</xdr:colOff>
      <xdr:row>77</xdr:row>
      <xdr:rowOff>58793</xdr:rowOff>
    </xdr:to>
    <xdr:sp macro="" textlink="">
      <xdr:nvSpPr>
        <xdr:cNvPr id="435" name="楕円 434"/>
        <xdr:cNvSpPr/>
      </xdr:nvSpPr>
      <xdr:spPr>
        <a:xfrm>
          <a:off x="7810500" y="131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49920</xdr:rowOff>
    </xdr:from>
    <xdr:ext cx="534377" cy="259045"/>
    <xdr:sp macro="" textlink="">
      <xdr:nvSpPr>
        <xdr:cNvPr id="436" name="テキスト ボックス 435"/>
        <xdr:cNvSpPr txBox="1"/>
      </xdr:nvSpPr>
      <xdr:spPr>
        <a:xfrm>
          <a:off x="7594111" y="132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82401</xdr:rowOff>
    </xdr:from>
    <xdr:to>
      <xdr:col>36</xdr:col>
      <xdr:colOff>165100</xdr:colOff>
      <xdr:row>78</xdr:row>
      <xdr:rowOff>12551</xdr:rowOff>
    </xdr:to>
    <xdr:sp macro="" textlink="">
      <xdr:nvSpPr>
        <xdr:cNvPr id="437" name="楕円 436"/>
        <xdr:cNvSpPr/>
      </xdr:nvSpPr>
      <xdr:spPr>
        <a:xfrm>
          <a:off x="6921500" y="13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3678</xdr:rowOff>
    </xdr:from>
    <xdr:ext cx="469744" cy="259045"/>
    <xdr:sp macro="" textlink="">
      <xdr:nvSpPr>
        <xdr:cNvPr id="438" name="テキスト ボックス 437"/>
        <xdr:cNvSpPr txBox="1"/>
      </xdr:nvSpPr>
      <xdr:spPr>
        <a:xfrm>
          <a:off x="6737428" y="1337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5" name="直線コネクタ 464"/>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6"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7" name="直線コネクタ 466"/>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68"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69" name="直線コネクタ 468"/>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1299</xdr:rowOff>
    </xdr:from>
    <xdr:to>
      <xdr:col>55</xdr:col>
      <xdr:colOff>0</xdr:colOff>
      <xdr:row>95</xdr:row>
      <xdr:rowOff>27752</xdr:rowOff>
    </xdr:to>
    <xdr:cxnSp macro="">
      <xdr:nvCxnSpPr>
        <xdr:cNvPr id="470" name="直線コネクタ 469"/>
        <xdr:cNvCxnSpPr/>
      </xdr:nvCxnSpPr>
      <xdr:spPr>
        <a:xfrm flipV="1">
          <a:off x="9639300" y="16289049"/>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1"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2" name="フローチャート: 判断 471"/>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82125</xdr:rowOff>
    </xdr:from>
    <xdr:to>
      <xdr:col>50</xdr:col>
      <xdr:colOff>114300</xdr:colOff>
      <xdr:row>95</xdr:row>
      <xdr:rowOff>27752</xdr:rowOff>
    </xdr:to>
    <xdr:cxnSp macro="">
      <xdr:nvCxnSpPr>
        <xdr:cNvPr id="473" name="直線コネクタ 472"/>
        <xdr:cNvCxnSpPr/>
      </xdr:nvCxnSpPr>
      <xdr:spPr>
        <a:xfrm>
          <a:off x="8750300" y="16198425"/>
          <a:ext cx="889000" cy="1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4" name="フローチャート: 判断 473"/>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5" name="テキスト ボックス 474"/>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82125</xdr:rowOff>
    </xdr:from>
    <xdr:to>
      <xdr:col>45</xdr:col>
      <xdr:colOff>177800</xdr:colOff>
      <xdr:row>95</xdr:row>
      <xdr:rowOff>124972</xdr:rowOff>
    </xdr:to>
    <xdr:cxnSp macro="">
      <xdr:nvCxnSpPr>
        <xdr:cNvPr id="476" name="直線コネクタ 475"/>
        <xdr:cNvCxnSpPr/>
      </xdr:nvCxnSpPr>
      <xdr:spPr>
        <a:xfrm flipV="1">
          <a:off x="7861300" y="16198425"/>
          <a:ext cx="889000" cy="2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7" name="フローチャート: 判断 476"/>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78" name="テキスト ボックス 477"/>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116449</xdr:rowOff>
    </xdr:from>
    <xdr:to>
      <xdr:col>41</xdr:col>
      <xdr:colOff>50800</xdr:colOff>
      <xdr:row>95</xdr:row>
      <xdr:rowOff>124972</xdr:rowOff>
    </xdr:to>
    <xdr:cxnSp macro="">
      <xdr:nvCxnSpPr>
        <xdr:cNvPr id="479" name="直線コネクタ 478"/>
        <xdr:cNvCxnSpPr/>
      </xdr:nvCxnSpPr>
      <xdr:spPr>
        <a:xfrm>
          <a:off x="6972300" y="16404199"/>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0" name="フローチャート: 判断 479"/>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1" name="テキスト ボックス 480"/>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2" name="フローチャート: 判断 481"/>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3" name="テキスト ボックス 482"/>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121949</xdr:rowOff>
    </xdr:from>
    <xdr:to>
      <xdr:col>55</xdr:col>
      <xdr:colOff>50800</xdr:colOff>
      <xdr:row>95</xdr:row>
      <xdr:rowOff>52099</xdr:rowOff>
    </xdr:to>
    <xdr:sp macro="" textlink="">
      <xdr:nvSpPr>
        <xdr:cNvPr id="489" name="楕円 488"/>
        <xdr:cNvSpPr/>
      </xdr:nvSpPr>
      <xdr:spPr>
        <a:xfrm>
          <a:off x="10426700" y="162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100376</xdr:rowOff>
    </xdr:from>
    <xdr:ext cx="534377" cy="259045"/>
    <xdr:sp macro="" textlink="">
      <xdr:nvSpPr>
        <xdr:cNvPr id="490" name="土木費該当値テキスト"/>
        <xdr:cNvSpPr txBox="1"/>
      </xdr:nvSpPr>
      <xdr:spPr>
        <a:xfrm>
          <a:off x="10528300" y="162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148402</xdr:rowOff>
    </xdr:from>
    <xdr:to>
      <xdr:col>50</xdr:col>
      <xdr:colOff>165100</xdr:colOff>
      <xdr:row>95</xdr:row>
      <xdr:rowOff>78552</xdr:rowOff>
    </xdr:to>
    <xdr:sp macro="" textlink="">
      <xdr:nvSpPr>
        <xdr:cNvPr id="491" name="楕円 490"/>
        <xdr:cNvSpPr/>
      </xdr:nvSpPr>
      <xdr:spPr>
        <a:xfrm>
          <a:off x="9588500" y="162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69679</xdr:rowOff>
    </xdr:from>
    <xdr:ext cx="534377" cy="259045"/>
    <xdr:sp macro="" textlink="">
      <xdr:nvSpPr>
        <xdr:cNvPr id="492" name="テキスト ボックス 491"/>
        <xdr:cNvSpPr txBox="1"/>
      </xdr:nvSpPr>
      <xdr:spPr>
        <a:xfrm>
          <a:off x="9372111" y="163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31325</xdr:rowOff>
    </xdr:from>
    <xdr:to>
      <xdr:col>46</xdr:col>
      <xdr:colOff>38100</xdr:colOff>
      <xdr:row>94</xdr:row>
      <xdr:rowOff>132925</xdr:rowOff>
    </xdr:to>
    <xdr:sp macro="" textlink="">
      <xdr:nvSpPr>
        <xdr:cNvPr id="493" name="楕円 492"/>
        <xdr:cNvSpPr/>
      </xdr:nvSpPr>
      <xdr:spPr>
        <a:xfrm>
          <a:off x="8699500" y="161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124052</xdr:rowOff>
    </xdr:from>
    <xdr:ext cx="534377" cy="259045"/>
    <xdr:sp macro="" textlink="">
      <xdr:nvSpPr>
        <xdr:cNvPr id="494" name="テキスト ボックス 493"/>
        <xdr:cNvSpPr txBox="1"/>
      </xdr:nvSpPr>
      <xdr:spPr>
        <a:xfrm>
          <a:off x="8483111" y="16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74172</xdr:rowOff>
    </xdr:from>
    <xdr:to>
      <xdr:col>41</xdr:col>
      <xdr:colOff>101600</xdr:colOff>
      <xdr:row>96</xdr:row>
      <xdr:rowOff>4322</xdr:rowOff>
    </xdr:to>
    <xdr:sp macro="" textlink="">
      <xdr:nvSpPr>
        <xdr:cNvPr id="495" name="楕円 494"/>
        <xdr:cNvSpPr/>
      </xdr:nvSpPr>
      <xdr:spPr>
        <a:xfrm>
          <a:off x="7810500" y="16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166899</xdr:rowOff>
    </xdr:from>
    <xdr:ext cx="534377" cy="259045"/>
    <xdr:sp macro="" textlink="">
      <xdr:nvSpPr>
        <xdr:cNvPr id="496" name="テキスト ボックス 495"/>
        <xdr:cNvSpPr txBox="1"/>
      </xdr:nvSpPr>
      <xdr:spPr>
        <a:xfrm>
          <a:off x="7594111" y="164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65649</xdr:rowOff>
    </xdr:from>
    <xdr:to>
      <xdr:col>36</xdr:col>
      <xdr:colOff>165100</xdr:colOff>
      <xdr:row>95</xdr:row>
      <xdr:rowOff>167249</xdr:rowOff>
    </xdr:to>
    <xdr:sp macro="" textlink="">
      <xdr:nvSpPr>
        <xdr:cNvPr id="497" name="楕円 496"/>
        <xdr:cNvSpPr/>
      </xdr:nvSpPr>
      <xdr:spPr>
        <a:xfrm>
          <a:off x="6921500" y="163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158376</xdr:rowOff>
    </xdr:from>
    <xdr:ext cx="534377" cy="259045"/>
    <xdr:sp macro="" textlink="">
      <xdr:nvSpPr>
        <xdr:cNvPr id="498" name="テキスト ボックス 497"/>
        <xdr:cNvSpPr txBox="1"/>
      </xdr:nvSpPr>
      <xdr:spPr>
        <a:xfrm>
          <a:off x="6705111" y="16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1" name="テキスト ボックス 51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5" name="直線コネクタ 524"/>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6"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7" name="直線コネクタ 526"/>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8"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9" name="直線コネクタ 528"/>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145905</xdr:rowOff>
    </xdr:from>
    <xdr:to>
      <xdr:col>85</xdr:col>
      <xdr:colOff>127000</xdr:colOff>
      <xdr:row>32</xdr:row>
      <xdr:rowOff>68834</xdr:rowOff>
    </xdr:to>
    <xdr:cxnSp macro="">
      <xdr:nvCxnSpPr>
        <xdr:cNvPr id="530" name="直線コネクタ 529"/>
        <xdr:cNvCxnSpPr/>
      </xdr:nvCxnSpPr>
      <xdr:spPr>
        <a:xfrm>
          <a:off x="15481300" y="5460855"/>
          <a:ext cx="8382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1"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2" name="フローチャート: 判断 531"/>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145905</xdr:rowOff>
    </xdr:from>
    <xdr:to>
      <xdr:col>81</xdr:col>
      <xdr:colOff>50800</xdr:colOff>
      <xdr:row>34</xdr:row>
      <xdr:rowOff>100185</xdr:rowOff>
    </xdr:to>
    <xdr:cxnSp macro="">
      <xdr:nvCxnSpPr>
        <xdr:cNvPr id="533" name="直線コネクタ 532"/>
        <xdr:cNvCxnSpPr/>
      </xdr:nvCxnSpPr>
      <xdr:spPr>
        <a:xfrm flipV="1">
          <a:off x="14592300" y="546085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4" name="フローチャート: 判断 533"/>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35" name="テキスト ボックス 534"/>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151620</xdr:rowOff>
    </xdr:from>
    <xdr:to>
      <xdr:col>76</xdr:col>
      <xdr:colOff>114300</xdr:colOff>
      <xdr:row>34</xdr:row>
      <xdr:rowOff>100185</xdr:rowOff>
    </xdr:to>
    <xdr:cxnSp macro="">
      <xdr:nvCxnSpPr>
        <xdr:cNvPr id="536" name="直線コネクタ 535"/>
        <xdr:cNvCxnSpPr/>
      </xdr:nvCxnSpPr>
      <xdr:spPr>
        <a:xfrm>
          <a:off x="13703300" y="5295120"/>
          <a:ext cx="889000"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7" name="フローチャート: 判断 536"/>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38" name="テキスト ボックス 537"/>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151620</xdr:rowOff>
    </xdr:from>
    <xdr:to>
      <xdr:col>71</xdr:col>
      <xdr:colOff>177800</xdr:colOff>
      <xdr:row>33</xdr:row>
      <xdr:rowOff>79611</xdr:rowOff>
    </xdr:to>
    <xdr:cxnSp macro="">
      <xdr:nvCxnSpPr>
        <xdr:cNvPr id="539" name="直線コネクタ 538"/>
        <xdr:cNvCxnSpPr/>
      </xdr:nvCxnSpPr>
      <xdr:spPr>
        <a:xfrm flipV="1">
          <a:off x="12814300" y="5295120"/>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0" name="フローチャート: 判断 539"/>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1" name="テキスト ボックス 540"/>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2" name="フローチャート: 判断 541"/>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3" name="テキスト ボックス 542"/>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18034</xdr:rowOff>
    </xdr:from>
    <xdr:to>
      <xdr:col>85</xdr:col>
      <xdr:colOff>177800</xdr:colOff>
      <xdr:row>32</xdr:row>
      <xdr:rowOff>119634</xdr:rowOff>
    </xdr:to>
    <xdr:sp macro="" textlink="">
      <xdr:nvSpPr>
        <xdr:cNvPr id="549" name="楕円 548"/>
        <xdr:cNvSpPr/>
      </xdr:nvSpPr>
      <xdr:spPr>
        <a:xfrm>
          <a:off x="162687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40911</xdr:rowOff>
    </xdr:from>
    <xdr:ext cx="534377" cy="259045"/>
    <xdr:sp macro="" textlink="">
      <xdr:nvSpPr>
        <xdr:cNvPr id="550" name="消防費該当値テキスト"/>
        <xdr:cNvSpPr txBox="1"/>
      </xdr:nvSpPr>
      <xdr:spPr>
        <a:xfrm>
          <a:off x="16370300" y="53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95105</xdr:rowOff>
    </xdr:from>
    <xdr:to>
      <xdr:col>81</xdr:col>
      <xdr:colOff>101600</xdr:colOff>
      <xdr:row>32</xdr:row>
      <xdr:rowOff>25255</xdr:rowOff>
    </xdr:to>
    <xdr:sp macro="" textlink="">
      <xdr:nvSpPr>
        <xdr:cNvPr id="551" name="楕円 550"/>
        <xdr:cNvSpPr/>
      </xdr:nvSpPr>
      <xdr:spPr>
        <a:xfrm>
          <a:off x="15430500" y="5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41782</xdr:rowOff>
    </xdr:from>
    <xdr:ext cx="534377" cy="259045"/>
    <xdr:sp macro="" textlink="">
      <xdr:nvSpPr>
        <xdr:cNvPr id="552" name="テキスト ボックス 551"/>
        <xdr:cNvSpPr txBox="1"/>
      </xdr:nvSpPr>
      <xdr:spPr>
        <a:xfrm>
          <a:off x="15214111" y="51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49385</xdr:rowOff>
    </xdr:from>
    <xdr:to>
      <xdr:col>76</xdr:col>
      <xdr:colOff>165100</xdr:colOff>
      <xdr:row>34</xdr:row>
      <xdr:rowOff>150985</xdr:rowOff>
    </xdr:to>
    <xdr:sp macro="" textlink="">
      <xdr:nvSpPr>
        <xdr:cNvPr id="553" name="楕円 552"/>
        <xdr:cNvSpPr/>
      </xdr:nvSpPr>
      <xdr:spPr>
        <a:xfrm>
          <a:off x="14541500" y="58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167512</xdr:rowOff>
    </xdr:from>
    <xdr:ext cx="534377" cy="259045"/>
    <xdr:sp macro="" textlink="">
      <xdr:nvSpPr>
        <xdr:cNvPr id="554" name="テキスト ボックス 553"/>
        <xdr:cNvSpPr txBox="1"/>
      </xdr:nvSpPr>
      <xdr:spPr>
        <a:xfrm>
          <a:off x="14325111" y="56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100820</xdr:rowOff>
    </xdr:from>
    <xdr:to>
      <xdr:col>72</xdr:col>
      <xdr:colOff>38100</xdr:colOff>
      <xdr:row>31</xdr:row>
      <xdr:rowOff>30970</xdr:rowOff>
    </xdr:to>
    <xdr:sp macro="" textlink="">
      <xdr:nvSpPr>
        <xdr:cNvPr id="555" name="楕円 554"/>
        <xdr:cNvSpPr/>
      </xdr:nvSpPr>
      <xdr:spPr>
        <a:xfrm>
          <a:off x="13652500" y="5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47497</xdr:rowOff>
    </xdr:from>
    <xdr:ext cx="534377" cy="259045"/>
    <xdr:sp macro="" textlink="">
      <xdr:nvSpPr>
        <xdr:cNvPr id="556" name="テキスト ボックス 555"/>
        <xdr:cNvSpPr txBox="1"/>
      </xdr:nvSpPr>
      <xdr:spPr>
        <a:xfrm>
          <a:off x="13436111" y="50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28811</xdr:rowOff>
    </xdr:from>
    <xdr:to>
      <xdr:col>67</xdr:col>
      <xdr:colOff>101600</xdr:colOff>
      <xdr:row>33</xdr:row>
      <xdr:rowOff>130411</xdr:rowOff>
    </xdr:to>
    <xdr:sp macro="" textlink="">
      <xdr:nvSpPr>
        <xdr:cNvPr id="557" name="楕円 556"/>
        <xdr:cNvSpPr/>
      </xdr:nvSpPr>
      <xdr:spPr>
        <a:xfrm>
          <a:off x="12763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146938</xdr:rowOff>
    </xdr:from>
    <xdr:ext cx="534377" cy="259045"/>
    <xdr:sp macro="" textlink="">
      <xdr:nvSpPr>
        <xdr:cNvPr id="558" name="テキスト ボックス 557"/>
        <xdr:cNvSpPr txBox="1"/>
      </xdr:nvSpPr>
      <xdr:spPr>
        <a:xfrm>
          <a:off x="12547111" y="54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1" name="直線コネクタ 580"/>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2"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3" name="直線コネクタ 582"/>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4"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5" name="直線コネクタ 584"/>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144615</xdr:rowOff>
    </xdr:from>
    <xdr:to>
      <xdr:col>85</xdr:col>
      <xdr:colOff>127000</xdr:colOff>
      <xdr:row>53</xdr:row>
      <xdr:rowOff>50569</xdr:rowOff>
    </xdr:to>
    <xdr:cxnSp macro="">
      <xdr:nvCxnSpPr>
        <xdr:cNvPr id="586" name="直線コネクタ 585"/>
        <xdr:cNvCxnSpPr/>
      </xdr:nvCxnSpPr>
      <xdr:spPr>
        <a:xfrm>
          <a:off x="15481300" y="9060015"/>
          <a:ext cx="8382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157771</xdr:rowOff>
    </xdr:from>
    <xdr:ext cx="534377" cy="259045"/>
    <xdr:sp macro="" textlink="">
      <xdr:nvSpPr>
        <xdr:cNvPr id="587" name="教育費平均値テキスト"/>
        <xdr:cNvSpPr txBox="1"/>
      </xdr:nvSpPr>
      <xdr:spPr>
        <a:xfrm>
          <a:off x="16370300" y="890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8" name="フローチャート: 判断 587"/>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144615</xdr:rowOff>
    </xdr:from>
    <xdr:to>
      <xdr:col>81</xdr:col>
      <xdr:colOff>50800</xdr:colOff>
      <xdr:row>58</xdr:row>
      <xdr:rowOff>58089</xdr:rowOff>
    </xdr:to>
    <xdr:cxnSp macro="">
      <xdr:nvCxnSpPr>
        <xdr:cNvPr id="589" name="直線コネクタ 588"/>
        <xdr:cNvCxnSpPr/>
      </xdr:nvCxnSpPr>
      <xdr:spPr>
        <a:xfrm flipV="1">
          <a:off x="14592300" y="9060015"/>
          <a:ext cx="889000" cy="9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0" name="フローチャート: 判断 589"/>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1" name="テキスト ボックス 590"/>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58089</xdr:rowOff>
    </xdr:from>
    <xdr:to>
      <xdr:col>76</xdr:col>
      <xdr:colOff>114300</xdr:colOff>
      <xdr:row>58</xdr:row>
      <xdr:rowOff>149438</xdr:rowOff>
    </xdr:to>
    <xdr:cxnSp macro="">
      <xdr:nvCxnSpPr>
        <xdr:cNvPr id="592" name="直線コネクタ 591"/>
        <xdr:cNvCxnSpPr/>
      </xdr:nvCxnSpPr>
      <xdr:spPr>
        <a:xfrm flipV="1">
          <a:off x="13703300" y="10002189"/>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3" name="フローチャート: 判断 592"/>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4" name="テキスト ボックス 593"/>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149438</xdr:rowOff>
    </xdr:from>
    <xdr:to>
      <xdr:col>71</xdr:col>
      <xdr:colOff>177800</xdr:colOff>
      <xdr:row>59</xdr:row>
      <xdr:rowOff>76126</xdr:rowOff>
    </xdr:to>
    <xdr:cxnSp macro="">
      <xdr:nvCxnSpPr>
        <xdr:cNvPr id="595" name="直線コネクタ 594"/>
        <xdr:cNvCxnSpPr/>
      </xdr:nvCxnSpPr>
      <xdr:spPr>
        <a:xfrm flipV="1">
          <a:off x="12814300" y="10093538"/>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6" name="フローチャート: 判断 595"/>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7" name="テキスト ボックス 596"/>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8" name="フローチャート: 判断 597"/>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46435</xdr:rowOff>
    </xdr:from>
    <xdr:ext cx="534377" cy="259045"/>
    <xdr:sp macro="" textlink="">
      <xdr:nvSpPr>
        <xdr:cNvPr id="599" name="テキスト ボックス 598"/>
        <xdr:cNvSpPr txBox="1"/>
      </xdr:nvSpPr>
      <xdr:spPr>
        <a:xfrm>
          <a:off x="12547111" y="9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171219</xdr:rowOff>
    </xdr:from>
    <xdr:to>
      <xdr:col>85</xdr:col>
      <xdr:colOff>177800</xdr:colOff>
      <xdr:row>53</xdr:row>
      <xdr:rowOff>101369</xdr:rowOff>
    </xdr:to>
    <xdr:sp macro="" textlink="">
      <xdr:nvSpPr>
        <xdr:cNvPr id="605" name="楕円 604"/>
        <xdr:cNvSpPr/>
      </xdr:nvSpPr>
      <xdr:spPr>
        <a:xfrm>
          <a:off x="16268700" y="90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149646</xdr:rowOff>
    </xdr:from>
    <xdr:ext cx="534377" cy="259045"/>
    <xdr:sp macro="" textlink="">
      <xdr:nvSpPr>
        <xdr:cNvPr id="606" name="教育費該当値テキスト"/>
        <xdr:cNvSpPr txBox="1"/>
      </xdr:nvSpPr>
      <xdr:spPr>
        <a:xfrm>
          <a:off x="16370300" y="90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93815</xdr:rowOff>
    </xdr:from>
    <xdr:to>
      <xdr:col>81</xdr:col>
      <xdr:colOff>101600</xdr:colOff>
      <xdr:row>53</xdr:row>
      <xdr:rowOff>23965</xdr:rowOff>
    </xdr:to>
    <xdr:sp macro="" textlink="">
      <xdr:nvSpPr>
        <xdr:cNvPr id="607" name="楕円 606"/>
        <xdr:cNvSpPr/>
      </xdr:nvSpPr>
      <xdr:spPr>
        <a:xfrm>
          <a:off x="15430500" y="90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40492</xdr:rowOff>
    </xdr:from>
    <xdr:ext cx="534377" cy="259045"/>
    <xdr:sp macro="" textlink="">
      <xdr:nvSpPr>
        <xdr:cNvPr id="608" name="テキスト ボックス 607"/>
        <xdr:cNvSpPr txBox="1"/>
      </xdr:nvSpPr>
      <xdr:spPr>
        <a:xfrm>
          <a:off x="15214111" y="8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7289</xdr:rowOff>
    </xdr:from>
    <xdr:to>
      <xdr:col>76</xdr:col>
      <xdr:colOff>165100</xdr:colOff>
      <xdr:row>58</xdr:row>
      <xdr:rowOff>108889</xdr:rowOff>
    </xdr:to>
    <xdr:sp macro="" textlink="">
      <xdr:nvSpPr>
        <xdr:cNvPr id="609" name="楕円 608"/>
        <xdr:cNvSpPr/>
      </xdr:nvSpPr>
      <xdr:spPr>
        <a:xfrm>
          <a:off x="14541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125416</xdr:rowOff>
    </xdr:from>
    <xdr:ext cx="534377" cy="259045"/>
    <xdr:sp macro="" textlink="">
      <xdr:nvSpPr>
        <xdr:cNvPr id="610" name="テキスト ボックス 609"/>
        <xdr:cNvSpPr txBox="1"/>
      </xdr:nvSpPr>
      <xdr:spPr>
        <a:xfrm>
          <a:off x="14325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98638</xdr:rowOff>
    </xdr:from>
    <xdr:to>
      <xdr:col>72</xdr:col>
      <xdr:colOff>38100</xdr:colOff>
      <xdr:row>59</xdr:row>
      <xdr:rowOff>28788</xdr:rowOff>
    </xdr:to>
    <xdr:sp macro="" textlink="">
      <xdr:nvSpPr>
        <xdr:cNvPr id="611" name="楕円 610"/>
        <xdr:cNvSpPr/>
      </xdr:nvSpPr>
      <xdr:spPr>
        <a:xfrm>
          <a:off x="13652500" y="100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19915</xdr:rowOff>
    </xdr:from>
    <xdr:ext cx="534377" cy="259045"/>
    <xdr:sp macro="" textlink="">
      <xdr:nvSpPr>
        <xdr:cNvPr id="612" name="テキスト ボックス 611"/>
        <xdr:cNvSpPr txBox="1"/>
      </xdr:nvSpPr>
      <xdr:spPr>
        <a:xfrm>
          <a:off x="13436111" y="101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25326</xdr:rowOff>
    </xdr:from>
    <xdr:to>
      <xdr:col>67</xdr:col>
      <xdr:colOff>101600</xdr:colOff>
      <xdr:row>59</xdr:row>
      <xdr:rowOff>126926</xdr:rowOff>
    </xdr:to>
    <xdr:sp macro="" textlink="">
      <xdr:nvSpPr>
        <xdr:cNvPr id="613" name="楕円 612"/>
        <xdr:cNvSpPr/>
      </xdr:nvSpPr>
      <xdr:spPr>
        <a:xfrm>
          <a:off x="12763500" y="101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118053</xdr:rowOff>
    </xdr:from>
    <xdr:ext cx="534377" cy="259045"/>
    <xdr:sp macro="" textlink="">
      <xdr:nvSpPr>
        <xdr:cNvPr id="614" name="テキスト ボックス 613"/>
        <xdr:cNvSpPr txBox="1"/>
      </xdr:nvSpPr>
      <xdr:spPr>
        <a:xfrm>
          <a:off x="12547111" y="102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8" name="直線コネクタ 637"/>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1"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2" name="直線コネクタ 641"/>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105333</xdr:rowOff>
    </xdr:from>
    <xdr:to>
      <xdr:col>85</xdr:col>
      <xdr:colOff>127000</xdr:colOff>
      <xdr:row>78</xdr:row>
      <xdr:rowOff>116993</xdr:rowOff>
    </xdr:to>
    <xdr:cxnSp macro="">
      <xdr:nvCxnSpPr>
        <xdr:cNvPr id="643" name="直線コネクタ 642"/>
        <xdr:cNvCxnSpPr/>
      </xdr:nvCxnSpPr>
      <xdr:spPr>
        <a:xfrm flipV="1">
          <a:off x="15481300" y="13306983"/>
          <a:ext cx="838200" cy="18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33190</xdr:rowOff>
    </xdr:from>
    <xdr:ext cx="469744" cy="259045"/>
    <xdr:sp macro="" textlink="">
      <xdr:nvSpPr>
        <xdr:cNvPr id="644" name="災害復旧費平均値テキスト"/>
        <xdr:cNvSpPr txBox="1"/>
      </xdr:nvSpPr>
      <xdr:spPr>
        <a:xfrm>
          <a:off x="16370300" y="1340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5" name="フローチャート: 判断 644"/>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116993</xdr:rowOff>
    </xdr:from>
    <xdr:to>
      <xdr:col>81</xdr:col>
      <xdr:colOff>50800</xdr:colOff>
      <xdr:row>78</xdr:row>
      <xdr:rowOff>150521</xdr:rowOff>
    </xdr:to>
    <xdr:cxnSp macro="">
      <xdr:nvCxnSpPr>
        <xdr:cNvPr id="646" name="直線コネクタ 645"/>
        <xdr:cNvCxnSpPr/>
      </xdr:nvCxnSpPr>
      <xdr:spPr>
        <a:xfrm flipV="1">
          <a:off x="14592300" y="1349009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7" name="フローチャート: 判断 646"/>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24426</xdr:rowOff>
    </xdr:from>
    <xdr:ext cx="378565" cy="259045"/>
    <xdr:sp macro="" textlink="">
      <xdr:nvSpPr>
        <xdr:cNvPr id="648" name="テキスト ボックス 647"/>
        <xdr:cNvSpPr txBox="1"/>
      </xdr:nvSpPr>
      <xdr:spPr>
        <a:xfrm>
          <a:off x="15292017" y="1356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83083</xdr:rowOff>
    </xdr:from>
    <xdr:to>
      <xdr:col>76</xdr:col>
      <xdr:colOff>114300</xdr:colOff>
      <xdr:row>78</xdr:row>
      <xdr:rowOff>150521</xdr:rowOff>
    </xdr:to>
    <xdr:cxnSp macro="">
      <xdr:nvCxnSpPr>
        <xdr:cNvPr id="649" name="直線コネクタ 648"/>
        <xdr:cNvCxnSpPr/>
      </xdr:nvCxnSpPr>
      <xdr:spPr>
        <a:xfrm>
          <a:off x="13703300" y="13456183"/>
          <a:ext cx="8890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0" name="フローチャート: 判断 649"/>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24731</xdr:rowOff>
    </xdr:from>
    <xdr:ext cx="378565" cy="259045"/>
    <xdr:sp macro="" textlink="">
      <xdr:nvSpPr>
        <xdr:cNvPr id="651" name="テキスト ボックス 650"/>
        <xdr:cNvSpPr txBox="1"/>
      </xdr:nvSpPr>
      <xdr:spPr>
        <a:xfrm>
          <a:off x="14403017" y="1356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73253</xdr:rowOff>
    </xdr:from>
    <xdr:to>
      <xdr:col>71</xdr:col>
      <xdr:colOff>177800</xdr:colOff>
      <xdr:row>78</xdr:row>
      <xdr:rowOff>83083</xdr:rowOff>
    </xdr:to>
    <xdr:cxnSp macro="">
      <xdr:nvCxnSpPr>
        <xdr:cNvPr id="652" name="直線コネクタ 651"/>
        <xdr:cNvCxnSpPr/>
      </xdr:nvCxnSpPr>
      <xdr:spPr>
        <a:xfrm>
          <a:off x="12814300" y="1344635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3" name="フローチャート: 判断 652"/>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41494</xdr:rowOff>
    </xdr:from>
    <xdr:ext cx="378565" cy="259045"/>
    <xdr:sp macro="" textlink="">
      <xdr:nvSpPr>
        <xdr:cNvPr id="654" name="テキスト ボックス 653"/>
        <xdr:cNvSpPr txBox="1"/>
      </xdr:nvSpPr>
      <xdr:spPr>
        <a:xfrm>
          <a:off x="13514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5" name="フローチャート: 判断 654"/>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28236</xdr:rowOff>
    </xdr:from>
    <xdr:ext cx="378565" cy="259045"/>
    <xdr:sp macro="" textlink="">
      <xdr:nvSpPr>
        <xdr:cNvPr id="656" name="テキスト ボックス 655"/>
        <xdr:cNvSpPr txBox="1"/>
      </xdr:nvSpPr>
      <xdr:spPr>
        <a:xfrm>
          <a:off x="12625017" y="1357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54533</xdr:rowOff>
    </xdr:from>
    <xdr:to>
      <xdr:col>85</xdr:col>
      <xdr:colOff>177800</xdr:colOff>
      <xdr:row>77</xdr:row>
      <xdr:rowOff>156133</xdr:rowOff>
    </xdr:to>
    <xdr:sp macro="" textlink="">
      <xdr:nvSpPr>
        <xdr:cNvPr id="662" name="楕円 661"/>
        <xdr:cNvSpPr/>
      </xdr:nvSpPr>
      <xdr:spPr>
        <a:xfrm>
          <a:off x="16268700" y="132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77410</xdr:rowOff>
    </xdr:from>
    <xdr:ext cx="469744" cy="259045"/>
    <xdr:sp macro="" textlink="">
      <xdr:nvSpPr>
        <xdr:cNvPr id="663" name="災害復旧費該当値テキスト"/>
        <xdr:cNvSpPr txBox="1"/>
      </xdr:nvSpPr>
      <xdr:spPr>
        <a:xfrm>
          <a:off x="16370300" y="1310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66193</xdr:rowOff>
    </xdr:from>
    <xdr:to>
      <xdr:col>81</xdr:col>
      <xdr:colOff>101600</xdr:colOff>
      <xdr:row>78</xdr:row>
      <xdr:rowOff>167793</xdr:rowOff>
    </xdr:to>
    <xdr:sp macro="" textlink="">
      <xdr:nvSpPr>
        <xdr:cNvPr id="664" name="楕円 663"/>
        <xdr:cNvSpPr/>
      </xdr:nvSpPr>
      <xdr:spPr>
        <a:xfrm>
          <a:off x="15430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12870</xdr:rowOff>
    </xdr:from>
    <xdr:ext cx="469744" cy="259045"/>
    <xdr:sp macro="" textlink="">
      <xdr:nvSpPr>
        <xdr:cNvPr id="665" name="テキスト ボックス 664"/>
        <xdr:cNvSpPr txBox="1"/>
      </xdr:nvSpPr>
      <xdr:spPr>
        <a:xfrm>
          <a:off x="15246428" y="132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99721</xdr:rowOff>
    </xdr:from>
    <xdr:to>
      <xdr:col>76</xdr:col>
      <xdr:colOff>165100</xdr:colOff>
      <xdr:row>79</xdr:row>
      <xdr:rowOff>29871</xdr:rowOff>
    </xdr:to>
    <xdr:sp macro="" textlink="">
      <xdr:nvSpPr>
        <xdr:cNvPr id="666" name="楕円 665"/>
        <xdr:cNvSpPr/>
      </xdr:nvSpPr>
      <xdr:spPr>
        <a:xfrm>
          <a:off x="145415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46398</xdr:rowOff>
    </xdr:from>
    <xdr:ext cx="378565" cy="259045"/>
    <xdr:sp macro="" textlink="">
      <xdr:nvSpPr>
        <xdr:cNvPr id="667" name="テキスト ボックス 666"/>
        <xdr:cNvSpPr txBox="1"/>
      </xdr:nvSpPr>
      <xdr:spPr>
        <a:xfrm>
          <a:off x="14403017" y="1324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32283</xdr:rowOff>
    </xdr:from>
    <xdr:to>
      <xdr:col>72</xdr:col>
      <xdr:colOff>38100</xdr:colOff>
      <xdr:row>78</xdr:row>
      <xdr:rowOff>133883</xdr:rowOff>
    </xdr:to>
    <xdr:sp macro="" textlink="">
      <xdr:nvSpPr>
        <xdr:cNvPr id="668" name="楕円 667"/>
        <xdr:cNvSpPr/>
      </xdr:nvSpPr>
      <xdr:spPr>
        <a:xfrm>
          <a:off x="136525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150410</xdr:rowOff>
    </xdr:from>
    <xdr:ext cx="469744" cy="259045"/>
    <xdr:sp macro="" textlink="">
      <xdr:nvSpPr>
        <xdr:cNvPr id="669" name="テキスト ボックス 668"/>
        <xdr:cNvSpPr txBox="1"/>
      </xdr:nvSpPr>
      <xdr:spPr>
        <a:xfrm>
          <a:off x="13468428" y="131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22453</xdr:rowOff>
    </xdr:from>
    <xdr:to>
      <xdr:col>67</xdr:col>
      <xdr:colOff>101600</xdr:colOff>
      <xdr:row>78</xdr:row>
      <xdr:rowOff>124053</xdr:rowOff>
    </xdr:to>
    <xdr:sp macro="" textlink="">
      <xdr:nvSpPr>
        <xdr:cNvPr id="670" name="楕円 669"/>
        <xdr:cNvSpPr/>
      </xdr:nvSpPr>
      <xdr:spPr>
        <a:xfrm>
          <a:off x="12763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140580</xdr:rowOff>
    </xdr:from>
    <xdr:ext cx="469744" cy="259045"/>
    <xdr:sp macro="" textlink="">
      <xdr:nvSpPr>
        <xdr:cNvPr id="671" name="テキスト ボックス 670"/>
        <xdr:cNvSpPr txBox="1"/>
      </xdr:nvSpPr>
      <xdr:spPr>
        <a:xfrm>
          <a:off x="12579428" y="13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6" name="直線コネクタ 695"/>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7"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8" name="直線コネクタ 697"/>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9"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0" name="直線コネクタ 699"/>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82855</xdr:rowOff>
    </xdr:from>
    <xdr:to>
      <xdr:col>85</xdr:col>
      <xdr:colOff>127000</xdr:colOff>
      <xdr:row>98</xdr:row>
      <xdr:rowOff>86207</xdr:rowOff>
    </xdr:to>
    <xdr:cxnSp macro="">
      <xdr:nvCxnSpPr>
        <xdr:cNvPr id="701" name="直線コネクタ 700"/>
        <xdr:cNvCxnSpPr/>
      </xdr:nvCxnSpPr>
      <xdr:spPr>
        <a:xfrm>
          <a:off x="15481300" y="16884955"/>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2"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3" name="フローチャート: 判断 702"/>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82855</xdr:rowOff>
    </xdr:from>
    <xdr:to>
      <xdr:col>81</xdr:col>
      <xdr:colOff>50800</xdr:colOff>
      <xdr:row>98</xdr:row>
      <xdr:rowOff>87064</xdr:rowOff>
    </xdr:to>
    <xdr:cxnSp macro="">
      <xdr:nvCxnSpPr>
        <xdr:cNvPr id="704" name="直線コネクタ 703"/>
        <xdr:cNvCxnSpPr/>
      </xdr:nvCxnSpPr>
      <xdr:spPr>
        <a:xfrm flipV="1">
          <a:off x="14592300" y="16884955"/>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5" name="フローチャート: 判断 704"/>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6" name="テキスト ボックス 705"/>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87027</xdr:rowOff>
    </xdr:from>
    <xdr:to>
      <xdr:col>76</xdr:col>
      <xdr:colOff>114300</xdr:colOff>
      <xdr:row>98</xdr:row>
      <xdr:rowOff>87064</xdr:rowOff>
    </xdr:to>
    <xdr:cxnSp macro="">
      <xdr:nvCxnSpPr>
        <xdr:cNvPr id="707" name="直線コネクタ 706"/>
        <xdr:cNvCxnSpPr/>
      </xdr:nvCxnSpPr>
      <xdr:spPr>
        <a:xfrm>
          <a:off x="13703300" y="1688912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8" name="フローチャート: 判断 707"/>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9" name="テキスト ボックス 708"/>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62757</xdr:rowOff>
    </xdr:from>
    <xdr:to>
      <xdr:col>71</xdr:col>
      <xdr:colOff>177800</xdr:colOff>
      <xdr:row>98</xdr:row>
      <xdr:rowOff>87027</xdr:rowOff>
    </xdr:to>
    <xdr:cxnSp macro="">
      <xdr:nvCxnSpPr>
        <xdr:cNvPr id="710" name="直線コネクタ 709"/>
        <xdr:cNvCxnSpPr/>
      </xdr:nvCxnSpPr>
      <xdr:spPr>
        <a:xfrm>
          <a:off x="12814300" y="16864857"/>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1" name="フローチャート: 判断 710"/>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2" name="テキスト ボックス 711"/>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3" name="フローチャート: 判断 712"/>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4" name="テキスト ボックス 713"/>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35407</xdr:rowOff>
    </xdr:from>
    <xdr:to>
      <xdr:col>85</xdr:col>
      <xdr:colOff>177800</xdr:colOff>
      <xdr:row>98</xdr:row>
      <xdr:rowOff>137007</xdr:rowOff>
    </xdr:to>
    <xdr:sp macro="" textlink="">
      <xdr:nvSpPr>
        <xdr:cNvPr id="720" name="楕円 719"/>
        <xdr:cNvSpPr/>
      </xdr:nvSpPr>
      <xdr:spPr>
        <a:xfrm>
          <a:off x="16268700" y="168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13834</xdr:rowOff>
    </xdr:from>
    <xdr:ext cx="534377" cy="259045"/>
    <xdr:sp macro="" textlink="">
      <xdr:nvSpPr>
        <xdr:cNvPr id="721" name="公債費該当値テキスト"/>
        <xdr:cNvSpPr txBox="1"/>
      </xdr:nvSpPr>
      <xdr:spPr>
        <a:xfrm>
          <a:off x="16370300" y="168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32055</xdr:rowOff>
    </xdr:from>
    <xdr:to>
      <xdr:col>81</xdr:col>
      <xdr:colOff>101600</xdr:colOff>
      <xdr:row>98</xdr:row>
      <xdr:rowOff>133655</xdr:rowOff>
    </xdr:to>
    <xdr:sp macro="" textlink="">
      <xdr:nvSpPr>
        <xdr:cNvPr id="722" name="楕円 721"/>
        <xdr:cNvSpPr/>
      </xdr:nvSpPr>
      <xdr:spPr>
        <a:xfrm>
          <a:off x="15430500" y="168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124782</xdr:rowOff>
    </xdr:from>
    <xdr:ext cx="534377" cy="259045"/>
    <xdr:sp macro="" textlink="">
      <xdr:nvSpPr>
        <xdr:cNvPr id="723" name="テキスト ボックス 722"/>
        <xdr:cNvSpPr txBox="1"/>
      </xdr:nvSpPr>
      <xdr:spPr>
        <a:xfrm>
          <a:off x="15214111" y="169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36264</xdr:rowOff>
    </xdr:from>
    <xdr:to>
      <xdr:col>76</xdr:col>
      <xdr:colOff>165100</xdr:colOff>
      <xdr:row>98</xdr:row>
      <xdr:rowOff>137864</xdr:rowOff>
    </xdr:to>
    <xdr:sp macro="" textlink="">
      <xdr:nvSpPr>
        <xdr:cNvPr id="724" name="楕円 723"/>
        <xdr:cNvSpPr/>
      </xdr:nvSpPr>
      <xdr:spPr>
        <a:xfrm>
          <a:off x="14541500" y="168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128991</xdr:rowOff>
    </xdr:from>
    <xdr:ext cx="534377" cy="259045"/>
    <xdr:sp macro="" textlink="">
      <xdr:nvSpPr>
        <xdr:cNvPr id="725" name="テキスト ボックス 724"/>
        <xdr:cNvSpPr txBox="1"/>
      </xdr:nvSpPr>
      <xdr:spPr>
        <a:xfrm>
          <a:off x="14325111" y="169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36227</xdr:rowOff>
    </xdr:from>
    <xdr:to>
      <xdr:col>72</xdr:col>
      <xdr:colOff>38100</xdr:colOff>
      <xdr:row>98</xdr:row>
      <xdr:rowOff>137827</xdr:rowOff>
    </xdr:to>
    <xdr:sp macro="" textlink="">
      <xdr:nvSpPr>
        <xdr:cNvPr id="726" name="楕円 725"/>
        <xdr:cNvSpPr/>
      </xdr:nvSpPr>
      <xdr:spPr>
        <a:xfrm>
          <a:off x="13652500" y="168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128954</xdr:rowOff>
    </xdr:from>
    <xdr:ext cx="534377" cy="259045"/>
    <xdr:sp macro="" textlink="">
      <xdr:nvSpPr>
        <xdr:cNvPr id="727" name="テキスト ボックス 726"/>
        <xdr:cNvSpPr txBox="1"/>
      </xdr:nvSpPr>
      <xdr:spPr>
        <a:xfrm>
          <a:off x="13436111" y="169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11957</xdr:rowOff>
    </xdr:from>
    <xdr:to>
      <xdr:col>67</xdr:col>
      <xdr:colOff>101600</xdr:colOff>
      <xdr:row>98</xdr:row>
      <xdr:rowOff>113557</xdr:rowOff>
    </xdr:to>
    <xdr:sp macro="" textlink="">
      <xdr:nvSpPr>
        <xdr:cNvPr id="728" name="楕円 727"/>
        <xdr:cNvSpPr/>
      </xdr:nvSpPr>
      <xdr:spPr>
        <a:xfrm>
          <a:off x="12763500" y="168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104684</xdr:rowOff>
    </xdr:from>
    <xdr:ext cx="534377" cy="259045"/>
    <xdr:sp macro="" textlink="">
      <xdr:nvSpPr>
        <xdr:cNvPr id="729" name="テキスト ボックス 728"/>
        <xdr:cNvSpPr txBox="1"/>
      </xdr:nvSpPr>
      <xdr:spPr>
        <a:xfrm>
          <a:off x="12547111" y="169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9" name="テキスト ボックス 74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5" name="直線コネクタ 754"/>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8"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9" name="直線コネクタ 758"/>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1"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2" name="フローチャート: 判断 761"/>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4" name="フローチャート: 判断 763"/>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5" name="テキスト ボックス 764"/>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7" name="フローチャート: 判断 766"/>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8" name="テキスト ボックス 767"/>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0" name="フローチャート: 判断 769"/>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1" name="テキスト ボックス 770"/>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2" name="フローチャート: 判断 771"/>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3" name="テキスト ボックス 772"/>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円の減）となっており、類似団体内では高コストである。これは、浜松市沿岸域の防潮堤整備に使用する土砂搬出業務委託等を実施した防災計画等整備事業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億円などの、安全・安心・快適に暮らせる持続可能な都市にむけた重点施策にかかる経費によるものである。前年度比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円減の主な理由は、防潮堤整備事業の事業進捗に伴い津波対策事業基金積立金が前年度比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億円の減となったことなどである。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教育費は、住民一人あたり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81,399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円の減）となっており、類似団体内では中位である。前年度比コスト減の要因としては、中学校建設事業において浜名中学校や江西中学校の事業完了に伴い前年度比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億円減となったことが挙げられる。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125,045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おり、類似団体内順位は最もコストが低い。前年度比コスト減の要因としては、私立保育所等の創設による定員増に伴う特定教育・保育運営事業の増や、放課後等デイサービスの給付件数増に伴う障害児・通所支援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億円の増などがあるものの、臨時福祉給付金等事業における年度比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億円の皆減などが挙げられる。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11,421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円の増）となっており、類似団体内順位は低コストである。前年度比コスト増の要因として、商工業振興施設整備基金積立金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億円の増などが挙げられる。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土木費は、住民一人あたり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53,988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円の増）となっており、類似団体内順位は低コストである。前年度比コスト増の要因として、県債償還金負担金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億円の増などが挙げられる。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財政調整基金残高は前年同額の</a:t>
          </a:r>
          <a:r>
            <a:rPr kumimoji="1" lang="en-US" altLang="ja-JP" sz="1400">
              <a:solidFill>
                <a:sysClr val="windowText" lastClr="000000"/>
              </a:solidFill>
              <a:latin typeface="ＭＳ ゴシック" pitchFamily="49" charset="-128"/>
              <a:ea typeface="ＭＳ ゴシック" pitchFamily="49" charset="-128"/>
            </a:rPr>
            <a:t>152</a:t>
          </a:r>
          <a:r>
            <a:rPr kumimoji="1" lang="ja-JP" altLang="en-US" sz="1400">
              <a:solidFill>
                <a:sysClr val="windowText" lastClr="000000"/>
              </a:solidFill>
              <a:latin typeface="ＭＳ ゴシック" pitchFamily="49" charset="-128"/>
              <a:ea typeface="ＭＳ ゴシック" pitchFamily="49" charset="-128"/>
            </a:rPr>
            <a:t>億円であり、標準財政規模比においては</a:t>
          </a:r>
          <a:r>
            <a:rPr kumimoji="1" lang="en-US" altLang="ja-JP" sz="1400">
              <a:solidFill>
                <a:sysClr val="windowText" lastClr="000000"/>
              </a:solidFill>
              <a:latin typeface="ＭＳ ゴシック" pitchFamily="49" charset="-128"/>
              <a:ea typeface="ＭＳ ゴシック" pitchFamily="49" charset="-128"/>
            </a:rPr>
            <a:t>0.13</a:t>
          </a:r>
          <a:r>
            <a:rPr kumimoji="1" lang="ja-JP" altLang="en-US" sz="1400">
              <a:solidFill>
                <a:sysClr val="windowText" lastClr="000000"/>
              </a:solidFill>
              <a:latin typeface="ＭＳ ゴシック" pitchFamily="49" charset="-128"/>
              <a:ea typeface="ＭＳ ゴシック" pitchFamily="49" charset="-128"/>
            </a:rPr>
            <a:t>ポイント低下した。実質単年度収支は３年連続の赤字で、比率は</a:t>
          </a:r>
          <a:r>
            <a:rPr kumimoji="1" lang="en-US" altLang="ja-JP" sz="1400">
              <a:solidFill>
                <a:sysClr val="windowText" lastClr="000000"/>
              </a:solidFill>
              <a:latin typeface="ＭＳ ゴシック" pitchFamily="49" charset="-128"/>
              <a:ea typeface="ＭＳ ゴシック" pitchFamily="49" charset="-128"/>
            </a:rPr>
            <a:t>0.02</a:t>
          </a:r>
          <a:r>
            <a:rPr kumimoji="1" lang="ja-JP" altLang="en-US" sz="1400">
              <a:solidFill>
                <a:sysClr val="windowText" lastClr="000000"/>
              </a:solidFill>
              <a:latin typeface="ＭＳ ゴシック" pitchFamily="49" charset="-128"/>
              <a:ea typeface="ＭＳ ゴシック" pitchFamily="49" charset="-128"/>
            </a:rPr>
            <a:t>ポイント低下した。年度により増減はあるが、実質収支は概ね同水準で推移している。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solidFill>
                <a:sysClr val="windowText" lastClr="000000"/>
              </a:solidFill>
              <a:latin typeface="ＭＳ ゴシック" pitchFamily="49" charset="-128"/>
              <a:ea typeface="ＭＳ ゴシック" pitchFamily="49" charset="-128"/>
            </a:rPr>
            <a:t>13.14%</a:t>
          </a:r>
          <a:r>
            <a:rPr kumimoji="1" lang="ja-JP" altLang="en-US" sz="1400">
              <a:solidFill>
                <a:sysClr val="windowText" lastClr="000000"/>
              </a:solidFill>
              <a:latin typeface="ＭＳ ゴシック" pitchFamily="49" charset="-128"/>
              <a:ea typeface="ＭＳ ゴシック" pitchFamily="49" charset="-128"/>
            </a:rPr>
            <a:t>と概ね良好な状態である。今後についても、企業会計、その他会計において一般会計からの繰入金及び受益者負担の適正化を図るなかで事業ごとに健全な財政運営を行っていく。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338871131</v>
      </c>
      <c r="BO4" s="392"/>
      <c r="BP4" s="392"/>
      <c r="BQ4" s="392"/>
      <c r="BR4" s="392"/>
      <c r="BS4" s="392"/>
      <c r="BT4" s="392"/>
      <c r="BU4" s="393"/>
      <c r="BV4" s="391">
        <v>337090812</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2.8</v>
      </c>
      <c r="CU4" s="398"/>
      <c r="CV4" s="398"/>
      <c r="CW4" s="398"/>
      <c r="CX4" s="398"/>
      <c r="CY4" s="398"/>
      <c r="CZ4" s="398"/>
      <c r="DA4" s="399"/>
      <c r="DB4" s="397">
        <v>3.1</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328646519</v>
      </c>
      <c r="BO5" s="429"/>
      <c r="BP5" s="429"/>
      <c r="BQ5" s="429"/>
      <c r="BR5" s="429"/>
      <c r="BS5" s="429"/>
      <c r="BT5" s="429"/>
      <c r="BU5" s="430"/>
      <c r="BV5" s="428">
        <v>328713295</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89.8</v>
      </c>
      <c r="CU5" s="426"/>
      <c r="CV5" s="426"/>
      <c r="CW5" s="426"/>
      <c r="CX5" s="426"/>
      <c r="CY5" s="426"/>
      <c r="CZ5" s="426"/>
      <c r="DA5" s="427"/>
      <c r="DB5" s="425">
        <v>91.6</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10224612</v>
      </c>
      <c r="BO6" s="429"/>
      <c r="BP6" s="429"/>
      <c r="BQ6" s="429"/>
      <c r="BR6" s="429"/>
      <c r="BS6" s="429"/>
      <c r="BT6" s="429"/>
      <c r="BU6" s="430"/>
      <c r="BV6" s="428">
        <v>8377517</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100.5</v>
      </c>
      <c r="CU6" s="466"/>
      <c r="CV6" s="466"/>
      <c r="CW6" s="466"/>
      <c r="CX6" s="466"/>
      <c r="CY6" s="466"/>
      <c r="CZ6" s="466"/>
      <c r="DA6" s="467"/>
      <c r="DB6" s="465">
        <v>102.7</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4199277</v>
      </c>
      <c r="BO7" s="429"/>
      <c r="BP7" s="429"/>
      <c r="BQ7" s="429"/>
      <c r="BR7" s="429"/>
      <c r="BS7" s="429"/>
      <c r="BT7" s="429"/>
      <c r="BU7" s="430"/>
      <c r="BV7" s="428">
        <v>1886057</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212828384</v>
      </c>
      <c r="CU7" s="429"/>
      <c r="CV7" s="429"/>
      <c r="CW7" s="429"/>
      <c r="CX7" s="429"/>
      <c r="CY7" s="429"/>
      <c r="CZ7" s="429"/>
      <c r="DA7" s="430"/>
      <c r="DB7" s="428">
        <v>208722595</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6025335</v>
      </c>
      <c r="BO8" s="429"/>
      <c r="BP8" s="429"/>
      <c r="BQ8" s="429"/>
      <c r="BR8" s="429"/>
      <c r="BS8" s="429"/>
      <c r="BT8" s="429"/>
      <c r="BU8" s="430"/>
      <c r="BV8" s="428">
        <v>6491460</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0.88</v>
      </c>
      <c r="CU8" s="469"/>
      <c r="CV8" s="469"/>
      <c r="CW8" s="469"/>
      <c r="CX8" s="469"/>
      <c r="CY8" s="469"/>
      <c r="CZ8" s="469"/>
      <c r="DA8" s="470"/>
      <c r="DB8" s="468">
        <v>0.89</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797980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-466125</v>
      </c>
      <c r="BO9" s="429"/>
      <c r="BP9" s="429"/>
      <c r="BQ9" s="429"/>
      <c r="BR9" s="429"/>
      <c r="BS9" s="429"/>
      <c r="BT9" s="429"/>
      <c r="BU9" s="430"/>
      <c r="BV9" s="428">
        <v>-422707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15</v>
      </c>
      <c r="CU9" s="426"/>
      <c r="CV9" s="426"/>
      <c r="CW9" s="426"/>
      <c r="CX9" s="426"/>
      <c r="CY9" s="426"/>
      <c r="CZ9" s="426"/>
      <c r="DA9" s="427"/>
      <c r="DB9" s="425">
        <v>15.6</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800866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24551</v>
      </c>
      <c r="BO10" s="429"/>
      <c r="BP10" s="429"/>
      <c r="BQ10" s="429"/>
      <c r="BR10" s="429"/>
      <c r="BS10" s="429"/>
      <c r="BT10" s="429"/>
      <c r="BU10" s="430"/>
      <c r="BV10" s="428">
        <v>31386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804780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136</v>
      </c>
      <c r="N13" s="517"/>
      <c r="O13" s="517"/>
      <c r="P13" s="517"/>
      <c r="Q13" s="518"/>
      <c r="R13" s="509">
        <v>780444</v>
      </c>
      <c r="S13" s="510"/>
      <c r="T13" s="510"/>
      <c r="U13" s="510"/>
      <c r="V13" s="511"/>
      <c r="W13" s="444" t="s">
        <v>137</v>
      </c>
      <c r="X13" s="445"/>
      <c r="Y13" s="445"/>
      <c r="Z13" s="445"/>
      <c r="AA13" s="445"/>
      <c r="AB13" s="435"/>
      <c r="AC13" s="479">
        <v>15563</v>
      </c>
      <c r="AD13" s="480"/>
      <c r="AE13" s="480"/>
      <c r="AF13" s="480"/>
      <c r="AG13" s="519"/>
      <c r="AH13" s="479">
        <v>16679</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-441574</v>
      </c>
      <c r="BO13" s="429"/>
      <c r="BP13" s="429"/>
      <c r="BQ13" s="429"/>
      <c r="BR13" s="429"/>
      <c r="BS13" s="429"/>
      <c r="BT13" s="429"/>
      <c r="BU13" s="430"/>
      <c r="BV13" s="428">
        <v>-391321</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6.5</v>
      </c>
      <c r="CU13" s="426"/>
      <c r="CV13" s="426"/>
      <c r="CW13" s="426"/>
      <c r="CX13" s="426"/>
      <c r="CY13" s="426"/>
      <c r="CZ13" s="426"/>
      <c r="DA13" s="427"/>
      <c r="DB13" s="425">
        <v>7.4</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807013</v>
      </c>
      <c r="S14" s="510"/>
      <c r="T14" s="510"/>
      <c r="U14" s="510"/>
      <c r="V14" s="511"/>
      <c r="W14" s="418"/>
      <c r="X14" s="419"/>
      <c r="Y14" s="419"/>
      <c r="Z14" s="419"/>
      <c r="AA14" s="419"/>
      <c r="AB14" s="408"/>
      <c r="AC14" s="512">
        <v>4</v>
      </c>
      <c r="AD14" s="513"/>
      <c r="AE14" s="513"/>
      <c r="AF14" s="513"/>
      <c r="AG14" s="514"/>
      <c r="AH14" s="512">
        <v>4.3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144</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136</v>
      </c>
      <c r="N15" s="517"/>
      <c r="O15" s="517"/>
      <c r="P15" s="517"/>
      <c r="Q15" s="518"/>
      <c r="R15" s="509">
        <v>784198</v>
      </c>
      <c r="S15" s="510"/>
      <c r="T15" s="510"/>
      <c r="U15" s="510"/>
      <c r="V15" s="511"/>
      <c r="W15" s="444" t="s">
        <v>145</v>
      </c>
      <c r="X15" s="445"/>
      <c r="Y15" s="445"/>
      <c r="Z15" s="445"/>
      <c r="AA15" s="445"/>
      <c r="AB15" s="435"/>
      <c r="AC15" s="479">
        <v>134582</v>
      </c>
      <c r="AD15" s="480"/>
      <c r="AE15" s="480"/>
      <c r="AF15" s="480"/>
      <c r="AG15" s="519"/>
      <c r="AH15" s="479">
        <v>137287</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135588154</v>
      </c>
      <c r="BO15" s="392"/>
      <c r="BP15" s="392"/>
      <c r="BQ15" s="392"/>
      <c r="BR15" s="392"/>
      <c r="BS15" s="392"/>
      <c r="BT15" s="392"/>
      <c r="BU15" s="393"/>
      <c r="BV15" s="391">
        <v>132290363</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34.4</v>
      </c>
      <c r="AD16" s="513"/>
      <c r="AE16" s="513"/>
      <c r="AF16" s="513"/>
      <c r="AG16" s="514"/>
      <c r="AH16" s="512">
        <v>35.200000000000003</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154965981</v>
      </c>
      <c r="BO16" s="429"/>
      <c r="BP16" s="429"/>
      <c r="BQ16" s="429"/>
      <c r="BR16" s="429"/>
      <c r="BS16" s="429"/>
      <c r="BT16" s="429"/>
      <c r="BU16" s="430"/>
      <c r="BV16" s="428">
        <v>152615613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240799</v>
      </c>
      <c r="AD17" s="480"/>
      <c r="AE17" s="480"/>
      <c r="AF17" s="480"/>
      <c r="AG17" s="519"/>
      <c r="AH17" s="479">
        <v>236259</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169701737</v>
      </c>
      <c r="BO17" s="429"/>
      <c r="BP17" s="429"/>
      <c r="BQ17" s="429"/>
      <c r="BR17" s="429"/>
      <c r="BS17" s="429"/>
      <c r="BT17" s="429"/>
      <c r="BU17" s="430"/>
      <c r="BV17" s="428">
        <v>165527684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1558.06</v>
      </c>
      <c r="M18" s="541"/>
      <c r="N18" s="541"/>
      <c r="O18" s="541"/>
      <c r="P18" s="541"/>
      <c r="Q18" s="541"/>
      <c r="R18" s="542"/>
      <c r="S18" s="542"/>
      <c r="T18" s="542"/>
      <c r="U18" s="542"/>
      <c r="V18" s="543"/>
      <c r="W18" s="446"/>
      <c r="X18" s="447"/>
      <c r="Y18" s="447"/>
      <c r="Z18" s="447"/>
      <c r="AA18" s="447"/>
      <c r="AB18" s="438"/>
      <c r="AC18" s="544">
        <v>61.6</v>
      </c>
      <c r="AD18" s="545"/>
      <c r="AE18" s="545"/>
      <c r="AF18" s="545"/>
      <c r="AG18" s="546"/>
      <c r="AH18" s="544">
        <v>60.5</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195374039</v>
      </c>
      <c r="BO18" s="429"/>
      <c r="BP18" s="429"/>
      <c r="BQ18" s="429"/>
      <c r="BR18" s="429"/>
      <c r="BS18" s="429"/>
      <c r="BT18" s="429"/>
      <c r="BU18" s="430"/>
      <c r="BV18" s="428">
        <v>194922298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512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245384025</v>
      </c>
      <c r="BO19" s="429"/>
      <c r="BP19" s="429"/>
      <c r="BQ19" s="429"/>
      <c r="BR19" s="429"/>
      <c r="BS19" s="429"/>
      <c r="BT19" s="429"/>
      <c r="BU19" s="430"/>
      <c r="BV19" s="428">
        <v>237378146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309227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256902042</v>
      </c>
      <c r="BO23" s="429"/>
      <c r="BP23" s="429"/>
      <c r="BQ23" s="429"/>
      <c r="BR23" s="429"/>
      <c r="BS23" s="429"/>
      <c r="BT23" s="429"/>
      <c r="BU23" s="430"/>
      <c r="BV23" s="428">
        <v>259383450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12770</v>
      </c>
      <c r="R24" s="480"/>
      <c r="S24" s="480"/>
      <c r="T24" s="480"/>
      <c r="U24" s="480"/>
      <c r="V24" s="519"/>
      <c r="W24" s="578"/>
      <c r="X24" s="566"/>
      <c r="Y24" s="567"/>
      <c r="Z24" s="478" t="s">
        <v>169</v>
      </c>
      <c r="AA24" s="458"/>
      <c r="AB24" s="458"/>
      <c r="AC24" s="458"/>
      <c r="AD24" s="458"/>
      <c r="AE24" s="458"/>
      <c r="AF24" s="458"/>
      <c r="AG24" s="459"/>
      <c r="AH24" s="479">
        <v>4468</v>
      </c>
      <c r="AI24" s="480"/>
      <c r="AJ24" s="480"/>
      <c r="AK24" s="480"/>
      <c r="AL24" s="519"/>
      <c r="AM24" s="479">
        <v>14364620</v>
      </c>
      <c r="AN24" s="480"/>
      <c r="AO24" s="480"/>
      <c r="AP24" s="480"/>
      <c r="AQ24" s="480"/>
      <c r="AR24" s="519"/>
      <c r="AS24" s="479">
        <v>3215</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64943028</v>
      </c>
      <c r="BO24" s="429"/>
      <c r="BP24" s="429"/>
      <c r="BQ24" s="429"/>
      <c r="BR24" s="429"/>
      <c r="BS24" s="429"/>
      <c r="BT24" s="429"/>
      <c r="BU24" s="430"/>
      <c r="BV24" s="428">
        <v>71748574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3</v>
      </c>
      <c r="M25" s="480"/>
      <c r="N25" s="480"/>
      <c r="O25" s="480"/>
      <c r="P25" s="519"/>
      <c r="Q25" s="479">
        <v>9280</v>
      </c>
      <c r="R25" s="480"/>
      <c r="S25" s="480"/>
      <c r="T25" s="480"/>
      <c r="U25" s="480"/>
      <c r="V25" s="519"/>
      <c r="W25" s="578"/>
      <c r="X25" s="566"/>
      <c r="Y25" s="567"/>
      <c r="Z25" s="478" t="s">
        <v>172</v>
      </c>
      <c r="AA25" s="458"/>
      <c r="AB25" s="458"/>
      <c r="AC25" s="458"/>
      <c r="AD25" s="458"/>
      <c r="AE25" s="458"/>
      <c r="AF25" s="458"/>
      <c r="AG25" s="459"/>
      <c r="AH25" s="479">
        <v>888</v>
      </c>
      <c r="AI25" s="480"/>
      <c r="AJ25" s="480"/>
      <c r="AK25" s="480"/>
      <c r="AL25" s="519"/>
      <c r="AM25" s="479">
        <v>2698632</v>
      </c>
      <c r="AN25" s="480"/>
      <c r="AO25" s="480"/>
      <c r="AP25" s="480"/>
      <c r="AQ25" s="480"/>
      <c r="AR25" s="519"/>
      <c r="AS25" s="479">
        <v>3039</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144124591</v>
      </c>
      <c r="BO25" s="392"/>
      <c r="BP25" s="392"/>
      <c r="BQ25" s="392"/>
      <c r="BR25" s="392"/>
      <c r="BS25" s="392"/>
      <c r="BT25" s="392"/>
      <c r="BU25" s="393"/>
      <c r="BV25" s="391">
        <v>139175378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174</v>
      </c>
      <c r="F26" s="458"/>
      <c r="G26" s="458"/>
      <c r="H26" s="458"/>
      <c r="I26" s="458"/>
      <c r="J26" s="458"/>
      <c r="K26" s="459"/>
      <c r="L26" s="479">
        <v>1</v>
      </c>
      <c r="M26" s="480"/>
      <c r="N26" s="480"/>
      <c r="O26" s="480"/>
      <c r="P26" s="519"/>
      <c r="Q26" s="479">
        <v>7660</v>
      </c>
      <c r="R26" s="480"/>
      <c r="S26" s="480"/>
      <c r="T26" s="480"/>
      <c r="U26" s="480"/>
      <c r="V26" s="519"/>
      <c r="W26" s="578"/>
      <c r="X26" s="566"/>
      <c r="Y26" s="567"/>
      <c r="Z26" s="478" t="s">
        <v>175</v>
      </c>
      <c r="AA26" s="588"/>
      <c r="AB26" s="588"/>
      <c r="AC26" s="588"/>
      <c r="AD26" s="588"/>
      <c r="AE26" s="588"/>
      <c r="AF26" s="588"/>
      <c r="AG26" s="589"/>
      <c r="AH26" s="479">
        <v>201</v>
      </c>
      <c r="AI26" s="480"/>
      <c r="AJ26" s="480"/>
      <c r="AK26" s="480"/>
      <c r="AL26" s="519"/>
      <c r="AM26" s="479">
        <v>714555</v>
      </c>
      <c r="AN26" s="480"/>
      <c r="AO26" s="480"/>
      <c r="AP26" s="480"/>
      <c r="AQ26" s="480"/>
      <c r="AR26" s="519"/>
      <c r="AS26" s="479">
        <v>3555</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v>2535424</v>
      </c>
      <c r="BO26" s="429"/>
      <c r="BP26" s="429"/>
      <c r="BQ26" s="429"/>
      <c r="BR26" s="429"/>
      <c r="BS26" s="429"/>
      <c r="BT26" s="429"/>
      <c r="BU26" s="430"/>
      <c r="BV26" s="428">
        <v>2501029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177</v>
      </c>
      <c r="F27" s="458"/>
      <c r="G27" s="458"/>
      <c r="H27" s="458"/>
      <c r="I27" s="458"/>
      <c r="J27" s="458"/>
      <c r="K27" s="459"/>
      <c r="L27" s="479">
        <v>1</v>
      </c>
      <c r="M27" s="480"/>
      <c r="N27" s="480"/>
      <c r="O27" s="480"/>
      <c r="P27" s="519"/>
      <c r="Q27" s="479">
        <v>8030</v>
      </c>
      <c r="R27" s="480"/>
      <c r="S27" s="480"/>
      <c r="T27" s="480"/>
      <c r="U27" s="480"/>
      <c r="V27" s="519"/>
      <c r="W27" s="578"/>
      <c r="X27" s="566"/>
      <c r="Y27" s="567"/>
      <c r="Z27" s="478" t="s">
        <v>178</v>
      </c>
      <c r="AA27" s="458"/>
      <c r="AB27" s="458"/>
      <c r="AC27" s="458"/>
      <c r="AD27" s="458"/>
      <c r="AE27" s="458"/>
      <c r="AF27" s="458"/>
      <c r="AG27" s="459"/>
      <c r="AH27" s="479">
        <v>3874</v>
      </c>
      <c r="AI27" s="480"/>
      <c r="AJ27" s="480"/>
      <c r="AK27" s="480"/>
      <c r="AL27" s="519"/>
      <c r="AM27" s="479">
        <v>14208766</v>
      </c>
      <c r="AN27" s="480"/>
      <c r="AO27" s="480"/>
      <c r="AP27" s="480"/>
      <c r="AQ27" s="480"/>
      <c r="AR27" s="519"/>
      <c r="AS27" s="479">
        <v>3668</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1008435</v>
      </c>
      <c r="BO27" s="602"/>
      <c r="BP27" s="602"/>
      <c r="BQ27" s="602"/>
      <c r="BR27" s="602"/>
      <c r="BS27" s="602"/>
      <c r="BT27" s="602"/>
      <c r="BU27" s="603"/>
      <c r="BV27" s="601">
        <v>1008044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180</v>
      </c>
      <c r="F28" s="458"/>
      <c r="G28" s="458"/>
      <c r="H28" s="458"/>
      <c r="I28" s="458"/>
      <c r="J28" s="458"/>
      <c r="K28" s="459"/>
      <c r="L28" s="479">
        <v>1</v>
      </c>
      <c r="M28" s="480"/>
      <c r="N28" s="480"/>
      <c r="O28" s="480"/>
      <c r="P28" s="519"/>
      <c r="Q28" s="479">
        <v>7170</v>
      </c>
      <c r="R28" s="480"/>
      <c r="S28" s="480"/>
      <c r="T28" s="480"/>
      <c r="U28" s="480"/>
      <c r="V28" s="519"/>
      <c r="W28" s="578"/>
      <c r="X28" s="566"/>
      <c r="Y28" s="567"/>
      <c r="Z28" s="478" t="s">
        <v>181</v>
      </c>
      <c r="AA28" s="458"/>
      <c r="AB28" s="458"/>
      <c r="AC28" s="458"/>
      <c r="AD28" s="458"/>
      <c r="AE28" s="458"/>
      <c r="AF28" s="458"/>
      <c r="AG28" s="459"/>
      <c r="AH28" s="479" t="s">
        <v>144</v>
      </c>
      <c r="AI28" s="480"/>
      <c r="AJ28" s="480"/>
      <c r="AK28" s="480"/>
      <c r="AL28" s="519"/>
      <c r="AM28" s="479" t="s">
        <v>144</v>
      </c>
      <c r="AN28" s="480"/>
      <c r="AO28" s="480"/>
      <c r="AP28" s="480"/>
      <c r="AQ28" s="480"/>
      <c r="AR28" s="519"/>
      <c r="AS28" s="479" t="s">
        <v>144</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15224667</v>
      </c>
      <c r="BO28" s="392"/>
      <c r="BP28" s="392"/>
      <c r="BQ28" s="392"/>
      <c r="BR28" s="392"/>
      <c r="BS28" s="392"/>
      <c r="BT28" s="392"/>
      <c r="BU28" s="393"/>
      <c r="BV28" s="391">
        <v>15200116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183</v>
      </c>
      <c r="F29" s="458"/>
      <c r="G29" s="458"/>
      <c r="H29" s="458"/>
      <c r="I29" s="458"/>
      <c r="J29" s="458"/>
      <c r="K29" s="459"/>
      <c r="L29" s="479">
        <v>44</v>
      </c>
      <c r="M29" s="480"/>
      <c r="N29" s="480"/>
      <c r="O29" s="480"/>
      <c r="P29" s="519"/>
      <c r="Q29" s="479">
        <v>6480</v>
      </c>
      <c r="R29" s="480"/>
      <c r="S29" s="480"/>
      <c r="T29" s="480"/>
      <c r="U29" s="480"/>
      <c r="V29" s="519"/>
      <c r="W29" s="579"/>
      <c r="X29" s="580"/>
      <c r="Y29" s="581"/>
      <c r="Z29" s="478" t="s">
        <v>184</v>
      </c>
      <c r="AA29" s="458"/>
      <c r="AB29" s="458"/>
      <c r="AC29" s="458"/>
      <c r="AD29" s="458"/>
      <c r="AE29" s="458"/>
      <c r="AF29" s="458"/>
      <c r="AG29" s="459"/>
      <c r="AH29" s="479">
        <v>8342</v>
      </c>
      <c r="AI29" s="480"/>
      <c r="AJ29" s="480"/>
      <c r="AK29" s="480"/>
      <c r="AL29" s="519"/>
      <c r="AM29" s="479">
        <v>28573386</v>
      </c>
      <c r="AN29" s="480"/>
      <c r="AO29" s="480"/>
      <c r="AP29" s="480"/>
      <c r="AQ29" s="480"/>
      <c r="AR29" s="519"/>
      <c r="AS29" s="479">
        <v>3425</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1031025</v>
      </c>
      <c r="BO29" s="429"/>
      <c r="BP29" s="429"/>
      <c r="BQ29" s="429"/>
      <c r="BR29" s="429"/>
      <c r="BS29" s="429"/>
      <c r="BT29" s="429"/>
      <c r="BU29" s="430"/>
      <c r="BV29" s="428">
        <v>950569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100</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29863964</v>
      </c>
      <c r="BO30" s="602"/>
      <c r="BP30" s="602"/>
      <c r="BQ30" s="602"/>
      <c r="BR30" s="602"/>
      <c r="BS30" s="602"/>
      <c r="BT30" s="602"/>
      <c r="BU30" s="603"/>
      <c r="BV30" s="601">
        <v>25552793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194</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7</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f>IF(AO34="","",MAX(C34:D43,U34:V43)+1)</f>
        <v>12</v>
      </c>
      <c r="AN34" s="614"/>
      <c r="AO34" s="615" t="str">
        <f>IF('各会計、関係団体の財政状況及び健全化判断比率'!B33="","",'各会計、関係団体の財政状況及び健全化判断比率'!B33)</f>
        <v>病院事業</v>
      </c>
      <c r="AP34" s="615"/>
      <c r="AQ34" s="615"/>
      <c r="AR34" s="615"/>
      <c r="AS34" s="615"/>
      <c r="AT34" s="615"/>
      <c r="AU34" s="615"/>
      <c r="AV34" s="615"/>
      <c r="AW34" s="615"/>
      <c r="AX34" s="615"/>
      <c r="AY34" s="615"/>
      <c r="AZ34" s="615"/>
      <c r="BA34" s="615"/>
      <c r="BB34" s="615"/>
      <c r="BC34" s="615"/>
      <c r="BD34" s="213"/>
      <c r="BE34" s="614">
        <f>IF(BG34="","",MAX(C34:D43,U34:V43,AM34:AN43)+1)</f>
        <v>15</v>
      </c>
      <c r="BF34" s="614"/>
      <c r="BG34" s="615" t="str">
        <f>IF('各会計、関係団体の財政状況及び健全化判断比率'!B36="","",'各会計、関係団体の財政状況及び健全化判断比率'!B36)</f>
        <v>と畜場・市場事業</v>
      </c>
      <c r="BH34" s="615"/>
      <c r="BI34" s="615"/>
      <c r="BJ34" s="615"/>
      <c r="BK34" s="615"/>
      <c r="BL34" s="615"/>
      <c r="BM34" s="615"/>
      <c r="BN34" s="615"/>
      <c r="BO34" s="615"/>
      <c r="BP34" s="615"/>
      <c r="BQ34" s="615"/>
      <c r="BR34" s="615"/>
      <c r="BS34" s="615"/>
      <c r="BT34" s="615"/>
      <c r="BU34" s="615"/>
      <c r="BV34" s="213"/>
      <c r="BW34" s="614">
        <f>IF(BY34="","",MAX(C34:D43,U34:V43,AM34:AN43,BE34:BF43)+1)</f>
        <v>18</v>
      </c>
      <c r="BX34" s="614"/>
      <c r="BY34" s="615" t="str">
        <f>IF('各会計、関係団体の財政状況及び健全化判断比率'!B68="","",'各会計、関係団体の財政状況及び健全化判断比率'!B68)</f>
        <v>浜名湖競艇企業団</v>
      </c>
      <c r="BZ34" s="615"/>
      <c r="CA34" s="615"/>
      <c r="CB34" s="615"/>
      <c r="CC34" s="615"/>
      <c r="CD34" s="615"/>
      <c r="CE34" s="615"/>
      <c r="CF34" s="615"/>
      <c r="CG34" s="615"/>
      <c r="CH34" s="615"/>
      <c r="CI34" s="615"/>
      <c r="CJ34" s="615"/>
      <c r="CK34" s="615"/>
      <c r="CL34" s="615"/>
      <c r="CM34" s="615"/>
      <c r="CN34" s="213"/>
      <c r="CO34" s="614">
        <f>IF(CQ34="","",MAX(C34:D43,U34:V43,AM34:AN43,BE34:BF43,BW34:BX43)+1)</f>
        <v>24</v>
      </c>
      <c r="CP34" s="614"/>
      <c r="CQ34" s="615" t="str">
        <f>IF('各会計、関係団体の財政状況及び健全化判断比率'!BS7="","",'各会計、関係団体の財政状況及び健全化判断比率'!BS7)</f>
        <v>浜松市医療公社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母子父子寡婦福祉資金貸付事業</v>
      </c>
      <c r="F35" s="615"/>
      <c r="G35" s="615"/>
      <c r="H35" s="615"/>
      <c r="I35" s="615"/>
      <c r="J35" s="615"/>
      <c r="K35" s="615"/>
      <c r="L35" s="615"/>
      <c r="M35" s="615"/>
      <c r="N35" s="615"/>
      <c r="O35" s="615"/>
      <c r="P35" s="615"/>
      <c r="Q35" s="615"/>
      <c r="R35" s="615"/>
      <c r="S35" s="615"/>
      <c r="T35" s="213"/>
      <c r="U35" s="614">
        <f>IF(W35="","",U34+1)</f>
        <v>8</v>
      </c>
      <c r="V35" s="614"/>
      <c r="W35" s="615" t="str">
        <f>IF('各会計、関係団体の財政状況及び健全化判断比率'!B29="","",'各会計、関係団体の財政状況及び健全化判断比率'!B29)</f>
        <v>介護保険事業</v>
      </c>
      <c r="X35" s="615"/>
      <c r="Y35" s="615"/>
      <c r="Z35" s="615"/>
      <c r="AA35" s="615"/>
      <c r="AB35" s="615"/>
      <c r="AC35" s="615"/>
      <c r="AD35" s="615"/>
      <c r="AE35" s="615"/>
      <c r="AF35" s="615"/>
      <c r="AG35" s="615"/>
      <c r="AH35" s="615"/>
      <c r="AI35" s="615"/>
      <c r="AJ35" s="615"/>
      <c r="AK35" s="615"/>
      <c r="AL35" s="213"/>
      <c r="AM35" s="614">
        <f t="shared" ref="AM35:AM43" si="0">IF(AO35="","",AM34+1)</f>
        <v>13</v>
      </c>
      <c r="AN35" s="614"/>
      <c r="AO35" s="615" t="str">
        <f>IF('各会計、関係団体の財政状況及び健全化判断比率'!B34="","",'各会計、関係団体の財政状況及び健全化判断比率'!B34)</f>
        <v>水道事業</v>
      </c>
      <c r="AP35" s="615"/>
      <c r="AQ35" s="615"/>
      <c r="AR35" s="615"/>
      <c r="AS35" s="615"/>
      <c r="AT35" s="615"/>
      <c r="AU35" s="615"/>
      <c r="AV35" s="615"/>
      <c r="AW35" s="615"/>
      <c r="AX35" s="615"/>
      <c r="AY35" s="615"/>
      <c r="AZ35" s="615"/>
      <c r="BA35" s="615"/>
      <c r="BB35" s="615"/>
      <c r="BC35" s="615"/>
      <c r="BD35" s="213"/>
      <c r="BE35" s="614">
        <f t="shared" ref="BE35:BE43" si="1">IF(BG35="","",BE34+1)</f>
        <v>16</v>
      </c>
      <c r="BF35" s="614"/>
      <c r="BG35" s="615" t="str">
        <f>IF('各会計、関係団体の財政状況及び健全化判断比率'!B37="","",'各会計、関係団体の財政状況及び健全化判断比率'!B37)</f>
        <v>農業集落排水事業</v>
      </c>
      <c r="BH35" s="615"/>
      <c r="BI35" s="615"/>
      <c r="BJ35" s="615"/>
      <c r="BK35" s="615"/>
      <c r="BL35" s="615"/>
      <c r="BM35" s="615"/>
      <c r="BN35" s="615"/>
      <c r="BO35" s="615"/>
      <c r="BP35" s="615"/>
      <c r="BQ35" s="615"/>
      <c r="BR35" s="615"/>
      <c r="BS35" s="615"/>
      <c r="BT35" s="615"/>
      <c r="BU35" s="615"/>
      <c r="BV35" s="213"/>
      <c r="BW35" s="614">
        <f t="shared" ref="BW35:BW43" si="2">IF(BY35="","",BW34+1)</f>
        <v>19</v>
      </c>
      <c r="BX35" s="614"/>
      <c r="BY35" s="615" t="str">
        <f>IF('各会計、関係団体の財政状況及び健全化判断比率'!B69="","",'各会計、関係団体の財政状況及び健全化判断比率'!B69)</f>
        <v>浜名学園組合</v>
      </c>
      <c r="BZ35" s="615"/>
      <c r="CA35" s="615"/>
      <c r="CB35" s="615"/>
      <c r="CC35" s="615"/>
      <c r="CD35" s="615"/>
      <c r="CE35" s="615"/>
      <c r="CF35" s="615"/>
      <c r="CG35" s="615"/>
      <c r="CH35" s="615"/>
      <c r="CI35" s="615"/>
      <c r="CJ35" s="615"/>
      <c r="CK35" s="615"/>
      <c r="CL35" s="615"/>
      <c r="CM35" s="615"/>
      <c r="CN35" s="213"/>
      <c r="CO35" s="614">
        <f t="shared" ref="CO35:CO43" si="3">IF(CQ35="","",CO34+1)</f>
        <v>25</v>
      </c>
      <c r="CP35" s="614"/>
      <c r="CQ35" s="615" t="str">
        <f>IF('各会計、関係団体の財政状況及び健全化判断比率'!BS8="","",'各会計、関係団体の財政状況及び健全化判断比率'!BS8)</f>
        <v>浜松市花みどり振興財団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f>IF(E36="","",C35+1)</f>
        <v>3</v>
      </c>
      <c r="D36" s="614"/>
      <c r="E36" s="615" t="str">
        <f>IF('各会計、関係団体の財政状況及び健全化判断比率'!B9="","",'各会計、関係団体の財政状況及び健全化判断比率'!B9)</f>
        <v>公共用地取得事業</v>
      </c>
      <c r="F36" s="615"/>
      <c r="G36" s="615"/>
      <c r="H36" s="615"/>
      <c r="I36" s="615"/>
      <c r="J36" s="615"/>
      <c r="K36" s="615"/>
      <c r="L36" s="615"/>
      <c r="M36" s="615"/>
      <c r="N36" s="615"/>
      <c r="O36" s="615"/>
      <c r="P36" s="615"/>
      <c r="Q36" s="615"/>
      <c r="R36" s="615"/>
      <c r="S36" s="615"/>
      <c r="T36" s="213"/>
      <c r="U36" s="614">
        <f t="shared" ref="U36:U43" si="4">IF(W36="","",U35+1)</f>
        <v>9</v>
      </c>
      <c r="V36" s="614"/>
      <c r="W36" s="615" t="str">
        <f>IF('各会計、関係団体の財政状況及び健全化判断比率'!B30="","",'各会計、関係団体の財政状況及び健全化判断比率'!B30)</f>
        <v>後期高齢者医療事業</v>
      </c>
      <c r="X36" s="615"/>
      <c r="Y36" s="615"/>
      <c r="Z36" s="615"/>
      <c r="AA36" s="615"/>
      <c r="AB36" s="615"/>
      <c r="AC36" s="615"/>
      <c r="AD36" s="615"/>
      <c r="AE36" s="615"/>
      <c r="AF36" s="615"/>
      <c r="AG36" s="615"/>
      <c r="AH36" s="615"/>
      <c r="AI36" s="615"/>
      <c r="AJ36" s="615"/>
      <c r="AK36" s="615"/>
      <c r="AL36" s="213"/>
      <c r="AM36" s="614">
        <f t="shared" si="0"/>
        <v>14</v>
      </c>
      <c r="AN36" s="614"/>
      <c r="AO36" s="615" t="str">
        <f>IF('各会計、関係団体の財政状況及び健全化判断比率'!B35="","",'各会計、関係団体の財政状況及び健全化判断比率'!B35)</f>
        <v>下水道事業</v>
      </c>
      <c r="AP36" s="615"/>
      <c r="AQ36" s="615"/>
      <c r="AR36" s="615"/>
      <c r="AS36" s="615"/>
      <c r="AT36" s="615"/>
      <c r="AU36" s="615"/>
      <c r="AV36" s="615"/>
      <c r="AW36" s="615"/>
      <c r="AX36" s="615"/>
      <c r="AY36" s="615"/>
      <c r="AZ36" s="615"/>
      <c r="BA36" s="615"/>
      <c r="BB36" s="615"/>
      <c r="BC36" s="615"/>
      <c r="BD36" s="213"/>
      <c r="BE36" s="614">
        <f t="shared" si="1"/>
        <v>17</v>
      </c>
      <c r="BF36" s="614"/>
      <c r="BG36" s="615" t="str">
        <f>IF('各会計、関係団体の財政状況及び健全化判断比率'!B38="","",'各会計、関係団体の財政状況及び健全化判断比率'!B38)</f>
        <v>中央卸売市場事業</v>
      </c>
      <c r="BH36" s="615"/>
      <c r="BI36" s="615"/>
      <c r="BJ36" s="615"/>
      <c r="BK36" s="615"/>
      <c r="BL36" s="615"/>
      <c r="BM36" s="615"/>
      <c r="BN36" s="615"/>
      <c r="BO36" s="615"/>
      <c r="BP36" s="615"/>
      <c r="BQ36" s="615"/>
      <c r="BR36" s="615"/>
      <c r="BS36" s="615"/>
      <c r="BT36" s="615"/>
      <c r="BU36" s="615"/>
      <c r="BV36" s="213"/>
      <c r="BW36" s="614">
        <f t="shared" si="2"/>
        <v>20</v>
      </c>
      <c r="BX36" s="614"/>
      <c r="BY36" s="615" t="str">
        <f>IF('各会計、関係団体の財政状況及び健全化判断比率'!B70="","",'各会計、関係団体の財政状況及び健全化判断比率'!B70)</f>
        <v>養護老人ホームとよおか管理組合</v>
      </c>
      <c r="BZ36" s="615"/>
      <c r="CA36" s="615"/>
      <c r="CB36" s="615"/>
      <c r="CC36" s="615"/>
      <c r="CD36" s="615"/>
      <c r="CE36" s="615"/>
      <c r="CF36" s="615"/>
      <c r="CG36" s="615"/>
      <c r="CH36" s="615"/>
      <c r="CI36" s="615"/>
      <c r="CJ36" s="615"/>
      <c r="CK36" s="615"/>
      <c r="CL36" s="615"/>
      <c r="CM36" s="615"/>
      <c r="CN36" s="213"/>
      <c r="CO36" s="614">
        <f t="shared" si="3"/>
        <v>26</v>
      </c>
      <c r="CP36" s="614"/>
      <c r="CQ36" s="615" t="str">
        <f>IF('各会計、関係団体の財政状況及び健全化判断比率'!BS9="","",'各会計、関係団体の財政状況及び健全化判断比率'!BS9)</f>
        <v>浜松国際交流協会</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f>IF(E37="","",C36+1)</f>
        <v>4</v>
      </c>
      <c r="D37" s="614"/>
      <c r="E37" s="615" t="str">
        <f>IF('各会計、関係団体の財政状況及び健全化判断比率'!B10="","",'各会計、関係団体の財政状況及び健全化判断比率'!B10)</f>
        <v>育英事業</v>
      </c>
      <c r="F37" s="615"/>
      <c r="G37" s="615"/>
      <c r="H37" s="615"/>
      <c r="I37" s="615"/>
      <c r="J37" s="615"/>
      <c r="K37" s="615"/>
      <c r="L37" s="615"/>
      <c r="M37" s="615"/>
      <c r="N37" s="615"/>
      <c r="O37" s="615"/>
      <c r="P37" s="615"/>
      <c r="Q37" s="615"/>
      <c r="R37" s="615"/>
      <c r="S37" s="615"/>
      <c r="T37" s="213"/>
      <c r="U37" s="614">
        <f t="shared" si="4"/>
        <v>10</v>
      </c>
      <c r="V37" s="614"/>
      <c r="W37" s="615" t="str">
        <f>IF('各会計、関係団体の財政状況及び健全化判断比率'!B31="","",'各会計、関係団体の財政状況及び健全化判断比率'!B31)</f>
        <v>小型自動車競走事業</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21</v>
      </c>
      <c r="BX37" s="614"/>
      <c r="BY37" s="615" t="str">
        <f>IF('各会計、関係団体の財政状況及び健全化判断比率'!B71="","",'各会計、関係団体の財政状況及び健全化判断比率'!B71)</f>
        <v>静岡県後期高齢者医療広域連合（一般会計）</v>
      </c>
      <c r="BZ37" s="615"/>
      <c r="CA37" s="615"/>
      <c r="CB37" s="615"/>
      <c r="CC37" s="615"/>
      <c r="CD37" s="615"/>
      <c r="CE37" s="615"/>
      <c r="CF37" s="615"/>
      <c r="CG37" s="615"/>
      <c r="CH37" s="615"/>
      <c r="CI37" s="615"/>
      <c r="CJ37" s="615"/>
      <c r="CK37" s="615"/>
      <c r="CL37" s="615"/>
      <c r="CM37" s="615"/>
      <c r="CN37" s="213"/>
      <c r="CO37" s="614">
        <f t="shared" si="3"/>
        <v>27</v>
      </c>
      <c r="CP37" s="614"/>
      <c r="CQ37" s="615" t="str">
        <f>IF('各会計、関係団体の財政状況及び健全化判断比率'!BS10="","",'各会計、関係団体の財政状況及び健全化判断比率'!BS10)</f>
        <v>浜松市勤労福祉協会</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f t="shared" ref="C38:C43" si="5">IF(E38="","",C37+1)</f>
        <v>5</v>
      </c>
      <c r="D38" s="614"/>
      <c r="E38" s="615" t="str">
        <f>IF('各会計、関係団体の財政状況及び健全化判断比率'!B11="","",'各会計、関係団体の財政状況及び健全化判断比率'!B11)</f>
        <v>学童等災害共済事業</v>
      </c>
      <c r="F38" s="615"/>
      <c r="G38" s="615"/>
      <c r="H38" s="615"/>
      <c r="I38" s="615"/>
      <c r="J38" s="615"/>
      <c r="K38" s="615"/>
      <c r="L38" s="615"/>
      <c r="M38" s="615"/>
      <c r="N38" s="615"/>
      <c r="O38" s="615"/>
      <c r="P38" s="615"/>
      <c r="Q38" s="615"/>
      <c r="R38" s="615"/>
      <c r="S38" s="615"/>
      <c r="T38" s="213"/>
      <c r="U38" s="614">
        <f t="shared" si="4"/>
        <v>11</v>
      </c>
      <c r="V38" s="614"/>
      <c r="W38" s="615" t="str">
        <f>IF('各会計、関係団体の財政状況及び健全化判断比率'!B32="","",'各会計、関係団体の財政状況及び健全化判断比率'!B32)</f>
        <v>駐車場事業</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22</v>
      </c>
      <c r="BX38" s="614"/>
      <c r="BY38" s="615" t="str">
        <f>IF('各会計、関係団体の財政状況及び健全化判断比率'!B72="","",'各会計、関係団体の財政状況及び健全化判断比率'!B72)</f>
        <v>静岡県後期高齢者医療広域連合（特別会計）</v>
      </c>
      <c r="BZ38" s="615"/>
      <c r="CA38" s="615"/>
      <c r="CB38" s="615"/>
      <c r="CC38" s="615"/>
      <c r="CD38" s="615"/>
      <c r="CE38" s="615"/>
      <c r="CF38" s="615"/>
      <c r="CG38" s="615"/>
      <c r="CH38" s="615"/>
      <c r="CI38" s="615"/>
      <c r="CJ38" s="615"/>
      <c r="CK38" s="615"/>
      <c r="CL38" s="615"/>
      <c r="CM38" s="615"/>
      <c r="CN38" s="213"/>
      <c r="CO38" s="614">
        <f t="shared" si="3"/>
        <v>28</v>
      </c>
      <c r="CP38" s="614"/>
      <c r="CQ38" s="615" t="str">
        <f>IF('各会計、関係団体の財政状況及び健全化判断比率'!BS11="","",'各会計、関係団体の財政状況及び健全化判断比率'!BS11)</f>
        <v>浜松まちづくり公社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f t="shared" si="5"/>
        <v>6</v>
      </c>
      <c r="D39" s="614"/>
      <c r="E39" s="615" t="str">
        <f>IF('各会計、関係団体の財政状況及び健全化判断比率'!B12="","",'各会計、関係団体の財政状況及び健全化判断比率'!B12)</f>
        <v>公債管理</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23</v>
      </c>
      <c r="BX39" s="614"/>
      <c r="BY39" s="615" t="str">
        <f>IF('各会計、関係団体の財政状況及び健全化判断比率'!B73="","",'各会計、関係団体の財政状況及び健全化判断比率'!B73)</f>
        <v>静岡地方税滞納整理機構</v>
      </c>
      <c r="BZ39" s="615"/>
      <c r="CA39" s="615"/>
      <c r="CB39" s="615"/>
      <c r="CC39" s="615"/>
      <c r="CD39" s="615"/>
      <c r="CE39" s="615"/>
      <c r="CF39" s="615"/>
      <c r="CG39" s="615"/>
      <c r="CH39" s="615"/>
      <c r="CI39" s="615"/>
      <c r="CJ39" s="615"/>
      <c r="CK39" s="615"/>
      <c r="CL39" s="615"/>
      <c r="CM39" s="615"/>
      <c r="CN39" s="213"/>
      <c r="CO39" s="614">
        <f t="shared" si="3"/>
        <v>29</v>
      </c>
      <c r="CP39" s="614"/>
      <c r="CQ39" s="615" t="str">
        <f>IF('各会計、関係団体の財政状況及び健全化判断比率'!BS12="","",'各会計、関係団体の財政状況及び健全化判断比率'!BS12)</f>
        <v>浜松市文化振興財団</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30</v>
      </c>
      <c r="CP40" s="614"/>
      <c r="CQ40" s="615" t="str">
        <f>IF('各会計、関係団体の財政状況及び健全化判断比率'!BS13="","",'各会計、関係団体の財政状況及び健全化判断比率'!BS13)</f>
        <v>浜松交響楽団</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31</v>
      </c>
      <c r="CP41" s="614"/>
      <c r="CQ41" s="615" t="str">
        <f>IF('各会計、関係団体の財政状況及び健全化判断比率'!BS14="","",'各会計、関係団体の財政状況及び健全化判断比率'!BS14)</f>
        <v>浜松市清掃公社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32</v>
      </c>
      <c r="CP42" s="614"/>
      <c r="CQ42" s="615" t="str">
        <f>IF('各会計、関係団体の財政状況及び健全化判断比率'!BS15="","",'各会計、関係団体の財政状況及び健全化判断比率'!BS15)</f>
        <v>なゆた浜北</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33</v>
      </c>
      <c r="CP43" s="614"/>
      <c r="CQ43" s="615" t="str">
        <f>IF('各会計、関係団体の財政状況及び健全化判断比率'!BS16="","",'各会計、関係団体の財政状況及び健全化判断比率'!BS16)</f>
        <v>浜松地域イノベーション推進機構</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TppwSUh+rqyqoTcWi/BBv49+bB3BgUgWLs9KsbnmTCnu1d3l6ox8JZuq3epD7Dw55r/dFhn5AJLKhxMzKVDsxA==" saltValue="AjuorzpG7vPtn5hQ0jQv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06" t="s">
        <v>571</v>
      </c>
      <c r="D34" s="1206"/>
      <c r="E34" s="1207"/>
      <c r="F34" s="32">
        <v>6.5</v>
      </c>
      <c r="G34" s="33">
        <v>6.83</v>
      </c>
      <c r="H34" s="33">
        <v>7.24</v>
      </c>
      <c r="I34" s="33">
        <v>6.02</v>
      </c>
      <c r="J34" s="34">
        <v>5.66</v>
      </c>
      <c r="K34" s="22"/>
      <c r="L34" s="22"/>
      <c r="M34" s="22"/>
      <c r="N34" s="22"/>
      <c r="O34" s="22"/>
      <c r="P34" s="22"/>
    </row>
    <row r="35" spans="1:16" ht="39" customHeight="1">
      <c r="A35" s="22"/>
      <c r="B35" s="35"/>
      <c r="C35" s="1200" t="s">
        <v>572</v>
      </c>
      <c r="D35" s="1201"/>
      <c r="E35" s="1202"/>
      <c r="F35" s="36">
        <v>3.26</v>
      </c>
      <c r="G35" s="37">
        <v>4.25</v>
      </c>
      <c r="H35" s="37">
        <v>3.82</v>
      </c>
      <c r="I35" s="37">
        <v>3.08</v>
      </c>
      <c r="J35" s="38">
        <v>2.81</v>
      </c>
      <c r="K35" s="22"/>
      <c r="L35" s="22"/>
      <c r="M35" s="22"/>
      <c r="N35" s="22"/>
      <c r="O35" s="22"/>
      <c r="P35" s="22"/>
    </row>
    <row r="36" spans="1:16" ht="39" customHeight="1">
      <c r="A36" s="22"/>
      <c r="B36" s="35"/>
      <c r="C36" s="1200" t="s">
        <v>573</v>
      </c>
      <c r="D36" s="1201"/>
      <c r="E36" s="1202"/>
      <c r="F36" s="36">
        <v>1.66</v>
      </c>
      <c r="G36" s="37">
        <v>1.75</v>
      </c>
      <c r="H36" s="37">
        <v>1.55</v>
      </c>
      <c r="I36" s="37">
        <v>1.35</v>
      </c>
      <c r="J36" s="38">
        <v>1.45</v>
      </c>
      <c r="K36" s="22"/>
      <c r="L36" s="22"/>
      <c r="M36" s="22"/>
      <c r="N36" s="22"/>
      <c r="O36" s="22"/>
      <c r="P36" s="22"/>
    </row>
    <row r="37" spans="1:16" ht="39" customHeight="1">
      <c r="A37" s="22"/>
      <c r="B37" s="35"/>
      <c r="C37" s="1200" t="s">
        <v>574</v>
      </c>
      <c r="D37" s="1201"/>
      <c r="E37" s="1202"/>
      <c r="F37" s="36">
        <v>1.1200000000000001</v>
      </c>
      <c r="G37" s="37">
        <v>1.29</v>
      </c>
      <c r="H37" s="37">
        <v>1.01</v>
      </c>
      <c r="I37" s="37">
        <v>1.28</v>
      </c>
      <c r="J37" s="38">
        <v>1.42</v>
      </c>
      <c r="K37" s="22"/>
      <c r="L37" s="22"/>
      <c r="M37" s="22"/>
      <c r="N37" s="22"/>
      <c r="O37" s="22"/>
      <c r="P37" s="22"/>
    </row>
    <row r="38" spans="1:16" ht="39" customHeight="1">
      <c r="A38" s="22"/>
      <c r="B38" s="35"/>
      <c r="C38" s="1200" t="s">
        <v>575</v>
      </c>
      <c r="D38" s="1201"/>
      <c r="E38" s="1202"/>
      <c r="F38" s="36">
        <v>0.62</v>
      </c>
      <c r="G38" s="37">
        <v>0.36</v>
      </c>
      <c r="H38" s="37">
        <v>0.47</v>
      </c>
      <c r="I38" s="37">
        <v>1.58</v>
      </c>
      <c r="J38" s="38">
        <v>0.79</v>
      </c>
      <c r="K38" s="22"/>
      <c r="L38" s="22"/>
      <c r="M38" s="22"/>
      <c r="N38" s="22"/>
      <c r="O38" s="22"/>
      <c r="P38" s="22"/>
    </row>
    <row r="39" spans="1:16" ht="39" customHeight="1">
      <c r="A39" s="22"/>
      <c r="B39" s="35"/>
      <c r="C39" s="1200" t="s">
        <v>576</v>
      </c>
      <c r="D39" s="1201"/>
      <c r="E39" s="1202"/>
      <c r="F39" s="36">
        <v>0.31</v>
      </c>
      <c r="G39" s="37">
        <v>0.25</v>
      </c>
      <c r="H39" s="37">
        <v>1.21</v>
      </c>
      <c r="I39" s="37">
        <v>0.24</v>
      </c>
      <c r="J39" s="38">
        <v>0.57999999999999996</v>
      </c>
      <c r="K39" s="22"/>
      <c r="L39" s="22"/>
      <c r="M39" s="22"/>
      <c r="N39" s="22"/>
      <c r="O39" s="22"/>
      <c r="P39" s="22"/>
    </row>
    <row r="40" spans="1:16" ht="39" customHeight="1">
      <c r="A40" s="22"/>
      <c r="B40" s="35"/>
      <c r="C40" s="1200" t="s">
        <v>577</v>
      </c>
      <c r="D40" s="1201"/>
      <c r="E40" s="1202"/>
      <c r="F40" s="36">
        <v>0.38</v>
      </c>
      <c r="G40" s="37">
        <v>0.38</v>
      </c>
      <c r="H40" s="37">
        <v>0.37</v>
      </c>
      <c r="I40" s="37">
        <v>0.32</v>
      </c>
      <c r="J40" s="38">
        <v>0.32</v>
      </c>
      <c r="K40" s="22"/>
      <c r="L40" s="22"/>
      <c r="M40" s="22"/>
      <c r="N40" s="22"/>
      <c r="O40" s="22"/>
      <c r="P40" s="22"/>
    </row>
    <row r="41" spans="1:16" ht="39" customHeight="1">
      <c r="A41" s="22"/>
      <c r="B41" s="35"/>
      <c r="C41" s="1200" t="s">
        <v>578</v>
      </c>
      <c r="D41" s="1201"/>
      <c r="E41" s="1202"/>
      <c r="F41" s="36">
        <v>7.0000000000000007E-2</v>
      </c>
      <c r="G41" s="37">
        <v>0</v>
      </c>
      <c r="H41" s="37">
        <v>0.02</v>
      </c>
      <c r="I41" s="37">
        <v>0</v>
      </c>
      <c r="J41" s="38">
        <v>0.03</v>
      </c>
      <c r="K41" s="22"/>
      <c r="L41" s="22"/>
      <c r="M41" s="22"/>
      <c r="N41" s="22"/>
      <c r="O41" s="22"/>
      <c r="P41" s="22"/>
    </row>
    <row r="42" spans="1:16" ht="39" customHeight="1">
      <c r="A42" s="22"/>
      <c r="B42" s="39"/>
      <c r="C42" s="1200" t="s">
        <v>579</v>
      </c>
      <c r="D42" s="1201"/>
      <c r="E42" s="1202"/>
      <c r="F42" s="36" t="s">
        <v>521</v>
      </c>
      <c r="G42" s="37" t="s">
        <v>521</v>
      </c>
      <c r="H42" s="37" t="s">
        <v>521</v>
      </c>
      <c r="I42" s="37" t="s">
        <v>521</v>
      </c>
      <c r="J42" s="38" t="s">
        <v>521</v>
      </c>
      <c r="K42" s="22"/>
      <c r="L42" s="22"/>
      <c r="M42" s="22"/>
      <c r="N42" s="22"/>
      <c r="O42" s="22"/>
      <c r="P42" s="22"/>
    </row>
    <row r="43" spans="1:16" ht="39" customHeight="1" thickBot="1">
      <c r="A43" s="22"/>
      <c r="B43" s="40"/>
      <c r="C43" s="1203" t="s">
        <v>580</v>
      </c>
      <c r="D43" s="1204"/>
      <c r="E43" s="1205"/>
      <c r="F43" s="41">
        <v>0.17</v>
      </c>
      <c r="G43" s="42">
        <v>0.08</v>
      </c>
      <c r="H43" s="42">
        <v>0.17</v>
      </c>
      <c r="I43" s="42">
        <v>0.06</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BxZGxuV9NW2MXc71QmTDP/beSKgUslEnXU2ZTvDCKKu+ZOEjhqL6Htu0N0gl8IshBgldeKu0sJFHoFzen43Kw==" saltValue="G5wmHPff/mVbTgpsQHqS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08" t="s">
        <v>10</v>
      </c>
      <c r="C45" s="1209"/>
      <c r="D45" s="58"/>
      <c r="E45" s="1214" t="s">
        <v>11</v>
      </c>
      <c r="F45" s="1214"/>
      <c r="G45" s="1214"/>
      <c r="H45" s="1214"/>
      <c r="I45" s="1214"/>
      <c r="J45" s="1215"/>
      <c r="K45" s="59">
        <v>35577</v>
      </c>
      <c r="L45" s="60">
        <v>33791</v>
      </c>
      <c r="M45" s="60">
        <v>33241</v>
      </c>
      <c r="N45" s="60">
        <v>32841</v>
      </c>
      <c r="O45" s="61">
        <v>31595</v>
      </c>
      <c r="P45" s="48"/>
      <c r="Q45" s="48"/>
      <c r="R45" s="48"/>
      <c r="S45" s="48"/>
      <c r="T45" s="48"/>
      <c r="U45" s="48"/>
    </row>
    <row r="46" spans="1:21" ht="30.75" customHeight="1">
      <c r="A46" s="48"/>
      <c r="B46" s="1210"/>
      <c r="C46" s="1211"/>
      <c r="D46" s="62"/>
      <c r="E46" s="1216" t="s">
        <v>12</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c r="A47" s="48"/>
      <c r="B47" s="1210"/>
      <c r="C47" s="1211"/>
      <c r="D47" s="62"/>
      <c r="E47" s="1216" t="s">
        <v>13</v>
      </c>
      <c r="F47" s="1216"/>
      <c r="G47" s="1216"/>
      <c r="H47" s="1216"/>
      <c r="I47" s="1216"/>
      <c r="J47" s="1217"/>
      <c r="K47" s="63">
        <v>2333</v>
      </c>
      <c r="L47" s="64">
        <v>2667</v>
      </c>
      <c r="M47" s="64">
        <v>3000</v>
      </c>
      <c r="N47" s="64">
        <v>3333</v>
      </c>
      <c r="O47" s="65">
        <v>3667</v>
      </c>
      <c r="P47" s="48"/>
      <c r="Q47" s="48"/>
      <c r="R47" s="48"/>
      <c r="S47" s="48"/>
      <c r="T47" s="48"/>
      <c r="U47" s="48"/>
    </row>
    <row r="48" spans="1:21" ht="30.75" customHeight="1">
      <c r="A48" s="48"/>
      <c r="B48" s="1210"/>
      <c r="C48" s="1211"/>
      <c r="D48" s="62"/>
      <c r="E48" s="1216" t="s">
        <v>14</v>
      </c>
      <c r="F48" s="1216"/>
      <c r="G48" s="1216"/>
      <c r="H48" s="1216"/>
      <c r="I48" s="1216"/>
      <c r="J48" s="1217"/>
      <c r="K48" s="63">
        <v>6286</v>
      </c>
      <c r="L48" s="64">
        <v>6216</v>
      </c>
      <c r="M48" s="64">
        <v>6494</v>
      </c>
      <c r="N48" s="64">
        <v>6185</v>
      </c>
      <c r="O48" s="65">
        <v>5618</v>
      </c>
      <c r="P48" s="48"/>
      <c r="Q48" s="48"/>
      <c r="R48" s="48"/>
      <c r="S48" s="48"/>
      <c r="T48" s="48"/>
      <c r="U48" s="48"/>
    </row>
    <row r="49" spans="1:21" ht="30.75" customHeight="1">
      <c r="A49" s="48"/>
      <c r="B49" s="1210"/>
      <c r="C49" s="1211"/>
      <c r="D49" s="62"/>
      <c r="E49" s="1216" t="s">
        <v>15</v>
      </c>
      <c r="F49" s="1216"/>
      <c r="G49" s="1216"/>
      <c r="H49" s="1216"/>
      <c r="I49" s="1216"/>
      <c r="J49" s="1217"/>
      <c r="K49" s="63">
        <v>4</v>
      </c>
      <c r="L49" s="64">
        <v>3</v>
      </c>
      <c r="M49" s="64">
        <v>3</v>
      </c>
      <c r="N49" s="64">
        <v>1</v>
      </c>
      <c r="O49" s="65">
        <v>1</v>
      </c>
      <c r="P49" s="48"/>
      <c r="Q49" s="48"/>
      <c r="R49" s="48"/>
      <c r="S49" s="48"/>
      <c r="T49" s="48"/>
      <c r="U49" s="48"/>
    </row>
    <row r="50" spans="1:21" ht="30.75" customHeight="1">
      <c r="A50" s="48"/>
      <c r="B50" s="1210"/>
      <c r="C50" s="1211"/>
      <c r="D50" s="62"/>
      <c r="E50" s="1216" t="s">
        <v>16</v>
      </c>
      <c r="F50" s="1216"/>
      <c r="G50" s="1216"/>
      <c r="H50" s="1216"/>
      <c r="I50" s="1216"/>
      <c r="J50" s="1217"/>
      <c r="K50" s="63">
        <v>1296</v>
      </c>
      <c r="L50" s="64">
        <v>1125</v>
      </c>
      <c r="M50" s="64">
        <v>1194</v>
      </c>
      <c r="N50" s="64">
        <v>1041</v>
      </c>
      <c r="O50" s="65">
        <v>1045</v>
      </c>
      <c r="P50" s="48"/>
      <c r="Q50" s="48"/>
      <c r="R50" s="48"/>
      <c r="S50" s="48"/>
      <c r="T50" s="48"/>
      <c r="U50" s="48"/>
    </row>
    <row r="51" spans="1:21" ht="30.75" customHeight="1">
      <c r="A51" s="48"/>
      <c r="B51" s="1212"/>
      <c r="C51" s="1213"/>
      <c r="D51" s="66"/>
      <c r="E51" s="1216" t="s">
        <v>17</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c r="A52" s="48"/>
      <c r="B52" s="1218" t="s">
        <v>18</v>
      </c>
      <c r="C52" s="1219"/>
      <c r="D52" s="66"/>
      <c r="E52" s="1216" t="s">
        <v>19</v>
      </c>
      <c r="F52" s="1216"/>
      <c r="G52" s="1216"/>
      <c r="H52" s="1216"/>
      <c r="I52" s="1216"/>
      <c r="J52" s="1217"/>
      <c r="K52" s="63">
        <v>31433</v>
      </c>
      <c r="L52" s="64">
        <v>31182</v>
      </c>
      <c r="M52" s="64">
        <v>31638</v>
      </c>
      <c r="N52" s="64">
        <v>32129</v>
      </c>
      <c r="O52" s="65">
        <v>31905</v>
      </c>
      <c r="P52" s="48"/>
      <c r="Q52" s="48"/>
      <c r="R52" s="48"/>
      <c r="S52" s="48"/>
      <c r="T52" s="48"/>
      <c r="U52" s="48"/>
    </row>
    <row r="53" spans="1:21" ht="30.75" customHeight="1" thickBot="1">
      <c r="A53" s="48"/>
      <c r="B53" s="1220" t="s">
        <v>20</v>
      </c>
      <c r="C53" s="1221"/>
      <c r="D53" s="67"/>
      <c r="E53" s="1222" t="s">
        <v>21</v>
      </c>
      <c r="F53" s="1222"/>
      <c r="G53" s="1222"/>
      <c r="H53" s="1222"/>
      <c r="I53" s="1222"/>
      <c r="J53" s="1223"/>
      <c r="K53" s="68">
        <v>14063</v>
      </c>
      <c r="L53" s="69">
        <v>12620</v>
      </c>
      <c r="M53" s="69">
        <v>12294</v>
      </c>
      <c r="N53" s="69">
        <v>11272</v>
      </c>
      <c r="O53" s="70">
        <v>10021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24" t="s">
        <v>24</v>
      </c>
      <c r="C57" s="1225"/>
      <c r="D57" s="1228" t="s">
        <v>25</v>
      </c>
      <c r="E57" s="1229"/>
      <c r="F57" s="1229"/>
      <c r="G57" s="1229"/>
      <c r="H57" s="1229"/>
      <c r="I57" s="1229"/>
      <c r="J57" s="1230"/>
      <c r="K57" s="82">
        <v>10500</v>
      </c>
      <c r="L57" s="83">
        <v>14000</v>
      </c>
      <c r="M57" s="83">
        <v>18000</v>
      </c>
      <c r="N57" s="83">
        <v>22500</v>
      </c>
      <c r="O57" s="84">
        <v>22500</v>
      </c>
    </row>
    <row r="58" spans="1:21" ht="31.5" customHeight="1" thickBot="1">
      <c r="B58" s="1226"/>
      <c r="C58" s="1227"/>
      <c r="D58" s="1231" t="s">
        <v>26</v>
      </c>
      <c r="E58" s="1232"/>
      <c r="F58" s="1232"/>
      <c r="G58" s="1232"/>
      <c r="H58" s="1232"/>
      <c r="I58" s="1232"/>
      <c r="J58" s="1233"/>
      <c r="K58" s="85">
        <v>5000</v>
      </c>
      <c r="L58" s="86">
        <v>7000</v>
      </c>
      <c r="M58" s="86">
        <v>9333</v>
      </c>
      <c r="N58" s="86">
        <v>12000</v>
      </c>
      <c r="O58" s="87">
        <v>15000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ZLW+trg+rftQVDWN4343uo/ouB2Qsv/dDXhKS+FFqxZo2pZq2prMCvA5AcKkSFMY6dDCbnRn0pulSvbdNQw5w==" saltValue="8qzLi5hWqND7npg/Jeun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562</v>
      </c>
      <c r="J40" s="99" t="s">
        <v>563</v>
      </c>
      <c r="K40" s="99" t="s">
        <v>564</v>
      </c>
      <c r="L40" s="99" t="s">
        <v>565</v>
      </c>
      <c r="M40" s="100" t="s">
        <v>566</v>
      </c>
    </row>
    <row r="41" spans="2:13" ht="27.75" customHeight="1">
      <c r="B41" s="1234" t="s">
        <v>29</v>
      </c>
      <c r="C41" s="1235"/>
      <c r="D41" s="101"/>
      <c r="E41" s="1240" t="s">
        <v>30</v>
      </c>
      <c r="F41" s="1240"/>
      <c r="G41" s="1240"/>
      <c r="H41" s="1241"/>
      <c r="I41" s="102">
        <v>286862</v>
      </c>
      <c r="J41" s="103">
        <v>283000</v>
      </c>
      <c r="K41" s="103">
        <v>281064</v>
      </c>
      <c r="L41" s="103">
        <v>282790</v>
      </c>
      <c r="M41" s="104">
        <v>281322</v>
      </c>
    </row>
    <row r="42" spans="2:13" ht="27.75" customHeight="1">
      <c r="B42" s="1236"/>
      <c r="C42" s="1237"/>
      <c r="D42" s="105"/>
      <c r="E42" s="1242" t="s">
        <v>31</v>
      </c>
      <c r="F42" s="1242"/>
      <c r="G42" s="1242"/>
      <c r="H42" s="1243"/>
      <c r="I42" s="106">
        <v>12493</v>
      </c>
      <c r="J42" s="107">
        <v>12337</v>
      </c>
      <c r="K42" s="107">
        <v>11522</v>
      </c>
      <c r="L42" s="107">
        <v>10676</v>
      </c>
      <c r="M42" s="108">
        <v>9466</v>
      </c>
    </row>
    <row r="43" spans="2:13" ht="27.75" customHeight="1">
      <c r="B43" s="1236"/>
      <c r="C43" s="1237"/>
      <c r="D43" s="105"/>
      <c r="E43" s="1242" t="s">
        <v>32</v>
      </c>
      <c r="F43" s="1242"/>
      <c r="G43" s="1242"/>
      <c r="H43" s="1243"/>
      <c r="I43" s="106">
        <v>88999</v>
      </c>
      <c r="J43" s="107">
        <v>84325</v>
      </c>
      <c r="K43" s="107">
        <v>84476</v>
      </c>
      <c r="L43" s="107">
        <v>77038</v>
      </c>
      <c r="M43" s="108">
        <v>70958</v>
      </c>
    </row>
    <row r="44" spans="2:13" ht="27.75" customHeight="1">
      <c r="B44" s="1236"/>
      <c r="C44" s="1237"/>
      <c r="D44" s="105"/>
      <c r="E44" s="1242" t="s">
        <v>33</v>
      </c>
      <c r="F44" s="1242"/>
      <c r="G44" s="1242"/>
      <c r="H44" s="1243"/>
      <c r="I44" s="106">
        <v>98</v>
      </c>
      <c r="J44" s="107">
        <v>81</v>
      </c>
      <c r="K44" s="107">
        <v>63</v>
      </c>
      <c r="L44" s="107">
        <v>52</v>
      </c>
      <c r="M44" s="108">
        <v>41</v>
      </c>
    </row>
    <row r="45" spans="2:13" ht="27.75" customHeight="1">
      <c r="B45" s="1236"/>
      <c r="C45" s="1237"/>
      <c r="D45" s="105"/>
      <c r="E45" s="1242" t="s">
        <v>34</v>
      </c>
      <c r="F45" s="1242"/>
      <c r="G45" s="1242"/>
      <c r="H45" s="1243"/>
      <c r="I45" s="106">
        <v>39382</v>
      </c>
      <c r="J45" s="107">
        <v>37202</v>
      </c>
      <c r="K45" s="107">
        <v>37163</v>
      </c>
      <c r="L45" s="107">
        <v>69090</v>
      </c>
      <c r="M45" s="108">
        <v>66422</v>
      </c>
    </row>
    <row r="46" spans="2:13" ht="27.75" customHeight="1">
      <c r="B46" s="1236"/>
      <c r="C46" s="1237"/>
      <c r="D46" s="109"/>
      <c r="E46" s="1242" t="s">
        <v>35</v>
      </c>
      <c r="F46" s="1242"/>
      <c r="G46" s="1242"/>
      <c r="H46" s="1243"/>
      <c r="I46" s="106" t="s">
        <v>521</v>
      </c>
      <c r="J46" s="107" t="s">
        <v>521</v>
      </c>
      <c r="K46" s="107" t="s">
        <v>521</v>
      </c>
      <c r="L46" s="107" t="s">
        <v>521</v>
      </c>
      <c r="M46" s="108" t="s">
        <v>521</v>
      </c>
    </row>
    <row r="47" spans="2:13" ht="27.75" customHeight="1">
      <c r="B47" s="1236"/>
      <c r="C47" s="1237"/>
      <c r="D47" s="110"/>
      <c r="E47" s="1244" t="s">
        <v>36</v>
      </c>
      <c r="F47" s="1245"/>
      <c r="G47" s="1245"/>
      <c r="H47" s="1246"/>
      <c r="I47" s="106" t="s">
        <v>521</v>
      </c>
      <c r="J47" s="107" t="s">
        <v>521</v>
      </c>
      <c r="K47" s="107" t="s">
        <v>521</v>
      </c>
      <c r="L47" s="107" t="s">
        <v>521</v>
      </c>
      <c r="M47" s="108" t="s">
        <v>521</v>
      </c>
    </row>
    <row r="48" spans="2:13" ht="27.75" customHeight="1">
      <c r="B48" s="1236"/>
      <c r="C48" s="1237"/>
      <c r="D48" s="105"/>
      <c r="E48" s="1242" t="s">
        <v>37</v>
      </c>
      <c r="F48" s="1242"/>
      <c r="G48" s="1242"/>
      <c r="H48" s="1243"/>
      <c r="I48" s="106" t="s">
        <v>521</v>
      </c>
      <c r="J48" s="107" t="s">
        <v>521</v>
      </c>
      <c r="K48" s="107" t="s">
        <v>521</v>
      </c>
      <c r="L48" s="107" t="s">
        <v>521</v>
      </c>
      <c r="M48" s="108" t="s">
        <v>521</v>
      </c>
    </row>
    <row r="49" spans="2:13" ht="27.75" customHeight="1">
      <c r="B49" s="1238"/>
      <c r="C49" s="1239"/>
      <c r="D49" s="105"/>
      <c r="E49" s="1242" t="s">
        <v>38</v>
      </c>
      <c r="F49" s="1242"/>
      <c r="G49" s="1242"/>
      <c r="H49" s="1243"/>
      <c r="I49" s="106" t="s">
        <v>521</v>
      </c>
      <c r="J49" s="107" t="s">
        <v>521</v>
      </c>
      <c r="K49" s="107" t="s">
        <v>521</v>
      </c>
      <c r="L49" s="107" t="s">
        <v>521</v>
      </c>
      <c r="M49" s="108" t="s">
        <v>521</v>
      </c>
    </row>
    <row r="50" spans="2:13" ht="27.75" customHeight="1">
      <c r="B50" s="1247" t="s">
        <v>39</v>
      </c>
      <c r="C50" s="1248"/>
      <c r="D50" s="111"/>
      <c r="E50" s="1242" t="s">
        <v>40</v>
      </c>
      <c r="F50" s="1242"/>
      <c r="G50" s="1242"/>
      <c r="H50" s="1243"/>
      <c r="I50" s="106">
        <v>63039</v>
      </c>
      <c r="J50" s="107">
        <v>63080</v>
      </c>
      <c r="K50" s="107">
        <v>65273</v>
      </c>
      <c r="L50" s="107">
        <v>69834</v>
      </c>
      <c r="M50" s="108">
        <v>77197</v>
      </c>
    </row>
    <row r="51" spans="2:13" ht="27.75" customHeight="1">
      <c r="B51" s="1236"/>
      <c r="C51" s="1237"/>
      <c r="D51" s="105"/>
      <c r="E51" s="1242" t="s">
        <v>41</v>
      </c>
      <c r="F51" s="1242"/>
      <c r="G51" s="1242"/>
      <c r="H51" s="1243"/>
      <c r="I51" s="106">
        <v>57087</v>
      </c>
      <c r="J51" s="107">
        <v>57590</v>
      </c>
      <c r="K51" s="107">
        <v>58626</v>
      </c>
      <c r="L51" s="107">
        <v>53843</v>
      </c>
      <c r="M51" s="108">
        <v>46091</v>
      </c>
    </row>
    <row r="52" spans="2:13" ht="27.75" customHeight="1">
      <c r="B52" s="1238"/>
      <c r="C52" s="1239"/>
      <c r="D52" s="105"/>
      <c r="E52" s="1242" t="s">
        <v>42</v>
      </c>
      <c r="F52" s="1242"/>
      <c r="G52" s="1242"/>
      <c r="H52" s="1243"/>
      <c r="I52" s="106">
        <v>319411</v>
      </c>
      <c r="J52" s="107">
        <v>321450</v>
      </c>
      <c r="K52" s="107">
        <v>330413</v>
      </c>
      <c r="L52" s="107">
        <v>339169</v>
      </c>
      <c r="M52" s="108">
        <v>344659</v>
      </c>
    </row>
    <row r="53" spans="2:13" ht="27.75" customHeight="1" thickBot="1">
      <c r="B53" s="1249" t="s">
        <v>43</v>
      </c>
      <c r="C53" s="1250"/>
      <c r="D53" s="112"/>
      <c r="E53" s="1251" t="s">
        <v>44</v>
      </c>
      <c r="F53" s="1251"/>
      <c r="G53" s="1251"/>
      <c r="H53" s="1252"/>
      <c r="I53" s="113">
        <v>-11704</v>
      </c>
      <c r="J53" s="114">
        <v>-25175</v>
      </c>
      <c r="K53" s="114">
        <v>-40024</v>
      </c>
      <c r="L53" s="114">
        <v>-23200</v>
      </c>
      <c r="M53" s="115">
        <v>-39738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Fa3CuqOK30XwbdqTPy2LmXeJWo+t1Ff+950s8Glu+rfst/JxW5PKhK4XUcWuDKrC7HrdXCj9S6LC+OWTyDdnQ==" saltValue="ffn8hze8MdnNJFU3tT7d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564</v>
      </c>
      <c r="G54" s="124" t="s">
        <v>565</v>
      </c>
      <c r="H54" s="125" t="s">
        <v>566</v>
      </c>
    </row>
    <row r="55" spans="2:8" ht="52.5" customHeight="1">
      <c r="B55" s="126"/>
      <c r="C55" s="1261" t="s">
        <v>47</v>
      </c>
      <c r="D55" s="1261"/>
      <c r="E55" s="1262"/>
      <c r="F55" s="127">
        <v>15169</v>
      </c>
      <c r="G55" s="127">
        <v>15200</v>
      </c>
      <c r="H55" s="128">
        <v>15225</v>
      </c>
    </row>
    <row r="56" spans="2:8" ht="52.5" customHeight="1">
      <c r="B56" s="129"/>
      <c r="C56" s="1263" t="s">
        <v>48</v>
      </c>
      <c r="D56" s="1263"/>
      <c r="E56" s="1264"/>
      <c r="F56" s="130">
        <v>872</v>
      </c>
      <c r="G56" s="130">
        <v>951</v>
      </c>
      <c r="H56" s="131">
        <v>1031</v>
      </c>
    </row>
    <row r="57" spans="2:8" ht="53.25" customHeight="1">
      <c r="B57" s="129"/>
      <c r="C57" s="1265" t="s">
        <v>49</v>
      </c>
      <c r="D57" s="1265"/>
      <c r="E57" s="1266"/>
      <c r="F57" s="132">
        <v>21389</v>
      </c>
      <c r="G57" s="132">
        <v>25553</v>
      </c>
      <c r="H57" s="133">
        <v>29864</v>
      </c>
    </row>
    <row r="58" spans="2:8" ht="45.75" customHeight="1">
      <c r="B58" s="134"/>
      <c r="C58" s="1253" t="s">
        <v>605</v>
      </c>
      <c r="D58" s="1254"/>
      <c r="E58" s="1255"/>
      <c r="F58" s="135">
        <v>2073</v>
      </c>
      <c r="G58" s="135">
        <v>4560</v>
      </c>
      <c r="H58" s="136">
        <v>8564</v>
      </c>
    </row>
    <row r="59" spans="2:8" ht="45.75" customHeight="1">
      <c r="B59" s="134"/>
      <c r="C59" s="1253" t="s">
        <v>604</v>
      </c>
      <c r="D59" s="1254"/>
      <c r="E59" s="1255"/>
      <c r="F59" s="135">
        <v>8028</v>
      </c>
      <c r="G59" s="135">
        <v>8191</v>
      </c>
      <c r="H59" s="136">
        <v>8035</v>
      </c>
    </row>
    <row r="60" spans="2:8" ht="45.75" customHeight="1">
      <c r="B60" s="134"/>
      <c r="C60" s="1253" t="s">
        <v>606</v>
      </c>
      <c r="D60" s="1254"/>
      <c r="E60" s="1255"/>
      <c r="F60" s="135">
        <v>789</v>
      </c>
      <c r="G60" s="135">
        <v>770</v>
      </c>
      <c r="H60" s="136">
        <v>4275</v>
      </c>
    </row>
    <row r="61" spans="2:8" ht="45.75" customHeight="1">
      <c r="B61" s="134"/>
      <c r="C61" s="1253" t="s">
        <v>607</v>
      </c>
      <c r="D61" s="1254"/>
      <c r="E61" s="1255"/>
      <c r="F61" s="135">
        <v>2862</v>
      </c>
      <c r="G61" s="135">
        <v>2407</v>
      </c>
      <c r="H61" s="136">
        <v>1992</v>
      </c>
    </row>
    <row r="62" spans="2:8" ht="45.75" customHeight="1" thickBot="1">
      <c r="B62" s="137"/>
      <c r="C62" s="1256" t="s">
        <v>608</v>
      </c>
      <c r="D62" s="1257"/>
      <c r="E62" s="1258"/>
      <c r="F62" s="138">
        <v>2362</v>
      </c>
      <c r="G62" s="138">
        <v>3553</v>
      </c>
      <c r="H62" s="139">
        <v>1783</v>
      </c>
    </row>
    <row r="63" spans="2:8" ht="52.5" customHeight="1" thickBot="1">
      <c r="B63" s="140"/>
      <c r="C63" s="1259" t="s">
        <v>50</v>
      </c>
      <c r="D63" s="1259"/>
      <c r="E63" s="1260"/>
      <c r="F63" s="141">
        <v>37429</v>
      </c>
      <c r="G63" s="141">
        <v>41703</v>
      </c>
      <c r="H63" s="142">
        <v>46120</v>
      </c>
    </row>
    <row r="64" spans="2:8" ht="15" customHeight="1"/>
    <row r="65" ht="0" hidden="1" customHeight="1"/>
    <row r="66" ht="0" hidden="1" customHeight="1"/>
  </sheetData>
  <sheetProtection algorithmName="SHA-512" hashValue="W0z2xfsNaX7viZPfGcGZIM8cEvrCl9q/euqjBf/42LDKfyY1nwnR/wqvP+0DO0KE4udBWgqCJRKZQwK40wKFLQ==" saltValue="Q2FTGExqFicb6ZtX+CzK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559</v>
      </c>
      <c r="G2" s="156"/>
      <c r="H2" s="157"/>
    </row>
    <row r="3" spans="1:8">
      <c r="A3" s="153" t="s">
        <v>552</v>
      </c>
      <c r="B3" s="158"/>
      <c r="C3" s="159"/>
      <c r="D3" s="160">
        <v>47365</v>
      </c>
      <c r="E3" s="161"/>
      <c r="F3" s="162">
        <v>53572</v>
      </c>
      <c r="G3" s="163"/>
      <c r="H3" s="164"/>
    </row>
    <row r="4" spans="1:8">
      <c r="A4" s="165"/>
      <c r="B4" s="166"/>
      <c r="C4" s="167"/>
      <c r="D4" s="168">
        <v>22551</v>
      </c>
      <c r="E4" s="169"/>
      <c r="F4" s="170">
        <v>25259</v>
      </c>
      <c r="G4" s="171"/>
      <c r="H4" s="172"/>
    </row>
    <row r="5" spans="1:8">
      <c r="A5" s="153" t="s">
        <v>554</v>
      </c>
      <c r="B5" s="158"/>
      <c r="C5" s="159"/>
      <c r="D5" s="160">
        <v>59649</v>
      </c>
      <c r="E5" s="161"/>
      <c r="F5" s="162">
        <v>51898</v>
      </c>
      <c r="G5" s="163"/>
      <c r="H5" s="164"/>
    </row>
    <row r="6" spans="1:8">
      <c r="A6" s="165"/>
      <c r="B6" s="166"/>
      <c r="C6" s="167"/>
      <c r="D6" s="168">
        <v>34554</v>
      </c>
      <c r="E6" s="169"/>
      <c r="F6" s="170">
        <v>25986</v>
      </c>
      <c r="G6" s="171"/>
      <c r="H6" s="172"/>
    </row>
    <row r="7" spans="1:8">
      <c r="A7" s="153" t="s">
        <v>555</v>
      </c>
      <c r="B7" s="158"/>
      <c r="C7" s="159"/>
      <c r="D7" s="160">
        <v>64501</v>
      </c>
      <c r="E7" s="161"/>
      <c r="F7" s="162">
        <v>51684</v>
      </c>
      <c r="G7" s="163"/>
      <c r="H7" s="164"/>
    </row>
    <row r="8" spans="1:8">
      <c r="A8" s="165"/>
      <c r="B8" s="166"/>
      <c r="C8" s="167"/>
      <c r="D8" s="168">
        <v>34263</v>
      </c>
      <c r="E8" s="169"/>
      <c r="F8" s="170">
        <v>26671</v>
      </c>
      <c r="G8" s="171"/>
      <c r="H8" s="172"/>
    </row>
    <row r="9" spans="1:8">
      <c r="A9" s="153" t="s">
        <v>556</v>
      </c>
      <c r="B9" s="158"/>
      <c r="C9" s="159"/>
      <c r="D9" s="160">
        <v>54626</v>
      </c>
      <c r="E9" s="161"/>
      <c r="F9" s="162">
        <v>52897</v>
      </c>
      <c r="G9" s="163"/>
      <c r="H9" s="164"/>
    </row>
    <row r="10" spans="1:8">
      <c r="A10" s="165"/>
      <c r="B10" s="166"/>
      <c r="C10" s="167"/>
      <c r="D10" s="168">
        <v>29129</v>
      </c>
      <c r="E10" s="169"/>
      <c r="F10" s="170">
        <v>27013</v>
      </c>
      <c r="G10" s="171"/>
      <c r="H10" s="172"/>
    </row>
    <row r="11" spans="1:8">
      <c r="A11" s="153" t="s">
        <v>557</v>
      </c>
      <c r="B11" s="158"/>
      <c r="C11" s="159"/>
      <c r="D11" s="160">
        <v>52492</v>
      </c>
      <c r="E11" s="161"/>
      <c r="F11" s="162">
        <v>54945</v>
      </c>
      <c r="G11" s="163"/>
      <c r="H11" s="164"/>
    </row>
    <row r="12" spans="1:8">
      <c r="A12" s="165"/>
      <c r="B12" s="166"/>
      <c r="C12" s="173"/>
      <c r="D12" s="168">
        <v>26197</v>
      </c>
      <c r="E12" s="169"/>
      <c r="F12" s="170">
        <v>29293</v>
      </c>
      <c r="G12" s="171"/>
      <c r="H12" s="172"/>
    </row>
    <row r="13" spans="1:8">
      <c r="A13" s="153"/>
      <c r="B13" s="158"/>
      <c r="C13" s="174"/>
      <c r="D13" s="175">
        <v>55727</v>
      </c>
      <c r="E13" s="176"/>
      <c r="F13" s="177">
        <v>52999</v>
      </c>
      <c r="G13" s="178"/>
      <c r="H13" s="164"/>
    </row>
    <row r="14" spans="1:8">
      <c r="A14" s="165"/>
      <c r="B14" s="166"/>
      <c r="C14" s="167"/>
      <c r="D14" s="168">
        <v>29339</v>
      </c>
      <c r="E14" s="169"/>
      <c r="F14" s="170">
        <v>26844</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3.29</v>
      </c>
      <c r="C19" s="179">
        <f>ROUND(VALUE(SUBSTITUTE(実質収支比率等に係る経年分析!G$48,"▲","-")),2)</f>
        <v>4.29</v>
      </c>
      <c r="D19" s="179">
        <f>ROUND(VALUE(SUBSTITUTE(実質収支比率等に係る経年分析!H$48,"▲","-")),2)</f>
        <v>3.87</v>
      </c>
      <c r="E19" s="179">
        <f>ROUND(VALUE(SUBSTITUTE(実質収支比率等に係る経年分析!I$48,"▲","-")),2)</f>
        <v>3.11</v>
      </c>
      <c r="F19" s="179">
        <f>ROUND(VALUE(SUBSTITUTE(実質収支比率等に係る経年分析!J$48,"▲","-")),2)</f>
        <v>2.83</v>
      </c>
    </row>
    <row r="20" spans="1:11">
      <c r="A20" s="179" t="s">
        <v>54</v>
      </c>
      <c r="B20" s="179">
        <f>ROUND(VALUE(SUBSTITUTE(実質収支比率等に係る経年分析!F$47,"▲","-")),2)</f>
        <v>8.5399999999999991</v>
      </c>
      <c r="C20" s="179">
        <f>ROUND(VALUE(SUBSTITUTE(実質収支比率等に係る経年分析!G$47,"▲","-")),2)</f>
        <v>8.5</v>
      </c>
      <c r="D20" s="179">
        <f>ROUND(VALUE(SUBSTITUTE(実質収支比率等に係る経年分析!H$47,"▲","-")),2)</f>
        <v>8.5</v>
      </c>
      <c r="E20" s="179">
        <f>ROUND(VALUE(SUBSTITUTE(実質収支比率等に係る経年分析!I$47,"▲","-")),2)</f>
        <v>7.28</v>
      </c>
      <c r="F20" s="179">
        <f>ROUND(VALUE(SUBSTITUTE(実質収支比率等に係る経年分析!J$47,"▲","-")),2)</f>
        <v>7.15</v>
      </c>
    </row>
    <row r="21" spans="1:11">
      <c r="A21" s="179" t="s">
        <v>55</v>
      </c>
      <c r="B21" s="179">
        <f>IF(ISNUMBER(VALUE(SUBSTITUTE(実質収支比率等に係る経年分析!F$49,"▲","-"))),ROUND(VALUE(SUBSTITUTE(実質収支比率等に係る経年分析!F$49,"▲","-")),2),NA())</f>
        <v>-0.43</v>
      </c>
      <c r="C21" s="179">
        <f>IF(ISNUMBER(VALUE(SUBSTITUTE(実質収支比率等に係る経年分析!G$49,"▲","-"))),ROUND(VALUE(SUBSTITUTE(実質収支比率等に係る経年分析!G$49,"▲","-")),2),NA())</f>
        <v>1.04</v>
      </c>
      <c r="D21" s="179">
        <f>IF(ISNUMBER(VALUE(SUBSTITUTE(実質収支比率等に係る経年分析!H$49,"▲","-"))),ROUND(VALUE(SUBSTITUTE(実質収支比率等に係る経年分析!H$49,"▲","-")),2),NA())</f>
        <v>-0.39</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-0.21</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小型自動車競走事業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0.32</v>
      </c>
    </row>
    <row r="31" spans="1:11">
      <c r="A31" s="180" t="str">
        <f>IF(連結実質赤字比率に係る赤字・黒字の構成分析!C$39="",NA(),連結実質赤字比率に係る赤字・黒字の構成分析!C$39)</f>
        <v>介護保険事業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0.79</v>
      </c>
    </row>
    <row r="33" spans="1:16">
      <c r="A33" s="180" t="str">
        <f>IF(連結実質赤字比率に係る赤字・黒字の構成分析!C$37="",NA(),連結実質赤字比率に係る赤字・黒字の構成分析!C$37)</f>
        <v>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1.42</v>
      </c>
    </row>
    <row r="34" spans="1:16">
      <c r="A34" s="180" t="str">
        <f>IF(連結実質赤字比率に係る赤字・黒字の構成分析!C$36="",NA(),連結実質赤字比率に係る赤字・黒字の構成分析!C$36)</f>
        <v>病院事業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2.81</v>
      </c>
    </row>
    <row r="36" spans="1:16">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5.66</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31433</v>
      </c>
      <c r="E42" s="181"/>
      <c r="F42" s="181"/>
      <c r="G42" s="181">
        <f>'実質公債費比率（分子）の構造'!L$52</f>
        <v>31182</v>
      </c>
      <c r="H42" s="181"/>
      <c r="I42" s="181"/>
      <c r="J42" s="181">
        <f>'実質公債費比率（分子）の構造'!M$52</f>
        <v>31638</v>
      </c>
      <c r="K42" s="181"/>
      <c r="L42" s="181"/>
      <c r="M42" s="181">
        <f>'実質公債費比率（分子）の構造'!N$52</f>
        <v>32129</v>
      </c>
      <c r="N42" s="181"/>
      <c r="O42" s="181"/>
      <c r="P42" s="181">
        <f>'実質公債費比率（分子）の構造'!O$52</f>
        <v>31905</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1296</v>
      </c>
      <c r="C44" s="181"/>
      <c r="D44" s="181"/>
      <c r="E44" s="181">
        <f>'実質公債費比率（分子）の構造'!L$50</f>
        <v>1125</v>
      </c>
      <c r="F44" s="181"/>
      <c r="G44" s="181"/>
      <c r="H44" s="181">
        <f>'実質公債費比率（分子）の構造'!M$50</f>
        <v>1194</v>
      </c>
      <c r="I44" s="181"/>
      <c r="J44" s="181"/>
      <c r="K44" s="181">
        <f>'実質公債費比率（分子）の構造'!N$50</f>
        <v>1041</v>
      </c>
      <c r="L44" s="181"/>
      <c r="M44" s="181"/>
      <c r="N44" s="181">
        <f>'実質公債費比率（分子）の構造'!O$50</f>
        <v>1045</v>
      </c>
      <c r="O44" s="181"/>
      <c r="P44" s="181"/>
    </row>
    <row r="45" spans="1:16">
      <c r="A45" s="181" t="s">
        <v>65</v>
      </c>
      <c r="B45" s="181">
        <f>'実質公債費比率（分子）の構造'!K$49</f>
        <v>4</v>
      </c>
      <c r="C45" s="181"/>
      <c r="D45" s="181"/>
      <c r="E45" s="181">
        <f>'実質公債費比率（分子）の構造'!L$49</f>
        <v>3</v>
      </c>
      <c r="F45" s="181"/>
      <c r="G45" s="181"/>
      <c r="H45" s="181">
        <f>'実質公債費比率（分子）の構造'!M$49</f>
        <v>3</v>
      </c>
      <c r="I45" s="181"/>
      <c r="J45" s="181"/>
      <c r="K45" s="181">
        <f>'実質公債費比率（分子）の構造'!N$49</f>
        <v>1</v>
      </c>
      <c r="L45" s="181"/>
      <c r="M45" s="181"/>
      <c r="N45" s="181">
        <f>'実質公債費比率（分子）の構造'!O$49</f>
        <v>1</v>
      </c>
      <c r="O45" s="181"/>
      <c r="P45" s="181"/>
    </row>
    <row r="46" spans="1:16">
      <c r="A46" s="181" t="s">
        <v>66</v>
      </c>
      <c r="B46" s="181">
        <f>'実質公債費比率（分子）の構造'!K$48</f>
        <v>6286</v>
      </c>
      <c r="C46" s="181"/>
      <c r="D46" s="181"/>
      <c r="E46" s="181">
        <f>'実質公債費比率（分子）の構造'!L$48</f>
        <v>6216</v>
      </c>
      <c r="F46" s="181"/>
      <c r="G46" s="181"/>
      <c r="H46" s="181">
        <f>'実質公債費比率（分子）の構造'!M$48</f>
        <v>6494</v>
      </c>
      <c r="I46" s="181"/>
      <c r="J46" s="181"/>
      <c r="K46" s="181">
        <f>'実質公債費比率（分子）の構造'!N$48</f>
        <v>6185</v>
      </c>
      <c r="L46" s="181"/>
      <c r="M46" s="181"/>
      <c r="N46" s="181">
        <f>'実質公債費比率（分子）の構造'!O$48</f>
        <v>5618</v>
      </c>
      <c r="O46" s="181"/>
      <c r="P46" s="181"/>
    </row>
    <row r="47" spans="1:16">
      <c r="A47" s="181" t="s">
        <v>67</v>
      </c>
      <c r="B47" s="181">
        <f>'実質公債費比率（分子）の構造'!K$47</f>
        <v>2333</v>
      </c>
      <c r="C47" s="181"/>
      <c r="D47" s="181"/>
      <c r="E47" s="181">
        <f>'実質公債費比率（分子）の構造'!L$47</f>
        <v>2667</v>
      </c>
      <c r="F47" s="181"/>
      <c r="G47" s="181"/>
      <c r="H47" s="181">
        <f>'実質公債費比率（分子）の構造'!M$47</f>
        <v>3000</v>
      </c>
      <c r="I47" s="181"/>
      <c r="J47" s="181"/>
      <c r="K47" s="181">
        <f>'実質公債費比率（分子）の構造'!N$47</f>
        <v>3333</v>
      </c>
      <c r="L47" s="181"/>
      <c r="M47" s="181"/>
      <c r="N47" s="181">
        <f>'実質公債費比率（分子）の構造'!O$47</f>
        <v>3667</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35577</v>
      </c>
      <c r="C49" s="181"/>
      <c r="D49" s="181"/>
      <c r="E49" s="181">
        <f>'実質公債費比率（分子）の構造'!L$45</f>
        <v>33791</v>
      </c>
      <c r="F49" s="181"/>
      <c r="G49" s="181"/>
      <c r="H49" s="181">
        <f>'実質公債費比率（分子）の構造'!M$45</f>
        <v>33241</v>
      </c>
      <c r="I49" s="181"/>
      <c r="J49" s="181"/>
      <c r="K49" s="181">
        <f>'実質公債費比率（分子）の構造'!N$45</f>
        <v>32841</v>
      </c>
      <c r="L49" s="181"/>
      <c r="M49" s="181"/>
      <c r="N49" s="181">
        <f>'実質公債費比率（分子）の構造'!O$45</f>
        <v>31595</v>
      </c>
      <c r="O49" s="181"/>
      <c r="P49" s="181"/>
    </row>
    <row r="50" spans="1:16">
      <c r="A50" s="181" t="s">
        <v>70</v>
      </c>
      <c r="B50" s="181" t="e">
        <f>NA()</f>
        <v>#N/A</v>
      </c>
      <c r="C50" s="181">
        <f>IF(ISNUMBER('実質公債費比率（分子）の構造'!K$53),'実質公債費比率（分子）の構造'!K$53,NA())</f>
        <v>14063</v>
      </c>
      <c r="D50" s="181" t="e">
        <f>NA()</f>
        <v>#N/A</v>
      </c>
      <c r="E50" s="181" t="e">
        <f>NA()</f>
        <v>#N/A</v>
      </c>
      <c r="F50" s="181">
        <f>IF(ISNUMBER('実質公債費比率（分子）の構造'!L$53),'実質公債費比率（分子）の構造'!L$53,NA())</f>
        <v>12620</v>
      </c>
      <c r="G50" s="181" t="e">
        <f>NA()</f>
        <v>#N/A</v>
      </c>
      <c r="H50" s="181" t="e">
        <f>NA()</f>
        <v>#N/A</v>
      </c>
      <c r="I50" s="181">
        <f>IF(ISNUMBER('実質公債費比率（分子）の構造'!M$53),'実質公債費比率（分子）の構造'!M$53,NA())</f>
        <v>12294</v>
      </c>
      <c r="J50" s="181" t="e">
        <f>NA()</f>
        <v>#N/A</v>
      </c>
      <c r="K50" s="181" t="e">
        <f>NA()</f>
        <v>#N/A</v>
      </c>
      <c r="L50" s="181">
        <f>IF(ISNUMBER('実質公債費比率（分子）の構造'!N$53),'実質公債費比率（分子）の構造'!N$53,NA())</f>
        <v>11272</v>
      </c>
      <c r="M50" s="181" t="e">
        <f>NA()</f>
        <v>#N/A</v>
      </c>
      <c r="N50" s="181" t="e">
        <f>NA()</f>
        <v>#N/A</v>
      </c>
      <c r="O50" s="181">
        <f>IF(ISNUMBER('実質公債費比率（分子）の構造'!O$53),'実質公債費比率（分子）の構造'!O$53,NA())</f>
        <v>10021</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319411</v>
      </c>
      <c r="E56" s="180"/>
      <c r="F56" s="180"/>
      <c r="G56" s="180">
        <f>'将来負担比率（分子）の構造'!J$52</f>
        <v>321450</v>
      </c>
      <c r="H56" s="180"/>
      <c r="I56" s="180"/>
      <c r="J56" s="180">
        <f>'将来負担比率（分子）の構造'!K$52</f>
        <v>330413</v>
      </c>
      <c r="K56" s="180"/>
      <c r="L56" s="180"/>
      <c r="M56" s="180">
        <f>'将来負担比率（分子）の構造'!L$52</f>
        <v>339169</v>
      </c>
      <c r="N56" s="180"/>
      <c r="O56" s="180"/>
      <c r="P56" s="180">
        <f>'将来負担比率（分子）の構造'!M$52</f>
        <v>344659</v>
      </c>
    </row>
    <row r="57" spans="1:16">
      <c r="A57" s="180" t="s">
        <v>41</v>
      </c>
      <c r="B57" s="180"/>
      <c r="C57" s="180"/>
      <c r="D57" s="180">
        <f>'将来負担比率（分子）の構造'!I$51</f>
        <v>57087</v>
      </c>
      <c r="E57" s="180"/>
      <c r="F57" s="180"/>
      <c r="G57" s="180">
        <f>'将来負担比率（分子）の構造'!J$51</f>
        <v>57590</v>
      </c>
      <c r="H57" s="180"/>
      <c r="I57" s="180"/>
      <c r="J57" s="180">
        <f>'将来負担比率（分子）の構造'!K$51</f>
        <v>58626</v>
      </c>
      <c r="K57" s="180"/>
      <c r="L57" s="180"/>
      <c r="M57" s="180">
        <f>'将来負担比率（分子）の構造'!L$51</f>
        <v>53843</v>
      </c>
      <c r="N57" s="180"/>
      <c r="O57" s="180"/>
      <c r="P57" s="180">
        <f>'将来負担比率（分子）の構造'!M$51</f>
        <v>46091</v>
      </c>
    </row>
    <row r="58" spans="1:16">
      <c r="A58" s="180" t="s">
        <v>40</v>
      </c>
      <c r="B58" s="180"/>
      <c r="C58" s="180"/>
      <c r="D58" s="180">
        <f>'将来負担比率（分子）の構造'!I$50</f>
        <v>63039</v>
      </c>
      <c r="E58" s="180"/>
      <c r="F58" s="180"/>
      <c r="G58" s="180">
        <f>'将来負担比率（分子）の構造'!J$50</f>
        <v>63080</v>
      </c>
      <c r="H58" s="180"/>
      <c r="I58" s="180"/>
      <c r="J58" s="180">
        <f>'将来負担比率（分子）の構造'!K$50</f>
        <v>65273</v>
      </c>
      <c r="K58" s="180"/>
      <c r="L58" s="180"/>
      <c r="M58" s="180">
        <f>'将来負担比率（分子）の構造'!L$50</f>
        <v>69834</v>
      </c>
      <c r="N58" s="180"/>
      <c r="O58" s="180"/>
      <c r="P58" s="180">
        <f>'将来負担比率（分子）の構造'!M$50</f>
        <v>77197</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39382</v>
      </c>
      <c r="C62" s="180"/>
      <c r="D62" s="180"/>
      <c r="E62" s="180">
        <f>'将来負担比率（分子）の構造'!J$45</f>
        <v>37202</v>
      </c>
      <c r="F62" s="180"/>
      <c r="G62" s="180"/>
      <c r="H62" s="180">
        <f>'将来負担比率（分子）の構造'!K$45</f>
        <v>37163</v>
      </c>
      <c r="I62" s="180"/>
      <c r="J62" s="180"/>
      <c r="K62" s="180">
        <f>'将来負担比率（分子）の構造'!L$45</f>
        <v>69090</v>
      </c>
      <c r="L62" s="180"/>
      <c r="M62" s="180"/>
      <c r="N62" s="180">
        <f>'将来負担比率（分子）の構造'!M$45</f>
        <v>66422</v>
      </c>
      <c r="O62" s="180"/>
      <c r="P62" s="180"/>
    </row>
    <row r="63" spans="1:16">
      <c r="A63" s="180" t="s">
        <v>33</v>
      </c>
      <c r="B63" s="180">
        <f>'将来負担比率（分子）の構造'!I$44</f>
        <v>98</v>
      </c>
      <c r="C63" s="180"/>
      <c r="D63" s="180"/>
      <c r="E63" s="180">
        <f>'将来負担比率（分子）の構造'!J$44</f>
        <v>81</v>
      </c>
      <c r="F63" s="180"/>
      <c r="G63" s="180"/>
      <c r="H63" s="180">
        <f>'将来負担比率（分子）の構造'!K$44</f>
        <v>63</v>
      </c>
      <c r="I63" s="180"/>
      <c r="J63" s="180"/>
      <c r="K63" s="180">
        <f>'将来負担比率（分子）の構造'!L$44</f>
        <v>52</v>
      </c>
      <c r="L63" s="180"/>
      <c r="M63" s="180"/>
      <c r="N63" s="180">
        <f>'将来負担比率（分子）の構造'!M$44</f>
        <v>41</v>
      </c>
      <c r="O63" s="180"/>
      <c r="P63" s="180"/>
    </row>
    <row r="64" spans="1:16">
      <c r="A64" s="180" t="s">
        <v>32</v>
      </c>
      <c r="B64" s="180">
        <f>'将来負担比率（分子）の構造'!I$43</f>
        <v>88999</v>
      </c>
      <c r="C64" s="180"/>
      <c r="D64" s="180"/>
      <c r="E64" s="180">
        <f>'将来負担比率（分子）の構造'!J$43</f>
        <v>84325</v>
      </c>
      <c r="F64" s="180"/>
      <c r="G64" s="180"/>
      <c r="H64" s="180">
        <f>'将来負担比率（分子）の構造'!K$43</f>
        <v>84476</v>
      </c>
      <c r="I64" s="180"/>
      <c r="J64" s="180"/>
      <c r="K64" s="180">
        <f>'将来負担比率（分子）の構造'!L$43</f>
        <v>77038</v>
      </c>
      <c r="L64" s="180"/>
      <c r="M64" s="180"/>
      <c r="N64" s="180">
        <f>'将来負担比率（分子）の構造'!M$43</f>
        <v>70958</v>
      </c>
      <c r="O64" s="180"/>
      <c r="P64" s="180"/>
    </row>
    <row r="65" spans="1:16">
      <c r="A65" s="180" t="s">
        <v>31</v>
      </c>
      <c r="B65" s="180">
        <f>'将来負担比率（分子）の構造'!I$42</f>
        <v>12493</v>
      </c>
      <c r="C65" s="180"/>
      <c r="D65" s="180"/>
      <c r="E65" s="180">
        <f>'将来負担比率（分子）の構造'!J$42</f>
        <v>12337</v>
      </c>
      <c r="F65" s="180"/>
      <c r="G65" s="180"/>
      <c r="H65" s="180">
        <f>'将来負担比率（分子）の構造'!K$42</f>
        <v>11522</v>
      </c>
      <c r="I65" s="180"/>
      <c r="J65" s="180"/>
      <c r="K65" s="180">
        <f>'将来負担比率（分子）の構造'!L$42</f>
        <v>10676</v>
      </c>
      <c r="L65" s="180"/>
      <c r="M65" s="180"/>
      <c r="N65" s="180">
        <f>'将来負担比率（分子）の構造'!M$42</f>
        <v>9466</v>
      </c>
      <c r="O65" s="180"/>
      <c r="P65" s="180"/>
    </row>
    <row r="66" spans="1:16">
      <c r="A66" s="180" t="s">
        <v>30</v>
      </c>
      <c r="B66" s="180">
        <f>'将来負担比率（分子）の構造'!I$41</f>
        <v>286862</v>
      </c>
      <c r="C66" s="180"/>
      <c r="D66" s="180"/>
      <c r="E66" s="180">
        <f>'将来負担比率（分子）の構造'!J$41</f>
        <v>283000</v>
      </c>
      <c r="F66" s="180"/>
      <c r="G66" s="180"/>
      <c r="H66" s="180">
        <f>'将来負担比率（分子）の構造'!K$41</f>
        <v>281064</v>
      </c>
      <c r="I66" s="180"/>
      <c r="J66" s="180"/>
      <c r="K66" s="180">
        <f>'将来負担比率（分子）の構造'!L$41</f>
        <v>282790</v>
      </c>
      <c r="L66" s="180"/>
      <c r="M66" s="180"/>
      <c r="N66" s="180">
        <f>'将来負担比率（分子）の構造'!M$41</f>
        <v>281322</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15169</v>
      </c>
      <c r="C72" s="184">
        <f>基金残高に係る経年分析!G55</f>
        <v>15200</v>
      </c>
      <c r="D72" s="184">
        <f>基金残高に係る経年分析!H55</f>
        <v>15225</v>
      </c>
    </row>
    <row r="73" spans="1:16">
      <c r="A73" s="183" t="s">
        <v>77</v>
      </c>
      <c r="B73" s="184">
        <f>基金残高に係る経年分析!F56</f>
        <v>872</v>
      </c>
      <c r="C73" s="184">
        <f>基金残高に係る経年分析!G56</f>
        <v>951</v>
      </c>
      <c r="D73" s="184">
        <f>基金残高に係る経年分析!H56</f>
        <v>1031</v>
      </c>
    </row>
    <row r="74" spans="1:16">
      <c r="A74" s="183" t="s">
        <v>78</v>
      </c>
      <c r="B74" s="184">
        <f>基金残高に係る経年分析!F57</f>
        <v>21389</v>
      </c>
      <c r="C74" s="184">
        <f>基金残高に係る経年分析!G57</f>
        <v>25553</v>
      </c>
      <c r="D74" s="184">
        <f>基金残高に係る経年分析!H57</f>
        <v>29864</v>
      </c>
    </row>
  </sheetData>
  <sheetProtection algorithmName="SHA-512" hashValue="5nAcAtoTfu8f4gL1cUwJm5PgpAZxJOrveQtOYgHwpmHbF7uoScn0aEzQNrYDJGfxfjDbEErvIxpk8oDJYmXC3A==" saltValue="NTNJpF/15zs6VLXk5H8a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223</v>
      </c>
      <c r="C5" s="628"/>
      <c r="D5" s="628"/>
      <c r="E5" s="628"/>
      <c r="F5" s="628"/>
      <c r="G5" s="628"/>
      <c r="H5" s="628"/>
      <c r="I5" s="628"/>
      <c r="J5" s="628"/>
      <c r="K5" s="628"/>
      <c r="L5" s="628"/>
      <c r="M5" s="628"/>
      <c r="N5" s="628"/>
      <c r="O5" s="628"/>
      <c r="P5" s="628"/>
      <c r="Q5" s="629"/>
      <c r="R5" s="630">
        <v>149343747</v>
      </c>
      <c r="S5" s="631"/>
      <c r="T5" s="631"/>
      <c r="U5" s="631"/>
      <c r="V5" s="631"/>
      <c r="W5" s="631"/>
      <c r="X5" s="631"/>
      <c r="Y5" s="632"/>
      <c r="Z5" s="633">
        <v>44.1</v>
      </c>
      <c r="AA5" s="633"/>
      <c r="AB5" s="633"/>
      <c r="AC5" s="633"/>
      <c r="AD5" s="634">
        <v>141991744</v>
      </c>
      <c r="AE5" s="634"/>
      <c r="AF5" s="634"/>
      <c r="AG5" s="634"/>
      <c r="AH5" s="634"/>
      <c r="AI5" s="634"/>
      <c r="AJ5" s="634"/>
      <c r="AK5" s="634"/>
      <c r="AL5" s="635">
        <v>73</v>
      </c>
      <c r="AM5" s="636"/>
      <c r="AN5" s="636"/>
      <c r="AO5" s="637"/>
      <c r="AP5" s="627" t="s">
        <v>224</v>
      </c>
      <c r="AQ5" s="628"/>
      <c r="AR5" s="628"/>
      <c r="AS5" s="628"/>
      <c r="AT5" s="628"/>
      <c r="AU5" s="628"/>
      <c r="AV5" s="628"/>
      <c r="AW5" s="628"/>
      <c r="AX5" s="628"/>
      <c r="AY5" s="628"/>
      <c r="AZ5" s="628"/>
      <c r="BA5" s="628"/>
      <c r="BB5" s="628"/>
      <c r="BC5" s="628"/>
      <c r="BD5" s="628"/>
      <c r="BE5" s="628"/>
      <c r="BF5" s="629"/>
      <c r="BG5" s="641">
        <v>136728441</v>
      </c>
      <c r="BH5" s="642"/>
      <c r="BI5" s="642"/>
      <c r="BJ5" s="642"/>
      <c r="BK5" s="642"/>
      <c r="BL5" s="642"/>
      <c r="BM5" s="642"/>
      <c r="BN5" s="643"/>
      <c r="BO5" s="644">
        <v>91.6</v>
      </c>
      <c r="BP5" s="644"/>
      <c r="BQ5" s="644"/>
      <c r="BR5" s="644"/>
      <c r="BS5" s="645" t="s">
        <v>128</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c r="B6" s="638" t="s">
        <v>228</v>
      </c>
      <c r="C6" s="639"/>
      <c r="D6" s="639"/>
      <c r="E6" s="639"/>
      <c r="F6" s="639"/>
      <c r="G6" s="639"/>
      <c r="H6" s="639"/>
      <c r="I6" s="639"/>
      <c r="J6" s="639"/>
      <c r="K6" s="639"/>
      <c r="L6" s="639"/>
      <c r="M6" s="639"/>
      <c r="N6" s="639"/>
      <c r="O6" s="639"/>
      <c r="P6" s="639"/>
      <c r="Q6" s="640"/>
      <c r="R6" s="641">
        <v>3536899</v>
      </c>
      <c r="S6" s="642"/>
      <c r="T6" s="642"/>
      <c r="U6" s="642"/>
      <c r="V6" s="642"/>
      <c r="W6" s="642"/>
      <c r="X6" s="642"/>
      <c r="Y6" s="643"/>
      <c r="Z6" s="644">
        <v>1</v>
      </c>
      <c r="AA6" s="644"/>
      <c r="AB6" s="644"/>
      <c r="AC6" s="644"/>
      <c r="AD6" s="645">
        <v>3536899</v>
      </c>
      <c r="AE6" s="645"/>
      <c r="AF6" s="645"/>
      <c r="AG6" s="645"/>
      <c r="AH6" s="645"/>
      <c r="AI6" s="645"/>
      <c r="AJ6" s="645"/>
      <c r="AK6" s="645"/>
      <c r="AL6" s="646">
        <v>1.8</v>
      </c>
      <c r="AM6" s="647"/>
      <c r="AN6" s="647"/>
      <c r="AO6" s="648"/>
      <c r="AP6" s="638" t="s">
        <v>229</v>
      </c>
      <c r="AQ6" s="639"/>
      <c r="AR6" s="639"/>
      <c r="AS6" s="639"/>
      <c r="AT6" s="639"/>
      <c r="AU6" s="639"/>
      <c r="AV6" s="639"/>
      <c r="AW6" s="639"/>
      <c r="AX6" s="639"/>
      <c r="AY6" s="639"/>
      <c r="AZ6" s="639"/>
      <c r="BA6" s="639"/>
      <c r="BB6" s="639"/>
      <c r="BC6" s="639"/>
      <c r="BD6" s="639"/>
      <c r="BE6" s="639"/>
      <c r="BF6" s="640"/>
      <c r="BG6" s="641">
        <v>136728441</v>
      </c>
      <c r="BH6" s="642"/>
      <c r="BI6" s="642"/>
      <c r="BJ6" s="642"/>
      <c r="BK6" s="642"/>
      <c r="BL6" s="642"/>
      <c r="BM6" s="642"/>
      <c r="BN6" s="643"/>
      <c r="BO6" s="644">
        <v>91.6</v>
      </c>
      <c r="BP6" s="644"/>
      <c r="BQ6" s="644"/>
      <c r="BR6" s="644"/>
      <c r="BS6" s="645" t="s">
        <v>128</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900796</v>
      </c>
      <c r="CS6" s="642"/>
      <c r="CT6" s="642"/>
      <c r="CU6" s="642"/>
      <c r="CV6" s="642"/>
      <c r="CW6" s="642"/>
      <c r="CX6" s="642"/>
      <c r="CY6" s="643"/>
      <c r="CZ6" s="635">
        <v>0.3</v>
      </c>
      <c r="DA6" s="636"/>
      <c r="DB6" s="636"/>
      <c r="DC6" s="655"/>
      <c r="DD6" s="650" t="s">
        <v>128</v>
      </c>
      <c r="DE6" s="642"/>
      <c r="DF6" s="642"/>
      <c r="DG6" s="642"/>
      <c r="DH6" s="642"/>
      <c r="DI6" s="642"/>
      <c r="DJ6" s="642"/>
      <c r="DK6" s="642"/>
      <c r="DL6" s="642"/>
      <c r="DM6" s="642"/>
      <c r="DN6" s="642"/>
      <c r="DO6" s="642"/>
      <c r="DP6" s="643"/>
      <c r="DQ6" s="650">
        <v>900796</v>
      </c>
      <c r="DR6" s="642"/>
      <c r="DS6" s="642"/>
      <c r="DT6" s="642"/>
      <c r="DU6" s="642"/>
      <c r="DV6" s="642"/>
      <c r="DW6" s="642"/>
      <c r="DX6" s="642"/>
      <c r="DY6" s="642"/>
      <c r="DZ6" s="642"/>
      <c r="EA6" s="642"/>
      <c r="EB6" s="642"/>
      <c r="EC6" s="651"/>
    </row>
    <row r="7" spans="2:143" ht="11.25" customHeight="1">
      <c r="B7" s="638" t="s">
        <v>231</v>
      </c>
      <c r="C7" s="639"/>
      <c r="D7" s="639"/>
      <c r="E7" s="639"/>
      <c r="F7" s="639"/>
      <c r="G7" s="639"/>
      <c r="H7" s="639"/>
      <c r="I7" s="639"/>
      <c r="J7" s="639"/>
      <c r="K7" s="639"/>
      <c r="L7" s="639"/>
      <c r="M7" s="639"/>
      <c r="N7" s="639"/>
      <c r="O7" s="639"/>
      <c r="P7" s="639"/>
      <c r="Q7" s="640"/>
      <c r="R7" s="641">
        <v>243139</v>
      </c>
      <c r="S7" s="642"/>
      <c r="T7" s="642"/>
      <c r="U7" s="642"/>
      <c r="V7" s="642"/>
      <c r="W7" s="642"/>
      <c r="X7" s="642"/>
      <c r="Y7" s="643"/>
      <c r="Z7" s="644">
        <v>0.1</v>
      </c>
      <c r="AA7" s="644"/>
      <c r="AB7" s="644"/>
      <c r="AC7" s="644"/>
      <c r="AD7" s="645">
        <v>243139</v>
      </c>
      <c r="AE7" s="645"/>
      <c r="AF7" s="645"/>
      <c r="AG7" s="645"/>
      <c r="AH7" s="645"/>
      <c r="AI7" s="645"/>
      <c r="AJ7" s="645"/>
      <c r="AK7" s="645"/>
      <c r="AL7" s="646">
        <v>0.1</v>
      </c>
      <c r="AM7" s="647"/>
      <c r="AN7" s="647"/>
      <c r="AO7" s="648"/>
      <c r="AP7" s="638" t="s">
        <v>232</v>
      </c>
      <c r="AQ7" s="639"/>
      <c r="AR7" s="639"/>
      <c r="AS7" s="639"/>
      <c r="AT7" s="639"/>
      <c r="AU7" s="639"/>
      <c r="AV7" s="639"/>
      <c r="AW7" s="639"/>
      <c r="AX7" s="639"/>
      <c r="AY7" s="639"/>
      <c r="AZ7" s="639"/>
      <c r="BA7" s="639"/>
      <c r="BB7" s="639"/>
      <c r="BC7" s="639"/>
      <c r="BD7" s="639"/>
      <c r="BE7" s="639"/>
      <c r="BF7" s="640"/>
      <c r="BG7" s="641">
        <v>76553075</v>
      </c>
      <c r="BH7" s="642"/>
      <c r="BI7" s="642"/>
      <c r="BJ7" s="642"/>
      <c r="BK7" s="642"/>
      <c r="BL7" s="642"/>
      <c r="BM7" s="642"/>
      <c r="BN7" s="643"/>
      <c r="BO7" s="644">
        <v>51.3</v>
      </c>
      <c r="BP7" s="644"/>
      <c r="BQ7" s="644"/>
      <c r="BR7" s="644"/>
      <c r="BS7" s="645" t="s">
        <v>233</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22403992</v>
      </c>
      <c r="CS7" s="642"/>
      <c r="CT7" s="642"/>
      <c r="CU7" s="642"/>
      <c r="CV7" s="642"/>
      <c r="CW7" s="642"/>
      <c r="CX7" s="642"/>
      <c r="CY7" s="643"/>
      <c r="CZ7" s="644">
        <v>6.8</v>
      </c>
      <c r="DA7" s="644"/>
      <c r="DB7" s="644"/>
      <c r="DC7" s="644"/>
      <c r="DD7" s="650">
        <v>1625577</v>
      </c>
      <c r="DE7" s="642"/>
      <c r="DF7" s="642"/>
      <c r="DG7" s="642"/>
      <c r="DH7" s="642"/>
      <c r="DI7" s="642"/>
      <c r="DJ7" s="642"/>
      <c r="DK7" s="642"/>
      <c r="DL7" s="642"/>
      <c r="DM7" s="642"/>
      <c r="DN7" s="642"/>
      <c r="DO7" s="642"/>
      <c r="DP7" s="643"/>
      <c r="DQ7" s="650">
        <v>18533346</v>
      </c>
      <c r="DR7" s="642"/>
      <c r="DS7" s="642"/>
      <c r="DT7" s="642"/>
      <c r="DU7" s="642"/>
      <c r="DV7" s="642"/>
      <c r="DW7" s="642"/>
      <c r="DX7" s="642"/>
      <c r="DY7" s="642"/>
      <c r="DZ7" s="642"/>
      <c r="EA7" s="642"/>
      <c r="EB7" s="642"/>
      <c r="EC7" s="651"/>
    </row>
    <row r="8" spans="2:143" ht="11.25" customHeight="1">
      <c r="B8" s="638" t="s">
        <v>235</v>
      </c>
      <c r="C8" s="639"/>
      <c r="D8" s="639"/>
      <c r="E8" s="639"/>
      <c r="F8" s="639"/>
      <c r="G8" s="639"/>
      <c r="H8" s="639"/>
      <c r="I8" s="639"/>
      <c r="J8" s="639"/>
      <c r="K8" s="639"/>
      <c r="L8" s="639"/>
      <c r="M8" s="639"/>
      <c r="N8" s="639"/>
      <c r="O8" s="639"/>
      <c r="P8" s="639"/>
      <c r="Q8" s="640"/>
      <c r="R8" s="641">
        <v>463702</v>
      </c>
      <c r="S8" s="642"/>
      <c r="T8" s="642"/>
      <c r="U8" s="642"/>
      <c r="V8" s="642"/>
      <c r="W8" s="642"/>
      <c r="X8" s="642"/>
      <c r="Y8" s="643"/>
      <c r="Z8" s="644">
        <v>0.1</v>
      </c>
      <c r="AA8" s="644"/>
      <c r="AB8" s="644"/>
      <c r="AC8" s="644"/>
      <c r="AD8" s="645">
        <v>463702</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1454727</v>
      </c>
      <c r="BH8" s="642"/>
      <c r="BI8" s="642"/>
      <c r="BJ8" s="642"/>
      <c r="BK8" s="642"/>
      <c r="BL8" s="642"/>
      <c r="BM8" s="642"/>
      <c r="BN8" s="643"/>
      <c r="BO8" s="644">
        <v>1</v>
      </c>
      <c r="BP8" s="644"/>
      <c r="BQ8" s="644"/>
      <c r="BR8" s="644"/>
      <c r="BS8" s="650" t="s">
        <v>128</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100634040</v>
      </c>
      <c r="CS8" s="642"/>
      <c r="CT8" s="642"/>
      <c r="CU8" s="642"/>
      <c r="CV8" s="642"/>
      <c r="CW8" s="642"/>
      <c r="CX8" s="642"/>
      <c r="CY8" s="643"/>
      <c r="CZ8" s="644">
        <v>30.6</v>
      </c>
      <c r="DA8" s="644"/>
      <c r="DB8" s="644"/>
      <c r="DC8" s="644"/>
      <c r="DD8" s="650">
        <v>1123560</v>
      </c>
      <c r="DE8" s="642"/>
      <c r="DF8" s="642"/>
      <c r="DG8" s="642"/>
      <c r="DH8" s="642"/>
      <c r="DI8" s="642"/>
      <c r="DJ8" s="642"/>
      <c r="DK8" s="642"/>
      <c r="DL8" s="642"/>
      <c r="DM8" s="642"/>
      <c r="DN8" s="642"/>
      <c r="DO8" s="642"/>
      <c r="DP8" s="643"/>
      <c r="DQ8" s="650">
        <v>52030211</v>
      </c>
      <c r="DR8" s="642"/>
      <c r="DS8" s="642"/>
      <c r="DT8" s="642"/>
      <c r="DU8" s="642"/>
      <c r="DV8" s="642"/>
      <c r="DW8" s="642"/>
      <c r="DX8" s="642"/>
      <c r="DY8" s="642"/>
      <c r="DZ8" s="642"/>
      <c r="EA8" s="642"/>
      <c r="EB8" s="642"/>
      <c r="EC8" s="651"/>
    </row>
    <row r="9" spans="2:143" ht="11.25" customHeight="1">
      <c r="B9" s="638" t="s">
        <v>238</v>
      </c>
      <c r="C9" s="639"/>
      <c r="D9" s="639"/>
      <c r="E9" s="639"/>
      <c r="F9" s="639"/>
      <c r="G9" s="639"/>
      <c r="H9" s="639"/>
      <c r="I9" s="639"/>
      <c r="J9" s="639"/>
      <c r="K9" s="639"/>
      <c r="L9" s="639"/>
      <c r="M9" s="639"/>
      <c r="N9" s="639"/>
      <c r="O9" s="639"/>
      <c r="P9" s="639"/>
      <c r="Q9" s="640"/>
      <c r="R9" s="641">
        <v>464107</v>
      </c>
      <c r="S9" s="642"/>
      <c r="T9" s="642"/>
      <c r="U9" s="642"/>
      <c r="V9" s="642"/>
      <c r="W9" s="642"/>
      <c r="X9" s="642"/>
      <c r="Y9" s="643"/>
      <c r="Z9" s="644">
        <v>0.1</v>
      </c>
      <c r="AA9" s="644"/>
      <c r="AB9" s="644"/>
      <c r="AC9" s="644"/>
      <c r="AD9" s="645">
        <v>464107</v>
      </c>
      <c r="AE9" s="645"/>
      <c r="AF9" s="645"/>
      <c r="AG9" s="645"/>
      <c r="AH9" s="645"/>
      <c r="AI9" s="645"/>
      <c r="AJ9" s="645"/>
      <c r="AK9" s="645"/>
      <c r="AL9" s="646">
        <v>0.2</v>
      </c>
      <c r="AM9" s="647"/>
      <c r="AN9" s="647"/>
      <c r="AO9" s="648"/>
      <c r="AP9" s="638" t="s">
        <v>239</v>
      </c>
      <c r="AQ9" s="639"/>
      <c r="AR9" s="639"/>
      <c r="AS9" s="639"/>
      <c r="AT9" s="639"/>
      <c r="AU9" s="639"/>
      <c r="AV9" s="639"/>
      <c r="AW9" s="639"/>
      <c r="AX9" s="639"/>
      <c r="AY9" s="639"/>
      <c r="AZ9" s="639"/>
      <c r="BA9" s="639"/>
      <c r="BB9" s="639"/>
      <c r="BC9" s="639"/>
      <c r="BD9" s="639"/>
      <c r="BE9" s="639"/>
      <c r="BF9" s="640"/>
      <c r="BG9" s="641">
        <v>61214038</v>
      </c>
      <c r="BH9" s="642"/>
      <c r="BI9" s="642"/>
      <c r="BJ9" s="642"/>
      <c r="BK9" s="642"/>
      <c r="BL9" s="642"/>
      <c r="BM9" s="642"/>
      <c r="BN9" s="643"/>
      <c r="BO9" s="644">
        <v>41</v>
      </c>
      <c r="BP9" s="644"/>
      <c r="BQ9" s="644"/>
      <c r="BR9" s="644"/>
      <c r="BS9" s="650" t="s">
        <v>128</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27860717</v>
      </c>
      <c r="CS9" s="642"/>
      <c r="CT9" s="642"/>
      <c r="CU9" s="642"/>
      <c r="CV9" s="642"/>
      <c r="CW9" s="642"/>
      <c r="CX9" s="642"/>
      <c r="CY9" s="643"/>
      <c r="CZ9" s="644">
        <v>8.5</v>
      </c>
      <c r="DA9" s="644"/>
      <c r="DB9" s="644"/>
      <c r="DC9" s="644"/>
      <c r="DD9" s="650">
        <v>2655808</v>
      </c>
      <c r="DE9" s="642"/>
      <c r="DF9" s="642"/>
      <c r="DG9" s="642"/>
      <c r="DH9" s="642"/>
      <c r="DI9" s="642"/>
      <c r="DJ9" s="642"/>
      <c r="DK9" s="642"/>
      <c r="DL9" s="642"/>
      <c r="DM9" s="642"/>
      <c r="DN9" s="642"/>
      <c r="DO9" s="642"/>
      <c r="DP9" s="643"/>
      <c r="DQ9" s="650">
        <v>23507439</v>
      </c>
      <c r="DR9" s="642"/>
      <c r="DS9" s="642"/>
      <c r="DT9" s="642"/>
      <c r="DU9" s="642"/>
      <c r="DV9" s="642"/>
      <c r="DW9" s="642"/>
      <c r="DX9" s="642"/>
      <c r="DY9" s="642"/>
      <c r="DZ9" s="642"/>
      <c r="EA9" s="642"/>
      <c r="EB9" s="642"/>
      <c r="EC9" s="651"/>
    </row>
    <row r="10" spans="2:143" ht="11.25" customHeight="1">
      <c r="B10" s="638" t="s">
        <v>241</v>
      </c>
      <c r="C10" s="639"/>
      <c r="D10" s="639"/>
      <c r="E10" s="639"/>
      <c r="F10" s="639"/>
      <c r="G10" s="639"/>
      <c r="H10" s="639"/>
      <c r="I10" s="639"/>
      <c r="J10" s="639"/>
      <c r="K10" s="639"/>
      <c r="L10" s="639"/>
      <c r="M10" s="639"/>
      <c r="N10" s="639"/>
      <c r="O10" s="639"/>
      <c r="P10" s="639"/>
      <c r="Q10" s="640"/>
      <c r="R10" s="641">
        <v>133051</v>
      </c>
      <c r="S10" s="642"/>
      <c r="T10" s="642"/>
      <c r="U10" s="642"/>
      <c r="V10" s="642"/>
      <c r="W10" s="642"/>
      <c r="X10" s="642"/>
      <c r="Y10" s="643"/>
      <c r="Z10" s="644">
        <v>0</v>
      </c>
      <c r="AA10" s="644"/>
      <c r="AB10" s="644"/>
      <c r="AC10" s="644"/>
      <c r="AD10" s="645">
        <v>133051</v>
      </c>
      <c r="AE10" s="645"/>
      <c r="AF10" s="645"/>
      <c r="AG10" s="645"/>
      <c r="AH10" s="645"/>
      <c r="AI10" s="645"/>
      <c r="AJ10" s="645"/>
      <c r="AK10" s="645"/>
      <c r="AL10" s="646">
        <v>0.1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2774433</v>
      </c>
      <c r="BH10" s="642"/>
      <c r="BI10" s="642"/>
      <c r="BJ10" s="642"/>
      <c r="BK10" s="642"/>
      <c r="BL10" s="642"/>
      <c r="BM10" s="642"/>
      <c r="BN10" s="643"/>
      <c r="BO10" s="644">
        <v>1.9</v>
      </c>
      <c r="BP10" s="644"/>
      <c r="BQ10" s="644"/>
      <c r="BR10" s="644"/>
      <c r="BS10" s="650" t="s">
        <v>233</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393781</v>
      </c>
      <c r="CS10" s="642"/>
      <c r="CT10" s="642"/>
      <c r="CU10" s="642"/>
      <c r="CV10" s="642"/>
      <c r="CW10" s="642"/>
      <c r="CX10" s="642"/>
      <c r="CY10" s="643"/>
      <c r="CZ10" s="644">
        <v>0.1</v>
      </c>
      <c r="DA10" s="644"/>
      <c r="DB10" s="644"/>
      <c r="DC10" s="644"/>
      <c r="DD10" s="650">
        <v>6778</v>
      </c>
      <c r="DE10" s="642"/>
      <c r="DF10" s="642"/>
      <c r="DG10" s="642"/>
      <c r="DH10" s="642"/>
      <c r="DI10" s="642"/>
      <c r="DJ10" s="642"/>
      <c r="DK10" s="642"/>
      <c r="DL10" s="642"/>
      <c r="DM10" s="642"/>
      <c r="DN10" s="642"/>
      <c r="DO10" s="642"/>
      <c r="DP10" s="643"/>
      <c r="DQ10" s="650">
        <v>373419</v>
      </c>
      <c r="DR10" s="642"/>
      <c r="DS10" s="642"/>
      <c r="DT10" s="642"/>
      <c r="DU10" s="642"/>
      <c r="DV10" s="642"/>
      <c r="DW10" s="642"/>
      <c r="DX10" s="642"/>
      <c r="DY10" s="642"/>
      <c r="DZ10" s="642"/>
      <c r="EA10" s="642"/>
      <c r="EB10" s="642"/>
      <c r="EC10" s="651"/>
    </row>
    <row r="11" spans="2:143" ht="11.25" customHeight="1">
      <c r="B11" s="638" t="s">
        <v>244</v>
      </c>
      <c r="C11" s="639"/>
      <c r="D11" s="639"/>
      <c r="E11" s="639"/>
      <c r="F11" s="639"/>
      <c r="G11" s="639"/>
      <c r="H11" s="639"/>
      <c r="I11" s="639"/>
      <c r="J11" s="639"/>
      <c r="K11" s="639"/>
      <c r="L11" s="639"/>
      <c r="M11" s="639"/>
      <c r="N11" s="639"/>
      <c r="O11" s="639"/>
      <c r="P11" s="639"/>
      <c r="Q11" s="640"/>
      <c r="R11" s="641">
        <v>1929308</v>
      </c>
      <c r="S11" s="642"/>
      <c r="T11" s="642"/>
      <c r="U11" s="642"/>
      <c r="V11" s="642"/>
      <c r="W11" s="642"/>
      <c r="X11" s="642"/>
      <c r="Y11" s="643"/>
      <c r="Z11" s="644">
        <v>0.6</v>
      </c>
      <c r="AA11" s="644"/>
      <c r="AB11" s="644"/>
      <c r="AC11" s="644"/>
      <c r="AD11" s="645">
        <v>1929308</v>
      </c>
      <c r="AE11" s="645"/>
      <c r="AF11" s="645"/>
      <c r="AG11" s="645"/>
      <c r="AH11" s="645"/>
      <c r="AI11" s="645"/>
      <c r="AJ11" s="645"/>
      <c r="AK11" s="645"/>
      <c r="AL11" s="646">
        <v>1</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11109877</v>
      </c>
      <c r="BH11" s="642"/>
      <c r="BI11" s="642"/>
      <c r="BJ11" s="642"/>
      <c r="BK11" s="642"/>
      <c r="BL11" s="642"/>
      <c r="BM11" s="642"/>
      <c r="BN11" s="643"/>
      <c r="BO11" s="644">
        <v>7.4</v>
      </c>
      <c r="BP11" s="644"/>
      <c r="BQ11" s="644"/>
      <c r="BR11" s="644"/>
      <c r="BS11" s="650" t="s">
        <v>128</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5155102</v>
      </c>
      <c r="CS11" s="642"/>
      <c r="CT11" s="642"/>
      <c r="CU11" s="642"/>
      <c r="CV11" s="642"/>
      <c r="CW11" s="642"/>
      <c r="CX11" s="642"/>
      <c r="CY11" s="643"/>
      <c r="CZ11" s="644">
        <v>1.6</v>
      </c>
      <c r="DA11" s="644"/>
      <c r="DB11" s="644"/>
      <c r="DC11" s="644"/>
      <c r="DD11" s="650">
        <v>1949321</v>
      </c>
      <c r="DE11" s="642"/>
      <c r="DF11" s="642"/>
      <c r="DG11" s="642"/>
      <c r="DH11" s="642"/>
      <c r="DI11" s="642"/>
      <c r="DJ11" s="642"/>
      <c r="DK11" s="642"/>
      <c r="DL11" s="642"/>
      <c r="DM11" s="642"/>
      <c r="DN11" s="642"/>
      <c r="DO11" s="642"/>
      <c r="DP11" s="643"/>
      <c r="DQ11" s="650">
        <v>3603227</v>
      </c>
      <c r="DR11" s="642"/>
      <c r="DS11" s="642"/>
      <c r="DT11" s="642"/>
      <c r="DU11" s="642"/>
      <c r="DV11" s="642"/>
      <c r="DW11" s="642"/>
      <c r="DX11" s="642"/>
      <c r="DY11" s="642"/>
      <c r="DZ11" s="642"/>
      <c r="EA11" s="642"/>
      <c r="EB11" s="642"/>
      <c r="EC11" s="651"/>
    </row>
    <row r="12" spans="2:143" ht="11.25" customHeight="1">
      <c r="B12" s="638" t="s">
        <v>247</v>
      </c>
      <c r="C12" s="639"/>
      <c r="D12" s="639"/>
      <c r="E12" s="639"/>
      <c r="F12" s="639"/>
      <c r="G12" s="639"/>
      <c r="H12" s="639"/>
      <c r="I12" s="639"/>
      <c r="J12" s="639"/>
      <c r="K12" s="639"/>
      <c r="L12" s="639"/>
      <c r="M12" s="639"/>
      <c r="N12" s="639"/>
      <c r="O12" s="639"/>
      <c r="P12" s="639"/>
      <c r="Q12" s="640"/>
      <c r="R12" s="641">
        <v>15756199</v>
      </c>
      <c r="S12" s="642"/>
      <c r="T12" s="642"/>
      <c r="U12" s="642"/>
      <c r="V12" s="642"/>
      <c r="W12" s="642"/>
      <c r="X12" s="642"/>
      <c r="Y12" s="643"/>
      <c r="Z12" s="644">
        <v>4.5999999999999996</v>
      </c>
      <c r="AA12" s="644"/>
      <c r="AB12" s="644"/>
      <c r="AC12" s="644"/>
      <c r="AD12" s="645">
        <v>15756199</v>
      </c>
      <c r="AE12" s="645"/>
      <c r="AF12" s="645"/>
      <c r="AG12" s="645"/>
      <c r="AH12" s="645"/>
      <c r="AI12" s="645"/>
      <c r="AJ12" s="645"/>
      <c r="AK12" s="645"/>
      <c r="AL12" s="646">
        <v>8.1</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53518515</v>
      </c>
      <c r="BH12" s="642"/>
      <c r="BI12" s="642"/>
      <c r="BJ12" s="642"/>
      <c r="BK12" s="642"/>
      <c r="BL12" s="642"/>
      <c r="BM12" s="642"/>
      <c r="BN12" s="643"/>
      <c r="BO12" s="644">
        <v>35.799999999999997</v>
      </c>
      <c r="BP12" s="644"/>
      <c r="BQ12" s="644"/>
      <c r="BR12" s="644"/>
      <c r="BS12" s="650" t="s">
        <v>233</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9191003</v>
      </c>
      <c r="CS12" s="642"/>
      <c r="CT12" s="642"/>
      <c r="CU12" s="642"/>
      <c r="CV12" s="642"/>
      <c r="CW12" s="642"/>
      <c r="CX12" s="642"/>
      <c r="CY12" s="643"/>
      <c r="CZ12" s="644">
        <v>2.8</v>
      </c>
      <c r="DA12" s="644"/>
      <c r="DB12" s="644"/>
      <c r="DC12" s="644"/>
      <c r="DD12" s="650">
        <v>3075522</v>
      </c>
      <c r="DE12" s="642"/>
      <c r="DF12" s="642"/>
      <c r="DG12" s="642"/>
      <c r="DH12" s="642"/>
      <c r="DI12" s="642"/>
      <c r="DJ12" s="642"/>
      <c r="DK12" s="642"/>
      <c r="DL12" s="642"/>
      <c r="DM12" s="642"/>
      <c r="DN12" s="642"/>
      <c r="DO12" s="642"/>
      <c r="DP12" s="643"/>
      <c r="DQ12" s="650">
        <v>8599592</v>
      </c>
      <c r="DR12" s="642"/>
      <c r="DS12" s="642"/>
      <c r="DT12" s="642"/>
      <c r="DU12" s="642"/>
      <c r="DV12" s="642"/>
      <c r="DW12" s="642"/>
      <c r="DX12" s="642"/>
      <c r="DY12" s="642"/>
      <c r="DZ12" s="642"/>
      <c r="EA12" s="642"/>
      <c r="EB12" s="642"/>
      <c r="EC12" s="651"/>
    </row>
    <row r="13" spans="2:143" ht="11.25" customHeight="1">
      <c r="B13" s="638" t="s">
        <v>250</v>
      </c>
      <c r="C13" s="639"/>
      <c r="D13" s="639"/>
      <c r="E13" s="639"/>
      <c r="F13" s="639"/>
      <c r="G13" s="639"/>
      <c r="H13" s="639"/>
      <c r="I13" s="639"/>
      <c r="J13" s="639"/>
      <c r="K13" s="639"/>
      <c r="L13" s="639"/>
      <c r="M13" s="639"/>
      <c r="N13" s="639"/>
      <c r="O13" s="639"/>
      <c r="P13" s="639"/>
      <c r="Q13" s="640"/>
      <c r="R13" s="641">
        <v>86018</v>
      </c>
      <c r="S13" s="642"/>
      <c r="T13" s="642"/>
      <c r="U13" s="642"/>
      <c r="V13" s="642"/>
      <c r="W13" s="642"/>
      <c r="X13" s="642"/>
      <c r="Y13" s="643"/>
      <c r="Z13" s="644">
        <v>0</v>
      </c>
      <c r="AA13" s="644"/>
      <c r="AB13" s="644"/>
      <c r="AC13" s="644"/>
      <c r="AD13" s="645">
        <v>86018</v>
      </c>
      <c r="AE13" s="645"/>
      <c r="AF13" s="645"/>
      <c r="AG13" s="645"/>
      <c r="AH13" s="645"/>
      <c r="AI13" s="645"/>
      <c r="AJ13" s="645"/>
      <c r="AK13" s="645"/>
      <c r="AL13" s="646">
        <v>0</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53390384</v>
      </c>
      <c r="BH13" s="642"/>
      <c r="BI13" s="642"/>
      <c r="BJ13" s="642"/>
      <c r="BK13" s="642"/>
      <c r="BL13" s="642"/>
      <c r="BM13" s="642"/>
      <c r="BN13" s="643"/>
      <c r="BO13" s="644">
        <v>35.700000000000003</v>
      </c>
      <c r="BP13" s="644"/>
      <c r="BQ13" s="644"/>
      <c r="BR13" s="644"/>
      <c r="BS13" s="650" t="s">
        <v>128</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43448340</v>
      </c>
      <c r="CS13" s="642"/>
      <c r="CT13" s="642"/>
      <c r="CU13" s="642"/>
      <c r="CV13" s="642"/>
      <c r="CW13" s="642"/>
      <c r="CX13" s="642"/>
      <c r="CY13" s="643"/>
      <c r="CZ13" s="644">
        <v>13.2</v>
      </c>
      <c r="DA13" s="644"/>
      <c r="DB13" s="644"/>
      <c r="DC13" s="644"/>
      <c r="DD13" s="650">
        <v>23918288</v>
      </c>
      <c r="DE13" s="642"/>
      <c r="DF13" s="642"/>
      <c r="DG13" s="642"/>
      <c r="DH13" s="642"/>
      <c r="DI13" s="642"/>
      <c r="DJ13" s="642"/>
      <c r="DK13" s="642"/>
      <c r="DL13" s="642"/>
      <c r="DM13" s="642"/>
      <c r="DN13" s="642"/>
      <c r="DO13" s="642"/>
      <c r="DP13" s="643"/>
      <c r="DQ13" s="650">
        <v>27008146</v>
      </c>
      <c r="DR13" s="642"/>
      <c r="DS13" s="642"/>
      <c r="DT13" s="642"/>
      <c r="DU13" s="642"/>
      <c r="DV13" s="642"/>
      <c r="DW13" s="642"/>
      <c r="DX13" s="642"/>
      <c r="DY13" s="642"/>
      <c r="DZ13" s="642"/>
      <c r="EA13" s="642"/>
      <c r="EB13" s="642"/>
      <c r="EC13" s="651"/>
    </row>
    <row r="14" spans="2:143" ht="11.25" customHeight="1">
      <c r="B14" s="638" t="s">
        <v>253</v>
      </c>
      <c r="C14" s="639"/>
      <c r="D14" s="639"/>
      <c r="E14" s="639"/>
      <c r="F14" s="639"/>
      <c r="G14" s="639"/>
      <c r="H14" s="639"/>
      <c r="I14" s="639"/>
      <c r="J14" s="639"/>
      <c r="K14" s="639"/>
      <c r="L14" s="639"/>
      <c r="M14" s="639"/>
      <c r="N14" s="639"/>
      <c r="O14" s="639"/>
      <c r="P14" s="639"/>
      <c r="Q14" s="640"/>
      <c r="R14" s="641" t="s">
        <v>233</v>
      </c>
      <c r="S14" s="642"/>
      <c r="T14" s="642"/>
      <c r="U14" s="642"/>
      <c r="V14" s="642"/>
      <c r="W14" s="642"/>
      <c r="X14" s="642"/>
      <c r="Y14" s="643"/>
      <c r="Z14" s="644" t="s">
        <v>128</v>
      </c>
      <c r="AA14" s="644"/>
      <c r="AB14" s="644"/>
      <c r="AC14" s="644"/>
      <c r="AD14" s="645" t="s">
        <v>233</v>
      </c>
      <c r="AE14" s="645"/>
      <c r="AF14" s="645"/>
      <c r="AG14" s="645"/>
      <c r="AH14" s="645"/>
      <c r="AI14" s="645"/>
      <c r="AJ14" s="645"/>
      <c r="AK14" s="645"/>
      <c r="AL14" s="646" t="s">
        <v>128</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2139535</v>
      </c>
      <c r="BH14" s="642"/>
      <c r="BI14" s="642"/>
      <c r="BJ14" s="642"/>
      <c r="BK14" s="642"/>
      <c r="BL14" s="642"/>
      <c r="BM14" s="642"/>
      <c r="BN14" s="643"/>
      <c r="BO14" s="644">
        <v>1.4</v>
      </c>
      <c r="BP14" s="644"/>
      <c r="BQ14" s="644"/>
      <c r="BR14" s="644"/>
      <c r="BS14" s="650" t="s">
        <v>128</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12501741</v>
      </c>
      <c r="CS14" s="642"/>
      <c r="CT14" s="642"/>
      <c r="CU14" s="642"/>
      <c r="CV14" s="642"/>
      <c r="CW14" s="642"/>
      <c r="CX14" s="642"/>
      <c r="CY14" s="643"/>
      <c r="CZ14" s="644">
        <v>3.8</v>
      </c>
      <c r="DA14" s="644"/>
      <c r="DB14" s="644"/>
      <c r="DC14" s="644"/>
      <c r="DD14" s="650">
        <v>2888468</v>
      </c>
      <c r="DE14" s="642"/>
      <c r="DF14" s="642"/>
      <c r="DG14" s="642"/>
      <c r="DH14" s="642"/>
      <c r="DI14" s="642"/>
      <c r="DJ14" s="642"/>
      <c r="DK14" s="642"/>
      <c r="DL14" s="642"/>
      <c r="DM14" s="642"/>
      <c r="DN14" s="642"/>
      <c r="DO14" s="642"/>
      <c r="DP14" s="643"/>
      <c r="DQ14" s="650">
        <v>10131441</v>
      </c>
      <c r="DR14" s="642"/>
      <c r="DS14" s="642"/>
      <c r="DT14" s="642"/>
      <c r="DU14" s="642"/>
      <c r="DV14" s="642"/>
      <c r="DW14" s="642"/>
      <c r="DX14" s="642"/>
      <c r="DY14" s="642"/>
      <c r="DZ14" s="642"/>
      <c r="EA14" s="642"/>
      <c r="EB14" s="642"/>
      <c r="EC14" s="651"/>
    </row>
    <row r="15" spans="2:143" ht="11.25" customHeight="1">
      <c r="B15" s="638" t="s">
        <v>256</v>
      </c>
      <c r="C15" s="639"/>
      <c r="D15" s="639"/>
      <c r="E15" s="639"/>
      <c r="F15" s="639"/>
      <c r="G15" s="639"/>
      <c r="H15" s="639"/>
      <c r="I15" s="639"/>
      <c r="J15" s="639"/>
      <c r="K15" s="639"/>
      <c r="L15" s="639"/>
      <c r="M15" s="639"/>
      <c r="N15" s="639"/>
      <c r="O15" s="639"/>
      <c r="P15" s="639"/>
      <c r="Q15" s="640"/>
      <c r="R15" s="641">
        <v>1402435</v>
      </c>
      <c r="S15" s="642"/>
      <c r="T15" s="642"/>
      <c r="U15" s="642"/>
      <c r="V15" s="642"/>
      <c r="W15" s="642"/>
      <c r="X15" s="642"/>
      <c r="Y15" s="643"/>
      <c r="Z15" s="644">
        <v>0.4</v>
      </c>
      <c r="AA15" s="644"/>
      <c r="AB15" s="644"/>
      <c r="AC15" s="644"/>
      <c r="AD15" s="645">
        <v>1402435</v>
      </c>
      <c r="AE15" s="645"/>
      <c r="AF15" s="645"/>
      <c r="AG15" s="645"/>
      <c r="AH15" s="645"/>
      <c r="AI15" s="645"/>
      <c r="AJ15" s="645"/>
      <c r="AK15" s="645"/>
      <c r="AL15" s="646">
        <v>0.7</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4517291</v>
      </c>
      <c r="BH15" s="642"/>
      <c r="BI15" s="642"/>
      <c r="BJ15" s="642"/>
      <c r="BK15" s="642"/>
      <c r="BL15" s="642"/>
      <c r="BM15" s="642"/>
      <c r="BN15" s="643"/>
      <c r="BO15" s="644">
        <v>3</v>
      </c>
      <c r="BP15" s="644"/>
      <c r="BQ15" s="644"/>
      <c r="BR15" s="644"/>
      <c r="BS15" s="650" t="s">
        <v>128</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65508044</v>
      </c>
      <c r="CS15" s="642"/>
      <c r="CT15" s="642"/>
      <c r="CU15" s="642"/>
      <c r="CV15" s="642"/>
      <c r="CW15" s="642"/>
      <c r="CX15" s="642"/>
      <c r="CY15" s="643"/>
      <c r="CZ15" s="644">
        <v>19.899999999999999</v>
      </c>
      <c r="DA15" s="644"/>
      <c r="DB15" s="644"/>
      <c r="DC15" s="644"/>
      <c r="DD15" s="650">
        <v>5000859</v>
      </c>
      <c r="DE15" s="642"/>
      <c r="DF15" s="642"/>
      <c r="DG15" s="642"/>
      <c r="DH15" s="642"/>
      <c r="DI15" s="642"/>
      <c r="DJ15" s="642"/>
      <c r="DK15" s="642"/>
      <c r="DL15" s="642"/>
      <c r="DM15" s="642"/>
      <c r="DN15" s="642"/>
      <c r="DO15" s="642"/>
      <c r="DP15" s="643"/>
      <c r="DQ15" s="650">
        <v>51563635</v>
      </c>
      <c r="DR15" s="642"/>
      <c r="DS15" s="642"/>
      <c r="DT15" s="642"/>
      <c r="DU15" s="642"/>
      <c r="DV15" s="642"/>
      <c r="DW15" s="642"/>
      <c r="DX15" s="642"/>
      <c r="DY15" s="642"/>
      <c r="DZ15" s="642"/>
      <c r="EA15" s="642"/>
      <c r="EB15" s="642"/>
      <c r="EC15" s="651"/>
    </row>
    <row r="16" spans="2:143" ht="11.25" customHeight="1">
      <c r="B16" s="638" t="s">
        <v>259</v>
      </c>
      <c r="C16" s="639"/>
      <c r="D16" s="639"/>
      <c r="E16" s="639"/>
      <c r="F16" s="639"/>
      <c r="G16" s="639"/>
      <c r="H16" s="639"/>
      <c r="I16" s="639"/>
      <c r="J16" s="639"/>
      <c r="K16" s="639"/>
      <c r="L16" s="639"/>
      <c r="M16" s="639"/>
      <c r="N16" s="639"/>
      <c r="O16" s="639"/>
      <c r="P16" s="639"/>
      <c r="Q16" s="640"/>
      <c r="R16" s="641">
        <v>5849897</v>
      </c>
      <c r="S16" s="642"/>
      <c r="T16" s="642"/>
      <c r="U16" s="642"/>
      <c r="V16" s="642"/>
      <c r="W16" s="642"/>
      <c r="X16" s="642"/>
      <c r="Y16" s="643"/>
      <c r="Z16" s="644">
        <v>1.7</v>
      </c>
      <c r="AA16" s="644"/>
      <c r="AB16" s="644"/>
      <c r="AC16" s="644"/>
      <c r="AD16" s="645">
        <v>5849897</v>
      </c>
      <c r="AE16" s="645"/>
      <c r="AF16" s="645"/>
      <c r="AG16" s="645"/>
      <c r="AH16" s="645"/>
      <c r="AI16" s="645"/>
      <c r="AJ16" s="645"/>
      <c r="AK16" s="645"/>
      <c r="AL16" s="646">
        <v>3</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v>25</v>
      </c>
      <c r="BH16" s="642"/>
      <c r="BI16" s="642"/>
      <c r="BJ16" s="642"/>
      <c r="BK16" s="642"/>
      <c r="BL16" s="642"/>
      <c r="BM16" s="642"/>
      <c r="BN16" s="643"/>
      <c r="BO16" s="644">
        <v>0</v>
      </c>
      <c r="BP16" s="644"/>
      <c r="BQ16" s="644"/>
      <c r="BR16" s="644"/>
      <c r="BS16" s="650" t="s">
        <v>128</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2978810</v>
      </c>
      <c r="CS16" s="642"/>
      <c r="CT16" s="642"/>
      <c r="CU16" s="642"/>
      <c r="CV16" s="642"/>
      <c r="CW16" s="642"/>
      <c r="CX16" s="642"/>
      <c r="CY16" s="643"/>
      <c r="CZ16" s="644">
        <v>0.9</v>
      </c>
      <c r="DA16" s="644"/>
      <c r="DB16" s="644"/>
      <c r="DC16" s="644"/>
      <c r="DD16" s="650" t="s">
        <v>128</v>
      </c>
      <c r="DE16" s="642"/>
      <c r="DF16" s="642"/>
      <c r="DG16" s="642"/>
      <c r="DH16" s="642"/>
      <c r="DI16" s="642"/>
      <c r="DJ16" s="642"/>
      <c r="DK16" s="642"/>
      <c r="DL16" s="642"/>
      <c r="DM16" s="642"/>
      <c r="DN16" s="642"/>
      <c r="DO16" s="642"/>
      <c r="DP16" s="643"/>
      <c r="DQ16" s="650">
        <v>1980897</v>
      </c>
      <c r="DR16" s="642"/>
      <c r="DS16" s="642"/>
      <c r="DT16" s="642"/>
      <c r="DU16" s="642"/>
      <c r="DV16" s="642"/>
      <c r="DW16" s="642"/>
      <c r="DX16" s="642"/>
      <c r="DY16" s="642"/>
      <c r="DZ16" s="642"/>
      <c r="EA16" s="642"/>
      <c r="EB16" s="642"/>
      <c r="EC16" s="651"/>
    </row>
    <row r="17" spans="2:133" ht="11.25" customHeight="1">
      <c r="B17" s="638" t="s">
        <v>262</v>
      </c>
      <c r="C17" s="639"/>
      <c r="D17" s="639"/>
      <c r="E17" s="639"/>
      <c r="F17" s="639"/>
      <c r="G17" s="639"/>
      <c r="H17" s="639"/>
      <c r="I17" s="639"/>
      <c r="J17" s="639"/>
      <c r="K17" s="639"/>
      <c r="L17" s="639"/>
      <c r="M17" s="639"/>
      <c r="N17" s="639"/>
      <c r="O17" s="639"/>
      <c r="P17" s="639"/>
      <c r="Q17" s="640"/>
      <c r="R17" s="641">
        <v>926224</v>
      </c>
      <c r="S17" s="642"/>
      <c r="T17" s="642"/>
      <c r="U17" s="642"/>
      <c r="V17" s="642"/>
      <c r="W17" s="642"/>
      <c r="X17" s="642"/>
      <c r="Y17" s="643"/>
      <c r="Z17" s="644">
        <v>0.3</v>
      </c>
      <c r="AA17" s="644"/>
      <c r="AB17" s="644"/>
      <c r="AC17" s="644"/>
      <c r="AD17" s="645">
        <v>926224</v>
      </c>
      <c r="AE17" s="645"/>
      <c r="AF17" s="645"/>
      <c r="AG17" s="645"/>
      <c r="AH17" s="645"/>
      <c r="AI17" s="645"/>
      <c r="AJ17" s="645"/>
      <c r="AK17" s="645"/>
      <c r="AL17" s="646">
        <v>0.5</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233</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37670153</v>
      </c>
      <c r="CS17" s="642"/>
      <c r="CT17" s="642"/>
      <c r="CU17" s="642"/>
      <c r="CV17" s="642"/>
      <c r="CW17" s="642"/>
      <c r="CX17" s="642"/>
      <c r="CY17" s="643"/>
      <c r="CZ17" s="644">
        <v>11.5</v>
      </c>
      <c r="DA17" s="644"/>
      <c r="DB17" s="644"/>
      <c r="DC17" s="644"/>
      <c r="DD17" s="650" t="s">
        <v>233</v>
      </c>
      <c r="DE17" s="642"/>
      <c r="DF17" s="642"/>
      <c r="DG17" s="642"/>
      <c r="DH17" s="642"/>
      <c r="DI17" s="642"/>
      <c r="DJ17" s="642"/>
      <c r="DK17" s="642"/>
      <c r="DL17" s="642"/>
      <c r="DM17" s="642"/>
      <c r="DN17" s="642"/>
      <c r="DO17" s="642"/>
      <c r="DP17" s="643"/>
      <c r="DQ17" s="650">
        <v>36927264</v>
      </c>
      <c r="DR17" s="642"/>
      <c r="DS17" s="642"/>
      <c r="DT17" s="642"/>
      <c r="DU17" s="642"/>
      <c r="DV17" s="642"/>
      <c r="DW17" s="642"/>
      <c r="DX17" s="642"/>
      <c r="DY17" s="642"/>
      <c r="DZ17" s="642"/>
      <c r="EA17" s="642"/>
      <c r="EB17" s="642"/>
      <c r="EC17" s="651"/>
    </row>
    <row r="18" spans="2:133" ht="11.25" customHeight="1">
      <c r="B18" s="638" t="s">
        <v>265</v>
      </c>
      <c r="C18" s="639"/>
      <c r="D18" s="639"/>
      <c r="E18" s="639"/>
      <c r="F18" s="639"/>
      <c r="G18" s="639"/>
      <c r="H18" s="639"/>
      <c r="I18" s="639"/>
      <c r="J18" s="639"/>
      <c r="K18" s="639"/>
      <c r="L18" s="639"/>
      <c r="M18" s="639"/>
      <c r="N18" s="639"/>
      <c r="O18" s="639"/>
      <c r="P18" s="639"/>
      <c r="Q18" s="640"/>
      <c r="R18" s="641">
        <v>22771817</v>
      </c>
      <c r="S18" s="642"/>
      <c r="T18" s="642"/>
      <c r="U18" s="642"/>
      <c r="V18" s="642"/>
      <c r="W18" s="642"/>
      <c r="X18" s="642"/>
      <c r="Y18" s="643"/>
      <c r="Z18" s="644">
        <v>6.7</v>
      </c>
      <c r="AA18" s="644"/>
      <c r="AB18" s="644"/>
      <c r="AC18" s="644"/>
      <c r="AD18" s="645">
        <v>19848289</v>
      </c>
      <c r="AE18" s="645"/>
      <c r="AF18" s="645"/>
      <c r="AG18" s="645"/>
      <c r="AH18" s="645"/>
      <c r="AI18" s="645"/>
      <c r="AJ18" s="645"/>
      <c r="AK18" s="645"/>
      <c r="AL18" s="646">
        <v>10.199999999999999</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c r="B19" s="638" t="s">
        <v>268</v>
      </c>
      <c r="C19" s="639"/>
      <c r="D19" s="639"/>
      <c r="E19" s="639"/>
      <c r="F19" s="639"/>
      <c r="G19" s="639"/>
      <c r="H19" s="639"/>
      <c r="I19" s="639"/>
      <c r="J19" s="639"/>
      <c r="K19" s="639"/>
      <c r="L19" s="639"/>
      <c r="M19" s="639"/>
      <c r="N19" s="639"/>
      <c r="O19" s="639"/>
      <c r="P19" s="639"/>
      <c r="Q19" s="640"/>
      <c r="R19" s="641">
        <v>19848289</v>
      </c>
      <c r="S19" s="642"/>
      <c r="T19" s="642"/>
      <c r="U19" s="642"/>
      <c r="V19" s="642"/>
      <c r="W19" s="642"/>
      <c r="X19" s="642"/>
      <c r="Y19" s="643"/>
      <c r="Z19" s="644">
        <v>5.9</v>
      </c>
      <c r="AA19" s="644"/>
      <c r="AB19" s="644"/>
      <c r="AC19" s="644"/>
      <c r="AD19" s="645">
        <v>19848289</v>
      </c>
      <c r="AE19" s="645"/>
      <c r="AF19" s="645"/>
      <c r="AG19" s="645"/>
      <c r="AH19" s="645"/>
      <c r="AI19" s="645"/>
      <c r="AJ19" s="645"/>
      <c r="AK19" s="645"/>
      <c r="AL19" s="646">
        <v>10.199999999999999</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12615306</v>
      </c>
      <c r="BH19" s="642"/>
      <c r="BI19" s="642"/>
      <c r="BJ19" s="642"/>
      <c r="BK19" s="642"/>
      <c r="BL19" s="642"/>
      <c r="BM19" s="642"/>
      <c r="BN19" s="643"/>
      <c r="BO19" s="644">
        <v>8.4</v>
      </c>
      <c r="BP19" s="644"/>
      <c r="BQ19" s="644"/>
      <c r="BR19" s="644"/>
      <c r="BS19" s="650" t="s">
        <v>233</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233</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c r="B20" s="638" t="s">
        <v>271</v>
      </c>
      <c r="C20" s="639"/>
      <c r="D20" s="639"/>
      <c r="E20" s="639"/>
      <c r="F20" s="639"/>
      <c r="G20" s="639"/>
      <c r="H20" s="639"/>
      <c r="I20" s="639"/>
      <c r="J20" s="639"/>
      <c r="K20" s="639"/>
      <c r="L20" s="639"/>
      <c r="M20" s="639"/>
      <c r="N20" s="639"/>
      <c r="O20" s="639"/>
      <c r="P20" s="639"/>
      <c r="Q20" s="640"/>
      <c r="R20" s="641">
        <v>2923386</v>
      </c>
      <c r="S20" s="642"/>
      <c r="T20" s="642"/>
      <c r="U20" s="642"/>
      <c r="V20" s="642"/>
      <c r="W20" s="642"/>
      <c r="X20" s="642"/>
      <c r="Y20" s="643"/>
      <c r="Z20" s="644">
        <v>0.9</v>
      </c>
      <c r="AA20" s="644"/>
      <c r="AB20" s="644"/>
      <c r="AC20" s="644"/>
      <c r="AD20" s="645" t="s">
        <v>128</v>
      </c>
      <c r="AE20" s="645"/>
      <c r="AF20" s="645"/>
      <c r="AG20" s="645"/>
      <c r="AH20" s="645"/>
      <c r="AI20" s="645"/>
      <c r="AJ20" s="645"/>
      <c r="AK20" s="645"/>
      <c r="AL20" s="646" t="s">
        <v>128</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12615306</v>
      </c>
      <c r="BH20" s="642"/>
      <c r="BI20" s="642"/>
      <c r="BJ20" s="642"/>
      <c r="BK20" s="642"/>
      <c r="BL20" s="642"/>
      <c r="BM20" s="642"/>
      <c r="BN20" s="643"/>
      <c r="BO20" s="644">
        <v>8.4</v>
      </c>
      <c r="BP20" s="644"/>
      <c r="BQ20" s="644"/>
      <c r="BR20" s="644"/>
      <c r="BS20" s="650" t="s">
        <v>128</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328646519</v>
      </c>
      <c r="CS20" s="642"/>
      <c r="CT20" s="642"/>
      <c r="CU20" s="642"/>
      <c r="CV20" s="642"/>
      <c r="CW20" s="642"/>
      <c r="CX20" s="642"/>
      <c r="CY20" s="643"/>
      <c r="CZ20" s="644">
        <v>100</v>
      </c>
      <c r="DA20" s="644"/>
      <c r="DB20" s="644"/>
      <c r="DC20" s="644"/>
      <c r="DD20" s="650">
        <v>42244181</v>
      </c>
      <c r="DE20" s="642"/>
      <c r="DF20" s="642"/>
      <c r="DG20" s="642"/>
      <c r="DH20" s="642"/>
      <c r="DI20" s="642"/>
      <c r="DJ20" s="642"/>
      <c r="DK20" s="642"/>
      <c r="DL20" s="642"/>
      <c r="DM20" s="642"/>
      <c r="DN20" s="642"/>
      <c r="DO20" s="642"/>
      <c r="DP20" s="643"/>
      <c r="DQ20" s="650">
        <v>235159413</v>
      </c>
      <c r="DR20" s="642"/>
      <c r="DS20" s="642"/>
      <c r="DT20" s="642"/>
      <c r="DU20" s="642"/>
      <c r="DV20" s="642"/>
      <c r="DW20" s="642"/>
      <c r="DX20" s="642"/>
      <c r="DY20" s="642"/>
      <c r="DZ20" s="642"/>
      <c r="EA20" s="642"/>
      <c r="EB20" s="642"/>
      <c r="EC20" s="651"/>
    </row>
    <row r="21" spans="2:133" ht="11.25" customHeight="1">
      <c r="B21" s="638" t="s">
        <v>274</v>
      </c>
      <c r="C21" s="639"/>
      <c r="D21" s="639"/>
      <c r="E21" s="639"/>
      <c r="F21" s="639"/>
      <c r="G21" s="639"/>
      <c r="H21" s="639"/>
      <c r="I21" s="639"/>
      <c r="J21" s="639"/>
      <c r="K21" s="639"/>
      <c r="L21" s="639"/>
      <c r="M21" s="639"/>
      <c r="N21" s="639"/>
      <c r="O21" s="639"/>
      <c r="P21" s="639"/>
      <c r="Q21" s="640"/>
      <c r="R21" s="641">
        <v>142</v>
      </c>
      <c r="S21" s="642"/>
      <c r="T21" s="642"/>
      <c r="U21" s="642"/>
      <c r="V21" s="642"/>
      <c r="W21" s="642"/>
      <c r="X21" s="642"/>
      <c r="Y21" s="643"/>
      <c r="Z21" s="644">
        <v>0</v>
      </c>
      <c r="AA21" s="644"/>
      <c r="AB21" s="644"/>
      <c r="AC21" s="644"/>
      <c r="AD21" s="645" t="s">
        <v>128</v>
      </c>
      <c r="AE21" s="645"/>
      <c r="AF21" s="645"/>
      <c r="AG21" s="645"/>
      <c r="AH21" s="645"/>
      <c r="AI21" s="645"/>
      <c r="AJ21" s="645"/>
      <c r="AK21" s="645"/>
      <c r="AL21" s="646" t="s">
        <v>128</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v>113612</v>
      </c>
      <c r="BH21" s="642"/>
      <c r="BI21" s="642"/>
      <c r="BJ21" s="642"/>
      <c r="BK21" s="642"/>
      <c r="BL21" s="642"/>
      <c r="BM21" s="642"/>
      <c r="BN21" s="643"/>
      <c r="BO21" s="644">
        <v>0.1</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276</v>
      </c>
      <c r="C22" s="639"/>
      <c r="D22" s="639"/>
      <c r="E22" s="639"/>
      <c r="F22" s="639"/>
      <c r="G22" s="639"/>
      <c r="H22" s="639"/>
      <c r="I22" s="639"/>
      <c r="J22" s="639"/>
      <c r="K22" s="639"/>
      <c r="L22" s="639"/>
      <c r="M22" s="639"/>
      <c r="N22" s="639"/>
      <c r="O22" s="639"/>
      <c r="P22" s="639"/>
      <c r="Q22" s="640"/>
      <c r="R22" s="641">
        <v>202906543</v>
      </c>
      <c r="S22" s="642"/>
      <c r="T22" s="642"/>
      <c r="U22" s="642"/>
      <c r="V22" s="642"/>
      <c r="W22" s="642"/>
      <c r="X22" s="642"/>
      <c r="Y22" s="643"/>
      <c r="Z22" s="644">
        <v>59.9</v>
      </c>
      <c r="AA22" s="644"/>
      <c r="AB22" s="644"/>
      <c r="AC22" s="644"/>
      <c r="AD22" s="645">
        <v>192631012</v>
      </c>
      <c r="AE22" s="645"/>
      <c r="AF22" s="645"/>
      <c r="AG22" s="645"/>
      <c r="AH22" s="645"/>
      <c r="AI22" s="645"/>
      <c r="AJ22" s="645"/>
      <c r="AK22" s="645"/>
      <c r="AL22" s="646">
        <v>99.1</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v>5149691</v>
      </c>
      <c r="BH22" s="642"/>
      <c r="BI22" s="642"/>
      <c r="BJ22" s="642"/>
      <c r="BK22" s="642"/>
      <c r="BL22" s="642"/>
      <c r="BM22" s="642"/>
      <c r="BN22" s="643"/>
      <c r="BO22" s="644">
        <v>3.4</v>
      </c>
      <c r="BP22" s="644"/>
      <c r="BQ22" s="644"/>
      <c r="BR22" s="644"/>
      <c r="BS22" s="650" t="s">
        <v>128</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279</v>
      </c>
      <c r="C23" s="639"/>
      <c r="D23" s="639"/>
      <c r="E23" s="639"/>
      <c r="F23" s="639"/>
      <c r="G23" s="639"/>
      <c r="H23" s="639"/>
      <c r="I23" s="639"/>
      <c r="J23" s="639"/>
      <c r="K23" s="639"/>
      <c r="L23" s="639"/>
      <c r="M23" s="639"/>
      <c r="N23" s="639"/>
      <c r="O23" s="639"/>
      <c r="P23" s="639"/>
      <c r="Q23" s="640"/>
      <c r="R23" s="641">
        <v>425483</v>
      </c>
      <c r="S23" s="642"/>
      <c r="T23" s="642"/>
      <c r="U23" s="642"/>
      <c r="V23" s="642"/>
      <c r="W23" s="642"/>
      <c r="X23" s="642"/>
      <c r="Y23" s="643"/>
      <c r="Z23" s="644">
        <v>0.1</v>
      </c>
      <c r="AA23" s="644"/>
      <c r="AB23" s="644"/>
      <c r="AC23" s="644"/>
      <c r="AD23" s="645">
        <v>425483</v>
      </c>
      <c r="AE23" s="645"/>
      <c r="AF23" s="645"/>
      <c r="AG23" s="645"/>
      <c r="AH23" s="645"/>
      <c r="AI23" s="645"/>
      <c r="AJ23" s="645"/>
      <c r="AK23" s="645"/>
      <c r="AL23" s="646">
        <v>0.2</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v>7352003</v>
      </c>
      <c r="BH23" s="642"/>
      <c r="BI23" s="642"/>
      <c r="BJ23" s="642"/>
      <c r="BK23" s="642"/>
      <c r="BL23" s="642"/>
      <c r="BM23" s="642"/>
      <c r="BN23" s="643"/>
      <c r="BO23" s="644">
        <v>4.9000000000000004</v>
      </c>
      <c r="BP23" s="644"/>
      <c r="BQ23" s="644"/>
      <c r="BR23" s="644"/>
      <c r="BS23" s="650" t="s">
        <v>128</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c r="B24" s="638" t="s">
        <v>286</v>
      </c>
      <c r="C24" s="639"/>
      <c r="D24" s="639"/>
      <c r="E24" s="639"/>
      <c r="F24" s="639"/>
      <c r="G24" s="639"/>
      <c r="H24" s="639"/>
      <c r="I24" s="639"/>
      <c r="J24" s="639"/>
      <c r="K24" s="639"/>
      <c r="L24" s="639"/>
      <c r="M24" s="639"/>
      <c r="N24" s="639"/>
      <c r="O24" s="639"/>
      <c r="P24" s="639"/>
      <c r="Q24" s="640"/>
      <c r="R24" s="641">
        <v>1790231</v>
      </c>
      <c r="S24" s="642"/>
      <c r="T24" s="642"/>
      <c r="U24" s="642"/>
      <c r="V24" s="642"/>
      <c r="W24" s="642"/>
      <c r="X24" s="642"/>
      <c r="Y24" s="643"/>
      <c r="Z24" s="644">
        <v>0.5</v>
      </c>
      <c r="AA24" s="644"/>
      <c r="AB24" s="644"/>
      <c r="AC24" s="644"/>
      <c r="AD24" s="645" t="s">
        <v>233</v>
      </c>
      <c r="AE24" s="645"/>
      <c r="AF24" s="645"/>
      <c r="AG24" s="645"/>
      <c r="AH24" s="645"/>
      <c r="AI24" s="645"/>
      <c r="AJ24" s="645"/>
      <c r="AK24" s="645"/>
      <c r="AL24" s="646" t="s">
        <v>233</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233</v>
      </c>
      <c r="BH24" s="642"/>
      <c r="BI24" s="642"/>
      <c r="BJ24" s="642"/>
      <c r="BK24" s="642"/>
      <c r="BL24" s="642"/>
      <c r="BM24" s="642"/>
      <c r="BN24" s="643"/>
      <c r="BO24" s="644" t="s">
        <v>233</v>
      </c>
      <c r="BP24" s="644"/>
      <c r="BQ24" s="644"/>
      <c r="BR24" s="644"/>
      <c r="BS24" s="650" t="s">
        <v>128</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183196135</v>
      </c>
      <c r="CS24" s="631"/>
      <c r="CT24" s="631"/>
      <c r="CU24" s="631"/>
      <c r="CV24" s="631"/>
      <c r="CW24" s="631"/>
      <c r="CX24" s="631"/>
      <c r="CY24" s="632"/>
      <c r="CZ24" s="635">
        <v>55.7</v>
      </c>
      <c r="DA24" s="636"/>
      <c r="DB24" s="636"/>
      <c r="DC24" s="655"/>
      <c r="DD24" s="674">
        <v>128571878</v>
      </c>
      <c r="DE24" s="631"/>
      <c r="DF24" s="631"/>
      <c r="DG24" s="631"/>
      <c r="DH24" s="631"/>
      <c r="DI24" s="631"/>
      <c r="DJ24" s="631"/>
      <c r="DK24" s="632"/>
      <c r="DL24" s="674">
        <v>126311161</v>
      </c>
      <c r="DM24" s="631"/>
      <c r="DN24" s="631"/>
      <c r="DO24" s="631"/>
      <c r="DP24" s="631"/>
      <c r="DQ24" s="631"/>
      <c r="DR24" s="631"/>
      <c r="DS24" s="631"/>
      <c r="DT24" s="631"/>
      <c r="DU24" s="631"/>
      <c r="DV24" s="632"/>
      <c r="DW24" s="635">
        <v>58</v>
      </c>
      <c r="DX24" s="636"/>
      <c r="DY24" s="636"/>
      <c r="DZ24" s="636"/>
      <c r="EA24" s="636"/>
      <c r="EB24" s="636"/>
      <c r="EC24" s="637"/>
    </row>
    <row r="25" spans="2:133" ht="11.25" customHeight="1">
      <c r="B25" s="638" t="s">
        <v>289</v>
      </c>
      <c r="C25" s="639"/>
      <c r="D25" s="639"/>
      <c r="E25" s="639"/>
      <c r="F25" s="639"/>
      <c r="G25" s="639"/>
      <c r="H25" s="639"/>
      <c r="I25" s="639"/>
      <c r="J25" s="639"/>
      <c r="K25" s="639"/>
      <c r="L25" s="639"/>
      <c r="M25" s="639"/>
      <c r="N25" s="639"/>
      <c r="O25" s="639"/>
      <c r="P25" s="639"/>
      <c r="Q25" s="640"/>
      <c r="R25" s="641">
        <v>3403986</v>
      </c>
      <c r="S25" s="642"/>
      <c r="T25" s="642"/>
      <c r="U25" s="642"/>
      <c r="V25" s="642"/>
      <c r="W25" s="642"/>
      <c r="X25" s="642"/>
      <c r="Y25" s="643"/>
      <c r="Z25" s="644">
        <v>1</v>
      </c>
      <c r="AA25" s="644"/>
      <c r="AB25" s="644"/>
      <c r="AC25" s="644"/>
      <c r="AD25" s="645">
        <v>414319</v>
      </c>
      <c r="AE25" s="645"/>
      <c r="AF25" s="645"/>
      <c r="AG25" s="645"/>
      <c r="AH25" s="645"/>
      <c r="AI25" s="645"/>
      <c r="AJ25" s="645"/>
      <c r="AK25" s="645"/>
      <c r="AL25" s="646">
        <v>0.2</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233</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77948609</v>
      </c>
      <c r="CS25" s="677"/>
      <c r="CT25" s="677"/>
      <c r="CU25" s="677"/>
      <c r="CV25" s="677"/>
      <c r="CW25" s="677"/>
      <c r="CX25" s="677"/>
      <c r="CY25" s="678"/>
      <c r="CZ25" s="646">
        <v>23.7</v>
      </c>
      <c r="DA25" s="675"/>
      <c r="DB25" s="675"/>
      <c r="DC25" s="679"/>
      <c r="DD25" s="650">
        <v>67189772</v>
      </c>
      <c r="DE25" s="677"/>
      <c r="DF25" s="677"/>
      <c r="DG25" s="677"/>
      <c r="DH25" s="677"/>
      <c r="DI25" s="677"/>
      <c r="DJ25" s="677"/>
      <c r="DK25" s="678"/>
      <c r="DL25" s="650">
        <v>66363775</v>
      </c>
      <c r="DM25" s="677"/>
      <c r="DN25" s="677"/>
      <c r="DO25" s="677"/>
      <c r="DP25" s="677"/>
      <c r="DQ25" s="677"/>
      <c r="DR25" s="677"/>
      <c r="DS25" s="677"/>
      <c r="DT25" s="677"/>
      <c r="DU25" s="677"/>
      <c r="DV25" s="678"/>
      <c r="DW25" s="646">
        <v>30.5</v>
      </c>
      <c r="DX25" s="675"/>
      <c r="DY25" s="675"/>
      <c r="DZ25" s="675"/>
      <c r="EA25" s="675"/>
      <c r="EB25" s="675"/>
      <c r="EC25" s="676"/>
    </row>
    <row r="26" spans="2:133" ht="11.25" customHeight="1">
      <c r="B26" s="638" t="s">
        <v>292</v>
      </c>
      <c r="C26" s="639"/>
      <c r="D26" s="639"/>
      <c r="E26" s="639"/>
      <c r="F26" s="639"/>
      <c r="G26" s="639"/>
      <c r="H26" s="639"/>
      <c r="I26" s="639"/>
      <c r="J26" s="639"/>
      <c r="K26" s="639"/>
      <c r="L26" s="639"/>
      <c r="M26" s="639"/>
      <c r="N26" s="639"/>
      <c r="O26" s="639"/>
      <c r="P26" s="639"/>
      <c r="Q26" s="640"/>
      <c r="R26" s="641">
        <v>1827115</v>
      </c>
      <c r="S26" s="642"/>
      <c r="T26" s="642"/>
      <c r="U26" s="642"/>
      <c r="V26" s="642"/>
      <c r="W26" s="642"/>
      <c r="X26" s="642"/>
      <c r="Y26" s="643"/>
      <c r="Z26" s="644">
        <v>0.5</v>
      </c>
      <c r="AA26" s="644"/>
      <c r="AB26" s="644"/>
      <c r="AC26" s="644"/>
      <c r="AD26" s="645">
        <v>33</v>
      </c>
      <c r="AE26" s="645"/>
      <c r="AF26" s="645"/>
      <c r="AG26" s="645"/>
      <c r="AH26" s="645"/>
      <c r="AI26" s="645"/>
      <c r="AJ26" s="645"/>
      <c r="AK26" s="645"/>
      <c r="AL26" s="646">
        <v>0</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128</v>
      </c>
      <c r="BP26" s="644"/>
      <c r="BQ26" s="644"/>
      <c r="BR26" s="644"/>
      <c r="BS26" s="650" t="s">
        <v>233</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55006475</v>
      </c>
      <c r="CS26" s="642"/>
      <c r="CT26" s="642"/>
      <c r="CU26" s="642"/>
      <c r="CV26" s="642"/>
      <c r="CW26" s="642"/>
      <c r="CX26" s="642"/>
      <c r="CY26" s="643"/>
      <c r="CZ26" s="646">
        <v>16.7</v>
      </c>
      <c r="DA26" s="675"/>
      <c r="DB26" s="675"/>
      <c r="DC26" s="679"/>
      <c r="DD26" s="650">
        <v>44572326</v>
      </c>
      <c r="DE26" s="642"/>
      <c r="DF26" s="642"/>
      <c r="DG26" s="642"/>
      <c r="DH26" s="642"/>
      <c r="DI26" s="642"/>
      <c r="DJ26" s="642"/>
      <c r="DK26" s="643"/>
      <c r="DL26" s="650" t="s">
        <v>233</v>
      </c>
      <c r="DM26" s="642"/>
      <c r="DN26" s="642"/>
      <c r="DO26" s="642"/>
      <c r="DP26" s="642"/>
      <c r="DQ26" s="642"/>
      <c r="DR26" s="642"/>
      <c r="DS26" s="642"/>
      <c r="DT26" s="642"/>
      <c r="DU26" s="642"/>
      <c r="DV26" s="643"/>
      <c r="DW26" s="646" t="s">
        <v>233</v>
      </c>
      <c r="DX26" s="675"/>
      <c r="DY26" s="675"/>
      <c r="DZ26" s="675"/>
      <c r="EA26" s="675"/>
      <c r="EB26" s="675"/>
      <c r="EC26" s="676"/>
    </row>
    <row r="27" spans="2:133" ht="11.25" customHeight="1">
      <c r="B27" s="638" t="s">
        <v>295</v>
      </c>
      <c r="C27" s="639"/>
      <c r="D27" s="639"/>
      <c r="E27" s="639"/>
      <c r="F27" s="639"/>
      <c r="G27" s="639"/>
      <c r="H27" s="639"/>
      <c r="I27" s="639"/>
      <c r="J27" s="639"/>
      <c r="K27" s="639"/>
      <c r="L27" s="639"/>
      <c r="M27" s="639"/>
      <c r="N27" s="639"/>
      <c r="O27" s="639"/>
      <c r="P27" s="639"/>
      <c r="Q27" s="640"/>
      <c r="R27" s="641">
        <v>52048128</v>
      </c>
      <c r="S27" s="642"/>
      <c r="T27" s="642"/>
      <c r="U27" s="642"/>
      <c r="V27" s="642"/>
      <c r="W27" s="642"/>
      <c r="X27" s="642"/>
      <c r="Y27" s="643"/>
      <c r="Z27" s="644">
        <v>15.4</v>
      </c>
      <c r="AA27" s="644"/>
      <c r="AB27" s="644"/>
      <c r="AC27" s="644"/>
      <c r="AD27" s="645" t="s">
        <v>128</v>
      </c>
      <c r="AE27" s="645"/>
      <c r="AF27" s="645"/>
      <c r="AG27" s="645"/>
      <c r="AH27" s="645"/>
      <c r="AI27" s="645"/>
      <c r="AJ27" s="645"/>
      <c r="AK27" s="645"/>
      <c r="AL27" s="646" t="s">
        <v>233</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149343747</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67652840</v>
      </c>
      <c r="CS27" s="677"/>
      <c r="CT27" s="677"/>
      <c r="CU27" s="677"/>
      <c r="CV27" s="677"/>
      <c r="CW27" s="677"/>
      <c r="CX27" s="677"/>
      <c r="CY27" s="678"/>
      <c r="CZ27" s="646">
        <v>20.6</v>
      </c>
      <c r="DA27" s="675"/>
      <c r="DB27" s="675"/>
      <c r="DC27" s="679"/>
      <c r="DD27" s="650">
        <v>24530309</v>
      </c>
      <c r="DE27" s="677"/>
      <c r="DF27" s="677"/>
      <c r="DG27" s="677"/>
      <c r="DH27" s="677"/>
      <c r="DI27" s="677"/>
      <c r="DJ27" s="677"/>
      <c r="DK27" s="678"/>
      <c r="DL27" s="650">
        <v>23285188</v>
      </c>
      <c r="DM27" s="677"/>
      <c r="DN27" s="677"/>
      <c r="DO27" s="677"/>
      <c r="DP27" s="677"/>
      <c r="DQ27" s="677"/>
      <c r="DR27" s="677"/>
      <c r="DS27" s="677"/>
      <c r="DT27" s="677"/>
      <c r="DU27" s="677"/>
      <c r="DV27" s="678"/>
      <c r="DW27" s="646">
        <v>10.7</v>
      </c>
      <c r="DX27" s="675"/>
      <c r="DY27" s="675"/>
      <c r="DZ27" s="675"/>
      <c r="EA27" s="675"/>
      <c r="EB27" s="675"/>
      <c r="EC27" s="676"/>
    </row>
    <row r="28" spans="2:133" ht="11.25" customHeight="1">
      <c r="B28" s="683" t="s">
        <v>298</v>
      </c>
      <c r="C28" s="684"/>
      <c r="D28" s="684"/>
      <c r="E28" s="684"/>
      <c r="F28" s="684"/>
      <c r="G28" s="684"/>
      <c r="H28" s="684"/>
      <c r="I28" s="684"/>
      <c r="J28" s="684"/>
      <c r="K28" s="684"/>
      <c r="L28" s="684"/>
      <c r="M28" s="684"/>
      <c r="N28" s="684"/>
      <c r="O28" s="684"/>
      <c r="P28" s="684"/>
      <c r="Q28" s="685"/>
      <c r="R28" s="641">
        <v>327665</v>
      </c>
      <c r="S28" s="642"/>
      <c r="T28" s="642"/>
      <c r="U28" s="642"/>
      <c r="V28" s="642"/>
      <c r="W28" s="642"/>
      <c r="X28" s="642"/>
      <c r="Y28" s="643"/>
      <c r="Z28" s="644">
        <v>0.1</v>
      </c>
      <c r="AA28" s="644"/>
      <c r="AB28" s="644"/>
      <c r="AC28" s="644"/>
      <c r="AD28" s="645">
        <v>327665</v>
      </c>
      <c r="AE28" s="645"/>
      <c r="AF28" s="645"/>
      <c r="AG28" s="645"/>
      <c r="AH28" s="645"/>
      <c r="AI28" s="645"/>
      <c r="AJ28" s="645"/>
      <c r="AK28" s="645"/>
      <c r="AL28" s="646">
        <v>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37594686</v>
      </c>
      <c r="CS28" s="642"/>
      <c r="CT28" s="642"/>
      <c r="CU28" s="642"/>
      <c r="CV28" s="642"/>
      <c r="CW28" s="642"/>
      <c r="CX28" s="642"/>
      <c r="CY28" s="643"/>
      <c r="CZ28" s="646">
        <v>11.4</v>
      </c>
      <c r="DA28" s="675"/>
      <c r="DB28" s="675"/>
      <c r="DC28" s="679"/>
      <c r="DD28" s="650">
        <v>36851797</v>
      </c>
      <c r="DE28" s="642"/>
      <c r="DF28" s="642"/>
      <c r="DG28" s="642"/>
      <c r="DH28" s="642"/>
      <c r="DI28" s="642"/>
      <c r="DJ28" s="642"/>
      <c r="DK28" s="643"/>
      <c r="DL28" s="650">
        <v>36662198</v>
      </c>
      <c r="DM28" s="642"/>
      <c r="DN28" s="642"/>
      <c r="DO28" s="642"/>
      <c r="DP28" s="642"/>
      <c r="DQ28" s="642"/>
      <c r="DR28" s="642"/>
      <c r="DS28" s="642"/>
      <c r="DT28" s="642"/>
      <c r="DU28" s="642"/>
      <c r="DV28" s="643"/>
      <c r="DW28" s="646">
        <v>16.8</v>
      </c>
      <c r="DX28" s="675"/>
      <c r="DY28" s="675"/>
      <c r="DZ28" s="675"/>
      <c r="EA28" s="675"/>
      <c r="EB28" s="675"/>
      <c r="EC28" s="676"/>
    </row>
    <row r="29" spans="2:133" ht="11.25" customHeight="1">
      <c r="B29" s="638" t="s">
        <v>300</v>
      </c>
      <c r="C29" s="639"/>
      <c r="D29" s="639"/>
      <c r="E29" s="639"/>
      <c r="F29" s="639"/>
      <c r="G29" s="639"/>
      <c r="H29" s="639"/>
      <c r="I29" s="639"/>
      <c r="J29" s="639"/>
      <c r="K29" s="639"/>
      <c r="L29" s="639"/>
      <c r="M29" s="639"/>
      <c r="N29" s="639"/>
      <c r="O29" s="639"/>
      <c r="P29" s="639"/>
      <c r="Q29" s="640"/>
      <c r="R29" s="641">
        <v>17399850</v>
      </c>
      <c r="S29" s="642"/>
      <c r="T29" s="642"/>
      <c r="U29" s="642"/>
      <c r="V29" s="642"/>
      <c r="W29" s="642"/>
      <c r="X29" s="642"/>
      <c r="Y29" s="643"/>
      <c r="Z29" s="644">
        <v>5.0999999999999996</v>
      </c>
      <c r="AA29" s="644"/>
      <c r="AB29" s="644"/>
      <c r="AC29" s="644"/>
      <c r="AD29" s="645" t="s">
        <v>233</v>
      </c>
      <c r="AE29" s="645"/>
      <c r="AF29" s="645"/>
      <c r="AG29" s="645"/>
      <c r="AH29" s="645"/>
      <c r="AI29" s="645"/>
      <c r="AJ29" s="645"/>
      <c r="AK29" s="645"/>
      <c r="AL29" s="646" t="s">
        <v>128</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37594686</v>
      </c>
      <c r="CS29" s="677"/>
      <c r="CT29" s="677"/>
      <c r="CU29" s="677"/>
      <c r="CV29" s="677"/>
      <c r="CW29" s="677"/>
      <c r="CX29" s="677"/>
      <c r="CY29" s="678"/>
      <c r="CZ29" s="646">
        <v>11.4</v>
      </c>
      <c r="DA29" s="675"/>
      <c r="DB29" s="675"/>
      <c r="DC29" s="679"/>
      <c r="DD29" s="650">
        <v>36851797</v>
      </c>
      <c r="DE29" s="677"/>
      <c r="DF29" s="677"/>
      <c r="DG29" s="677"/>
      <c r="DH29" s="677"/>
      <c r="DI29" s="677"/>
      <c r="DJ29" s="677"/>
      <c r="DK29" s="678"/>
      <c r="DL29" s="650">
        <v>36662198</v>
      </c>
      <c r="DM29" s="677"/>
      <c r="DN29" s="677"/>
      <c r="DO29" s="677"/>
      <c r="DP29" s="677"/>
      <c r="DQ29" s="677"/>
      <c r="DR29" s="677"/>
      <c r="DS29" s="677"/>
      <c r="DT29" s="677"/>
      <c r="DU29" s="677"/>
      <c r="DV29" s="678"/>
      <c r="DW29" s="646">
        <v>16.8</v>
      </c>
      <c r="DX29" s="675"/>
      <c r="DY29" s="675"/>
      <c r="DZ29" s="675"/>
      <c r="EA29" s="675"/>
      <c r="EB29" s="675"/>
      <c r="EC29" s="676"/>
    </row>
    <row r="30" spans="2:133" ht="11.25" customHeight="1">
      <c r="B30" s="638" t="s">
        <v>305</v>
      </c>
      <c r="C30" s="639"/>
      <c r="D30" s="639"/>
      <c r="E30" s="639"/>
      <c r="F30" s="639"/>
      <c r="G30" s="639"/>
      <c r="H30" s="639"/>
      <c r="I30" s="639"/>
      <c r="J30" s="639"/>
      <c r="K30" s="639"/>
      <c r="L30" s="639"/>
      <c r="M30" s="639"/>
      <c r="N30" s="639"/>
      <c r="O30" s="639"/>
      <c r="P30" s="639"/>
      <c r="Q30" s="640"/>
      <c r="R30" s="641">
        <v>4518037</v>
      </c>
      <c r="S30" s="642"/>
      <c r="T30" s="642"/>
      <c r="U30" s="642"/>
      <c r="V30" s="642"/>
      <c r="W30" s="642"/>
      <c r="X30" s="642"/>
      <c r="Y30" s="643"/>
      <c r="Z30" s="644">
        <v>1.3</v>
      </c>
      <c r="AA30" s="644"/>
      <c r="AB30" s="644"/>
      <c r="AC30" s="644"/>
      <c r="AD30" s="645">
        <v>312002</v>
      </c>
      <c r="AE30" s="645"/>
      <c r="AF30" s="645"/>
      <c r="AG30" s="645"/>
      <c r="AH30" s="645"/>
      <c r="AI30" s="645"/>
      <c r="AJ30" s="645"/>
      <c r="AK30" s="645"/>
      <c r="AL30" s="646">
        <v>0.2</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99.4</v>
      </c>
      <c r="BH30" s="702"/>
      <c r="BI30" s="702"/>
      <c r="BJ30" s="702"/>
      <c r="BK30" s="702"/>
      <c r="BL30" s="702"/>
      <c r="BM30" s="636">
        <v>98.2</v>
      </c>
      <c r="BN30" s="702"/>
      <c r="BO30" s="702"/>
      <c r="BP30" s="702"/>
      <c r="BQ30" s="703"/>
      <c r="BR30" s="701">
        <v>99.4</v>
      </c>
      <c r="BS30" s="702"/>
      <c r="BT30" s="702"/>
      <c r="BU30" s="702"/>
      <c r="BV30" s="702"/>
      <c r="BW30" s="702"/>
      <c r="BX30" s="636">
        <v>97.9</v>
      </c>
      <c r="BY30" s="702"/>
      <c r="BZ30" s="702"/>
      <c r="CA30" s="702"/>
      <c r="CB30" s="703"/>
      <c r="CD30" s="706"/>
      <c r="CE30" s="707"/>
      <c r="CF30" s="656" t="s">
        <v>308</v>
      </c>
      <c r="CG30" s="657"/>
      <c r="CH30" s="657"/>
      <c r="CI30" s="657"/>
      <c r="CJ30" s="657"/>
      <c r="CK30" s="657"/>
      <c r="CL30" s="657"/>
      <c r="CM30" s="657"/>
      <c r="CN30" s="657"/>
      <c r="CO30" s="657"/>
      <c r="CP30" s="657"/>
      <c r="CQ30" s="658"/>
      <c r="CR30" s="641">
        <v>35786708</v>
      </c>
      <c r="CS30" s="642"/>
      <c r="CT30" s="642"/>
      <c r="CU30" s="642"/>
      <c r="CV30" s="642"/>
      <c r="CW30" s="642"/>
      <c r="CX30" s="642"/>
      <c r="CY30" s="643"/>
      <c r="CZ30" s="646">
        <v>10.9</v>
      </c>
      <c r="DA30" s="675"/>
      <c r="DB30" s="675"/>
      <c r="DC30" s="679"/>
      <c r="DD30" s="650">
        <v>35043894</v>
      </c>
      <c r="DE30" s="642"/>
      <c r="DF30" s="642"/>
      <c r="DG30" s="642"/>
      <c r="DH30" s="642"/>
      <c r="DI30" s="642"/>
      <c r="DJ30" s="642"/>
      <c r="DK30" s="643"/>
      <c r="DL30" s="650">
        <v>34856980</v>
      </c>
      <c r="DM30" s="642"/>
      <c r="DN30" s="642"/>
      <c r="DO30" s="642"/>
      <c r="DP30" s="642"/>
      <c r="DQ30" s="642"/>
      <c r="DR30" s="642"/>
      <c r="DS30" s="642"/>
      <c r="DT30" s="642"/>
      <c r="DU30" s="642"/>
      <c r="DV30" s="643"/>
      <c r="DW30" s="646">
        <v>16</v>
      </c>
      <c r="DX30" s="675"/>
      <c r="DY30" s="675"/>
      <c r="DZ30" s="675"/>
      <c r="EA30" s="675"/>
      <c r="EB30" s="675"/>
      <c r="EC30" s="676"/>
    </row>
    <row r="31" spans="2:133" ht="11.25" customHeight="1">
      <c r="B31" s="638" t="s">
        <v>309</v>
      </c>
      <c r="C31" s="639"/>
      <c r="D31" s="639"/>
      <c r="E31" s="639"/>
      <c r="F31" s="639"/>
      <c r="G31" s="639"/>
      <c r="H31" s="639"/>
      <c r="I31" s="639"/>
      <c r="J31" s="639"/>
      <c r="K31" s="639"/>
      <c r="L31" s="639"/>
      <c r="M31" s="639"/>
      <c r="N31" s="639"/>
      <c r="O31" s="639"/>
      <c r="P31" s="639"/>
      <c r="Q31" s="640"/>
      <c r="R31" s="641">
        <v>1039530</v>
      </c>
      <c r="S31" s="642"/>
      <c r="T31" s="642"/>
      <c r="U31" s="642"/>
      <c r="V31" s="642"/>
      <c r="W31" s="642"/>
      <c r="X31" s="642"/>
      <c r="Y31" s="643"/>
      <c r="Z31" s="644">
        <v>0.3</v>
      </c>
      <c r="AA31" s="644"/>
      <c r="AB31" s="644"/>
      <c r="AC31" s="644"/>
      <c r="AD31" s="645" t="s">
        <v>233</v>
      </c>
      <c r="AE31" s="645"/>
      <c r="AF31" s="645"/>
      <c r="AG31" s="645"/>
      <c r="AH31" s="645"/>
      <c r="AI31" s="645"/>
      <c r="AJ31" s="645"/>
      <c r="AK31" s="645"/>
      <c r="AL31" s="646" t="s">
        <v>128</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99.1</v>
      </c>
      <c r="BH31" s="677"/>
      <c r="BI31" s="677"/>
      <c r="BJ31" s="677"/>
      <c r="BK31" s="677"/>
      <c r="BL31" s="677"/>
      <c r="BM31" s="647">
        <v>97.7</v>
      </c>
      <c r="BN31" s="699"/>
      <c r="BO31" s="699"/>
      <c r="BP31" s="699"/>
      <c r="BQ31" s="700"/>
      <c r="BR31" s="698">
        <v>99.2</v>
      </c>
      <c r="BS31" s="677"/>
      <c r="BT31" s="677"/>
      <c r="BU31" s="677"/>
      <c r="BV31" s="677"/>
      <c r="BW31" s="677"/>
      <c r="BX31" s="647">
        <v>96.9</v>
      </c>
      <c r="BY31" s="699"/>
      <c r="BZ31" s="699"/>
      <c r="CA31" s="699"/>
      <c r="CB31" s="700"/>
      <c r="CD31" s="706"/>
      <c r="CE31" s="707"/>
      <c r="CF31" s="656" t="s">
        <v>312</v>
      </c>
      <c r="CG31" s="657"/>
      <c r="CH31" s="657"/>
      <c r="CI31" s="657"/>
      <c r="CJ31" s="657"/>
      <c r="CK31" s="657"/>
      <c r="CL31" s="657"/>
      <c r="CM31" s="657"/>
      <c r="CN31" s="657"/>
      <c r="CO31" s="657"/>
      <c r="CP31" s="657"/>
      <c r="CQ31" s="658"/>
      <c r="CR31" s="641">
        <v>1807978</v>
      </c>
      <c r="CS31" s="677"/>
      <c r="CT31" s="677"/>
      <c r="CU31" s="677"/>
      <c r="CV31" s="677"/>
      <c r="CW31" s="677"/>
      <c r="CX31" s="677"/>
      <c r="CY31" s="678"/>
      <c r="CZ31" s="646">
        <v>0.6</v>
      </c>
      <c r="DA31" s="675"/>
      <c r="DB31" s="675"/>
      <c r="DC31" s="679"/>
      <c r="DD31" s="650">
        <v>1807903</v>
      </c>
      <c r="DE31" s="677"/>
      <c r="DF31" s="677"/>
      <c r="DG31" s="677"/>
      <c r="DH31" s="677"/>
      <c r="DI31" s="677"/>
      <c r="DJ31" s="677"/>
      <c r="DK31" s="678"/>
      <c r="DL31" s="650">
        <v>1805218</v>
      </c>
      <c r="DM31" s="677"/>
      <c r="DN31" s="677"/>
      <c r="DO31" s="677"/>
      <c r="DP31" s="677"/>
      <c r="DQ31" s="677"/>
      <c r="DR31" s="677"/>
      <c r="DS31" s="677"/>
      <c r="DT31" s="677"/>
      <c r="DU31" s="677"/>
      <c r="DV31" s="678"/>
      <c r="DW31" s="646">
        <v>0.8</v>
      </c>
      <c r="DX31" s="675"/>
      <c r="DY31" s="675"/>
      <c r="DZ31" s="675"/>
      <c r="EA31" s="675"/>
      <c r="EB31" s="675"/>
      <c r="EC31" s="676"/>
    </row>
    <row r="32" spans="2:133" ht="11.25" customHeight="1">
      <c r="B32" s="638" t="s">
        <v>313</v>
      </c>
      <c r="C32" s="639"/>
      <c r="D32" s="639"/>
      <c r="E32" s="639"/>
      <c r="F32" s="639"/>
      <c r="G32" s="639"/>
      <c r="H32" s="639"/>
      <c r="I32" s="639"/>
      <c r="J32" s="639"/>
      <c r="K32" s="639"/>
      <c r="L32" s="639"/>
      <c r="M32" s="639"/>
      <c r="N32" s="639"/>
      <c r="O32" s="639"/>
      <c r="P32" s="639"/>
      <c r="Q32" s="640"/>
      <c r="R32" s="641">
        <v>4820026</v>
      </c>
      <c r="S32" s="642"/>
      <c r="T32" s="642"/>
      <c r="U32" s="642"/>
      <c r="V32" s="642"/>
      <c r="W32" s="642"/>
      <c r="X32" s="642"/>
      <c r="Y32" s="643"/>
      <c r="Z32" s="644">
        <v>1.4</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99.6</v>
      </c>
      <c r="BH32" s="711"/>
      <c r="BI32" s="711"/>
      <c r="BJ32" s="711"/>
      <c r="BK32" s="711"/>
      <c r="BL32" s="711"/>
      <c r="BM32" s="712">
        <v>98.8</v>
      </c>
      <c r="BN32" s="711"/>
      <c r="BO32" s="711"/>
      <c r="BP32" s="711"/>
      <c r="BQ32" s="713"/>
      <c r="BR32" s="710">
        <v>99.6</v>
      </c>
      <c r="BS32" s="711"/>
      <c r="BT32" s="711"/>
      <c r="BU32" s="711"/>
      <c r="BV32" s="711"/>
      <c r="BW32" s="711"/>
      <c r="BX32" s="712">
        <v>98.6</v>
      </c>
      <c r="BY32" s="711"/>
      <c r="BZ32" s="711"/>
      <c r="CA32" s="711"/>
      <c r="CB32" s="713"/>
      <c r="CD32" s="708"/>
      <c r="CE32" s="709"/>
      <c r="CF32" s="656" t="s">
        <v>315</v>
      </c>
      <c r="CG32" s="657"/>
      <c r="CH32" s="657"/>
      <c r="CI32" s="657"/>
      <c r="CJ32" s="657"/>
      <c r="CK32" s="657"/>
      <c r="CL32" s="657"/>
      <c r="CM32" s="657"/>
      <c r="CN32" s="657"/>
      <c r="CO32" s="657"/>
      <c r="CP32" s="657"/>
      <c r="CQ32" s="658"/>
      <c r="CR32" s="641" t="s">
        <v>128</v>
      </c>
      <c r="CS32" s="642"/>
      <c r="CT32" s="642"/>
      <c r="CU32" s="642"/>
      <c r="CV32" s="642"/>
      <c r="CW32" s="642"/>
      <c r="CX32" s="642"/>
      <c r="CY32" s="643"/>
      <c r="CZ32" s="646" t="s">
        <v>128</v>
      </c>
      <c r="DA32" s="675"/>
      <c r="DB32" s="675"/>
      <c r="DC32" s="679"/>
      <c r="DD32" s="650" t="s">
        <v>128</v>
      </c>
      <c r="DE32" s="642"/>
      <c r="DF32" s="642"/>
      <c r="DG32" s="642"/>
      <c r="DH32" s="642"/>
      <c r="DI32" s="642"/>
      <c r="DJ32" s="642"/>
      <c r="DK32" s="643"/>
      <c r="DL32" s="650" t="s">
        <v>233</v>
      </c>
      <c r="DM32" s="642"/>
      <c r="DN32" s="642"/>
      <c r="DO32" s="642"/>
      <c r="DP32" s="642"/>
      <c r="DQ32" s="642"/>
      <c r="DR32" s="642"/>
      <c r="DS32" s="642"/>
      <c r="DT32" s="642"/>
      <c r="DU32" s="642"/>
      <c r="DV32" s="643"/>
      <c r="DW32" s="646" t="s">
        <v>233</v>
      </c>
      <c r="DX32" s="675"/>
      <c r="DY32" s="675"/>
      <c r="DZ32" s="675"/>
      <c r="EA32" s="675"/>
      <c r="EB32" s="675"/>
      <c r="EC32" s="676"/>
    </row>
    <row r="33" spans="2:133" ht="11.25" customHeight="1">
      <c r="B33" s="638" t="s">
        <v>316</v>
      </c>
      <c r="C33" s="639"/>
      <c r="D33" s="639"/>
      <c r="E33" s="639"/>
      <c r="F33" s="639"/>
      <c r="G33" s="639"/>
      <c r="H33" s="639"/>
      <c r="I33" s="639"/>
      <c r="J33" s="639"/>
      <c r="K33" s="639"/>
      <c r="L33" s="639"/>
      <c r="M33" s="639"/>
      <c r="N33" s="639"/>
      <c r="O33" s="639"/>
      <c r="P33" s="639"/>
      <c r="Q33" s="640"/>
      <c r="R33" s="641">
        <v>8370183</v>
      </c>
      <c r="S33" s="642"/>
      <c r="T33" s="642"/>
      <c r="U33" s="642"/>
      <c r="V33" s="642"/>
      <c r="W33" s="642"/>
      <c r="X33" s="642"/>
      <c r="Y33" s="643"/>
      <c r="Z33" s="644">
        <v>2.5</v>
      </c>
      <c r="AA33" s="644"/>
      <c r="AB33" s="644"/>
      <c r="AC33" s="644"/>
      <c r="AD33" s="645" t="s">
        <v>233</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100227393</v>
      </c>
      <c r="CS33" s="677"/>
      <c r="CT33" s="677"/>
      <c r="CU33" s="677"/>
      <c r="CV33" s="677"/>
      <c r="CW33" s="677"/>
      <c r="CX33" s="677"/>
      <c r="CY33" s="678"/>
      <c r="CZ33" s="646">
        <v>30.5</v>
      </c>
      <c r="DA33" s="675"/>
      <c r="DB33" s="675"/>
      <c r="DC33" s="679"/>
      <c r="DD33" s="650">
        <v>85996331</v>
      </c>
      <c r="DE33" s="677"/>
      <c r="DF33" s="677"/>
      <c r="DG33" s="677"/>
      <c r="DH33" s="677"/>
      <c r="DI33" s="677"/>
      <c r="DJ33" s="677"/>
      <c r="DK33" s="678"/>
      <c r="DL33" s="650">
        <v>69062878</v>
      </c>
      <c r="DM33" s="677"/>
      <c r="DN33" s="677"/>
      <c r="DO33" s="677"/>
      <c r="DP33" s="677"/>
      <c r="DQ33" s="677"/>
      <c r="DR33" s="677"/>
      <c r="DS33" s="677"/>
      <c r="DT33" s="677"/>
      <c r="DU33" s="677"/>
      <c r="DV33" s="678"/>
      <c r="DW33" s="646">
        <v>31.7</v>
      </c>
      <c r="DX33" s="675"/>
      <c r="DY33" s="675"/>
      <c r="DZ33" s="675"/>
      <c r="EA33" s="675"/>
      <c r="EB33" s="675"/>
      <c r="EC33" s="676"/>
    </row>
    <row r="34" spans="2:133" ht="11.25" customHeight="1">
      <c r="B34" s="638" t="s">
        <v>318</v>
      </c>
      <c r="C34" s="639"/>
      <c r="D34" s="639"/>
      <c r="E34" s="639"/>
      <c r="F34" s="639"/>
      <c r="G34" s="639"/>
      <c r="H34" s="639"/>
      <c r="I34" s="639"/>
      <c r="J34" s="639"/>
      <c r="K34" s="639"/>
      <c r="L34" s="639"/>
      <c r="M34" s="639"/>
      <c r="N34" s="639"/>
      <c r="O34" s="639"/>
      <c r="P34" s="639"/>
      <c r="Q34" s="640"/>
      <c r="R34" s="641">
        <v>6689054</v>
      </c>
      <c r="S34" s="642"/>
      <c r="T34" s="642"/>
      <c r="U34" s="642"/>
      <c r="V34" s="642"/>
      <c r="W34" s="642"/>
      <c r="X34" s="642"/>
      <c r="Y34" s="643"/>
      <c r="Z34" s="644">
        <v>2</v>
      </c>
      <c r="AA34" s="644"/>
      <c r="AB34" s="644"/>
      <c r="AC34" s="644"/>
      <c r="AD34" s="645">
        <v>288381</v>
      </c>
      <c r="AE34" s="645"/>
      <c r="AF34" s="645"/>
      <c r="AG34" s="645"/>
      <c r="AH34" s="645"/>
      <c r="AI34" s="645"/>
      <c r="AJ34" s="645"/>
      <c r="AK34" s="645"/>
      <c r="AL34" s="646">
        <v>0.1</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39251456</v>
      </c>
      <c r="CS34" s="642"/>
      <c r="CT34" s="642"/>
      <c r="CU34" s="642"/>
      <c r="CV34" s="642"/>
      <c r="CW34" s="642"/>
      <c r="CX34" s="642"/>
      <c r="CY34" s="643"/>
      <c r="CZ34" s="646">
        <v>11.9</v>
      </c>
      <c r="DA34" s="675"/>
      <c r="DB34" s="675"/>
      <c r="DC34" s="679"/>
      <c r="DD34" s="650">
        <v>33120476</v>
      </c>
      <c r="DE34" s="642"/>
      <c r="DF34" s="642"/>
      <c r="DG34" s="642"/>
      <c r="DH34" s="642"/>
      <c r="DI34" s="642"/>
      <c r="DJ34" s="642"/>
      <c r="DK34" s="643"/>
      <c r="DL34" s="650">
        <v>30069562</v>
      </c>
      <c r="DM34" s="642"/>
      <c r="DN34" s="642"/>
      <c r="DO34" s="642"/>
      <c r="DP34" s="642"/>
      <c r="DQ34" s="642"/>
      <c r="DR34" s="642"/>
      <c r="DS34" s="642"/>
      <c r="DT34" s="642"/>
      <c r="DU34" s="642"/>
      <c r="DV34" s="643"/>
      <c r="DW34" s="646">
        <v>13.8</v>
      </c>
      <c r="DX34" s="675"/>
      <c r="DY34" s="675"/>
      <c r="DZ34" s="675"/>
      <c r="EA34" s="675"/>
      <c r="EB34" s="675"/>
      <c r="EC34" s="676"/>
    </row>
    <row r="35" spans="2:133" ht="11.25" customHeight="1">
      <c r="B35" s="638" t="s">
        <v>322</v>
      </c>
      <c r="C35" s="639"/>
      <c r="D35" s="639"/>
      <c r="E35" s="639"/>
      <c r="F35" s="639"/>
      <c r="G35" s="639"/>
      <c r="H35" s="639"/>
      <c r="I35" s="639"/>
      <c r="J35" s="639"/>
      <c r="K35" s="639"/>
      <c r="L35" s="639"/>
      <c r="M35" s="639"/>
      <c r="N35" s="639"/>
      <c r="O35" s="639"/>
      <c r="P35" s="639"/>
      <c r="Q35" s="640"/>
      <c r="R35" s="641">
        <v>33305300</v>
      </c>
      <c r="S35" s="642"/>
      <c r="T35" s="642"/>
      <c r="U35" s="642"/>
      <c r="V35" s="642"/>
      <c r="W35" s="642"/>
      <c r="X35" s="642"/>
      <c r="Y35" s="643"/>
      <c r="Z35" s="644">
        <v>9.8000000000000007</v>
      </c>
      <c r="AA35" s="644"/>
      <c r="AB35" s="644"/>
      <c r="AC35" s="644"/>
      <c r="AD35" s="645" t="s">
        <v>128</v>
      </c>
      <c r="AE35" s="645"/>
      <c r="AF35" s="645"/>
      <c r="AG35" s="645"/>
      <c r="AH35" s="645"/>
      <c r="AI35" s="645"/>
      <c r="AJ35" s="645"/>
      <c r="AK35" s="645"/>
      <c r="AL35" s="646" t="s">
        <v>128</v>
      </c>
      <c r="AM35" s="647"/>
      <c r="AN35" s="647"/>
      <c r="AO35" s="648"/>
      <c r="AP35" s="234"/>
      <c r="AQ35" s="714" t="s">
        <v>323</v>
      </c>
      <c r="AR35" s="715"/>
      <c r="AS35" s="715"/>
      <c r="AT35" s="715"/>
      <c r="AU35" s="715"/>
      <c r="AV35" s="715"/>
      <c r="AW35" s="715"/>
      <c r="AX35" s="715"/>
      <c r="AY35" s="716"/>
      <c r="AZ35" s="630">
        <v>33360369</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1691400</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7430107</v>
      </c>
      <c r="CS35" s="677"/>
      <c r="CT35" s="677"/>
      <c r="CU35" s="677"/>
      <c r="CV35" s="677"/>
      <c r="CW35" s="677"/>
      <c r="CX35" s="677"/>
      <c r="CY35" s="678"/>
      <c r="CZ35" s="646">
        <v>2.2999999999999998</v>
      </c>
      <c r="DA35" s="675"/>
      <c r="DB35" s="675"/>
      <c r="DC35" s="679"/>
      <c r="DD35" s="650">
        <v>7189685</v>
      </c>
      <c r="DE35" s="677"/>
      <c r="DF35" s="677"/>
      <c r="DG35" s="677"/>
      <c r="DH35" s="677"/>
      <c r="DI35" s="677"/>
      <c r="DJ35" s="677"/>
      <c r="DK35" s="678"/>
      <c r="DL35" s="650">
        <v>7189685</v>
      </c>
      <c r="DM35" s="677"/>
      <c r="DN35" s="677"/>
      <c r="DO35" s="677"/>
      <c r="DP35" s="677"/>
      <c r="DQ35" s="677"/>
      <c r="DR35" s="677"/>
      <c r="DS35" s="677"/>
      <c r="DT35" s="677"/>
      <c r="DU35" s="677"/>
      <c r="DV35" s="678"/>
      <c r="DW35" s="646">
        <v>3.3</v>
      </c>
      <c r="DX35" s="675"/>
      <c r="DY35" s="675"/>
      <c r="DZ35" s="675"/>
      <c r="EA35" s="675"/>
      <c r="EB35" s="675"/>
      <c r="EC35" s="676"/>
    </row>
    <row r="36" spans="2:133" ht="11.25" customHeight="1">
      <c r="B36" s="638" t="s">
        <v>326</v>
      </c>
      <c r="C36" s="639"/>
      <c r="D36" s="639"/>
      <c r="E36" s="639"/>
      <c r="F36" s="639"/>
      <c r="G36" s="639"/>
      <c r="H36" s="639"/>
      <c r="I36" s="639"/>
      <c r="J36" s="639"/>
      <c r="K36" s="639"/>
      <c r="L36" s="639"/>
      <c r="M36" s="639"/>
      <c r="N36" s="639"/>
      <c r="O36" s="639"/>
      <c r="P36" s="639"/>
      <c r="Q36" s="640"/>
      <c r="R36" s="641" t="s">
        <v>233</v>
      </c>
      <c r="S36" s="642"/>
      <c r="T36" s="642"/>
      <c r="U36" s="642"/>
      <c r="V36" s="642"/>
      <c r="W36" s="642"/>
      <c r="X36" s="642"/>
      <c r="Y36" s="643"/>
      <c r="Z36" s="644" t="s">
        <v>233</v>
      </c>
      <c r="AA36" s="644"/>
      <c r="AB36" s="644"/>
      <c r="AC36" s="644"/>
      <c r="AD36" s="645" t="s">
        <v>128</v>
      </c>
      <c r="AE36" s="645"/>
      <c r="AF36" s="645"/>
      <c r="AG36" s="645"/>
      <c r="AH36" s="645"/>
      <c r="AI36" s="645"/>
      <c r="AJ36" s="645"/>
      <c r="AK36" s="645"/>
      <c r="AL36" s="646" t="s">
        <v>233</v>
      </c>
      <c r="AM36" s="647"/>
      <c r="AN36" s="647"/>
      <c r="AO36" s="648"/>
      <c r="AQ36" s="718" t="s">
        <v>327</v>
      </c>
      <c r="AR36" s="719"/>
      <c r="AS36" s="719"/>
      <c r="AT36" s="719"/>
      <c r="AU36" s="719"/>
      <c r="AV36" s="719"/>
      <c r="AW36" s="719"/>
      <c r="AX36" s="719"/>
      <c r="AY36" s="720"/>
      <c r="AZ36" s="641">
        <v>6223319</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1499842</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19001795</v>
      </c>
      <c r="CS36" s="642"/>
      <c r="CT36" s="642"/>
      <c r="CU36" s="642"/>
      <c r="CV36" s="642"/>
      <c r="CW36" s="642"/>
      <c r="CX36" s="642"/>
      <c r="CY36" s="643"/>
      <c r="CZ36" s="646">
        <v>5.8</v>
      </c>
      <c r="DA36" s="675"/>
      <c r="DB36" s="675"/>
      <c r="DC36" s="679"/>
      <c r="DD36" s="650">
        <v>16101765</v>
      </c>
      <c r="DE36" s="642"/>
      <c r="DF36" s="642"/>
      <c r="DG36" s="642"/>
      <c r="DH36" s="642"/>
      <c r="DI36" s="642"/>
      <c r="DJ36" s="642"/>
      <c r="DK36" s="643"/>
      <c r="DL36" s="650">
        <v>12450696</v>
      </c>
      <c r="DM36" s="642"/>
      <c r="DN36" s="642"/>
      <c r="DO36" s="642"/>
      <c r="DP36" s="642"/>
      <c r="DQ36" s="642"/>
      <c r="DR36" s="642"/>
      <c r="DS36" s="642"/>
      <c r="DT36" s="642"/>
      <c r="DU36" s="642"/>
      <c r="DV36" s="643"/>
      <c r="DW36" s="646">
        <v>5.7</v>
      </c>
      <c r="DX36" s="675"/>
      <c r="DY36" s="675"/>
      <c r="DZ36" s="675"/>
      <c r="EA36" s="675"/>
      <c r="EB36" s="675"/>
      <c r="EC36" s="676"/>
    </row>
    <row r="37" spans="2:133" ht="11.25" customHeight="1">
      <c r="B37" s="638" t="s">
        <v>330</v>
      </c>
      <c r="C37" s="639"/>
      <c r="D37" s="639"/>
      <c r="E37" s="639"/>
      <c r="F37" s="639"/>
      <c r="G37" s="639"/>
      <c r="H37" s="639"/>
      <c r="I37" s="639"/>
      <c r="J37" s="639"/>
      <c r="K37" s="639"/>
      <c r="L37" s="639"/>
      <c r="M37" s="639"/>
      <c r="N37" s="639"/>
      <c r="O37" s="639"/>
      <c r="P37" s="639"/>
      <c r="Q37" s="640"/>
      <c r="R37" s="641">
        <v>23278300</v>
      </c>
      <c r="S37" s="642"/>
      <c r="T37" s="642"/>
      <c r="U37" s="642"/>
      <c r="V37" s="642"/>
      <c r="W37" s="642"/>
      <c r="X37" s="642"/>
      <c r="Y37" s="643"/>
      <c r="Z37" s="644">
        <v>6.9</v>
      </c>
      <c r="AA37" s="644"/>
      <c r="AB37" s="644"/>
      <c r="AC37" s="644"/>
      <c r="AD37" s="645" t="s">
        <v>233</v>
      </c>
      <c r="AE37" s="645"/>
      <c r="AF37" s="645"/>
      <c r="AG37" s="645"/>
      <c r="AH37" s="645"/>
      <c r="AI37" s="645"/>
      <c r="AJ37" s="645"/>
      <c r="AK37" s="645"/>
      <c r="AL37" s="646" t="s">
        <v>128</v>
      </c>
      <c r="AM37" s="647"/>
      <c r="AN37" s="647"/>
      <c r="AO37" s="648"/>
      <c r="AQ37" s="718" t="s">
        <v>331</v>
      </c>
      <c r="AR37" s="719"/>
      <c r="AS37" s="719"/>
      <c r="AT37" s="719"/>
      <c r="AU37" s="719"/>
      <c r="AV37" s="719"/>
      <c r="AW37" s="719"/>
      <c r="AX37" s="719"/>
      <c r="AY37" s="720"/>
      <c r="AZ37" s="641">
        <v>2751065</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102679</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300760</v>
      </c>
      <c r="CS37" s="677"/>
      <c r="CT37" s="677"/>
      <c r="CU37" s="677"/>
      <c r="CV37" s="677"/>
      <c r="CW37" s="677"/>
      <c r="CX37" s="677"/>
      <c r="CY37" s="678"/>
      <c r="CZ37" s="646">
        <v>0.1</v>
      </c>
      <c r="DA37" s="675"/>
      <c r="DB37" s="675"/>
      <c r="DC37" s="679"/>
      <c r="DD37" s="650">
        <v>163169</v>
      </c>
      <c r="DE37" s="677"/>
      <c r="DF37" s="677"/>
      <c r="DG37" s="677"/>
      <c r="DH37" s="677"/>
      <c r="DI37" s="677"/>
      <c r="DJ37" s="677"/>
      <c r="DK37" s="678"/>
      <c r="DL37" s="650">
        <v>163169</v>
      </c>
      <c r="DM37" s="677"/>
      <c r="DN37" s="677"/>
      <c r="DO37" s="677"/>
      <c r="DP37" s="677"/>
      <c r="DQ37" s="677"/>
      <c r="DR37" s="677"/>
      <c r="DS37" s="677"/>
      <c r="DT37" s="677"/>
      <c r="DU37" s="677"/>
      <c r="DV37" s="678"/>
      <c r="DW37" s="646">
        <v>0.1</v>
      </c>
      <c r="DX37" s="675"/>
      <c r="DY37" s="675"/>
      <c r="DZ37" s="675"/>
      <c r="EA37" s="675"/>
      <c r="EB37" s="675"/>
      <c r="EC37" s="676"/>
    </row>
    <row r="38" spans="2:133" ht="11.25" customHeight="1">
      <c r="B38" s="686" t="s">
        <v>334</v>
      </c>
      <c r="C38" s="687"/>
      <c r="D38" s="687"/>
      <c r="E38" s="687"/>
      <c r="F38" s="687"/>
      <c r="G38" s="687"/>
      <c r="H38" s="687"/>
      <c r="I38" s="687"/>
      <c r="J38" s="687"/>
      <c r="K38" s="687"/>
      <c r="L38" s="687"/>
      <c r="M38" s="687"/>
      <c r="N38" s="687"/>
      <c r="O38" s="687"/>
      <c r="P38" s="687"/>
      <c r="Q38" s="688"/>
      <c r="R38" s="721">
        <v>338871131</v>
      </c>
      <c r="S38" s="722"/>
      <c r="T38" s="722"/>
      <c r="U38" s="722"/>
      <c r="V38" s="722"/>
      <c r="W38" s="722"/>
      <c r="X38" s="722"/>
      <c r="Y38" s="723"/>
      <c r="Z38" s="724">
        <v>100</v>
      </c>
      <c r="AA38" s="724"/>
      <c r="AB38" s="724"/>
      <c r="AC38" s="724"/>
      <c r="AD38" s="725">
        <v>194398895</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459638</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163889</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24047360</v>
      </c>
      <c r="CS38" s="642"/>
      <c r="CT38" s="642"/>
      <c r="CU38" s="642"/>
      <c r="CV38" s="642"/>
      <c r="CW38" s="642"/>
      <c r="CX38" s="642"/>
      <c r="CY38" s="643"/>
      <c r="CZ38" s="646">
        <v>7.3</v>
      </c>
      <c r="DA38" s="675"/>
      <c r="DB38" s="675"/>
      <c r="DC38" s="679"/>
      <c r="DD38" s="650">
        <v>19782067</v>
      </c>
      <c r="DE38" s="642"/>
      <c r="DF38" s="642"/>
      <c r="DG38" s="642"/>
      <c r="DH38" s="642"/>
      <c r="DI38" s="642"/>
      <c r="DJ38" s="642"/>
      <c r="DK38" s="643"/>
      <c r="DL38" s="650">
        <v>18214396</v>
      </c>
      <c r="DM38" s="642"/>
      <c r="DN38" s="642"/>
      <c r="DO38" s="642"/>
      <c r="DP38" s="642"/>
      <c r="DQ38" s="642"/>
      <c r="DR38" s="642"/>
      <c r="DS38" s="642"/>
      <c r="DT38" s="642"/>
      <c r="DU38" s="642"/>
      <c r="DV38" s="643"/>
      <c r="DW38" s="646">
        <v>8.4</v>
      </c>
      <c r="DX38" s="675"/>
      <c r="DY38" s="675"/>
      <c r="DZ38" s="675"/>
      <c r="EA38" s="675"/>
      <c r="EB38" s="675"/>
      <c r="EC38" s="676"/>
    </row>
    <row r="39" spans="2:133" ht="11.25" customHeight="1">
      <c r="AQ39" s="718" t="s">
        <v>338</v>
      </c>
      <c r="AR39" s="719"/>
      <c r="AS39" s="719"/>
      <c r="AT39" s="719"/>
      <c r="AU39" s="719"/>
      <c r="AV39" s="719"/>
      <c r="AW39" s="719"/>
      <c r="AX39" s="719"/>
      <c r="AY39" s="720"/>
      <c r="AZ39" s="641">
        <v>159552</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113</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9173229</v>
      </c>
      <c r="CS39" s="677"/>
      <c r="CT39" s="677"/>
      <c r="CU39" s="677"/>
      <c r="CV39" s="677"/>
      <c r="CW39" s="677"/>
      <c r="CX39" s="677"/>
      <c r="CY39" s="678"/>
      <c r="CZ39" s="646">
        <v>2.8</v>
      </c>
      <c r="DA39" s="675"/>
      <c r="DB39" s="675"/>
      <c r="DC39" s="679"/>
      <c r="DD39" s="650">
        <v>8663799</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c r="AQ40" s="718" t="s">
        <v>342</v>
      </c>
      <c r="AR40" s="719"/>
      <c r="AS40" s="719"/>
      <c r="AT40" s="719"/>
      <c r="AU40" s="719"/>
      <c r="AV40" s="719"/>
      <c r="AW40" s="719"/>
      <c r="AX40" s="719"/>
      <c r="AY40" s="720"/>
      <c r="AZ40" s="641">
        <v>5843304</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128</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1323446</v>
      </c>
      <c r="CS40" s="642"/>
      <c r="CT40" s="642"/>
      <c r="CU40" s="642"/>
      <c r="CV40" s="642"/>
      <c r="CW40" s="642"/>
      <c r="CX40" s="642"/>
      <c r="CY40" s="643"/>
      <c r="CZ40" s="646">
        <v>0.4</v>
      </c>
      <c r="DA40" s="675"/>
      <c r="DB40" s="675"/>
      <c r="DC40" s="679"/>
      <c r="DD40" s="650">
        <v>1138539</v>
      </c>
      <c r="DE40" s="642"/>
      <c r="DF40" s="642"/>
      <c r="DG40" s="642"/>
      <c r="DH40" s="642"/>
      <c r="DI40" s="642"/>
      <c r="DJ40" s="642"/>
      <c r="DK40" s="643"/>
      <c r="DL40" s="650">
        <v>1138539</v>
      </c>
      <c r="DM40" s="642"/>
      <c r="DN40" s="642"/>
      <c r="DO40" s="642"/>
      <c r="DP40" s="642"/>
      <c r="DQ40" s="642"/>
      <c r="DR40" s="642"/>
      <c r="DS40" s="642"/>
      <c r="DT40" s="642"/>
      <c r="DU40" s="642"/>
      <c r="DV40" s="643"/>
      <c r="DW40" s="646">
        <v>0.5</v>
      </c>
      <c r="DX40" s="675"/>
      <c r="DY40" s="675"/>
      <c r="DZ40" s="675"/>
      <c r="EA40" s="675"/>
      <c r="EB40" s="675"/>
      <c r="EC40" s="676"/>
    </row>
    <row r="41" spans="2:133" ht="11.25" customHeight="1">
      <c r="AQ41" s="728" t="s">
        <v>345</v>
      </c>
      <c r="AR41" s="729"/>
      <c r="AS41" s="729"/>
      <c r="AT41" s="729"/>
      <c r="AU41" s="729"/>
      <c r="AV41" s="729"/>
      <c r="AW41" s="729"/>
      <c r="AX41" s="729"/>
      <c r="AY41" s="730"/>
      <c r="AZ41" s="721">
        <v>17923491</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317</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45222991</v>
      </c>
      <c r="CS42" s="642"/>
      <c r="CT42" s="642"/>
      <c r="CU42" s="642"/>
      <c r="CV42" s="642"/>
      <c r="CW42" s="642"/>
      <c r="CX42" s="642"/>
      <c r="CY42" s="643"/>
      <c r="CZ42" s="646">
        <v>13.8</v>
      </c>
      <c r="DA42" s="647"/>
      <c r="DB42" s="647"/>
      <c r="DC42" s="742"/>
      <c r="DD42" s="650">
        <v>20591204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1203445</v>
      </c>
      <c r="CS43" s="677"/>
      <c r="CT43" s="677"/>
      <c r="CU43" s="677"/>
      <c r="CV43" s="677"/>
      <c r="CW43" s="677"/>
      <c r="CX43" s="677"/>
      <c r="CY43" s="678"/>
      <c r="CZ43" s="646">
        <v>0.4</v>
      </c>
      <c r="DA43" s="675"/>
      <c r="DB43" s="675"/>
      <c r="DC43" s="679"/>
      <c r="DD43" s="650">
        <v>1203445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352</v>
      </c>
      <c r="CD44" s="753" t="s">
        <v>303</v>
      </c>
      <c r="CE44" s="754"/>
      <c r="CF44" s="638" t="s">
        <v>353</v>
      </c>
      <c r="CG44" s="639"/>
      <c r="CH44" s="639"/>
      <c r="CI44" s="639"/>
      <c r="CJ44" s="639"/>
      <c r="CK44" s="639"/>
      <c r="CL44" s="639"/>
      <c r="CM44" s="639"/>
      <c r="CN44" s="639"/>
      <c r="CO44" s="639"/>
      <c r="CP44" s="639"/>
      <c r="CQ44" s="640"/>
      <c r="CR44" s="641">
        <v>42244181</v>
      </c>
      <c r="CS44" s="642"/>
      <c r="CT44" s="642"/>
      <c r="CU44" s="642"/>
      <c r="CV44" s="642"/>
      <c r="CW44" s="642"/>
      <c r="CX44" s="642"/>
      <c r="CY44" s="643"/>
      <c r="CZ44" s="646">
        <v>12.9</v>
      </c>
      <c r="DA44" s="647"/>
      <c r="DB44" s="647"/>
      <c r="DC44" s="742"/>
      <c r="DD44" s="650">
        <v>18610307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354</v>
      </c>
      <c r="CG45" s="639"/>
      <c r="CH45" s="639"/>
      <c r="CI45" s="639"/>
      <c r="CJ45" s="639"/>
      <c r="CK45" s="639"/>
      <c r="CL45" s="639"/>
      <c r="CM45" s="639"/>
      <c r="CN45" s="639"/>
      <c r="CO45" s="639"/>
      <c r="CP45" s="639"/>
      <c r="CQ45" s="640"/>
      <c r="CR45" s="641">
        <v>17238378</v>
      </c>
      <c r="CS45" s="677"/>
      <c r="CT45" s="677"/>
      <c r="CU45" s="677"/>
      <c r="CV45" s="677"/>
      <c r="CW45" s="677"/>
      <c r="CX45" s="677"/>
      <c r="CY45" s="678"/>
      <c r="CZ45" s="646">
        <v>5.2</v>
      </c>
      <c r="DA45" s="675"/>
      <c r="DB45" s="675"/>
      <c r="DC45" s="679"/>
      <c r="DD45" s="650">
        <v>3650395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355</v>
      </c>
      <c r="CG46" s="639"/>
      <c r="CH46" s="639"/>
      <c r="CI46" s="639"/>
      <c r="CJ46" s="639"/>
      <c r="CK46" s="639"/>
      <c r="CL46" s="639"/>
      <c r="CM46" s="639"/>
      <c r="CN46" s="639"/>
      <c r="CO46" s="639"/>
      <c r="CP46" s="639"/>
      <c r="CQ46" s="640"/>
      <c r="CR46" s="641">
        <v>21083006</v>
      </c>
      <c r="CS46" s="642"/>
      <c r="CT46" s="642"/>
      <c r="CU46" s="642"/>
      <c r="CV46" s="642"/>
      <c r="CW46" s="642"/>
      <c r="CX46" s="642"/>
      <c r="CY46" s="643"/>
      <c r="CZ46" s="646">
        <v>6.4</v>
      </c>
      <c r="DA46" s="647"/>
      <c r="DB46" s="647"/>
      <c r="DC46" s="742"/>
      <c r="DD46" s="650">
        <v>14798542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356</v>
      </c>
      <c r="CG47" s="639"/>
      <c r="CH47" s="639"/>
      <c r="CI47" s="639"/>
      <c r="CJ47" s="639"/>
      <c r="CK47" s="639"/>
      <c r="CL47" s="639"/>
      <c r="CM47" s="639"/>
      <c r="CN47" s="639"/>
      <c r="CO47" s="639"/>
      <c r="CP47" s="639"/>
      <c r="CQ47" s="640"/>
      <c r="CR47" s="641">
        <v>2978810</v>
      </c>
      <c r="CS47" s="677"/>
      <c r="CT47" s="677"/>
      <c r="CU47" s="677"/>
      <c r="CV47" s="677"/>
      <c r="CW47" s="677"/>
      <c r="CX47" s="677"/>
      <c r="CY47" s="678"/>
      <c r="CZ47" s="646">
        <v>0.9</v>
      </c>
      <c r="DA47" s="675"/>
      <c r="DB47" s="675"/>
      <c r="DC47" s="679"/>
      <c r="DD47" s="650">
        <v>1980897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357</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233</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358</v>
      </c>
      <c r="CE49" s="687"/>
      <c r="CF49" s="687"/>
      <c r="CG49" s="687"/>
      <c r="CH49" s="687"/>
      <c r="CI49" s="687"/>
      <c r="CJ49" s="687"/>
      <c r="CK49" s="687"/>
      <c r="CL49" s="687"/>
      <c r="CM49" s="687"/>
      <c r="CN49" s="687"/>
      <c r="CO49" s="687"/>
      <c r="CP49" s="687"/>
      <c r="CQ49" s="688"/>
      <c r="CR49" s="721">
        <v>328646519</v>
      </c>
      <c r="CS49" s="711"/>
      <c r="CT49" s="711"/>
      <c r="CU49" s="711"/>
      <c r="CV49" s="711"/>
      <c r="CW49" s="711"/>
      <c r="CX49" s="711"/>
      <c r="CY49" s="743"/>
      <c r="CZ49" s="726">
        <v>100</v>
      </c>
      <c r="DA49" s="744"/>
      <c r="DB49" s="744"/>
      <c r="DC49" s="745"/>
      <c r="DD49" s="746">
        <v>235159413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nE6fJo0oNSc4QBzs/LDFFQ50uEzIf1//qd34vtPYX53zKGG/PCJdaDKn23i35oL3ST9br8ZXUZFPdbf7l5Wqmw==" saltValue="L+pOYxzf76p8CROxZN4D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381</v>
      </c>
      <c r="C7" s="774"/>
      <c r="D7" s="774"/>
      <c r="E7" s="774"/>
      <c r="F7" s="774"/>
      <c r="G7" s="774"/>
      <c r="H7" s="774"/>
      <c r="I7" s="774"/>
      <c r="J7" s="774"/>
      <c r="K7" s="774"/>
      <c r="L7" s="774"/>
      <c r="M7" s="774"/>
      <c r="N7" s="774"/>
      <c r="O7" s="774"/>
      <c r="P7" s="775"/>
      <c r="Q7" s="776">
        <v>338913</v>
      </c>
      <c r="R7" s="777"/>
      <c r="S7" s="777"/>
      <c r="T7" s="777"/>
      <c r="U7" s="777"/>
      <c r="V7" s="777">
        <v>328757</v>
      </c>
      <c r="W7" s="777"/>
      <c r="X7" s="777"/>
      <c r="Y7" s="777"/>
      <c r="Z7" s="777"/>
      <c r="AA7" s="777">
        <v>10157</v>
      </c>
      <c r="AB7" s="777"/>
      <c r="AC7" s="777"/>
      <c r="AD7" s="777"/>
      <c r="AE7" s="778"/>
      <c r="AF7" s="779">
        <v>5998</v>
      </c>
      <c r="AG7" s="780"/>
      <c r="AH7" s="780"/>
      <c r="AI7" s="780"/>
      <c r="AJ7" s="781"/>
      <c r="AK7" s="816">
        <v>4832</v>
      </c>
      <c r="AL7" s="817"/>
      <c r="AM7" s="817"/>
      <c r="AN7" s="817"/>
      <c r="AO7" s="817"/>
      <c r="AP7" s="817">
        <v>280175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0</v>
      </c>
      <c r="CI7" s="814"/>
      <c r="CJ7" s="814"/>
      <c r="CK7" s="814"/>
      <c r="CL7" s="815"/>
      <c r="CM7" s="813">
        <v>590</v>
      </c>
      <c r="CN7" s="814"/>
      <c r="CO7" s="814"/>
      <c r="CP7" s="814"/>
      <c r="CQ7" s="815"/>
      <c r="CR7" s="813">
        <v>530</v>
      </c>
      <c r="CS7" s="814"/>
      <c r="CT7" s="814"/>
      <c r="CU7" s="814"/>
      <c r="CV7" s="815"/>
      <c r="CW7" s="813">
        <v>5</v>
      </c>
      <c r="CX7" s="814"/>
      <c r="CY7" s="814"/>
      <c r="CZ7" s="814"/>
      <c r="DA7" s="815"/>
      <c r="DB7" s="813" t="s">
        <v>521</v>
      </c>
      <c r="DC7" s="814"/>
      <c r="DD7" s="814"/>
      <c r="DE7" s="814"/>
      <c r="DF7" s="815"/>
      <c r="DG7" s="813" t="s">
        <v>521</v>
      </c>
      <c r="DH7" s="814"/>
      <c r="DI7" s="814"/>
      <c r="DJ7" s="814"/>
      <c r="DK7" s="815"/>
      <c r="DL7" s="813" t="s">
        <v>521</v>
      </c>
      <c r="DM7" s="814"/>
      <c r="DN7" s="814"/>
      <c r="DO7" s="814"/>
      <c r="DP7" s="815"/>
      <c r="DQ7" s="813" t="s">
        <v>521</v>
      </c>
      <c r="DR7" s="814"/>
      <c r="DS7" s="814"/>
      <c r="DT7" s="814"/>
      <c r="DU7" s="815"/>
      <c r="DV7" s="794"/>
      <c r="DW7" s="795"/>
      <c r="DX7" s="795"/>
      <c r="DY7" s="795"/>
      <c r="DZ7" s="796"/>
      <c r="EA7" s="254"/>
    </row>
    <row r="8" spans="1:131" s="255" customFormat="1" ht="26.25" customHeight="1">
      <c r="A8" s="261">
        <v>2</v>
      </c>
      <c r="B8" s="797" t="s">
        <v>382</v>
      </c>
      <c r="C8" s="798"/>
      <c r="D8" s="798"/>
      <c r="E8" s="798"/>
      <c r="F8" s="798"/>
      <c r="G8" s="798"/>
      <c r="H8" s="798"/>
      <c r="I8" s="798"/>
      <c r="J8" s="798"/>
      <c r="K8" s="798"/>
      <c r="L8" s="798"/>
      <c r="M8" s="798"/>
      <c r="N8" s="798"/>
      <c r="O8" s="798"/>
      <c r="P8" s="799"/>
      <c r="Q8" s="800">
        <v>244</v>
      </c>
      <c r="R8" s="801"/>
      <c r="S8" s="801"/>
      <c r="T8" s="801"/>
      <c r="U8" s="801"/>
      <c r="V8" s="801">
        <v>177</v>
      </c>
      <c r="W8" s="801"/>
      <c r="X8" s="801"/>
      <c r="Y8" s="801"/>
      <c r="Z8" s="801"/>
      <c r="AA8" s="801">
        <v>67</v>
      </c>
      <c r="AB8" s="801"/>
      <c r="AC8" s="801"/>
      <c r="AD8" s="801"/>
      <c r="AE8" s="802"/>
      <c r="AF8" s="803">
        <v>26</v>
      </c>
      <c r="AG8" s="804"/>
      <c r="AH8" s="804"/>
      <c r="AI8" s="804"/>
      <c r="AJ8" s="805"/>
      <c r="AK8" s="806">
        <v>10</v>
      </c>
      <c r="AL8" s="807"/>
      <c r="AM8" s="807"/>
      <c r="AN8" s="807"/>
      <c r="AO8" s="807"/>
      <c r="AP8" s="807">
        <v>920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595</v>
      </c>
      <c r="BT8" s="811"/>
      <c r="BU8" s="811"/>
      <c r="BV8" s="811"/>
      <c r="BW8" s="811"/>
      <c r="BX8" s="811"/>
      <c r="BY8" s="811"/>
      <c r="BZ8" s="811"/>
      <c r="CA8" s="811"/>
      <c r="CB8" s="811"/>
      <c r="CC8" s="811"/>
      <c r="CD8" s="811"/>
      <c r="CE8" s="811"/>
      <c r="CF8" s="811"/>
      <c r="CG8" s="812"/>
      <c r="CH8" s="823">
        <v>-15</v>
      </c>
      <c r="CI8" s="824"/>
      <c r="CJ8" s="824"/>
      <c r="CK8" s="824"/>
      <c r="CL8" s="825"/>
      <c r="CM8" s="823">
        <v>254</v>
      </c>
      <c r="CN8" s="824"/>
      <c r="CO8" s="824"/>
      <c r="CP8" s="824"/>
      <c r="CQ8" s="825"/>
      <c r="CR8" s="823">
        <v>55</v>
      </c>
      <c r="CS8" s="824"/>
      <c r="CT8" s="824"/>
      <c r="CU8" s="824"/>
      <c r="CV8" s="825"/>
      <c r="CW8" s="823" t="s">
        <v>521</v>
      </c>
      <c r="CX8" s="824"/>
      <c r="CY8" s="824"/>
      <c r="CZ8" s="824"/>
      <c r="DA8" s="825"/>
      <c r="DB8" s="823" t="s">
        <v>521</v>
      </c>
      <c r="DC8" s="824"/>
      <c r="DD8" s="824"/>
      <c r="DE8" s="824"/>
      <c r="DF8" s="825"/>
      <c r="DG8" s="823" t="s">
        <v>521</v>
      </c>
      <c r="DH8" s="824"/>
      <c r="DI8" s="824"/>
      <c r="DJ8" s="824"/>
      <c r="DK8" s="825"/>
      <c r="DL8" s="823" t="s">
        <v>521</v>
      </c>
      <c r="DM8" s="824"/>
      <c r="DN8" s="824"/>
      <c r="DO8" s="824"/>
      <c r="DP8" s="825"/>
      <c r="DQ8" s="823" t="s">
        <v>521</v>
      </c>
      <c r="DR8" s="824"/>
      <c r="DS8" s="824"/>
      <c r="DT8" s="824"/>
      <c r="DU8" s="825"/>
      <c r="DV8" s="826"/>
      <c r="DW8" s="827"/>
      <c r="DX8" s="827"/>
      <c r="DY8" s="827"/>
      <c r="DZ8" s="828"/>
      <c r="EA8" s="254"/>
    </row>
    <row r="9" spans="1:131" s="255" customFormat="1" ht="26.25" customHeight="1">
      <c r="A9" s="261">
        <v>3</v>
      </c>
      <c r="B9" s="797" t="s">
        <v>383</v>
      </c>
      <c r="C9" s="798"/>
      <c r="D9" s="798"/>
      <c r="E9" s="798"/>
      <c r="F9" s="798"/>
      <c r="G9" s="798"/>
      <c r="H9" s="798"/>
      <c r="I9" s="798"/>
      <c r="J9" s="798"/>
      <c r="K9" s="798"/>
      <c r="L9" s="798"/>
      <c r="M9" s="798"/>
      <c r="N9" s="798"/>
      <c r="O9" s="798"/>
      <c r="P9" s="799"/>
      <c r="Q9" s="800">
        <v>202</v>
      </c>
      <c r="R9" s="801"/>
      <c r="S9" s="801"/>
      <c r="T9" s="801"/>
      <c r="U9" s="801"/>
      <c r="V9" s="801">
        <v>202</v>
      </c>
      <c r="W9" s="801"/>
      <c r="X9" s="801"/>
      <c r="Y9" s="801"/>
      <c r="Z9" s="801"/>
      <c r="AA9" s="801" t="s">
        <v>586</v>
      </c>
      <c r="AB9" s="801"/>
      <c r="AC9" s="801"/>
      <c r="AD9" s="801"/>
      <c r="AE9" s="802"/>
      <c r="AF9" s="803" t="s">
        <v>384</v>
      </c>
      <c r="AG9" s="804"/>
      <c r="AH9" s="804"/>
      <c r="AI9" s="804"/>
      <c r="AJ9" s="805"/>
      <c r="AK9" s="806" t="s">
        <v>609</v>
      </c>
      <c r="AL9" s="807"/>
      <c r="AM9" s="807"/>
      <c r="AN9" s="807"/>
      <c r="AO9" s="807"/>
      <c r="AP9" s="807">
        <v>227</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596</v>
      </c>
      <c r="BT9" s="811"/>
      <c r="BU9" s="811"/>
      <c r="BV9" s="811"/>
      <c r="BW9" s="811"/>
      <c r="BX9" s="811"/>
      <c r="BY9" s="811"/>
      <c r="BZ9" s="811"/>
      <c r="CA9" s="811"/>
      <c r="CB9" s="811"/>
      <c r="CC9" s="811"/>
      <c r="CD9" s="811"/>
      <c r="CE9" s="811"/>
      <c r="CF9" s="811"/>
      <c r="CG9" s="812"/>
      <c r="CH9" s="823">
        <v>4</v>
      </c>
      <c r="CI9" s="824"/>
      <c r="CJ9" s="824"/>
      <c r="CK9" s="824"/>
      <c r="CL9" s="825"/>
      <c r="CM9" s="823">
        <v>395</v>
      </c>
      <c r="CN9" s="824"/>
      <c r="CO9" s="824"/>
      <c r="CP9" s="824"/>
      <c r="CQ9" s="825"/>
      <c r="CR9" s="823">
        <v>150</v>
      </c>
      <c r="CS9" s="824"/>
      <c r="CT9" s="824"/>
      <c r="CU9" s="824"/>
      <c r="CV9" s="825"/>
      <c r="CW9" s="823">
        <v>6</v>
      </c>
      <c r="CX9" s="824"/>
      <c r="CY9" s="824"/>
      <c r="CZ9" s="824"/>
      <c r="DA9" s="825"/>
      <c r="DB9" s="823" t="s">
        <v>521</v>
      </c>
      <c r="DC9" s="824"/>
      <c r="DD9" s="824"/>
      <c r="DE9" s="824"/>
      <c r="DF9" s="825"/>
      <c r="DG9" s="823" t="s">
        <v>521</v>
      </c>
      <c r="DH9" s="824"/>
      <c r="DI9" s="824"/>
      <c r="DJ9" s="824"/>
      <c r="DK9" s="825"/>
      <c r="DL9" s="823" t="s">
        <v>521</v>
      </c>
      <c r="DM9" s="824"/>
      <c r="DN9" s="824"/>
      <c r="DO9" s="824"/>
      <c r="DP9" s="825"/>
      <c r="DQ9" s="823" t="s">
        <v>521</v>
      </c>
      <c r="DR9" s="824"/>
      <c r="DS9" s="824"/>
      <c r="DT9" s="824"/>
      <c r="DU9" s="825"/>
      <c r="DV9" s="826"/>
      <c r="DW9" s="827"/>
      <c r="DX9" s="827"/>
      <c r="DY9" s="827"/>
      <c r="DZ9" s="828"/>
      <c r="EA9" s="254"/>
    </row>
    <row r="10" spans="1:131" s="255" customFormat="1" ht="26.25" customHeight="1">
      <c r="A10" s="261">
        <v>4</v>
      </c>
      <c r="B10" s="797" t="s">
        <v>385</v>
      </c>
      <c r="C10" s="798"/>
      <c r="D10" s="798"/>
      <c r="E10" s="798"/>
      <c r="F10" s="798"/>
      <c r="G10" s="798"/>
      <c r="H10" s="798"/>
      <c r="I10" s="798"/>
      <c r="J10" s="798"/>
      <c r="K10" s="798"/>
      <c r="L10" s="798"/>
      <c r="M10" s="798"/>
      <c r="N10" s="798"/>
      <c r="O10" s="798"/>
      <c r="P10" s="799"/>
      <c r="Q10" s="800">
        <v>81</v>
      </c>
      <c r="R10" s="801"/>
      <c r="S10" s="801"/>
      <c r="T10" s="801"/>
      <c r="U10" s="801"/>
      <c r="V10" s="801">
        <v>80</v>
      </c>
      <c r="W10" s="801"/>
      <c r="X10" s="801"/>
      <c r="Y10" s="801"/>
      <c r="Z10" s="801"/>
      <c r="AA10" s="801">
        <v>1</v>
      </c>
      <c r="AB10" s="801"/>
      <c r="AC10" s="801"/>
      <c r="AD10" s="801"/>
      <c r="AE10" s="802"/>
      <c r="AF10" s="803">
        <v>1</v>
      </c>
      <c r="AG10" s="804"/>
      <c r="AH10" s="804"/>
      <c r="AI10" s="804"/>
      <c r="AJ10" s="805"/>
      <c r="AK10" s="806" t="s">
        <v>609</v>
      </c>
      <c r="AL10" s="807"/>
      <c r="AM10" s="807"/>
      <c r="AN10" s="807"/>
      <c r="AO10" s="807"/>
      <c r="AP10" s="807" t="s">
        <v>586</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597</v>
      </c>
      <c r="BT10" s="811"/>
      <c r="BU10" s="811"/>
      <c r="BV10" s="811"/>
      <c r="BW10" s="811"/>
      <c r="BX10" s="811"/>
      <c r="BY10" s="811"/>
      <c r="BZ10" s="811"/>
      <c r="CA10" s="811"/>
      <c r="CB10" s="811"/>
      <c r="CC10" s="811"/>
      <c r="CD10" s="811"/>
      <c r="CE10" s="811"/>
      <c r="CF10" s="811"/>
      <c r="CG10" s="812"/>
      <c r="CH10" s="823">
        <v>-4</v>
      </c>
      <c r="CI10" s="824"/>
      <c r="CJ10" s="824"/>
      <c r="CK10" s="824"/>
      <c r="CL10" s="825"/>
      <c r="CM10" s="823">
        <v>173</v>
      </c>
      <c r="CN10" s="824"/>
      <c r="CO10" s="824"/>
      <c r="CP10" s="824"/>
      <c r="CQ10" s="825"/>
      <c r="CR10" s="823">
        <v>50</v>
      </c>
      <c r="CS10" s="824"/>
      <c r="CT10" s="824"/>
      <c r="CU10" s="824"/>
      <c r="CV10" s="825"/>
      <c r="CW10" s="823">
        <v>12</v>
      </c>
      <c r="CX10" s="824"/>
      <c r="CY10" s="824"/>
      <c r="CZ10" s="824"/>
      <c r="DA10" s="825"/>
      <c r="DB10" s="823" t="s">
        <v>521</v>
      </c>
      <c r="DC10" s="824"/>
      <c r="DD10" s="824"/>
      <c r="DE10" s="824"/>
      <c r="DF10" s="825"/>
      <c r="DG10" s="823" t="s">
        <v>521</v>
      </c>
      <c r="DH10" s="824"/>
      <c r="DI10" s="824"/>
      <c r="DJ10" s="824"/>
      <c r="DK10" s="825"/>
      <c r="DL10" s="823" t="s">
        <v>521</v>
      </c>
      <c r="DM10" s="824"/>
      <c r="DN10" s="824"/>
      <c r="DO10" s="824"/>
      <c r="DP10" s="825"/>
      <c r="DQ10" s="823" t="s">
        <v>521</v>
      </c>
      <c r="DR10" s="824"/>
      <c r="DS10" s="824"/>
      <c r="DT10" s="824"/>
      <c r="DU10" s="825"/>
      <c r="DV10" s="826"/>
      <c r="DW10" s="827"/>
      <c r="DX10" s="827"/>
      <c r="DY10" s="827"/>
      <c r="DZ10" s="828"/>
      <c r="EA10" s="254"/>
    </row>
    <row r="11" spans="1:131" s="255" customFormat="1" ht="26.25" customHeight="1">
      <c r="A11" s="261">
        <v>5</v>
      </c>
      <c r="B11" s="797" t="s">
        <v>386</v>
      </c>
      <c r="C11" s="798"/>
      <c r="D11" s="798"/>
      <c r="E11" s="798"/>
      <c r="F11" s="798"/>
      <c r="G11" s="798"/>
      <c r="H11" s="798"/>
      <c r="I11" s="798"/>
      <c r="J11" s="798"/>
      <c r="K11" s="798"/>
      <c r="L11" s="798"/>
      <c r="M11" s="798"/>
      <c r="N11" s="798"/>
      <c r="O11" s="798"/>
      <c r="P11" s="799"/>
      <c r="Q11" s="800">
        <v>6</v>
      </c>
      <c r="R11" s="801"/>
      <c r="S11" s="801"/>
      <c r="T11" s="801"/>
      <c r="U11" s="801"/>
      <c r="V11" s="801">
        <v>6</v>
      </c>
      <c r="W11" s="801"/>
      <c r="X11" s="801"/>
      <c r="Y11" s="801"/>
      <c r="Z11" s="801"/>
      <c r="AA11" s="801">
        <v>0</v>
      </c>
      <c r="AB11" s="801"/>
      <c r="AC11" s="801"/>
      <c r="AD11" s="801"/>
      <c r="AE11" s="802"/>
      <c r="AF11" s="803">
        <v>0</v>
      </c>
      <c r="AG11" s="804"/>
      <c r="AH11" s="804"/>
      <c r="AI11" s="804"/>
      <c r="AJ11" s="805"/>
      <c r="AK11" s="806">
        <v>3</v>
      </c>
      <c r="AL11" s="807"/>
      <c r="AM11" s="807"/>
      <c r="AN11" s="807"/>
      <c r="AO11" s="807"/>
      <c r="AP11" s="807" t="s">
        <v>586</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598</v>
      </c>
      <c r="BT11" s="811"/>
      <c r="BU11" s="811"/>
      <c r="BV11" s="811"/>
      <c r="BW11" s="811"/>
      <c r="BX11" s="811"/>
      <c r="BY11" s="811"/>
      <c r="BZ11" s="811"/>
      <c r="CA11" s="811"/>
      <c r="CB11" s="811"/>
      <c r="CC11" s="811"/>
      <c r="CD11" s="811"/>
      <c r="CE11" s="811"/>
      <c r="CF11" s="811"/>
      <c r="CG11" s="812"/>
      <c r="CH11" s="823">
        <v>32</v>
      </c>
      <c r="CI11" s="824"/>
      <c r="CJ11" s="824"/>
      <c r="CK11" s="824"/>
      <c r="CL11" s="825"/>
      <c r="CM11" s="823">
        <v>1485</v>
      </c>
      <c r="CN11" s="824"/>
      <c r="CO11" s="824"/>
      <c r="CP11" s="824"/>
      <c r="CQ11" s="825"/>
      <c r="CR11" s="823">
        <v>110</v>
      </c>
      <c r="CS11" s="824"/>
      <c r="CT11" s="824"/>
      <c r="CU11" s="824"/>
      <c r="CV11" s="825"/>
      <c r="CW11" s="823" t="s">
        <v>521</v>
      </c>
      <c r="CX11" s="824"/>
      <c r="CY11" s="824"/>
      <c r="CZ11" s="824"/>
      <c r="DA11" s="825"/>
      <c r="DB11" s="823" t="s">
        <v>521</v>
      </c>
      <c r="DC11" s="824"/>
      <c r="DD11" s="824"/>
      <c r="DE11" s="824"/>
      <c r="DF11" s="825"/>
      <c r="DG11" s="823" t="s">
        <v>521</v>
      </c>
      <c r="DH11" s="824"/>
      <c r="DI11" s="824"/>
      <c r="DJ11" s="824"/>
      <c r="DK11" s="825"/>
      <c r="DL11" s="823" t="s">
        <v>521</v>
      </c>
      <c r="DM11" s="824"/>
      <c r="DN11" s="824"/>
      <c r="DO11" s="824"/>
      <c r="DP11" s="825"/>
      <c r="DQ11" s="823" t="s">
        <v>521</v>
      </c>
      <c r="DR11" s="824"/>
      <c r="DS11" s="824"/>
      <c r="DT11" s="824"/>
      <c r="DU11" s="825"/>
      <c r="DV11" s="826"/>
      <c r="DW11" s="827"/>
      <c r="DX11" s="827"/>
      <c r="DY11" s="827"/>
      <c r="DZ11" s="828"/>
      <c r="EA11" s="254"/>
    </row>
    <row r="12" spans="1:131" s="255" customFormat="1" ht="26.25" customHeight="1">
      <c r="A12" s="261">
        <v>6</v>
      </c>
      <c r="B12" s="797" t="s">
        <v>387</v>
      </c>
      <c r="C12" s="798"/>
      <c r="D12" s="798"/>
      <c r="E12" s="798"/>
      <c r="F12" s="798"/>
      <c r="G12" s="798"/>
      <c r="H12" s="798"/>
      <c r="I12" s="798"/>
      <c r="J12" s="798"/>
      <c r="K12" s="798"/>
      <c r="L12" s="798"/>
      <c r="M12" s="798"/>
      <c r="N12" s="798"/>
      <c r="O12" s="798"/>
      <c r="P12" s="799"/>
      <c r="Q12" s="800">
        <v>47481</v>
      </c>
      <c r="R12" s="801"/>
      <c r="S12" s="801"/>
      <c r="T12" s="801"/>
      <c r="U12" s="801"/>
      <c r="V12" s="801">
        <v>47481</v>
      </c>
      <c r="W12" s="801"/>
      <c r="X12" s="801"/>
      <c r="Y12" s="801"/>
      <c r="Z12" s="801"/>
      <c r="AA12" s="801" t="s">
        <v>586</v>
      </c>
      <c r="AB12" s="801"/>
      <c r="AC12" s="801"/>
      <c r="AD12" s="801"/>
      <c r="AE12" s="802"/>
      <c r="AF12" s="803" t="s">
        <v>384</v>
      </c>
      <c r="AG12" s="804"/>
      <c r="AH12" s="804"/>
      <c r="AI12" s="804"/>
      <c r="AJ12" s="805"/>
      <c r="AK12" s="806">
        <v>42481</v>
      </c>
      <c r="AL12" s="807"/>
      <c r="AM12" s="807"/>
      <c r="AN12" s="807"/>
      <c r="AO12" s="807"/>
      <c r="AP12" s="807" t="s">
        <v>587</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599</v>
      </c>
      <c r="BT12" s="811"/>
      <c r="BU12" s="811"/>
      <c r="BV12" s="811"/>
      <c r="BW12" s="811"/>
      <c r="BX12" s="811"/>
      <c r="BY12" s="811"/>
      <c r="BZ12" s="811"/>
      <c r="CA12" s="811"/>
      <c r="CB12" s="811"/>
      <c r="CC12" s="811"/>
      <c r="CD12" s="811"/>
      <c r="CE12" s="811"/>
      <c r="CF12" s="811"/>
      <c r="CG12" s="812"/>
      <c r="CH12" s="823">
        <v>-20</v>
      </c>
      <c r="CI12" s="824"/>
      <c r="CJ12" s="824"/>
      <c r="CK12" s="824"/>
      <c r="CL12" s="825"/>
      <c r="CM12" s="823">
        <v>3178</v>
      </c>
      <c r="CN12" s="824"/>
      <c r="CO12" s="824"/>
      <c r="CP12" s="824"/>
      <c r="CQ12" s="825"/>
      <c r="CR12" s="823">
        <v>2000</v>
      </c>
      <c r="CS12" s="824"/>
      <c r="CT12" s="824"/>
      <c r="CU12" s="824"/>
      <c r="CV12" s="825"/>
      <c r="CW12" s="823" t="s">
        <v>521</v>
      </c>
      <c r="CX12" s="824"/>
      <c r="CY12" s="824"/>
      <c r="CZ12" s="824"/>
      <c r="DA12" s="825"/>
      <c r="DB12" s="823" t="s">
        <v>521</v>
      </c>
      <c r="DC12" s="824"/>
      <c r="DD12" s="824"/>
      <c r="DE12" s="824"/>
      <c r="DF12" s="825"/>
      <c r="DG12" s="823" t="s">
        <v>521</v>
      </c>
      <c r="DH12" s="824"/>
      <c r="DI12" s="824"/>
      <c r="DJ12" s="824"/>
      <c r="DK12" s="825"/>
      <c r="DL12" s="823" t="s">
        <v>521</v>
      </c>
      <c r="DM12" s="824"/>
      <c r="DN12" s="824"/>
      <c r="DO12" s="824"/>
      <c r="DP12" s="825"/>
      <c r="DQ12" s="823" t="s">
        <v>521</v>
      </c>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600</v>
      </c>
      <c r="BT13" s="811"/>
      <c r="BU13" s="811"/>
      <c r="BV13" s="811"/>
      <c r="BW13" s="811"/>
      <c r="BX13" s="811"/>
      <c r="BY13" s="811"/>
      <c r="BZ13" s="811"/>
      <c r="CA13" s="811"/>
      <c r="CB13" s="811"/>
      <c r="CC13" s="811"/>
      <c r="CD13" s="811"/>
      <c r="CE13" s="811"/>
      <c r="CF13" s="811"/>
      <c r="CG13" s="812"/>
      <c r="CH13" s="823">
        <v>-1</v>
      </c>
      <c r="CI13" s="824"/>
      <c r="CJ13" s="824"/>
      <c r="CK13" s="824"/>
      <c r="CL13" s="825"/>
      <c r="CM13" s="823">
        <v>105</v>
      </c>
      <c r="CN13" s="824"/>
      <c r="CO13" s="824"/>
      <c r="CP13" s="824"/>
      <c r="CQ13" s="825"/>
      <c r="CR13" s="823">
        <v>30</v>
      </c>
      <c r="CS13" s="824"/>
      <c r="CT13" s="824"/>
      <c r="CU13" s="824"/>
      <c r="CV13" s="825"/>
      <c r="CW13" s="823" t="s">
        <v>521</v>
      </c>
      <c r="CX13" s="824"/>
      <c r="CY13" s="824"/>
      <c r="CZ13" s="824"/>
      <c r="DA13" s="825"/>
      <c r="DB13" s="823" t="s">
        <v>521</v>
      </c>
      <c r="DC13" s="824"/>
      <c r="DD13" s="824"/>
      <c r="DE13" s="824"/>
      <c r="DF13" s="825"/>
      <c r="DG13" s="823" t="s">
        <v>521</v>
      </c>
      <c r="DH13" s="824"/>
      <c r="DI13" s="824"/>
      <c r="DJ13" s="824"/>
      <c r="DK13" s="825"/>
      <c r="DL13" s="823" t="s">
        <v>521</v>
      </c>
      <c r="DM13" s="824"/>
      <c r="DN13" s="824"/>
      <c r="DO13" s="824"/>
      <c r="DP13" s="825"/>
      <c r="DQ13" s="823" t="s">
        <v>521</v>
      </c>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601</v>
      </c>
      <c r="BT14" s="811"/>
      <c r="BU14" s="811"/>
      <c r="BV14" s="811"/>
      <c r="BW14" s="811"/>
      <c r="BX14" s="811"/>
      <c r="BY14" s="811"/>
      <c r="BZ14" s="811"/>
      <c r="CA14" s="811"/>
      <c r="CB14" s="811"/>
      <c r="CC14" s="811"/>
      <c r="CD14" s="811"/>
      <c r="CE14" s="811"/>
      <c r="CF14" s="811"/>
      <c r="CG14" s="812"/>
      <c r="CH14" s="823">
        <v>92</v>
      </c>
      <c r="CI14" s="824"/>
      <c r="CJ14" s="824"/>
      <c r="CK14" s="824"/>
      <c r="CL14" s="825"/>
      <c r="CM14" s="823">
        <v>2107</v>
      </c>
      <c r="CN14" s="824"/>
      <c r="CO14" s="824"/>
      <c r="CP14" s="824"/>
      <c r="CQ14" s="825"/>
      <c r="CR14" s="823">
        <v>5</v>
      </c>
      <c r="CS14" s="824"/>
      <c r="CT14" s="824"/>
      <c r="CU14" s="824"/>
      <c r="CV14" s="825"/>
      <c r="CW14" s="823" t="s">
        <v>521</v>
      </c>
      <c r="CX14" s="824"/>
      <c r="CY14" s="824"/>
      <c r="CZ14" s="824"/>
      <c r="DA14" s="825"/>
      <c r="DB14" s="823" t="s">
        <v>521</v>
      </c>
      <c r="DC14" s="824"/>
      <c r="DD14" s="824"/>
      <c r="DE14" s="824"/>
      <c r="DF14" s="825"/>
      <c r="DG14" s="823" t="s">
        <v>521</v>
      </c>
      <c r="DH14" s="824"/>
      <c r="DI14" s="824"/>
      <c r="DJ14" s="824"/>
      <c r="DK14" s="825"/>
      <c r="DL14" s="823" t="s">
        <v>521</v>
      </c>
      <c r="DM14" s="824"/>
      <c r="DN14" s="824"/>
      <c r="DO14" s="824"/>
      <c r="DP14" s="825"/>
      <c r="DQ14" s="823" t="s">
        <v>521</v>
      </c>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602</v>
      </c>
      <c r="BT15" s="811"/>
      <c r="BU15" s="811"/>
      <c r="BV15" s="811"/>
      <c r="BW15" s="811"/>
      <c r="BX15" s="811"/>
      <c r="BY15" s="811"/>
      <c r="BZ15" s="811"/>
      <c r="CA15" s="811"/>
      <c r="CB15" s="811"/>
      <c r="CC15" s="811"/>
      <c r="CD15" s="811"/>
      <c r="CE15" s="811"/>
      <c r="CF15" s="811"/>
      <c r="CG15" s="812"/>
      <c r="CH15" s="823">
        <v>9</v>
      </c>
      <c r="CI15" s="824"/>
      <c r="CJ15" s="824"/>
      <c r="CK15" s="824"/>
      <c r="CL15" s="825"/>
      <c r="CM15" s="823">
        <v>342</v>
      </c>
      <c r="CN15" s="824"/>
      <c r="CO15" s="824"/>
      <c r="CP15" s="824"/>
      <c r="CQ15" s="825"/>
      <c r="CR15" s="823">
        <v>195</v>
      </c>
      <c r="CS15" s="824"/>
      <c r="CT15" s="824"/>
      <c r="CU15" s="824"/>
      <c r="CV15" s="825"/>
      <c r="CW15" s="823" t="s">
        <v>521</v>
      </c>
      <c r="CX15" s="824"/>
      <c r="CY15" s="824"/>
      <c r="CZ15" s="824"/>
      <c r="DA15" s="825"/>
      <c r="DB15" s="823">
        <v>48</v>
      </c>
      <c r="DC15" s="824"/>
      <c r="DD15" s="824"/>
      <c r="DE15" s="824"/>
      <c r="DF15" s="825"/>
      <c r="DG15" s="823" t="s">
        <v>521</v>
      </c>
      <c r="DH15" s="824"/>
      <c r="DI15" s="824"/>
      <c r="DJ15" s="824"/>
      <c r="DK15" s="825"/>
      <c r="DL15" s="823" t="s">
        <v>521</v>
      </c>
      <c r="DM15" s="824"/>
      <c r="DN15" s="824"/>
      <c r="DO15" s="824"/>
      <c r="DP15" s="825"/>
      <c r="DQ15" s="823" t="s">
        <v>521</v>
      </c>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603</v>
      </c>
      <c r="BT16" s="811"/>
      <c r="BU16" s="811"/>
      <c r="BV16" s="811"/>
      <c r="BW16" s="811"/>
      <c r="BX16" s="811"/>
      <c r="BY16" s="811"/>
      <c r="BZ16" s="811"/>
      <c r="CA16" s="811"/>
      <c r="CB16" s="811"/>
      <c r="CC16" s="811"/>
      <c r="CD16" s="811"/>
      <c r="CE16" s="811"/>
      <c r="CF16" s="811"/>
      <c r="CG16" s="812"/>
      <c r="CH16" s="823">
        <v>15</v>
      </c>
      <c r="CI16" s="824"/>
      <c r="CJ16" s="824"/>
      <c r="CK16" s="824"/>
      <c r="CL16" s="825"/>
      <c r="CM16" s="823">
        <v>1608</v>
      </c>
      <c r="CN16" s="824"/>
      <c r="CO16" s="824"/>
      <c r="CP16" s="824"/>
      <c r="CQ16" s="825"/>
      <c r="CR16" s="823">
        <v>543</v>
      </c>
      <c r="CS16" s="824"/>
      <c r="CT16" s="824"/>
      <c r="CU16" s="824"/>
      <c r="CV16" s="825"/>
      <c r="CW16" s="823" t="s">
        <v>521</v>
      </c>
      <c r="CX16" s="824"/>
      <c r="CY16" s="824"/>
      <c r="CZ16" s="824"/>
      <c r="DA16" s="825"/>
      <c r="DB16" s="823" t="s">
        <v>521</v>
      </c>
      <c r="DC16" s="824"/>
      <c r="DD16" s="824"/>
      <c r="DE16" s="824"/>
      <c r="DF16" s="825"/>
      <c r="DG16" s="823" t="s">
        <v>521</v>
      </c>
      <c r="DH16" s="824"/>
      <c r="DI16" s="824"/>
      <c r="DJ16" s="824"/>
      <c r="DK16" s="825"/>
      <c r="DL16" s="823" t="s">
        <v>521</v>
      </c>
      <c r="DM16" s="824"/>
      <c r="DN16" s="824"/>
      <c r="DO16" s="824"/>
      <c r="DP16" s="825"/>
      <c r="DQ16" s="823" t="s">
        <v>521</v>
      </c>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389</v>
      </c>
      <c r="B23" s="832" t="s">
        <v>390</v>
      </c>
      <c r="C23" s="833"/>
      <c r="D23" s="833"/>
      <c r="E23" s="833"/>
      <c r="F23" s="833"/>
      <c r="G23" s="833"/>
      <c r="H23" s="833"/>
      <c r="I23" s="833"/>
      <c r="J23" s="833"/>
      <c r="K23" s="833"/>
      <c r="L23" s="833"/>
      <c r="M23" s="833"/>
      <c r="N23" s="833"/>
      <c r="O23" s="833"/>
      <c r="P23" s="834"/>
      <c r="Q23" s="835">
        <v>386926</v>
      </c>
      <c r="R23" s="836"/>
      <c r="S23" s="836"/>
      <c r="T23" s="836"/>
      <c r="U23" s="836"/>
      <c r="V23" s="836">
        <v>376702</v>
      </c>
      <c r="W23" s="836"/>
      <c r="X23" s="836"/>
      <c r="Y23" s="836"/>
      <c r="Z23" s="836"/>
      <c r="AA23" s="836">
        <v>10225</v>
      </c>
      <c r="AB23" s="836"/>
      <c r="AC23" s="836"/>
      <c r="AD23" s="836"/>
      <c r="AE23" s="837"/>
      <c r="AF23" s="838">
        <v>6025</v>
      </c>
      <c r="AG23" s="836"/>
      <c r="AH23" s="836"/>
      <c r="AI23" s="836"/>
      <c r="AJ23" s="839"/>
      <c r="AK23" s="840"/>
      <c r="AL23" s="841"/>
      <c r="AM23" s="841"/>
      <c r="AN23" s="841"/>
      <c r="AO23" s="841"/>
      <c r="AP23" s="836">
        <v>281322</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364</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80514</v>
      </c>
      <c r="R28" s="865"/>
      <c r="S28" s="865"/>
      <c r="T28" s="865"/>
      <c r="U28" s="865"/>
      <c r="V28" s="865">
        <v>78822</v>
      </c>
      <c r="W28" s="865"/>
      <c r="X28" s="865"/>
      <c r="Y28" s="865"/>
      <c r="Z28" s="865"/>
      <c r="AA28" s="865">
        <v>1691</v>
      </c>
      <c r="AB28" s="865"/>
      <c r="AC28" s="865"/>
      <c r="AD28" s="865"/>
      <c r="AE28" s="866"/>
      <c r="AF28" s="867">
        <v>1691</v>
      </c>
      <c r="AG28" s="865"/>
      <c r="AH28" s="865"/>
      <c r="AI28" s="865"/>
      <c r="AJ28" s="868"/>
      <c r="AK28" s="869">
        <v>5367</v>
      </c>
      <c r="AL28" s="860"/>
      <c r="AM28" s="860"/>
      <c r="AN28" s="860"/>
      <c r="AO28" s="860"/>
      <c r="AP28" s="860" t="s">
        <v>609</v>
      </c>
      <c r="AQ28" s="860"/>
      <c r="AR28" s="860"/>
      <c r="AS28" s="860"/>
      <c r="AT28" s="860"/>
      <c r="AU28" s="860" t="s">
        <v>609</v>
      </c>
      <c r="AV28" s="860"/>
      <c r="AW28" s="860"/>
      <c r="AX28" s="860"/>
      <c r="AY28" s="860"/>
      <c r="AZ28" s="861" t="s">
        <v>609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65016</v>
      </c>
      <c r="R29" s="801"/>
      <c r="S29" s="801"/>
      <c r="T29" s="801"/>
      <c r="U29" s="801"/>
      <c r="V29" s="801">
        <v>63766</v>
      </c>
      <c r="W29" s="801"/>
      <c r="X29" s="801"/>
      <c r="Y29" s="801"/>
      <c r="Z29" s="801"/>
      <c r="AA29" s="801">
        <v>1250</v>
      </c>
      <c r="AB29" s="801"/>
      <c r="AC29" s="801"/>
      <c r="AD29" s="801"/>
      <c r="AE29" s="802"/>
      <c r="AF29" s="803">
        <v>1250</v>
      </c>
      <c r="AG29" s="804"/>
      <c r="AH29" s="804"/>
      <c r="AI29" s="804"/>
      <c r="AJ29" s="805"/>
      <c r="AK29" s="872">
        <v>8746</v>
      </c>
      <c r="AL29" s="873"/>
      <c r="AM29" s="873"/>
      <c r="AN29" s="873"/>
      <c r="AO29" s="873"/>
      <c r="AP29" s="873" t="s">
        <v>609</v>
      </c>
      <c r="AQ29" s="873"/>
      <c r="AR29" s="873"/>
      <c r="AS29" s="873"/>
      <c r="AT29" s="873"/>
      <c r="AU29" s="873" t="s">
        <v>609</v>
      </c>
      <c r="AV29" s="873"/>
      <c r="AW29" s="873"/>
      <c r="AX29" s="873"/>
      <c r="AY29" s="873"/>
      <c r="AZ29" s="874" t="s">
        <v>609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9512</v>
      </c>
      <c r="R30" s="801"/>
      <c r="S30" s="801"/>
      <c r="T30" s="801"/>
      <c r="U30" s="801"/>
      <c r="V30" s="801">
        <v>9439</v>
      </c>
      <c r="W30" s="801"/>
      <c r="X30" s="801"/>
      <c r="Y30" s="801"/>
      <c r="Z30" s="801"/>
      <c r="AA30" s="801">
        <v>73</v>
      </c>
      <c r="AB30" s="801"/>
      <c r="AC30" s="801"/>
      <c r="AD30" s="801"/>
      <c r="AE30" s="802"/>
      <c r="AF30" s="803">
        <v>73</v>
      </c>
      <c r="AG30" s="804"/>
      <c r="AH30" s="804"/>
      <c r="AI30" s="804"/>
      <c r="AJ30" s="805"/>
      <c r="AK30" s="872">
        <v>1806</v>
      </c>
      <c r="AL30" s="873"/>
      <c r="AM30" s="873"/>
      <c r="AN30" s="873"/>
      <c r="AO30" s="873"/>
      <c r="AP30" s="873" t="s">
        <v>609</v>
      </c>
      <c r="AQ30" s="873"/>
      <c r="AR30" s="873"/>
      <c r="AS30" s="873"/>
      <c r="AT30" s="873"/>
      <c r="AU30" s="873" t="s">
        <v>609</v>
      </c>
      <c r="AV30" s="873"/>
      <c r="AW30" s="873"/>
      <c r="AX30" s="873"/>
      <c r="AY30" s="873"/>
      <c r="AZ30" s="874" t="s">
        <v>609</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12613</v>
      </c>
      <c r="R31" s="801"/>
      <c r="S31" s="801"/>
      <c r="T31" s="801"/>
      <c r="U31" s="801"/>
      <c r="V31" s="801">
        <v>11929</v>
      </c>
      <c r="W31" s="801"/>
      <c r="X31" s="801"/>
      <c r="Y31" s="801"/>
      <c r="Z31" s="801"/>
      <c r="AA31" s="801">
        <v>683</v>
      </c>
      <c r="AB31" s="801"/>
      <c r="AC31" s="801"/>
      <c r="AD31" s="801"/>
      <c r="AE31" s="802"/>
      <c r="AF31" s="803">
        <v>683</v>
      </c>
      <c r="AG31" s="804"/>
      <c r="AH31" s="804"/>
      <c r="AI31" s="804"/>
      <c r="AJ31" s="805"/>
      <c r="AK31" s="872">
        <v>116</v>
      </c>
      <c r="AL31" s="873"/>
      <c r="AM31" s="873"/>
      <c r="AN31" s="873"/>
      <c r="AO31" s="873"/>
      <c r="AP31" s="873" t="s">
        <v>609</v>
      </c>
      <c r="AQ31" s="873"/>
      <c r="AR31" s="873"/>
      <c r="AS31" s="873"/>
      <c r="AT31" s="873"/>
      <c r="AU31" s="873" t="s">
        <v>610</v>
      </c>
      <c r="AV31" s="873"/>
      <c r="AW31" s="873"/>
      <c r="AX31" s="873"/>
      <c r="AY31" s="873"/>
      <c r="AZ31" s="874" t="s">
        <v>609</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405</v>
      </c>
      <c r="C32" s="798"/>
      <c r="D32" s="798"/>
      <c r="E32" s="798"/>
      <c r="F32" s="798"/>
      <c r="G32" s="798"/>
      <c r="H32" s="798"/>
      <c r="I32" s="798"/>
      <c r="J32" s="798"/>
      <c r="K32" s="798"/>
      <c r="L32" s="798"/>
      <c r="M32" s="798"/>
      <c r="N32" s="798"/>
      <c r="O32" s="798"/>
      <c r="P32" s="799"/>
      <c r="Q32" s="800">
        <v>609</v>
      </c>
      <c r="R32" s="801"/>
      <c r="S32" s="801"/>
      <c r="T32" s="801"/>
      <c r="U32" s="801"/>
      <c r="V32" s="801">
        <v>584</v>
      </c>
      <c r="W32" s="801"/>
      <c r="X32" s="801"/>
      <c r="Y32" s="801"/>
      <c r="Z32" s="801"/>
      <c r="AA32" s="801">
        <v>25</v>
      </c>
      <c r="AB32" s="801"/>
      <c r="AC32" s="801"/>
      <c r="AD32" s="801"/>
      <c r="AE32" s="802"/>
      <c r="AF32" s="803">
        <v>25</v>
      </c>
      <c r="AG32" s="804"/>
      <c r="AH32" s="804"/>
      <c r="AI32" s="804"/>
      <c r="AJ32" s="805"/>
      <c r="AK32" s="872">
        <v>160</v>
      </c>
      <c r="AL32" s="873"/>
      <c r="AM32" s="873"/>
      <c r="AN32" s="873"/>
      <c r="AO32" s="873"/>
      <c r="AP32" s="873">
        <v>700</v>
      </c>
      <c r="AQ32" s="873"/>
      <c r="AR32" s="873"/>
      <c r="AS32" s="873"/>
      <c r="AT32" s="873"/>
      <c r="AU32" s="873">
        <v>240</v>
      </c>
      <c r="AV32" s="873"/>
      <c r="AW32" s="873"/>
      <c r="AX32" s="873"/>
      <c r="AY32" s="873"/>
      <c r="AZ32" s="874" t="s">
        <v>609</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406</v>
      </c>
      <c r="C33" s="798"/>
      <c r="D33" s="798"/>
      <c r="E33" s="798"/>
      <c r="F33" s="798"/>
      <c r="G33" s="798"/>
      <c r="H33" s="798"/>
      <c r="I33" s="798"/>
      <c r="J33" s="798"/>
      <c r="K33" s="798"/>
      <c r="L33" s="798"/>
      <c r="M33" s="798"/>
      <c r="N33" s="798"/>
      <c r="O33" s="798"/>
      <c r="P33" s="799"/>
      <c r="Q33" s="800">
        <v>7926</v>
      </c>
      <c r="R33" s="801"/>
      <c r="S33" s="801"/>
      <c r="T33" s="801"/>
      <c r="U33" s="801"/>
      <c r="V33" s="801">
        <v>7243</v>
      </c>
      <c r="W33" s="801"/>
      <c r="X33" s="801"/>
      <c r="Y33" s="801"/>
      <c r="Z33" s="801"/>
      <c r="AA33" s="801">
        <v>684</v>
      </c>
      <c r="AB33" s="801"/>
      <c r="AC33" s="801"/>
      <c r="AD33" s="801"/>
      <c r="AE33" s="802"/>
      <c r="AF33" s="803">
        <v>3087</v>
      </c>
      <c r="AG33" s="804"/>
      <c r="AH33" s="804"/>
      <c r="AI33" s="804"/>
      <c r="AJ33" s="805"/>
      <c r="AK33" s="872">
        <v>2751</v>
      </c>
      <c r="AL33" s="873"/>
      <c r="AM33" s="873"/>
      <c r="AN33" s="873"/>
      <c r="AO33" s="873"/>
      <c r="AP33" s="873">
        <v>16426</v>
      </c>
      <c r="AQ33" s="873"/>
      <c r="AR33" s="873"/>
      <c r="AS33" s="873"/>
      <c r="AT33" s="873"/>
      <c r="AU33" s="873">
        <v>9494</v>
      </c>
      <c r="AV33" s="873"/>
      <c r="AW33" s="873"/>
      <c r="AX33" s="873"/>
      <c r="AY33" s="873"/>
      <c r="AZ33" s="874" t="s">
        <v>609</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408</v>
      </c>
      <c r="C34" s="798"/>
      <c r="D34" s="798"/>
      <c r="E34" s="798"/>
      <c r="F34" s="798"/>
      <c r="G34" s="798"/>
      <c r="H34" s="798"/>
      <c r="I34" s="798"/>
      <c r="J34" s="798"/>
      <c r="K34" s="798"/>
      <c r="L34" s="798"/>
      <c r="M34" s="798"/>
      <c r="N34" s="798"/>
      <c r="O34" s="798"/>
      <c r="P34" s="799"/>
      <c r="Q34" s="800">
        <v>11966</v>
      </c>
      <c r="R34" s="801"/>
      <c r="S34" s="801"/>
      <c r="T34" s="801"/>
      <c r="U34" s="801"/>
      <c r="V34" s="801">
        <v>11323</v>
      </c>
      <c r="W34" s="801"/>
      <c r="X34" s="801"/>
      <c r="Y34" s="801"/>
      <c r="Z34" s="801"/>
      <c r="AA34" s="801">
        <v>644</v>
      </c>
      <c r="AB34" s="801"/>
      <c r="AC34" s="801"/>
      <c r="AD34" s="801"/>
      <c r="AE34" s="802"/>
      <c r="AF34" s="803">
        <v>12052</v>
      </c>
      <c r="AG34" s="804"/>
      <c r="AH34" s="804"/>
      <c r="AI34" s="804"/>
      <c r="AJ34" s="805"/>
      <c r="AK34" s="872">
        <v>460</v>
      </c>
      <c r="AL34" s="873"/>
      <c r="AM34" s="873"/>
      <c r="AN34" s="873"/>
      <c r="AO34" s="873"/>
      <c r="AP34" s="873">
        <v>24758</v>
      </c>
      <c r="AQ34" s="873"/>
      <c r="AR34" s="873"/>
      <c r="AS34" s="873"/>
      <c r="AT34" s="873"/>
      <c r="AU34" s="873">
        <v>2525</v>
      </c>
      <c r="AV34" s="873"/>
      <c r="AW34" s="873"/>
      <c r="AX34" s="873"/>
      <c r="AY34" s="873"/>
      <c r="AZ34" s="874" t="s">
        <v>609</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t="s">
        <v>409</v>
      </c>
      <c r="C35" s="798"/>
      <c r="D35" s="798"/>
      <c r="E35" s="798"/>
      <c r="F35" s="798"/>
      <c r="G35" s="798"/>
      <c r="H35" s="798"/>
      <c r="I35" s="798"/>
      <c r="J35" s="798"/>
      <c r="K35" s="798"/>
      <c r="L35" s="798"/>
      <c r="M35" s="798"/>
      <c r="N35" s="798"/>
      <c r="O35" s="798"/>
      <c r="P35" s="799"/>
      <c r="Q35" s="800">
        <v>21171</v>
      </c>
      <c r="R35" s="801"/>
      <c r="S35" s="801"/>
      <c r="T35" s="801"/>
      <c r="U35" s="801"/>
      <c r="V35" s="801">
        <v>18980</v>
      </c>
      <c r="W35" s="801"/>
      <c r="X35" s="801"/>
      <c r="Y35" s="801"/>
      <c r="Z35" s="801"/>
      <c r="AA35" s="801">
        <v>2191</v>
      </c>
      <c r="AB35" s="801"/>
      <c r="AC35" s="801"/>
      <c r="AD35" s="801"/>
      <c r="AE35" s="802"/>
      <c r="AF35" s="803">
        <v>3041</v>
      </c>
      <c r="AG35" s="804"/>
      <c r="AH35" s="804"/>
      <c r="AI35" s="804"/>
      <c r="AJ35" s="805"/>
      <c r="AK35" s="872">
        <v>6102</v>
      </c>
      <c r="AL35" s="873"/>
      <c r="AM35" s="873"/>
      <c r="AN35" s="873"/>
      <c r="AO35" s="873"/>
      <c r="AP35" s="873">
        <v>156610</v>
      </c>
      <c r="AQ35" s="873"/>
      <c r="AR35" s="873"/>
      <c r="AS35" s="873"/>
      <c r="AT35" s="873"/>
      <c r="AU35" s="873">
        <v>57789</v>
      </c>
      <c r="AV35" s="873"/>
      <c r="AW35" s="873"/>
      <c r="AX35" s="873"/>
      <c r="AY35" s="873"/>
      <c r="AZ35" s="874" t="s">
        <v>609</v>
      </c>
      <c r="BA35" s="874"/>
      <c r="BB35" s="874"/>
      <c r="BC35" s="874"/>
      <c r="BD35" s="874"/>
      <c r="BE35" s="870" t="s">
        <v>410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t="s">
        <v>411</v>
      </c>
      <c r="C36" s="798"/>
      <c r="D36" s="798"/>
      <c r="E36" s="798"/>
      <c r="F36" s="798"/>
      <c r="G36" s="798"/>
      <c r="H36" s="798"/>
      <c r="I36" s="798"/>
      <c r="J36" s="798"/>
      <c r="K36" s="798"/>
      <c r="L36" s="798"/>
      <c r="M36" s="798"/>
      <c r="N36" s="798"/>
      <c r="O36" s="798"/>
      <c r="P36" s="799"/>
      <c r="Q36" s="800">
        <v>307</v>
      </c>
      <c r="R36" s="801"/>
      <c r="S36" s="801"/>
      <c r="T36" s="801"/>
      <c r="U36" s="801"/>
      <c r="V36" s="801">
        <v>307</v>
      </c>
      <c r="W36" s="801"/>
      <c r="X36" s="801"/>
      <c r="Y36" s="801"/>
      <c r="Z36" s="801"/>
      <c r="AA36" s="801" t="s">
        <v>586</v>
      </c>
      <c r="AB36" s="801"/>
      <c r="AC36" s="801"/>
      <c r="AD36" s="801"/>
      <c r="AE36" s="802"/>
      <c r="AF36" s="803" t="s">
        <v>384</v>
      </c>
      <c r="AG36" s="804"/>
      <c r="AH36" s="804"/>
      <c r="AI36" s="804"/>
      <c r="AJ36" s="805"/>
      <c r="AK36" s="872">
        <v>141</v>
      </c>
      <c r="AL36" s="873"/>
      <c r="AM36" s="873"/>
      <c r="AN36" s="873"/>
      <c r="AO36" s="873"/>
      <c r="AP36" s="873">
        <v>185</v>
      </c>
      <c r="AQ36" s="873"/>
      <c r="AR36" s="873"/>
      <c r="AS36" s="873"/>
      <c r="AT36" s="873"/>
      <c r="AU36" s="873">
        <v>102</v>
      </c>
      <c r="AV36" s="873"/>
      <c r="AW36" s="873"/>
      <c r="AX36" s="873"/>
      <c r="AY36" s="873"/>
      <c r="AZ36" s="874" t="s">
        <v>609</v>
      </c>
      <c r="BA36" s="874"/>
      <c r="BB36" s="874"/>
      <c r="BC36" s="874"/>
      <c r="BD36" s="874"/>
      <c r="BE36" s="870" t="s">
        <v>412</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t="s">
        <v>413</v>
      </c>
      <c r="C37" s="798"/>
      <c r="D37" s="798"/>
      <c r="E37" s="798"/>
      <c r="F37" s="798"/>
      <c r="G37" s="798"/>
      <c r="H37" s="798"/>
      <c r="I37" s="798"/>
      <c r="J37" s="798"/>
      <c r="K37" s="798"/>
      <c r="L37" s="798"/>
      <c r="M37" s="798"/>
      <c r="N37" s="798"/>
      <c r="O37" s="798"/>
      <c r="P37" s="799"/>
      <c r="Q37" s="800">
        <v>249</v>
      </c>
      <c r="R37" s="801"/>
      <c r="S37" s="801"/>
      <c r="T37" s="801"/>
      <c r="U37" s="801"/>
      <c r="V37" s="801">
        <v>249</v>
      </c>
      <c r="W37" s="801"/>
      <c r="X37" s="801"/>
      <c r="Y37" s="801"/>
      <c r="Z37" s="801"/>
      <c r="AA37" s="801" t="s">
        <v>587</v>
      </c>
      <c r="AB37" s="801"/>
      <c r="AC37" s="801"/>
      <c r="AD37" s="801"/>
      <c r="AE37" s="802"/>
      <c r="AF37" s="803" t="s">
        <v>384</v>
      </c>
      <c r="AG37" s="804"/>
      <c r="AH37" s="804"/>
      <c r="AI37" s="804"/>
      <c r="AJ37" s="805"/>
      <c r="AK37" s="872">
        <v>121</v>
      </c>
      <c r="AL37" s="873"/>
      <c r="AM37" s="873"/>
      <c r="AN37" s="873"/>
      <c r="AO37" s="873"/>
      <c r="AP37" s="873">
        <v>808</v>
      </c>
      <c r="AQ37" s="873"/>
      <c r="AR37" s="873"/>
      <c r="AS37" s="873"/>
      <c r="AT37" s="873"/>
      <c r="AU37" s="873">
        <v>808</v>
      </c>
      <c r="AV37" s="873"/>
      <c r="AW37" s="873"/>
      <c r="AX37" s="873"/>
      <c r="AY37" s="873"/>
      <c r="AZ37" s="874" t="s">
        <v>609</v>
      </c>
      <c r="BA37" s="874"/>
      <c r="BB37" s="874"/>
      <c r="BC37" s="874"/>
      <c r="BD37" s="874"/>
      <c r="BE37" s="870" t="s">
        <v>414</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t="s">
        <v>415</v>
      </c>
      <c r="C38" s="798"/>
      <c r="D38" s="798"/>
      <c r="E38" s="798"/>
      <c r="F38" s="798"/>
      <c r="G38" s="798"/>
      <c r="H38" s="798"/>
      <c r="I38" s="798"/>
      <c r="J38" s="798"/>
      <c r="K38" s="798"/>
      <c r="L38" s="798"/>
      <c r="M38" s="798"/>
      <c r="N38" s="798"/>
      <c r="O38" s="798"/>
      <c r="P38" s="799"/>
      <c r="Q38" s="800">
        <v>851</v>
      </c>
      <c r="R38" s="801"/>
      <c r="S38" s="801"/>
      <c r="T38" s="801"/>
      <c r="U38" s="801"/>
      <c r="V38" s="801">
        <v>803</v>
      </c>
      <c r="W38" s="801"/>
      <c r="X38" s="801"/>
      <c r="Y38" s="801"/>
      <c r="Z38" s="801"/>
      <c r="AA38" s="801">
        <v>47</v>
      </c>
      <c r="AB38" s="801"/>
      <c r="AC38" s="801"/>
      <c r="AD38" s="801"/>
      <c r="AE38" s="802"/>
      <c r="AF38" s="803">
        <v>47</v>
      </c>
      <c r="AG38" s="804"/>
      <c r="AH38" s="804"/>
      <c r="AI38" s="804"/>
      <c r="AJ38" s="805"/>
      <c r="AK38" s="872">
        <v>104</v>
      </c>
      <c r="AL38" s="873"/>
      <c r="AM38" s="873"/>
      <c r="AN38" s="873"/>
      <c r="AO38" s="873"/>
      <c r="AP38" s="873">
        <v>273</v>
      </c>
      <c r="AQ38" s="873"/>
      <c r="AR38" s="873"/>
      <c r="AS38" s="873"/>
      <c r="AT38" s="873"/>
      <c r="AU38" s="873" t="s">
        <v>609</v>
      </c>
      <c r="AV38" s="873"/>
      <c r="AW38" s="873"/>
      <c r="AX38" s="873"/>
      <c r="AY38" s="873"/>
      <c r="AZ38" s="874" t="s">
        <v>609</v>
      </c>
      <c r="BA38" s="874"/>
      <c r="BB38" s="874"/>
      <c r="BC38" s="874"/>
      <c r="BD38" s="874"/>
      <c r="BE38" s="870" t="s">
        <v>416</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389</v>
      </c>
      <c r="B63" s="832" t="s">
        <v>418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21951</v>
      </c>
      <c r="AG63" s="884"/>
      <c r="AH63" s="884"/>
      <c r="AI63" s="884"/>
      <c r="AJ63" s="885"/>
      <c r="AK63" s="886"/>
      <c r="AL63" s="881"/>
      <c r="AM63" s="881"/>
      <c r="AN63" s="881"/>
      <c r="AO63" s="881"/>
      <c r="AP63" s="884">
        <v>199759</v>
      </c>
      <c r="AQ63" s="884"/>
      <c r="AR63" s="884"/>
      <c r="AS63" s="884"/>
      <c r="AT63" s="884"/>
      <c r="AU63" s="884">
        <v>70958</v>
      </c>
      <c r="AV63" s="884"/>
      <c r="AW63" s="884"/>
      <c r="AX63" s="884"/>
      <c r="AY63" s="884"/>
      <c r="AZ63" s="888"/>
      <c r="BA63" s="888"/>
      <c r="BB63" s="888"/>
      <c r="BC63" s="888"/>
      <c r="BD63" s="888"/>
      <c r="BE63" s="889"/>
      <c r="BF63" s="889"/>
      <c r="BG63" s="889"/>
      <c r="BH63" s="889"/>
      <c r="BI63" s="890"/>
      <c r="BJ63" s="891" t="s">
        <v>419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423</v>
      </c>
      <c r="W66" s="760"/>
      <c r="X66" s="760"/>
      <c r="Y66" s="760"/>
      <c r="Z66" s="761"/>
      <c r="AA66" s="759" t="s">
        <v>424</v>
      </c>
      <c r="AB66" s="760"/>
      <c r="AC66" s="760"/>
      <c r="AD66" s="760"/>
      <c r="AE66" s="761"/>
      <c r="AF66" s="894" t="s">
        <v>425</v>
      </c>
      <c r="AG66" s="855"/>
      <c r="AH66" s="855"/>
      <c r="AI66" s="855"/>
      <c r="AJ66" s="895"/>
      <c r="AK66" s="759" t="s">
        <v>426</v>
      </c>
      <c r="AL66" s="783"/>
      <c r="AM66" s="783"/>
      <c r="AN66" s="783"/>
      <c r="AO66" s="784"/>
      <c r="AP66" s="759" t="s">
        <v>427</v>
      </c>
      <c r="AQ66" s="760"/>
      <c r="AR66" s="760"/>
      <c r="AS66" s="760"/>
      <c r="AT66" s="761"/>
      <c r="AU66" s="759" t="s">
        <v>428</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588</v>
      </c>
      <c r="C68" s="912"/>
      <c r="D68" s="912"/>
      <c r="E68" s="912"/>
      <c r="F68" s="912"/>
      <c r="G68" s="912"/>
      <c r="H68" s="912"/>
      <c r="I68" s="912"/>
      <c r="J68" s="912"/>
      <c r="K68" s="912"/>
      <c r="L68" s="912"/>
      <c r="M68" s="912"/>
      <c r="N68" s="912"/>
      <c r="O68" s="912"/>
      <c r="P68" s="913"/>
      <c r="Q68" s="914">
        <v>78032</v>
      </c>
      <c r="R68" s="908"/>
      <c r="S68" s="908"/>
      <c r="T68" s="908"/>
      <c r="U68" s="908"/>
      <c r="V68" s="908">
        <v>75350</v>
      </c>
      <c r="W68" s="908"/>
      <c r="X68" s="908"/>
      <c r="Y68" s="908"/>
      <c r="Z68" s="908"/>
      <c r="AA68" s="908">
        <v>2682</v>
      </c>
      <c r="AB68" s="908"/>
      <c r="AC68" s="908"/>
      <c r="AD68" s="908"/>
      <c r="AE68" s="908"/>
      <c r="AF68" s="908">
        <v>8222</v>
      </c>
      <c r="AG68" s="908"/>
      <c r="AH68" s="908"/>
      <c r="AI68" s="908"/>
      <c r="AJ68" s="908"/>
      <c r="AK68" s="908" t="s">
        <v>609</v>
      </c>
      <c r="AL68" s="908"/>
      <c r="AM68" s="908"/>
      <c r="AN68" s="908"/>
      <c r="AO68" s="908"/>
      <c r="AP68" s="908" t="s">
        <v>609</v>
      </c>
      <c r="AQ68" s="908"/>
      <c r="AR68" s="908"/>
      <c r="AS68" s="908"/>
      <c r="AT68" s="908"/>
      <c r="AU68" s="908" t="s">
        <v>610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589</v>
      </c>
      <c r="C69" s="916"/>
      <c r="D69" s="916"/>
      <c r="E69" s="916"/>
      <c r="F69" s="916"/>
      <c r="G69" s="916"/>
      <c r="H69" s="916"/>
      <c r="I69" s="916"/>
      <c r="J69" s="916"/>
      <c r="K69" s="916"/>
      <c r="L69" s="916"/>
      <c r="M69" s="916"/>
      <c r="N69" s="916"/>
      <c r="O69" s="916"/>
      <c r="P69" s="917"/>
      <c r="Q69" s="918">
        <v>525</v>
      </c>
      <c r="R69" s="873"/>
      <c r="S69" s="873"/>
      <c r="T69" s="873"/>
      <c r="U69" s="873"/>
      <c r="V69" s="873">
        <v>483</v>
      </c>
      <c r="W69" s="873"/>
      <c r="X69" s="873"/>
      <c r="Y69" s="873"/>
      <c r="Z69" s="873"/>
      <c r="AA69" s="873">
        <v>42</v>
      </c>
      <c r="AB69" s="873"/>
      <c r="AC69" s="873"/>
      <c r="AD69" s="873"/>
      <c r="AE69" s="873"/>
      <c r="AF69" s="873">
        <v>42</v>
      </c>
      <c r="AG69" s="873"/>
      <c r="AH69" s="873"/>
      <c r="AI69" s="873"/>
      <c r="AJ69" s="873"/>
      <c r="AK69" s="873">
        <v>80</v>
      </c>
      <c r="AL69" s="873"/>
      <c r="AM69" s="873"/>
      <c r="AN69" s="873"/>
      <c r="AO69" s="873"/>
      <c r="AP69" s="873">
        <v>101</v>
      </c>
      <c r="AQ69" s="873"/>
      <c r="AR69" s="873"/>
      <c r="AS69" s="873"/>
      <c r="AT69" s="873"/>
      <c r="AU69" s="873">
        <v>41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590</v>
      </c>
      <c r="C70" s="916"/>
      <c r="D70" s="916"/>
      <c r="E70" s="916"/>
      <c r="F70" s="916"/>
      <c r="G70" s="916"/>
      <c r="H70" s="916"/>
      <c r="I70" s="916"/>
      <c r="J70" s="916"/>
      <c r="K70" s="916"/>
      <c r="L70" s="916"/>
      <c r="M70" s="916"/>
      <c r="N70" s="916"/>
      <c r="O70" s="916"/>
      <c r="P70" s="917"/>
      <c r="Q70" s="918">
        <v>116</v>
      </c>
      <c r="R70" s="873"/>
      <c r="S70" s="873"/>
      <c r="T70" s="873"/>
      <c r="U70" s="873"/>
      <c r="V70" s="873">
        <v>114</v>
      </c>
      <c r="W70" s="873"/>
      <c r="X70" s="873"/>
      <c r="Y70" s="873"/>
      <c r="Z70" s="873"/>
      <c r="AA70" s="873">
        <v>2</v>
      </c>
      <c r="AB70" s="873"/>
      <c r="AC70" s="873"/>
      <c r="AD70" s="873"/>
      <c r="AE70" s="873"/>
      <c r="AF70" s="873">
        <v>2</v>
      </c>
      <c r="AG70" s="873"/>
      <c r="AH70" s="873"/>
      <c r="AI70" s="873"/>
      <c r="AJ70" s="873"/>
      <c r="AK70" s="873" t="s">
        <v>609</v>
      </c>
      <c r="AL70" s="873"/>
      <c r="AM70" s="873"/>
      <c r="AN70" s="873"/>
      <c r="AO70" s="873"/>
      <c r="AP70" s="873" t="s">
        <v>609</v>
      </c>
      <c r="AQ70" s="873"/>
      <c r="AR70" s="873"/>
      <c r="AS70" s="873"/>
      <c r="AT70" s="873"/>
      <c r="AU70" s="873" t="s">
        <v>609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591</v>
      </c>
      <c r="C71" s="916"/>
      <c r="D71" s="916"/>
      <c r="E71" s="916"/>
      <c r="F71" s="916"/>
      <c r="G71" s="916"/>
      <c r="H71" s="916"/>
      <c r="I71" s="916"/>
      <c r="J71" s="916"/>
      <c r="K71" s="916"/>
      <c r="L71" s="916"/>
      <c r="M71" s="916"/>
      <c r="N71" s="916"/>
      <c r="O71" s="916"/>
      <c r="P71" s="917"/>
      <c r="Q71" s="918">
        <v>140</v>
      </c>
      <c r="R71" s="873"/>
      <c r="S71" s="873"/>
      <c r="T71" s="873"/>
      <c r="U71" s="873"/>
      <c r="V71" s="873">
        <v>130</v>
      </c>
      <c r="W71" s="873"/>
      <c r="X71" s="873"/>
      <c r="Y71" s="873"/>
      <c r="Z71" s="873"/>
      <c r="AA71" s="873">
        <v>10</v>
      </c>
      <c r="AB71" s="873"/>
      <c r="AC71" s="873"/>
      <c r="AD71" s="873"/>
      <c r="AE71" s="873"/>
      <c r="AF71" s="873">
        <v>10</v>
      </c>
      <c r="AG71" s="873"/>
      <c r="AH71" s="873"/>
      <c r="AI71" s="873"/>
      <c r="AJ71" s="873"/>
      <c r="AK71" s="873" t="s">
        <v>610</v>
      </c>
      <c r="AL71" s="873"/>
      <c r="AM71" s="873"/>
      <c r="AN71" s="873"/>
      <c r="AO71" s="873"/>
      <c r="AP71" s="873" t="s">
        <v>610</v>
      </c>
      <c r="AQ71" s="873"/>
      <c r="AR71" s="873"/>
      <c r="AS71" s="873"/>
      <c r="AT71" s="873"/>
      <c r="AU71" s="873" t="s">
        <v>610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592</v>
      </c>
      <c r="C72" s="916"/>
      <c r="D72" s="916"/>
      <c r="E72" s="916"/>
      <c r="F72" s="916"/>
      <c r="G72" s="916"/>
      <c r="H72" s="916"/>
      <c r="I72" s="916"/>
      <c r="J72" s="916"/>
      <c r="K72" s="916"/>
      <c r="L72" s="916"/>
      <c r="M72" s="916"/>
      <c r="N72" s="916"/>
      <c r="O72" s="916"/>
      <c r="P72" s="917"/>
      <c r="Q72" s="918">
        <v>422222</v>
      </c>
      <c r="R72" s="873"/>
      <c r="S72" s="873"/>
      <c r="T72" s="873"/>
      <c r="U72" s="873"/>
      <c r="V72" s="873">
        <v>410039</v>
      </c>
      <c r="W72" s="873"/>
      <c r="X72" s="873"/>
      <c r="Y72" s="873"/>
      <c r="Z72" s="873"/>
      <c r="AA72" s="873">
        <v>12183</v>
      </c>
      <c r="AB72" s="873"/>
      <c r="AC72" s="873"/>
      <c r="AD72" s="873"/>
      <c r="AE72" s="873"/>
      <c r="AF72" s="873">
        <v>12183</v>
      </c>
      <c r="AG72" s="873"/>
      <c r="AH72" s="873"/>
      <c r="AI72" s="873"/>
      <c r="AJ72" s="873"/>
      <c r="AK72" s="873" t="s">
        <v>610</v>
      </c>
      <c r="AL72" s="873"/>
      <c r="AM72" s="873"/>
      <c r="AN72" s="873"/>
      <c r="AO72" s="873"/>
      <c r="AP72" s="873" t="s">
        <v>610</v>
      </c>
      <c r="AQ72" s="873"/>
      <c r="AR72" s="873"/>
      <c r="AS72" s="873"/>
      <c r="AT72" s="873"/>
      <c r="AU72" s="873" t="s">
        <v>610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593</v>
      </c>
      <c r="C73" s="916"/>
      <c r="D73" s="916"/>
      <c r="E73" s="916"/>
      <c r="F73" s="916"/>
      <c r="G73" s="916"/>
      <c r="H73" s="916"/>
      <c r="I73" s="916"/>
      <c r="J73" s="916"/>
      <c r="K73" s="916"/>
      <c r="L73" s="916"/>
      <c r="M73" s="916"/>
      <c r="N73" s="916"/>
      <c r="O73" s="916"/>
      <c r="P73" s="917"/>
      <c r="Q73" s="918">
        <v>297</v>
      </c>
      <c r="R73" s="873"/>
      <c r="S73" s="873"/>
      <c r="T73" s="873"/>
      <c r="U73" s="873"/>
      <c r="V73" s="873">
        <v>286</v>
      </c>
      <c r="W73" s="873"/>
      <c r="X73" s="873"/>
      <c r="Y73" s="873"/>
      <c r="Z73" s="873"/>
      <c r="AA73" s="873">
        <v>11</v>
      </c>
      <c r="AB73" s="873"/>
      <c r="AC73" s="873"/>
      <c r="AD73" s="873"/>
      <c r="AE73" s="873"/>
      <c r="AF73" s="873">
        <v>11</v>
      </c>
      <c r="AG73" s="873"/>
      <c r="AH73" s="873"/>
      <c r="AI73" s="873"/>
      <c r="AJ73" s="873"/>
      <c r="AK73" s="873" t="s">
        <v>610</v>
      </c>
      <c r="AL73" s="873"/>
      <c r="AM73" s="873"/>
      <c r="AN73" s="873"/>
      <c r="AO73" s="873"/>
      <c r="AP73" s="873" t="s">
        <v>610</v>
      </c>
      <c r="AQ73" s="873"/>
      <c r="AR73" s="873"/>
      <c r="AS73" s="873"/>
      <c r="AT73" s="873"/>
      <c r="AU73" s="873" t="s">
        <v>610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389</v>
      </c>
      <c r="B88" s="832" t="s">
        <v>429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v>101</v>
      </c>
      <c r="AQ88" s="884"/>
      <c r="AR88" s="884"/>
      <c r="AS88" s="884"/>
      <c r="AT88" s="884"/>
      <c r="AU88" s="884">
        <v>41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3668</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302</v>
      </c>
      <c r="AG109" s="937"/>
      <c r="AH109" s="937"/>
      <c r="AI109" s="937"/>
      <c r="AJ109" s="938"/>
      <c r="AK109" s="936" t="s">
        <v>301</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302</v>
      </c>
      <c r="BW109" s="937"/>
      <c r="BX109" s="937"/>
      <c r="BY109" s="937"/>
      <c r="BZ109" s="938"/>
      <c r="CA109" s="936" t="s">
        <v>301</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302</v>
      </c>
      <c r="DM109" s="937"/>
      <c r="DN109" s="937"/>
      <c r="DO109" s="937"/>
      <c r="DP109" s="938"/>
      <c r="DQ109" s="936" t="s">
        <v>301</v>
      </c>
      <c r="DR109" s="937"/>
      <c r="DS109" s="937"/>
      <c r="DT109" s="937"/>
      <c r="DU109" s="938"/>
      <c r="DV109" s="936" t="s">
        <v>439</v>
      </c>
      <c r="DW109" s="937"/>
      <c r="DX109" s="937"/>
      <c r="DY109" s="937"/>
      <c r="DZ109" s="939"/>
    </row>
    <row r="110" spans="1:131" s="246" customFormat="1" ht="26.25" customHeight="1">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33240906</v>
      </c>
      <c r="AB110" s="944"/>
      <c r="AC110" s="944"/>
      <c r="AD110" s="944"/>
      <c r="AE110" s="945"/>
      <c r="AF110" s="946">
        <v>32841310</v>
      </c>
      <c r="AG110" s="944"/>
      <c r="AH110" s="944"/>
      <c r="AI110" s="944"/>
      <c r="AJ110" s="945"/>
      <c r="AK110" s="946">
        <v>31594686</v>
      </c>
      <c r="AL110" s="944"/>
      <c r="AM110" s="944"/>
      <c r="AN110" s="944"/>
      <c r="AO110" s="945"/>
      <c r="AP110" s="947">
        <v>16.899999999999999</v>
      </c>
      <c r="AQ110" s="948"/>
      <c r="AR110" s="948"/>
      <c r="AS110" s="948"/>
      <c r="AT110" s="949"/>
      <c r="AU110" s="950" t="s">
        <v>72</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281064246</v>
      </c>
      <c r="BR110" s="979"/>
      <c r="BS110" s="979"/>
      <c r="BT110" s="979"/>
      <c r="BU110" s="979"/>
      <c r="BV110" s="979">
        <v>282790190</v>
      </c>
      <c r="BW110" s="979"/>
      <c r="BX110" s="979"/>
      <c r="BY110" s="979"/>
      <c r="BZ110" s="979"/>
      <c r="CA110" s="979">
        <v>281321782</v>
      </c>
      <c r="CB110" s="979"/>
      <c r="CC110" s="979"/>
      <c r="CD110" s="979"/>
      <c r="CE110" s="979"/>
      <c r="CF110" s="993">
        <v>150.4</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384</v>
      </c>
      <c r="DH110" s="979"/>
      <c r="DI110" s="979"/>
      <c r="DJ110" s="979"/>
      <c r="DK110" s="979"/>
      <c r="DL110" s="979" t="s">
        <v>128</v>
      </c>
      <c r="DM110" s="979"/>
      <c r="DN110" s="979"/>
      <c r="DO110" s="979"/>
      <c r="DP110" s="979"/>
      <c r="DQ110" s="979">
        <v>124586</v>
      </c>
      <c r="DR110" s="979"/>
      <c r="DS110" s="979"/>
      <c r="DT110" s="979"/>
      <c r="DU110" s="979"/>
      <c r="DV110" s="980">
        <v>0.1</v>
      </c>
      <c r="DW110" s="980"/>
      <c r="DX110" s="980"/>
      <c r="DY110" s="980"/>
      <c r="DZ110" s="981"/>
    </row>
    <row r="111" spans="1:131" s="246" customFormat="1" ht="26.25" customHeight="1">
      <c r="A111" s="982" t="s">
        <v>445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384</v>
      </c>
      <c r="AB111" s="986"/>
      <c r="AC111" s="986"/>
      <c r="AD111" s="986"/>
      <c r="AE111" s="987"/>
      <c r="AF111" s="988" t="s">
        <v>384</v>
      </c>
      <c r="AG111" s="986"/>
      <c r="AH111" s="986"/>
      <c r="AI111" s="986"/>
      <c r="AJ111" s="987"/>
      <c r="AK111" s="988" t="s">
        <v>128</v>
      </c>
      <c r="AL111" s="986"/>
      <c r="AM111" s="986"/>
      <c r="AN111" s="986"/>
      <c r="AO111" s="987"/>
      <c r="AP111" s="989" t="s">
        <v>128</v>
      </c>
      <c r="AQ111" s="990"/>
      <c r="AR111" s="990"/>
      <c r="AS111" s="990"/>
      <c r="AT111" s="991"/>
      <c r="AU111" s="952"/>
      <c r="AV111" s="953"/>
      <c r="AW111" s="953"/>
      <c r="AX111" s="953"/>
      <c r="AY111" s="953"/>
      <c r="AZ111" s="1001" t="s">
        <v>446</v>
      </c>
      <c r="BA111" s="1002"/>
      <c r="BB111" s="1002"/>
      <c r="BC111" s="1002"/>
      <c r="BD111" s="1002"/>
      <c r="BE111" s="1002"/>
      <c r="BF111" s="1002"/>
      <c r="BG111" s="1002"/>
      <c r="BH111" s="1002"/>
      <c r="BI111" s="1002"/>
      <c r="BJ111" s="1002"/>
      <c r="BK111" s="1002"/>
      <c r="BL111" s="1002"/>
      <c r="BM111" s="1002"/>
      <c r="BN111" s="1002"/>
      <c r="BO111" s="1002"/>
      <c r="BP111" s="1003"/>
      <c r="BQ111" s="971">
        <v>11521506</v>
      </c>
      <c r="BR111" s="972"/>
      <c r="BS111" s="972"/>
      <c r="BT111" s="972"/>
      <c r="BU111" s="972"/>
      <c r="BV111" s="972">
        <v>10676103</v>
      </c>
      <c r="BW111" s="972"/>
      <c r="BX111" s="972"/>
      <c r="BY111" s="972"/>
      <c r="BZ111" s="972"/>
      <c r="CA111" s="972">
        <v>9466467</v>
      </c>
      <c r="CB111" s="972"/>
      <c r="CC111" s="972"/>
      <c r="CD111" s="972"/>
      <c r="CE111" s="972"/>
      <c r="CF111" s="966">
        <v>5.0999999999999996</v>
      </c>
      <c r="CG111" s="967"/>
      <c r="CH111" s="967"/>
      <c r="CI111" s="967"/>
      <c r="CJ111" s="967"/>
      <c r="CK111" s="997"/>
      <c r="CL111" s="998"/>
      <c r="CM111" s="968" t="s">
        <v>447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384</v>
      </c>
      <c r="DM111" s="972"/>
      <c r="DN111" s="972"/>
      <c r="DO111" s="972"/>
      <c r="DP111" s="972"/>
      <c r="DQ111" s="972" t="s">
        <v>448</v>
      </c>
      <c r="DR111" s="972"/>
      <c r="DS111" s="972"/>
      <c r="DT111" s="972"/>
      <c r="DU111" s="972"/>
      <c r="DV111" s="973" t="s">
        <v>448</v>
      </c>
      <c r="DW111" s="973"/>
      <c r="DX111" s="973"/>
      <c r="DY111" s="973"/>
      <c r="DZ111" s="974"/>
    </row>
    <row r="112" spans="1:131" s="246" customFormat="1" ht="26.25" customHeight="1">
      <c r="A112" s="1004" t="s">
        <v>449</v>
      </c>
      <c r="B112" s="1005"/>
      <c r="C112" s="1002" t="s">
        <v>450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3000000</v>
      </c>
      <c r="AB112" s="1011"/>
      <c r="AC112" s="1011"/>
      <c r="AD112" s="1011"/>
      <c r="AE112" s="1012"/>
      <c r="AF112" s="1013">
        <v>3333333</v>
      </c>
      <c r="AG112" s="1011"/>
      <c r="AH112" s="1011"/>
      <c r="AI112" s="1011"/>
      <c r="AJ112" s="1012"/>
      <c r="AK112" s="1013">
        <v>3666667</v>
      </c>
      <c r="AL112" s="1011"/>
      <c r="AM112" s="1011"/>
      <c r="AN112" s="1011"/>
      <c r="AO112" s="1012"/>
      <c r="AP112" s="1014">
        <v>2</v>
      </c>
      <c r="AQ112" s="1015"/>
      <c r="AR112" s="1015"/>
      <c r="AS112" s="1015"/>
      <c r="AT112" s="1016"/>
      <c r="AU112" s="952"/>
      <c r="AV112" s="953"/>
      <c r="AW112" s="953"/>
      <c r="AX112" s="953"/>
      <c r="AY112" s="953"/>
      <c r="AZ112" s="1001" t="s">
        <v>451</v>
      </c>
      <c r="BA112" s="1002"/>
      <c r="BB112" s="1002"/>
      <c r="BC112" s="1002"/>
      <c r="BD112" s="1002"/>
      <c r="BE112" s="1002"/>
      <c r="BF112" s="1002"/>
      <c r="BG112" s="1002"/>
      <c r="BH112" s="1002"/>
      <c r="BI112" s="1002"/>
      <c r="BJ112" s="1002"/>
      <c r="BK112" s="1002"/>
      <c r="BL112" s="1002"/>
      <c r="BM112" s="1002"/>
      <c r="BN112" s="1002"/>
      <c r="BO112" s="1002"/>
      <c r="BP112" s="1003"/>
      <c r="BQ112" s="971">
        <v>84475949</v>
      </c>
      <c r="BR112" s="972"/>
      <c r="BS112" s="972"/>
      <c r="BT112" s="972"/>
      <c r="BU112" s="972"/>
      <c r="BV112" s="972">
        <v>77037648</v>
      </c>
      <c r="BW112" s="972"/>
      <c r="BX112" s="972"/>
      <c r="BY112" s="972"/>
      <c r="BZ112" s="972"/>
      <c r="CA112" s="972">
        <v>70958457</v>
      </c>
      <c r="CB112" s="972"/>
      <c r="CC112" s="972"/>
      <c r="CD112" s="972"/>
      <c r="CE112" s="972"/>
      <c r="CF112" s="966">
        <v>37.9</v>
      </c>
      <c r="CG112" s="967"/>
      <c r="CH112" s="967"/>
      <c r="CI112" s="967"/>
      <c r="CJ112" s="967"/>
      <c r="CK112" s="997"/>
      <c r="CL112" s="998"/>
      <c r="CM112" s="968" t="s">
        <v>452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448</v>
      </c>
      <c r="DH112" s="972"/>
      <c r="DI112" s="972"/>
      <c r="DJ112" s="972"/>
      <c r="DK112" s="972"/>
      <c r="DL112" s="972" t="s">
        <v>384</v>
      </c>
      <c r="DM112" s="972"/>
      <c r="DN112" s="972"/>
      <c r="DO112" s="972"/>
      <c r="DP112" s="972"/>
      <c r="DQ112" s="972" t="s">
        <v>128</v>
      </c>
      <c r="DR112" s="972"/>
      <c r="DS112" s="972"/>
      <c r="DT112" s="972"/>
      <c r="DU112" s="972"/>
      <c r="DV112" s="973" t="s">
        <v>453</v>
      </c>
      <c r="DW112" s="973"/>
      <c r="DX112" s="973"/>
      <c r="DY112" s="973"/>
      <c r="DZ112" s="974"/>
    </row>
    <row r="113" spans="1:130" s="246" customFormat="1" ht="26.25" customHeight="1">
      <c r="A113" s="1006"/>
      <c r="B113" s="1007"/>
      <c r="C113" s="1002" t="s">
        <v>454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6493711</v>
      </c>
      <c r="AB113" s="986"/>
      <c r="AC113" s="986"/>
      <c r="AD113" s="986"/>
      <c r="AE113" s="987"/>
      <c r="AF113" s="988">
        <v>6184902</v>
      </c>
      <c r="AG113" s="986"/>
      <c r="AH113" s="986"/>
      <c r="AI113" s="986"/>
      <c r="AJ113" s="987"/>
      <c r="AK113" s="988">
        <v>5617581</v>
      </c>
      <c r="AL113" s="986"/>
      <c r="AM113" s="986"/>
      <c r="AN113" s="986"/>
      <c r="AO113" s="987"/>
      <c r="AP113" s="989">
        <v>3</v>
      </c>
      <c r="AQ113" s="990"/>
      <c r="AR113" s="990"/>
      <c r="AS113" s="990"/>
      <c r="AT113" s="991"/>
      <c r="AU113" s="952"/>
      <c r="AV113" s="953"/>
      <c r="AW113" s="953"/>
      <c r="AX113" s="953"/>
      <c r="AY113" s="953"/>
      <c r="AZ113" s="1001" t="s">
        <v>455</v>
      </c>
      <c r="BA113" s="1002"/>
      <c r="BB113" s="1002"/>
      <c r="BC113" s="1002"/>
      <c r="BD113" s="1002"/>
      <c r="BE113" s="1002"/>
      <c r="BF113" s="1002"/>
      <c r="BG113" s="1002"/>
      <c r="BH113" s="1002"/>
      <c r="BI113" s="1002"/>
      <c r="BJ113" s="1002"/>
      <c r="BK113" s="1002"/>
      <c r="BL113" s="1002"/>
      <c r="BM113" s="1002"/>
      <c r="BN113" s="1002"/>
      <c r="BO113" s="1002"/>
      <c r="BP113" s="1003"/>
      <c r="BQ113" s="971">
        <v>63365</v>
      </c>
      <c r="BR113" s="972"/>
      <c r="BS113" s="972"/>
      <c r="BT113" s="972"/>
      <c r="BU113" s="972"/>
      <c r="BV113" s="972">
        <v>52245</v>
      </c>
      <c r="BW113" s="972"/>
      <c r="BX113" s="972"/>
      <c r="BY113" s="972"/>
      <c r="BZ113" s="972"/>
      <c r="CA113" s="972">
        <v>40882</v>
      </c>
      <c r="CB113" s="972"/>
      <c r="CC113" s="972"/>
      <c r="CD113" s="972"/>
      <c r="CE113" s="972"/>
      <c r="CF113" s="966">
        <v>0</v>
      </c>
      <c r="CG113" s="967"/>
      <c r="CH113" s="967"/>
      <c r="CI113" s="967"/>
      <c r="CJ113" s="967"/>
      <c r="CK113" s="997"/>
      <c r="CL113" s="998"/>
      <c r="CM113" s="968" t="s">
        <v>456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384</v>
      </c>
      <c r="DR113" s="1011"/>
      <c r="DS113" s="1011"/>
      <c r="DT113" s="1011"/>
      <c r="DU113" s="1012"/>
      <c r="DV113" s="1014" t="s">
        <v>128</v>
      </c>
      <c r="DW113" s="1015"/>
      <c r="DX113" s="1015"/>
      <c r="DY113" s="1015"/>
      <c r="DZ113" s="1016"/>
    </row>
    <row r="114" spans="1:130" s="246" customFormat="1" ht="26.25" customHeight="1">
      <c r="A114" s="1006"/>
      <c r="B114" s="1007"/>
      <c r="C114" s="1002" t="s">
        <v>457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2854</v>
      </c>
      <c r="AB114" s="1011"/>
      <c r="AC114" s="1011"/>
      <c r="AD114" s="1011"/>
      <c r="AE114" s="1012"/>
      <c r="AF114" s="1013">
        <v>1352</v>
      </c>
      <c r="AG114" s="1011"/>
      <c r="AH114" s="1011"/>
      <c r="AI114" s="1011"/>
      <c r="AJ114" s="1012"/>
      <c r="AK114" s="1013">
        <v>1101</v>
      </c>
      <c r="AL114" s="1011"/>
      <c r="AM114" s="1011"/>
      <c r="AN114" s="1011"/>
      <c r="AO114" s="1012"/>
      <c r="AP114" s="1014">
        <v>0</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37163183</v>
      </c>
      <c r="BR114" s="972"/>
      <c r="BS114" s="972"/>
      <c r="BT114" s="972"/>
      <c r="BU114" s="972"/>
      <c r="BV114" s="972">
        <v>69089932</v>
      </c>
      <c r="BW114" s="972"/>
      <c r="BX114" s="972"/>
      <c r="BY114" s="972"/>
      <c r="BZ114" s="972"/>
      <c r="CA114" s="972">
        <v>66422245</v>
      </c>
      <c r="CB114" s="972"/>
      <c r="CC114" s="972"/>
      <c r="CD114" s="972"/>
      <c r="CE114" s="972"/>
      <c r="CF114" s="966">
        <v>35.5</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384</v>
      </c>
      <c r="DH114" s="1011"/>
      <c r="DI114" s="1011"/>
      <c r="DJ114" s="1011"/>
      <c r="DK114" s="1012"/>
      <c r="DL114" s="1013" t="s">
        <v>448</v>
      </c>
      <c r="DM114" s="1011"/>
      <c r="DN114" s="1011"/>
      <c r="DO114" s="1011"/>
      <c r="DP114" s="1012"/>
      <c r="DQ114" s="1013" t="s">
        <v>448</v>
      </c>
      <c r="DR114" s="1011"/>
      <c r="DS114" s="1011"/>
      <c r="DT114" s="1011"/>
      <c r="DU114" s="1012"/>
      <c r="DV114" s="1014" t="s">
        <v>128</v>
      </c>
      <c r="DW114" s="1015"/>
      <c r="DX114" s="1015"/>
      <c r="DY114" s="1015"/>
      <c r="DZ114" s="1016"/>
    </row>
    <row r="115" spans="1:130" s="246" customFormat="1" ht="26.25" customHeight="1">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1194228</v>
      </c>
      <c r="AB115" s="986"/>
      <c r="AC115" s="986"/>
      <c r="AD115" s="986"/>
      <c r="AE115" s="987"/>
      <c r="AF115" s="988">
        <v>1040895</v>
      </c>
      <c r="AG115" s="986"/>
      <c r="AH115" s="986"/>
      <c r="AI115" s="986"/>
      <c r="AJ115" s="987"/>
      <c r="AK115" s="988">
        <v>1044956</v>
      </c>
      <c r="AL115" s="986"/>
      <c r="AM115" s="986"/>
      <c r="AN115" s="986"/>
      <c r="AO115" s="987"/>
      <c r="AP115" s="989">
        <v>0.6</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448</v>
      </c>
      <c r="BR115" s="972"/>
      <c r="BS115" s="972"/>
      <c r="BT115" s="972"/>
      <c r="BU115" s="972"/>
      <c r="BV115" s="972" t="s">
        <v>128</v>
      </c>
      <c r="BW115" s="972"/>
      <c r="BX115" s="972"/>
      <c r="BY115" s="972"/>
      <c r="BZ115" s="972"/>
      <c r="CA115" s="972" t="s">
        <v>128</v>
      </c>
      <c r="CB115" s="972"/>
      <c r="CC115" s="972"/>
      <c r="CD115" s="972"/>
      <c r="CE115" s="972"/>
      <c r="CF115" s="966" t="s">
        <v>384</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128</v>
      </c>
      <c r="DM115" s="1011"/>
      <c r="DN115" s="1011"/>
      <c r="DO115" s="1011"/>
      <c r="DP115" s="1012"/>
      <c r="DQ115" s="1013" t="s">
        <v>448</v>
      </c>
      <c r="DR115" s="1011"/>
      <c r="DS115" s="1011"/>
      <c r="DT115" s="1011"/>
      <c r="DU115" s="1012"/>
      <c r="DV115" s="1014" t="s">
        <v>384</v>
      </c>
      <c r="DW115" s="1015"/>
      <c r="DX115" s="1015"/>
      <c r="DY115" s="1015"/>
      <c r="DZ115" s="1016"/>
    </row>
    <row r="116" spans="1:130" s="246" customFormat="1" ht="26.25" customHeight="1">
      <c r="A116" s="1008"/>
      <c r="B116" s="1009"/>
      <c r="C116" s="1017" t="s">
        <v>463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448</v>
      </c>
      <c r="AB116" s="1011"/>
      <c r="AC116" s="1011"/>
      <c r="AD116" s="1011"/>
      <c r="AE116" s="1012"/>
      <c r="AF116" s="1013" t="s">
        <v>384</v>
      </c>
      <c r="AG116" s="1011"/>
      <c r="AH116" s="1011"/>
      <c r="AI116" s="1011"/>
      <c r="AJ116" s="1012"/>
      <c r="AK116" s="1013" t="s">
        <v>448</v>
      </c>
      <c r="AL116" s="1011"/>
      <c r="AM116" s="1011"/>
      <c r="AN116" s="1011"/>
      <c r="AO116" s="1012"/>
      <c r="AP116" s="1014" t="s">
        <v>448</v>
      </c>
      <c r="AQ116" s="1015"/>
      <c r="AR116" s="1015"/>
      <c r="AS116" s="1015"/>
      <c r="AT116" s="1016"/>
      <c r="AU116" s="952"/>
      <c r="AV116" s="953"/>
      <c r="AW116" s="953"/>
      <c r="AX116" s="953"/>
      <c r="AY116" s="953"/>
      <c r="AZ116" s="1019" t="s">
        <v>464</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448</v>
      </c>
      <c r="BW116" s="972"/>
      <c r="BX116" s="972"/>
      <c r="BY116" s="972"/>
      <c r="BZ116" s="972"/>
      <c r="CA116" s="972" t="s">
        <v>448</v>
      </c>
      <c r="CB116" s="972"/>
      <c r="CC116" s="972"/>
      <c r="CD116" s="972"/>
      <c r="CE116" s="972"/>
      <c r="CF116" s="966" t="s">
        <v>448</v>
      </c>
      <c r="CG116" s="967"/>
      <c r="CH116" s="967"/>
      <c r="CI116" s="967"/>
      <c r="CJ116" s="967"/>
      <c r="CK116" s="997"/>
      <c r="CL116" s="998"/>
      <c r="CM116" s="968" t="s">
        <v>465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109950</v>
      </c>
      <c r="DH116" s="1011"/>
      <c r="DI116" s="1011"/>
      <c r="DJ116" s="1011"/>
      <c r="DK116" s="1012"/>
      <c r="DL116" s="1013">
        <v>92309</v>
      </c>
      <c r="DM116" s="1011"/>
      <c r="DN116" s="1011"/>
      <c r="DO116" s="1011"/>
      <c r="DP116" s="1012"/>
      <c r="DQ116" s="1013">
        <v>74662</v>
      </c>
      <c r="DR116" s="1011"/>
      <c r="DS116" s="1011"/>
      <c r="DT116" s="1011"/>
      <c r="DU116" s="1012"/>
      <c r="DV116" s="1014">
        <v>0</v>
      </c>
      <c r="DW116" s="1015"/>
      <c r="DX116" s="1015"/>
      <c r="DY116" s="1015"/>
      <c r="DZ116" s="1016"/>
    </row>
    <row r="117" spans="1:130" s="246" customFormat="1" ht="26.25" customHeight="1">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466</v>
      </c>
      <c r="Z117" s="938"/>
      <c r="AA117" s="1028">
        <v>43931699</v>
      </c>
      <c r="AB117" s="1029"/>
      <c r="AC117" s="1029"/>
      <c r="AD117" s="1029"/>
      <c r="AE117" s="1030"/>
      <c r="AF117" s="1031">
        <v>43401792</v>
      </c>
      <c r="AG117" s="1029"/>
      <c r="AH117" s="1029"/>
      <c r="AI117" s="1029"/>
      <c r="AJ117" s="1030"/>
      <c r="AK117" s="1031">
        <v>41924991</v>
      </c>
      <c r="AL117" s="1029"/>
      <c r="AM117" s="1029"/>
      <c r="AN117" s="1029"/>
      <c r="AO117" s="1030"/>
      <c r="AP117" s="1032"/>
      <c r="AQ117" s="1033"/>
      <c r="AR117" s="1033"/>
      <c r="AS117" s="1033"/>
      <c r="AT117" s="1034"/>
      <c r="AU117" s="952"/>
      <c r="AV117" s="953"/>
      <c r="AW117" s="953"/>
      <c r="AX117" s="953"/>
      <c r="AY117" s="953"/>
      <c r="AZ117" s="1019" t="s">
        <v>467</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448</v>
      </c>
      <c r="CB117" s="972"/>
      <c r="CC117" s="972"/>
      <c r="CD117" s="972"/>
      <c r="CE117" s="972"/>
      <c r="CF117" s="966" t="s">
        <v>384</v>
      </c>
      <c r="CG117" s="967"/>
      <c r="CH117" s="967"/>
      <c r="CI117" s="967"/>
      <c r="CJ117" s="967"/>
      <c r="CK117" s="997"/>
      <c r="CL117" s="998"/>
      <c r="CM117" s="968" t="s">
        <v>468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448</v>
      </c>
      <c r="DH117" s="1011"/>
      <c r="DI117" s="1011"/>
      <c r="DJ117" s="1011"/>
      <c r="DK117" s="1012"/>
      <c r="DL117" s="1013" t="s">
        <v>128</v>
      </c>
      <c r="DM117" s="1011"/>
      <c r="DN117" s="1011"/>
      <c r="DO117" s="1011"/>
      <c r="DP117" s="1012"/>
      <c r="DQ117" s="1013" t="s">
        <v>453</v>
      </c>
      <c r="DR117" s="1011"/>
      <c r="DS117" s="1011"/>
      <c r="DT117" s="1011"/>
      <c r="DU117" s="1012"/>
      <c r="DV117" s="1014" t="s">
        <v>128</v>
      </c>
      <c r="DW117" s="1015"/>
      <c r="DX117" s="1015"/>
      <c r="DY117" s="1015"/>
      <c r="DZ117" s="1016"/>
    </row>
    <row r="118" spans="1:130" s="246" customFormat="1" ht="26.25" customHeight="1">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302</v>
      </c>
      <c r="AG118" s="937"/>
      <c r="AH118" s="937"/>
      <c r="AI118" s="937"/>
      <c r="AJ118" s="938"/>
      <c r="AK118" s="936" t="s">
        <v>301</v>
      </c>
      <c r="AL118" s="937"/>
      <c r="AM118" s="937"/>
      <c r="AN118" s="937"/>
      <c r="AO118" s="938"/>
      <c r="AP118" s="1023" t="s">
        <v>439</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448</v>
      </c>
      <c r="BR118" s="1050"/>
      <c r="BS118" s="1050"/>
      <c r="BT118" s="1050"/>
      <c r="BU118" s="1050"/>
      <c r="BV118" s="1050" t="s">
        <v>128</v>
      </c>
      <c r="BW118" s="1050"/>
      <c r="BX118" s="1050"/>
      <c r="BY118" s="1050"/>
      <c r="BZ118" s="1050"/>
      <c r="CA118" s="1050" t="s">
        <v>128</v>
      </c>
      <c r="CB118" s="1050"/>
      <c r="CC118" s="1050"/>
      <c r="CD118" s="1050"/>
      <c r="CE118" s="1050"/>
      <c r="CF118" s="966" t="s">
        <v>128</v>
      </c>
      <c r="CG118" s="967"/>
      <c r="CH118" s="967"/>
      <c r="CI118" s="967"/>
      <c r="CJ118" s="967"/>
      <c r="CK118" s="997"/>
      <c r="CL118" s="998"/>
      <c r="CM118" s="968" t="s">
        <v>470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448</v>
      </c>
      <c r="DW118" s="1015"/>
      <c r="DX118" s="1015"/>
      <c r="DY118" s="1015"/>
      <c r="DZ118" s="1016"/>
    </row>
    <row r="119" spans="1:130" s="246" customFormat="1" ht="26.25" customHeight="1">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471</v>
      </c>
      <c r="BP119" s="1058"/>
      <c r="BQ119" s="1049">
        <v>414288249</v>
      </c>
      <c r="BR119" s="1050"/>
      <c r="BS119" s="1050"/>
      <c r="BT119" s="1050"/>
      <c r="BU119" s="1050"/>
      <c r="BV119" s="1050">
        <v>439646118</v>
      </c>
      <c r="BW119" s="1050"/>
      <c r="BX119" s="1050"/>
      <c r="BY119" s="1050"/>
      <c r="BZ119" s="1050"/>
      <c r="CA119" s="1050">
        <v>428209833</v>
      </c>
      <c r="CB119" s="1050"/>
      <c r="CC119" s="1050"/>
      <c r="CD119" s="1050"/>
      <c r="CE119" s="1050"/>
      <c r="CF119" s="1051"/>
      <c r="CG119" s="1052"/>
      <c r="CH119" s="1052"/>
      <c r="CI119" s="1052"/>
      <c r="CJ119" s="1053"/>
      <c r="CK119" s="999"/>
      <c r="CL119" s="1000"/>
      <c r="CM119" s="1054" t="s">
        <v>472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11411556</v>
      </c>
      <c r="DH119" s="1036"/>
      <c r="DI119" s="1036"/>
      <c r="DJ119" s="1036"/>
      <c r="DK119" s="1037"/>
      <c r="DL119" s="1035">
        <v>10583794</v>
      </c>
      <c r="DM119" s="1036"/>
      <c r="DN119" s="1036"/>
      <c r="DO119" s="1036"/>
      <c r="DP119" s="1037"/>
      <c r="DQ119" s="1035">
        <v>9267219</v>
      </c>
      <c r="DR119" s="1036"/>
      <c r="DS119" s="1036"/>
      <c r="DT119" s="1036"/>
      <c r="DU119" s="1037"/>
      <c r="DV119" s="1038">
        <v>5</v>
      </c>
      <c r="DW119" s="1039"/>
      <c r="DX119" s="1039"/>
      <c r="DY119" s="1039"/>
      <c r="DZ119" s="1040"/>
    </row>
    <row r="120" spans="1:130" s="246" customFormat="1" ht="26.25" customHeight="1">
      <c r="A120" s="1111"/>
      <c r="B120" s="998"/>
      <c r="C120" s="968" t="s">
        <v>447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384</v>
      </c>
      <c r="AL120" s="1011"/>
      <c r="AM120" s="1011"/>
      <c r="AN120" s="1011"/>
      <c r="AO120" s="1012"/>
      <c r="AP120" s="1014" t="s">
        <v>453</v>
      </c>
      <c r="AQ120" s="1015"/>
      <c r="AR120" s="1015"/>
      <c r="AS120" s="1015"/>
      <c r="AT120" s="1016"/>
      <c r="AU120" s="1041" t="s">
        <v>473</v>
      </c>
      <c r="AV120" s="1042"/>
      <c r="AW120" s="1042"/>
      <c r="AX120" s="1042"/>
      <c r="AY120" s="1043"/>
      <c r="AZ120" s="992" t="s">
        <v>474</v>
      </c>
      <c r="BA120" s="941"/>
      <c r="BB120" s="941"/>
      <c r="BC120" s="941"/>
      <c r="BD120" s="941"/>
      <c r="BE120" s="941"/>
      <c r="BF120" s="941"/>
      <c r="BG120" s="941"/>
      <c r="BH120" s="941"/>
      <c r="BI120" s="941"/>
      <c r="BJ120" s="941"/>
      <c r="BK120" s="941"/>
      <c r="BL120" s="941"/>
      <c r="BM120" s="941"/>
      <c r="BN120" s="941"/>
      <c r="BO120" s="941"/>
      <c r="BP120" s="942"/>
      <c r="BQ120" s="978">
        <v>65273417</v>
      </c>
      <c r="BR120" s="979"/>
      <c r="BS120" s="979"/>
      <c r="BT120" s="979"/>
      <c r="BU120" s="979"/>
      <c r="BV120" s="979">
        <v>69834344</v>
      </c>
      <c r="BW120" s="979"/>
      <c r="BX120" s="979"/>
      <c r="BY120" s="979"/>
      <c r="BZ120" s="979"/>
      <c r="CA120" s="979">
        <v>77197031</v>
      </c>
      <c r="CB120" s="979"/>
      <c r="CC120" s="979"/>
      <c r="CD120" s="979"/>
      <c r="CE120" s="979"/>
      <c r="CF120" s="993">
        <v>41.3</v>
      </c>
      <c r="CG120" s="994"/>
      <c r="CH120" s="994"/>
      <c r="CI120" s="994"/>
      <c r="CJ120" s="994"/>
      <c r="CK120" s="1059" t="s">
        <v>475</v>
      </c>
      <c r="CL120" s="1060"/>
      <c r="CM120" s="1060"/>
      <c r="CN120" s="1060"/>
      <c r="CO120" s="1061"/>
      <c r="CP120" s="1067" t="s">
        <v>476</v>
      </c>
      <c r="CQ120" s="1068"/>
      <c r="CR120" s="1068"/>
      <c r="CS120" s="1068"/>
      <c r="CT120" s="1068"/>
      <c r="CU120" s="1068"/>
      <c r="CV120" s="1068"/>
      <c r="CW120" s="1068"/>
      <c r="CX120" s="1068"/>
      <c r="CY120" s="1068"/>
      <c r="CZ120" s="1068"/>
      <c r="DA120" s="1068"/>
      <c r="DB120" s="1068"/>
      <c r="DC120" s="1068"/>
      <c r="DD120" s="1068"/>
      <c r="DE120" s="1068"/>
      <c r="DF120" s="1069"/>
      <c r="DG120" s="978">
        <v>68291878</v>
      </c>
      <c r="DH120" s="979"/>
      <c r="DI120" s="979"/>
      <c r="DJ120" s="979"/>
      <c r="DK120" s="979"/>
      <c r="DL120" s="979">
        <v>64080419</v>
      </c>
      <c r="DM120" s="979"/>
      <c r="DN120" s="979"/>
      <c r="DO120" s="979"/>
      <c r="DP120" s="979"/>
      <c r="DQ120" s="979">
        <v>57789032</v>
      </c>
      <c r="DR120" s="979"/>
      <c r="DS120" s="979"/>
      <c r="DT120" s="979"/>
      <c r="DU120" s="979"/>
      <c r="DV120" s="980">
        <v>30.9</v>
      </c>
      <c r="DW120" s="980"/>
      <c r="DX120" s="980"/>
      <c r="DY120" s="980"/>
      <c r="DZ120" s="981"/>
    </row>
    <row r="121" spans="1:130" s="246" customFormat="1" ht="26.25" customHeight="1">
      <c r="A121" s="1111"/>
      <c r="B121" s="998"/>
      <c r="C121" s="1019" t="s">
        <v>477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384</v>
      </c>
      <c r="AB121" s="1011"/>
      <c r="AC121" s="1011"/>
      <c r="AD121" s="1011"/>
      <c r="AE121" s="1012"/>
      <c r="AF121" s="1013" t="s">
        <v>448</v>
      </c>
      <c r="AG121" s="1011"/>
      <c r="AH121" s="1011"/>
      <c r="AI121" s="1011"/>
      <c r="AJ121" s="1012"/>
      <c r="AK121" s="1013" t="s">
        <v>128</v>
      </c>
      <c r="AL121" s="1011"/>
      <c r="AM121" s="1011"/>
      <c r="AN121" s="1011"/>
      <c r="AO121" s="1012"/>
      <c r="AP121" s="1014" t="s">
        <v>128</v>
      </c>
      <c r="AQ121" s="1015"/>
      <c r="AR121" s="1015"/>
      <c r="AS121" s="1015"/>
      <c r="AT121" s="1016"/>
      <c r="AU121" s="1044"/>
      <c r="AV121" s="1045"/>
      <c r="AW121" s="1045"/>
      <c r="AX121" s="1045"/>
      <c r="AY121" s="1046"/>
      <c r="AZ121" s="1001" t="s">
        <v>478</v>
      </c>
      <c r="BA121" s="1002"/>
      <c r="BB121" s="1002"/>
      <c r="BC121" s="1002"/>
      <c r="BD121" s="1002"/>
      <c r="BE121" s="1002"/>
      <c r="BF121" s="1002"/>
      <c r="BG121" s="1002"/>
      <c r="BH121" s="1002"/>
      <c r="BI121" s="1002"/>
      <c r="BJ121" s="1002"/>
      <c r="BK121" s="1002"/>
      <c r="BL121" s="1002"/>
      <c r="BM121" s="1002"/>
      <c r="BN121" s="1002"/>
      <c r="BO121" s="1002"/>
      <c r="BP121" s="1003"/>
      <c r="BQ121" s="971">
        <v>58625632</v>
      </c>
      <c r="BR121" s="972"/>
      <c r="BS121" s="972"/>
      <c r="BT121" s="972"/>
      <c r="BU121" s="972"/>
      <c r="BV121" s="972">
        <v>53843429</v>
      </c>
      <c r="BW121" s="972"/>
      <c r="BX121" s="972"/>
      <c r="BY121" s="972"/>
      <c r="BZ121" s="972"/>
      <c r="CA121" s="972">
        <v>46091475</v>
      </c>
      <c r="CB121" s="972"/>
      <c r="CC121" s="972"/>
      <c r="CD121" s="972"/>
      <c r="CE121" s="972"/>
      <c r="CF121" s="966">
        <v>24.6</v>
      </c>
      <c r="CG121" s="967"/>
      <c r="CH121" s="967"/>
      <c r="CI121" s="967"/>
      <c r="CJ121" s="967"/>
      <c r="CK121" s="1062"/>
      <c r="CL121" s="1063"/>
      <c r="CM121" s="1063"/>
      <c r="CN121" s="1063"/>
      <c r="CO121" s="1064"/>
      <c r="CP121" s="1072" t="s">
        <v>479</v>
      </c>
      <c r="CQ121" s="1073"/>
      <c r="CR121" s="1073"/>
      <c r="CS121" s="1073"/>
      <c r="CT121" s="1073"/>
      <c r="CU121" s="1073"/>
      <c r="CV121" s="1073"/>
      <c r="CW121" s="1073"/>
      <c r="CX121" s="1073"/>
      <c r="CY121" s="1073"/>
      <c r="CZ121" s="1073"/>
      <c r="DA121" s="1073"/>
      <c r="DB121" s="1073"/>
      <c r="DC121" s="1073"/>
      <c r="DD121" s="1073"/>
      <c r="DE121" s="1073"/>
      <c r="DF121" s="1074"/>
      <c r="DG121" s="971">
        <v>10765330</v>
      </c>
      <c r="DH121" s="972"/>
      <c r="DI121" s="972"/>
      <c r="DJ121" s="972"/>
      <c r="DK121" s="972"/>
      <c r="DL121" s="972">
        <v>10033502</v>
      </c>
      <c r="DM121" s="972"/>
      <c r="DN121" s="972"/>
      <c r="DO121" s="972"/>
      <c r="DP121" s="972"/>
      <c r="DQ121" s="972">
        <v>9494097</v>
      </c>
      <c r="DR121" s="972"/>
      <c r="DS121" s="972"/>
      <c r="DT121" s="972"/>
      <c r="DU121" s="972"/>
      <c r="DV121" s="973">
        <v>5.0999999999999996</v>
      </c>
      <c r="DW121" s="973"/>
      <c r="DX121" s="973"/>
      <c r="DY121" s="973"/>
      <c r="DZ121" s="974"/>
    </row>
    <row r="122" spans="1:130" s="246" customFormat="1" ht="26.25" customHeight="1">
      <c r="A122" s="1111"/>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453</v>
      </c>
      <c r="AG122" s="1011"/>
      <c r="AH122" s="1011"/>
      <c r="AI122" s="1011"/>
      <c r="AJ122" s="1012"/>
      <c r="AK122" s="1013" t="s">
        <v>453</v>
      </c>
      <c r="AL122" s="1011"/>
      <c r="AM122" s="1011"/>
      <c r="AN122" s="1011"/>
      <c r="AO122" s="1012"/>
      <c r="AP122" s="1014" t="s">
        <v>448</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330412931</v>
      </c>
      <c r="BR122" s="1050"/>
      <c r="BS122" s="1050"/>
      <c r="BT122" s="1050"/>
      <c r="BU122" s="1050"/>
      <c r="BV122" s="1050">
        <v>339168702</v>
      </c>
      <c r="BW122" s="1050"/>
      <c r="BX122" s="1050"/>
      <c r="BY122" s="1050"/>
      <c r="BZ122" s="1050"/>
      <c r="CA122" s="1050">
        <v>344659184</v>
      </c>
      <c r="CB122" s="1050"/>
      <c r="CC122" s="1050"/>
      <c r="CD122" s="1050"/>
      <c r="CE122" s="1050"/>
      <c r="CF122" s="1070">
        <v>184.2</v>
      </c>
      <c r="CG122" s="1071"/>
      <c r="CH122" s="1071"/>
      <c r="CI122" s="1071"/>
      <c r="CJ122" s="1071"/>
      <c r="CK122" s="1062"/>
      <c r="CL122" s="1063"/>
      <c r="CM122" s="1063"/>
      <c r="CN122" s="1063"/>
      <c r="CO122" s="1064"/>
      <c r="CP122" s="1072" t="s">
        <v>408</v>
      </c>
      <c r="CQ122" s="1073"/>
      <c r="CR122" s="1073"/>
      <c r="CS122" s="1073"/>
      <c r="CT122" s="1073"/>
      <c r="CU122" s="1073"/>
      <c r="CV122" s="1073"/>
      <c r="CW122" s="1073"/>
      <c r="CX122" s="1073"/>
      <c r="CY122" s="1073"/>
      <c r="CZ122" s="1073"/>
      <c r="DA122" s="1073"/>
      <c r="DB122" s="1073"/>
      <c r="DC122" s="1073"/>
      <c r="DD122" s="1073"/>
      <c r="DE122" s="1073"/>
      <c r="DF122" s="1074"/>
      <c r="DG122" s="971">
        <v>680238</v>
      </c>
      <c r="DH122" s="972"/>
      <c r="DI122" s="972"/>
      <c r="DJ122" s="972"/>
      <c r="DK122" s="972"/>
      <c r="DL122" s="972">
        <v>1624199</v>
      </c>
      <c r="DM122" s="972"/>
      <c r="DN122" s="972"/>
      <c r="DO122" s="972"/>
      <c r="DP122" s="972"/>
      <c r="DQ122" s="972">
        <v>2525266</v>
      </c>
      <c r="DR122" s="972"/>
      <c r="DS122" s="972"/>
      <c r="DT122" s="972"/>
      <c r="DU122" s="972"/>
      <c r="DV122" s="973">
        <v>1.3</v>
      </c>
      <c r="DW122" s="973"/>
      <c r="DX122" s="973"/>
      <c r="DY122" s="973"/>
      <c r="DZ122" s="974"/>
    </row>
    <row r="123" spans="1:130" s="246" customFormat="1" ht="26.25" customHeight="1">
      <c r="A123" s="1111"/>
      <c r="B123" s="998"/>
      <c r="C123" s="968" t="s">
        <v>465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34174</v>
      </c>
      <c r="AB123" s="1011"/>
      <c r="AC123" s="1011"/>
      <c r="AD123" s="1011"/>
      <c r="AE123" s="1012"/>
      <c r="AF123" s="1013">
        <v>18492</v>
      </c>
      <c r="AG123" s="1011"/>
      <c r="AH123" s="1011"/>
      <c r="AI123" s="1011"/>
      <c r="AJ123" s="1012"/>
      <c r="AK123" s="1013">
        <v>18347</v>
      </c>
      <c r="AL123" s="1011"/>
      <c r="AM123" s="1011"/>
      <c r="AN123" s="1011"/>
      <c r="AO123" s="1012"/>
      <c r="AP123" s="1014">
        <v>0</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481</v>
      </c>
      <c r="BP123" s="1058"/>
      <c r="BQ123" s="1117">
        <v>454311980</v>
      </c>
      <c r="BR123" s="1118"/>
      <c r="BS123" s="1118"/>
      <c r="BT123" s="1118"/>
      <c r="BU123" s="1118"/>
      <c r="BV123" s="1118">
        <v>462846475</v>
      </c>
      <c r="BW123" s="1118"/>
      <c r="BX123" s="1118"/>
      <c r="BY123" s="1118"/>
      <c r="BZ123" s="1118"/>
      <c r="CA123" s="1118">
        <v>467947690</v>
      </c>
      <c r="CB123" s="1118"/>
      <c r="CC123" s="1118"/>
      <c r="CD123" s="1118"/>
      <c r="CE123" s="1118"/>
      <c r="CF123" s="1051"/>
      <c r="CG123" s="1052"/>
      <c r="CH123" s="1052"/>
      <c r="CI123" s="1052"/>
      <c r="CJ123" s="1053"/>
      <c r="CK123" s="1062"/>
      <c r="CL123" s="1063"/>
      <c r="CM123" s="1063"/>
      <c r="CN123" s="1063"/>
      <c r="CO123" s="1064"/>
      <c r="CP123" s="1072" t="s">
        <v>482</v>
      </c>
      <c r="CQ123" s="1073"/>
      <c r="CR123" s="1073"/>
      <c r="CS123" s="1073"/>
      <c r="CT123" s="1073"/>
      <c r="CU123" s="1073"/>
      <c r="CV123" s="1073"/>
      <c r="CW123" s="1073"/>
      <c r="CX123" s="1073"/>
      <c r="CY123" s="1073"/>
      <c r="CZ123" s="1073"/>
      <c r="DA123" s="1073"/>
      <c r="DB123" s="1073"/>
      <c r="DC123" s="1073"/>
      <c r="DD123" s="1073"/>
      <c r="DE123" s="1073"/>
      <c r="DF123" s="1074"/>
      <c r="DG123" s="1010">
        <v>824077</v>
      </c>
      <c r="DH123" s="1011"/>
      <c r="DI123" s="1011"/>
      <c r="DJ123" s="1011"/>
      <c r="DK123" s="1012"/>
      <c r="DL123" s="1013">
        <v>787958</v>
      </c>
      <c r="DM123" s="1011"/>
      <c r="DN123" s="1011"/>
      <c r="DO123" s="1011"/>
      <c r="DP123" s="1012"/>
      <c r="DQ123" s="1013">
        <v>807622</v>
      </c>
      <c r="DR123" s="1011"/>
      <c r="DS123" s="1011"/>
      <c r="DT123" s="1011"/>
      <c r="DU123" s="1012"/>
      <c r="DV123" s="1014">
        <v>0.4</v>
      </c>
      <c r="DW123" s="1015"/>
      <c r="DX123" s="1015"/>
      <c r="DY123" s="1015"/>
      <c r="DZ123" s="1016"/>
    </row>
    <row r="124" spans="1:130" s="246" customFormat="1" ht="26.25" customHeight="1" thickBot="1">
      <c r="A124" s="1111"/>
      <c r="B124" s="998"/>
      <c r="C124" s="968" t="s">
        <v>468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128</v>
      </c>
      <c r="AL124" s="1011"/>
      <c r="AM124" s="1011"/>
      <c r="AN124" s="1011"/>
      <c r="AO124" s="1012"/>
      <c r="AP124" s="1014" t="s">
        <v>128</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128</v>
      </c>
      <c r="BR124" s="1080"/>
      <c r="BS124" s="1080"/>
      <c r="BT124" s="1080"/>
      <c r="BU124" s="1080"/>
      <c r="BV124" s="1080" t="s">
        <v>128</v>
      </c>
      <c r="BW124" s="1080"/>
      <c r="BX124" s="1080"/>
      <c r="BY124" s="1080"/>
      <c r="BZ124" s="1080"/>
      <c r="CA124" s="1080" t="s">
        <v>128</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v>3914426</v>
      </c>
      <c r="DH124" s="1036"/>
      <c r="DI124" s="1036"/>
      <c r="DJ124" s="1036"/>
      <c r="DK124" s="1037"/>
      <c r="DL124" s="1035">
        <v>511570</v>
      </c>
      <c r="DM124" s="1036"/>
      <c r="DN124" s="1036"/>
      <c r="DO124" s="1036"/>
      <c r="DP124" s="1037"/>
      <c r="DQ124" s="1035">
        <v>342440</v>
      </c>
      <c r="DR124" s="1036"/>
      <c r="DS124" s="1036"/>
      <c r="DT124" s="1036"/>
      <c r="DU124" s="1037"/>
      <c r="DV124" s="1038">
        <v>0.2</v>
      </c>
      <c r="DW124" s="1039"/>
      <c r="DX124" s="1039"/>
      <c r="DY124" s="1039"/>
      <c r="DZ124" s="1040"/>
    </row>
    <row r="125" spans="1:130" s="246" customFormat="1" ht="26.25" customHeight="1">
      <c r="A125" s="1111"/>
      <c r="B125" s="998"/>
      <c r="C125" s="968" t="s">
        <v>470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485</v>
      </c>
      <c r="CL125" s="1060"/>
      <c r="CM125" s="1060"/>
      <c r="CN125" s="1060"/>
      <c r="CO125" s="1061"/>
      <c r="CP125" s="992" t="s">
        <v>486</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128</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c r="A126" s="1111"/>
      <c r="B126" s="998"/>
      <c r="C126" s="968" t="s">
        <v>472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1116374</v>
      </c>
      <c r="AB126" s="1011"/>
      <c r="AC126" s="1011"/>
      <c r="AD126" s="1011"/>
      <c r="AE126" s="1012"/>
      <c r="AF126" s="1013">
        <v>978039</v>
      </c>
      <c r="AG126" s="1011"/>
      <c r="AH126" s="1011"/>
      <c r="AI126" s="1011"/>
      <c r="AJ126" s="1012"/>
      <c r="AK126" s="1013">
        <v>994452</v>
      </c>
      <c r="AL126" s="1011"/>
      <c r="AM126" s="1011"/>
      <c r="AN126" s="1011"/>
      <c r="AO126" s="1012"/>
      <c r="AP126" s="1014">
        <v>0.5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487</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128</v>
      </c>
      <c r="DM126" s="972"/>
      <c r="DN126" s="972"/>
      <c r="DO126" s="972"/>
      <c r="DP126" s="972"/>
      <c r="DQ126" s="972" t="s">
        <v>128</v>
      </c>
      <c r="DR126" s="972"/>
      <c r="DS126" s="972"/>
      <c r="DT126" s="972"/>
      <c r="DU126" s="972"/>
      <c r="DV126" s="973" t="s">
        <v>128</v>
      </c>
      <c r="DW126" s="973"/>
      <c r="DX126" s="973"/>
      <c r="DY126" s="973"/>
      <c r="DZ126" s="974"/>
    </row>
    <row r="127" spans="1:130" s="246" customFormat="1" ht="26.25" customHeight="1">
      <c r="A127" s="1112"/>
      <c r="B127" s="1000"/>
      <c r="C127" s="1054" t="s">
        <v>488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43680</v>
      </c>
      <c r="AB127" s="1011"/>
      <c r="AC127" s="1011"/>
      <c r="AD127" s="1011"/>
      <c r="AE127" s="1012"/>
      <c r="AF127" s="1013">
        <v>44364</v>
      </c>
      <c r="AG127" s="1011"/>
      <c r="AH127" s="1011"/>
      <c r="AI127" s="1011"/>
      <c r="AJ127" s="1012"/>
      <c r="AK127" s="1013">
        <v>32157</v>
      </c>
      <c r="AL127" s="1011"/>
      <c r="AM127" s="1011"/>
      <c r="AN127" s="1011"/>
      <c r="AO127" s="1012"/>
      <c r="AP127" s="1014">
        <v>0</v>
      </c>
      <c r="AQ127" s="1015"/>
      <c r="AR127" s="1015"/>
      <c r="AS127" s="1015"/>
      <c r="AT127" s="1016"/>
      <c r="AU127" s="282"/>
      <c r="AV127" s="282"/>
      <c r="AW127" s="282"/>
      <c r="AX127" s="1084" t="s">
        <v>489</v>
      </c>
      <c r="AY127" s="1085"/>
      <c r="AZ127" s="1085"/>
      <c r="BA127" s="1085"/>
      <c r="BB127" s="1085"/>
      <c r="BC127" s="1085"/>
      <c r="BD127" s="1085"/>
      <c r="BE127" s="1086"/>
      <c r="BF127" s="1087" t="s">
        <v>490</v>
      </c>
      <c r="BG127" s="1085"/>
      <c r="BH127" s="1085"/>
      <c r="BI127" s="1085"/>
      <c r="BJ127" s="1085"/>
      <c r="BK127" s="1085"/>
      <c r="BL127" s="1086"/>
      <c r="BM127" s="1087" t="s">
        <v>491</v>
      </c>
      <c r="BN127" s="1085"/>
      <c r="BO127" s="1085"/>
      <c r="BP127" s="1085"/>
      <c r="BQ127" s="1085"/>
      <c r="BR127" s="1085"/>
      <c r="BS127" s="1086"/>
      <c r="BT127" s="1087" t="s">
        <v>492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493</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c r="A128" s="1095" t="s">
        <v>494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495</v>
      </c>
      <c r="X128" s="1097"/>
      <c r="Y128" s="1097"/>
      <c r="Z128" s="1098"/>
      <c r="AA128" s="1099">
        <v>6753313</v>
      </c>
      <c r="AB128" s="1100"/>
      <c r="AC128" s="1100"/>
      <c r="AD128" s="1100"/>
      <c r="AE128" s="1101"/>
      <c r="AF128" s="1102">
        <v>6457258</v>
      </c>
      <c r="AG128" s="1100"/>
      <c r="AH128" s="1100"/>
      <c r="AI128" s="1100"/>
      <c r="AJ128" s="1101"/>
      <c r="AK128" s="1102">
        <v>6138898</v>
      </c>
      <c r="AL128" s="1100"/>
      <c r="AM128" s="1100"/>
      <c r="AN128" s="1100"/>
      <c r="AO128" s="1101"/>
      <c r="AP128" s="1103"/>
      <c r="AQ128" s="1104"/>
      <c r="AR128" s="1104"/>
      <c r="AS128" s="1104"/>
      <c r="AT128" s="1105"/>
      <c r="AU128" s="282"/>
      <c r="AV128" s="282"/>
      <c r="AW128" s="282"/>
      <c r="AX128" s="940" t="s">
        <v>496</v>
      </c>
      <c r="AY128" s="941"/>
      <c r="AZ128" s="941"/>
      <c r="BA128" s="941"/>
      <c r="BB128" s="941"/>
      <c r="BC128" s="941"/>
      <c r="BD128" s="941"/>
      <c r="BE128" s="942"/>
      <c r="BF128" s="1106" t="s">
        <v>384</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128</v>
      </c>
      <c r="DR128" s="1092"/>
      <c r="DS128" s="1092"/>
      <c r="DT128" s="1092"/>
      <c r="DU128" s="1092"/>
      <c r="DV128" s="1093" t="s">
        <v>128</v>
      </c>
      <c r="DW128" s="1093"/>
      <c r="DX128" s="1093"/>
      <c r="DY128" s="1093"/>
      <c r="DZ128" s="1094"/>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498</v>
      </c>
      <c r="X129" s="1126"/>
      <c r="Y129" s="1126"/>
      <c r="Z129" s="1127"/>
      <c r="AA129" s="1010">
        <v>178455666</v>
      </c>
      <c r="AB129" s="1011"/>
      <c r="AC129" s="1011"/>
      <c r="AD129" s="1011"/>
      <c r="AE129" s="1012"/>
      <c r="AF129" s="1013">
        <v>208722595</v>
      </c>
      <c r="AG129" s="1011"/>
      <c r="AH129" s="1011"/>
      <c r="AI129" s="1011"/>
      <c r="AJ129" s="1012"/>
      <c r="AK129" s="1013">
        <v>212828384</v>
      </c>
      <c r="AL129" s="1011"/>
      <c r="AM129" s="1011"/>
      <c r="AN129" s="1011"/>
      <c r="AO129" s="1012"/>
      <c r="AP129" s="1128"/>
      <c r="AQ129" s="1129"/>
      <c r="AR129" s="1129"/>
      <c r="AS129" s="1129"/>
      <c r="AT129" s="1130"/>
      <c r="AU129" s="284"/>
      <c r="AV129" s="284"/>
      <c r="AW129" s="284"/>
      <c r="AX129" s="1119" t="s">
        <v>499</v>
      </c>
      <c r="AY129" s="1002"/>
      <c r="AZ129" s="1002"/>
      <c r="BA129" s="1002"/>
      <c r="BB129" s="1002"/>
      <c r="BC129" s="1002"/>
      <c r="BD129" s="1002"/>
      <c r="BE129" s="1003"/>
      <c r="BF129" s="1120" t="s">
        <v>384</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500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501</v>
      </c>
      <c r="X130" s="1126"/>
      <c r="Y130" s="1126"/>
      <c r="Z130" s="1127"/>
      <c r="AA130" s="1010">
        <v>24885738</v>
      </c>
      <c r="AB130" s="1011"/>
      <c r="AC130" s="1011"/>
      <c r="AD130" s="1011"/>
      <c r="AE130" s="1012"/>
      <c r="AF130" s="1013">
        <v>25671862</v>
      </c>
      <c r="AG130" s="1011"/>
      <c r="AH130" s="1011"/>
      <c r="AI130" s="1011"/>
      <c r="AJ130" s="1012"/>
      <c r="AK130" s="1013">
        <v>25766031</v>
      </c>
      <c r="AL130" s="1011"/>
      <c r="AM130" s="1011"/>
      <c r="AN130" s="1011"/>
      <c r="AO130" s="1012"/>
      <c r="AP130" s="1128"/>
      <c r="AQ130" s="1129"/>
      <c r="AR130" s="1129"/>
      <c r="AS130" s="1129"/>
      <c r="AT130" s="1130"/>
      <c r="AU130" s="284"/>
      <c r="AV130" s="284"/>
      <c r="AW130" s="284"/>
      <c r="AX130" s="1119" t="s">
        <v>502</v>
      </c>
      <c r="AY130" s="1002"/>
      <c r="AZ130" s="1002"/>
      <c r="BA130" s="1002"/>
      <c r="BB130" s="1002"/>
      <c r="BC130" s="1002"/>
      <c r="BD130" s="1002"/>
      <c r="BE130" s="1003"/>
      <c r="BF130" s="1156">
        <v>6.5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503</v>
      </c>
      <c r="X131" s="1164"/>
      <c r="Y131" s="1164"/>
      <c r="Z131" s="1165"/>
      <c r="AA131" s="1057">
        <v>153569928</v>
      </c>
      <c r="AB131" s="1036"/>
      <c r="AC131" s="1036"/>
      <c r="AD131" s="1036"/>
      <c r="AE131" s="1037"/>
      <c r="AF131" s="1035">
        <v>183050733</v>
      </c>
      <c r="AG131" s="1036"/>
      <c r="AH131" s="1036"/>
      <c r="AI131" s="1036"/>
      <c r="AJ131" s="1037"/>
      <c r="AK131" s="1035">
        <v>187062353</v>
      </c>
      <c r="AL131" s="1036"/>
      <c r="AM131" s="1036"/>
      <c r="AN131" s="1036"/>
      <c r="AO131" s="1037"/>
      <c r="AP131" s="1166"/>
      <c r="AQ131" s="1167"/>
      <c r="AR131" s="1167"/>
      <c r="AS131" s="1167"/>
      <c r="AT131" s="1168"/>
      <c r="AU131" s="284"/>
      <c r="AV131" s="284"/>
      <c r="AW131" s="284"/>
      <c r="AX131" s="1138" t="s">
        <v>504</v>
      </c>
      <c r="AY131" s="1089"/>
      <c r="AZ131" s="1089"/>
      <c r="BA131" s="1089"/>
      <c r="BB131" s="1089"/>
      <c r="BC131" s="1089"/>
      <c r="BD131" s="1089"/>
      <c r="BE131" s="1090"/>
      <c r="BF131" s="1139" t="s">
        <v>128</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506</v>
      </c>
      <c r="W132" s="1149"/>
      <c r="X132" s="1149"/>
      <c r="Y132" s="1149"/>
      <c r="Z132" s="1150"/>
      <c r="AA132" s="1151">
        <v>8.0045931909999997</v>
      </c>
      <c r="AB132" s="1152"/>
      <c r="AC132" s="1152"/>
      <c r="AD132" s="1152"/>
      <c r="AE132" s="1153"/>
      <c r="AF132" s="1154">
        <v>6.1582229960000001</v>
      </c>
      <c r="AG132" s="1152"/>
      <c r="AH132" s="1152"/>
      <c r="AI132" s="1152"/>
      <c r="AJ132" s="1153"/>
      <c r="AK132" s="1154">
        <v>5.3565356719999997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507</v>
      </c>
      <c r="W133" s="1132"/>
      <c r="X133" s="1132"/>
      <c r="Y133" s="1132"/>
      <c r="Z133" s="1133"/>
      <c r="AA133" s="1134">
        <v>8.4</v>
      </c>
      <c r="AB133" s="1135"/>
      <c r="AC133" s="1135"/>
      <c r="AD133" s="1135"/>
      <c r="AE133" s="1136"/>
      <c r="AF133" s="1134">
        <v>7.4</v>
      </c>
      <c r="AG133" s="1135"/>
      <c r="AH133" s="1135"/>
      <c r="AI133" s="1135"/>
      <c r="AJ133" s="1136"/>
      <c r="AK133" s="1134">
        <v>6.5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Pn2iT4St4wfSr++2f5E0gieYi2l7CeGh0NM6rloH18Vnd+2KrEnomLGwC6LByJ0pPdgcdsCoQtuaNL9zHIVw1w==" saltValue="hosVvabp5zpbJuiyht8l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WXYFMgB9mq0MYG/50UrVFLmUA8gD78rcBJNi9X2a4CWWPM40rpqSs+/AvQDj60sdSLxM3w5H+6xI+Aw8PTxkQ==" saltValue="FSI729KTjiDCk21nfApW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pwkHp6i+Ako3Tn9BvhK9Dn8IWM9iosuPjFHUGgXDlHq/peTpR49iOUKlW4uzwvLT1whcLEstEgM1ry+hn6Egw==" saltValue="oEAAdidCq9wVUfPJCTCu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516</v>
      </c>
      <c r="AL9" s="1175"/>
      <c r="AM9" s="1175"/>
      <c r="AN9" s="1176"/>
      <c r="AO9" s="312">
        <v>77948609</v>
      </c>
      <c r="AP9" s="312">
        <v>96857</v>
      </c>
      <c r="AQ9" s="313">
        <v>103123</v>
      </c>
      <c r="AR9" s="314">
        <v>-6.1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517</v>
      </c>
      <c r="AL10" s="1175"/>
      <c r="AM10" s="1175"/>
      <c r="AN10" s="1176"/>
      <c r="AO10" s="315">
        <v>1339899</v>
      </c>
      <c r="AP10" s="315">
        <v>1665</v>
      </c>
      <c r="AQ10" s="316">
        <v>1485</v>
      </c>
      <c r="AR10" s="317">
        <v>12.1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518</v>
      </c>
      <c r="AL11" s="1175"/>
      <c r="AM11" s="1175"/>
      <c r="AN11" s="1176"/>
      <c r="AO11" s="315">
        <v>113639</v>
      </c>
      <c r="AP11" s="315">
        <v>141</v>
      </c>
      <c r="AQ11" s="316">
        <v>130</v>
      </c>
      <c r="AR11" s="317">
        <v>8.5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519</v>
      </c>
      <c r="AL12" s="1175"/>
      <c r="AM12" s="1175"/>
      <c r="AN12" s="1176"/>
      <c r="AO12" s="315">
        <v>216500</v>
      </c>
      <c r="AP12" s="315">
        <v>269</v>
      </c>
      <c r="AQ12" s="316">
        <v>1206</v>
      </c>
      <c r="AR12" s="317">
        <v>-77.7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521</v>
      </c>
      <c r="AP13" s="315" t="s">
        <v>521</v>
      </c>
      <c r="AQ13" s="316">
        <v>5</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522</v>
      </c>
      <c r="AL14" s="1175"/>
      <c r="AM14" s="1175"/>
      <c r="AN14" s="1176"/>
      <c r="AO14" s="315">
        <v>1418553</v>
      </c>
      <c r="AP14" s="315">
        <v>1763</v>
      </c>
      <c r="AQ14" s="316">
        <v>1897</v>
      </c>
      <c r="AR14" s="317">
        <v>-7.1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523</v>
      </c>
      <c r="AL15" s="1175"/>
      <c r="AM15" s="1175"/>
      <c r="AN15" s="1176"/>
      <c r="AO15" s="315">
        <v>1203445</v>
      </c>
      <c r="AP15" s="315">
        <v>1495</v>
      </c>
      <c r="AQ15" s="316">
        <v>1181</v>
      </c>
      <c r="AR15" s="317">
        <v>26.6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524</v>
      </c>
      <c r="AL16" s="1178"/>
      <c r="AM16" s="1178"/>
      <c r="AN16" s="1179"/>
      <c r="AO16" s="315">
        <v>-6452160</v>
      </c>
      <c r="AP16" s="315">
        <v>-8017</v>
      </c>
      <c r="AQ16" s="316">
        <v>-7816</v>
      </c>
      <c r="AR16" s="317">
        <v>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75788485</v>
      </c>
      <c r="AP17" s="315">
        <v>94173</v>
      </c>
      <c r="AQ17" s="316">
        <v>101211</v>
      </c>
      <c r="AR17" s="317">
        <v>-7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529</v>
      </c>
      <c r="AL21" s="1170"/>
      <c r="AM21" s="1170"/>
      <c r="AN21" s="1171"/>
      <c r="AO21" s="327">
        <v>10.37</v>
      </c>
      <c r="AP21" s="328">
        <v>10.74</v>
      </c>
      <c r="AQ21" s="329">
        <v>-0.37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530</v>
      </c>
      <c r="AL22" s="1170"/>
      <c r="AM22" s="1170"/>
      <c r="AN22" s="1171"/>
      <c r="AO22" s="332">
        <v>100</v>
      </c>
      <c r="AP22" s="333">
        <v>99.9</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534</v>
      </c>
      <c r="AL32" s="1186"/>
      <c r="AM32" s="1186"/>
      <c r="AN32" s="1187"/>
      <c r="AO32" s="342">
        <v>31594686</v>
      </c>
      <c r="AP32" s="342">
        <v>39259</v>
      </c>
      <c r="AQ32" s="343">
        <v>32293</v>
      </c>
      <c r="AR32" s="344">
        <v>21.6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535</v>
      </c>
      <c r="AL33" s="1186"/>
      <c r="AM33" s="1186"/>
      <c r="AN33" s="1187"/>
      <c r="AO33" s="342" t="s">
        <v>521</v>
      </c>
      <c r="AP33" s="342" t="s">
        <v>521</v>
      </c>
      <c r="AQ33" s="343">
        <v>2903</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536</v>
      </c>
      <c r="AL34" s="1186"/>
      <c r="AM34" s="1186"/>
      <c r="AN34" s="1187"/>
      <c r="AO34" s="342">
        <v>3666667</v>
      </c>
      <c r="AP34" s="342">
        <v>4556</v>
      </c>
      <c r="AQ34" s="343">
        <v>20757</v>
      </c>
      <c r="AR34" s="344">
        <v>-78.099999999999994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537</v>
      </c>
      <c r="AL35" s="1186"/>
      <c r="AM35" s="1186"/>
      <c r="AN35" s="1187"/>
      <c r="AO35" s="342">
        <v>5617581</v>
      </c>
      <c r="AP35" s="342">
        <v>6980</v>
      </c>
      <c r="AQ35" s="343">
        <v>11103</v>
      </c>
      <c r="AR35" s="344">
        <v>-37.1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538</v>
      </c>
      <c r="AL36" s="1186"/>
      <c r="AM36" s="1186"/>
      <c r="AN36" s="1187"/>
      <c r="AO36" s="342">
        <v>1101</v>
      </c>
      <c r="AP36" s="342">
        <v>1</v>
      </c>
      <c r="AQ36" s="343">
        <v>186</v>
      </c>
      <c r="AR36" s="344">
        <v>-99.5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539</v>
      </c>
      <c r="AL37" s="1186"/>
      <c r="AM37" s="1186"/>
      <c r="AN37" s="1187"/>
      <c r="AO37" s="342">
        <v>1044956</v>
      </c>
      <c r="AP37" s="342">
        <v>1298</v>
      </c>
      <c r="AQ37" s="343">
        <v>1195</v>
      </c>
      <c r="AR37" s="344">
        <v>8.6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540</v>
      </c>
      <c r="AL38" s="1189"/>
      <c r="AM38" s="1189"/>
      <c r="AN38" s="1190"/>
      <c r="AO38" s="345" t="s">
        <v>521</v>
      </c>
      <c r="AP38" s="345" t="s">
        <v>521</v>
      </c>
      <c r="AQ38" s="346">
        <v>0</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541</v>
      </c>
      <c r="AL39" s="1189"/>
      <c r="AM39" s="1189"/>
      <c r="AN39" s="1190"/>
      <c r="AO39" s="342">
        <v>-6138898</v>
      </c>
      <c r="AP39" s="342">
        <v>-7628</v>
      </c>
      <c r="AQ39" s="343">
        <v>-17395</v>
      </c>
      <c r="AR39" s="344">
        <v>-56.1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542</v>
      </c>
      <c r="AL40" s="1186"/>
      <c r="AM40" s="1186"/>
      <c r="AN40" s="1187"/>
      <c r="AO40" s="342">
        <v>-25766031</v>
      </c>
      <c r="AP40" s="342">
        <v>-32016</v>
      </c>
      <c r="AQ40" s="343">
        <v>-33490</v>
      </c>
      <c r="AR40" s="344">
        <v>-4.4000000000000004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10020062</v>
      </c>
      <c r="AP41" s="342">
        <v>12451</v>
      </c>
      <c r="AQ41" s="343">
        <v>17551</v>
      </c>
      <c r="AR41" s="344">
        <v>-29.1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511</v>
      </c>
      <c r="AN49" s="1182" t="s">
        <v>546</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38380837</v>
      </c>
      <c r="AN51" s="364">
        <v>47365</v>
      </c>
      <c r="AO51" s="365">
        <v>-12.9</v>
      </c>
      <c r="AP51" s="366">
        <v>53572</v>
      </c>
      <c r="AQ51" s="367">
        <v>5.4</v>
      </c>
      <c r="AR51" s="368">
        <v>-18.3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18273403</v>
      </c>
      <c r="AN52" s="372">
        <v>22551</v>
      </c>
      <c r="AO52" s="373">
        <v>-14.5</v>
      </c>
      <c r="AP52" s="374">
        <v>25259</v>
      </c>
      <c r="AQ52" s="375">
        <v>11.8</v>
      </c>
      <c r="AR52" s="376">
        <v>-26.3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48257634</v>
      </c>
      <c r="AN53" s="364">
        <v>59649</v>
      </c>
      <c r="AO53" s="365">
        <v>25.9</v>
      </c>
      <c r="AP53" s="366">
        <v>51898</v>
      </c>
      <c r="AQ53" s="367">
        <v>-3.1</v>
      </c>
      <c r="AR53" s="368">
        <v>29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27954974</v>
      </c>
      <c r="AN54" s="372">
        <v>34554</v>
      </c>
      <c r="AO54" s="373">
        <v>53.2</v>
      </c>
      <c r="AP54" s="374">
        <v>25986</v>
      </c>
      <c r="AQ54" s="375">
        <v>2.9</v>
      </c>
      <c r="AR54" s="376">
        <v>50.3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52110115</v>
      </c>
      <c r="AN55" s="364">
        <v>64501</v>
      </c>
      <c r="AO55" s="365">
        <v>8.1</v>
      </c>
      <c r="AP55" s="366">
        <v>51684</v>
      </c>
      <c r="AQ55" s="367">
        <v>-0.4</v>
      </c>
      <c r="AR55" s="368">
        <v>8.5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27680895</v>
      </c>
      <c r="AN56" s="372">
        <v>34263</v>
      </c>
      <c r="AO56" s="373">
        <v>-0.8</v>
      </c>
      <c r="AP56" s="374">
        <v>26671</v>
      </c>
      <c r="AQ56" s="375">
        <v>2.6</v>
      </c>
      <c r="AR56" s="376">
        <v>-3.4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44083903</v>
      </c>
      <c r="AN57" s="364">
        <v>54626</v>
      </c>
      <c r="AO57" s="365">
        <v>-15.3</v>
      </c>
      <c r="AP57" s="366">
        <v>52897</v>
      </c>
      <c r="AQ57" s="367">
        <v>2.2999999999999998</v>
      </c>
      <c r="AR57" s="368">
        <v>-17.600000000000001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23507350</v>
      </c>
      <c r="AN58" s="372">
        <v>29129</v>
      </c>
      <c r="AO58" s="373">
        <v>-15</v>
      </c>
      <c r="AP58" s="374">
        <v>27013</v>
      </c>
      <c r="AQ58" s="375">
        <v>1.3</v>
      </c>
      <c r="AR58" s="376">
        <v>-16.3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42244181</v>
      </c>
      <c r="AN59" s="364">
        <v>52492</v>
      </c>
      <c r="AO59" s="365">
        <v>-3.9</v>
      </c>
      <c r="AP59" s="366">
        <v>54945</v>
      </c>
      <c r="AQ59" s="367">
        <v>3.9</v>
      </c>
      <c r="AR59" s="368">
        <v>-7.8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21083006</v>
      </c>
      <c r="AN60" s="372">
        <v>26197</v>
      </c>
      <c r="AO60" s="373">
        <v>-10.1</v>
      </c>
      <c r="AP60" s="374">
        <v>29293</v>
      </c>
      <c r="AQ60" s="375">
        <v>8.4</v>
      </c>
      <c r="AR60" s="376">
        <v>-18.5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45015334</v>
      </c>
      <c r="AN61" s="379">
        <v>55727</v>
      </c>
      <c r="AO61" s="380">
        <v>0.4</v>
      </c>
      <c r="AP61" s="381">
        <v>52999</v>
      </c>
      <c r="AQ61" s="382">
        <v>1.6</v>
      </c>
      <c r="AR61" s="368">
        <v>-1.2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23699926</v>
      </c>
      <c r="AN62" s="372">
        <v>29339</v>
      </c>
      <c r="AO62" s="373">
        <v>2.6</v>
      </c>
      <c r="AP62" s="374">
        <v>26844</v>
      </c>
      <c r="AQ62" s="375">
        <v>5.4</v>
      </c>
      <c r="AR62" s="376">
        <v>-2.8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xYV5MDZobInngtJyjebJqGvpfpMhyk6jR/dcI3xgT5e4v3PQ6Yeq2ichMKdcatFF5td/zce/MyjLNq9tsG+1CQ==" saltValue="sBTKcIM88rW4vJ/WjykR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sELy+zOyKFEWFNmeFnFrlDd2qYMIcAUvfTYJdWvt4lKpMBa+otoZuaor+Tj+gSLqoE5T8vqeGfEHsPpvDtPZA==" saltValue="RkrSu9cGe58Q249ApSt8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vvgeV8lzVa3Hc4dG3NckkSBDAw0mcZxfTECgB600lwY4tB/jsNz819nt8o/PKgx7lvJrZlN++iqig992BcF4Q==" saltValue="eZ7V9/sAmFiJC6elExyn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94" t="s">
        <v>3</v>
      </c>
      <c r="D47" s="1194"/>
      <c r="E47" s="1195"/>
      <c r="F47" s="11">
        <v>8.5399999999999991</v>
      </c>
      <c r="G47" s="12">
        <v>8.5</v>
      </c>
      <c r="H47" s="12">
        <v>8.5</v>
      </c>
      <c r="I47" s="12">
        <v>7.28</v>
      </c>
      <c r="J47" s="13">
        <v>7.15</v>
      </c>
    </row>
    <row r="48" spans="2:10" ht="57.75" customHeight="1">
      <c r="B48" s="14"/>
      <c r="C48" s="1196" t="s">
        <v>4</v>
      </c>
      <c r="D48" s="1196"/>
      <c r="E48" s="1197"/>
      <c r="F48" s="15">
        <v>3.29</v>
      </c>
      <c r="G48" s="16">
        <v>4.29</v>
      </c>
      <c r="H48" s="16">
        <v>3.87</v>
      </c>
      <c r="I48" s="16">
        <v>3.11</v>
      </c>
      <c r="J48" s="17">
        <v>2.83</v>
      </c>
    </row>
    <row r="49" spans="2:10" ht="57.75" customHeight="1" thickBot="1">
      <c r="B49" s="18"/>
      <c r="C49" s="1198" t="s">
        <v>5</v>
      </c>
      <c r="D49" s="1198"/>
      <c r="E49" s="1199"/>
      <c r="F49" s="19" t="s">
        <v>567</v>
      </c>
      <c r="G49" s="20">
        <v>1.04</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zMrJOGxLHPis4v7AAzsdfcsTmcBoTjXGd+DrUI9I07OX4vHzBWs7ix53tX4k1aou08fIljzc0J24q3eAuuUzCw==" saltValue="8mGAI3eTjDsjcgufu0kx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渥美</cp:lastModifiedBy>
  <cp:lastPrinted>2020-03-11T00:14:43Z</cp:lastPrinted>
  <dcterms:created xsi:type="dcterms:W3CDTF">2020-02-10T04:11:31Z</dcterms:created>
  <dcterms:modified xsi:type="dcterms:W3CDTF">2020-03-11T00:15:30Z</dcterms:modified>
  <cp:category/>
</cp:coreProperties>
</file>