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記載例" sheetId="2" r:id="rId2"/>
  </sheets>
  <definedNames>
    <definedName name="_xlnm.Print_Area" localSheetId="1">'記載例'!$A$1:$X$43</definedName>
    <definedName name="_xlnm.Print_Area" localSheetId="0">'様式'!$A$1:$X$43</definedName>
  </definedNames>
  <calcPr fullCalcOnLoad="1"/>
</workbook>
</file>

<file path=xl/sharedStrings.xml><?xml version="1.0" encoding="utf-8"?>
<sst xmlns="http://schemas.openxmlformats.org/spreadsheetml/2006/main" count="219" uniqueCount="62">
  <si>
    <t>電力</t>
  </si>
  <si>
    <t>kWh</t>
  </si>
  <si>
    <t>重油</t>
  </si>
  <si>
    <t>Ｌ</t>
  </si>
  <si>
    <t>高分子凝集剤</t>
  </si>
  <si>
    <t>kg</t>
  </si>
  <si>
    <t>次亜塩素酸ﾅﾄﾘｳﾑ</t>
  </si>
  <si>
    <t>L</t>
  </si>
  <si>
    <t>焼却炉流動砂</t>
  </si>
  <si>
    <t>苛性ソーダ</t>
  </si>
  <si>
    <t>消臭剤</t>
  </si>
  <si>
    <t>ｔ</t>
  </si>
  <si>
    <t>単価</t>
  </si>
  <si>
    <t>（税抜き）</t>
  </si>
  <si>
    <t>基準年間
使用量</t>
  </si>
  <si>
    <t>H30</t>
  </si>
  <si>
    <t>使用量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</si>
  <si>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</si>
  <si>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</si>
  <si>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</si>
  <si>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</si>
  <si>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</si>
  <si>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</si>
  <si>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</si>
  <si>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</si>
  <si>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</si>
  <si>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</si>
  <si>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</si>
  <si>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</si>
  <si>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</si>
  <si>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</si>
  <si>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</si>
  <si>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</si>
  <si>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</si>
  <si>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</si>
  <si>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</si>
  <si>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事業期間合計
使用量</t>
  </si>
  <si>
    <t>①汚泥焼却改築により焼却電力30%削減</t>
  </si>
  <si>
    <r>
      <t>②脱水機改築により脱水電力30%削減、焼却重油</t>
    </r>
    <r>
      <rPr>
        <sz val="11"/>
        <rFont val="ＭＳ Ｐゴシック"/>
        <family val="3"/>
      </rPr>
      <t>0</t>
    </r>
  </si>
  <si>
    <t>③送風機改築により送風機電力30%削減</t>
  </si>
  <si>
    <t>事業期間合計
金額</t>
  </si>
  <si>
    <t>提案額合計</t>
  </si>
  <si>
    <t>－</t>
  </si>
  <si>
    <t>基準額</t>
  </si>
  <si>
    <t>＝</t>
  </si>
  <si>
    <t>削減効果</t>
  </si>
  <si>
    <t>H30</t>
  </si>
  <si>
    <t>－</t>
  </si>
  <si>
    <t>＝</t>
  </si>
  <si>
    <t>品名</t>
  </si>
  <si>
    <t>単位</t>
  </si>
  <si>
    <t>使用量</t>
  </si>
  <si>
    <t>金額</t>
  </si>
  <si>
    <t>年間合計</t>
  </si>
  <si>
    <t>事業期間合計</t>
  </si>
  <si>
    <t>【基準値】</t>
  </si>
  <si>
    <t>年間使用量</t>
  </si>
  <si>
    <t>比較対象（使用量はH26年度実績）明細は、年報・月報等参照</t>
  </si>
  <si>
    <t>単価は、所定の金額を使用してください。</t>
  </si>
  <si>
    <t>削減総額</t>
  </si>
  <si>
    <t>提案書Ⅱ－１別紙</t>
  </si>
  <si>
    <t>ユーティリティ費算定表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</si>
</sst>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3" fontId="0" fillId="33" borderId="10" xfId="0" applyNumberFormat="1" applyFont="1" applyFill="1" applyBorder="1" applyAlignment="1">
      <alignment/>
    </xf>
    <xf numFmtId="180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justify" wrapText="1"/>
    </xf>
    <xf numFmtId="0" fontId="2" fillId="34" borderId="13" xfId="0" applyFont="1" applyFill="1" applyBorder="1" applyAlignment="1">
      <alignment horizontal="center" wrapText="1"/>
    </xf>
    <xf numFmtId="3" fontId="2" fillId="34" borderId="15" xfId="0" applyNumberFormat="1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right" wrapText="1"/>
    </xf>
    <xf numFmtId="3" fontId="2" fillId="34" borderId="14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 horizontal="right" wrapText="1"/>
    </xf>
    <xf numFmtId="0" fontId="0" fillId="34" borderId="0" xfId="0" applyFont="1" applyFill="1" applyBorder="1" applyAlignment="1">
      <alignment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180" fontId="0" fillId="34" borderId="19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justify" wrapText="1"/>
    </xf>
    <xf numFmtId="0" fontId="2" fillId="34" borderId="15" xfId="0" applyFont="1" applyFill="1" applyBorder="1" applyAlignment="1">
      <alignment horizontal="center" wrapText="1"/>
    </xf>
    <xf numFmtId="0" fontId="3" fillId="34" borderId="0" xfId="0" applyFont="1" applyFill="1" applyAlignment="1">
      <alignment horizontal="center" vertical="center"/>
    </xf>
    <xf numFmtId="3" fontId="0" fillId="34" borderId="15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wrapText="1"/>
    </xf>
    <xf numFmtId="3" fontId="0" fillId="34" borderId="22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justify" wrapText="1"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justify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352425</xdr:colOff>
      <xdr:row>1</xdr:row>
      <xdr:rowOff>104775</xdr:rowOff>
    </xdr:from>
    <xdr:to>
      <xdr:col>27</xdr:col>
      <xdr:colOff>247650</xdr:colOff>
      <xdr:row>3</xdr:row>
      <xdr:rowOff>161925</xdr:rowOff>
    </xdr:to>
    <xdr:sp>
      <xdr:nvSpPr>
        <xdr:cNvPr id="1" name="フローチャート: 処理 1"/>
        <xdr:cNvSpPr>
          <a:spLocks/>
        </xdr:cNvSpPr>
      </xdr:nvSpPr>
      <xdr:spPr>
        <a:xfrm>
          <a:off x="20935950" y="419100"/>
          <a:ext cx="2552700" cy="54292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本資料の作成については、本設定を変更しないこと。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371475</xdr:colOff>
      <xdr:row>0</xdr:row>
      <xdr:rowOff>66675</xdr:rowOff>
    </xdr:from>
    <xdr:to>
      <xdr:col>23</xdr:col>
      <xdr:colOff>676275</xdr:colOff>
      <xdr:row>2</xdr:row>
      <xdr:rowOff>57150</xdr:rowOff>
    </xdr:to>
    <xdr:sp>
      <xdr:nvSpPr>
        <xdr:cNvPr id="1" name="フローチャート: 処理 1"/>
        <xdr:cNvSpPr>
          <a:spLocks/>
        </xdr:cNvSpPr>
      </xdr:nvSpPr>
      <xdr:spPr>
        <a:xfrm>
          <a:off x="19564350" y="66675"/>
          <a:ext cx="1190625" cy="46672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="70" zoomScaleNormal="70" zoomScaleSheetLayoutView="100" zoomScalePageLayoutView="0" workbookViewId="0" topLeftCell="A1">
      <selection activeCell="L29" sqref="L29"/>
    </sheetView>
  </sheetViews>
  <sheetFormatPr defaultColWidth="9.00390625" defaultRowHeight="13.5"/>
  <cols>
    <col min="1" max="1" width="15.50390625" style="35" customWidth="1"/>
    <col min="2" max="2" width="9.00390625" style="35" customWidth="1"/>
    <col min="3" max="3" width="10.25390625" style="35" bestFit="1" customWidth="1"/>
    <col min="4" max="4" width="7.875" style="35" bestFit="1" customWidth="1"/>
    <col min="5" max="24" width="11.375" style="35" customWidth="1"/>
    <col min="25" max="44" width="11.625" style="35" customWidth="1"/>
    <col min="45" max="16384" width="9.00390625" style="35" customWidth="1"/>
  </cols>
  <sheetData>
    <row r="1" spans="1:11" ht="24.75" customHeight="1">
      <c r="A1" s="71" t="s">
        <v>60</v>
      </c>
      <c r="B1" s="72"/>
      <c r="D1" s="65" t="s">
        <v>61</v>
      </c>
      <c r="E1" s="65"/>
      <c r="F1" s="65"/>
      <c r="H1" s="36"/>
      <c r="I1" s="36"/>
      <c r="J1" s="36"/>
      <c r="K1" s="36"/>
    </row>
    <row r="2" ht="24.75" customHeight="1">
      <c r="A2" s="37"/>
    </row>
    <row r="3" ht="13.5">
      <c r="C3" s="38" t="s">
        <v>57</v>
      </c>
    </row>
    <row r="4" ht="13.5">
      <c r="C4" s="38" t="s">
        <v>58</v>
      </c>
    </row>
    <row r="5" spans="1:24" ht="19.5" customHeight="1">
      <c r="A5" s="68"/>
      <c r="B5" s="68"/>
      <c r="C5" s="69" t="s">
        <v>14</v>
      </c>
      <c r="D5" s="39" t="s">
        <v>12</v>
      </c>
      <c r="E5" s="40" t="s">
        <v>46</v>
      </c>
      <c r="F5" s="40" t="s">
        <v>17</v>
      </c>
      <c r="G5" s="40" t="s">
        <v>18</v>
      </c>
      <c r="H5" s="40" t="s">
        <v>19</v>
      </c>
      <c r="I5" s="40" t="s">
        <v>20</v>
      </c>
      <c r="J5" s="40" t="s">
        <v>21</v>
      </c>
      <c r="K5" s="40" t="s">
        <v>22</v>
      </c>
      <c r="L5" s="40" t="s">
        <v>23</v>
      </c>
      <c r="M5" s="40" t="s">
        <v>24</v>
      </c>
      <c r="N5" s="40" t="s">
        <v>25</v>
      </c>
      <c r="O5" s="40" t="s">
        <v>26</v>
      </c>
      <c r="P5" s="40" t="s">
        <v>27</v>
      </c>
      <c r="Q5" s="40" t="s">
        <v>28</v>
      </c>
      <c r="R5" s="40" t="s">
        <v>29</v>
      </c>
      <c r="S5" s="40" t="s">
        <v>30</v>
      </c>
      <c r="T5" s="40" t="s">
        <v>31</v>
      </c>
      <c r="U5" s="40" t="s">
        <v>32</v>
      </c>
      <c r="V5" s="40" t="s">
        <v>33</v>
      </c>
      <c r="W5" s="40" t="s">
        <v>34</v>
      </c>
      <c r="X5" s="40" t="s">
        <v>35</v>
      </c>
    </row>
    <row r="6" spans="1:24" ht="19.5" customHeight="1">
      <c r="A6" s="68"/>
      <c r="B6" s="68"/>
      <c r="C6" s="70"/>
      <c r="D6" s="41" t="s">
        <v>13</v>
      </c>
      <c r="E6" s="40" t="s">
        <v>16</v>
      </c>
      <c r="F6" s="40" t="s">
        <v>16</v>
      </c>
      <c r="G6" s="40" t="s">
        <v>16</v>
      </c>
      <c r="H6" s="40" t="s">
        <v>16</v>
      </c>
      <c r="I6" s="40" t="s">
        <v>16</v>
      </c>
      <c r="J6" s="40" t="s">
        <v>16</v>
      </c>
      <c r="K6" s="40" t="s">
        <v>16</v>
      </c>
      <c r="L6" s="40" t="s">
        <v>16</v>
      </c>
      <c r="M6" s="40" t="s">
        <v>16</v>
      </c>
      <c r="N6" s="40" t="s">
        <v>16</v>
      </c>
      <c r="O6" s="40" t="s">
        <v>16</v>
      </c>
      <c r="P6" s="40" t="s">
        <v>16</v>
      </c>
      <c r="Q6" s="40" t="s">
        <v>16</v>
      </c>
      <c r="R6" s="40" t="s">
        <v>16</v>
      </c>
      <c r="S6" s="40" t="s">
        <v>16</v>
      </c>
      <c r="T6" s="40" t="s">
        <v>16</v>
      </c>
      <c r="U6" s="40" t="s">
        <v>16</v>
      </c>
      <c r="V6" s="40" t="s">
        <v>16</v>
      </c>
      <c r="W6" s="40" t="s">
        <v>16</v>
      </c>
      <c r="X6" s="40" t="s">
        <v>16</v>
      </c>
    </row>
    <row r="7" spans="1:24" ht="19.5" customHeight="1">
      <c r="A7" s="42" t="s">
        <v>0</v>
      </c>
      <c r="B7" s="43" t="s">
        <v>1</v>
      </c>
      <c r="C7" s="44">
        <v>27525450</v>
      </c>
      <c r="D7" s="45">
        <v>13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9.5" customHeight="1">
      <c r="A8" s="42" t="s">
        <v>2</v>
      </c>
      <c r="B8" s="43" t="s">
        <v>3</v>
      </c>
      <c r="C8" s="44">
        <v>304575</v>
      </c>
      <c r="D8" s="45">
        <v>74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9.5" customHeight="1">
      <c r="A9" s="42" t="s">
        <v>4</v>
      </c>
      <c r="B9" s="43" t="s">
        <v>5</v>
      </c>
      <c r="C9" s="44">
        <v>68735</v>
      </c>
      <c r="D9" s="45">
        <v>780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9.5" customHeight="1">
      <c r="A10" s="42" t="s">
        <v>6</v>
      </c>
      <c r="B10" s="43" t="s">
        <v>7</v>
      </c>
      <c r="C10" s="44">
        <v>1054517</v>
      </c>
      <c r="D10" s="45">
        <v>28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9.5" customHeight="1">
      <c r="A11" s="42" t="s">
        <v>8</v>
      </c>
      <c r="B11" s="43" t="s">
        <v>5</v>
      </c>
      <c r="C11" s="44">
        <v>564640</v>
      </c>
      <c r="D11" s="45">
        <v>15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9.5" customHeight="1">
      <c r="A12" s="42" t="s">
        <v>9</v>
      </c>
      <c r="B12" s="43" t="s">
        <v>7</v>
      </c>
      <c r="C12" s="44">
        <v>605767</v>
      </c>
      <c r="D12" s="45">
        <v>30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9.5" customHeight="1">
      <c r="A13" s="42" t="s">
        <v>10</v>
      </c>
      <c r="B13" s="43" t="s">
        <v>11</v>
      </c>
      <c r="C13" s="47">
        <v>240</v>
      </c>
      <c r="D13" s="48">
        <v>130000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</row>
    <row r="14" spans="1:24" ht="19.5" customHeight="1">
      <c r="A14" s="76" t="s">
        <v>45</v>
      </c>
      <c r="B14" s="77"/>
      <c r="C14" s="77"/>
      <c r="D14" s="78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19.5" customHeight="1">
      <c r="A15" s="79"/>
      <c r="B15" s="80"/>
      <c r="C15" s="80"/>
      <c r="D15" s="8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9.5" customHeight="1">
      <c r="A16" s="82"/>
      <c r="B16" s="83"/>
      <c r="C16" s="83"/>
      <c r="D16" s="84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1:24" ht="19.5" customHeight="1">
      <c r="A17" s="53"/>
      <c r="B17" s="54"/>
      <c r="C17" s="55"/>
      <c r="D17" s="56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9" spans="1:7" ht="19.5" customHeight="1">
      <c r="A19" s="85"/>
      <c r="B19" s="86"/>
      <c r="C19" s="73" t="s">
        <v>36</v>
      </c>
      <c r="D19" s="68"/>
      <c r="E19" s="58" t="s">
        <v>12</v>
      </c>
      <c r="F19" s="73" t="s">
        <v>40</v>
      </c>
      <c r="G19" s="68"/>
    </row>
    <row r="20" spans="1:7" ht="19.5" customHeight="1">
      <c r="A20" s="87"/>
      <c r="B20" s="88"/>
      <c r="C20" s="68"/>
      <c r="D20" s="68"/>
      <c r="E20" s="59" t="s">
        <v>13</v>
      </c>
      <c r="F20" s="68"/>
      <c r="G20" s="68"/>
    </row>
    <row r="21" spans="1:7" ht="19.5" customHeight="1">
      <c r="A21" s="42" t="s">
        <v>0</v>
      </c>
      <c r="B21" s="60" t="s">
        <v>1</v>
      </c>
      <c r="C21" s="66">
        <f aca="true" t="shared" si="0" ref="C21:C27">SUM(E7:X7)</f>
        <v>0</v>
      </c>
      <c r="D21" s="67"/>
      <c r="E21" s="45">
        <v>13</v>
      </c>
      <c r="F21" s="66">
        <f aca="true" t="shared" si="1" ref="F21:F27">C21*E21</f>
        <v>0</v>
      </c>
      <c r="G21" s="66"/>
    </row>
    <row r="22" spans="1:15" ht="19.5" customHeight="1" thickBot="1">
      <c r="A22" s="42" t="s">
        <v>2</v>
      </c>
      <c r="B22" s="60" t="s">
        <v>3</v>
      </c>
      <c r="C22" s="66">
        <f t="shared" si="0"/>
        <v>0</v>
      </c>
      <c r="D22" s="67"/>
      <c r="E22" s="45">
        <v>74</v>
      </c>
      <c r="F22" s="66">
        <f t="shared" si="1"/>
        <v>0</v>
      </c>
      <c r="G22" s="66"/>
      <c r="I22" s="35" t="s">
        <v>41</v>
      </c>
      <c r="L22" s="35" t="s">
        <v>43</v>
      </c>
      <c r="O22" s="35" t="s">
        <v>59</v>
      </c>
    </row>
    <row r="23" spans="1:17" ht="19.5" customHeight="1" thickBot="1">
      <c r="A23" s="42" t="s">
        <v>4</v>
      </c>
      <c r="B23" s="60" t="s">
        <v>5</v>
      </c>
      <c r="C23" s="66">
        <f t="shared" si="0"/>
        <v>0</v>
      </c>
      <c r="D23" s="67"/>
      <c r="E23" s="45">
        <v>780</v>
      </c>
      <c r="F23" s="66">
        <f t="shared" si="1"/>
        <v>0</v>
      </c>
      <c r="G23" s="66"/>
      <c r="I23" s="74">
        <f>SUM(F21:G27)</f>
        <v>0</v>
      </c>
      <c r="J23" s="75"/>
      <c r="K23" s="61" t="s">
        <v>47</v>
      </c>
      <c r="L23" s="74">
        <v>10427035720</v>
      </c>
      <c r="M23" s="75"/>
      <c r="N23" s="61" t="s">
        <v>48</v>
      </c>
      <c r="O23" s="74">
        <f>I23-L23</f>
        <v>-10427035720</v>
      </c>
      <c r="P23" s="75"/>
      <c r="Q23" s="62">
        <f>O23/L23</f>
        <v>-1</v>
      </c>
    </row>
    <row r="24" spans="1:7" ht="19.5" customHeight="1">
      <c r="A24" s="42" t="s">
        <v>6</v>
      </c>
      <c r="B24" s="60" t="s">
        <v>7</v>
      </c>
      <c r="C24" s="66">
        <f t="shared" si="0"/>
        <v>0</v>
      </c>
      <c r="D24" s="67"/>
      <c r="E24" s="45">
        <v>28</v>
      </c>
      <c r="F24" s="66">
        <f t="shared" si="1"/>
        <v>0</v>
      </c>
      <c r="G24" s="66"/>
    </row>
    <row r="25" spans="1:7" ht="19.5" customHeight="1">
      <c r="A25" s="42" t="s">
        <v>8</v>
      </c>
      <c r="B25" s="43" t="s">
        <v>5</v>
      </c>
      <c r="C25" s="66">
        <f t="shared" si="0"/>
        <v>0</v>
      </c>
      <c r="D25" s="67"/>
      <c r="E25" s="45">
        <v>15</v>
      </c>
      <c r="F25" s="66">
        <f t="shared" si="1"/>
        <v>0</v>
      </c>
      <c r="G25" s="66"/>
    </row>
    <row r="26" spans="1:7" ht="19.5" customHeight="1">
      <c r="A26" s="42" t="s">
        <v>9</v>
      </c>
      <c r="B26" s="60" t="s">
        <v>7</v>
      </c>
      <c r="C26" s="66">
        <f t="shared" si="0"/>
        <v>0</v>
      </c>
      <c r="D26" s="67"/>
      <c r="E26" s="45">
        <v>30</v>
      </c>
      <c r="F26" s="66">
        <f t="shared" si="1"/>
        <v>0</v>
      </c>
      <c r="G26" s="66"/>
    </row>
    <row r="27" spans="1:7" ht="19.5" customHeight="1">
      <c r="A27" s="42" t="s">
        <v>10</v>
      </c>
      <c r="B27" s="60" t="s">
        <v>11</v>
      </c>
      <c r="C27" s="66">
        <f t="shared" si="0"/>
        <v>0</v>
      </c>
      <c r="D27" s="67"/>
      <c r="E27" s="48">
        <v>130000</v>
      </c>
      <c r="F27" s="66">
        <f t="shared" si="1"/>
        <v>0</v>
      </c>
      <c r="G27" s="66"/>
    </row>
    <row r="31" s="38" customFormat="1" ht="13.5">
      <c r="A31" s="38" t="s">
        <v>55</v>
      </c>
    </row>
    <row r="32" spans="1:6" s="38" customFormat="1" ht="13.5">
      <c r="A32" s="90" t="s">
        <v>49</v>
      </c>
      <c r="B32" s="90" t="s">
        <v>50</v>
      </c>
      <c r="C32" s="90" t="s">
        <v>56</v>
      </c>
      <c r="D32" s="39" t="s">
        <v>12</v>
      </c>
      <c r="E32" s="90" t="s">
        <v>52</v>
      </c>
      <c r="F32" s="90"/>
    </row>
    <row r="33" spans="1:6" s="38" customFormat="1" ht="13.5">
      <c r="A33" s="90"/>
      <c r="B33" s="90"/>
      <c r="C33" s="90"/>
      <c r="D33" s="41" t="s">
        <v>13</v>
      </c>
      <c r="E33" s="90"/>
      <c r="F33" s="90"/>
    </row>
    <row r="34" spans="1:6" s="38" customFormat="1" ht="19.5" customHeight="1">
      <c r="A34" s="63" t="s">
        <v>0</v>
      </c>
      <c r="B34" s="64" t="s">
        <v>1</v>
      </c>
      <c r="C34" s="44">
        <v>27525450</v>
      </c>
      <c r="D34" s="47">
        <v>13</v>
      </c>
      <c r="E34" s="89">
        <v>357830850</v>
      </c>
      <c r="F34" s="89"/>
    </row>
    <row r="35" spans="1:6" s="38" customFormat="1" ht="19.5" customHeight="1">
      <c r="A35" s="63" t="s">
        <v>2</v>
      </c>
      <c r="B35" s="64" t="s">
        <v>3</v>
      </c>
      <c r="C35" s="44">
        <v>304575</v>
      </c>
      <c r="D35" s="47">
        <v>74</v>
      </c>
      <c r="E35" s="89">
        <v>22538550</v>
      </c>
      <c r="F35" s="89"/>
    </row>
    <row r="36" spans="1:6" s="38" customFormat="1" ht="19.5" customHeight="1">
      <c r="A36" s="63" t="s">
        <v>4</v>
      </c>
      <c r="B36" s="64" t="s">
        <v>5</v>
      </c>
      <c r="C36" s="44">
        <v>68735</v>
      </c>
      <c r="D36" s="47">
        <v>780</v>
      </c>
      <c r="E36" s="89">
        <v>53613300</v>
      </c>
      <c r="F36" s="89"/>
    </row>
    <row r="37" spans="1:6" s="38" customFormat="1" ht="19.5" customHeight="1">
      <c r="A37" s="63" t="s">
        <v>6</v>
      </c>
      <c r="B37" s="64" t="s">
        <v>7</v>
      </c>
      <c r="C37" s="44">
        <v>1054517</v>
      </c>
      <c r="D37" s="47">
        <v>28</v>
      </c>
      <c r="E37" s="89">
        <v>29526476</v>
      </c>
      <c r="F37" s="89"/>
    </row>
    <row r="38" spans="1:6" s="38" customFormat="1" ht="19.5" customHeight="1">
      <c r="A38" s="63" t="s">
        <v>8</v>
      </c>
      <c r="B38" s="43" t="s">
        <v>5</v>
      </c>
      <c r="C38" s="44">
        <v>564640</v>
      </c>
      <c r="D38" s="47">
        <v>15</v>
      </c>
      <c r="E38" s="89">
        <v>8469600</v>
      </c>
      <c r="F38" s="89"/>
    </row>
    <row r="39" spans="1:6" s="38" customFormat="1" ht="19.5" customHeight="1">
      <c r="A39" s="63" t="s">
        <v>9</v>
      </c>
      <c r="B39" s="64" t="s">
        <v>7</v>
      </c>
      <c r="C39" s="44">
        <v>605767</v>
      </c>
      <c r="D39" s="47">
        <v>30</v>
      </c>
      <c r="E39" s="89">
        <v>18173010</v>
      </c>
      <c r="F39" s="89"/>
    </row>
    <row r="40" spans="1:6" s="38" customFormat="1" ht="19.5" customHeight="1">
      <c r="A40" s="63" t="s">
        <v>10</v>
      </c>
      <c r="B40" s="64" t="s">
        <v>11</v>
      </c>
      <c r="C40" s="47">
        <v>240</v>
      </c>
      <c r="D40" s="44">
        <v>130000</v>
      </c>
      <c r="E40" s="89">
        <v>31200000</v>
      </c>
      <c r="F40" s="89"/>
    </row>
    <row r="41" spans="1:6" s="38" customFormat="1" ht="19.5" customHeight="1">
      <c r="A41" s="91" t="s">
        <v>53</v>
      </c>
      <c r="B41" s="91"/>
      <c r="C41" s="91"/>
      <c r="D41" s="91"/>
      <c r="E41" s="89">
        <v>521351786</v>
      </c>
      <c r="F41" s="89"/>
    </row>
    <row r="42" spans="1:6" s="38" customFormat="1" ht="19.5" customHeight="1">
      <c r="A42" s="91" t="s">
        <v>54</v>
      </c>
      <c r="B42" s="91"/>
      <c r="C42" s="91"/>
      <c r="D42" s="91"/>
      <c r="E42" s="89">
        <v>10427035720</v>
      </c>
      <c r="F42" s="89"/>
    </row>
  </sheetData>
  <sheetProtection/>
  <mergeCells count="40">
    <mergeCell ref="A42:D42"/>
    <mergeCell ref="E42:F42"/>
    <mergeCell ref="E38:F38"/>
    <mergeCell ref="E39:F39"/>
    <mergeCell ref="E40:F40"/>
    <mergeCell ref="A41:D41"/>
    <mergeCell ref="E41:F41"/>
    <mergeCell ref="E34:F34"/>
    <mergeCell ref="E35:F35"/>
    <mergeCell ref="E36:F36"/>
    <mergeCell ref="E37:F37"/>
    <mergeCell ref="A32:A33"/>
    <mergeCell ref="B32:B33"/>
    <mergeCell ref="C32:C33"/>
    <mergeCell ref="E32:F33"/>
    <mergeCell ref="I23:J23"/>
    <mergeCell ref="L23:M23"/>
    <mergeCell ref="O23:P23"/>
    <mergeCell ref="A14:D16"/>
    <mergeCell ref="A19:B20"/>
    <mergeCell ref="C21:D21"/>
    <mergeCell ref="C22:D22"/>
    <mergeCell ref="C23:D23"/>
    <mergeCell ref="C27:D27"/>
    <mergeCell ref="F19:G20"/>
    <mergeCell ref="F21:G21"/>
    <mergeCell ref="F22:G22"/>
    <mergeCell ref="F23:G23"/>
    <mergeCell ref="F24:G24"/>
    <mergeCell ref="F25:G25"/>
    <mergeCell ref="F26:G26"/>
    <mergeCell ref="F27:G27"/>
    <mergeCell ref="C19:D20"/>
    <mergeCell ref="D1:F1"/>
    <mergeCell ref="C24:D24"/>
    <mergeCell ref="C25:D25"/>
    <mergeCell ref="C26:D26"/>
    <mergeCell ref="A5:B6"/>
    <mergeCell ref="C5:C6"/>
    <mergeCell ref="A1:B1"/>
  </mergeCells>
  <printOptions/>
  <pageMargins left="0.7874015748031497" right="0" top="1.1811023622047245" bottom="0.984251968503937" header="0.5118110236220472" footer="0.5118110236220472"/>
  <pageSetup horizontalDpi="300" verticalDpi="300" orientation="landscape" paperSize="8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55" zoomScaleNormal="55" zoomScaleSheetLayoutView="100" zoomScalePageLayoutView="0" workbookViewId="0" topLeftCell="A1">
      <selection activeCell="A43" sqref="A1:X43"/>
    </sheetView>
  </sheetViews>
  <sheetFormatPr defaultColWidth="9.00390625" defaultRowHeight="13.5"/>
  <cols>
    <col min="1" max="1" width="15.50390625" style="4" customWidth="1"/>
    <col min="2" max="2" width="9.00390625" style="4" customWidth="1"/>
    <col min="3" max="3" width="10.25390625" style="4" bestFit="1" customWidth="1"/>
    <col min="4" max="4" width="7.875" style="4" bestFit="1" customWidth="1"/>
    <col min="5" max="44" width="11.625" style="4" customWidth="1"/>
    <col min="45" max="16384" width="9.00390625" style="4" customWidth="1"/>
  </cols>
  <sheetData>
    <row r="1" spans="1:9" ht="18.75">
      <c r="A1" s="116" t="s">
        <v>60</v>
      </c>
      <c r="B1" s="117"/>
      <c r="C1" s="3"/>
      <c r="D1" s="118" t="s">
        <v>61</v>
      </c>
      <c r="E1" s="118"/>
      <c r="F1" s="118"/>
      <c r="I1" s="29"/>
    </row>
    <row r="2" spans="1:7" ht="18.75">
      <c r="A2" s="28"/>
      <c r="G2" s="29"/>
    </row>
    <row r="3" ht="13.5">
      <c r="C3" s="4" t="s">
        <v>57</v>
      </c>
    </row>
    <row r="4" s="3" customFormat="1" ht="13.5">
      <c r="C4" s="4" t="s">
        <v>58</v>
      </c>
    </row>
    <row r="5" spans="1:24" ht="19.5" customHeight="1">
      <c r="A5" s="111"/>
      <c r="B5" s="111"/>
      <c r="C5" s="112" t="s">
        <v>14</v>
      </c>
      <c r="D5" s="5" t="s">
        <v>12</v>
      </c>
      <c r="E5" s="2" t="s">
        <v>15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</row>
    <row r="6" spans="1:24" ht="19.5" customHeight="1">
      <c r="A6" s="111"/>
      <c r="B6" s="111"/>
      <c r="C6" s="113"/>
      <c r="D6" s="6" t="s">
        <v>13</v>
      </c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  <c r="M6" s="2" t="s">
        <v>16</v>
      </c>
      <c r="N6" s="2" t="s">
        <v>16</v>
      </c>
      <c r="O6" s="2" t="s">
        <v>16</v>
      </c>
      <c r="P6" s="2" t="s">
        <v>16</v>
      </c>
      <c r="Q6" s="2" t="s">
        <v>16</v>
      </c>
      <c r="R6" s="2" t="s">
        <v>16</v>
      </c>
      <c r="S6" s="2" t="s">
        <v>16</v>
      </c>
      <c r="T6" s="2" t="s">
        <v>16</v>
      </c>
      <c r="U6" s="2" t="s">
        <v>16</v>
      </c>
      <c r="V6" s="2" t="s">
        <v>16</v>
      </c>
      <c r="W6" s="2" t="s">
        <v>16</v>
      </c>
      <c r="X6" s="2" t="s">
        <v>16</v>
      </c>
    </row>
    <row r="7" spans="1:24" ht="19.5" customHeight="1">
      <c r="A7" s="7" t="s">
        <v>0</v>
      </c>
      <c r="B7" s="10" t="s">
        <v>1</v>
      </c>
      <c r="C7" s="13">
        <v>27525450</v>
      </c>
      <c r="D7" s="11">
        <v>13</v>
      </c>
      <c r="E7" s="9">
        <v>27525450</v>
      </c>
      <c r="F7" s="9">
        <v>27525450</v>
      </c>
      <c r="G7" s="9">
        <v>27525450</v>
      </c>
      <c r="H7" s="9">
        <v>27525450</v>
      </c>
      <c r="I7" s="9">
        <v>27525450</v>
      </c>
      <c r="J7" s="9">
        <v>27525450</v>
      </c>
      <c r="K7" s="9">
        <v>27525450</v>
      </c>
      <c r="L7" s="9">
        <v>27525450</v>
      </c>
      <c r="M7" s="23">
        <f>27525450-1417908</f>
        <v>26107542</v>
      </c>
      <c r="N7" s="23">
        <f>27525450-1417908-454275</f>
        <v>25653267</v>
      </c>
      <c r="O7" s="9">
        <f>27525450-1417908-454275</f>
        <v>25653267</v>
      </c>
      <c r="P7" s="9">
        <f>27525450-1417908-454275</f>
        <v>25653267</v>
      </c>
      <c r="Q7" s="9">
        <f>27525450-1417908-454275</f>
        <v>25653267</v>
      </c>
      <c r="R7" s="23">
        <f>27525450-1417908-454275-2054877</f>
        <v>23598390</v>
      </c>
      <c r="S7" s="9">
        <f aca="true" t="shared" si="0" ref="S7:X7">27525450-1417908-454275-2054877</f>
        <v>23598390</v>
      </c>
      <c r="T7" s="9">
        <f t="shared" si="0"/>
        <v>23598390</v>
      </c>
      <c r="U7" s="9">
        <f t="shared" si="0"/>
        <v>23598390</v>
      </c>
      <c r="V7" s="9">
        <f t="shared" si="0"/>
        <v>23598390</v>
      </c>
      <c r="W7" s="9">
        <f t="shared" si="0"/>
        <v>23598390</v>
      </c>
      <c r="X7" s="9">
        <f t="shared" si="0"/>
        <v>23598390</v>
      </c>
    </row>
    <row r="8" spans="1:24" ht="19.5" customHeight="1">
      <c r="A8" s="7" t="s">
        <v>2</v>
      </c>
      <c r="B8" s="10" t="s">
        <v>3</v>
      </c>
      <c r="C8" s="13">
        <v>304575</v>
      </c>
      <c r="D8" s="11">
        <v>74</v>
      </c>
      <c r="E8" s="9">
        <v>304575</v>
      </c>
      <c r="F8" s="9">
        <v>304575</v>
      </c>
      <c r="G8" s="9">
        <v>304575</v>
      </c>
      <c r="H8" s="9">
        <v>304575</v>
      </c>
      <c r="I8" s="9">
        <v>304575</v>
      </c>
      <c r="J8" s="9">
        <v>304575</v>
      </c>
      <c r="K8" s="9">
        <v>304575</v>
      </c>
      <c r="L8" s="9">
        <v>304575</v>
      </c>
      <c r="M8" s="9">
        <v>304575</v>
      </c>
      <c r="N8" s="23">
        <f>304575-297345</f>
        <v>7230</v>
      </c>
      <c r="O8" s="9">
        <f aca="true" t="shared" si="1" ref="O8:X8">304575-297345</f>
        <v>7230</v>
      </c>
      <c r="P8" s="9">
        <f t="shared" si="1"/>
        <v>7230</v>
      </c>
      <c r="Q8" s="9">
        <f t="shared" si="1"/>
        <v>7230</v>
      </c>
      <c r="R8" s="9">
        <f t="shared" si="1"/>
        <v>7230</v>
      </c>
      <c r="S8" s="9">
        <f t="shared" si="1"/>
        <v>7230</v>
      </c>
      <c r="T8" s="9">
        <f t="shared" si="1"/>
        <v>7230</v>
      </c>
      <c r="U8" s="9">
        <f t="shared" si="1"/>
        <v>7230</v>
      </c>
      <c r="V8" s="9">
        <f t="shared" si="1"/>
        <v>7230</v>
      </c>
      <c r="W8" s="9">
        <f t="shared" si="1"/>
        <v>7230</v>
      </c>
      <c r="X8" s="9">
        <f t="shared" si="1"/>
        <v>7230</v>
      </c>
    </row>
    <row r="9" spans="1:24" ht="19.5" customHeight="1">
      <c r="A9" s="7" t="s">
        <v>4</v>
      </c>
      <c r="B9" s="10" t="s">
        <v>5</v>
      </c>
      <c r="C9" s="13">
        <v>68735</v>
      </c>
      <c r="D9" s="11">
        <v>780</v>
      </c>
      <c r="E9" s="9">
        <v>68735</v>
      </c>
      <c r="F9" s="9">
        <v>68735</v>
      </c>
      <c r="G9" s="9">
        <v>68735</v>
      </c>
      <c r="H9" s="9">
        <v>68735</v>
      </c>
      <c r="I9" s="9">
        <v>68735</v>
      </c>
      <c r="J9" s="9">
        <v>68735</v>
      </c>
      <c r="K9" s="9">
        <v>68735</v>
      </c>
      <c r="L9" s="9">
        <v>68735</v>
      </c>
      <c r="M9" s="9">
        <v>68735</v>
      </c>
      <c r="N9" s="9">
        <v>68735</v>
      </c>
      <c r="O9" s="9">
        <v>68735</v>
      </c>
      <c r="P9" s="9">
        <v>68735</v>
      </c>
      <c r="Q9" s="9">
        <v>68735</v>
      </c>
      <c r="R9" s="9">
        <v>68735</v>
      </c>
      <c r="S9" s="9">
        <v>68735</v>
      </c>
      <c r="T9" s="9">
        <v>68735</v>
      </c>
      <c r="U9" s="9">
        <v>68735</v>
      </c>
      <c r="V9" s="9">
        <v>68735</v>
      </c>
      <c r="W9" s="9">
        <v>68735</v>
      </c>
      <c r="X9" s="9">
        <v>68735</v>
      </c>
    </row>
    <row r="10" spans="1:24" ht="19.5" customHeight="1">
      <c r="A10" s="7" t="s">
        <v>6</v>
      </c>
      <c r="B10" s="10" t="s">
        <v>7</v>
      </c>
      <c r="C10" s="13">
        <v>1054517</v>
      </c>
      <c r="D10" s="11">
        <v>28</v>
      </c>
      <c r="E10" s="9">
        <v>1054517</v>
      </c>
      <c r="F10" s="9">
        <v>1054517</v>
      </c>
      <c r="G10" s="9">
        <v>1054517</v>
      </c>
      <c r="H10" s="9">
        <v>1054517</v>
      </c>
      <c r="I10" s="9">
        <v>1054517</v>
      </c>
      <c r="J10" s="9">
        <v>1054517</v>
      </c>
      <c r="K10" s="9">
        <v>1054517</v>
      </c>
      <c r="L10" s="9">
        <v>1054517</v>
      </c>
      <c r="M10" s="9">
        <v>1054517</v>
      </c>
      <c r="N10" s="9">
        <v>1054517</v>
      </c>
      <c r="O10" s="9">
        <v>1054517</v>
      </c>
      <c r="P10" s="9">
        <v>1054517</v>
      </c>
      <c r="Q10" s="9">
        <v>1054517</v>
      </c>
      <c r="R10" s="9">
        <v>1054517</v>
      </c>
      <c r="S10" s="9">
        <v>1054517</v>
      </c>
      <c r="T10" s="9">
        <v>1054517</v>
      </c>
      <c r="U10" s="9">
        <v>1054517</v>
      </c>
      <c r="V10" s="9">
        <v>1054517</v>
      </c>
      <c r="W10" s="9">
        <v>1054517</v>
      </c>
      <c r="X10" s="9">
        <v>1054517</v>
      </c>
    </row>
    <row r="11" spans="1:24" ht="19.5" customHeight="1">
      <c r="A11" s="7" t="s">
        <v>8</v>
      </c>
      <c r="B11" s="10" t="s">
        <v>5</v>
      </c>
      <c r="C11" s="13">
        <v>564640</v>
      </c>
      <c r="D11" s="11">
        <v>15</v>
      </c>
      <c r="E11" s="9">
        <v>564640</v>
      </c>
      <c r="F11" s="9">
        <v>564640</v>
      </c>
      <c r="G11" s="9">
        <v>564640</v>
      </c>
      <c r="H11" s="9">
        <v>564640</v>
      </c>
      <c r="I11" s="9">
        <v>564640</v>
      </c>
      <c r="J11" s="9">
        <v>564640</v>
      </c>
      <c r="K11" s="9">
        <v>564640</v>
      </c>
      <c r="L11" s="9">
        <v>564640</v>
      </c>
      <c r="M11" s="9">
        <v>564640</v>
      </c>
      <c r="N11" s="9">
        <v>564640</v>
      </c>
      <c r="O11" s="9">
        <v>564640</v>
      </c>
      <c r="P11" s="9">
        <v>564640</v>
      </c>
      <c r="Q11" s="9">
        <v>564640</v>
      </c>
      <c r="R11" s="9">
        <v>564640</v>
      </c>
      <c r="S11" s="9">
        <v>564640</v>
      </c>
      <c r="T11" s="9">
        <v>564640</v>
      </c>
      <c r="U11" s="9">
        <v>564640</v>
      </c>
      <c r="V11" s="9">
        <v>564640</v>
      </c>
      <c r="W11" s="9">
        <v>564640</v>
      </c>
      <c r="X11" s="9">
        <v>564640</v>
      </c>
    </row>
    <row r="12" spans="1:24" ht="19.5" customHeight="1">
      <c r="A12" s="7" t="s">
        <v>9</v>
      </c>
      <c r="B12" s="10" t="s">
        <v>7</v>
      </c>
      <c r="C12" s="13">
        <v>605767</v>
      </c>
      <c r="D12" s="11">
        <v>30</v>
      </c>
      <c r="E12" s="9">
        <v>605767</v>
      </c>
      <c r="F12" s="9">
        <v>605767</v>
      </c>
      <c r="G12" s="9">
        <v>605767</v>
      </c>
      <c r="H12" s="9">
        <v>605767</v>
      </c>
      <c r="I12" s="9">
        <v>605767</v>
      </c>
      <c r="J12" s="9">
        <v>605767</v>
      </c>
      <c r="K12" s="9">
        <v>605767</v>
      </c>
      <c r="L12" s="9">
        <v>605767</v>
      </c>
      <c r="M12" s="9">
        <v>605767</v>
      </c>
      <c r="N12" s="9">
        <v>605767</v>
      </c>
      <c r="O12" s="9">
        <v>605767</v>
      </c>
      <c r="P12" s="9">
        <v>605767</v>
      </c>
      <c r="Q12" s="9">
        <v>605767</v>
      </c>
      <c r="R12" s="9">
        <v>605767</v>
      </c>
      <c r="S12" s="9">
        <v>605767</v>
      </c>
      <c r="T12" s="9">
        <v>605767</v>
      </c>
      <c r="U12" s="9">
        <v>605767</v>
      </c>
      <c r="V12" s="9">
        <v>605767</v>
      </c>
      <c r="W12" s="9">
        <v>605767</v>
      </c>
      <c r="X12" s="9">
        <v>605767</v>
      </c>
    </row>
    <row r="13" spans="1:24" ht="19.5" customHeight="1">
      <c r="A13" s="7" t="s">
        <v>10</v>
      </c>
      <c r="B13" s="10" t="s">
        <v>11</v>
      </c>
      <c r="C13" s="14">
        <v>240</v>
      </c>
      <c r="D13" s="12">
        <v>130000</v>
      </c>
      <c r="E13" s="8">
        <v>240</v>
      </c>
      <c r="F13" s="8">
        <v>240</v>
      </c>
      <c r="G13" s="8">
        <v>240</v>
      </c>
      <c r="H13" s="8">
        <v>240</v>
      </c>
      <c r="I13" s="8">
        <v>240</v>
      </c>
      <c r="J13" s="8">
        <v>240</v>
      </c>
      <c r="K13" s="8">
        <v>240</v>
      </c>
      <c r="L13" s="8">
        <v>240</v>
      </c>
      <c r="M13" s="8">
        <v>240</v>
      </c>
      <c r="N13" s="8">
        <v>240</v>
      </c>
      <c r="O13" s="8">
        <v>240</v>
      </c>
      <c r="P13" s="8">
        <v>240</v>
      </c>
      <c r="Q13" s="8">
        <v>240</v>
      </c>
      <c r="R13" s="8">
        <v>240</v>
      </c>
      <c r="S13" s="8">
        <v>240</v>
      </c>
      <c r="T13" s="8">
        <v>240</v>
      </c>
      <c r="U13" s="8">
        <v>240</v>
      </c>
      <c r="V13" s="8">
        <v>240</v>
      </c>
      <c r="W13" s="8">
        <v>240</v>
      </c>
      <c r="X13" s="8">
        <v>240</v>
      </c>
    </row>
    <row r="14" spans="1:24" ht="19.5" customHeight="1">
      <c r="A14" s="94" t="s">
        <v>45</v>
      </c>
      <c r="B14" s="95"/>
      <c r="C14" s="95"/>
      <c r="D14" s="96"/>
      <c r="E14" s="25"/>
      <c r="F14" s="25"/>
      <c r="G14" s="25"/>
      <c r="H14" s="25"/>
      <c r="I14" s="25"/>
      <c r="J14" s="25"/>
      <c r="K14" s="25"/>
      <c r="L14" s="25"/>
      <c r="M14" s="25" t="s">
        <v>37</v>
      </c>
      <c r="N14" s="25"/>
      <c r="O14" s="25"/>
      <c r="P14" s="25"/>
      <c r="Q14" s="25"/>
      <c r="R14" s="25" t="s">
        <v>39</v>
      </c>
      <c r="S14" s="25"/>
      <c r="T14" s="25"/>
      <c r="U14" s="25"/>
      <c r="V14" s="25"/>
      <c r="W14" s="25"/>
      <c r="X14" s="25"/>
    </row>
    <row r="15" spans="1:24" ht="19.5" customHeight="1">
      <c r="A15" s="97"/>
      <c r="B15" s="98"/>
      <c r="C15" s="98"/>
      <c r="D15" s="99"/>
      <c r="E15" s="26"/>
      <c r="F15" s="26"/>
      <c r="G15" s="26"/>
      <c r="H15" s="26"/>
      <c r="I15" s="26"/>
      <c r="J15" s="26"/>
      <c r="K15" s="26"/>
      <c r="L15" s="26"/>
      <c r="M15" s="26"/>
      <c r="N15" s="26" t="s">
        <v>38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9.5" customHeight="1">
      <c r="A16" s="100"/>
      <c r="B16" s="101"/>
      <c r="C16" s="101"/>
      <c r="D16" s="10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9.5" customHeight="1">
      <c r="A17" s="16"/>
      <c r="B17" s="17"/>
      <c r="C17" s="18"/>
      <c r="D17" s="1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9" spans="1:7" ht="19.5" customHeight="1">
      <c r="A19" s="103"/>
      <c r="B19" s="104"/>
      <c r="C19" s="109" t="s">
        <v>36</v>
      </c>
      <c r="D19" s="110"/>
      <c r="E19" s="21" t="s">
        <v>12</v>
      </c>
      <c r="F19" s="109" t="s">
        <v>40</v>
      </c>
      <c r="G19" s="110"/>
    </row>
    <row r="20" spans="1:7" ht="19.5" customHeight="1">
      <c r="A20" s="105"/>
      <c r="B20" s="106"/>
      <c r="C20" s="110"/>
      <c r="D20" s="110"/>
      <c r="E20" s="22" t="s">
        <v>13</v>
      </c>
      <c r="F20" s="110"/>
      <c r="G20" s="110"/>
    </row>
    <row r="21" spans="1:7" ht="19.5" customHeight="1">
      <c r="A21" s="7" t="s">
        <v>0</v>
      </c>
      <c r="B21" s="15" t="s">
        <v>1</v>
      </c>
      <c r="C21" s="107">
        <f>SUM(E7:X7)</f>
        <v>514112940</v>
      </c>
      <c r="D21" s="108"/>
      <c r="E21" s="11">
        <v>13</v>
      </c>
      <c r="F21" s="107">
        <f>C21*E21</f>
        <v>6683468220</v>
      </c>
      <c r="G21" s="107"/>
    </row>
    <row r="22" spans="1:15" ht="19.5" customHeight="1" thickBot="1">
      <c r="A22" s="7" t="s">
        <v>2</v>
      </c>
      <c r="B22" s="15" t="s">
        <v>3</v>
      </c>
      <c r="C22" s="107">
        <f aca="true" t="shared" si="2" ref="C22:C27">SUM(E8:X8)</f>
        <v>2820705</v>
      </c>
      <c r="D22" s="108"/>
      <c r="E22" s="11">
        <v>74</v>
      </c>
      <c r="F22" s="107">
        <f aca="true" t="shared" si="3" ref="F22:F27">C22*E22</f>
        <v>208732170</v>
      </c>
      <c r="G22" s="107"/>
      <c r="I22" s="4" t="s">
        <v>41</v>
      </c>
      <c r="L22" s="4" t="s">
        <v>43</v>
      </c>
      <c r="O22" s="4" t="s">
        <v>59</v>
      </c>
    </row>
    <row r="23" spans="1:17" ht="19.5" customHeight="1" thickBot="1">
      <c r="A23" s="7" t="s">
        <v>4</v>
      </c>
      <c r="B23" s="15" t="s">
        <v>5</v>
      </c>
      <c r="C23" s="107">
        <f t="shared" si="2"/>
        <v>1374700</v>
      </c>
      <c r="D23" s="108"/>
      <c r="E23" s="11">
        <v>780</v>
      </c>
      <c r="F23" s="107">
        <f t="shared" si="3"/>
        <v>1072266000</v>
      </c>
      <c r="G23" s="107"/>
      <c r="I23" s="92">
        <f>SUM(F21:G27)</f>
        <v>9711848110</v>
      </c>
      <c r="J23" s="93"/>
      <c r="K23" s="1" t="s">
        <v>42</v>
      </c>
      <c r="L23" s="92">
        <v>10427035720</v>
      </c>
      <c r="M23" s="93"/>
      <c r="N23" s="1" t="s">
        <v>44</v>
      </c>
      <c r="O23" s="92">
        <f>I23-L23</f>
        <v>-715187610</v>
      </c>
      <c r="P23" s="93"/>
      <c r="Q23" s="24">
        <f>O23/L23</f>
        <v>-0.0685897343411038</v>
      </c>
    </row>
    <row r="24" spans="1:7" ht="19.5" customHeight="1">
      <c r="A24" s="7" t="s">
        <v>6</v>
      </c>
      <c r="B24" s="15" t="s">
        <v>7</v>
      </c>
      <c r="C24" s="107">
        <f t="shared" si="2"/>
        <v>21090340</v>
      </c>
      <c r="D24" s="108"/>
      <c r="E24" s="11">
        <v>28</v>
      </c>
      <c r="F24" s="107">
        <f t="shared" si="3"/>
        <v>590529520</v>
      </c>
      <c r="G24" s="107"/>
    </row>
    <row r="25" spans="1:7" ht="19.5" customHeight="1">
      <c r="A25" s="7" t="s">
        <v>8</v>
      </c>
      <c r="B25" s="10" t="s">
        <v>5</v>
      </c>
      <c r="C25" s="107">
        <f t="shared" si="2"/>
        <v>11292800</v>
      </c>
      <c r="D25" s="108"/>
      <c r="E25" s="11">
        <v>15</v>
      </c>
      <c r="F25" s="107">
        <f t="shared" si="3"/>
        <v>169392000</v>
      </c>
      <c r="G25" s="107"/>
    </row>
    <row r="26" spans="1:7" ht="19.5" customHeight="1">
      <c r="A26" s="7" t="s">
        <v>9</v>
      </c>
      <c r="B26" s="15" t="s">
        <v>7</v>
      </c>
      <c r="C26" s="107">
        <f t="shared" si="2"/>
        <v>12115340</v>
      </c>
      <c r="D26" s="108"/>
      <c r="E26" s="11">
        <v>30</v>
      </c>
      <c r="F26" s="107">
        <f t="shared" si="3"/>
        <v>363460200</v>
      </c>
      <c r="G26" s="107"/>
    </row>
    <row r="27" spans="1:7" ht="19.5" customHeight="1">
      <c r="A27" s="7" t="s">
        <v>10</v>
      </c>
      <c r="B27" s="15" t="s">
        <v>11</v>
      </c>
      <c r="C27" s="107">
        <f t="shared" si="2"/>
        <v>4800</v>
      </c>
      <c r="D27" s="108"/>
      <c r="E27" s="12">
        <v>130000</v>
      </c>
      <c r="F27" s="107">
        <f t="shared" si="3"/>
        <v>624000000</v>
      </c>
      <c r="G27" s="107"/>
    </row>
    <row r="31" ht="13.5">
      <c r="A31" s="4" t="s">
        <v>55</v>
      </c>
    </row>
    <row r="32" spans="1:6" ht="13.5">
      <c r="A32" s="115" t="s">
        <v>49</v>
      </c>
      <c r="B32" s="115" t="s">
        <v>50</v>
      </c>
      <c r="C32" s="115" t="s">
        <v>51</v>
      </c>
      <c r="D32" s="30" t="s">
        <v>12</v>
      </c>
      <c r="E32" s="115" t="s">
        <v>52</v>
      </c>
      <c r="F32" s="115"/>
    </row>
    <row r="33" spans="1:6" ht="13.5">
      <c r="A33" s="115"/>
      <c r="B33" s="115"/>
      <c r="C33" s="115"/>
      <c r="D33" s="30" t="s">
        <v>13</v>
      </c>
      <c r="E33" s="115"/>
      <c r="F33" s="115"/>
    </row>
    <row r="34" spans="1:6" ht="19.5" customHeight="1">
      <c r="A34" s="31" t="s">
        <v>0</v>
      </c>
      <c r="B34" s="32" t="s">
        <v>1</v>
      </c>
      <c r="C34" s="33">
        <v>27525450</v>
      </c>
      <c r="D34" s="34">
        <v>13</v>
      </c>
      <c r="E34" s="114">
        <v>357830850</v>
      </c>
      <c r="F34" s="114"/>
    </row>
    <row r="35" spans="1:6" ht="19.5" customHeight="1">
      <c r="A35" s="31" t="s">
        <v>2</v>
      </c>
      <c r="B35" s="32" t="s">
        <v>3</v>
      </c>
      <c r="C35" s="33">
        <v>304575</v>
      </c>
      <c r="D35" s="34">
        <v>74</v>
      </c>
      <c r="E35" s="114">
        <v>22538550</v>
      </c>
      <c r="F35" s="114"/>
    </row>
    <row r="36" spans="1:6" ht="19.5" customHeight="1">
      <c r="A36" s="31" t="s">
        <v>4</v>
      </c>
      <c r="B36" s="32" t="s">
        <v>5</v>
      </c>
      <c r="C36" s="33">
        <v>68735</v>
      </c>
      <c r="D36" s="34">
        <v>780</v>
      </c>
      <c r="E36" s="114">
        <v>53613300</v>
      </c>
      <c r="F36" s="114"/>
    </row>
    <row r="37" spans="1:6" ht="19.5" customHeight="1">
      <c r="A37" s="31" t="s">
        <v>6</v>
      </c>
      <c r="B37" s="32" t="s">
        <v>7</v>
      </c>
      <c r="C37" s="33">
        <v>1054517</v>
      </c>
      <c r="D37" s="34">
        <v>28</v>
      </c>
      <c r="E37" s="114">
        <v>29526476</v>
      </c>
      <c r="F37" s="114"/>
    </row>
    <row r="38" spans="1:6" ht="19.5" customHeight="1">
      <c r="A38" s="31" t="s">
        <v>8</v>
      </c>
      <c r="B38" s="10" t="s">
        <v>5</v>
      </c>
      <c r="C38" s="33">
        <v>564640</v>
      </c>
      <c r="D38" s="34">
        <v>15</v>
      </c>
      <c r="E38" s="114">
        <v>8469600</v>
      </c>
      <c r="F38" s="114"/>
    </row>
    <row r="39" spans="1:6" ht="19.5" customHeight="1">
      <c r="A39" s="31" t="s">
        <v>9</v>
      </c>
      <c r="B39" s="32" t="s">
        <v>7</v>
      </c>
      <c r="C39" s="33">
        <v>605767</v>
      </c>
      <c r="D39" s="34">
        <v>30</v>
      </c>
      <c r="E39" s="114">
        <v>18173010</v>
      </c>
      <c r="F39" s="114"/>
    </row>
    <row r="40" spans="1:6" ht="19.5" customHeight="1">
      <c r="A40" s="31" t="s">
        <v>10</v>
      </c>
      <c r="B40" s="32" t="s">
        <v>11</v>
      </c>
      <c r="C40" s="34">
        <v>240</v>
      </c>
      <c r="D40" s="33">
        <v>130000</v>
      </c>
      <c r="E40" s="114">
        <v>31200000</v>
      </c>
      <c r="F40" s="114"/>
    </row>
    <row r="41" spans="1:6" ht="19.5" customHeight="1">
      <c r="A41" s="119" t="s">
        <v>53</v>
      </c>
      <c r="B41" s="119"/>
      <c r="C41" s="119"/>
      <c r="D41" s="119"/>
      <c r="E41" s="114">
        <v>521351786</v>
      </c>
      <c r="F41" s="114"/>
    </row>
    <row r="42" spans="1:6" ht="19.5" customHeight="1">
      <c r="A42" s="119" t="s">
        <v>54</v>
      </c>
      <c r="B42" s="119"/>
      <c r="C42" s="119"/>
      <c r="D42" s="119"/>
      <c r="E42" s="114">
        <v>10427035720</v>
      </c>
      <c r="F42" s="114"/>
    </row>
  </sheetData>
  <sheetProtection/>
  <mergeCells count="40">
    <mergeCell ref="E42:F42"/>
    <mergeCell ref="E32:F33"/>
    <mergeCell ref="A41:D41"/>
    <mergeCell ref="A42:D42"/>
    <mergeCell ref="E34:F34"/>
    <mergeCell ref="E35:F35"/>
    <mergeCell ref="E36:F36"/>
    <mergeCell ref="E37:F37"/>
    <mergeCell ref="E41:F41"/>
    <mergeCell ref="A32:A33"/>
    <mergeCell ref="B32:B33"/>
    <mergeCell ref="C32:C33"/>
    <mergeCell ref="A1:B1"/>
    <mergeCell ref="D1:F1"/>
    <mergeCell ref="F24:G24"/>
    <mergeCell ref="F25:G25"/>
    <mergeCell ref="F26:G26"/>
    <mergeCell ref="E38:F38"/>
    <mergeCell ref="E39:F39"/>
    <mergeCell ref="E40:F40"/>
    <mergeCell ref="C24:D24"/>
    <mergeCell ref="C25:D25"/>
    <mergeCell ref="C26:D26"/>
    <mergeCell ref="L23:M23"/>
    <mergeCell ref="F27:G27"/>
    <mergeCell ref="A5:B6"/>
    <mergeCell ref="C5:C6"/>
    <mergeCell ref="C27:D27"/>
    <mergeCell ref="F19:G20"/>
    <mergeCell ref="F21:G21"/>
    <mergeCell ref="O23:P23"/>
    <mergeCell ref="A14:D16"/>
    <mergeCell ref="A19:B20"/>
    <mergeCell ref="C21:D21"/>
    <mergeCell ref="C22:D22"/>
    <mergeCell ref="C23:D23"/>
    <mergeCell ref="F23:G23"/>
    <mergeCell ref="C19:D20"/>
    <mergeCell ref="I23:J23"/>
    <mergeCell ref="F22:G22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2016-05-25T11:32:52Z</cp:lastPrinted>
  <dcterms:created xsi:type="dcterms:W3CDTF">1997-01-08T22:48:59Z</dcterms:created>
  <dcterms:modified xsi:type="dcterms:W3CDTF">2016-05-31T00:55:16Z</dcterms:modified>
  <cp:category/>
  <cp:version/>
  <cp:contentType/>
  <cp:contentStatus/>
</cp:coreProperties>
</file>