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0" yWindow="65251" windowWidth="15480" windowHeight="8445" tabRatio="599" activeTab="0"/>
  </bookViews>
  <sheets>
    <sheet name="第１面" sheetId="1" r:id="rId1"/>
    <sheet name="入力様式1" sheetId="2" r:id="rId2"/>
    <sheet name="入力様式2" sheetId="3" r:id="rId3"/>
    <sheet name="（別紙１）一連処理工程" sheetId="4" r:id="rId4"/>
    <sheet name="（別紙２）管理体制" sheetId="5" r:id="rId5"/>
    <sheet name="【例】第１面" sheetId="6" r:id="rId6"/>
    <sheet name="【例】入力様式1" sheetId="7" r:id="rId7"/>
    <sheet name="【例】入力様式2" sheetId="8" r:id="rId8"/>
    <sheet name="【例】（別紙１）一連処理工程" sheetId="9" r:id="rId9"/>
    <sheet name="【例】（ 別紙２）管理体制" sheetId="10" r:id="rId10"/>
    <sheet name="別紙３" sheetId="11" r:id="rId11"/>
    <sheet name="第２面" sheetId="12" r:id="rId12"/>
    <sheet name="第３面" sheetId="13" r:id="rId13"/>
    <sheet name="第４面" sheetId="14" r:id="rId14"/>
    <sheet name="第５面" sheetId="15" r:id="rId15"/>
    <sheet name="第６面" sheetId="16" r:id="rId16"/>
  </sheets>
  <definedNames>
    <definedName name="_xlfn.COUNTIFS" hidden="1">#NAME?</definedName>
    <definedName name="_xlnm.Print_Area" localSheetId="6">'【例】入力様式1'!$A$1:$AF$31</definedName>
    <definedName name="_xlnm.Print_Area" localSheetId="0">'第１面'!$B$2:$I$27</definedName>
    <definedName name="_xlnm.Print_Area" localSheetId="10">'別紙３'!$A$1:$Y$31</definedName>
    <definedName name="_xlnm.Print_Titles" localSheetId="6">'【例】入力様式1'!$A:$C</definedName>
    <definedName name="_xlnm.Print_Titles" localSheetId="10">'別紙３'!$A:$C</definedName>
  </definedNames>
  <calcPr fullCalcOnLoad="1"/>
</workbook>
</file>

<file path=xl/sharedStrings.xml><?xml version="1.0" encoding="utf-8"?>
<sst xmlns="http://schemas.openxmlformats.org/spreadsheetml/2006/main" count="484" uniqueCount="242">
  <si>
    <t>産業廃棄物処理計画書</t>
  </si>
  <si>
    <t>提出者　　　　　　　　　　　　　　　　　　</t>
  </si>
  <si>
    <t>(法人にあっては、名称及び代表者の氏名)</t>
  </si>
  <si>
    <t>計画期間</t>
  </si>
  <si>
    <t>当該事業場において現に行っている事業に関する事項</t>
  </si>
  <si>
    <t>①事業の種類</t>
  </si>
  <si>
    <t>②事業の規模</t>
  </si>
  <si>
    <t>③従業員数</t>
  </si>
  <si>
    <t>電話番号</t>
  </si>
  <si>
    <t>(第１面）</t>
  </si>
  <si>
    <t>　廃棄物の処理及び清掃に関する法律第12条第９項の規定に基づき、産業廃棄物の減量その他その処理に関する計画を作成したので、提出します。</t>
  </si>
  <si>
    <t>　　　　　　　　　　　　　</t>
  </si>
  <si>
    <t>事業場の名称</t>
  </si>
  <si>
    <t>事業場の所在地</t>
  </si>
  <si>
    <t>(第２面)</t>
  </si>
  <si>
    <t>産業廃棄物の処理に係る管理体制に関する事項</t>
  </si>
  <si>
    <t>①現状</t>
  </si>
  <si>
    <t>産業廃棄物の種類</t>
  </si>
  <si>
    <t>排出量</t>
  </si>
  <si>
    <t>②計画</t>
  </si>
  <si>
    <t>【目標】</t>
  </si>
  <si>
    <t>（今後実施する予定の取組）</t>
  </si>
  <si>
    <t>産業廃棄物の分別に関する事項</t>
  </si>
  <si>
    <t>（今後分別する予定の産業廃棄物の種類及び分別に関する取組）</t>
  </si>
  <si>
    <t>（これまでに実施した取組）</t>
  </si>
  <si>
    <t>（第３面）</t>
  </si>
  <si>
    <t>（これまでに実施した取組）</t>
  </si>
  <si>
    <t>【目標】　　</t>
  </si>
  <si>
    <t>自ら熱回収を行った
産業廃棄物の量</t>
  </si>
  <si>
    <t>自ら再生利用を行う
産業廃棄物の量</t>
  </si>
  <si>
    <t>自ら熱回収を行う
産業廃棄物の量</t>
  </si>
  <si>
    <t>自ら中間処理により
減量した産業廃棄物の量</t>
  </si>
  <si>
    <t>自ら中間処理により
減量する産業廃棄物の量</t>
  </si>
  <si>
    <t>（第４面）</t>
  </si>
  <si>
    <t>全処理委託量</t>
  </si>
  <si>
    <t>（第５面）</t>
  </si>
  <si>
    <t>※事務処理欄</t>
  </si>
  <si>
    <t>（第６面）</t>
  </si>
  <si>
    <t>備考</t>
  </si>
  <si>
    <t>前年度の産業廃棄物の発生量が1,000トン以上の事業場ごとに１枚作成すること。</t>
  </si>
  <si>
    <t>当該年度の６月30日までに提出すること。</t>
  </si>
  <si>
    <t>「当該事業場において現に行っている事業に関する事項」の欄は、以下に従って記入すること。</t>
  </si>
  <si>
    <t>(1)①欄には、日本標準産業分類の区分を記入すること。</t>
  </si>
  <si>
    <t>(3)④欄には、当該事業場において生ずる産業廃棄物についての発生から最終処分が終了するまでの一連の処理の工程（当該処理を委託する場合は、委託の内容を含む。）を記入すること。</t>
  </si>
  <si>
    <t>「自ら行う産業廃棄物の中間処理に関する事項」の欄には、産業廃棄物の種類ごとに、自ら中間処理を行うに際して熱回収を行った場合における熱回収を行った産業廃棄物の量と、自ら中間処理を行うことによって減量した量について、前年度の実績、目標及び取組を記入すること。</t>
  </si>
  <si>
    <t>「産業廃棄物の処理の委託に関する事項」の欄には、産業廃棄物の種類ごとに、全処理委託量を記入するほか、その内数として、優良認定処理業者（廃棄物の処理及び清掃に関する法律施行令第６条の11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すること。</t>
  </si>
  <si>
    <t>それぞれの欄に記入すべき事項の全てを記入することができないときは、当該欄に「別紙のとおり」と記入し、当該欄に記入すべき内容を記入した別紙を添付すること。また、産業廃棄物の種類が３以上あるときは、前年度実績及び目標の欄に「別紙のとおり」と記入し、当該欄に記入すべき内容を記入した別紙を添付すること。また、それぞれの欄に記入すべき事項がないときは、「―」を記入すること。</t>
  </si>
  <si>
    <t>※欄は記入しないこと。</t>
  </si>
  <si>
    <t>自ら再生利用を行った産業廃棄物の量</t>
  </si>
  <si>
    <t>自ら埋立処分又は海洋投入処分を行った産業廃棄物の量</t>
  </si>
  <si>
    <t>自ら埋立処分又は海洋投入処分を行う産業廃棄物の量</t>
  </si>
  <si>
    <t>優良認定処理業者への処理委託量</t>
  </si>
  <si>
    <t>認定熱回収業者への処理委託量</t>
  </si>
  <si>
    <t>認定熱回収業者以外の熱回収を行う業者への処理委託量</t>
  </si>
  <si>
    <t>優良認定処理業者への処理委託量</t>
  </si>
  <si>
    <t>認定熱回収業者への処理委託量</t>
  </si>
  <si>
    <t>認定熱回収業者以外の熱回収を行う業者への処理委託量</t>
  </si>
  <si>
    <t>　　浜松市長　　　　　　　　　殿</t>
  </si>
  <si>
    <t>　　</t>
  </si>
  <si>
    <t>事業所名</t>
  </si>
  <si>
    <t>産業廃棄物の種類</t>
  </si>
  <si>
    <t>住所</t>
  </si>
  <si>
    <t>汚泥</t>
  </si>
  <si>
    <t>金属くず</t>
  </si>
  <si>
    <t>がれき類</t>
  </si>
  <si>
    <t>合計</t>
  </si>
  <si>
    <t>業種</t>
  </si>
  <si>
    <t>建設業</t>
  </si>
  <si>
    <t>製造業</t>
  </si>
  <si>
    <t>自ら処理</t>
  </si>
  <si>
    <t>大分類</t>
  </si>
  <si>
    <t>略称</t>
  </si>
  <si>
    <t>農業・林業</t>
  </si>
  <si>
    <t>農業</t>
  </si>
  <si>
    <t>漁業</t>
  </si>
  <si>
    <t>鉱業・採石業・砂利採取業</t>
  </si>
  <si>
    <t>鉱業</t>
  </si>
  <si>
    <t>建設</t>
  </si>
  <si>
    <t>製造</t>
  </si>
  <si>
    <t>電気・ガス・熱供給・水道業</t>
  </si>
  <si>
    <t>水道</t>
  </si>
  <si>
    <t>情報通信業</t>
  </si>
  <si>
    <t>通信</t>
  </si>
  <si>
    <t>運輸業・郵便業</t>
  </si>
  <si>
    <t>運輸</t>
  </si>
  <si>
    <t>卸売業・小売業</t>
  </si>
  <si>
    <t>卸売</t>
  </si>
  <si>
    <t>金融業・保険業</t>
  </si>
  <si>
    <t>金融</t>
  </si>
  <si>
    <t>不動産業・物品賃貸業</t>
  </si>
  <si>
    <t>不動</t>
  </si>
  <si>
    <t>学術研究・専門・技術サービス業</t>
  </si>
  <si>
    <t>学術</t>
  </si>
  <si>
    <t>宿泊業・飲食サービス業</t>
  </si>
  <si>
    <t>宿泊</t>
  </si>
  <si>
    <t>生活関連サービス業・娯楽業</t>
  </si>
  <si>
    <t>娯楽</t>
  </si>
  <si>
    <t>教育・学習支援業</t>
  </si>
  <si>
    <t>教育</t>
  </si>
  <si>
    <t>医療・福祉</t>
  </si>
  <si>
    <t>医療</t>
  </si>
  <si>
    <t>複合サービス業</t>
  </si>
  <si>
    <t>複合</t>
  </si>
  <si>
    <t>サービス業（他に分類されないもの）</t>
  </si>
  <si>
    <t>サー</t>
  </si>
  <si>
    <t>公務（他に分類されるものを除く）</t>
  </si>
  <si>
    <t>公務</t>
  </si>
  <si>
    <t>④産業廃棄物の一連の
処理の工程</t>
  </si>
  <si>
    <t>住　　　所</t>
  </si>
  <si>
    <t>氏　　　名</t>
  </si>
  <si>
    <t>前年度
実績</t>
  </si>
  <si>
    <t>処理委託</t>
  </si>
  <si>
    <t>今年度
計画</t>
  </si>
  <si>
    <t>廃プラスチック類</t>
  </si>
  <si>
    <t>石綿含有がれき類</t>
  </si>
  <si>
    <t>中間処理業者</t>
  </si>
  <si>
    <t>最終処分業者</t>
  </si>
  <si>
    <t>別紙１のとおり</t>
  </si>
  <si>
    <t>自ら再生利用</t>
  </si>
  <si>
    <t>代表取締役</t>
  </si>
  <si>
    <t>産業廃棄物管理責任者</t>
  </si>
  <si>
    <t>解体現場担当者</t>
  </si>
  <si>
    <t>建設現場担当者</t>
  </si>
  <si>
    <t>（管理体制図）
別紙２のとおり</t>
  </si>
  <si>
    <r>
      <t>① 産業廃棄物発生量</t>
    </r>
    <r>
      <rPr>
        <b/>
        <sz val="11"/>
        <color indexed="8"/>
        <rFont val="ＭＳ Ｐゴシック"/>
        <family val="3"/>
      </rPr>
      <t>（ｔ）</t>
    </r>
  </si>
  <si>
    <t>② 自ら直接再生利用した量</t>
  </si>
  <si>
    <t>③ 自ら直接埋立処分又は海洋投入した量</t>
  </si>
  <si>
    <t>④ 自ら中間処理した量</t>
  </si>
  <si>
    <t>⑤ ④のうち熱回収を行った量　</t>
  </si>
  <si>
    <t>⑥ 自ら中間処理した後の残さ量</t>
  </si>
  <si>
    <t>⑦ 自ら中間処理により減量した量</t>
  </si>
  <si>
    <t>⑧ 自ら中間処理した後再生利用した量</t>
  </si>
  <si>
    <t>⑨ 自ら中間処理した後埋立処分又は海洋投入した量</t>
  </si>
  <si>
    <t>⑩ 直接及び自ら中間処理した後の処理委託量</t>
  </si>
  <si>
    <t>⑪ ⑩のうち優良認定業者への処理委託量</t>
  </si>
  <si>
    <t>⑫ ⑩のうち再生利用業者への処理委託量</t>
  </si>
  <si>
    <t>⑬ ⑩のうち熱回収認定業者への処理委託量</t>
  </si>
  <si>
    <t>⑭ ⑩のうち⑬以外の熱回収業者処理委託量</t>
  </si>
  <si>
    <t>② 自ら直接再生利用する量</t>
  </si>
  <si>
    <t>③ 自ら直接埋立処分又は海洋投入する量</t>
  </si>
  <si>
    <t>④ 自ら中間処理する量</t>
  </si>
  <si>
    <t>⑤ ④のうち熱回収を行う量</t>
  </si>
  <si>
    <t>⑦ 自ら中間処理により減量する量</t>
  </si>
  <si>
    <t>⑧ 自ら中間処理した後再生利用する量</t>
  </si>
  <si>
    <t>⑨ 自ら中間処理した後埋立処分又は海洋投入する量</t>
  </si>
  <si>
    <t>産業廃棄物の排出の抑制に関する事項</t>
  </si>
  <si>
    <t>産業廃棄物の排出の抑制に関する取組</t>
  </si>
  <si>
    <t>これまでに実施した取組</t>
  </si>
  <si>
    <t>今後実施する予定の取組</t>
  </si>
  <si>
    <t>（分別している産業廃棄物の種類及び分別に関する取組）</t>
  </si>
  <si>
    <t>分別に関する取組</t>
  </si>
  <si>
    <t>自ら行う産業廃棄物の再生利用に関する事項</t>
  </si>
  <si>
    <t>自ら行う産業廃棄物の再生利用に関する取組</t>
  </si>
  <si>
    <t>自ら行う産業廃棄物の中間処理に関する事項</t>
  </si>
  <si>
    <t>自ら行う産業廃棄物の中間処理に関する取組</t>
  </si>
  <si>
    <t>自ら行う産業廃棄物の埋立処分又は海洋投入処分に関する事項</t>
  </si>
  <si>
    <t>自ら行う産業廃棄物の埋立処分又は海洋投入処分に関する取組</t>
  </si>
  <si>
    <t>産業廃棄物の処理の委託に関する事項</t>
  </si>
  <si>
    <t>産業廃棄物の処理の委託に関する取組</t>
  </si>
  <si>
    <t>ばいじん</t>
  </si>
  <si>
    <t>産業廃棄物の
種類</t>
  </si>
  <si>
    <t>再生利用業者への
処理委託量</t>
  </si>
  <si>
    <t>部長</t>
  </si>
  <si>
    <t>自ら破砕</t>
  </si>
  <si>
    <t>自ら脱水</t>
  </si>
  <si>
    <t>再生利用</t>
  </si>
  <si>
    <t>燃え殻</t>
  </si>
  <si>
    <t>汚泥</t>
  </si>
  <si>
    <t>廃油</t>
  </si>
  <si>
    <t>廃酸</t>
  </si>
  <si>
    <t>廃アルカリ</t>
  </si>
  <si>
    <t>廃プラスチック</t>
  </si>
  <si>
    <t>石綿含有廃プラスチック</t>
  </si>
  <si>
    <t>紙くず</t>
  </si>
  <si>
    <t>木くず</t>
  </si>
  <si>
    <t>繊維くず</t>
  </si>
  <si>
    <t>動植物性
残さ</t>
  </si>
  <si>
    <t>動物系固形不要物</t>
  </si>
  <si>
    <t>ゴムくず</t>
  </si>
  <si>
    <t>金属くず</t>
  </si>
  <si>
    <t>廃石膏ボード</t>
  </si>
  <si>
    <t>鉱さい</t>
  </si>
  <si>
    <t>廃アスファルト</t>
  </si>
  <si>
    <t>廃コンクリート</t>
  </si>
  <si>
    <t>ガラスくず・コンクリートくず・陶磁器くず</t>
  </si>
  <si>
    <t>石綿含有ガラスくず・コンクリートくず・陶磁器くず</t>
  </si>
  <si>
    <t>石綿含有
がれき類</t>
  </si>
  <si>
    <t>動物の
ふん尿</t>
  </si>
  <si>
    <t>動物の死体</t>
  </si>
  <si>
    <t>１３号廃棄物</t>
  </si>
  <si>
    <t>安定型混合</t>
  </si>
  <si>
    <t>管理型混合</t>
  </si>
  <si>
    <t>その他
がれき類</t>
  </si>
  <si>
    <t>（例）（別紙１）産業廃棄物の一連の処理工程</t>
  </si>
  <si>
    <t>←再生利用も最終処分の一種として扱います。</t>
  </si>
  <si>
    <t>（例）（別紙２）管理体制図</t>
  </si>
  <si>
    <t>個人情報は記載しないでください。</t>
  </si>
  <si>
    <t>代表取締役
浜松太郎</t>
  </si>
  <si>
    <r>
      <t xml:space="preserve">部長
</t>
    </r>
    <r>
      <rPr>
        <sz val="11"/>
        <color indexed="10"/>
        <rFont val="ＭＳ Ｐゴシック"/>
        <family val="3"/>
      </rPr>
      <t>浜松次郎</t>
    </r>
  </si>
  <si>
    <t>氏名は記載しない</t>
  </si>
  <si>
    <t>電話番号等は記載しない</t>
  </si>
  <si>
    <r>
      <t xml:space="preserve">産業廃棄物管理責任者
</t>
    </r>
    <r>
      <rPr>
        <sz val="11"/>
        <color indexed="10"/>
        <rFont val="ＭＳ Ｐゴシック"/>
        <family val="3"/>
      </rPr>
      <t>浜松　三郎
090-XXXX-XXXX</t>
    </r>
  </si>
  <si>
    <r>
      <t xml:space="preserve">解体現場担当者
</t>
    </r>
    <r>
      <rPr>
        <sz val="11"/>
        <color indexed="10"/>
        <rFont val="ＭＳ Ｐゴシック"/>
        <family val="3"/>
      </rPr>
      <t>浜松四郎
080-XXXX-XXXX</t>
    </r>
  </si>
  <si>
    <r>
      <t xml:space="preserve">建設現場担当者
</t>
    </r>
    <r>
      <rPr>
        <sz val="11"/>
        <color indexed="10"/>
        <rFont val="ＭＳ Ｐゴシック"/>
        <family val="3"/>
      </rPr>
      <t>浜松五郎
080-XXXX-XXXX</t>
    </r>
  </si>
  <si>
    <r>
      <t>様式第二号の八</t>
    </r>
    <r>
      <rPr>
        <sz val="11"/>
        <rFont val="ＭＳ 明朝"/>
        <family val="1"/>
      </rPr>
      <t>(第八条の四の五関係)</t>
    </r>
  </si>
  <si>
    <t>最終処分が終了するまでの工程を記載してください。</t>
  </si>
  <si>
    <t>様式は自由です。Excelファイルでなくても構いません。</t>
  </si>
  <si>
    <t>様式は自由です。Excelファイルでなくても構いません。</t>
  </si>
  <si>
    <t>浜松市中区元城町103-2</t>
  </si>
  <si>
    <t>家康建設株式会社
代表取締役　徳川　家康</t>
  </si>
  <si>
    <t>浜松市内各現場</t>
  </si>
  <si>
    <t>２０人</t>
  </si>
  <si>
    <t>053-453-6110</t>
  </si>
  <si>
    <t>(2)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すること。</t>
  </si>
  <si>
    <t>廃プラスチック類</t>
  </si>
  <si>
    <t>引き続き分別を徹底する。
包装を簡素化する。</t>
  </si>
  <si>
    <t>各事業場の混合廃棄物の発生量を5ｔ以下に抑えた。
廃棄物の分別表を作成し、従業員に周知徹底した。</t>
  </si>
  <si>
    <t>各事業場の混合廃棄物の発生量を4ｔ以下に抑える。
廃棄物の分別に関する教育を行っていく。</t>
  </si>
  <si>
    <t>脱水機を導入し、汚泥を脱水した。</t>
  </si>
  <si>
    <t>なし</t>
  </si>
  <si>
    <t>なし</t>
  </si>
  <si>
    <t xml:space="preserve">できるだけ再生利用業者を選定するようにした。
</t>
  </si>
  <si>
    <t>再生利用が難しい廃棄物については、優良認定業者を選定するようにする。</t>
  </si>
  <si>
    <t>分別を徹底し再利用に努めた。
紙、プラスチックはできる限り分別し有価売却した。</t>
  </si>
  <si>
    <t>引き続き、汚泥を脱水する。</t>
  </si>
  <si>
    <t>産業廃棄物の種類</t>
  </si>
  <si>
    <t>別紙３</t>
  </si>
  <si>
    <t>廃アルカリ</t>
  </si>
  <si>
    <t>なし</t>
  </si>
  <si>
    <t xml:space="preserve">   年　   月　   日</t>
  </si>
  <si>
    <t xml:space="preserve">       年４月１日　～　      年３月３１日</t>
  </si>
  <si>
    <t>【前年度（　　　　　年度）実績】</t>
  </si>
  <si>
    <t>【前年度（　　　　　年度）実績】　</t>
  </si>
  <si>
    <t>【前年度（　　　　　年度）実績】　　　　　　</t>
  </si>
  <si>
    <t>　年　　月　　日</t>
  </si>
  <si>
    <t>　　　　　年４月１日　～　　　　　　年３月３１日</t>
  </si>
  <si>
    <t>元請完成工事高（令和　年度実績）　100,000千円</t>
  </si>
  <si>
    <t>(日本産業規格　Ａ列４番)</t>
  </si>
  <si>
    <t>【例】を参考に作成すること。</t>
  </si>
  <si>
    <t>建設系
安定型
混合</t>
  </si>
  <si>
    <t>建設系
管理型
混合</t>
  </si>
  <si>
    <t>建設系
混合
廃棄物</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</si>
</sst>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amp;&quot;t&quot;"/>
    <numFmt numFmtId="181" formatCode="0.00&quot;t&quot;"/>
    <numFmt numFmtId="182" formatCode="0_);[Red]\(0\)"/>
    <numFmt numFmtId="183" formatCode="0&quot;t&quot;"/>
    <numFmt numFmtId="184" formatCode="&quot;0t&quot;"/>
    <numFmt numFmtId="185" formatCode="0.00_);[Red]\(0.00\)"/>
  </numFmts>
  <fonts count="57">
    <font>
      <sz val="11"/>
      <name val="ＭＳ Ｐゴシック"/>
      <family val="3"/>
    </font>
    <font>
      <sz val="6"/>
      <name val="ＭＳ Ｐゴシック"/>
      <family val="3"/>
    </font>
    <font>
      <sz val="16"/>
      <name val="ＭＳ 明朝"/>
      <family val="1"/>
    </font>
    <font>
      <sz val="16"/>
      <name val="ＭＳ Ｐゴシック"/>
      <family val="3"/>
    </font>
    <font>
      <sz val="11"/>
      <name val="ＭＳ 明朝"/>
      <family val="1"/>
    </font>
    <font>
      <sz val="20"/>
      <name val="ＭＳ 明朝"/>
      <family val="1"/>
    </font>
    <font>
      <sz val="9"/>
      <name val="ＭＳ Ｐゴシック"/>
      <family val="3"/>
    </font>
    <font>
      <b/>
      <sz val="11"/>
      <color indexed="8"/>
      <name val="ＭＳ Ｐゴシック"/>
      <family val="3"/>
    </font>
    <font>
      <sz val="10"/>
      <name val="ＭＳ Ｐゴシック"/>
      <family val="3"/>
    </font>
    <font>
      <sz val="8"/>
      <name val="ＭＳ Ｐゴシック"/>
      <family val="3"/>
    </font>
    <font>
      <sz val="11"/>
      <color indexed="10"/>
      <name val="ＭＳ Ｐゴシック"/>
      <family val="3"/>
    </font>
    <font>
      <b/>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47"/>
      <name val="ＭＳ Ｐゴシック"/>
      <family val="3"/>
    </font>
    <font>
      <sz val="14"/>
      <color indexed="10"/>
      <name val="HGS創英角ﾎﾟｯﾌﾟ体"/>
      <family val="3"/>
    </font>
    <font>
      <sz val="16"/>
      <color indexed="10"/>
      <name val="HGS創英角ﾎﾟｯﾌﾟ体"/>
      <family val="3"/>
    </font>
    <font>
      <sz val="14"/>
      <color indexed="8"/>
      <name val="ＭＳ Ｐゴシック"/>
      <family val="3"/>
    </font>
    <font>
      <b/>
      <sz val="14"/>
      <color indexed="8"/>
      <name val="ＭＳ Ｐゴシック"/>
      <family val="3"/>
    </font>
    <font>
      <sz val="14"/>
      <color indexed="8"/>
      <name val="Calibri"/>
      <family val="2"/>
    </font>
    <font>
      <sz val="11"/>
      <color indexed="10"/>
      <name val="Calibri"/>
      <family val="2"/>
    </font>
    <font>
      <sz val="11"/>
      <color indexed="3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CC99"/>
      <name val="Calibri"/>
      <family val="3"/>
    </font>
    <font>
      <sz val="11"/>
      <color rgb="FFFFCC99"/>
      <name val="ＭＳ Ｐゴシック"/>
      <family val="3"/>
    </font>
    <font>
      <sz val="14"/>
      <color rgb="FFFF0000"/>
      <name val="HGS創英角ﾎﾟｯﾌﾟ体"/>
      <family val="3"/>
    </font>
    <font>
      <sz val="11"/>
      <color rgb="FFFF0000"/>
      <name val="ＭＳ Ｐゴシック"/>
      <family val="3"/>
    </font>
    <font>
      <sz val="16"/>
      <color rgb="FFFF0000"/>
      <name val="HGS創英角ﾎﾟｯﾌﾟ体"/>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color indexed="8"/>
      </right>
      <top style="medium">
        <color indexed="8"/>
      </top>
      <bottom style="medium">
        <color indexed="8"/>
      </bottom>
    </border>
    <border>
      <left>
        <color indexed="63"/>
      </left>
      <right style="medium">
        <color indexed="8"/>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medium">
        <color indexed="8"/>
      </left>
      <right style="medium">
        <color indexed="8"/>
      </right>
      <top style="medium">
        <color indexed="8"/>
      </top>
      <bottom style="medium">
        <color indexed="8"/>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medium"/>
      <top style="medium"/>
      <bottom style="thin"/>
    </border>
    <border>
      <left style="thin"/>
      <right style="medium"/>
      <top style="thin"/>
      <bottom style="thin"/>
    </border>
    <border>
      <left style="thin"/>
      <right style="medium"/>
      <top>
        <color indexed="63"/>
      </top>
      <bottom style="medium"/>
    </border>
    <border>
      <left style="hair"/>
      <right>
        <color indexed="63"/>
      </right>
      <top style="thin"/>
      <bottom style="hair"/>
    </border>
    <border>
      <left style="hair"/>
      <right>
        <color indexed="63"/>
      </right>
      <top style="hair"/>
      <bottom style="hair"/>
    </border>
    <border>
      <left style="hair"/>
      <right>
        <color indexed="63"/>
      </right>
      <top style="hair"/>
      <bottom style="thin"/>
    </border>
    <border>
      <left style="hair"/>
      <right>
        <color indexed="63"/>
      </right>
      <top style="thin"/>
      <bottom>
        <color indexed="63"/>
      </bottom>
    </border>
    <border>
      <left style="hair"/>
      <right>
        <color indexed="63"/>
      </right>
      <top style="hair"/>
      <bottom>
        <color indexed="63"/>
      </bottom>
    </border>
    <border>
      <left style="thin"/>
      <right>
        <color indexed="63"/>
      </right>
      <top style="medium"/>
      <bottom>
        <color indexed="63"/>
      </bottom>
    </border>
    <border>
      <left>
        <color indexed="63"/>
      </left>
      <right style="medium"/>
      <top style="medium"/>
      <bottom>
        <color indexed="63"/>
      </bottom>
    </border>
    <border>
      <left style="hair"/>
      <right style="medium"/>
      <top style="thin"/>
      <bottom style="hair"/>
    </border>
    <border>
      <left style="hair"/>
      <right style="medium"/>
      <top style="hair"/>
      <bottom style="hair"/>
    </border>
    <border>
      <left style="hair"/>
      <right style="medium"/>
      <top style="hair"/>
      <bottom style="thin"/>
    </border>
    <border>
      <left style="hair"/>
      <right style="medium"/>
      <top style="thin"/>
      <bottom>
        <color indexed="63"/>
      </bottom>
    </border>
    <border>
      <left style="hair"/>
      <right style="medium"/>
      <top style="hair"/>
      <bottom>
        <color indexed="63"/>
      </bottom>
    </border>
    <border>
      <left style="hair"/>
      <right style="medium"/>
      <top style="hair"/>
      <bottom style="medium"/>
    </border>
    <border>
      <left style="thin"/>
      <right style="medium"/>
      <top style="medium"/>
      <bottom>
        <color indexed="63"/>
      </bottom>
    </border>
    <border>
      <left style="thin"/>
      <right style="medium"/>
      <top style="thin"/>
      <bottom style="hair"/>
    </border>
    <border>
      <left style="thin"/>
      <right style="medium"/>
      <top style="hair"/>
      <bottom style="hair"/>
    </border>
    <border>
      <left style="thin"/>
      <right style="medium"/>
      <top style="hair"/>
      <bottom style="thin"/>
    </border>
    <border>
      <left style="thin"/>
      <right>
        <color indexed="63"/>
      </right>
      <top style="thin"/>
      <bottom>
        <color indexed="63"/>
      </bottom>
    </border>
    <border>
      <left style="thin"/>
      <right>
        <color indexed="63"/>
      </right>
      <top>
        <color indexed="63"/>
      </top>
      <bottom>
        <color indexed="63"/>
      </bottom>
    </border>
    <border>
      <left style="medium"/>
      <right style="hair"/>
      <top>
        <color indexed="63"/>
      </top>
      <bottom style="medium"/>
    </border>
    <border>
      <left style="hair"/>
      <right style="hair"/>
      <top>
        <color indexed="63"/>
      </top>
      <bottom style="medium"/>
    </border>
    <border>
      <left style="thin"/>
      <right style="medium"/>
      <top style="thin"/>
      <bottom>
        <color indexed="63"/>
      </bottom>
    </border>
    <border>
      <left style="hair"/>
      <right style="thin"/>
      <top>
        <color indexed="63"/>
      </top>
      <bottom style="medium"/>
    </border>
    <border>
      <left style="medium"/>
      <right style="hair"/>
      <top style="hair"/>
      <bottom>
        <color indexed="63"/>
      </bottom>
    </border>
    <border>
      <left style="hair"/>
      <right style="hair"/>
      <top style="hair"/>
      <bottom>
        <color indexed="63"/>
      </bottom>
    </border>
    <border>
      <left style="hair"/>
      <right style="thin"/>
      <top style="hair"/>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color indexed="63"/>
      </left>
      <right style="medium"/>
      <top style="medium"/>
      <bottom style="medium"/>
    </border>
    <border>
      <left>
        <color indexed="63"/>
      </left>
      <right style="medium"/>
      <top>
        <color indexed="63"/>
      </top>
      <bottom style="medium"/>
    </border>
    <border>
      <left style="thin"/>
      <right style="thin"/>
      <top style="thin"/>
      <bottom style="thin"/>
    </border>
    <border>
      <left style="medium"/>
      <right style="hair"/>
      <top style="medium"/>
      <bottom>
        <color indexed="63"/>
      </bottom>
    </border>
    <border>
      <left style="hair"/>
      <right style="hair"/>
      <top style="medium"/>
      <bottom>
        <color indexed="63"/>
      </bottom>
    </border>
    <border>
      <left style="medium"/>
      <right style="hair"/>
      <top style="thin"/>
      <bottom style="hair"/>
    </border>
    <border>
      <left style="hair"/>
      <right style="hair"/>
      <top style="thin"/>
      <bottom style="hair"/>
    </border>
    <border>
      <left style="medium"/>
      <right style="hair"/>
      <top style="hair"/>
      <bottom style="hair"/>
    </border>
    <border>
      <left style="hair"/>
      <right style="hair"/>
      <top style="hair"/>
      <bottom style="hair"/>
    </border>
    <border>
      <left style="medium"/>
      <right style="hair"/>
      <top style="hair"/>
      <bottom style="thin"/>
    </border>
    <border>
      <left style="hair"/>
      <right style="hair"/>
      <top style="hair"/>
      <bottom style="thin"/>
    </border>
    <border>
      <left style="medium"/>
      <right style="hair"/>
      <top>
        <color indexed="63"/>
      </top>
      <bottom>
        <color indexed="63"/>
      </bottom>
    </border>
    <border>
      <left style="hair"/>
      <right style="hair"/>
      <top>
        <color indexed="63"/>
      </top>
      <bottom>
        <color indexed="63"/>
      </bottom>
    </border>
    <border>
      <left style="medium"/>
      <right style="hair"/>
      <top style="hair"/>
      <bottom style="medium"/>
    </border>
    <border>
      <left style="hair"/>
      <right style="hair"/>
      <top style="hair"/>
      <bottom style="medium"/>
    </border>
    <border>
      <left style="medium"/>
      <right style="hair"/>
      <top style="thin"/>
      <bottom>
        <color indexed="63"/>
      </bottom>
    </border>
    <border>
      <left style="hair"/>
      <right style="hair"/>
      <top style="thin"/>
      <bottom>
        <color indexed="63"/>
      </bottom>
    </border>
    <border>
      <left style="thin"/>
      <right style="medium"/>
      <top style="medium"/>
      <bottom style="medium"/>
    </border>
    <border>
      <left style="medium"/>
      <right style="hair"/>
      <top style="medium"/>
      <bottom style="medium"/>
    </border>
    <border>
      <left style="hair"/>
      <right style="hair"/>
      <top style="medium"/>
      <bottom style="medium"/>
    </border>
    <border>
      <left style="thin"/>
      <right>
        <color indexed="63"/>
      </right>
      <top style="medium"/>
      <bottom style="thin"/>
    </border>
    <border>
      <left>
        <color indexed="63"/>
      </left>
      <right style="medium"/>
      <top style="medium"/>
      <bottom style="thin"/>
    </border>
    <border>
      <left style="hair"/>
      <right style="thin"/>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medium"/>
    </border>
    <border>
      <left style="medium"/>
      <right>
        <color indexed="63"/>
      </right>
      <top style="thin"/>
      <bottom style="thin"/>
    </border>
    <border>
      <left style="medium"/>
      <right>
        <color indexed="63"/>
      </right>
      <top style="thin"/>
      <bottom style="medium"/>
    </border>
    <border>
      <left>
        <color indexed="63"/>
      </left>
      <right style="thin"/>
      <top style="thin"/>
      <bottom style="medium"/>
    </border>
    <border>
      <left style="medium"/>
      <right>
        <color indexed="63"/>
      </right>
      <top style="medium"/>
      <bottom style="hair"/>
    </border>
    <border>
      <left style="medium"/>
      <right>
        <color indexed="63"/>
      </right>
      <top style="hair"/>
      <bottom style="hair"/>
    </border>
    <border>
      <left style="medium"/>
      <right>
        <color indexed="63"/>
      </right>
      <top style="hair"/>
      <bottom>
        <color indexed="63"/>
      </bottom>
    </border>
    <border>
      <left style="medium"/>
      <right>
        <color indexed="63"/>
      </right>
      <top style="hair"/>
      <bottom style="medium"/>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thin"/>
      <right style="hair"/>
      <top>
        <color indexed="63"/>
      </top>
      <bottom style="medium"/>
    </border>
    <border>
      <left style="medium"/>
      <right>
        <color indexed="63"/>
      </right>
      <top>
        <color indexed="63"/>
      </top>
      <bottom style="hair"/>
    </border>
    <border>
      <left>
        <color indexed="63"/>
      </left>
      <right style="thin"/>
      <top style="medium"/>
      <bottom>
        <color indexed="63"/>
      </bottom>
    </border>
    <border>
      <left>
        <color indexed="63"/>
      </left>
      <right>
        <color indexed="63"/>
      </right>
      <top style="thin"/>
      <bottom>
        <color indexed="63"/>
      </botto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color indexed="63"/>
      </right>
      <top style="thin"/>
      <bottom>
        <color indexed="63"/>
      </bottom>
    </border>
    <border>
      <left>
        <color indexed="63"/>
      </left>
      <right style="thin"/>
      <top>
        <color indexed="63"/>
      </top>
      <bottom style="medium"/>
    </border>
    <border>
      <left>
        <color indexed="63"/>
      </left>
      <right style="thin"/>
      <top style="medium"/>
      <bottom style="medium"/>
    </border>
    <border>
      <left style="thin"/>
      <right style="thin"/>
      <top style="medium"/>
      <bottom style="medium"/>
    </border>
    <border>
      <left style="thin"/>
      <right style="medium"/>
      <top>
        <color indexed="63"/>
      </top>
      <bottom style="thin"/>
    </border>
    <border>
      <left>
        <color indexed="63"/>
      </left>
      <right style="medium"/>
      <top style="thin"/>
      <bottom>
        <color indexed="63"/>
      </bottom>
    </border>
    <border>
      <left style="thin"/>
      <right>
        <color indexed="63"/>
      </right>
      <top>
        <color indexed="63"/>
      </top>
      <bottom style="medium"/>
    </border>
    <border>
      <left style="medium"/>
      <right>
        <color indexed="63"/>
      </right>
      <top>
        <color indexed="63"/>
      </top>
      <bottom style="thin"/>
    </border>
    <border>
      <left style="thin"/>
      <right style="thin"/>
      <top style="medium"/>
      <bottom style="thin"/>
    </border>
    <border>
      <left style="thin"/>
      <right style="thin"/>
      <top style="thin"/>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5"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5" fillId="0" borderId="0">
      <alignment vertical="center"/>
      <protection/>
    </xf>
    <xf numFmtId="0" fontId="51" fillId="32" borderId="0" applyNumberFormat="0" applyBorder="0" applyAlignment="0" applyProtection="0"/>
  </cellStyleXfs>
  <cellXfs count="366">
    <xf numFmtId="0" fontId="0" fillId="0" borderId="0" xfId="0" applyAlignment="1">
      <alignment vertical="center"/>
    </xf>
    <xf numFmtId="0" fontId="2" fillId="0" borderId="10" xfId="0" applyFont="1" applyBorder="1" applyAlignment="1">
      <alignment horizontal="justify" vertical="center" wrapText="1"/>
    </xf>
    <xf numFmtId="0" fontId="2" fillId="0" borderId="11" xfId="0" applyFont="1" applyBorder="1" applyAlignment="1">
      <alignment horizontal="justify" vertical="center" wrapText="1"/>
    </xf>
    <xf numFmtId="0" fontId="2" fillId="0" borderId="11" xfId="0" applyFont="1" applyBorder="1" applyAlignment="1">
      <alignment horizontal="distributed" vertical="center" wrapText="1" indent="1"/>
    </xf>
    <xf numFmtId="0" fontId="2" fillId="0" borderId="11" xfId="0" applyFont="1" applyBorder="1" applyAlignment="1">
      <alignment horizontal="right" vertical="center" wrapText="1"/>
    </xf>
    <xf numFmtId="0" fontId="2" fillId="0" borderId="0" xfId="0" applyFont="1" applyBorder="1" applyAlignment="1">
      <alignment horizontal="center" vertical="center"/>
    </xf>
    <xf numFmtId="0" fontId="3" fillId="0" borderId="12" xfId="0" applyFont="1" applyBorder="1" applyAlignment="1">
      <alignment vertical="center"/>
    </xf>
    <xf numFmtId="0" fontId="3" fillId="0" borderId="0" xfId="0" applyFont="1" applyBorder="1" applyAlignment="1">
      <alignment vertical="center"/>
    </xf>
    <xf numFmtId="0" fontId="2" fillId="0" borderId="13" xfId="0" applyFont="1" applyBorder="1" applyAlignment="1">
      <alignment horizontal="justify" vertical="center" wrapText="1"/>
    </xf>
    <xf numFmtId="0" fontId="4"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vertical="center"/>
    </xf>
    <xf numFmtId="0" fontId="5" fillId="0" borderId="14" xfId="0" applyFont="1" applyBorder="1" applyAlignment="1">
      <alignment horizontal="center" vertical="center"/>
    </xf>
    <xf numFmtId="0" fontId="5" fillId="0" borderId="14" xfId="0" applyFont="1" applyBorder="1" applyAlignment="1">
      <alignment vertical="top"/>
    </xf>
    <xf numFmtId="0" fontId="5" fillId="0" borderId="15" xfId="0" applyFont="1" applyBorder="1" applyAlignment="1">
      <alignment vertical="center"/>
    </xf>
    <xf numFmtId="0" fontId="5" fillId="0" borderId="14" xfId="0" applyFont="1" applyBorder="1" applyAlignment="1">
      <alignment vertical="center"/>
    </xf>
    <xf numFmtId="0" fontId="2" fillId="0" borderId="16" xfId="0" applyFont="1" applyBorder="1" applyAlignment="1">
      <alignment horizontal="distributed" vertical="center" wrapText="1" indent="1"/>
    </xf>
    <xf numFmtId="0" fontId="35" fillId="0" borderId="0" xfId="61">
      <alignment vertical="center"/>
      <protection/>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0" xfId="0" applyBorder="1" applyAlignment="1">
      <alignment horizontal="center" vertical="center"/>
    </xf>
    <xf numFmtId="0" fontId="0" fillId="0" borderId="23" xfId="0" applyBorder="1" applyAlignment="1">
      <alignment horizontal="center" vertical="center"/>
    </xf>
    <xf numFmtId="0" fontId="0" fillId="31" borderId="24" xfId="50" applyNumberFormat="1" applyFont="1" applyFill="1" applyBorder="1" applyAlignment="1">
      <alignment horizontal="center" vertical="center" shrinkToFit="1"/>
    </xf>
    <xf numFmtId="0" fontId="0" fillId="31" borderId="25" xfId="50" applyNumberFormat="1" applyFont="1" applyFill="1" applyBorder="1" applyAlignment="1">
      <alignment horizontal="center" vertical="center" shrinkToFit="1"/>
    </xf>
    <xf numFmtId="0" fontId="0" fillId="31" borderId="26" xfId="50" applyNumberFormat="1" applyFont="1" applyFill="1" applyBorder="1" applyAlignment="1">
      <alignment horizontal="center" vertical="center" shrinkToFit="1"/>
    </xf>
    <xf numFmtId="38" fontId="35" fillId="31" borderId="18" xfId="50" applyFont="1" applyFill="1" applyBorder="1" applyAlignment="1">
      <alignment horizontal="center" vertical="center" wrapText="1"/>
    </xf>
    <xf numFmtId="38" fontId="35" fillId="31" borderId="20" xfId="50" applyFont="1" applyFill="1" applyBorder="1" applyAlignment="1">
      <alignment vertical="center"/>
    </xf>
    <xf numFmtId="38" fontId="35" fillId="31" borderId="27" xfId="50" applyFont="1" applyFill="1" applyBorder="1" applyAlignment="1">
      <alignment vertical="center"/>
    </xf>
    <xf numFmtId="38" fontId="35" fillId="31" borderId="28" xfId="50" applyFont="1" applyFill="1" applyBorder="1" applyAlignment="1">
      <alignment vertical="center"/>
    </xf>
    <xf numFmtId="38" fontId="35" fillId="31" borderId="29" xfId="50" applyFont="1" applyFill="1" applyBorder="1" applyAlignment="1">
      <alignment vertical="center"/>
    </xf>
    <xf numFmtId="38" fontId="35" fillId="31" borderId="30" xfId="50" applyFont="1" applyFill="1" applyBorder="1" applyAlignment="1">
      <alignment vertical="center"/>
    </xf>
    <xf numFmtId="38" fontId="35" fillId="31" borderId="31" xfId="50" applyFont="1" applyFill="1" applyBorder="1" applyAlignment="1">
      <alignment vertical="center"/>
    </xf>
    <xf numFmtId="38" fontId="35" fillId="31" borderId="32" xfId="50" applyFont="1" applyFill="1" applyBorder="1" applyAlignment="1">
      <alignment horizontal="center" vertical="center" wrapText="1"/>
    </xf>
    <xf numFmtId="38" fontId="35" fillId="31" borderId="33" xfId="50" applyFont="1" applyFill="1" applyBorder="1" applyAlignment="1">
      <alignment vertical="center"/>
    </xf>
    <xf numFmtId="38" fontId="35" fillId="31" borderId="34" xfId="50" applyFont="1" applyFill="1" applyBorder="1" applyAlignment="1">
      <alignment vertical="center"/>
    </xf>
    <xf numFmtId="38" fontId="35" fillId="31" borderId="35" xfId="50" applyFont="1" applyFill="1" applyBorder="1" applyAlignment="1">
      <alignment vertical="center"/>
    </xf>
    <xf numFmtId="38" fontId="35" fillId="31" borderId="36" xfId="50" applyFont="1" applyFill="1" applyBorder="1" applyAlignment="1">
      <alignment vertical="center"/>
    </xf>
    <xf numFmtId="38" fontId="35" fillId="31" borderId="37" xfId="50" applyFont="1" applyFill="1" applyBorder="1" applyAlignment="1">
      <alignment vertical="center"/>
    </xf>
    <xf numFmtId="38" fontId="35" fillId="31" borderId="38" xfId="50" applyFont="1" applyFill="1" applyBorder="1" applyAlignment="1">
      <alignment vertical="center"/>
    </xf>
    <xf numFmtId="38" fontId="35" fillId="31" borderId="39" xfId="50" applyFont="1" applyFill="1" applyBorder="1" applyAlignment="1">
      <alignment vertical="center"/>
    </xf>
    <xf numFmtId="38" fontId="35" fillId="31" borderId="40" xfId="50" applyFont="1" applyFill="1" applyBorder="1" applyAlignment="1">
      <alignment vertical="center"/>
    </xf>
    <xf numFmtId="181" fontId="35" fillId="31" borderId="41" xfId="50" applyNumberFormat="1" applyFont="1" applyFill="1" applyBorder="1" applyAlignment="1">
      <alignment vertical="center"/>
    </xf>
    <xf numFmtId="181" fontId="35" fillId="31" borderId="42" xfId="50" applyNumberFormat="1" applyFont="1" applyFill="1" applyBorder="1" applyAlignment="1">
      <alignment vertical="center"/>
    </xf>
    <xf numFmtId="181" fontId="35" fillId="31" borderId="43" xfId="50" applyNumberFormat="1" applyFont="1" applyFill="1" applyBorder="1" applyAlignment="1">
      <alignment vertical="center"/>
    </xf>
    <xf numFmtId="181" fontId="35" fillId="31" borderId="40" xfId="50" applyNumberFormat="1" applyFont="1" applyFill="1" applyBorder="1" applyAlignment="1">
      <alignment vertical="center"/>
    </xf>
    <xf numFmtId="181" fontId="35" fillId="31" borderId="26" xfId="50" applyNumberFormat="1" applyFont="1" applyFill="1" applyBorder="1" applyAlignment="1">
      <alignment vertical="center"/>
    </xf>
    <xf numFmtId="0" fontId="0" fillId="0" borderId="0" xfId="0" applyAlignment="1">
      <alignment vertical="center" wrapText="1"/>
    </xf>
    <xf numFmtId="0" fontId="0" fillId="0" borderId="44" xfId="0" applyBorder="1" applyAlignment="1">
      <alignment vertical="center"/>
    </xf>
    <xf numFmtId="0" fontId="0" fillId="0" borderId="45" xfId="0" applyBorder="1" applyAlignment="1">
      <alignment vertical="center"/>
    </xf>
    <xf numFmtId="0" fontId="0" fillId="31" borderId="46" xfId="0" applyFill="1" applyBorder="1" applyAlignment="1">
      <alignment vertical="center"/>
    </xf>
    <xf numFmtId="0" fontId="0" fillId="31" borderId="47" xfId="0" applyFill="1" applyBorder="1" applyAlignment="1">
      <alignment vertical="center"/>
    </xf>
    <xf numFmtId="38" fontId="35" fillId="31" borderId="48" xfId="50" applyFont="1" applyFill="1" applyBorder="1" applyAlignment="1">
      <alignment vertical="center"/>
    </xf>
    <xf numFmtId="0" fontId="0" fillId="31" borderId="47" xfId="0" applyFill="1" applyBorder="1" applyAlignment="1">
      <alignment vertical="center" wrapText="1"/>
    </xf>
    <xf numFmtId="38" fontId="35" fillId="31" borderId="47" xfId="50" applyFont="1" applyFill="1" applyBorder="1" applyAlignment="1">
      <alignment vertical="center" wrapText="1"/>
    </xf>
    <xf numFmtId="38" fontId="6" fillId="31" borderId="47" xfId="50" applyFont="1" applyFill="1" applyBorder="1" applyAlignment="1">
      <alignment vertical="center" wrapText="1"/>
    </xf>
    <xf numFmtId="38" fontId="35" fillId="31" borderId="26" xfId="50" applyFont="1" applyFill="1" applyBorder="1" applyAlignment="1">
      <alignment vertical="center"/>
    </xf>
    <xf numFmtId="0" fontId="9" fillId="31" borderId="47" xfId="0" applyFont="1" applyFill="1" applyBorder="1" applyAlignment="1">
      <alignment vertical="center" wrapText="1"/>
    </xf>
    <xf numFmtId="38" fontId="9" fillId="31" borderId="47" xfId="50" applyFont="1" applyFill="1" applyBorder="1" applyAlignment="1">
      <alignment vertical="center" wrapText="1"/>
    </xf>
    <xf numFmtId="38" fontId="9" fillId="31" borderId="47" xfId="50" applyFont="1" applyFill="1" applyBorder="1" applyAlignment="1">
      <alignment vertical="center"/>
    </xf>
    <xf numFmtId="0" fontId="8" fillId="31" borderId="47" xfId="0" applyFont="1" applyFill="1" applyBorder="1" applyAlignment="1">
      <alignment vertical="center"/>
    </xf>
    <xf numFmtId="0" fontId="6" fillId="31" borderId="47" xfId="0" applyFont="1" applyFill="1" applyBorder="1" applyAlignment="1">
      <alignment vertical="center"/>
    </xf>
    <xf numFmtId="0" fontId="0" fillId="31" borderId="47" xfId="0" applyFont="1" applyFill="1" applyBorder="1" applyAlignment="1">
      <alignment vertical="center" wrapText="1"/>
    </xf>
    <xf numFmtId="38" fontId="0" fillId="31" borderId="47" xfId="50" applyFont="1" applyFill="1" applyBorder="1" applyAlignment="1">
      <alignment vertical="center" wrapText="1"/>
    </xf>
    <xf numFmtId="0" fontId="8" fillId="31" borderId="49" xfId="0" applyFont="1" applyFill="1" applyBorder="1" applyAlignment="1">
      <alignment vertical="center"/>
    </xf>
    <xf numFmtId="38" fontId="52" fillId="31" borderId="50" xfId="50" applyFont="1" applyFill="1" applyBorder="1" applyAlignment="1">
      <alignment vertical="center"/>
    </xf>
    <xf numFmtId="38" fontId="52" fillId="31" borderId="51" xfId="50" applyFont="1" applyFill="1" applyBorder="1" applyAlignment="1">
      <alignment vertical="center"/>
    </xf>
    <xf numFmtId="38" fontId="52" fillId="31" borderId="51" xfId="50" applyFont="1" applyFill="1" applyBorder="1" applyAlignment="1">
      <alignment vertical="center" wrapText="1"/>
    </xf>
    <xf numFmtId="38" fontId="53" fillId="31" borderId="52" xfId="50" applyFont="1" applyFill="1" applyBorder="1" applyAlignment="1">
      <alignment vertical="center"/>
    </xf>
    <xf numFmtId="0" fontId="0" fillId="0" borderId="0" xfId="0" applyFont="1" applyAlignment="1">
      <alignment vertical="center"/>
    </xf>
    <xf numFmtId="0" fontId="4" fillId="31" borderId="53" xfId="0" applyFont="1" applyFill="1" applyBorder="1" applyAlignment="1">
      <alignment horizontal="center" vertical="center"/>
    </xf>
    <xf numFmtId="0" fontId="0" fillId="31" borderId="54" xfId="0" applyFont="1" applyFill="1" applyBorder="1" applyAlignment="1">
      <alignment horizontal="center" vertical="center"/>
    </xf>
    <xf numFmtId="0" fontId="0" fillId="31" borderId="33" xfId="0" applyFont="1" applyFill="1" applyBorder="1" applyAlignment="1">
      <alignment horizontal="center" vertical="center"/>
    </xf>
    <xf numFmtId="0" fontId="4" fillId="31" borderId="14" xfId="0" applyFont="1" applyFill="1" applyBorder="1" applyAlignment="1">
      <alignment vertical="center" wrapText="1"/>
    </xf>
    <xf numFmtId="0" fontId="4" fillId="31" borderId="0" xfId="0" applyFont="1" applyFill="1" applyBorder="1" applyAlignment="1">
      <alignment vertical="center" wrapText="1"/>
    </xf>
    <xf numFmtId="0" fontId="4" fillId="0" borderId="55" xfId="0" applyFont="1" applyFill="1" applyBorder="1" applyAlignment="1" applyProtection="1">
      <alignment horizontal="right" vertical="center" wrapText="1"/>
      <protection locked="0"/>
    </xf>
    <xf numFmtId="0" fontId="4" fillId="31" borderId="14" xfId="0" applyFont="1" applyFill="1" applyBorder="1" applyAlignment="1">
      <alignment horizontal="justify" vertical="center" wrapText="1"/>
    </xf>
    <xf numFmtId="0" fontId="4" fillId="31" borderId="0" xfId="0" applyFont="1" applyFill="1" applyBorder="1" applyAlignment="1">
      <alignment horizontal="justify" vertical="center" wrapText="1"/>
    </xf>
    <xf numFmtId="0" fontId="4" fillId="31" borderId="55" xfId="0" applyFont="1" applyFill="1" applyBorder="1" applyAlignment="1">
      <alignment horizontal="justify" vertical="center" wrapText="1"/>
    </xf>
    <xf numFmtId="0" fontId="4" fillId="31" borderId="14" xfId="0" applyFont="1" applyFill="1" applyBorder="1" applyAlignment="1">
      <alignment horizontal="justify" vertical="center" wrapText="1"/>
    </xf>
    <xf numFmtId="0" fontId="4" fillId="31" borderId="0" xfId="0" applyFont="1" applyFill="1" applyBorder="1" applyAlignment="1">
      <alignment horizontal="justify" vertical="center" wrapText="1"/>
    </xf>
    <xf numFmtId="0" fontId="4" fillId="31" borderId="55" xfId="0" applyFont="1" applyFill="1" applyBorder="1" applyAlignment="1">
      <alignment horizontal="justify" vertical="center" wrapText="1"/>
    </xf>
    <xf numFmtId="0" fontId="0" fillId="31" borderId="14" xfId="0" applyFont="1" applyFill="1" applyBorder="1" applyAlignment="1">
      <alignment vertical="center"/>
    </xf>
    <xf numFmtId="0" fontId="4" fillId="31" borderId="0" xfId="0" applyFont="1" applyFill="1" applyBorder="1" applyAlignment="1">
      <alignment horizontal="right" vertical="center" wrapText="1"/>
    </xf>
    <xf numFmtId="0" fontId="4" fillId="31" borderId="0" xfId="0" applyFont="1" applyFill="1" applyBorder="1" applyAlignment="1">
      <alignment horizontal="right" vertical="center" wrapText="1"/>
    </xf>
    <xf numFmtId="0" fontId="0" fillId="31" borderId="0" xfId="0" applyFont="1" applyFill="1" applyAlignment="1">
      <alignment vertical="center"/>
    </xf>
    <xf numFmtId="0" fontId="4" fillId="31" borderId="0" xfId="0" applyFont="1" applyFill="1" applyBorder="1" applyAlignment="1">
      <alignment vertical="center" wrapText="1"/>
    </xf>
    <xf numFmtId="0" fontId="0" fillId="31" borderId="0" xfId="0" applyFont="1" applyFill="1" applyBorder="1" applyAlignment="1">
      <alignment vertical="center"/>
    </xf>
    <xf numFmtId="0" fontId="0" fillId="31" borderId="0" xfId="0" applyFont="1" applyFill="1" applyBorder="1" applyAlignment="1">
      <alignment horizontal="right" vertical="center"/>
    </xf>
    <xf numFmtId="0" fontId="4" fillId="0" borderId="55" xfId="0" applyFont="1" applyFill="1" applyBorder="1" applyAlignment="1" applyProtection="1">
      <alignment horizontal="left" vertical="center" wrapText="1"/>
      <protection locked="0"/>
    </xf>
    <xf numFmtId="0" fontId="4" fillId="0" borderId="0" xfId="0" applyFont="1" applyBorder="1" applyAlignment="1">
      <alignment horizontal="left" vertical="center" wrapText="1"/>
    </xf>
    <xf numFmtId="0" fontId="0" fillId="0" borderId="0" xfId="0" applyFont="1" applyBorder="1" applyAlignment="1">
      <alignment vertical="center"/>
    </xf>
    <xf numFmtId="0" fontId="4" fillId="31" borderId="14" xfId="0" applyFont="1" applyFill="1" applyBorder="1" applyAlignment="1">
      <alignment vertical="center"/>
    </xf>
    <xf numFmtId="0" fontId="4" fillId="31" borderId="0" xfId="0" applyFont="1" applyFill="1" applyBorder="1" applyAlignment="1">
      <alignment horizontal="right" vertical="center"/>
    </xf>
    <xf numFmtId="0" fontId="4" fillId="0" borderId="55" xfId="0" applyFont="1" applyFill="1" applyBorder="1" applyAlignment="1" applyProtection="1">
      <alignment horizontal="left" vertical="center"/>
      <protection locked="0"/>
    </xf>
    <xf numFmtId="0" fontId="4" fillId="31" borderId="56" xfId="0" applyFont="1" applyFill="1" applyBorder="1" applyAlignment="1">
      <alignment horizontal="distributed" vertical="center" wrapText="1"/>
    </xf>
    <xf numFmtId="0" fontId="4" fillId="31" borderId="57" xfId="0" applyFont="1" applyFill="1" applyBorder="1" applyAlignment="1">
      <alignment horizontal="distributed" vertical="center" wrapText="1"/>
    </xf>
    <xf numFmtId="0" fontId="4" fillId="0" borderId="0" xfId="0" applyFont="1" applyAlignment="1">
      <alignment horizontal="right" vertical="center"/>
    </xf>
    <xf numFmtId="0" fontId="0" fillId="0" borderId="58" xfId="61" applyFont="1" applyBorder="1" applyAlignment="1">
      <alignment horizontal="center" vertical="center"/>
      <protection/>
    </xf>
    <xf numFmtId="0" fontId="0" fillId="0" borderId="58" xfId="61" applyFont="1" applyBorder="1">
      <alignment vertical="center"/>
      <protection/>
    </xf>
    <xf numFmtId="38" fontId="35" fillId="0" borderId="58" xfId="50" applyFont="1" applyBorder="1" applyAlignment="1">
      <alignment horizontal="center" vertical="center"/>
    </xf>
    <xf numFmtId="0" fontId="54" fillId="0" borderId="55" xfId="0" applyFont="1" applyFill="1" applyBorder="1" applyAlignment="1" applyProtection="1">
      <alignment horizontal="right" vertical="center" wrapText="1"/>
      <protection locked="0"/>
    </xf>
    <xf numFmtId="0" fontId="54" fillId="0" borderId="55" xfId="0" applyFont="1" applyFill="1" applyBorder="1" applyAlignment="1" applyProtection="1">
      <alignment horizontal="left" vertical="center" wrapText="1"/>
      <protection locked="0"/>
    </xf>
    <xf numFmtId="185" fontId="35" fillId="0" borderId="59" xfId="50" applyNumberFormat="1" applyFont="1" applyFill="1" applyBorder="1" applyAlignment="1" applyProtection="1">
      <alignment vertical="center"/>
      <protection locked="0"/>
    </xf>
    <xf numFmtId="185" fontId="35" fillId="0" borderId="60" xfId="50" applyNumberFormat="1" applyFont="1" applyFill="1" applyBorder="1" applyAlignment="1" applyProtection="1">
      <alignment vertical="center"/>
      <protection locked="0"/>
    </xf>
    <xf numFmtId="185" fontId="35" fillId="0" borderId="61" xfId="50" applyNumberFormat="1" applyFont="1" applyFill="1" applyBorder="1" applyAlignment="1" applyProtection="1">
      <alignment vertical="center"/>
      <protection locked="0"/>
    </xf>
    <xf numFmtId="185" fontId="35" fillId="0" borderId="62" xfId="50" applyNumberFormat="1" applyFont="1" applyFill="1" applyBorder="1" applyAlignment="1" applyProtection="1">
      <alignment vertical="center"/>
      <protection locked="0"/>
    </xf>
    <xf numFmtId="185" fontId="35" fillId="0" borderId="63" xfId="50" applyNumberFormat="1" applyFont="1" applyFill="1" applyBorder="1" applyAlignment="1" applyProtection="1">
      <alignment vertical="center"/>
      <protection locked="0"/>
    </xf>
    <xf numFmtId="185" fontId="35" fillId="0" borderId="64" xfId="50" applyNumberFormat="1" applyFont="1" applyFill="1" applyBorder="1" applyAlignment="1" applyProtection="1">
      <alignment vertical="center"/>
      <protection locked="0"/>
    </xf>
    <xf numFmtId="185" fontId="35" fillId="0" borderId="65" xfId="50" applyNumberFormat="1" applyFont="1" applyFill="1" applyBorder="1" applyAlignment="1" applyProtection="1">
      <alignment vertical="center"/>
      <protection locked="0"/>
    </xf>
    <xf numFmtId="185" fontId="35" fillId="0" borderId="66" xfId="50" applyNumberFormat="1" applyFont="1" applyFill="1" applyBorder="1" applyAlignment="1" applyProtection="1">
      <alignment vertical="center"/>
      <protection locked="0"/>
    </xf>
    <xf numFmtId="185" fontId="35" fillId="0" borderId="67" xfId="50" applyNumberFormat="1" applyFont="1" applyFill="1" applyBorder="1" applyAlignment="1" applyProtection="1">
      <alignment vertical="center"/>
      <protection locked="0"/>
    </xf>
    <xf numFmtId="185" fontId="35" fillId="0" borderId="68" xfId="50" applyNumberFormat="1" applyFont="1" applyFill="1" applyBorder="1" applyAlignment="1" applyProtection="1">
      <alignment vertical="center"/>
      <protection locked="0"/>
    </xf>
    <xf numFmtId="185" fontId="35" fillId="0" borderId="50" xfId="50" applyNumberFormat="1" applyFont="1" applyFill="1" applyBorder="1" applyAlignment="1" applyProtection="1">
      <alignment vertical="center"/>
      <protection locked="0"/>
    </xf>
    <xf numFmtId="185" fontId="35" fillId="0" borderId="51" xfId="50" applyNumberFormat="1" applyFont="1" applyFill="1" applyBorder="1" applyAlignment="1" applyProtection="1">
      <alignment vertical="center"/>
      <protection locked="0"/>
    </xf>
    <xf numFmtId="185" fontId="35" fillId="0" borderId="69" xfId="50" applyNumberFormat="1" applyFont="1" applyFill="1" applyBorder="1" applyAlignment="1" applyProtection="1">
      <alignment vertical="center"/>
      <protection locked="0"/>
    </xf>
    <xf numFmtId="185" fontId="35" fillId="0" borderId="70" xfId="50" applyNumberFormat="1" applyFont="1" applyFill="1" applyBorder="1" applyAlignment="1" applyProtection="1">
      <alignment vertical="center"/>
      <protection locked="0"/>
    </xf>
    <xf numFmtId="185" fontId="35" fillId="0" borderId="71" xfId="50" applyNumberFormat="1" applyFont="1" applyFill="1" applyBorder="1" applyAlignment="1" applyProtection="1">
      <alignment vertical="center"/>
      <protection locked="0"/>
    </xf>
    <xf numFmtId="185" fontId="35" fillId="0" borderId="72" xfId="50" applyNumberFormat="1" applyFont="1" applyFill="1" applyBorder="1" applyAlignment="1" applyProtection="1">
      <alignment vertical="center"/>
      <protection locked="0"/>
    </xf>
    <xf numFmtId="38" fontId="52" fillId="31" borderId="67" xfId="50" applyFont="1" applyFill="1" applyBorder="1" applyAlignment="1">
      <alignment vertical="center"/>
    </xf>
    <xf numFmtId="38" fontId="52" fillId="31" borderId="68" xfId="50" applyFont="1" applyFill="1" applyBorder="1" applyAlignment="1">
      <alignment vertical="center"/>
    </xf>
    <xf numFmtId="38" fontId="52" fillId="31" borderId="68" xfId="50" applyFont="1" applyFill="1" applyBorder="1" applyAlignment="1">
      <alignment vertical="center" wrapText="1"/>
    </xf>
    <xf numFmtId="0" fontId="0" fillId="31" borderId="48" xfId="50" applyNumberFormat="1" applyFont="1" applyFill="1" applyBorder="1" applyAlignment="1">
      <alignment horizontal="center" vertical="center" shrinkToFit="1"/>
    </xf>
    <xf numFmtId="0" fontId="0" fillId="31" borderId="73" xfId="50" applyNumberFormat="1" applyFont="1" applyFill="1" applyBorder="1" applyAlignment="1">
      <alignment horizontal="center" vertical="center" shrinkToFit="1"/>
    </xf>
    <xf numFmtId="0" fontId="0" fillId="31" borderId="74" xfId="0" applyFill="1" applyBorder="1" applyAlignment="1">
      <alignment vertical="center"/>
    </xf>
    <xf numFmtId="0" fontId="0" fillId="31" borderId="75" xfId="0" applyFill="1" applyBorder="1" applyAlignment="1">
      <alignment vertical="center"/>
    </xf>
    <xf numFmtId="0" fontId="0" fillId="31" borderId="75" xfId="0" applyFill="1" applyBorder="1" applyAlignment="1">
      <alignment vertical="center" wrapText="1"/>
    </xf>
    <xf numFmtId="0" fontId="9" fillId="31" borderId="75" xfId="0" applyFont="1" applyFill="1" applyBorder="1" applyAlignment="1">
      <alignment vertical="center" wrapText="1"/>
    </xf>
    <xf numFmtId="0" fontId="0" fillId="31" borderId="75" xfId="0" applyFont="1" applyFill="1" applyBorder="1" applyAlignment="1">
      <alignment vertical="center" wrapText="1"/>
    </xf>
    <xf numFmtId="0" fontId="8" fillId="31" borderId="75" xfId="0" applyFont="1" applyFill="1" applyBorder="1" applyAlignment="1">
      <alignment vertical="center"/>
    </xf>
    <xf numFmtId="0" fontId="6" fillId="31" borderId="75" xfId="0" applyFont="1" applyFill="1" applyBorder="1" applyAlignment="1">
      <alignment vertical="center"/>
    </xf>
    <xf numFmtId="38" fontId="35" fillId="31" borderId="73" xfId="50" applyFont="1" applyFill="1" applyBorder="1" applyAlignment="1">
      <alignment vertical="center"/>
    </xf>
    <xf numFmtId="38" fontId="35" fillId="31" borderId="76" xfId="50" applyFont="1" applyFill="1" applyBorder="1" applyAlignment="1">
      <alignment horizontal="center" vertical="center" wrapText="1"/>
    </xf>
    <xf numFmtId="38" fontId="35" fillId="31" borderId="77" xfId="50" applyFont="1" applyFill="1" applyBorder="1" applyAlignment="1">
      <alignment vertical="center"/>
    </xf>
    <xf numFmtId="0" fontId="8" fillId="31" borderId="78" xfId="0" applyFont="1" applyFill="1" applyBorder="1" applyAlignment="1">
      <alignment vertical="center" wrapText="1"/>
    </xf>
    <xf numFmtId="38" fontId="4" fillId="31" borderId="79" xfId="50" applyFont="1" applyFill="1" applyBorder="1" applyAlignment="1">
      <alignment vertical="center"/>
    </xf>
    <xf numFmtId="38" fontId="4" fillId="31" borderId="80" xfId="50" applyFont="1" applyFill="1" applyBorder="1" applyAlignment="1">
      <alignment vertical="center"/>
    </xf>
    <xf numFmtId="38" fontId="4" fillId="31" borderId="81" xfId="50" applyFont="1" applyFill="1" applyBorder="1" applyAlignment="1">
      <alignment vertical="center"/>
    </xf>
    <xf numFmtId="185" fontId="35" fillId="0" borderId="59" xfId="50" applyNumberFormat="1" applyFont="1" applyFill="1" applyBorder="1" applyAlignment="1" applyProtection="1">
      <alignment vertical="center"/>
      <protection/>
    </xf>
    <xf numFmtId="185" fontId="35" fillId="0" borderId="60" xfId="50" applyNumberFormat="1" applyFont="1" applyFill="1" applyBorder="1" applyAlignment="1" applyProtection="1">
      <alignment vertical="center"/>
      <protection/>
    </xf>
    <xf numFmtId="185" fontId="35" fillId="0" borderId="61" xfId="50" applyNumberFormat="1" applyFont="1" applyFill="1" applyBorder="1" applyAlignment="1" applyProtection="1">
      <alignment vertical="center"/>
      <protection/>
    </xf>
    <xf numFmtId="185" fontId="35" fillId="0" borderId="62" xfId="50" applyNumberFormat="1" applyFont="1" applyFill="1" applyBorder="1" applyAlignment="1" applyProtection="1">
      <alignment vertical="center"/>
      <protection/>
    </xf>
    <xf numFmtId="185" fontId="35" fillId="0" borderId="63" xfId="50" applyNumberFormat="1" applyFont="1" applyFill="1" applyBorder="1" applyAlignment="1" applyProtection="1">
      <alignment vertical="center"/>
      <protection/>
    </xf>
    <xf numFmtId="185" fontId="35" fillId="0" borderId="64" xfId="50" applyNumberFormat="1" applyFont="1" applyFill="1" applyBorder="1" applyAlignment="1" applyProtection="1">
      <alignment vertical="center"/>
      <protection/>
    </xf>
    <xf numFmtId="185" fontId="35" fillId="0" borderId="65" xfId="50" applyNumberFormat="1" applyFont="1" applyFill="1" applyBorder="1" applyAlignment="1" applyProtection="1">
      <alignment vertical="center"/>
      <protection/>
    </xf>
    <xf numFmtId="185" fontId="35" fillId="0" borderId="66" xfId="50" applyNumberFormat="1" applyFont="1" applyFill="1" applyBorder="1" applyAlignment="1" applyProtection="1">
      <alignment vertical="center"/>
      <protection/>
    </xf>
    <xf numFmtId="185" fontId="35" fillId="0" borderId="71" xfId="50" applyNumberFormat="1" applyFont="1" applyFill="1" applyBorder="1" applyAlignment="1" applyProtection="1">
      <alignment vertical="center"/>
      <protection/>
    </xf>
    <xf numFmtId="185" fontId="35" fillId="0" borderId="72" xfId="50" applyNumberFormat="1" applyFont="1" applyFill="1" applyBorder="1" applyAlignment="1" applyProtection="1">
      <alignment vertical="center"/>
      <protection/>
    </xf>
    <xf numFmtId="185" fontId="35" fillId="0" borderId="50" xfId="50" applyNumberFormat="1" applyFont="1" applyFill="1" applyBorder="1" applyAlignment="1" applyProtection="1">
      <alignment vertical="center"/>
      <protection/>
    </xf>
    <xf numFmtId="185" fontId="35" fillId="0" borderId="51" xfId="50" applyNumberFormat="1" applyFont="1" applyFill="1" applyBorder="1" applyAlignment="1" applyProtection="1">
      <alignment vertical="center"/>
      <protection/>
    </xf>
    <xf numFmtId="185" fontId="35" fillId="0" borderId="69" xfId="50" applyNumberFormat="1" applyFont="1" applyFill="1" applyBorder="1" applyAlignment="1" applyProtection="1">
      <alignment vertical="center"/>
      <protection/>
    </xf>
    <xf numFmtId="185" fontId="35" fillId="0" borderId="70" xfId="50" applyNumberFormat="1" applyFont="1" applyFill="1" applyBorder="1" applyAlignment="1" applyProtection="1">
      <alignment vertical="center"/>
      <protection/>
    </xf>
    <xf numFmtId="0" fontId="0" fillId="19" borderId="82" xfId="0" applyFill="1" applyBorder="1" applyAlignment="1">
      <alignment vertical="center"/>
    </xf>
    <xf numFmtId="0" fontId="8" fillId="31" borderId="47" xfId="0" applyFont="1" applyFill="1" applyBorder="1" applyAlignment="1">
      <alignment vertical="center" wrapText="1"/>
    </xf>
    <xf numFmtId="0" fontId="8" fillId="31" borderId="49" xfId="0" applyFont="1" applyFill="1" applyBorder="1" applyAlignment="1">
      <alignment vertical="center" wrapText="1"/>
    </xf>
    <xf numFmtId="0" fontId="4" fillId="31" borderId="14" xfId="0" applyFont="1" applyFill="1" applyBorder="1" applyAlignment="1">
      <alignment horizontal="left" vertical="center" wrapText="1" indent="1"/>
    </xf>
    <xf numFmtId="0" fontId="4" fillId="31" borderId="0" xfId="0" applyFont="1" applyFill="1" applyBorder="1" applyAlignment="1">
      <alignment horizontal="left" vertical="center" wrapText="1" indent="1"/>
    </xf>
    <xf numFmtId="0" fontId="4" fillId="31" borderId="55" xfId="0" applyFont="1" applyFill="1" applyBorder="1" applyAlignment="1">
      <alignment horizontal="left" vertical="center" wrapText="1" indent="1"/>
    </xf>
    <xf numFmtId="0" fontId="4" fillId="31" borderId="0" xfId="0" applyFont="1" applyFill="1" applyBorder="1" applyAlignment="1">
      <alignment horizontal="right" vertical="center" wrapText="1"/>
    </xf>
    <xf numFmtId="0" fontId="0" fillId="31" borderId="0" xfId="0" applyFont="1" applyFill="1" applyAlignment="1">
      <alignment vertical="center"/>
    </xf>
    <xf numFmtId="0" fontId="4" fillId="0" borderId="83" xfId="0" applyFont="1" applyFill="1" applyBorder="1" applyAlignment="1" applyProtection="1">
      <alignment horizontal="left" vertical="center" wrapText="1"/>
      <protection locked="0"/>
    </xf>
    <xf numFmtId="0" fontId="0" fillId="0" borderId="8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84" xfId="0" applyFont="1" applyFill="1" applyBorder="1" applyAlignment="1" applyProtection="1">
      <alignment vertical="center" wrapText="1"/>
      <protection locked="0"/>
    </xf>
    <xf numFmtId="0" fontId="0" fillId="0" borderId="56" xfId="0" applyFont="1" applyFill="1" applyBorder="1" applyAlignment="1" applyProtection="1">
      <alignment vertical="center" wrapText="1"/>
      <protection locked="0"/>
    </xf>
    <xf numFmtId="0" fontId="4" fillId="31" borderId="83" xfId="0" applyFont="1" applyFill="1" applyBorder="1" applyAlignment="1">
      <alignment horizontal="distributed" vertical="center" wrapText="1" indent="1"/>
    </xf>
    <xf numFmtId="0" fontId="4" fillId="31" borderId="56" xfId="0" applyFont="1" applyFill="1" applyBorder="1" applyAlignment="1">
      <alignment horizontal="distributed" vertical="center" wrapText="1" indent="1"/>
    </xf>
    <xf numFmtId="0" fontId="4" fillId="31" borderId="53" xfId="0" applyFont="1" applyFill="1" applyBorder="1" applyAlignment="1">
      <alignment horizontal="justify" vertical="center" wrapText="1"/>
    </xf>
    <xf numFmtId="0" fontId="4" fillId="31" borderId="54" xfId="0" applyFont="1" applyFill="1" applyBorder="1" applyAlignment="1">
      <alignment horizontal="justify" vertical="center" wrapText="1"/>
    </xf>
    <xf numFmtId="0" fontId="4" fillId="31" borderId="33" xfId="0" applyFont="1" applyFill="1" applyBorder="1" applyAlignment="1">
      <alignment horizontal="justify" vertical="center" wrapText="1"/>
    </xf>
    <xf numFmtId="0" fontId="11" fillId="0" borderId="0" xfId="0" applyFont="1" applyBorder="1" applyAlignment="1">
      <alignment horizontal="justify" vertical="center"/>
    </xf>
    <xf numFmtId="0" fontId="0" fillId="0" borderId="0" xfId="0" applyFont="1" applyBorder="1" applyAlignment="1">
      <alignment vertical="center"/>
    </xf>
    <xf numFmtId="0" fontId="0" fillId="0" borderId="0" xfId="0" applyFont="1" applyAlignment="1">
      <alignment vertical="center"/>
    </xf>
    <xf numFmtId="0" fontId="4" fillId="31" borderId="0" xfId="0" applyFont="1" applyFill="1" applyBorder="1" applyAlignment="1">
      <alignment vertical="center" wrapText="1"/>
    </xf>
    <xf numFmtId="0" fontId="0" fillId="31" borderId="55" xfId="0" applyFont="1" applyFill="1" applyBorder="1" applyAlignment="1">
      <alignment vertical="center"/>
    </xf>
    <xf numFmtId="0" fontId="4" fillId="31" borderId="14" xfId="0" applyFont="1" applyFill="1" applyBorder="1" applyAlignment="1">
      <alignment horizontal="justify" vertical="center" wrapText="1"/>
    </xf>
    <xf numFmtId="0" fontId="4" fillId="31" borderId="0" xfId="0" applyFont="1" applyFill="1" applyBorder="1" applyAlignment="1">
      <alignment horizontal="justify" vertical="center" wrapText="1"/>
    </xf>
    <xf numFmtId="0" fontId="4" fillId="31" borderId="55" xfId="0" applyFont="1" applyFill="1" applyBorder="1" applyAlignment="1">
      <alignment horizontal="justify" vertical="center" wrapText="1"/>
    </xf>
    <xf numFmtId="0" fontId="4" fillId="31" borderId="14" xfId="0" applyFont="1" applyFill="1" applyBorder="1" applyAlignment="1">
      <alignment horizontal="center" vertical="center" wrapText="1"/>
    </xf>
    <xf numFmtId="0" fontId="4" fillId="31" borderId="0" xfId="0" applyFont="1" applyFill="1" applyBorder="1" applyAlignment="1">
      <alignment horizontal="center" vertical="center" wrapText="1"/>
    </xf>
    <xf numFmtId="0" fontId="4" fillId="31" borderId="55"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Alignment="1">
      <alignment horizontal="center" vertical="center"/>
    </xf>
    <xf numFmtId="0" fontId="0" fillId="0" borderId="0" xfId="0" applyFont="1" applyBorder="1" applyAlignment="1">
      <alignment horizontal="center" vertical="center"/>
    </xf>
    <xf numFmtId="0" fontId="4" fillId="31" borderId="85" xfId="0" applyFont="1" applyFill="1" applyBorder="1" applyAlignment="1">
      <alignment horizontal="center" vertical="center" textRotation="255" wrapText="1"/>
    </xf>
    <xf numFmtId="0" fontId="4" fillId="31" borderId="86" xfId="0" applyFont="1" applyFill="1" applyBorder="1" applyAlignment="1">
      <alignment horizontal="center" vertical="center" textRotation="255" wrapText="1"/>
    </xf>
    <xf numFmtId="0" fontId="0" fillId="31" borderId="15" xfId="0" applyFont="1" applyFill="1" applyBorder="1" applyAlignment="1">
      <alignment horizontal="justify" vertical="center" wrapText="1"/>
    </xf>
    <xf numFmtId="0" fontId="0" fillId="31" borderId="87" xfId="0" applyFont="1" applyFill="1" applyBorder="1" applyAlignment="1">
      <alignment horizontal="justify" vertical="center" wrapText="1"/>
    </xf>
    <xf numFmtId="0" fontId="0" fillId="31" borderId="57" xfId="0" applyFont="1" applyFill="1" applyBorder="1" applyAlignment="1">
      <alignment horizontal="justify" vertical="center" wrapText="1"/>
    </xf>
    <xf numFmtId="0" fontId="4" fillId="0" borderId="84" xfId="0" applyFont="1" applyFill="1" applyBorder="1" applyAlignment="1" applyProtection="1">
      <alignment horizontal="left" vertical="center" wrapText="1"/>
      <protection locked="0"/>
    </xf>
    <xf numFmtId="0" fontId="4" fillId="0" borderId="56" xfId="0" applyFont="1" applyFill="1" applyBorder="1" applyAlignment="1" applyProtection="1">
      <alignment horizontal="left" vertical="center" wrapText="1"/>
      <protection locked="0"/>
    </xf>
    <xf numFmtId="0" fontId="4" fillId="31" borderId="83" xfId="0" applyFont="1" applyFill="1" applyBorder="1" applyAlignment="1">
      <alignment horizontal="left" vertical="center" wrapText="1"/>
    </xf>
    <xf numFmtId="0" fontId="4" fillId="31" borderId="84" xfId="0" applyFont="1" applyFill="1" applyBorder="1" applyAlignment="1">
      <alignment horizontal="left" vertical="center" wrapText="1"/>
    </xf>
    <xf numFmtId="0" fontId="4" fillId="31" borderId="56" xfId="0" applyFont="1" applyFill="1" applyBorder="1" applyAlignment="1">
      <alignment horizontal="left" vertical="center" wrapText="1"/>
    </xf>
    <xf numFmtId="38" fontId="4" fillId="31" borderId="53" xfId="50" applyFont="1" applyFill="1" applyBorder="1" applyAlignment="1">
      <alignment horizontal="center" vertical="center"/>
    </xf>
    <xf numFmtId="38" fontId="4" fillId="31" borderId="54" xfId="50" applyFont="1" applyFill="1" applyBorder="1" applyAlignment="1">
      <alignment horizontal="center" vertical="center"/>
    </xf>
    <xf numFmtId="38" fontId="0" fillId="31" borderId="79" xfId="50" applyFont="1" applyFill="1" applyBorder="1" applyAlignment="1">
      <alignment horizontal="center" vertical="center"/>
    </xf>
    <xf numFmtId="38" fontId="0" fillId="31" borderId="81" xfId="50" applyFont="1" applyFill="1" applyBorder="1" applyAlignment="1">
      <alignment horizontal="center" vertical="center"/>
    </xf>
    <xf numFmtId="38" fontId="35" fillId="31" borderId="88" xfId="50" applyFont="1" applyFill="1" applyBorder="1" applyAlignment="1">
      <alignment horizontal="center" vertical="center"/>
    </xf>
    <xf numFmtId="38" fontId="35" fillId="31" borderId="22" xfId="50" applyFont="1" applyFill="1" applyBorder="1" applyAlignment="1">
      <alignment horizontal="center" vertical="center"/>
    </xf>
    <xf numFmtId="38" fontId="35" fillId="31" borderId="89" xfId="50" applyFont="1" applyFill="1" applyBorder="1" applyAlignment="1">
      <alignment horizontal="center" vertical="center"/>
    </xf>
    <xf numFmtId="38" fontId="35" fillId="31" borderId="90" xfId="50" applyFont="1" applyFill="1" applyBorder="1" applyAlignment="1">
      <alignment horizontal="center" vertical="center"/>
    </xf>
    <xf numFmtId="38" fontId="35" fillId="31" borderId="91" xfId="50" applyFont="1" applyFill="1" applyBorder="1" applyAlignment="1">
      <alignment horizontal="center" vertical="center" wrapText="1"/>
    </xf>
    <xf numFmtId="38" fontId="35" fillId="31" borderId="92" xfId="50" applyFont="1" applyFill="1" applyBorder="1" applyAlignment="1">
      <alignment horizontal="center" vertical="center" wrapText="1"/>
    </xf>
    <xf numFmtId="38" fontId="35" fillId="31" borderId="93" xfId="50" applyFont="1" applyFill="1" applyBorder="1" applyAlignment="1">
      <alignment horizontal="center" vertical="center" wrapText="1"/>
    </xf>
    <xf numFmtId="38" fontId="35" fillId="31" borderId="94" xfId="50" applyFont="1" applyFill="1" applyBorder="1" applyAlignment="1">
      <alignment horizontal="center" vertical="center" wrapText="1"/>
    </xf>
    <xf numFmtId="38" fontId="35" fillId="31" borderId="95" xfId="50" applyFont="1" applyFill="1" applyBorder="1" applyAlignment="1">
      <alignment horizontal="center" vertical="center" wrapText="1"/>
    </xf>
    <xf numFmtId="38" fontId="35" fillId="31" borderId="96" xfId="50" applyFont="1" applyFill="1" applyBorder="1" applyAlignment="1">
      <alignment horizontal="center" vertical="center" wrapText="1"/>
    </xf>
    <xf numFmtId="38" fontId="35" fillId="31" borderId="97" xfId="50" applyFont="1" applyFill="1" applyBorder="1" applyAlignment="1">
      <alignment horizontal="center" vertical="center" wrapText="1"/>
    </xf>
    <xf numFmtId="38" fontId="35" fillId="31" borderId="98" xfId="50" applyFont="1" applyFill="1" applyBorder="1" applyAlignment="1">
      <alignment horizontal="center" vertical="center" wrapText="1"/>
    </xf>
    <xf numFmtId="38" fontId="35" fillId="31" borderId="99" xfId="50" applyFont="1" applyFill="1" applyBorder="1" applyAlignment="1">
      <alignment horizontal="center" vertical="center" wrapText="1"/>
    </xf>
    <xf numFmtId="0" fontId="0" fillId="0" borderId="53" xfId="0" applyBorder="1" applyAlignment="1" applyProtection="1">
      <alignment horizontal="left" vertical="top" wrapText="1"/>
      <protection locked="0"/>
    </xf>
    <xf numFmtId="0" fontId="0" fillId="0" borderId="54" xfId="0" applyBorder="1" applyAlignment="1" applyProtection="1">
      <alignment horizontal="left" vertical="top"/>
      <protection locked="0"/>
    </xf>
    <xf numFmtId="0" fontId="0" fillId="0" borderId="100" xfId="0" applyBorder="1" applyAlignment="1" applyProtection="1">
      <alignment horizontal="left" vertical="top"/>
      <protection locked="0"/>
    </xf>
    <xf numFmtId="0" fontId="0" fillId="0" borderId="14"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19" xfId="0" applyBorder="1" applyAlignment="1" applyProtection="1">
      <alignment horizontal="left" vertical="top"/>
      <protection locked="0"/>
    </xf>
    <xf numFmtId="0" fontId="0" fillId="0" borderId="44" xfId="0" applyBorder="1" applyAlignment="1" applyProtection="1">
      <alignment horizontal="left" vertical="top" wrapText="1"/>
      <protection locked="0"/>
    </xf>
    <xf numFmtId="0" fontId="0" fillId="0" borderId="101" xfId="0" applyBorder="1" applyAlignment="1" applyProtection="1">
      <alignment horizontal="left" vertical="top"/>
      <protection locked="0"/>
    </xf>
    <xf numFmtId="0" fontId="0" fillId="0" borderId="23" xfId="0" applyBorder="1" applyAlignment="1" applyProtection="1">
      <alignment horizontal="left" vertical="top"/>
      <protection locked="0"/>
    </xf>
    <xf numFmtId="0" fontId="0" fillId="0" borderId="45" xfId="0" applyBorder="1" applyAlignment="1" applyProtection="1">
      <alignment horizontal="left" vertical="top"/>
      <protection locked="0"/>
    </xf>
    <xf numFmtId="0" fontId="0" fillId="0" borderId="18" xfId="0" applyBorder="1" applyAlignment="1" applyProtection="1">
      <alignment horizontal="left" vertical="top"/>
      <protection locked="0"/>
    </xf>
    <xf numFmtId="0" fontId="0" fillId="0" borderId="20" xfId="0" applyBorder="1" applyAlignment="1" applyProtection="1">
      <alignment horizontal="left" vertical="top"/>
      <protection locked="0"/>
    </xf>
    <xf numFmtId="0" fontId="0" fillId="0" borderId="21" xfId="0" applyBorder="1" applyAlignment="1" applyProtection="1">
      <alignment horizontal="left" vertical="top"/>
      <protection locked="0"/>
    </xf>
    <xf numFmtId="0" fontId="0" fillId="19" borderId="102" xfId="0" applyFill="1" applyBorder="1" applyAlignment="1">
      <alignment horizontal="center" vertical="center" wrapText="1"/>
    </xf>
    <xf numFmtId="0" fontId="0" fillId="19" borderId="103" xfId="0" applyFill="1" applyBorder="1" applyAlignment="1">
      <alignment horizontal="center" vertical="center" wrapText="1"/>
    </xf>
    <xf numFmtId="0" fontId="0" fillId="0" borderId="22" xfId="0" applyBorder="1" applyAlignment="1" applyProtection="1">
      <alignment horizontal="left" vertical="top" wrapText="1"/>
      <protection locked="0"/>
    </xf>
    <xf numFmtId="0" fontId="0" fillId="0" borderId="58" xfId="0" applyBorder="1" applyAlignment="1" applyProtection="1">
      <alignment horizontal="left" vertical="top"/>
      <protection locked="0"/>
    </xf>
    <xf numFmtId="0" fontId="0" fillId="0" borderId="22" xfId="0" applyBorder="1" applyAlignment="1" applyProtection="1">
      <alignment horizontal="left" vertical="top"/>
      <protection locked="0"/>
    </xf>
    <xf numFmtId="0" fontId="0" fillId="0" borderId="58" xfId="0" applyBorder="1" applyAlignment="1" applyProtection="1">
      <alignment horizontal="left" vertical="top" wrapText="1"/>
      <protection locked="0"/>
    </xf>
    <xf numFmtId="0" fontId="0" fillId="0" borderId="25" xfId="0" applyBorder="1" applyAlignment="1" applyProtection="1">
      <alignment horizontal="left" vertical="top"/>
      <protection locked="0"/>
    </xf>
    <xf numFmtId="0" fontId="0" fillId="19" borderId="104" xfId="0" applyFill="1" applyBorder="1" applyAlignment="1">
      <alignment horizontal="center" vertical="center" wrapText="1"/>
    </xf>
    <xf numFmtId="0" fontId="0" fillId="0" borderId="105" xfId="0" applyBorder="1" applyAlignment="1" applyProtection="1">
      <alignment horizontal="left" vertical="top" wrapText="1"/>
      <protection locked="0"/>
    </xf>
    <xf numFmtId="0" fontId="0" fillId="0" borderId="101"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87" xfId="0" applyBorder="1" applyAlignment="1" applyProtection="1">
      <alignment horizontal="left" vertical="top" wrapText="1"/>
      <protection locked="0"/>
    </xf>
    <xf numFmtId="0" fontId="0" fillId="0" borderId="106" xfId="0" applyBorder="1" applyAlignment="1" applyProtection="1">
      <alignment horizontal="left" vertical="top" wrapText="1"/>
      <protection locked="0"/>
    </xf>
    <xf numFmtId="0" fontId="0" fillId="19" borderId="107" xfId="0" applyFill="1" applyBorder="1" applyAlignment="1">
      <alignment horizontal="center" vertical="center"/>
    </xf>
    <xf numFmtId="0" fontId="0" fillId="19" borderId="108" xfId="0" applyFill="1" applyBorder="1" applyAlignment="1">
      <alignment horizontal="center" vertical="center"/>
    </xf>
    <xf numFmtId="0" fontId="0" fillId="19" borderId="73" xfId="0" applyFill="1" applyBorder="1" applyAlignment="1">
      <alignment horizontal="center" vertical="center"/>
    </xf>
    <xf numFmtId="0" fontId="0" fillId="0" borderId="17" xfId="0" applyBorder="1" applyAlignment="1" applyProtection="1">
      <alignment horizontal="left" vertical="top" wrapText="1"/>
      <protection locked="0"/>
    </xf>
    <xf numFmtId="0" fontId="0" fillId="0" borderId="17" xfId="0" applyBorder="1" applyAlignment="1" applyProtection="1">
      <alignment horizontal="left" vertical="top"/>
      <protection locked="0"/>
    </xf>
    <xf numFmtId="0" fontId="0" fillId="0" borderId="109" xfId="0" applyBorder="1" applyAlignment="1" applyProtection="1">
      <alignment horizontal="left" vertical="top"/>
      <protection locked="0"/>
    </xf>
    <xf numFmtId="0" fontId="0" fillId="0" borderId="110"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55" xfId="0" applyBorder="1" applyAlignment="1" applyProtection="1">
      <alignment horizontal="left" vertical="top" wrapText="1"/>
      <protection locked="0"/>
    </xf>
    <xf numFmtId="0" fontId="0" fillId="0" borderId="111" xfId="0" applyBorder="1" applyAlignment="1" applyProtection="1">
      <alignment horizontal="left" vertical="top" wrapText="1"/>
      <protection locked="0"/>
    </xf>
    <xf numFmtId="0" fontId="0" fillId="0" borderId="57" xfId="0" applyBorder="1" applyAlignment="1" applyProtection="1">
      <alignment horizontal="left" vertical="top" wrapText="1"/>
      <protection locked="0"/>
    </xf>
    <xf numFmtId="0" fontId="54" fillId="0" borderId="83" xfId="0" applyFont="1" applyFill="1" applyBorder="1" applyAlignment="1" applyProtection="1">
      <alignment horizontal="left" vertical="center" wrapText="1"/>
      <protection locked="0"/>
    </xf>
    <xf numFmtId="0" fontId="54" fillId="0" borderId="84" xfId="0" applyFont="1" applyFill="1" applyBorder="1" applyAlignment="1" applyProtection="1">
      <alignment horizontal="left" vertical="center" wrapText="1"/>
      <protection locked="0"/>
    </xf>
    <xf numFmtId="0" fontId="54" fillId="0" borderId="56" xfId="0" applyFont="1" applyFill="1" applyBorder="1" applyAlignment="1" applyProtection="1">
      <alignment horizontal="left" vertical="center" wrapText="1"/>
      <protection locked="0"/>
    </xf>
    <xf numFmtId="0" fontId="0" fillId="0" borderId="112" xfId="0" applyBorder="1" applyAlignment="1" applyProtection="1">
      <alignment horizontal="left" vertical="top"/>
      <protection locked="0"/>
    </xf>
    <xf numFmtId="0" fontId="0" fillId="0" borderId="113" xfId="0" applyBorder="1" applyAlignment="1" applyProtection="1">
      <alignment horizontal="left" vertical="top" wrapText="1"/>
      <protection locked="0"/>
    </xf>
    <xf numFmtId="0" fontId="0" fillId="0" borderId="113" xfId="0" applyBorder="1" applyAlignment="1" applyProtection="1">
      <alignment horizontal="left" vertical="top"/>
      <protection locked="0"/>
    </xf>
    <xf numFmtId="0" fontId="0" fillId="0" borderId="24" xfId="0" applyBorder="1" applyAlignment="1" applyProtection="1">
      <alignment horizontal="left" vertical="top"/>
      <protection locked="0"/>
    </xf>
    <xf numFmtId="0" fontId="0" fillId="0" borderId="114" xfId="0" applyBorder="1" applyAlignment="1">
      <alignment horizontal="center" vertical="center"/>
    </xf>
    <xf numFmtId="0" fontId="0" fillId="0" borderId="17" xfId="0" applyBorder="1" applyAlignment="1">
      <alignment horizontal="center" vertical="center"/>
    </xf>
    <xf numFmtId="0" fontId="54" fillId="0" borderId="0" xfId="0" applyFont="1" applyAlignment="1">
      <alignment horizontal="center" vertical="center"/>
    </xf>
    <xf numFmtId="0" fontId="55" fillId="0" borderId="45" xfId="0" applyFont="1" applyBorder="1" applyAlignment="1">
      <alignment horizontal="center" vertical="center" wrapText="1"/>
    </xf>
    <xf numFmtId="0" fontId="55" fillId="0" borderId="0" xfId="0" applyFont="1" applyAlignment="1">
      <alignment horizontal="center" vertical="center" wrapText="1"/>
    </xf>
    <xf numFmtId="0" fontId="56" fillId="0" borderId="0" xfId="0" applyFont="1" applyAlignment="1">
      <alignment horizontal="center" vertical="center"/>
    </xf>
    <xf numFmtId="0" fontId="55" fillId="0" borderId="0" xfId="0" applyFont="1" applyBorder="1" applyAlignment="1">
      <alignment horizontal="center" vertical="center" wrapText="1"/>
    </xf>
    <xf numFmtId="0" fontId="0" fillId="0" borderId="44" xfId="0" applyBorder="1" applyAlignment="1">
      <alignment horizontal="center" vertical="center" wrapText="1"/>
    </xf>
    <xf numFmtId="0" fontId="0" fillId="0" borderId="23" xfId="0" applyBorder="1" applyAlignment="1">
      <alignment horizontal="center" vertical="center"/>
    </xf>
    <xf numFmtId="0" fontId="0" fillId="0" borderId="18" xfId="0"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wrapText="1"/>
    </xf>
    <xf numFmtId="0" fontId="0" fillId="0" borderId="45" xfId="0"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0" fillId="0" borderId="21" xfId="0" applyBorder="1" applyAlignment="1">
      <alignment horizontal="center" vertical="center" wrapText="1"/>
    </xf>
    <xf numFmtId="0" fontId="0" fillId="0" borderId="44" xfId="0" applyBorder="1" applyAlignment="1">
      <alignment horizontal="center" vertical="center"/>
    </xf>
    <xf numFmtId="38" fontId="35" fillId="31" borderId="105" xfId="50" applyFont="1" applyFill="1" applyBorder="1" applyAlignment="1">
      <alignment horizontal="center" vertical="center"/>
    </xf>
    <xf numFmtId="38" fontId="35" fillId="31" borderId="23" xfId="50" applyFont="1" applyFill="1" applyBorder="1" applyAlignment="1">
      <alignment horizontal="center" vertical="center"/>
    </xf>
    <xf numFmtId="38" fontId="35" fillId="31" borderId="83" xfId="50" applyFont="1" applyFill="1" applyBorder="1" applyAlignment="1">
      <alignment horizontal="center" vertical="center"/>
    </xf>
    <xf numFmtId="38" fontId="35" fillId="31" borderId="107" xfId="50" applyFont="1" applyFill="1" applyBorder="1" applyAlignment="1">
      <alignment horizontal="center" vertical="center"/>
    </xf>
    <xf numFmtId="0" fontId="2" fillId="0" borderId="13" xfId="0" applyFont="1" applyBorder="1" applyAlignment="1">
      <alignment horizontal="left" vertical="top" wrapText="1"/>
    </xf>
    <xf numFmtId="0" fontId="2" fillId="0" borderId="0" xfId="0" applyFont="1" applyBorder="1" applyAlignment="1">
      <alignment horizontal="left" vertical="top" wrapText="1"/>
    </xf>
    <xf numFmtId="0" fontId="2" fillId="0" borderId="115" xfId="0" applyFont="1" applyBorder="1" applyAlignment="1">
      <alignment horizontal="left" vertical="top" wrapText="1"/>
    </xf>
    <xf numFmtId="0" fontId="2" fillId="0" borderId="116" xfId="0" applyFont="1" applyBorder="1" applyAlignment="1">
      <alignment horizontal="left" vertical="top" wrapText="1"/>
    </xf>
    <xf numFmtId="0" fontId="2" fillId="0" borderId="12" xfId="0" applyFont="1" applyBorder="1" applyAlignment="1">
      <alignment horizontal="left" vertical="top" wrapText="1"/>
    </xf>
    <xf numFmtId="0" fontId="2" fillId="0" borderId="11" xfId="0" applyFont="1" applyBorder="1" applyAlignment="1">
      <alignment horizontal="left" vertical="top" wrapText="1"/>
    </xf>
    <xf numFmtId="0" fontId="2" fillId="0" borderId="117" xfId="0" applyFont="1" applyBorder="1" applyAlignment="1">
      <alignment horizontal="left" vertical="top" wrapText="1"/>
    </xf>
    <xf numFmtId="0" fontId="2" fillId="0" borderId="118" xfId="0" applyFont="1" applyBorder="1" applyAlignment="1">
      <alignment horizontal="left" vertical="top" wrapText="1"/>
    </xf>
    <xf numFmtId="0" fontId="2" fillId="0" borderId="119" xfId="0" applyFont="1" applyBorder="1" applyAlignment="1">
      <alignment horizontal="left" vertical="top" wrapText="1"/>
    </xf>
    <xf numFmtId="0" fontId="2" fillId="0" borderId="120" xfId="0" applyFont="1" applyBorder="1" applyAlignment="1">
      <alignment horizontal="justify" vertical="center" wrapText="1"/>
    </xf>
    <xf numFmtId="0" fontId="2" fillId="0" borderId="121" xfId="0" applyFont="1" applyBorder="1" applyAlignment="1">
      <alignment horizontal="justify" vertical="center" wrapText="1"/>
    </xf>
    <xf numFmtId="0" fontId="2" fillId="0" borderId="10" xfId="0" applyFont="1" applyBorder="1" applyAlignment="1">
      <alignment horizontal="justify" vertical="center" wrapText="1"/>
    </xf>
    <xf numFmtId="0" fontId="2" fillId="0" borderId="122" xfId="0" applyFont="1" applyBorder="1" applyAlignment="1">
      <alignment horizontal="justify" vertical="center" wrapText="1"/>
    </xf>
    <xf numFmtId="0" fontId="2" fillId="0" borderId="123" xfId="0" applyFont="1" applyBorder="1" applyAlignment="1">
      <alignment horizontal="justify" vertical="center" wrapText="1"/>
    </xf>
    <xf numFmtId="0" fontId="2" fillId="0" borderId="117" xfId="0" applyFont="1" applyBorder="1" applyAlignment="1">
      <alignment horizontal="left" vertical="center" wrapText="1" indent="1"/>
    </xf>
    <xf numFmtId="0" fontId="2" fillId="0" borderId="118" xfId="0" applyFont="1" applyBorder="1" applyAlignment="1">
      <alignment horizontal="left" vertical="center" wrapText="1" indent="1"/>
    </xf>
    <xf numFmtId="0" fontId="2" fillId="0" borderId="119" xfId="0" applyFont="1" applyBorder="1" applyAlignment="1">
      <alignment horizontal="left" vertical="center" wrapText="1" indent="1"/>
    </xf>
    <xf numFmtId="0" fontId="2" fillId="0" borderId="13" xfId="0" applyFont="1" applyBorder="1" applyAlignment="1">
      <alignment horizontal="left" vertical="center" wrapText="1" indent="1"/>
    </xf>
    <xf numFmtId="0" fontId="2" fillId="0" borderId="115" xfId="0" applyFont="1" applyBorder="1" applyAlignment="1">
      <alignment horizontal="left" vertical="center" wrapText="1" indent="1"/>
    </xf>
    <xf numFmtId="0" fontId="2" fillId="0" borderId="116" xfId="0" applyFont="1" applyBorder="1" applyAlignment="1">
      <alignment horizontal="left" vertical="center" wrapText="1" indent="1"/>
    </xf>
    <xf numFmtId="0" fontId="2" fillId="0" borderId="11" xfId="0" applyFont="1" applyBorder="1" applyAlignment="1">
      <alignment horizontal="left" vertical="center" wrapText="1" indent="1"/>
    </xf>
    <xf numFmtId="0" fontId="2" fillId="0" borderId="120" xfId="0" applyFont="1" applyBorder="1" applyAlignment="1" applyProtection="1">
      <alignment horizontal="justify" vertical="center" wrapText="1"/>
      <protection locked="0"/>
    </xf>
    <xf numFmtId="0" fontId="2" fillId="0" borderId="121" xfId="0" applyFont="1" applyBorder="1" applyAlignment="1" applyProtection="1">
      <alignment horizontal="justify" vertical="center" wrapText="1"/>
      <protection locked="0"/>
    </xf>
    <xf numFmtId="0" fontId="2" fillId="0" borderId="10" xfId="0" applyFont="1" applyBorder="1" applyAlignment="1" applyProtection="1">
      <alignment horizontal="justify" vertical="center" wrapText="1"/>
      <protection locked="0"/>
    </xf>
    <xf numFmtId="0" fontId="2" fillId="0" borderId="117" xfId="0" applyFont="1" applyBorder="1" applyAlignment="1">
      <alignment horizontal="center" vertical="center" wrapText="1"/>
    </xf>
    <xf numFmtId="0" fontId="2" fillId="0" borderId="119"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15" xfId="0" applyFont="1" applyBorder="1" applyAlignment="1">
      <alignment horizontal="center" vertical="center" wrapText="1"/>
    </xf>
    <xf numFmtId="0" fontId="2" fillId="0" borderId="11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vertical="center"/>
    </xf>
    <xf numFmtId="0" fontId="3" fillId="0" borderId="0" xfId="0" applyFont="1" applyBorder="1" applyAlignment="1">
      <alignment vertical="center"/>
    </xf>
    <xf numFmtId="0" fontId="3" fillId="0" borderId="122" xfId="0" applyFont="1" applyBorder="1" applyAlignment="1">
      <alignment horizontal="justify" vertical="center" wrapText="1"/>
    </xf>
    <xf numFmtId="0" fontId="3" fillId="0" borderId="123" xfId="0" applyFont="1" applyBorder="1" applyAlignment="1">
      <alignment horizontal="justify" vertical="center" wrapText="1"/>
    </xf>
    <xf numFmtId="0" fontId="3" fillId="0" borderId="0" xfId="0" applyFont="1" applyBorder="1" applyAlignment="1">
      <alignment horizontal="left" vertical="top" wrapText="1"/>
    </xf>
    <xf numFmtId="0" fontId="3" fillId="0" borderId="115" xfId="0" applyFont="1" applyBorder="1" applyAlignment="1">
      <alignment horizontal="left" vertical="top" wrapText="1"/>
    </xf>
    <xf numFmtId="0" fontId="3" fillId="0" borderId="12" xfId="0" applyFont="1" applyBorder="1" applyAlignment="1">
      <alignment horizontal="left" vertical="top" wrapText="1"/>
    </xf>
    <xf numFmtId="0" fontId="3" fillId="0" borderId="11" xfId="0" applyFont="1" applyBorder="1" applyAlignment="1">
      <alignment horizontal="left" vertical="top" wrapText="1"/>
    </xf>
    <xf numFmtId="0" fontId="2" fillId="0" borderId="117" xfId="0" applyFont="1" applyBorder="1" applyAlignment="1">
      <alignment horizontal="justify" vertical="center" wrapText="1"/>
    </xf>
    <xf numFmtId="0" fontId="0" fillId="0" borderId="118" xfId="0" applyBorder="1" applyAlignment="1">
      <alignment horizontal="justify" vertical="center" wrapText="1"/>
    </xf>
    <xf numFmtId="0" fontId="0" fillId="0" borderId="119" xfId="0" applyBorder="1" applyAlignment="1">
      <alignment horizontal="justify" vertical="center" wrapText="1"/>
    </xf>
    <xf numFmtId="0" fontId="0" fillId="0" borderId="119" xfId="0" applyBorder="1" applyAlignment="1">
      <alignment horizontal="left" vertical="center" wrapText="1" indent="1"/>
    </xf>
    <xf numFmtId="0" fontId="0" fillId="0" borderId="115" xfId="0" applyBorder="1" applyAlignment="1">
      <alignment horizontal="left" vertical="center" wrapText="1" indent="1"/>
    </xf>
    <xf numFmtId="0" fontId="0" fillId="0" borderId="11" xfId="0" applyBorder="1" applyAlignment="1">
      <alignment horizontal="left" vertical="center" wrapText="1" indent="1"/>
    </xf>
    <xf numFmtId="0" fontId="2" fillId="0" borderId="124" xfId="0" applyFont="1" applyBorder="1" applyAlignment="1">
      <alignment horizontal="distributed" vertical="center" wrapText="1" indent="1"/>
    </xf>
    <xf numFmtId="0" fontId="0" fillId="0" borderId="123" xfId="0" applyBorder="1" applyAlignment="1">
      <alignment horizontal="distributed" vertical="center" wrapText="1" indent="1"/>
    </xf>
    <xf numFmtId="0" fontId="2" fillId="0" borderId="124" xfId="0" applyFont="1" applyBorder="1" applyAlignment="1">
      <alignment horizontal="right" vertical="center" wrapText="1"/>
    </xf>
    <xf numFmtId="0" fontId="0" fillId="0" borderId="123" xfId="0" applyBorder="1" applyAlignment="1">
      <alignment horizontal="right" vertical="center" wrapText="1"/>
    </xf>
    <xf numFmtId="0" fontId="0" fillId="0" borderId="123" xfId="0" applyBorder="1" applyAlignment="1">
      <alignment horizontal="distributed" vertical="center" indent="1"/>
    </xf>
    <xf numFmtId="0" fontId="2" fillId="0" borderId="123" xfId="0" applyFont="1" applyBorder="1" applyAlignment="1">
      <alignment horizontal="right" vertical="center" wrapText="1"/>
    </xf>
    <xf numFmtId="0" fontId="2" fillId="0" borderId="122" xfId="0" applyFont="1" applyBorder="1" applyAlignment="1">
      <alignment horizontal="right" vertical="center" wrapText="1"/>
    </xf>
    <xf numFmtId="0" fontId="2" fillId="0" borderId="117" xfId="0" applyFont="1" applyBorder="1" applyAlignment="1">
      <alignment horizontal="distributed" vertical="center" wrapText="1" indent="1"/>
    </xf>
    <xf numFmtId="0" fontId="2" fillId="0" borderId="119" xfId="0" applyFont="1" applyBorder="1" applyAlignment="1">
      <alignment horizontal="distributed" vertical="center" wrapText="1" indent="1"/>
    </xf>
    <xf numFmtId="0" fontId="0" fillId="0" borderId="13" xfId="0" applyBorder="1" applyAlignment="1">
      <alignment horizontal="distributed" vertical="center" wrapText="1" indent="1"/>
    </xf>
    <xf numFmtId="0" fontId="0" fillId="0" borderId="115" xfId="0" applyBorder="1" applyAlignment="1">
      <alignment horizontal="distributed" vertical="center" wrapText="1" indent="1"/>
    </xf>
    <xf numFmtId="0" fontId="0" fillId="0" borderId="116" xfId="0" applyBorder="1" applyAlignment="1">
      <alignment horizontal="distributed" vertical="center" wrapText="1" indent="1"/>
    </xf>
    <xf numFmtId="0" fontId="0" fillId="0" borderId="11" xfId="0" applyBorder="1" applyAlignment="1">
      <alignment horizontal="distributed" vertical="center" wrapText="1" indent="1"/>
    </xf>
    <xf numFmtId="0" fontId="2" fillId="0" borderId="120" xfId="0" applyFont="1" applyBorder="1" applyAlignment="1">
      <alignment horizontal="distributed" vertical="center" wrapText="1" indent="1"/>
    </xf>
    <xf numFmtId="0" fontId="2" fillId="0" borderId="10" xfId="0" applyFont="1" applyBorder="1" applyAlignment="1">
      <alignment horizontal="distributed" vertical="center" wrapText="1" indent="1"/>
    </xf>
    <xf numFmtId="0" fontId="2" fillId="0" borderId="119" xfId="0" applyFont="1" applyBorder="1" applyAlignment="1">
      <alignment horizontal="right" vertical="center" wrapText="1"/>
    </xf>
    <xf numFmtId="0" fontId="2" fillId="0" borderId="11" xfId="0" applyFont="1" applyBorder="1" applyAlignment="1">
      <alignment horizontal="right" vertical="center" wrapText="1"/>
    </xf>
    <xf numFmtId="0" fontId="2" fillId="0" borderId="0" xfId="0" applyFont="1" applyAlignment="1">
      <alignment horizontal="center" vertical="center"/>
    </xf>
    <xf numFmtId="0" fontId="3" fillId="0" borderId="0" xfId="0" applyFont="1" applyAlignment="1">
      <alignment vertical="center"/>
    </xf>
    <xf numFmtId="0" fontId="3" fillId="0" borderId="119" xfId="0" applyFont="1" applyBorder="1" applyAlignment="1">
      <alignment horizontal="left" vertical="center" wrapText="1" indent="1"/>
    </xf>
    <xf numFmtId="0" fontId="3" fillId="0" borderId="115" xfId="0" applyFont="1" applyBorder="1" applyAlignment="1">
      <alignment horizontal="left" vertical="center" wrapText="1" indent="1"/>
    </xf>
    <xf numFmtId="0" fontId="3" fillId="0" borderId="11" xfId="0" applyFont="1" applyBorder="1" applyAlignment="1">
      <alignment horizontal="left" vertical="center" wrapText="1" indent="1"/>
    </xf>
    <xf numFmtId="0" fontId="3" fillId="0" borderId="123" xfId="0" applyFont="1" applyBorder="1" applyAlignment="1">
      <alignment horizontal="distributed" vertical="center" wrapText="1" indent="1"/>
    </xf>
    <xf numFmtId="0" fontId="2" fillId="0" borderId="120" xfId="0" applyFont="1" applyBorder="1" applyAlignment="1">
      <alignment horizontal="left" vertical="center" wrapText="1" indent="1"/>
    </xf>
    <xf numFmtId="0" fontId="2" fillId="0" borderId="121" xfId="0" applyFont="1" applyBorder="1" applyAlignment="1">
      <alignment horizontal="left" vertical="center" wrapText="1" indent="1"/>
    </xf>
    <xf numFmtId="0" fontId="3" fillId="0" borderId="10" xfId="0" applyFont="1" applyBorder="1" applyAlignment="1">
      <alignment horizontal="left" vertical="center" wrapText="1" indent="1"/>
    </xf>
    <xf numFmtId="0" fontId="2" fillId="0" borderId="125" xfId="0" applyFont="1" applyBorder="1" applyAlignment="1">
      <alignment horizontal="justify" vertical="center" wrapText="1"/>
    </xf>
    <xf numFmtId="0" fontId="5" fillId="0" borderId="87" xfId="0" applyFont="1" applyBorder="1" applyAlignment="1">
      <alignment horizontal="left" vertical="distributed" wrapText="1" indent="2"/>
    </xf>
    <xf numFmtId="0" fontId="5" fillId="0" borderId="57" xfId="0" applyFont="1" applyBorder="1" applyAlignment="1">
      <alignment horizontal="left" vertical="distributed" wrapText="1" indent="2"/>
    </xf>
    <xf numFmtId="0" fontId="5" fillId="0" borderId="0" xfId="0" applyFont="1" applyBorder="1" applyAlignment="1">
      <alignment horizontal="left" vertical="distributed" wrapText="1" indent="2"/>
    </xf>
    <xf numFmtId="0" fontId="5" fillId="0" borderId="55" xfId="0" applyFont="1" applyBorder="1" applyAlignment="1">
      <alignment horizontal="left" vertical="distributed" wrapText="1" indent="2"/>
    </xf>
    <xf numFmtId="0" fontId="5" fillId="0" borderId="0" xfId="0" applyFont="1" applyAlignment="1">
      <alignment horizontal="center" vertical="center"/>
    </xf>
    <xf numFmtId="0" fontId="0" fillId="0" borderId="0" xfId="0" applyBorder="1" applyAlignment="1">
      <alignment horizontal="left" vertical="distributed" indent="2"/>
    </xf>
    <xf numFmtId="0" fontId="0" fillId="0" borderId="55" xfId="0" applyBorder="1" applyAlignment="1">
      <alignment horizontal="left" vertical="distributed" indent="2"/>
    </xf>
    <xf numFmtId="0" fontId="5" fillId="0" borderId="0" xfId="0" applyFont="1" applyBorder="1" applyAlignment="1">
      <alignment horizontal="left" vertical="distributed" wrapText="1" indent="1"/>
    </xf>
    <xf numFmtId="0" fontId="5" fillId="0" borderId="55" xfId="0" applyFont="1" applyBorder="1" applyAlignment="1">
      <alignment horizontal="left" vertical="distributed" wrapText="1" indent="1"/>
    </xf>
    <xf numFmtId="0" fontId="5" fillId="0" borderId="53" xfId="0" applyFont="1" applyBorder="1" applyAlignment="1">
      <alignment horizontal="left" vertical="distributed" wrapText="1"/>
    </xf>
    <xf numFmtId="0" fontId="0" fillId="0" borderId="54" xfId="0" applyBorder="1" applyAlignment="1">
      <alignment vertical="center"/>
    </xf>
    <xf numFmtId="0" fontId="0" fillId="0" borderId="33"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2</xdr:col>
      <xdr:colOff>3543300</xdr:colOff>
      <xdr:row>2</xdr:row>
      <xdr:rowOff>533400</xdr:rowOff>
    </xdr:to>
    <xdr:sp>
      <xdr:nvSpPr>
        <xdr:cNvPr id="1" name="正方形/長方形 1"/>
        <xdr:cNvSpPr>
          <a:spLocks/>
        </xdr:cNvSpPr>
      </xdr:nvSpPr>
      <xdr:spPr>
        <a:xfrm>
          <a:off x="9525" y="38100"/>
          <a:ext cx="4476750" cy="12001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入力様式１、２の他に、</a:t>
          </a:r>
          <a:r>
            <a:rPr lang="en-US" cap="none" sz="1400" b="1" i="0" u="none" baseline="0">
              <a:solidFill>
                <a:srgbClr val="000000"/>
              </a:solidFill>
              <a:latin typeface="ＭＳ Ｐゴシック"/>
              <a:ea typeface="ＭＳ Ｐゴシック"/>
              <a:cs typeface="ＭＳ Ｐゴシック"/>
            </a:rPr>
            <a:t>（別紙１）一連の処理の工程</a:t>
          </a:r>
          <a:r>
            <a:rPr lang="en-US" cap="none" sz="1400" b="0" i="0" u="none" baseline="0">
              <a:solidFill>
                <a:srgbClr val="000000"/>
              </a:solidFill>
              <a:latin typeface="ＭＳ Ｐゴシック"/>
              <a:ea typeface="ＭＳ Ｐゴシック"/>
              <a:cs typeface="ＭＳ Ｐゴシック"/>
            </a:rPr>
            <a:t>と、</a:t>
          </a:r>
          <a:r>
            <a:rPr lang="en-US" cap="none" sz="1400" b="1" i="0" u="none" baseline="0">
              <a:solidFill>
                <a:srgbClr val="000000"/>
              </a:solidFill>
              <a:latin typeface="ＭＳ Ｐゴシック"/>
              <a:ea typeface="ＭＳ Ｐゴシック"/>
              <a:cs typeface="ＭＳ Ｐゴシック"/>
            </a:rPr>
            <a:t>（別紙２）管理体制図</a:t>
          </a:r>
          <a:r>
            <a:rPr lang="en-US" cap="none" sz="1400" b="0" i="0" u="none" baseline="0">
              <a:solidFill>
                <a:srgbClr val="000000"/>
              </a:solidFill>
              <a:latin typeface="ＭＳ Ｐゴシック"/>
              <a:ea typeface="ＭＳ Ｐゴシック"/>
              <a:cs typeface="ＭＳ Ｐゴシック"/>
            </a:rPr>
            <a:t>を作成してください。</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様式は自由ですが、個人情報は載せないでください。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571500</xdr:colOff>
      <xdr:row>12</xdr:row>
      <xdr:rowOff>257175</xdr:rowOff>
    </xdr:from>
    <xdr:to>
      <xdr:col>9</xdr:col>
      <xdr:colOff>1485900</xdr:colOff>
      <xdr:row>13</xdr:row>
      <xdr:rowOff>209550</xdr:rowOff>
    </xdr:to>
    <xdr:sp>
      <xdr:nvSpPr>
        <xdr:cNvPr id="1" name="線吹き出し 1 (枠付き) 1"/>
        <xdr:cNvSpPr>
          <a:spLocks/>
        </xdr:cNvSpPr>
      </xdr:nvSpPr>
      <xdr:spPr>
        <a:xfrm>
          <a:off x="7353300" y="2628900"/>
          <a:ext cx="914400" cy="285750"/>
        </a:xfrm>
        <a:prstGeom prst="borderCallout1">
          <a:avLst>
            <a:gd name="adj1" fmla="val -150879"/>
            <a:gd name="adj2" fmla="val 30560"/>
            <a:gd name="adj3" fmla="val -48958"/>
            <a:gd name="adj4" fmla="val -3263"/>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押印不要</a:t>
          </a:r>
        </a:p>
      </xdr:txBody>
    </xdr:sp>
    <xdr:clientData/>
  </xdr:twoCellAnchor>
  <xdr:twoCellAnchor>
    <xdr:from>
      <xdr:col>9</xdr:col>
      <xdr:colOff>552450</xdr:colOff>
      <xdr:row>17</xdr:row>
      <xdr:rowOff>95250</xdr:rowOff>
    </xdr:from>
    <xdr:to>
      <xdr:col>12</xdr:col>
      <xdr:colOff>95250</xdr:colOff>
      <xdr:row>19</xdr:row>
      <xdr:rowOff>257175</xdr:rowOff>
    </xdr:to>
    <xdr:sp>
      <xdr:nvSpPr>
        <xdr:cNvPr id="2" name="線吹き出し 1 (枠付き) 2"/>
        <xdr:cNvSpPr>
          <a:spLocks/>
        </xdr:cNvSpPr>
      </xdr:nvSpPr>
      <xdr:spPr>
        <a:xfrm>
          <a:off x="7334250" y="4200525"/>
          <a:ext cx="2667000" cy="1019175"/>
        </a:xfrm>
        <a:prstGeom prst="borderCallout1">
          <a:avLst>
            <a:gd name="adj1" fmla="val -125125"/>
            <a:gd name="adj2" fmla="val 17046"/>
            <a:gd name="adj3" fmla="val -51101"/>
            <a:gd name="adj4" fmla="val -2328"/>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浜松市内に複数の現場（工事現場など）があるときは、各現場と記載してください。</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浜松市内に複数の事業場（支店など）がある場合には、事業場ごとに分けて作成してください。</a:t>
          </a:r>
        </a:p>
      </xdr:txBody>
    </xdr:sp>
    <xdr:clientData/>
  </xdr:twoCellAnchor>
  <xdr:twoCellAnchor>
    <xdr:from>
      <xdr:col>9</xdr:col>
      <xdr:colOff>466725</xdr:colOff>
      <xdr:row>22</xdr:row>
      <xdr:rowOff>123825</xdr:rowOff>
    </xdr:from>
    <xdr:to>
      <xdr:col>12</xdr:col>
      <xdr:colOff>9525</xdr:colOff>
      <xdr:row>22</xdr:row>
      <xdr:rowOff>485775</xdr:rowOff>
    </xdr:to>
    <xdr:sp>
      <xdr:nvSpPr>
        <xdr:cNvPr id="3" name="線吹き出し 1 (枠付き) 3"/>
        <xdr:cNvSpPr>
          <a:spLocks/>
        </xdr:cNvSpPr>
      </xdr:nvSpPr>
      <xdr:spPr>
        <a:xfrm>
          <a:off x="7248525" y="6457950"/>
          <a:ext cx="2667000" cy="361950"/>
        </a:xfrm>
        <a:prstGeom prst="borderCallout1">
          <a:avLst>
            <a:gd name="adj1" fmla="val -95712"/>
            <a:gd name="adj2" fmla="val -1648"/>
            <a:gd name="adj3" fmla="val -51101"/>
            <a:gd name="adj4" fmla="val -2328"/>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プルダウンリストから選択してください。</a:t>
          </a:r>
        </a:p>
      </xdr:txBody>
    </xdr:sp>
    <xdr:clientData/>
  </xdr:twoCellAnchor>
  <xdr:twoCellAnchor>
    <xdr:from>
      <xdr:col>9</xdr:col>
      <xdr:colOff>476250</xdr:colOff>
      <xdr:row>23</xdr:row>
      <xdr:rowOff>142875</xdr:rowOff>
    </xdr:from>
    <xdr:to>
      <xdr:col>12</xdr:col>
      <xdr:colOff>19050</xdr:colOff>
      <xdr:row>25</xdr:row>
      <xdr:rowOff>95250</xdr:rowOff>
    </xdr:to>
    <xdr:sp>
      <xdr:nvSpPr>
        <xdr:cNvPr id="4" name="線吹き出し 1 (枠付き) 4"/>
        <xdr:cNvSpPr>
          <a:spLocks/>
        </xdr:cNvSpPr>
      </xdr:nvSpPr>
      <xdr:spPr>
        <a:xfrm>
          <a:off x="7258050" y="7105650"/>
          <a:ext cx="2667000" cy="1209675"/>
        </a:xfrm>
        <a:prstGeom prst="borderCallout1">
          <a:avLst>
            <a:gd name="adj1" fmla="val -89810"/>
            <a:gd name="adj2" fmla="val -28435"/>
            <a:gd name="adj3" fmla="val -51101"/>
            <a:gd name="adj4" fmla="val -2328"/>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製造業の場合における製造品出荷額、建設業の場合における元請完成工事高、医療機関の場合における病床数等の業種に応じ事業規模が分かるような前年度の実績を記入してください。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2</xdr:col>
      <xdr:colOff>3543300</xdr:colOff>
      <xdr:row>2</xdr:row>
      <xdr:rowOff>533400</xdr:rowOff>
    </xdr:to>
    <xdr:sp>
      <xdr:nvSpPr>
        <xdr:cNvPr id="1" name="正方形/長方形 1"/>
        <xdr:cNvSpPr>
          <a:spLocks/>
        </xdr:cNvSpPr>
      </xdr:nvSpPr>
      <xdr:spPr>
        <a:xfrm>
          <a:off x="9525" y="38100"/>
          <a:ext cx="4476750" cy="12001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入力様式１、２の他に、</a:t>
          </a:r>
          <a:r>
            <a:rPr lang="en-US" cap="none" sz="1400" b="1" i="0" u="none" baseline="0">
              <a:solidFill>
                <a:srgbClr val="000000"/>
              </a:solidFill>
              <a:latin typeface="ＭＳ Ｐゴシック"/>
              <a:ea typeface="ＭＳ Ｐゴシック"/>
              <a:cs typeface="ＭＳ Ｐゴシック"/>
            </a:rPr>
            <a:t>（別紙１）一連の処理の工程</a:t>
          </a:r>
          <a:r>
            <a:rPr lang="en-US" cap="none" sz="1400" b="0" i="0" u="none" baseline="0">
              <a:solidFill>
                <a:srgbClr val="000000"/>
              </a:solidFill>
              <a:latin typeface="ＭＳ Ｐゴシック"/>
              <a:ea typeface="ＭＳ Ｐゴシック"/>
              <a:cs typeface="ＭＳ Ｐゴシック"/>
            </a:rPr>
            <a:t>と、</a:t>
          </a:r>
          <a:r>
            <a:rPr lang="en-US" cap="none" sz="1400" b="1" i="0" u="none" baseline="0">
              <a:solidFill>
                <a:srgbClr val="000000"/>
              </a:solidFill>
              <a:latin typeface="ＭＳ Ｐゴシック"/>
              <a:ea typeface="ＭＳ Ｐゴシック"/>
              <a:cs typeface="ＭＳ Ｐゴシック"/>
            </a:rPr>
            <a:t>（別紙２）管理体制図</a:t>
          </a:r>
          <a:r>
            <a:rPr lang="en-US" cap="none" sz="1400" b="0" i="0" u="none" baseline="0">
              <a:solidFill>
                <a:srgbClr val="000000"/>
              </a:solidFill>
              <a:latin typeface="ＭＳ Ｐゴシック"/>
              <a:ea typeface="ＭＳ Ｐゴシック"/>
              <a:cs typeface="ＭＳ Ｐゴシック"/>
            </a:rPr>
            <a:t>を作成してください。</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様式は自由ですが、個人情報は載せないでください。</a:t>
          </a:r>
        </a:p>
      </xdr:txBody>
    </xdr:sp>
    <xdr:clientData/>
  </xdr:twoCellAnchor>
  <xdr:twoCellAnchor>
    <xdr:from>
      <xdr:col>5</xdr:col>
      <xdr:colOff>352425</xdr:colOff>
      <xdr:row>18</xdr:row>
      <xdr:rowOff>114300</xdr:rowOff>
    </xdr:from>
    <xdr:to>
      <xdr:col>7</xdr:col>
      <xdr:colOff>676275</xdr:colOff>
      <xdr:row>24</xdr:row>
      <xdr:rowOff>28575</xdr:rowOff>
    </xdr:to>
    <xdr:sp>
      <xdr:nvSpPr>
        <xdr:cNvPr id="2" name="線吹き出し 1 (枠付き) 3"/>
        <xdr:cNvSpPr>
          <a:spLocks/>
        </xdr:cNvSpPr>
      </xdr:nvSpPr>
      <xdr:spPr>
        <a:xfrm>
          <a:off x="6248400" y="3952875"/>
          <a:ext cx="1724025" cy="942975"/>
        </a:xfrm>
        <a:prstGeom prst="borderCallout1">
          <a:avLst>
            <a:gd name="adj1" fmla="val -71939"/>
            <a:gd name="adj2" fmla="val 31402"/>
            <a:gd name="adj3" fmla="val -50597"/>
            <a:gd name="adj4" fmla="val -3587"/>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自ら中間処理する場合は、合計が排出量と合うよう注意してください。</a:t>
          </a:r>
          <a:r>
            <a:rPr lang="en-US" cap="none" sz="1100" b="0" i="0" u="none" baseline="0">
              <a:solidFill>
                <a:srgbClr val="FF0000"/>
              </a:solidFill>
            </a:rPr>
            <a:t>
</a:t>
          </a:r>
        </a:p>
      </xdr:txBody>
    </xdr:sp>
    <xdr:clientData/>
  </xdr:twoCellAnchor>
  <xdr:twoCellAnchor>
    <xdr:from>
      <xdr:col>8</xdr:col>
      <xdr:colOff>581025</xdr:colOff>
      <xdr:row>18</xdr:row>
      <xdr:rowOff>57150</xdr:rowOff>
    </xdr:from>
    <xdr:to>
      <xdr:col>12</xdr:col>
      <xdr:colOff>304800</xdr:colOff>
      <xdr:row>25</xdr:row>
      <xdr:rowOff>142875</xdr:rowOff>
    </xdr:to>
    <xdr:sp>
      <xdr:nvSpPr>
        <xdr:cNvPr id="3" name="線吹き出し 1 (枠付き) 4"/>
        <xdr:cNvSpPr>
          <a:spLocks/>
        </xdr:cNvSpPr>
      </xdr:nvSpPr>
      <xdr:spPr>
        <a:xfrm>
          <a:off x="8562975" y="3895725"/>
          <a:ext cx="2466975" cy="1285875"/>
        </a:xfrm>
        <a:prstGeom prst="borderCallout1">
          <a:avLst>
            <a:gd name="adj1" fmla="val -58439"/>
            <a:gd name="adj2" fmla="val 51652"/>
            <a:gd name="adj3" fmla="val -50597"/>
            <a:gd name="adj4" fmla="val -3587"/>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優良認定業者や再生利用業者を含め、処分業者へ委託した総量を記載します。</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記載例は処理委託量</a:t>
          </a:r>
          <a:r>
            <a:rPr lang="en-US" cap="none" sz="1100" b="0" i="0" u="none" baseline="0">
              <a:solidFill>
                <a:srgbClr val="FF0000"/>
              </a:solidFill>
            </a:rPr>
            <a:t>200</a:t>
          </a:r>
          <a:r>
            <a:rPr lang="en-US" cap="none" sz="1100" b="0" i="0" u="none" baseline="0">
              <a:solidFill>
                <a:srgbClr val="FF0000"/>
              </a:solidFill>
              <a:latin typeface="ＭＳ Ｐゴシック"/>
              <a:ea typeface="ＭＳ Ｐゴシック"/>
              <a:cs typeface="ＭＳ Ｐゴシック"/>
            </a:rPr>
            <a:t>ｔのうち、</a:t>
          </a:r>
          <a:r>
            <a:rPr lang="en-US" cap="none" sz="1100" b="0" i="0" u="none" baseline="0">
              <a:solidFill>
                <a:srgbClr val="FF0000"/>
              </a:solidFill>
            </a:rPr>
            <a:t>150</a:t>
          </a:r>
          <a:r>
            <a:rPr lang="en-US" cap="none" sz="1100" b="0" i="0" u="none" baseline="0">
              <a:solidFill>
                <a:srgbClr val="FF0000"/>
              </a:solidFill>
              <a:latin typeface="ＭＳ Ｐゴシック"/>
              <a:ea typeface="ＭＳ Ｐゴシック"/>
              <a:cs typeface="ＭＳ Ｐゴシック"/>
            </a:rPr>
            <a:t>ｔは優良認定業者へ委託している場合のものです。</a:t>
          </a:r>
        </a:p>
      </xdr:txBody>
    </xdr:sp>
    <xdr:clientData/>
  </xdr:twoCellAnchor>
  <xdr:twoCellAnchor>
    <xdr:from>
      <xdr:col>18</xdr:col>
      <xdr:colOff>95250</xdr:colOff>
      <xdr:row>17</xdr:row>
      <xdr:rowOff>19050</xdr:rowOff>
    </xdr:from>
    <xdr:to>
      <xdr:col>21</xdr:col>
      <xdr:colOff>666750</xdr:colOff>
      <xdr:row>27</xdr:row>
      <xdr:rowOff>19050</xdr:rowOff>
    </xdr:to>
    <xdr:sp>
      <xdr:nvSpPr>
        <xdr:cNvPr id="4" name="線吹き出し 1 (枠付き) 5"/>
        <xdr:cNvSpPr>
          <a:spLocks/>
        </xdr:cNvSpPr>
      </xdr:nvSpPr>
      <xdr:spPr>
        <a:xfrm>
          <a:off x="14935200" y="3686175"/>
          <a:ext cx="2628900" cy="1714500"/>
        </a:xfrm>
        <a:prstGeom prst="borderCallout1">
          <a:avLst>
            <a:gd name="adj1" fmla="val -74027"/>
            <a:gd name="adj2" fmla="val -4629"/>
            <a:gd name="adj3" fmla="val -49703"/>
            <a:gd name="adj4" fmla="val -115"/>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石綿含有ガラスくず、廃石膏ボードなどは、分けて記入頂けますが、産業廃棄物の「ガラスくず・コンクリートくず及び陶磁器くず」に分類されるため、</a:t>
          </a:r>
          <a:r>
            <a:rPr lang="en-US" cap="none" sz="1100" b="0" i="0" u="none" baseline="0">
              <a:solidFill>
                <a:srgbClr val="0066CC"/>
              </a:solidFill>
              <a:latin typeface="ＭＳ Ｐゴシック"/>
              <a:ea typeface="ＭＳ Ｐゴシック"/>
              <a:cs typeface="ＭＳ Ｐゴシック"/>
            </a:rPr>
            <a:t>別紙３</a:t>
          </a:r>
          <a:r>
            <a:rPr lang="en-US" cap="none" sz="1100" b="0" i="0" u="none" baseline="0">
              <a:solidFill>
                <a:srgbClr val="FF0000"/>
              </a:solidFill>
              <a:latin typeface="ＭＳ Ｐゴシック"/>
              <a:ea typeface="ＭＳ Ｐゴシック"/>
              <a:cs typeface="ＭＳ Ｐゴシック"/>
            </a:rPr>
            <a:t>や</a:t>
          </a:r>
          <a:r>
            <a:rPr lang="en-US" cap="none" sz="1100" b="0" i="0" u="none" baseline="0">
              <a:solidFill>
                <a:srgbClr val="0066CC"/>
              </a:solidFill>
              <a:latin typeface="ＭＳ Ｐゴシック"/>
              <a:ea typeface="ＭＳ Ｐゴシック"/>
              <a:cs typeface="ＭＳ Ｐゴシック"/>
            </a:rPr>
            <a:t>第２面以降</a:t>
          </a:r>
          <a:r>
            <a:rPr lang="en-US" cap="none" sz="1100" b="0" i="0" u="none" baseline="0">
              <a:solidFill>
                <a:srgbClr val="FF0000"/>
              </a:solidFill>
              <a:latin typeface="ＭＳ Ｐゴシック"/>
              <a:ea typeface="ＭＳ Ｐゴシック"/>
              <a:cs typeface="ＭＳ Ｐゴシック"/>
            </a:rPr>
            <a:t>では「ガラスくず・コンクリートくず・陶磁器くず」の項目に合計値が記載されます。</a:t>
          </a:r>
        </a:p>
      </xdr:txBody>
    </xdr:sp>
    <xdr:clientData/>
  </xdr:twoCellAnchor>
  <xdr:twoCellAnchor>
    <xdr:from>
      <xdr:col>5</xdr:col>
      <xdr:colOff>314325</xdr:colOff>
      <xdr:row>4</xdr:row>
      <xdr:rowOff>142875</xdr:rowOff>
    </xdr:from>
    <xdr:to>
      <xdr:col>7</xdr:col>
      <xdr:colOff>504825</xdr:colOff>
      <xdr:row>11</xdr:row>
      <xdr:rowOff>28575</xdr:rowOff>
    </xdr:to>
    <xdr:sp>
      <xdr:nvSpPr>
        <xdr:cNvPr id="5" name="正方形/長方形 6"/>
        <xdr:cNvSpPr>
          <a:spLocks/>
        </xdr:cNvSpPr>
      </xdr:nvSpPr>
      <xdr:spPr>
        <a:xfrm>
          <a:off x="6210300" y="1571625"/>
          <a:ext cx="1590675" cy="10858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実施状況報告書を提出する場合は、実施状況報告書の前年度実績欄と同じ数字を記入してください。</a:t>
          </a:r>
        </a:p>
      </xdr:txBody>
    </xdr:sp>
    <xdr:clientData/>
  </xdr:twoCellAnchor>
  <xdr:twoCellAnchor>
    <xdr:from>
      <xdr:col>13</xdr:col>
      <xdr:colOff>66675</xdr:colOff>
      <xdr:row>20</xdr:row>
      <xdr:rowOff>152400</xdr:rowOff>
    </xdr:from>
    <xdr:to>
      <xdr:col>16</xdr:col>
      <xdr:colOff>533400</xdr:colOff>
      <xdr:row>29</xdr:row>
      <xdr:rowOff>0</xdr:rowOff>
    </xdr:to>
    <xdr:sp>
      <xdr:nvSpPr>
        <xdr:cNvPr id="6" name="線吹き出し 1 (枠付き) 9"/>
        <xdr:cNvSpPr>
          <a:spLocks/>
        </xdr:cNvSpPr>
      </xdr:nvSpPr>
      <xdr:spPr>
        <a:xfrm>
          <a:off x="11477625" y="4333875"/>
          <a:ext cx="2524125" cy="1390650"/>
        </a:xfrm>
        <a:prstGeom prst="borderCallout1">
          <a:avLst>
            <a:gd name="adj1" fmla="val -77388"/>
            <a:gd name="adj2" fmla="val 32550"/>
            <a:gd name="adj3" fmla="val -50597"/>
            <a:gd name="adj4" fmla="val -3587"/>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優良認定業者（⑪）と再生利用業者等（⑫⑬⑭）は両立することもあります。</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記載例は処理委託量</a:t>
          </a:r>
          <a:r>
            <a:rPr lang="en-US" cap="none" sz="1100" b="0" i="0" u="none" baseline="0">
              <a:solidFill>
                <a:srgbClr val="FF0000"/>
              </a:solidFill>
            </a:rPr>
            <a:t>500</a:t>
          </a:r>
          <a:r>
            <a:rPr lang="en-US" cap="none" sz="1100" b="0" i="0" u="none" baseline="0">
              <a:solidFill>
                <a:srgbClr val="FF0000"/>
              </a:solidFill>
              <a:latin typeface="ＭＳ Ｐゴシック"/>
              <a:ea typeface="ＭＳ Ｐゴシック"/>
              <a:cs typeface="ＭＳ Ｐゴシック"/>
            </a:rPr>
            <a:t>ｔの全てを優良認定を受けた再生利用業者へ委託している場合のものです。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2:M48"/>
  <sheetViews>
    <sheetView tabSelected="1" view="pageBreakPreview" zoomScaleSheetLayoutView="100" workbookViewId="0" topLeftCell="A1">
      <selection activeCell="B2" sqref="B2:I2"/>
    </sheetView>
  </sheetViews>
  <sheetFormatPr defaultColWidth="9.00390625" defaultRowHeight="13.5"/>
  <cols>
    <col min="1" max="1" width="0.5" style="72" customWidth="1"/>
    <col min="2" max="2" width="7.50390625" style="72" customWidth="1"/>
    <col min="3" max="3" width="15.25390625" style="72" customWidth="1"/>
    <col min="4" max="4" width="4.75390625" style="72" customWidth="1"/>
    <col min="5" max="6" width="7.00390625" style="72" customWidth="1"/>
    <col min="7" max="7" width="6.25390625" style="72" customWidth="1"/>
    <col min="8" max="8" width="11.625" style="72" customWidth="1"/>
    <col min="9" max="9" width="29.125" style="72" customWidth="1"/>
    <col min="10" max="10" width="32.00390625" style="72" bestFit="1" customWidth="1"/>
    <col min="11" max="11" width="4.75390625" style="72" hidden="1" customWidth="1"/>
    <col min="12" max="12" width="9.00390625" style="72" customWidth="1"/>
    <col min="13" max="13" width="8.625" style="72" customWidth="1"/>
    <col min="14" max="14" width="12.50390625" style="72" customWidth="1"/>
    <col min="15" max="16384" width="9.00390625" style="72" customWidth="1"/>
  </cols>
  <sheetData>
    <row r="1" ht="3" customHeight="1"/>
    <row r="2" spans="2:9" ht="15.75" customHeight="1">
      <c r="B2" s="173" t="s">
        <v>204</v>
      </c>
      <c r="C2" s="174"/>
      <c r="D2" s="175"/>
      <c r="E2" s="175"/>
      <c r="F2" s="175"/>
      <c r="G2" s="175"/>
      <c r="H2" s="175"/>
      <c r="I2" s="175"/>
    </row>
    <row r="3" spans="2:9" ht="15.75" customHeight="1">
      <c r="B3" s="184" t="s">
        <v>9</v>
      </c>
      <c r="C3" s="185"/>
      <c r="D3" s="185"/>
      <c r="E3" s="185"/>
      <c r="F3" s="185"/>
      <c r="G3" s="185"/>
      <c r="H3" s="185"/>
      <c r="I3" s="185"/>
    </row>
    <row r="4" spans="2:9" ht="15.75" customHeight="1" thickBot="1">
      <c r="B4" s="184"/>
      <c r="C4" s="186"/>
      <c r="D4" s="186"/>
      <c r="E4" s="186"/>
      <c r="F4" s="186"/>
      <c r="G4" s="186"/>
      <c r="H4" s="186"/>
      <c r="I4" s="186"/>
    </row>
    <row r="5" spans="2:9" ht="15.75" customHeight="1">
      <c r="B5" s="73"/>
      <c r="C5" s="74"/>
      <c r="D5" s="74"/>
      <c r="E5" s="74"/>
      <c r="F5" s="74"/>
      <c r="G5" s="74"/>
      <c r="H5" s="74"/>
      <c r="I5" s="75"/>
    </row>
    <row r="6" spans="2:9" ht="15.75" customHeight="1">
      <c r="B6" s="181" t="s">
        <v>0</v>
      </c>
      <c r="C6" s="182"/>
      <c r="D6" s="182"/>
      <c r="E6" s="182"/>
      <c r="F6" s="182"/>
      <c r="G6" s="182"/>
      <c r="H6" s="182"/>
      <c r="I6" s="183"/>
    </row>
    <row r="7" spans="2:9" ht="15.75" customHeight="1">
      <c r="B7" s="76"/>
      <c r="C7" s="77"/>
      <c r="D7" s="77"/>
      <c r="E7" s="77"/>
      <c r="F7" s="77"/>
      <c r="G7" s="77"/>
      <c r="H7" s="77"/>
      <c r="I7" s="78" t="s">
        <v>234</v>
      </c>
    </row>
    <row r="8" spans="2:9" ht="15.75" customHeight="1">
      <c r="B8" s="158" t="s">
        <v>58</v>
      </c>
      <c r="C8" s="159"/>
      <c r="D8" s="159"/>
      <c r="E8" s="159"/>
      <c r="F8" s="159"/>
      <c r="G8" s="159"/>
      <c r="H8" s="159"/>
      <c r="I8" s="160"/>
    </row>
    <row r="9" spans="2:9" ht="15.75" customHeight="1">
      <c r="B9" s="158" t="s">
        <v>57</v>
      </c>
      <c r="C9" s="159"/>
      <c r="D9" s="159"/>
      <c r="E9" s="159"/>
      <c r="F9" s="159"/>
      <c r="G9" s="159"/>
      <c r="H9" s="159"/>
      <c r="I9" s="160"/>
    </row>
    <row r="10" spans="2:9" ht="15.75" customHeight="1">
      <c r="B10" s="79"/>
      <c r="C10" s="80"/>
      <c r="D10" s="80"/>
      <c r="E10" s="80"/>
      <c r="F10" s="80"/>
      <c r="G10" s="80"/>
      <c r="H10" s="80"/>
      <c r="I10" s="81"/>
    </row>
    <row r="11" spans="2:9" ht="15.75" customHeight="1">
      <c r="B11" s="178"/>
      <c r="C11" s="179"/>
      <c r="D11" s="179"/>
      <c r="E11" s="179"/>
      <c r="F11" s="179"/>
      <c r="G11" s="179"/>
      <c r="H11" s="179"/>
      <c r="I11" s="180"/>
    </row>
    <row r="12" spans="2:9" ht="26.25" customHeight="1">
      <c r="B12" s="85"/>
      <c r="C12" s="86"/>
      <c r="D12" s="161"/>
      <c r="E12" s="162"/>
      <c r="F12" s="88"/>
      <c r="G12" s="176" t="s">
        <v>1</v>
      </c>
      <c r="H12" s="176"/>
      <c r="I12" s="177"/>
    </row>
    <row r="13" spans="2:13" ht="26.25" customHeight="1">
      <c r="B13" s="85"/>
      <c r="C13" s="90"/>
      <c r="D13" s="90"/>
      <c r="E13" s="90"/>
      <c r="F13" s="90"/>
      <c r="G13" s="90"/>
      <c r="H13" s="91" t="s">
        <v>108</v>
      </c>
      <c r="I13" s="92"/>
      <c r="J13" s="93"/>
      <c r="K13" s="93"/>
      <c r="L13" s="93"/>
      <c r="M13" s="93"/>
    </row>
    <row r="14" spans="2:13" ht="36.75" customHeight="1">
      <c r="B14" s="85"/>
      <c r="C14" s="90"/>
      <c r="D14" s="90"/>
      <c r="E14" s="90"/>
      <c r="F14" s="90"/>
      <c r="G14" s="90"/>
      <c r="H14" s="91" t="s">
        <v>109</v>
      </c>
      <c r="I14" s="92"/>
      <c r="J14" s="93"/>
      <c r="K14" s="93"/>
      <c r="L14" s="93"/>
      <c r="M14" s="93"/>
    </row>
    <row r="15" spans="2:9" ht="26.25" customHeight="1">
      <c r="B15" s="85"/>
      <c r="C15" s="90"/>
      <c r="D15" s="86"/>
      <c r="E15" s="86"/>
      <c r="F15" s="86"/>
      <c r="G15" s="90"/>
      <c r="H15" s="182" t="s">
        <v>2</v>
      </c>
      <c r="I15" s="183"/>
    </row>
    <row r="16" spans="1:9" ht="26.25" customHeight="1">
      <c r="A16" s="94"/>
      <c r="B16" s="95" t="s">
        <v>11</v>
      </c>
      <c r="C16" s="96"/>
      <c r="D16" s="96"/>
      <c r="E16" s="96"/>
      <c r="F16" s="96"/>
      <c r="G16" s="90"/>
      <c r="H16" s="91" t="s">
        <v>8</v>
      </c>
      <c r="I16" s="97"/>
    </row>
    <row r="17" spans="2:9" ht="31.5" customHeight="1">
      <c r="B17" s="178" t="s">
        <v>10</v>
      </c>
      <c r="C17" s="179"/>
      <c r="D17" s="179"/>
      <c r="E17" s="179"/>
      <c r="F17" s="179"/>
      <c r="G17" s="179"/>
      <c r="H17" s="179"/>
      <c r="I17" s="180"/>
    </row>
    <row r="18" spans="2:9" ht="26.25" customHeight="1" thickBot="1">
      <c r="B18" s="189"/>
      <c r="C18" s="190"/>
      <c r="D18" s="190"/>
      <c r="E18" s="190"/>
      <c r="F18" s="190"/>
      <c r="G18" s="190"/>
      <c r="H18" s="190"/>
      <c r="I18" s="191"/>
    </row>
    <row r="19" spans="2:9" ht="41.25" customHeight="1" thickBot="1">
      <c r="B19" s="168" t="s">
        <v>12</v>
      </c>
      <c r="C19" s="169"/>
      <c r="D19" s="163"/>
      <c r="E19" s="164"/>
      <c r="F19" s="164"/>
      <c r="G19" s="164"/>
      <c r="H19" s="164"/>
      <c r="I19" s="165"/>
    </row>
    <row r="20" spans="2:9" ht="41.25" customHeight="1" thickBot="1">
      <c r="B20" s="168" t="s">
        <v>13</v>
      </c>
      <c r="C20" s="169"/>
      <c r="D20" s="163"/>
      <c r="E20" s="164"/>
      <c r="F20" s="164"/>
      <c r="G20" s="164"/>
      <c r="H20" s="164"/>
      <c r="I20" s="165"/>
    </row>
    <row r="21" spans="2:9" ht="41.25" customHeight="1" thickBot="1">
      <c r="B21" s="168" t="s">
        <v>3</v>
      </c>
      <c r="C21" s="169"/>
      <c r="D21" s="163" t="s">
        <v>235</v>
      </c>
      <c r="E21" s="166"/>
      <c r="F21" s="166"/>
      <c r="G21" s="166"/>
      <c r="H21" s="166"/>
      <c r="I21" s="167"/>
    </row>
    <row r="22" spans="2:9" ht="25.5" customHeight="1" thickBot="1">
      <c r="B22" s="170" t="s">
        <v>4</v>
      </c>
      <c r="C22" s="171"/>
      <c r="D22" s="171"/>
      <c r="E22" s="171"/>
      <c r="F22" s="171"/>
      <c r="G22" s="171"/>
      <c r="H22" s="171"/>
      <c r="I22" s="172"/>
    </row>
    <row r="23" spans="2:9" ht="49.5" customHeight="1" thickBot="1">
      <c r="B23" s="187"/>
      <c r="C23" s="98" t="s">
        <v>5</v>
      </c>
      <c r="D23" s="163"/>
      <c r="E23" s="192"/>
      <c r="F23" s="192"/>
      <c r="G23" s="192"/>
      <c r="H23" s="192"/>
      <c r="I23" s="193"/>
    </row>
    <row r="24" spans="2:9" ht="49.5" customHeight="1" thickBot="1">
      <c r="B24" s="187"/>
      <c r="C24" s="99" t="s">
        <v>6</v>
      </c>
      <c r="D24" s="163"/>
      <c r="E24" s="164"/>
      <c r="F24" s="164"/>
      <c r="G24" s="164"/>
      <c r="H24" s="164"/>
      <c r="I24" s="165"/>
    </row>
    <row r="25" spans="2:9" ht="49.5" customHeight="1" thickBot="1">
      <c r="B25" s="187"/>
      <c r="C25" s="99" t="s">
        <v>7</v>
      </c>
      <c r="D25" s="163"/>
      <c r="E25" s="164"/>
      <c r="F25" s="164"/>
      <c r="G25" s="164"/>
      <c r="H25" s="164"/>
      <c r="I25" s="165"/>
    </row>
    <row r="26" spans="2:9" ht="105.75" customHeight="1" thickBot="1">
      <c r="B26" s="188"/>
      <c r="C26" s="99" t="s">
        <v>107</v>
      </c>
      <c r="D26" s="194" t="s">
        <v>117</v>
      </c>
      <c r="E26" s="195"/>
      <c r="F26" s="195"/>
      <c r="G26" s="195"/>
      <c r="H26" s="195"/>
      <c r="I26" s="196"/>
    </row>
    <row r="27" ht="16.5" customHeight="1">
      <c r="I27" s="100" t="s">
        <v>237</v>
      </c>
    </row>
    <row r="29" spans="10:11" ht="13.5">
      <c r="J29" s="101" t="s">
        <v>70</v>
      </c>
      <c r="K29" s="102" t="s">
        <v>71</v>
      </c>
    </row>
    <row r="30" spans="10:11" ht="13.5">
      <c r="J30" s="103" t="s">
        <v>72</v>
      </c>
      <c r="K30" s="102" t="s">
        <v>73</v>
      </c>
    </row>
    <row r="31" spans="10:11" ht="13.5">
      <c r="J31" s="103" t="s">
        <v>74</v>
      </c>
      <c r="K31" s="102" t="s">
        <v>74</v>
      </c>
    </row>
    <row r="32" spans="10:11" ht="13.5">
      <c r="J32" s="103" t="s">
        <v>75</v>
      </c>
      <c r="K32" s="102" t="s">
        <v>76</v>
      </c>
    </row>
    <row r="33" spans="10:11" ht="13.5">
      <c r="J33" s="103" t="s">
        <v>67</v>
      </c>
      <c r="K33" s="102" t="s">
        <v>77</v>
      </c>
    </row>
    <row r="34" spans="10:11" ht="13.5">
      <c r="J34" s="103" t="s">
        <v>68</v>
      </c>
      <c r="K34" s="102" t="s">
        <v>78</v>
      </c>
    </row>
    <row r="35" spans="10:11" ht="13.5">
      <c r="J35" s="103" t="s">
        <v>79</v>
      </c>
      <c r="K35" s="102" t="s">
        <v>80</v>
      </c>
    </row>
    <row r="36" spans="10:11" ht="13.5">
      <c r="J36" s="103" t="s">
        <v>81</v>
      </c>
      <c r="K36" s="102" t="s">
        <v>82</v>
      </c>
    </row>
    <row r="37" spans="10:11" ht="13.5">
      <c r="J37" s="103" t="s">
        <v>83</v>
      </c>
      <c r="K37" s="102" t="s">
        <v>84</v>
      </c>
    </row>
    <row r="38" spans="10:11" ht="13.5">
      <c r="J38" s="103" t="s">
        <v>85</v>
      </c>
      <c r="K38" s="102" t="s">
        <v>86</v>
      </c>
    </row>
    <row r="39" spans="10:11" ht="13.5">
      <c r="J39" s="103" t="s">
        <v>87</v>
      </c>
      <c r="K39" s="102" t="s">
        <v>88</v>
      </c>
    </row>
    <row r="40" spans="10:11" ht="13.5">
      <c r="J40" s="103" t="s">
        <v>89</v>
      </c>
      <c r="K40" s="102" t="s">
        <v>90</v>
      </c>
    </row>
    <row r="41" spans="10:11" ht="13.5">
      <c r="J41" s="103" t="s">
        <v>91</v>
      </c>
      <c r="K41" s="102" t="s">
        <v>92</v>
      </c>
    </row>
    <row r="42" spans="10:11" ht="13.5">
      <c r="J42" s="103" t="s">
        <v>93</v>
      </c>
      <c r="K42" s="102" t="s">
        <v>94</v>
      </c>
    </row>
    <row r="43" spans="10:11" ht="13.5">
      <c r="J43" s="103" t="s">
        <v>95</v>
      </c>
      <c r="K43" s="102" t="s">
        <v>96</v>
      </c>
    </row>
    <row r="44" spans="10:11" ht="13.5">
      <c r="J44" s="103" t="s">
        <v>97</v>
      </c>
      <c r="K44" s="102" t="s">
        <v>98</v>
      </c>
    </row>
    <row r="45" spans="10:11" ht="13.5">
      <c r="J45" s="103" t="s">
        <v>99</v>
      </c>
      <c r="K45" s="102" t="s">
        <v>100</v>
      </c>
    </row>
    <row r="46" spans="10:11" ht="13.5">
      <c r="J46" s="103" t="s">
        <v>101</v>
      </c>
      <c r="K46" s="102" t="s">
        <v>102</v>
      </c>
    </row>
    <row r="47" spans="10:11" ht="13.5">
      <c r="J47" s="103" t="s">
        <v>103</v>
      </c>
      <c r="K47" s="102" t="s">
        <v>104</v>
      </c>
    </row>
    <row r="48" spans="10:11" ht="13.5">
      <c r="J48" s="103" t="s">
        <v>105</v>
      </c>
      <c r="K48" s="102" t="s">
        <v>106</v>
      </c>
    </row>
  </sheetData>
  <sheetProtection password="CC6F" sheet="1"/>
  <mergeCells count="23">
    <mergeCell ref="B23:B26"/>
    <mergeCell ref="B17:I18"/>
    <mergeCell ref="D19:I19"/>
    <mergeCell ref="D23:I23"/>
    <mergeCell ref="D24:I24"/>
    <mergeCell ref="D25:I25"/>
    <mergeCell ref="D26:I26"/>
    <mergeCell ref="B2:I2"/>
    <mergeCell ref="G12:I12"/>
    <mergeCell ref="B19:C19"/>
    <mergeCell ref="B20:C20"/>
    <mergeCell ref="B11:I11"/>
    <mergeCell ref="B6:I6"/>
    <mergeCell ref="B8:I8"/>
    <mergeCell ref="B3:I3"/>
    <mergeCell ref="B4:I4"/>
    <mergeCell ref="H15:I15"/>
    <mergeCell ref="B9:I9"/>
    <mergeCell ref="D12:E12"/>
    <mergeCell ref="D20:I20"/>
    <mergeCell ref="D21:I21"/>
    <mergeCell ref="B21:C21"/>
    <mergeCell ref="B22:I22"/>
  </mergeCells>
  <dataValidations count="2">
    <dataValidation type="list" allowBlank="1" showInputMessage="1" showErrorMessage="1" sqref="D23:H23">
      <formula1>J30:J48</formula1>
    </dataValidation>
    <dataValidation type="list" allowBlank="1" showInputMessage="1" showErrorMessage="1" sqref="I23">
      <formula1>N30:N48</formula1>
    </dataValidation>
  </dataValidations>
  <printOptions/>
  <pageMargins left="0.7480314960629921" right="0.7480314960629921" top="0.984251968503937" bottom="0.984251968503937" header="0.5118110236220472" footer="0.5118110236220472"/>
  <pageSetup blackAndWhite="1" fitToHeight="1" fitToWidth="1" horizontalDpi="1200" verticalDpi="1200" orientation="portrait" paperSize="9" scale="99" r:id="rId1"/>
</worksheet>
</file>

<file path=xl/worksheets/sheet10.xml><?xml version="1.0" encoding="utf-8"?>
<worksheet xmlns="http://schemas.openxmlformats.org/spreadsheetml/2006/main" xmlns:r="http://schemas.openxmlformats.org/officeDocument/2006/relationships">
  <dimension ref="A1:M20"/>
  <sheetViews>
    <sheetView zoomScalePageLayoutView="0" workbookViewId="0" topLeftCell="A1">
      <selection activeCell="J24" sqref="J24"/>
    </sheetView>
  </sheetViews>
  <sheetFormatPr defaultColWidth="9.00390625" defaultRowHeight="13.5"/>
  <cols>
    <col min="3" max="4" width="12.25390625" style="0" customWidth="1"/>
    <col min="10" max="11" width="10.50390625" style="0" customWidth="1"/>
  </cols>
  <sheetData>
    <row r="1" ht="13.5">
      <c r="A1" t="s">
        <v>195</v>
      </c>
    </row>
    <row r="3" spans="1:13" ht="18.75">
      <c r="A3" s="264" t="s">
        <v>206</v>
      </c>
      <c r="B3" s="264"/>
      <c r="C3" s="264"/>
      <c r="D3" s="264"/>
      <c r="E3" s="264"/>
      <c r="F3" s="264"/>
      <c r="H3" s="267" t="s">
        <v>196</v>
      </c>
      <c r="I3" s="267"/>
      <c r="J3" s="267"/>
      <c r="K3" s="267"/>
      <c r="L3" s="267"/>
      <c r="M3" s="267"/>
    </row>
    <row r="5" spans="3:11" ht="13.5">
      <c r="C5" s="278" t="s">
        <v>119</v>
      </c>
      <c r="D5" s="270"/>
      <c r="J5" s="269" t="s">
        <v>197</v>
      </c>
      <c r="K5" s="270"/>
    </row>
    <row r="6" spans="3:11" ht="13.5">
      <c r="C6" s="271"/>
      <c r="D6" s="272"/>
      <c r="J6" s="271"/>
      <c r="K6" s="272"/>
    </row>
    <row r="7" spans="3:10" ht="13.5">
      <c r="C7" s="20"/>
      <c r="J7" s="20"/>
    </row>
    <row r="8" spans="3:10" ht="13.5">
      <c r="C8" s="22"/>
      <c r="J8" s="22"/>
    </row>
    <row r="9" spans="3:13" ht="13.5" customHeight="1">
      <c r="C9" s="278" t="s">
        <v>162</v>
      </c>
      <c r="D9" s="270"/>
      <c r="J9" s="269" t="s">
        <v>198</v>
      </c>
      <c r="K9" s="270"/>
      <c r="L9" s="265" t="s">
        <v>199</v>
      </c>
      <c r="M9" s="268"/>
    </row>
    <row r="10" spans="3:13" ht="13.5">
      <c r="C10" s="271"/>
      <c r="D10" s="272"/>
      <c r="J10" s="271"/>
      <c r="K10" s="272"/>
      <c r="L10" s="265"/>
      <c r="M10" s="268"/>
    </row>
    <row r="11" spans="3:10" ht="13.5">
      <c r="C11" s="20"/>
      <c r="J11" s="20"/>
    </row>
    <row r="12" spans="3:10" ht="13.5">
      <c r="C12" s="22"/>
      <c r="J12" s="22"/>
    </row>
    <row r="13" spans="3:13" ht="13.5" customHeight="1">
      <c r="C13" s="278" t="s">
        <v>120</v>
      </c>
      <c r="D13" s="270"/>
      <c r="J13" s="269" t="s">
        <v>201</v>
      </c>
      <c r="K13" s="273"/>
      <c r="L13" s="265" t="s">
        <v>200</v>
      </c>
      <c r="M13" s="268"/>
    </row>
    <row r="14" spans="3:13" ht="13.5">
      <c r="C14" s="271"/>
      <c r="D14" s="272"/>
      <c r="J14" s="274"/>
      <c r="K14" s="275"/>
      <c r="L14" s="265"/>
      <c r="M14" s="268"/>
    </row>
    <row r="15" spans="3:13" ht="13.5">
      <c r="C15" s="25"/>
      <c r="D15" s="24"/>
      <c r="J15" s="276"/>
      <c r="K15" s="277"/>
      <c r="L15" s="265"/>
      <c r="M15" s="268"/>
    </row>
    <row r="16" spans="2:12" ht="13.5">
      <c r="B16" s="21"/>
      <c r="C16" s="22"/>
      <c r="D16" s="19"/>
      <c r="E16" s="21"/>
      <c r="I16" s="21"/>
      <c r="J16" s="22"/>
      <c r="K16" s="19"/>
      <c r="L16" s="21"/>
    </row>
    <row r="17" spans="1:12" ht="13.5">
      <c r="A17" s="22"/>
      <c r="E17" s="23"/>
      <c r="H17" s="22"/>
      <c r="L17" s="23"/>
    </row>
    <row r="18" spans="1:13" ht="13.5" customHeight="1">
      <c r="A18" s="278" t="s">
        <v>121</v>
      </c>
      <c r="B18" s="270"/>
      <c r="E18" s="278" t="s">
        <v>122</v>
      </c>
      <c r="F18" s="270"/>
      <c r="H18" s="269" t="s">
        <v>202</v>
      </c>
      <c r="I18" s="273"/>
      <c r="L18" s="269" t="s">
        <v>203</v>
      </c>
      <c r="M18" s="273"/>
    </row>
    <row r="19" spans="1:13" ht="13.5">
      <c r="A19" s="271"/>
      <c r="B19" s="272"/>
      <c r="E19" s="271"/>
      <c r="F19" s="272"/>
      <c r="H19" s="274"/>
      <c r="I19" s="275"/>
      <c r="L19" s="274"/>
      <c r="M19" s="275"/>
    </row>
    <row r="20" spans="8:13" ht="13.5">
      <c r="H20" s="276"/>
      <c r="I20" s="277"/>
      <c r="L20" s="276"/>
      <c r="M20" s="277"/>
    </row>
  </sheetData>
  <sheetProtection password="CC6F" sheet="1"/>
  <mergeCells count="14">
    <mergeCell ref="H18:I20"/>
    <mergeCell ref="L18:M20"/>
    <mergeCell ref="L9:M10"/>
    <mergeCell ref="C9:D10"/>
    <mergeCell ref="C5:D6"/>
    <mergeCell ref="A18:B19"/>
    <mergeCell ref="E18:F19"/>
    <mergeCell ref="C13:D14"/>
    <mergeCell ref="H3:M3"/>
    <mergeCell ref="L13:M15"/>
    <mergeCell ref="J5:K6"/>
    <mergeCell ref="J9:K10"/>
    <mergeCell ref="J13:K15"/>
    <mergeCell ref="A3:F3"/>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rgb="FF00B0F0"/>
  </sheetPr>
  <dimension ref="A1:Y31"/>
  <sheetViews>
    <sheetView view="pageBreakPreview" zoomScaleSheetLayoutView="100" workbookViewId="0" topLeftCell="A1">
      <pane xSplit="3" ySplit="3" topLeftCell="Q4" activePane="bottomRight" state="frozen"/>
      <selection pane="topLeft" activeCell="A1" sqref="A1"/>
      <selection pane="topRight" activeCell="C1" sqref="C1"/>
      <selection pane="bottomLeft" activeCell="A5" sqref="A5"/>
      <selection pane="bottomRight" activeCell="V7" sqref="V7"/>
    </sheetView>
  </sheetViews>
  <sheetFormatPr defaultColWidth="9.00390625" defaultRowHeight="13.5"/>
  <cols>
    <col min="1" max="1" width="6.875" style="17" customWidth="1"/>
    <col min="2" max="2" width="5.50390625" style="17" customWidth="1"/>
    <col min="3" max="3" width="47.625" style="17" bestFit="1" customWidth="1"/>
    <col min="4" max="4" width="9.00390625" style="17" customWidth="1"/>
    <col min="5" max="6" width="9.375" style="17" customWidth="1"/>
    <col min="7" max="18" width="9.00390625" style="17" customWidth="1"/>
    <col min="19" max="19" width="9.25390625" style="17" customWidth="1"/>
    <col min="20" max="21" width="9.25390625" style="17" bestFit="1" customWidth="1"/>
    <col min="22" max="24" width="9.00390625" style="17" customWidth="1"/>
    <col min="25" max="25" width="10.625" style="17" customWidth="1"/>
    <col min="26" max="27" width="9.00390625" style="17" customWidth="1"/>
    <col min="28" max="16384" width="9.00390625" style="17" customWidth="1"/>
  </cols>
  <sheetData>
    <row r="1" spans="1:25" ht="15.75" customHeight="1" hidden="1" thickBot="1">
      <c r="A1" s="199"/>
      <c r="B1" s="200"/>
      <c r="C1" s="26"/>
      <c r="D1" s="138" t="b">
        <f>OR(ISNUMBER(D4),ISNUMBER(D18))</f>
        <v>0</v>
      </c>
      <c r="E1" s="139" t="b">
        <f aca="true" t="shared" si="0" ref="E1:X1">OR(ISNUMBER(E4),ISNUMBER(E18))</f>
        <v>0</v>
      </c>
      <c r="F1" s="139" t="b">
        <f t="shared" si="0"/>
        <v>0</v>
      </c>
      <c r="G1" s="139" t="b">
        <f t="shared" si="0"/>
        <v>0</v>
      </c>
      <c r="H1" s="139" t="b">
        <f t="shared" si="0"/>
        <v>0</v>
      </c>
      <c r="I1" s="139" t="b">
        <f t="shared" si="0"/>
        <v>0</v>
      </c>
      <c r="J1" s="139" t="b">
        <f t="shared" si="0"/>
        <v>0</v>
      </c>
      <c r="K1" s="139" t="b">
        <f t="shared" si="0"/>
        <v>0</v>
      </c>
      <c r="L1" s="139" t="b">
        <f t="shared" si="0"/>
        <v>0</v>
      </c>
      <c r="M1" s="139" t="b">
        <f t="shared" si="0"/>
        <v>0</v>
      </c>
      <c r="N1" s="139" t="b">
        <f t="shared" si="0"/>
        <v>0</v>
      </c>
      <c r="O1" s="139" t="b">
        <f t="shared" si="0"/>
        <v>0</v>
      </c>
      <c r="P1" s="139" t="b">
        <f t="shared" si="0"/>
        <v>0</v>
      </c>
      <c r="Q1" s="139" t="b">
        <f t="shared" si="0"/>
        <v>0</v>
      </c>
      <c r="R1" s="139" t="b">
        <f t="shared" si="0"/>
        <v>0</v>
      </c>
      <c r="S1" s="139" t="b">
        <f t="shared" si="0"/>
        <v>0</v>
      </c>
      <c r="T1" s="139" t="b">
        <f t="shared" si="0"/>
        <v>0</v>
      </c>
      <c r="U1" s="139" t="b">
        <f t="shared" si="0"/>
        <v>0</v>
      </c>
      <c r="V1" s="139" t="b">
        <f t="shared" si="0"/>
        <v>0</v>
      </c>
      <c r="W1" s="139" t="b">
        <f t="shared" si="0"/>
        <v>0</v>
      </c>
      <c r="X1" s="140" t="b">
        <f t="shared" si="0"/>
        <v>0</v>
      </c>
      <c r="Y1" s="44"/>
    </row>
    <row r="2" spans="1:25" ht="18" customHeight="1" hidden="1" thickBot="1">
      <c r="A2" s="279"/>
      <c r="B2" s="280"/>
      <c r="C2" s="125"/>
      <c r="D2" s="122">
        <f>IF(D4="",,COUNTIF($D$4:D4,D4))</f>
        <v>0</v>
      </c>
      <c r="E2" s="123">
        <f>IF(E4="",,COUNTIF($D$4:E4,E4))</f>
        <v>0</v>
      </c>
      <c r="F2" s="123">
        <f>IF(F4="",,COUNTIF($D$4:F4,F4))</f>
        <v>0</v>
      </c>
      <c r="G2" s="123">
        <f>IF(G4="",,COUNTIF($D$4:G4,G4))</f>
        <v>0</v>
      </c>
      <c r="H2" s="123">
        <f>IF(H4="",,COUNTIF($D$4:H4,H4))</f>
        <v>0</v>
      </c>
      <c r="I2" s="124">
        <f>IF(I4="",,COUNTIF($D$4:I4,I4))</f>
        <v>0</v>
      </c>
      <c r="J2" s="123">
        <f>IF(J4="",,COUNTIF($D$4:J4,J4))</f>
        <v>0</v>
      </c>
      <c r="K2" s="123">
        <f>IF(K4="",,COUNTIF($D$4:K4,K4))</f>
        <v>0</v>
      </c>
      <c r="L2" s="123">
        <f>IF(L4="",,COUNTIF($D$4:L4,L4))</f>
        <v>0</v>
      </c>
      <c r="M2" s="123">
        <f>IF(M4="",,COUNTIF($D$4:M4,M4))</f>
        <v>0</v>
      </c>
      <c r="N2" s="123">
        <f>IF(N4="",,COUNTIF($D$4:N4,N4))</f>
        <v>0</v>
      </c>
      <c r="O2" s="123">
        <f>IF(O4="",,COUNTIF($D$4:O4,O4))</f>
        <v>0</v>
      </c>
      <c r="P2" s="123">
        <f>IF(P4="",,COUNTIF($D$4:P4,P4))</f>
        <v>0</v>
      </c>
      <c r="Q2" s="123">
        <f>IF(Q4="",,COUNTIF($D$4:Q4,Q4))</f>
        <v>0</v>
      </c>
      <c r="R2" s="123">
        <f>IF(R4="",,COUNTIF($D$4:R4,R4))</f>
        <v>0</v>
      </c>
      <c r="S2" s="123">
        <f>IF(S4="",,COUNTIF($D$4:S4,S4))</f>
        <v>0</v>
      </c>
      <c r="T2" s="123">
        <f>IF(T4="",,COUNTIF($D$4:T4,T4))</f>
        <v>0</v>
      </c>
      <c r="U2" s="123">
        <f>IF(U4="",,COUNTIF($D$4:U4,U4))</f>
        <v>0</v>
      </c>
      <c r="V2" s="123">
        <f>IF(V4="",,COUNTIF($D$4:V4,V4))</f>
        <v>0</v>
      </c>
      <c r="W2" s="123">
        <f>IF(W4="",,COUNTIF($D$4:W4,W4))</f>
        <v>0</v>
      </c>
      <c r="X2" s="123">
        <f>IF(X4="",,COUNTIF($D$4:X4,X4))</f>
        <v>0</v>
      </c>
      <c r="Y2" s="55" t="s">
        <v>65</v>
      </c>
    </row>
    <row r="3" spans="1:25" ht="43.5" customHeight="1" thickBot="1">
      <c r="A3" s="281" t="s">
        <v>226</v>
      </c>
      <c r="B3" s="282"/>
      <c r="C3" s="126" t="s">
        <v>225</v>
      </c>
      <c r="D3" s="127" t="s">
        <v>166</v>
      </c>
      <c r="E3" s="128" t="s">
        <v>167</v>
      </c>
      <c r="F3" s="128" t="s">
        <v>168</v>
      </c>
      <c r="G3" s="128" t="s">
        <v>169</v>
      </c>
      <c r="H3" s="132" t="s">
        <v>227</v>
      </c>
      <c r="I3" s="129" t="s">
        <v>214</v>
      </c>
      <c r="J3" s="128" t="s">
        <v>173</v>
      </c>
      <c r="K3" s="128" t="s">
        <v>174</v>
      </c>
      <c r="L3" s="128" t="s">
        <v>175</v>
      </c>
      <c r="M3" s="129" t="s">
        <v>176</v>
      </c>
      <c r="N3" s="129" t="s">
        <v>177</v>
      </c>
      <c r="O3" s="128" t="s">
        <v>178</v>
      </c>
      <c r="P3" s="128" t="s">
        <v>179</v>
      </c>
      <c r="Q3" s="130" t="s">
        <v>184</v>
      </c>
      <c r="R3" s="128" t="s">
        <v>181</v>
      </c>
      <c r="S3" s="131" t="s">
        <v>64</v>
      </c>
      <c r="T3" s="129" t="s">
        <v>187</v>
      </c>
      <c r="U3" s="132" t="s">
        <v>188</v>
      </c>
      <c r="V3" s="128" t="s">
        <v>159</v>
      </c>
      <c r="W3" s="133" t="s">
        <v>189</v>
      </c>
      <c r="X3" s="137" t="s">
        <v>241</v>
      </c>
      <c r="Y3" s="134" t="s">
        <v>65</v>
      </c>
    </row>
    <row r="4" spans="1:25" ht="13.5">
      <c r="A4" s="205" t="s">
        <v>110</v>
      </c>
      <c r="B4" s="135"/>
      <c r="C4" s="136" t="s">
        <v>124</v>
      </c>
      <c r="D4" s="141">
        <f>IF('入力様式1'!D4=0,IF('入力様式1'!D18=0,"",0),'入力様式1'!D4)</f>
      </c>
      <c r="E4" s="142">
        <f>IF('入力様式1'!E4=0,IF('入力様式1'!E18=0,"",0),'入力様式1'!E4)</f>
      </c>
      <c r="F4" s="142">
        <f>IF('入力様式1'!F4=0,IF('入力様式1'!F18=0,"",0),'入力様式1'!F4)</f>
      </c>
      <c r="G4" s="142">
        <f>IF('入力様式1'!G4=0,IF('入力様式1'!G18=0,"",0),'入力様式1'!G4)</f>
      </c>
      <c r="H4" s="142">
        <f>IF('入力様式1'!H4=0,IF('入力様式1'!H18=0,"",0),'入力様式1'!H4)</f>
      </c>
      <c r="I4" s="142">
        <f>IF('入力様式1'!I4+'入力様式1'!J4=0,IF('入力様式1'!I18+'入力様式1'!I18=0,"",0),'入力様式1'!I4+'入力様式1'!J4)</f>
      </c>
      <c r="J4" s="142">
        <f>IF('入力様式1'!K4=0,IF('入力様式1'!K18=0,"",0),'入力様式1'!K4)</f>
      </c>
      <c r="K4" s="142">
        <f>IF('入力様式1'!L4=0,IF('入力様式1'!L18=0,"",0),'入力様式1'!L4)</f>
      </c>
      <c r="L4" s="142">
        <f>IF('入力様式1'!M4=0,IF('入力様式1'!M18=0,"",0),'入力様式1'!M4)</f>
      </c>
      <c r="M4" s="142">
        <f>IF('入力様式1'!N4=0,IF('入力様式1'!N18=0,"",0),'入力様式1'!N4)</f>
      </c>
      <c r="N4" s="142">
        <f>IF('入力様式1'!O4=0,IF('入力様式1'!O18=0,"",0),'入力様式1'!O4)</f>
      </c>
      <c r="O4" s="142">
        <f>IF('入力様式1'!P4=0,IF('入力様式1'!P18=0,"",0),'入力様式1'!P4)</f>
      </c>
      <c r="P4" s="142">
        <f>IF('入力様式1'!Q4=0,IF('入力様式1'!Q18=0,"",0),'入力様式1'!Q4)</f>
      </c>
      <c r="Q4" s="142">
        <f>IF('入力様式1'!R4+'入力様式1'!S4+'入力様式1'!T4=0,IF('入力様式1'!R18+'入力様式1'!S18+'入力様式1'!T18=0,"",0),'入力様式1'!R4+'入力様式1'!S4+'入力様式1'!T4)</f>
      </c>
      <c r="R4" s="142">
        <f>IF('入力様式1'!U4=0,IF('入力様式1'!U18=0,"",0),'入力様式1'!U4)</f>
      </c>
      <c r="S4" s="142">
        <f>IF('入力様式1'!V4+'入力様式1'!W4+'入力様式1'!X4+'入力様式1'!Y4=0,IF('入力様式1'!V18+'入力様式1'!W18+'入力様式1'!X18+'入力様式1'!Y18=0,"",0),'入力様式1'!V4+'入力様式1'!W4+'入力様式1'!X4+'入力様式1'!Y4)</f>
      </c>
      <c r="T4" s="142">
        <f>IF('入力様式1'!Z4=0,IF('入力様式1'!Z18=0,"",0),'入力様式1'!Z4)</f>
      </c>
      <c r="U4" s="142">
        <f>IF('入力様式1'!AA4=0,IF('入力様式1'!AA18=0,"",0),'入力様式1'!AA4)</f>
      </c>
      <c r="V4" s="142">
        <f>IF('入力様式1'!AB4=0,IF('入力様式1'!AB18=0,"",0),'入力様式1'!AB4)</f>
      </c>
      <c r="W4" s="142">
        <f>IF('入力様式1'!AC4=0,IF('入力様式1'!AC18=0,"",0),'入力様式1'!AC4)</f>
      </c>
      <c r="X4" s="142">
        <f>IF('入力様式1'!AD4+'入力様式1'!AE4=0,IF('入力様式1'!AD18+'入力様式1'!AE18=0,"",0),'入力様式1'!AD4+'入力様式1'!AE4)</f>
      </c>
      <c r="Y4" s="48">
        <f aca="true" t="shared" si="1" ref="Y4:Y31">SUM(D4:X4)</f>
        <v>0</v>
      </c>
    </row>
    <row r="5" spans="1:25" ht="13.5">
      <c r="A5" s="206"/>
      <c r="B5" s="209" t="s">
        <v>69</v>
      </c>
      <c r="C5" s="38" t="s">
        <v>125</v>
      </c>
      <c r="D5" s="143">
        <f>IF('入力様式1'!D5=0,IF('入力様式1'!D19=0,"",0),'入力様式1'!D5)</f>
      </c>
      <c r="E5" s="144">
        <f>IF('入力様式1'!E5=0,IF('入力様式1'!E19=0,"",0),'入力様式1'!E5)</f>
      </c>
      <c r="F5" s="144">
        <f>IF('入力様式1'!F5=0,IF('入力様式1'!F19=0,"",0),'入力様式1'!F5)</f>
      </c>
      <c r="G5" s="144">
        <f>IF('入力様式1'!G5=0,IF('入力様式1'!G19=0,"",0),'入力様式1'!G5)</f>
      </c>
      <c r="H5" s="144">
        <f>IF('入力様式1'!H5=0,IF('入力様式1'!H19=0,"",0),'入力様式1'!H5)</f>
      </c>
      <c r="I5" s="144">
        <f>IF('入力様式1'!I5+'入力様式1'!J5=0,IF('入力様式1'!I19+'入力様式1'!I19=0,"",0),'入力様式1'!I5+'入力様式1'!J5)</f>
      </c>
      <c r="J5" s="144">
        <f>IF('入力様式1'!K5=0,IF('入力様式1'!K19=0,"",0),'入力様式1'!K5)</f>
      </c>
      <c r="K5" s="144">
        <f>IF('入力様式1'!L5=0,IF('入力様式1'!L19=0,"",0),'入力様式1'!L5)</f>
      </c>
      <c r="L5" s="144">
        <f>IF('入力様式1'!M5=0,IF('入力様式1'!M19=0,"",0),'入力様式1'!M5)</f>
      </c>
      <c r="M5" s="144">
        <f>IF('入力様式1'!N5=0,IF('入力様式1'!N19=0,"",0),'入力様式1'!N5)</f>
      </c>
      <c r="N5" s="144">
        <f>IF('入力様式1'!O5=0,IF('入力様式1'!O19=0,"",0),'入力様式1'!O5)</f>
      </c>
      <c r="O5" s="144">
        <f>IF('入力様式1'!P5=0,IF('入力様式1'!P19=0,"",0),'入力様式1'!P5)</f>
      </c>
      <c r="P5" s="144">
        <f>IF('入力様式1'!Q5=0,IF('入力様式1'!Q19=0,"",0),'入力様式1'!Q5)</f>
      </c>
      <c r="Q5" s="144">
        <f>IF('入力様式1'!R5+'入力様式1'!S5+'入力様式1'!T5=0,IF('入力様式1'!R19+'入力様式1'!S19+'入力様式1'!T19=0,"",0),'入力様式1'!R5+'入力様式1'!S5+'入力様式1'!T5)</f>
      </c>
      <c r="R5" s="144">
        <f>IF('入力様式1'!U5=0,IF('入力様式1'!U19=0,"",0),'入力様式1'!U5)</f>
      </c>
      <c r="S5" s="144">
        <f>IF('入力様式1'!V5+'入力様式1'!W5+'入力様式1'!X5+'入力様式1'!Y5=0,IF('入力様式1'!V19+'入力様式1'!W19+'入力様式1'!X19+'入力様式1'!Y19=0,"",0),'入力様式1'!V5+'入力様式1'!W5+'入力様式1'!X5+'入力様式1'!Y5)</f>
      </c>
      <c r="T5" s="144">
        <f>IF('入力様式1'!Z5=0,IF('入力様式1'!Z19=0,"",0),'入力様式1'!Z5)</f>
      </c>
      <c r="U5" s="144">
        <f>IF('入力様式1'!AA5=0,IF('入力様式1'!AA19=0,"",0),'入力様式1'!AA5)</f>
      </c>
      <c r="V5" s="144">
        <f>IF('入力様式1'!AB5=0,IF('入力様式1'!AB19=0,"",0),'入力様式1'!AB5)</f>
      </c>
      <c r="W5" s="144">
        <f>IF('入力様式1'!AC5=0,IF('入力様式1'!AC19=0,"",0),'入力様式1'!AC5)</f>
      </c>
      <c r="X5" s="144">
        <f>IF('入力様式1'!AD5+'入力様式1'!AE5=0,IF('入力様式1'!AD19+'入力様式1'!AE19=0,"",0),'入力様式1'!AD5+'入力様式1'!AE5)</f>
      </c>
      <c r="Y5" s="45">
        <f t="shared" si="1"/>
        <v>0</v>
      </c>
    </row>
    <row r="6" spans="1:25" ht="13.5">
      <c r="A6" s="206"/>
      <c r="B6" s="210"/>
      <c r="C6" s="39" t="s">
        <v>126</v>
      </c>
      <c r="D6" s="145">
        <f>IF('入力様式1'!D6=0,IF('入力様式1'!D20=0,"",0),'入力様式1'!D6)</f>
      </c>
      <c r="E6" s="146">
        <f>IF('入力様式1'!E6=0,IF('入力様式1'!E20=0,"",0),'入力様式1'!E6)</f>
      </c>
      <c r="F6" s="146">
        <f>IF('入力様式1'!F6=0,IF('入力様式1'!F20=0,"",0),'入力様式1'!F6)</f>
      </c>
      <c r="G6" s="146">
        <f>IF('入力様式1'!G6=0,IF('入力様式1'!G20=0,"",0),'入力様式1'!G6)</f>
      </c>
      <c r="H6" s="146">
        <f>IF('入力様式1'!H6=0,IF('入力様式1'!H20=0,"",0),'入力様式1'!H6)</f>
      </c>
      <c r="I6" s="146">
        <f>IF('入力様式1'!I6+'入力様式1'!J6=0,IF('入力様式1'!I20+'入力様式1'!I20=0,"",0),'入力様式1'!I6+'入力様式1'!J6)</f>
      </c>
      <c r="J6" s="146">
        <f>IF('入力様式1'!K6=0,IF('入力様式1'!K20=0,"",0),'入力様式1'!K6)</f>
      </c>
      <c r="K6" s="146">
        <f>IF('入力様式1'!L6=0,IF('入力様式1'!L20=0,"",0),'入力様式1'!L6)</f>
      </c>
      <c r="L6" s="146">
        <f>IF('入力様式1'!M6=0,IF('入力様式1'!M20=0,"",0),'入力様式1'!M6)</f>
      </c>
      <c r="M6" s="146">
        <f>IF('入力様式1'!N6=0,IF('入力様式1'!N20=0,"",0),'入力様式1'!N6)</f>
      </c>
      <c r="N6" s="146">
        <f>IF('入力様式1'!O6=0,IF('入力様式1'!O20=0,"",0),'入力様式1'!O6)</f>
      </c>
      <c r="O6" s="146">
        <f>IF('入力様式1'!P6=0,IF('入力様式1'!P20=0,"",0),'入力様式1'!P6)</f>
      </c>
      <c r="P6" s="146">
        <f>IF('入力様式1'!Q6=0,IF('入力様式1'!Q20=0,"",0),'入力様式1'!Q6)</f>
      </c>
      <c r="Q6" s="146">
        <f>IF('入力様式1'!R6+'入力様式1'!S6+'入力様式1'!T6=0,IF('入力様式1'!R20+'入力様式1'!S20+'入力様式1'!T20=0,"",0),'入力様式1'!R6+'入力様式1'!S6+'入力様式1'!T6)</f>
      </c>
      <c r="R6" s="146">
        <f>IF('入力様式1'!U6=0,IF('入力様式1'!U20=0,"",0),'入力様式1'!U6)</f>
      </c>
      <c r="S6" s="146">
        <f>IF('入力様式1'!V6+'入力様式1'!W6+'入力様式1'!X6+'入力様式1'!Y6=0,IF('入力様式1'!V20+'入力様式1'!W20+'入力様式1'!X20+'入力様式1'!Y20=0,"",0),'入力様式1'!V6+'入力様式1'!W6+'入力様式1'!X6+'入力様式1'!Y6)</f>
      </c>
      <c r="T6" s="146">
        <f>IF('入力様式1'!Z6=0,IF('入力様式1'!Z20=0,"",0),'入力様式1'!Z6)</f>
      </c>
      <c r="U6" s="146">
        <f>IF('入力様式1'!AA6=0,IF('入力様式1'!AA20=0,"",0),'入力様式1'!AA6)</f>
      </c>
      <c r="V6" s="146">
        <f>IF('入力様式1'!AB6=0,IF('入力様式1'!AB20=0,"",0),'入力様式1'!AB6)</f>
      </c>
      <c r="W6" s="146">
        <f>IF('入力様式1'!AC6=0,IF('入力様式1'!AC20=0,"",0),'入力様式1'!AC6)</f>
      </c>
      <c r="X6" s="146">
        <f>IF('入力様式1'!AD6+'入力様式1'!AE6=0,IF('入力様式1'!AD20+'入力様式1'!AE20=0,"",0),'入力様式1'!AD6+'入力様式1'!AE6)</f>
      </c>
      <c r="Y6" s="46">
        <f t="shared" si="1"/>
        <v>0</v>
      </c>
    </row>
    <row r="7" spans="1:25" ht="13.5">
      <c r="A7" s="206"/>
      <c r="B7" s="210"/>
      <c r="C7" s="39" t="s">
        <v>127</v>
      </c>
      <c r="D7" s="145">
        <f>IF('入力様式1'!D7=0,IF('入力様式1'!D21=0,"",0),'入力様式1'!D7)</f>
      </c>
      <c r="E7" s="146">
        <f>IF('入力様式1'!E7=0,IF('入力様式1'!E21=0,"",0),'入力様式1'!E7)</f>
      </c>
      <c r="F7" s="146">
        <f>IF('入力様式1'!F7=0,IF('入力様式1'!F21=0,"",0),'入力様式1'!F7)</f>
      </c>
      <c r="G7" s="146">
        <f>IF('入力様式1'!G7=0,IF('入力様式1'!G21=0,"",0),'入力様式1'!G7)</f>
      </c>
      <c r="H7" s="146">
        <f>IF('入力様式1'!H7=0,IF('入力様式1'!H21=0,"",0),'入力様式1'!H7)</f>
      </c>
      <c r="I7" s="146">
        <f>IF('入力様式1'!I7+'入力様式1'!J7=0,IF('入力様式1'!I21+'入力様式1'!I21=0,"",0),'入力様式1'!I7+'入力様式1'!J7)</f>
      </c>
      <c r="J7" s="146">
        <f>IF('入力様式1'!K7=0,IF('入力様式1'!K21=0,"",0),'入力様式1'!K7)</f>
      </c>
      <c r="K7" s="146">
        <f>IF('入力様式1'!L7=0,IF('入力様式1'!L21=0,"",0),'入力様式1'!L7)</f>
      </c>
      <c r="L7" s="146">
        <f>IF('入力様式1'!M7=0,IF('入力様式1'!M21=0,"",0),'入力様式1'!M7)</f>
      </c>
      <c r="M7" s="146">
        <f>IF('入力様式1'!N7=0,IF('入力様式1'!N21=0,"",0),'入力様式1'!N7)</f>
      </c>
      <c r="N7" s="146">
        <f>IF('入力様式1'!O7=0,IF('入力様式1'!O21=0,"",0),'入力様式1'!O7)</f>
      </c>
      <c r="O7" s="146">
        <f>IF('入力様式1'!P7=0,IF('入力様式1'!P21=0,"",0),'入力様式1'!P7)</f>
      </c>
      <c r="P7" s="146">
        <f>IF('入力様式1'!Q7=0,IF('入力様式1'!Q21=0,"",0),'入力様式1'!Q7)</f>
      </c>
      <c r="Q7" s="146">
        <f>IF('入力様式1'!R7+'入力様式1'!S7+'入力様式1'!T7=0,IF('入力様式1'!R21+'入力様式1'!S21+'入力様式1'!T21=0,"",0),'入力様式1'!R7+'入力様式1'!S7+'入力様式1'!T7)</f>
      </c>
      <c r="R7" s="146">
        <f>IF('入力様式1'!U7=0,IF('入力様式1'!U21=0,"",0),'入力様式1'!U7)</f>
      </c>
      <c r="S7" s="146">
        <f>IF('入力様式1'!V7+'入力様式1'!W7+'入力様式1'!X7+'入力様式1'!Y7=0,IF('入力様式1'!V21+'入力様式1'!W21+'入力様式1'!X21+'入力様式1'!Y21=0,"",0),'入力様式1'!V7+'入力様式1'!W7+'入力様式1'!X7+'入力様式1'!Y7)</f>
      </c>
      <c r="T7" s="146">
        <f>IF('入力様式1'!Z7=0,IF('入力様式1'!Z21=0,"",0),'入力様式1'!Z7)</f>
      </c>
      <c r="U7" s="146">
        <f>IF('入力様式1'!AA7=0,IF('入力様式1'!AA21=0,"",0),'入力様式1'!AA7)</f>
      </c>
      <c r="V7" s="146">
        <f>IF('入力様式1'!AB7=0,IF('入力様式1'!AB21=0,"",0),'入力様式1'!AB7)</f>
      </c>
      <c r="W7" s="146">
        <f>IF('入力様式1'!AC7=0,IF('入力様式1'!AC21=0,"",0),'入力様式1'!AC7)</f>
      </c>
      <c r="X7" s="146">
        <f>IF('入力様式1'!AD7+'入力様式1'!AE7=0,IF('入力様式1'!AD21+'入力様式1'!AE21=0,"",0),'入力様式1'!AD7+'入力様式1'!AE7)</f>
      </c>
      <c r="Y7" s="46">
        <f t="shared" si="1"/>
        <v>0</v>
      </c>
    </row>
    <row r="8" spans="1:25" ht="13.5">
      <c r="A8" s="206"/>
      <c r="B8" s="210"/>
      <c r="C8" s="39" t="s">
        <v>128</v>
      </c>
      <c r="D8" s="145">
        <f>IF('入力様式1'!D8=0,IF('入力様式1'!D22=0,"",0),'入力様式1'!D8)</f>
      </c>
      <c r="E8" s="146">
        <f>IF('入力様式1'!E8=0,IF('入力様式1'!E22=0,"",0),'入力様式1'!E8)</f>
      </c>
      <c r="F8" s="146">
        <f>IF('入力様式1'!F8=0,IF('入力様式1'!F22=0,"",0),'入力様式1'!F8)</f>
      </c>
      <c r="G8" s="146">
        <f>IF('入力様式1'!G8=0,IF('入力様式1'!G22=0,"",0),'入力様式1'!G8)</f>
      </c>
      <c r="H8" s="146">
        <f>IF('入力様式1'!H8=0,IF('入力様式1'!H22=0,"",0),'入力様式1'!H8)</f>
      </c>
      <c r="I8" s="146">
        <f>IF('入力様式1'!I8+'入力様式1'!J8=0,IF('入力様式1'!I22+'入力様式1'!I22=0,"",0),'入力様式1'!I8+'入力様式1'!J8)</f>
      </c>
      <c r="J8" s="146">
        <f>IF('入力様式1'!K8=0,IF('入力様式1'!K22=0,"",0),'入力様式1'!K8)</f>
      </c>
      <c r="K8" s="146">
        <f>IF('入力様式1'!L8=0,IF('入力様式1'!L22=0,"",0),'入力様式1'!L8)</f>
      </c>
      <c r="L8" s="146">
        <f>IF('入力様式1'!M8=0,IF('入力様式1'!M22=0,"",0),'入力様式1'!M8)</f>
      </c>
      <c r="M8" s="146">
        <f>IF('入力様式1'!N8=0,IF('入力様式1'!N22=0,"",0),'入力様式1'!N8)</f>
      </c>
      <c r="N8" s="146">
        <f>IF('入力様式1'!O8=0,IF('入力様式1'!O22=0,"",0),'入力様式1'!O8)</f>
      </c>
      <c r="O8" s="146">
        <f>IF('入力様式1'!P8=0,IF('入力様式1'!P22=0,"",0),'入力様式1'!P8)</f>
      </c>
      <c r="P8" s="146">
        <f>IF('入力様式1'!Q8=0,IF('入力様式1'!Q22=0,"",0),'入力様式1'!Q8)</f>
      </c>
      <c r="Q8" s="146">
        <f>IF('入力様式1'!R8+'入力様式1'!S8+'入力様式1'!T8=0,IF('入力様式1'!R22+'入力様式1'!S22+'入力様式1'!T22=0,"",0),'入力様式1'!R8+'入力様式1'!S8+'入力様式1'!T8)</f>
      </c>
      <c r="R8" s="146">
        <f>IF('入力様式1'!U8=0,IF('入力様式1'!U22=0,"",0),'入力様式1'!U8)</f>
      </c>
      <c r="S8" s="146">
        <f>IF('入力様式1'!V8+'入力様式1'!W8+'入力様式1'!X8+'入力様式1'!Y8=0,IF('入力様式1'!V22+'入力様式1'!W22+'入力様式1'!X22+'入力様式1'!Y22=0,"",0),'入力様式1'!V8+'入力様式1'!W8+'入力様式1'!X8+'入力様式1'!Y8)</f>
      </c>
      <c r="T8" s="146">
        <f>IF('入力様式1'!Z8=0,IF('入力様式1'!Z22=0,"",0),'入力様式1'!Z8)</f>
      </c>
      <c r="U8" s="146">
        <f>IF('入力様式1'!AA8=0,IF('入力様式1'!AA22=0,"",0),'入力様式1'!AA8)</f>
      </c>
      <c r="V8" s="146">
        <f>IF('入力様式1'!AB8=0,IF('入力様式1'!AB22=0,"",0),'入力様式1'!AB8)</f>
      </c>
      <c r="W8" s="146">
        <f>IF('入力様式1'!AC8=0,IF('入力様式1'!AC22=0,"",0),'入力様式1'!AC8)</f>
      </c>
      <c r="X8" s="146">
        <f>IF('入力様式1'!AD8+'入力様式1'!AE8=0,IF('入力様式1'!AD22+'入力様式1'!AE22=0,"",0),'入力様式1'!AD8+'入力様式1'!AE8)</f>
      </c>
      <c r="Y8" s="46">
        <f t="shared" si="1"/>
        <v>0</v>
      </c>
    </row>
    <row r="9" spans="1:25" ht="13.5">
      <c r="A9" s="206"/>
      <c r="B9" s="210"/>
      <c r="C9" s="39" t="s">
        <v>129</v>
      </c>
      <c r="D9" s="145">
        <f>IF('入力様式1'!D9=0,IF('入力様式1'!D23=0,"",0),'入力様式1'!D9)</f>
      </c>
      <c r="E9" s="146">
        <f>IF('入力様式1'!E9=0,IF('入力様式1'!E23=0,"",0),'入力様式1'!E9)</f>
      </c>
      <c r="F9" s="146">
        <f>IF('入力様式1'!F9=0,IF('入力様式1'!F23=0,"",0),'入力様式1'!F9)</f>
      </c>
      <c r="G9" s="146">
        <f>IF('入力様式1'!G9=0,IF('入力様式1'!G23=0,"",0),'入力様式1'!G9)</f>
      </c>
      <c r="H9" s="146">
        <f>IF('入力様式1'!H9=0,IF('入力様式1'!H23=0,"",0),'入力様式1'!H9)</f>
      </c>
      <c r="I9" s="146">
        <f>IF('入力様式1'!I9+'入力様式1'!J9=0,IF('入力様式1'!I23+'入力様式1'!I23=0,"",0),'入力様式1'!I9+'入力様式1'!J9)</f>
      </c>
      <c r="J9" s="146">
        <f>IF('入力様式1'!K9=0,IF('入力様式1'!K23=0,"",0),'入力様式1'!K9)</f>
      </c>
      <c r="K9" s="146">
        <f>IF('入力様式1'!L9=0,IF('入力様式1'!L23=0,"",0),'入力様式1'!L9)</f>
      </c>
      <c r="L9" s="146">
        <f>IF('入力様式1'!M9=0,IF('入力様式1'!M23=0,"",0),'入力様式1'!M9)</f>
      </c>
      <c r="M9" s="146">
        <f>IF('入力様式1'!N9=0,IF('入力様式1'!N23=0,"",0),'入力様式1'!N9)</f>
      </c>
      <c r="N9" s="146">
        <f>IF('入力様式1'!O9=0,IF('入力様式1'!O23=0,"",0),'入力様式1'!O9)</f>
      </c>
      <c r="O9" s="146">
        <f>IF('入力様式1'!P9=0,IF('入力様式1'!P23=0,"",0),'入力様式1'!P9)</f>
      </c>
      <c r="P9" s="146">
        <f>IF('入力様式1'!Q9=0,IF('入力様式1'!Q23=0,"",0),'入力様式1'!Q9)</f>
      </c>
      <c r="Q9" s="146">
        <f>IF('入力様式1'!R9+'入力様式1'!S9+'入力様式1'!T9=0,IF('入力様式1'!R23+'入力様式1'!S23+'入力様式1'!T23=0,"",0),'入力様式1'!R9+'入力様式1'!S9+'入力様式1'!T9)</f>
      </c>
      <c r="R9" s="146">
        <f>IF('入力様式1'!U9=0,IF('入力様式1'!U23=0,"",0),'入力様式1'!U9)</f>
      </c>
      <c r="S9" s="146">
        <f>IF('入力様式1'!V9+'入力様式1'!W9+'入力様式1'!X9+'入力様式1'!Y9=0,IF('入力様式1'!V23+'入力様式1'!W23+'入力様式1'!X23+'入力様式1'!Y23=0,"",0),'入力様式1'!V9+'入力様式1'!W9+'入力様式1'!X9+'入力様式1'!Y9)</f>
      </c>
      <c r="T9" s="146">
        <f>IF('入力様式1'!Z9=0,IF('入力様式1'!Z23=0,"",0),'入力様式1'!Z9)</f>
      </c>
      <c r="U9" s="146">
        <f>IF('入力様式1'!AA9=0,IF('入力様式1'!AA23=0,"",0),'入力様式1'!AA9)</f>
      </c>
      <c r="V9" s="146">
        <f>IF('入力様式1'!AB9=0,IF('入力様式1'!AB23=0,"",0),'入力様式1'!AB9)</f>
      </c>
      <c r="W9" s="146">
        <f>IF('入力様式1'!AC9=0,IF('入力様式1'!AC23=0,"",0),'入力様式1'!AC9)</f>
      </c>
      <c r="X9" s="146">
        <f>IF('入力様式1'!AD9+'入力様式1'!AE9=0,IF('入力様式1'!AD23+'入力様式1'!AE23=0,"",0),'入力様式1'!AD9+'入力様式1'!AE9)</f>
      </c>
      <c r="Y9" s="46">
        <f t="shared" si="1"/>
        <v>0</v>
      </c>
    </row>
    <row r="10" spans="1:25" ht="13.5">
      <c r="A10" s="206"/>
      <c r="B10" s="210"/>
      <c r="C10" s="39" t="s">
        <v>130</v>
      </c>
      <c r="D10" s="145">
        <f>IF('入力様式1'!D10=0,IF('入力様式1'!D24=0,"",0),'入力様式1'!D10)</f>
      </c>
      <c r="E10" s="146">
        <f>IF('入力様式1'!E10=0,IF('入力様式1'!E24=0,"",0),'入力様式1'!E10)</f>
      </c>
      <c r="F10" s="146">
        <f>IF('入力様式1'!F10=0,IF('入力様式1'!F24=0,"",0),'入力様式1'!F10)</f>
      </c>
      <c r="G10" s="146">
        <f>IF('入力様式1'!G10=0,IF('入力様式1'!G24=0,"",0),'入力様式1'!G10)</f>
      </c>
      <c r="H10" s="146">
        <f>IF('入力様式1'!H10=0,IF('入力様式1'!H24=0,"",0),'入力様式1'!H10)</f>
      </c>
      <c r="I10" s="146">
        <f>IF('入力様式1'!I10+'入力様式1'!J10=0,IF('入力様式1'!I24+'入力様式1'!I24=0,"",0),'入力様式1'!I10+'入力様式1'!J10)</f>
      </c>
      <c r="J10" s="146">
        <f>IF('入力様式1'!K10=0,IF('入力様式1'!K24=0,"",0),'入力様式1'!K10)</f>
      </c>
      <c r="K10" s="146">
        <f>IF('入力様式1'!L10=0,IF('入力様式1'!L24=0,"",0),'入力様式1'!L10)</f>
      </c>
      <c r="L10" s="146">
        <f>IF('入力様式1'!M10=0,IF('入力様式1'!M24=0,"",0),'入力様式1'!M10)</f>
      </c>
      <c r="M10" s="146">
        <f>IF('入力様式1'!N10=0,IF('入力様式1'!N24=0,"",0),'入力様式1'!N10)</f>
      </c>
      <c r="N10" s="146">
        <f>IF('入力様式1'!O10=0,IF('入力様式1'!O24=0,"",0),'入力様式1'!O10)</f>
      </c>
      <c r="O10" s="146">
        <f>IF('入力様式1'!P10=0,IF('入力様式1'!P24=0,"",0),'入力様式1'!P10)</f>
      </c>
      <c r="P10" s="146">
        <f>IF('入力様式1'!Q10=0,IF('入力様式1'!Q24=0,"",0),'入力様式1'!Q10)</f>
      </c>
      <c r="Q10" s="146">
        <f>IF('入力様式1'!R10+'入力様式1'!S10+'入力様式1'!T10=0,IF('入力様式1'!R24+'入力様式1'!S24+'入力様式1'!T24=0,"",0),'入力様式1'!R10+'入力様式1'!S10+'入力様式1'!T10)</f>
      </c>
      <c r="R10" s="146">
        <f>IF('入力様式1'!U10=0,IF('入力様式1'!U24=0,"",0),'入力様式1'!U10)</f>
      </c>
      <c r="S10" s="146">
        <f>IF('入力様式1'!V10+'入力様式1'!W10+'入力様式1'!X10+'入力様式1'!Y10=0,IF('入力様式1'!V24+'入力様式1'!W24+'入力様式1'!X24+'入力様式1'!Y24=0,"",0),'入力様式1'!V10+'入力様式1'!W10+'入力様式1'!X10+'入力様式1'!Y10)</f>
      </c>
      <c r="T10" s="146">
        <f>IF('入力様式1'!Z10=0,IF('入力様式1'!Z24=0,"",0),'入力様式1'!Z10)</f>
      </c>
      <c r="U10" s="146">
        <f>IF('入力様式1'!AA10=0,IF('入力様式1'!AA24=0,"",0),'入力様式1'!AA10)</f>
      </c>
      <c r="V10" s="146">
        <f>IF('入力様式1'!AB10=0,IF('入力様式1'!AB24=0,"",0),'入力様式1'!AB10)</f>
      </c>
      <c r="W10" s="146">
        <f>IF('入力様式1'!AC10=0,IF('入力様式1'!AC24=0,"",0),'入力様式1'!AC10)</f>
      </c>
      <c r="X10" s="146">
        <f>IF('入力様式1'!AD10+'入力様式1'!AE10=0,IF('入力様式1'!AD24+'入力様式1'!AE24=0,"",0),'入力様式1'!AD10+'入力様式1'!AE10)</f>
      </c>
      <c r="Y10" s="46">
        <f t="shared" si="1"/>
        <v>0</v>
      </c>
    </row>
    <row r="11" spans="1:25" ht="13.5">
      <c r="A11" s="206"/>
      <c r="B11" s="210"/>
      <c r="C11" s="39" t="s">
        <v>131</v>
      </c>
      <c r="D11" s="145">
        <f>IF('入力様式1'!D11=0,IF('入力様式1'!D25=0,"",0),'入力様式1'!D11)</f>
      </c>
      <c r="E11" s="146">
        <f>IF('入力様式1'!E11=0,IF('入力様式1'!E25=0,"",0),'入力様式1'!E11)</f>
      </c>
      <c r="F11" s="146">
        <f>IF('入力様式1'!F11=0,IF('入力様式1'!F25=0,"",0),'入力様式1'!F11)</f>
      </c>
      <c r="G11" s="146">
        <f>IF('入力様式1'!G11=0,IF('入力様式1'!G25=0,"",0),'入力様式1'!G11)</f>
      </c>
      <c r="H11" s="146">
        <f>IF('入力様式1'!H11=0,IF('入力様式1'!H25=0,"",0),'入力様式1'!H11)</f>
      </c>
      <c r="I11" s="146">
        <f>IF('入力様式1'!I11+'入力様式1'!J11=0,IF('入力様式1'!I25+'入力様式1'!I25=0,"",0),'入力様式1'!I11+'入力様式1'!J11)</f>
      </c>
      <c r="J11" s="146">
        <f>IF('入力様式1'!K11=0,IF('入力様式1'!K25=0,"",0),'入力様式1'!K11)</f>
      </c>
      <c r="K11" s="146">
        <f>IF('入力様式1'!L11=0,IF('入力様式1'!L25=0,"",0),'入力様式1'!L11)</f>
      </c>
      <c r="L11" s="146">
        <f>IF('入力様式1'!M11=0,IF('入力様式1'!M25=0,"",0),'入力様式1'!M11)</f>
      </c>
      <c r="M11" s="146">
        <f>IF('入力様式1'!N11=0,IF('入力様式1'!N25=0,"",0),'入力様式1'!N11)</f>
      </c>
      <c r="N11" s="146">
        <f>IF('入力様式1'!O11=0,IF('入力様式1'!O25=0,"",0),'入力様式1'!O11)</f>
      </c>
      <c r="O11" s="146">
        <f>IF('入力様式1'!P11=0,IF('入力様式1'!P25=0,"",0),'入力様式1'!P11)</f>
      </c>
      <c r="P11" s="146">
        <f>IF('入力様式1'!Q11=0,IF('入力様式1'!Q25=0,"",0),'入力様式1'!Q11)</f>
      </c>
      <c r="Q11" s="146">
        <f>IF('入力様式1'!R11+'入力様式1'!S11+'入力様式1'!T11=0,IF('入力様式1'!R25+'入力様式1'!S25+'入力様式1'!T25=0,"",0),'入力様式1'!R11+'入力様式1'!S11+'入力様式1'!T11)</f>
      </c>
      <c r="R11" s="146">
        <f>IF('入力様式1'!U11=0,IF('入力様式1'!U25=0,"",0),'入力様式1'!U11)</f>
      </c>
      <c r="S11" s="146">
        <f>IF('入力様式1'!V11+'入力様式1'!W11+'入力様式1'!X11+'入力様式1'!Y11=0,IF('入力様式1'!V25+'入力様式1'!W25+'入力様式1'!X25+'入力様式1'!Y25=0,"",0),'入力様式1'!V11+'入力様式1'!W11+'入力様式1'!X11+'入力様式1'!Y11)</f>
      </c>
      <c r="T11" s="146">
        <f>IF('入力様式1'!Z11=0,IF('入力様式1'!Z25=0,"",0),'入力様式1'!Z11)</f>
      </c>
      <c r="U11" s="146">
        <f>IF('入力様式1'!AA11=0,IF('入力様式1'!AA25=0,"",0),'入力様式1'!AA11)</f>
      </c>
      <c r="V11" s="146">
        <f>IF('入力様式1'!AB11=0,IF('入力様式1'!AB25=0,"",0),'入力様式1'!AB11)</f>
      </c>
      <c r="W11" s="146">
        <f>IF('入力様式1'!AC11=0,IF('入力様式1'!AC25=0,"",0),'入力様式1'!AC11)</f>
      </c>
      <c r="X11" s="146">
        <f>IF('入力様式1'!AD11+'入力様式1'!AE11=0,IF('入力様式1'!AD25+'入力様式1'!AE25=0,"",0),'入力様式1'!AD11+'入力様式1'!AE11)</f>
      </c>
      <c r="Y11" s="46">
        <f t="shared" si="1"/>
        <v>0</v>
      </c>
    </row>
    <row r="12" spans="1:25" ht="13.5">
      <c r="A12" s="206"/>
      <c r="B12" s="211"/>
      <c r="C12" s="40" t="s">
        <v>132</v>
      </c>
      <c r="D12" s="147">
        <f>IF('入力様式1'!D12=0,IF('入力様式1'!D26=0,"",0),'入力様式1'!D12)</f>
      </c>
      <c r="E12" s="148">
        <f>IF('入力様式1'!E12=0,IF('入力様式1'!E26=0,"",0),'入力様式1'!E12)</f>
      </c>
      <c r="F12" s="148">
        <f>IF('入力様式1'!F12=0,IF('入力様式1'!F26=0,"",0),'入力様式1'!F12)</f>
      </c>
      <c r="G12" s="148">
        <f>IF('入力様式1'!G12=0,IF('入力様式1'!G26=0,"",0),'入力様式1'!G12)</f>
      </c>
      <c r="H12" s="148">
        <f>IF('入力様式1'!H12=0,IF('入力様式1'!H26=0,"",0),'入力様式1'!H12)</f>
      </c>
      <c r="I12" s="148">
        <f>IF('入力様式1'!I12+'入力様式1'!J12=0,IF('入力様式1'!I26+'入力様式1'!I26=0,"",0),'入力様式1'!I12+'入力様式1'!J12)</f>
      </c>
      <c r="J12" s="148">
        <f>IF('入力様式1'!K12=0,IF('入力様式1'!K26=0,"",0),'入力様式1'!K12)</f>
      </c>
      <c r="K12" s="148">
        <f>IF('入力様式1'!L12=0,IF('入力様式1'!L26=0,"",0),'入力様式1'!L12)</f>
      </c>
      <c r="L12" s="148">
        <f>IF('入力様式1'!M12=0,IF('入力様式1'!M26=0,"",0),'入力様式1'!M12)</f>
      </c>
      <c r="M12" s="148">
        <f>IF('入力様式1'!N12=0,IF('入力様式1'!N26=0,"",0),'入力様式1'!N12)</f>
      </c>
      <c r="N12" s="148">
        <f>IF('入力様式1'!O12=0,IF('入力様式1'!O26=0,"",0),'入力様式1'!O12)</f>
      </c>
      <c r="O12" s="148">
        <f>IF('入力様式1'!P12=0,IF('入力様式1'!P26=0,"",0),'入力様式1'!P12)</f>
      </c>
      <c r="P12" s="148">
        <f>IF('入力様式1'!Q12=0,IF('入力様式1'!Q26=0,"",0),'入力様式1'!Q12)</f>
      </c>
      <c r="Q12" s="148">
        <f>IF('入力様式1'!R12+'入力様式1'!S12+'入力様式1'!T12=0,IF('入力様式1'!R26+'入力様式1'!S26+'入力様式1'!T26=0,"",0),'入力様式1'!R12+'入力様式1'!S12+'入力様式1'!T12)</f>
      </c>
      <c r="R12" s="148">
        <f>IF('入力様式1'!U12=0,IF('入力様式1'!U26=0,"",0),'入力様式1'!U12)</f>
      </c>
      <c r="S12" s="148">
        <f>IF('入力様式1'!V12+'入力様式1'!W12+'入力様式1'!X12+'入力様式1'!Y12=0,IF('入力様式1'!V26+'入力様式1'!W26+'入力様式1'!X26+'入力様式1'!Y26=0,"",0),'入力様式1'!V12+'入力様式1'!W12+'入力様式1'!X12+'入力様式1'!Y12)</f>
      </c>
      <c r="T12" s="148">
        <f>IF('入力様式1'!Z12=0,IF('入力様式1'!Z26=0,"",0),'入力様式1'!Z12)</f>
      </c>
      <c r="U12" s="148">
        <f>IF('入力様式1'!AA12=0,IF('入力様式1'!AA26=0,"",0),'入力様式1'!AA12)</f>
      </c>
      <c r="V12" s="148">
        <f>IF('入力様式1'!AB12=0,IF('入力様式1'!AB26=0,"",0),'入力様式1'!AB12)</f>
      </c>
      <c r="W12" s="148">
        <f>IF('入力様式1'!AC12=0,IF('入力様式1'!AC26=0,"",0),'入力様式1'!AC12)</f>
      </c>
      <c r="X12" s="148">
        <f>IF('入力様式1'!AD12+'入力様式1'!AE12=0,IF('入力様式1'!AD26+'入力様式1'!AE26=0,"",0),'入力様式1'!AD12+'入力様式1'!AE12)</f>
      </c>
      <c r="Y12" s="47">
        <f t="shared" si="1"/>
        <v>0</v>
      </c>
    </row>
    <row r="13" spans="1:25" ht="13.5">
      <c r="A13" s="207"/>
      <c r="B13" s="209" t="s">
        <v>111</v>
      </c>
      <c r="C13" s="41" t="s">
        <v>133</v>
      </c>
      <c r="D13" s="149">
        <f>IF('入力様式1'!D13=0,IF('入力様式1'!D27=0,"",0),'入力様式1'!D13)</f>
      </c>
      <c r="E13" s="150">
        <f>IF('入力様式1'!E13=0,IF('入力様式1'!E27=0,"",0),'入力様式1'!E13)</f>
      </c>
      <c r="F13" s="150">
        <f>IF('入力様式1'!F13=0,IF('入力様式1'!F27=0,"",0),'入力様式1'!F13)</f>
      </c>
      <c r="G13" s="150">
        <f>IF('入力様式1'!G13=0,IF('入力様式1'!G27=0,"",0),'入力様式1'!G13)</f>
      </c>
      <c r="H13" s="150">
        <f>IF('入力様式1'!H13=0,IF('入力様式1'!H27=0,"",0),'入力様式1'!H13)</f>
      </c>
      <c r="I13" s="150">
        <f>IF('入力様式1'!I13+'入力様式1'!J13=0,IF('入力様式1'!I27+'入力様式1'!I27=0,"",0),'入力様式1'!I13+'入力様式1'!J13)</f>
      </c>
      <c r="J13" s="150">
        <f>IF('入力様式1'!K13=0,IF('入力様式1'!K27=0,"",0),'入力様式1'!K13)</f>
      </c>
      <c r="K13" s="150">
        <f>IF('入力様式1'!L13=0,IF('入力様式1'!L27=0,"",0),'入力様式1'!L13)</f>
      </c>
      <c r="L13" s="150">
        <f>IF('入力様式1'!M13=0,IF('入力様式1'!M27=0,"",0),'入力様式1'!M13)</f>
      </c>
      <c r="M13" s="150">
        <f>IF('入力様式1'!N13=0,IF('入力様式1'!N27=0,"",0),'入力様式1'!N13)</f>
      </c>
      <c r="N13" s="150">
        <f>IF('入力様式1'!O13=0,IF('入力様式1'!O27=0,"",0),'入力様式1'!O13)</f>
      </c>
      <c r="O13" s="150">
        <f>IF('入力様式1'!P13=0,IF('入力様式1'!P27=0,"",0),'入力様式1'!P13)</f>
      </c>
      <c r="P13" s="150">
        <f>IF('入力様式1'!Q13=0,IF('入力様式1'!Q27=0,"",0),'入力様式1'!Q13)</f>
      </c>
      <c r="Q13" s="150">
        <f>IF('入力様式1'!R13+'入力様式1'!S13+'入力様式1'!T13=0,IF('入力様式1'!R27+'入力様式1'!S27+'入力様式1'!T27=0,"",0),'入力様式1'!R13+'入力様式1'!S13+'入力様式1'!T13)</f>
      </c>
      <c r="R13" s="150">
        <f>IF('入力様式1'!U13=0,IF('入力様式1'!U27=0,"",0),'入力様式1'!U13)</f>
      </c>
      <c r="S13" s="150">
        <f>IF('入力様式1'!V13+'入力様式1'!W13+'入力様式1'!X13+'入力様式1'!Y13=0,IF('入力様式1'!V27+'入力様式1'!W27+'入力様式1'!X27+'入力様式1'!Y27=0,"",0),'入力様式1'!V13+'入力様式1'!W13+'入力様式1'!X13+'入力様式1'!Y13)</f>
      </c>
      <c r="T13" s="150">
        <f>IF('入力様式1'!Z13=0,IF('入力様式1'!Z27=0,"",0),'入力様式1'!Z13)</f>
      </c>
      <c r="U13" s="150">
        <f>IF('入力様式1'!AA13=0,IF('入力様式1'!AA27=0,"",0),'入力様式1'!AA13)</f>
      </c>
      <c r="V13" s="150">
        <f>IF('入力様式1'!AB13=0,IF('入力様式1'!AB27=0,"",0),'入力様式1'!AB13)</f>
      </c>
      <c r="W13" s="150">
        <f>IF('入力様式1'!AC13=0,IF('入力様式1'!AC27=0,"",0),'入力様式1'!AC13)</f>
      </c>
      <c r="X13" s="150">
        <f>IF('入力様式1'!AD13+'入力様式1'!AE13=0,IF('入力様式1'!AD27+'入力様式1'!AE27=0,"",0),'入力様式1'!AD13+'入力様式1'!AE13)</f>
      </c>
      <c r="Y13" s="45">
        <f t="shared" si="1"/>
        <v>0</v>
      </c>
    </row>
    <row r="14" spans="1:25" ht="13.5">
      <c r="A14" s="207"/>
      <c r="B14" s="210"/>
      <c r="C14" s="42" t="s">
        <v>134</v>
      </c>
      <c r="D14" s="151">
        <f>IF('入力様式1'!D14=0,IF('入力様式1'!D28=0,"",0),'入力様式1'!D14)</f>
      </c>
      <c r="E14" s="152">
        <f>IF('入力様式1'!E14=0,IF('入力様式1'!E28=0,"",0),'入力様式1'!E14)</f>
      </c>
      <c r="F14" s="152">
        <f>IF('入力様式1'!F14=0,IF('入力様式1'!F28=0,"",0),'入力様式1'!F14)</f>
      </c>
      <c r="G14" s="152">
        <f>IF('入力様式1'!G14=0,IF('入力様式1'!G28=0,"",0),'入力様式1'!G14)</f>
      </c>
      <c r="H14" s="152">
        <f>IF('入力様式1'!H14=0,IF('入力様式1'!H28=0,"",0),'入力様式1'!H14)</f>
      </c>
      <c r="I14" s="152">
        <f>IF('入力様式1'!I14+'入力様式1'!J14=0,IF('入力様式1'!I28+'入力様式1'!I28=0,"",0),'入力様式1'!I14+'入力様式1'!J14)</f>
      </c>
      <c r="J14" s="152">
        <f>IF('入力様式1'!K14=0,IF('入力様式1'!K28=0,"",0),'入力様式1'!K14)</f>
      </c>
      <c r="K14" s="152">
        <f>IF('入力様式1'!L14=0,IF('入力様式1'!L28=0,"",0),'入力様式1'!L14)</f>
      </c>
      <c r="L14" s="152">
        <f>IF('入力様式1'!M14=0,IF('入力様式1'!M28=0,"",0),'入力様式1'!M14)</f>
      </c>
      <c r="M14" s="152">
        <f>IF('入力様式1'!N14=0,IF('入力様式1'!N28=0,"",0),'入力様式1'!N14)</f>
      </c>
      <c r="N14" s="152">
        <f>IF('入力様式1'!O14=0,IF('入力様式1'!O28=0,"",0),'入力様式1'!O14)</f>
      </c>
      <c r="O14" s="152">
        <f>IF('入力様式1'!P14=0,IF('入力様式1'!P28=0,"",0),'入力様式1'!P14)</f>
      </c>
      <c r="P14" s="152">
        <f>IF('入力様式1'!Q14=0,IF('入力様式1'!Q28=0,"",0),'入力様式1'!Q14)</f>
      </c>
      <c r="Q14" s="152">
        <f>IF('入力様式1'!R14+'入力様式1'!S14+'入力様式1'!T14=0,IF('入力様式1'!R28+'入力様式1'!S28+'入力様式1'!T28=0,"",0),'入力様式1'!R14+'入力様式1'!S14+'入力様式1'!T14)</f>
      </c>
      <c r="R14" s="152">
        <f>IF('入力様式1'!U14=0,IF('入力様式1'!U28=0,"",0),'入力様式1'!U14)</f>
      </c>
      <c r="S14" s="152">
        <f>IF('入力様式1'!V14+'入力様式1'!W14+'入力様式1'!X14+'入力様式1'!Y14=0,IF('入力様式1'!V28+'入力様式1'!W28+'入力様式1'!X28+'入力様式1'!Y28=0,"",0),'入力様式1'!V14+'入力様式1'!W14+'入力様式1'!X14+'入力様式1'!Y14)</f>
      </c>
      <c r="T14" s="152">
        <f>IF('入力様式1'!Z14=0,IF('入力様式1'!Z28=0,"",0),'入力様式1'!Z14)</f>
      </c>
      <c r="U14" s="152">
        <f>IF('入力様式1'!AA14=0,IF('入力様式1'!AA28=0,"",0),'入力様式1'!AA14)</f>
      </c>
      <c r="V14" s="152">
        <f>IF('入力様式1'!AB14=0,IF('入力様式1'!AB28=0,"",0),'入力様式1'!AB14)</f>
      </c>
      <c r="W14" s="152">
        <f>IF('入力様式1'!AC14=0,IF('入力様式1'!AC28=0,"",0),'入力様式1'!AC14)</f>
      </c>
      <c r="X14" s="152">
        <f>IF('入力様式1'!AD14+'入力様式1'!AE14=0,IF('入力様式1'!AD28+'入力様式1'!AE28=0,"",0),'入力様式1'!AD14+'入力様式1'!AE14)</f>
      </c>
      <c r="Y14" s="46">
        <f t="shared" si="1"/>
        <v>0</v>
      </c>
    </row>
    <row r="15" spans="1:25" ht="13.5">
      <c r="A15" s="207"/>
      <c r="B15" s="210"/>
      <c r="C15" s="42" t="s">
        <v>135</v>
      </c>
      <c r="D15" s="151">
        <f>IF('入力様式1'!D15=0,IF('入力様式1'!D29=0,"",0),'入力様式1'!D15)</f>
      </c>
      <c r="E15" s="152">
        <f>IF('入力様式1'!E15=0,IF('入力様式1'!E29=0,"",0),'入力様式1'!E15)</f>
      </c>
      <c r="F15" s="152">
        <f>IF('入力様式1'!F15=0,IF('入力様式1'!F29=0,"",0),'入力様式1'!F15)</f>
      </c>
      <c r="G15" s="152">
        <f>IF('入力様式1'!G15=0,IF('入力様式1'!G29=0,"",0),'入力様式1'!G15)</f>
      </c>
      <c r="H15" s="152">
        <f>IF('入力様式1'!H15=0,IF('入力様式1'!H29=0,"",0),'入力様式1'!H15)</f>
      </c>
      <c r="I15" s="152">
        <f>IF('入力様式1'!I15+'入力様式1'!J15=0,IF('入力様式1'!I29+'入力様式1'!I29=0,"",0),'入力様式1'!I15+'入力様式1'!J15)</f>
      </c>
      <c r="J15" s="152">
        <f>IF('入力様式1'!K15=0,IF('入力様式1'!K29=0,"",0),'入力様式1'!K15)</f>
      </c>
      <c r="K15" s="152">
        <f>IF('入力様式1'!L15=0,IF('入力様式1'!L29=0,"",0),'入力様式1'!L15)</f>
      </c>
      <c r="L15" s="152">
        <f>IF('入力様式1'!M15=0,IF('入力様式1'!M29=0,"",0),'入力様式1'!M15)</f>
      </c>
      <c r="M15" s="152">
        <f>IF('入力様式1'!N15=0,IF('入力様式1'!N29=0,"",0),'入力様式1'!N15)</f>
      </c>
      <c r="N15" s="152">
        <f>IF('入力様式1'!O15=0,IF('入力様式1'!O29=0,"",0),'入力様式1'!O15)</f>
      </c>
      <c r="O15" s="152">
        <f>IF('入力様式1'!P15=0,IF('入力様式1'!P29=0,"",0),'入力様式1'!P15)</f>
      </c>
      <c r="P15" s="152">
        <f>IF('入力様式1'!Q15=0,IF('入力様式1'!Q29=0,"",0),'入力様式1'!Q15)</f>
      </c>
      <c r="Q15" s="152">
        <f>IF('入力様式1'!R15+'入力様式1'!S15+'入力様式1'!T15=0,IF('入力様式1'!R29+'入力様式1'!S29+'入力様式1'!T29=0,"",0),'入力様式1'!R15+'入力様式1'!S15+'入力様式1'!T15)</f>
      </c>
      <c r="R15" s="152">
        <f>IF('入力様式1'!U15=0,IF('入力様式1'!U29=0,"",0),'入力様式1'!U15)</f>
      </c>
      <c r="S15" s="152">
        <f>IF('入力様式1'!V15+'入力様式1'!W15+'入力様式1'!X15+'入力様式1'!Y15=0,IF('入力様式1'!V29+'入力様式1'!W29+'入力様式1'!X29+'入力様式1'!Y29=0,"",0),'入力様式1'!V15+'入力様式1'!W15+'入力様式1'!X15+'入力様式1'!Y15)</f>
      </c>
      <c r="T15" s="152">
        <f>IF('入力様式1'!Z15=0,IF('入力様式1'!Z29=0,"",0),'入力様式1'!Z15)</f>
      </c>
      <c r="U15" s="152">
        <f>IF('入力様式1'!AA15=0,IF('入力様式1'!AA29=0,"",0),'入力様式1'!AA15)</f>
      </c>
      <c r="V15" s="152">
        <f>IF('入力様式1'!AB15=0,IF('入力様式1'!AB29=0,"",0),'入力様式1'!AB15)</f>
      </c>
      <c r="W15" s="152">
        <f>IF('入力様式1'!AC15=0,IF('入力様式1'!AC29=0,"",0),'入力様式1'!AC15)</f>
      </c>
      <c r="X15" s="152">
        <f>IF('入力様式1'!AD15+'入力様式1'!AE15=0,IF('入力様式1'!AD29+'入力様式1'!AE29=0,"",0),'入力様式1'!AD15+'入力様式1'!AE15)</f>
      </c>
      <c r="Y15" s="46">
        <f t="shared" si="1"/>
        <v>0</v>
      </c>
    </row>
    <row r="16" spans="1:25" ht="13.5">
      <c r="A16" s="207"/>
      <c r="B16" s="210"/>
      <c r="C16" s="42" t="s">
        <v>136</v>
      </c>
      <c r="D16" s="151">
        <f>IF('入力様式1'!D16=0,IF('入力様式1'!D30=0,"",0),'入力様式1'!D16)</f>
      </c>
      <c r="E16" s="152">
        <f>IF('入力様式1'!E16=0,IF('入力様式1'!E30=0,"",0),'入力様式1'!E16)</f>
      </c>
      <c r="F16" s="152">
        <f>IF('入力様式1'!F16=0,IF('入力様式1'!F30=0,"",0),'入力様式1'!F16)</f>
      </c>
      <c r="G16" s="152">
        <f>IF('入力様式1'!G16=0,IF('入力様式1'!G30=0,"",0),'入力様式1'!G16)</f>
      </c>
      <c r="H16" s="152">
        <f>IF('入力様式1'!H16=0,IF('入力様式1'!H30=0,"",0),'入力様式1'!H16)</f>
      </c>
      <c r="I16" s="152">
        <f>IF('入力様式1'!I16+'入力様式1'!J16=0,IF('入力様式1'!I30+'入力様式1'!I30=0,"",0),'入力様式1'!I16+'入力様式1'!J16)</f>
      </c>
      <c r="J16" s="152">
        <f>IF('入力様式1'!K16=0,IF('入力様式1'!K30=0,"",0),'入力様式1'!K16)</f>
      </c>
      <c r="K16" s="152">
        <f>IF('入力様式1'!L16=0,IF('入力様式1'!L30=0,"",0),'入力様式1'!L16)</f>
      </c>
      <c r="L16" s="152">
        <f>IF('入力様式1'!M16=0,IF('入力様式1'!M30=0,"",0),'入力様式1'!M16)</f>
      </c>
      <c r="M16" s="152">
        <f>IF('入力様式1'!N16=0,IF('入力様式1'!N30=0,"",0),'入力様式1'!N16)</f>
      </c>
      <c r="N16" s="152">
        <f>IF('入力様式1'!O16=0,IF('入力様式1'!O30=0,"",0),'入力様式1'!O16)</f>
      </c>
      <c r="O16" s="152">
        <f>IF('入力様式1'!P16=0,IF('入力様式1'!P30=0,"",0),'入力様式1'!P16)</f>
      </c>
      <c r="P16" s="152">
        <f>IF('入力様式1'!Q16=0,IF('入力様式1'!Q30=0,"",0),'入力様式1'!Q16)</f>
      </c>
      <c r="Q16" s="152">
        <f>IF('入力様式1'!R16+'入力様式1'!S16+'入力様式1'!T16=0,IF('入力様式1'!R30+'入力様式1'!S30+'入力様式1'!T30=0,"",0),'入力様式1'!R16+'入力様式1'!S16+'入力様式1'!T16)</f>
      </c>
      <c r="R16" s="152">
        <f>IF('入力様式1'!U16=0,IF('入力様式1'!U30=0,"",0),'入力様式1'!U16)</f>
      </c>
      <c r="S16" s="152">
        <f>IF('入力様式1'!V16+'入力様式1'!W16+'入力様式1'!X16+'入力様式1'!Y16=0,IF('入力様式1'!V30+'入力様式1'!W30+'入力様式1'!X30+'入力様式1'!Y30=0,"",0),'入力様式1'!V16+'入力様式1'!W16+'入力様式1'!X16+'入力様式1'!Y16)</f>
      </c>
      <c r="T16" s="152">
        <f>IF('入力様式1'!Z16=0,IF('入力様式1'!Z30=0,"",0),'入力様式1'!Z16)</f>
      </c>
      <c r="U16" s="152">
        <f>IF('入力様式1'!AA16=0,IF('入力様式1'!AA30=0,"",0),'入力様式1'!AA16)</f>
      </c>
      <c r="V16" s="152">
        <f>IF('入力様式1'!AB16=0,IF('入力様式1'!AB30=0,"",0),'入力様式1'!AB16)</f>
      </c>
      <c r="W16" s="152">
        <f>IF('入力様式1'!AC16=0,IF('入力様式1'!AC30=0,"",0),'入力様式1'!AC16)</f>
      </c>
      <c r="X16" s="152">
        <f>IF('入力様式1'!AD16+'入力様式1'!AE16=0,IF('入力様式1'!AD30+'入力様式1'!AE30=0,"",0),'入力様式1'!AD16+'入力様式1'!AE16)</f>
      </c>
      <c r="Y16" s="46">
        <f t="shared" si="1"/>
        <v>0</v>
      </c>
    </row>
    <row r="17" spans="1:25" ht="14.25" thickBot="1">
      <c r="A17" s="207"/>
      <c r="B17" s="210"/>
      <c r="C17" s="42" t="s">
        <v>137</v>
      </c>
      <c r="D17" s="153">
        <f>IF('入力様式1'!D17=0,IF('入力様式1'!D31=0,"",0),'入力様式1'!D17)</f>
      </c>
      <c r="E17" s="154">
        <f>IF('入力様式1'!E17=0,IF('入力様式1'!E31=0,"",0),'入力様式1'!E17)</f>
      </c>
      <c r="F17" s="154">
        <f>IF('入力様式1'!F17=0,IF('入力様式1'!F31=0,"",0),'入力様式1'!F17)</f>
      </c>
      <c r="G17" s="154">
        <f>IF('入力様式1'!G17=0,IF('入力様式1'!G31=0,"",0),'入力様式1'!G17)</f>
      </c>
      <c r="H17" s="154">
        <f>IF('入力様式1'!H17=0,IF('入力様式1'!H31=0,"",0),'入力様式1'!H17)</f>
      </c>
      <c r="I17" s="154">
        <f>IF('入力様式1'!I17+'入力様式1'!J17=0,IF('入力様式1'!I31+'入力様式1'!I31=0,"",0),'入力様式1'!I17+'入力様式1'!J17)</f>
      </c>
      <c r="J17" s="154">
        <f>IF('入力様式1'!K17=0,IF('入力様式1'!K31=0,"",0),'入力様式1'!K17)</f>
      </c>
      <c r="K17" s="154">
        <f>IF('入力様式1'!L17=0,IF('入力様式1'!L31=0,"",0),'入力様式1'!L17)</f>
      </c>
      <c r="L17" s="154">
        <f>IF('入力様式1'!M17=0,IF('入力様式1'!M31=0,"",0),'入力様式1'!M17)</f>
      </c>
      <c r="M17" s="154">
        <f>IF('入力様式1'!N17=0,IF('入力様式1'!N31=0,"",0),'入力様式1'!N17)</f>
      </c>
      <c r="N17" s="154">
        <f>IF('入力様式1'!O17=0,IF('入力様式1'!O31=0,"",0),'入力様式1'!O17)</f>
      </c>
      <c r="O17" s="154">
        <f>IF('入力様式1'!P17=0,IF('入力様式1'!P31=0,"",0),'入力様式1'!P17)</f>
      </c>
      <c r="P17" s="154">
        <f>IF('入力様式1'!Q17=0,IF('入力様式1'!Q31=0,"",0),'入力様式1'!Q17)</f>
      </c>
      <c r="Q17" s="154">
        <f>IF('入力様式1'!R17+'入力様式1'!S17+'入力様式1'!T17=0,IF('入力様式1'!R31+'入力様式1'!S31+'入力様式1'!T31=0,"",0),'入力様式1'!R17+'入力様式1'!S17+'入力様式1'!T17)</f>
      </c>
      <c r="R17" s="154">
        <f>IF('入力様式1'!U17=0,IF('入力様式1'!U31=0,"",0),'入力様式1'!U17)</f>
      </c>
      <c r="S17" s="154">
        <f>IF('入力様式1'!V17+'入力様式1'!W17+'入力様式1'!X17+'入力様式1'!Y17=0,IF('入力様式1'!V31+'入力様式1'!W31+'入力様式1'!X31+'入力様式1'!Y31=0,"",0),'入力様式1'!V17+'入力様式1'!W17+'入力様式1'!X17+'入力様式1'!Y17)</f>
      </c>
      <c r="T17" s="154">
        <f>IF('入力様式1'!Z17=0,IF('入力様式1'!Z31=0,"",0),'入力様式1'!Z17)</f>
      </c>
      <c r="U17" s="154">
        <f>IF('入力様式1'!AA17=0,IF('入力様式1'!AA31=0,"",0),'入力様式1'!AA17)</f>
      </c>
      <c r="V17" s="154">
        <f>IF('入力様式1'!AB17=0,IF('入力様式1'!AB31=0,"",0),'入力様式1'!AB17)</f>
      </c>
      <c r="W17" s="154">
        <f>IF('入力様式1'!AC17=0,IF('入力様式1'!AC31=0,"",0),'入力様式1'!AC17)</f>
      </c>
      <c r="X17" s="154">
        <f>IF('入力様式1'!AD17+'入力様式1'!AE17=0,IF('入力様式1'!AD31+'入力様式1'!AE31=0,"",0),'入力様式1'!AD17+'入力様式1'!AE17)</f>
      </c>
      <c r="Y17" s="49">
        <f t="shared" si="1"/>
        <v>0</v>
      </c>
    </row>
    <row r="18" spans="1:25" ht="13.5">
      <c r="A18" s="205" t="s">
        <v>112</v>
      </c>
      <c r="B18" s="36"/>
      <c r="C18" s="37" t="s">
        <v>124</v>
      </c>
      <c r="D18" s="141">
        <f>IF('入力様式1'!D18=0,IF('入力様式1'!D32=0,"",0),'入力様式1'!D18)</f>
      </c>
      <c r="E18" s="142">
        <f>IF('入力様式1'!E18=0,IF('入力様式1'!E32=0,"",0),'入力様式1'!E18)</f>
      </c>
      <c r="F18" s="142">
        <f>IF('入力様式1'!F18=0,IF('入力様式1'!F32=0,"",0),'入力様式1'!F18)</f>
      </c>
      <c r="G18" s="142">
        <f>IF('入力様式1'!G18=0,IF('入力様式1'!G32=0,"",0),'入力様式1'!G18)</f>
      </c>
      <c r="H18" s="142">
        <f>IF('入力様式1'!H18=0,IF('入力様式1'!H32=0,"",0),'入力様式1'!H18)</f>
      </c>
      <c r="I18" s="142">
        <f>IF('入力様式1'!I18+'入力様式1'!J18=0,IF('入力様式1'!I32+'入力様式1'!I32=0,"",0),'入力様式1'!I18+'入力様式1'!J18)</f>
      </c>
      <c r="J18" s="142">
        <f>IF('入力様式1'!K18=0,IF('入力様式1'!K32=0,"",0),'入力様式1'!K18)</f>
      </c>
      <c r="K18" s="142">
        <f>IF('入力様式1'!L18=0,IF('入力様式1'!L32=0,"",0),'入力様式1'!L18)</f>
      </c>
      <c r="L18" s="142">
        <f>IF('入力様式1'!M18=0,IF('入力様式1'!M32=0,"",0),'入力様式1'!M18)</f>
      </c>
      <c r="M18" s="142">
        <f>IF('入力様式1'!N18=0,IF('入力様式1'!N32=0,"",0),'入力様式1'!N18)</f>
      </c>
      <c r="N18" s="142">
        <f>IF('入力様式1'!O18=0,IF('入力様式1'!O32=0,"",0),'入力様式1'!O18)</f>
      </c>
      <c r="O18" s="142">
        <f>IF('入力様式1'!P18=0,IF('入力様式1'!P32=0,"",0),'入力様式1'!P18)</f>
      </c>
      <c r="P18" s="142">
        <f>IF('入力様式1'!Q18=0,IF('入力様式1'!Q32=0,"",0),'入力様式1'!Q18)</f>
      </c>
      <c r="Q18" s="142">
        <f>IF('入力様式1'!R18+'入力様式1'!S18+'入力様式1'!T18=0,IF('入力様式1'!R32+'入力様式1'!S32+'入力様式1'!T32=0,"",0),'入力様式1'!R18+'入力様式1'!S18+'入力様式1'!T18)</f>
      </c>
      <c r="R18" s="142">
        <f>IF('入力様式1'!U18=0,IF('入力様式1'!U32=0,"",0),'入力様式1'!U18)</f>
      </c>
      <c r="S18" s="142">
        <f>IF('入力様式1'!V18+'入力様式1'!W18+'入力様式1'!X18+'入力様式1'!Y18=0,IF('入力様式1'!V32+'入力様式1'!W32+'入力様式1'!X32+'入力様式1'!Y32=0,"",0),'入力様式1'!V18+'入力様式1'!W18+'入力様式1'!X18+'入力様式1'!Y18)</f>
      </c>
      <c r="T18" s="142">
        <f>IF('入力様式1'!Z18=0,IF('入力様式1'!Z32=0,"",0),'入力様式1'!Z18)</f>
      </c>
      <c r="U18" s="142">
        <f>IF('入力様式1'!AA18=0,IF('入力様式1'!AA32=0,"",0),'入力様式1'!AA18)</f>
      </c>
      <c r="V18" s="142">
        <f>IF('入力様式1'!AB18=0,IF('入力様式1'!AB32=0,"",0),'入力様式1'!AB18)</f>
      </c>
      <c r="W18" s="142">
        <f>IF('入力様式1'!AC18=0,IF('入力様式1'!AC32=0,"",0),'入力様式1'!AC18)</f>
      </c>
      <c r="X18" s="142">
        <f>IF('入力様式1'!AD18+'入力様式1'!AE18=0,IF('入力様式1'!AD32+'入力様式1'!AE32=0,"",0),'入力様式1'!AD18+'入力様式1'!AE18)</f>
      </c>
      <c r="Y18" s="48">
        <f t="shared" si="1"/>
        <v>0</v>
      </c>
    </row>
    <row r="19" spans="1:25" ht="13.5" customHeight="1">
      <c r="A19" s="206"/>
      <c r="B19" s="209" t="s">
        <v>69</v>
      </c>
      <c r="C19" s="38" t="s">
        <v>138</v>
      </c>
      <c r="D19" s="143">
        <f>IF('入力様式1'!D19=0,IF('入力様式1'!D33=0,"",0),'入力様式1'!D19)</f>
      </c>
      <c r="E19" s="144">
        <f>IF('入力様式1'!E19=0,IF('入力様式1'!E33=0,"",0),'入力様式1'!E19)</f>
      </c>
      <c r="F19" s="144">
        <f>IF('入力様式1'!F19=0,IF('入力様式1'!F33=0,"",0),'入力様式1'!F19)</f>
      </c>
      <c r="G19" s="144">
        <f>IF('入力様式1'!G19=0,IF('入力様式1'!G33=0,"",0),'入力様式1'!G19)</f>
      </c>
      <c r="H19" s="144">
        <f>IF('入力様式1'!H19=0,IF('入力様式1'!H33=0,"",0),'入力様式1'!H19)</f>
      </c>
      <c r="I19" s="144">
        <f>IF('入力様式1'!I19+'入力様式1'!J19=0,IF('入力様式1'!I33+'入力様式1'!I33=0,"",0),'入力様式1'!I19+'入力様式1'!J19)</f>
      </c>
      <c r="J19" s="144">
        <f>IF('入力様式1'!K19=0,IF('入力様式1'!K33=0,"",0),'入力様式1'!K19)</f>
      </c>
      <c r="K19" s="144">
        <f>IF('入力様式1'!L19=0,IF('入力様式1'!L33=0,"",0),'入力様式1'!L19)</f>
      </c>
      <c r="L19" s="144">
        <f>IF('入力様式1'!M19=0,IF('入力様式1'!M33=0,"",0),'入力様式1'!M19)</f>
      </c>
      <c r="M19" s="144">
        <f>IF('入力様式1'!N19=0,IF('入力様式1'!N33=0,"",0),'入力様式1'!N19)</f>
      </c>
      <c r="N19" s="144">
        <f>IF('入力様式1'!O19=0,IF('入力様式1'!O33=0,"",0),'入力様式1'!O19)</f>
      </c>
      <c r="O19" s="144">
        <f>IF('入力様式1'!P19=0,IF('入力様式1'!P33=0,"",0),'入力様式1'!P19)</f>
      </c>
      <c r="P19" s="144">
        <f>IF('入力様式1'!Q19=0,IF('入力様式1'!Q33=0,"",0),'入力様式1'!Q19)</f>
      </c>
      <c r="Q19" s="144">
        <f>IF('入力様式1'!R19+'入力様式1'!S19+'入力様式1'!T19=0,IF('入力様式1'!R33+'入力様式1'!S33+'入力様式1'!T33=0,"",0),'入力様式1'!R19+'入力様式1'!S19+'入力様式1'!T19)</f>
      </c>
      <c r="R19" s="144">
        <f>IF('入力様式1'!U19=0,IF('入力様式1'!U33=0,"",0),'入力様式1'!U19)</f>
      </c>
      <c r="S19" s="144">
        <f>IF('入力様式1'!V19+'入力様式1'!W19+'入力様式1'!X19+'入力様式1'!Y19=0,IF('入力様式1'!V33+'入力様式1'!W33+'入力様式1'!X33+'入力様式1'!Y33=0,"",0),'入力様式1'!V19+'入力様式1'!W19+'入力様式1'!X19+'入力様式1'!Y19)</f>
      </c>
      <c r="T19" s="144">
        <f>IF('入力様式1'!Z19=0,IF('入力様式1'!Z33=0,"",0),'入力様式1'!Z19)</f>
      </c>
      <c r="U19" s="144">
        <f>IF('入力様式1'!AA19=0,IF('入力様式1'!AA33=0,"",0),'入力様式1'!AA19)</f>
      </c>
      <c r="V19" s="144">
        <f>IF('入力様式1'!AB19=0,IF('入力様式1'!AB33=0,"",0),'入力様式1'!AB19)</f>
      </c>
      <c r="W19" s="144">
        <f>IF('入力様式1'!AC19=0,IF('入力様式1'!AC33=0,"",0),'入力様式1'!AC19)</f>
      </c>
      <c r="X19" s="144">
        <f>IF('入力様式1'!AD19+'入力様式1'!AE19=0,IF('入力様式1'!AD33+'入力様式1'!AE33=0,"",0),'入力様式1'!AD19+'入力様式1'!AE19)</f>
      </c>
      <c r="Y19" s="45">
        <f t="shared" si="1"/>
        <v>0</v>
      </c>
    </row>
    <row r="20" spans="1:25" ht="13.5">
      <c r="A20" s="206"/>
      <c r="B20" s="210"/>
      <c r="C20" s="39" t="s">
        <v>139</v>
      </c>
      <c r="D20" s="145">
        <f>IF('入力様式1'!D20=0,IF('入力様式1'!D34=0,"",0),'入力様式1'!D20)</f>
      </c>
      <c r="E20" s="146">
        <f>IF('入力様式1'!E20=0,IF('入力様式1'!E34=0,"",0),'入力様式1'!E20)</f>
      </c>
      <c r="F20" s="146">
        <f>IF('入力様式1'!F20=0,IF('入力様式1'!F34=0,"",0),'入力様式1'!F20)</f>
      </c>
      <c r="G20" s="146">
        <f>IF('入力様式1'!G20=0,IF('入力様式1'!G34=0,"",0),'入力様式1'!G20)</f>
      </c>
      <c r="H20" s="146">
        <f>IF('入力様式1'!H20=0,IF('入力様式1'!H34=0,"",0),'入力様式1'!H20)</f>
      </c>
      <c r="I20" s="146">
        <f>IF('入力様式1'!I20+'入力様式1'!J20=0,IF('入力様式1'!I34+'入力様式1'!I34=0,"",0),'入力様式1'!I20+'入力様式1'!J20)</f>
      </c>
      <c r="J20" s="146">
        <f>IF('入力様式1'!K20=0,IF('入力様式1'!K34=0,"",0),'入力様式1'!K20)</f>
      </c>
      <c r="K20" s="146">
        <f>IF('入力様式1'!L20=0,IF('入力様式1'!L34=0,"",0),'入力様式1'!L20)</f>
      </c>
      <c r="L20" s="146">
        <f>IF('入力様式1'!M20=0,IF('入力様式1'!M34=0,"",0),'入力様式1'!M20)</f>
      </c>
      <c r="M20" s="146">
        <f>IF('入力様式1'!N20=0,IF('入力様式1'!N34=0,"",0),'入力様式1'!N20)</f>
      </c>
      <c r="N20" s="146">
        <f>IF('入力様式1'!O20=0,IF('入力様式1'!O34=0,"",0),'入力様式1'!O20)</f>
      </c>
      <c r="O20" s="146">
        <f>IF('入力様式1'!P20=0,IF('入力様式1'!P34=0,"",0),'入力様式1'!P20)</f>
      </c>
      <c r="P20" s="146">
        <f>IF('入力様式1'!Q20=0,IF('入力様式1'!Q34=0,"",0),'入力様式1'!Q20)</f>
      </c>
      <c r="Q20" s="146">
        <f>IF('入力様式1'!R20+'入力様式1'!S20+'入力様式1'!T20=0,IF('入力様式1'!R34+'入力様式1'!S34+'入力様式1'!T34=0,"",0),'入力様式1'!R20+'入力様式1'!S20+'入力様式1'!T20)</f>
      </c>
      <c r="R20" s="146">
        <f>IF('入力様式1'!U20=0,IF('入力様式1'!U34=0,"",0),'入力様式1'!U20)</f>
      </c>
      <c r="S20" s="146">
        <f>IF('入力様式1'!V20+'入力様式1'!W20+'入力様式1'!X20+'入力様式1'!Y20=0,IF('入力様式1'!V34+'入力様式1'!W34+'入力様式1'!X34+'入力様式1'!Y34=0,"",0),'入力様式1'!V20+'入力様式1'!W20+'入力様式1'!X20+'入力様式1'!Y20)</f>
      </c>
      <c r="T20" s="146">
        <f>IF('入力様式1'!Z20=0,IF('入力様式1'!Z34=0,"",0),'入力様式1'!Z20)</f>
      </c>
      <c r="U20" s="146">
        <f>IF('入力様式1'!AA20=0,IF('入力様式1'!AA34=0,"",0),'入力様式1'!AA20)</f>
      </c>
      <c r="V20" s="146">
        <f>IF('入力様式1'!AB20=0,IF('入力様式1'!AB34=0,"",0),'入力様式1'!AB20)</f>
      </c>
      <c r="W20" s="146">
        <f>IF('入力様式1'!AC20=0,IF('入力様式1'!AC34=0,"",0),'入力様式1'!AC20)</f>
      </c>
      <c r="X20" s="146">
        <f>IF('入力様式1'!AD20+'入力様式1'!AE20=0,IF('入力様式1'!AD34+'入力様式1'!AE34=0,"",0),'入力様式1'!AD20+'入力様式1'!AE20)</f>
      </c>
      <c r="Y20" s="46">
        <f t="shared" si="1"/>
        <v>0</v>
      </c>
    </row>
    <row r="21" spans="1:25" ht="13.5">
      <c r="A21" s="206"/>
      <c r="B21" s="210"/>
      <c r="C21" s="39" t="s">
        <v>140</v>
      </c>
      <c r="D21" s="145">
        <f>IF('入力様式1'!D21=0,IF('入力様式1'!D35=0,"",0),'入力様式1'!D21)</f>
      </c>
      <c r="E21" s="146">
        <f>IF('入力様式1'!E21=0,IF('入力様式1'!E35=0,"",0),'入力様式1'!E21)</f>
      </c>
      <c r="F21" s="146">
        <f>IF('入力様式1'!F21=0,IF('入力様式1'!F35=0,"",0),'入力様式1'!F21)</f>
      </c>
      <c r="G21" s="146">
        <f>IF('入力様式1'!G21=0,IF('入力様式1'!G35=0,"",0),'入力様式1'!G21)</f>
      </c>
      <c r="H21" s="146">
        <f>IF('入力様式1'!H21=0,IF('入力様式1'!H35=0,"",0),'入力様式1'!H21)</f>
      </c>
      <c r="I21" s="146">
        <f>IF('入力様式1'!I21+'入力様式1'!J21=0,IF('入力様式1'!I35+'入力様式1'!I35=0,"",0),'入力様式1'!I21+'入力様式1'!J21)</f>
      </c>
      <c r="J21" s="146">
        <f>IF('入力様式1'!K21=0,IF('入力様式1'!K35=0,"",0),'入力様式1'!K21)</f>
      </c>
      <c r="K21" s="146">
        <f>IF('入力様式1'!L21=0,IF('入力様式1'!L35=0,"",0),'入力様式1'!L21)</f>
      </c>
      <c r="L21" s="146">
        <f>IF('入力様式1'!M21=0,IF('入力様式1'!M35=0,"",0),'入力様式1'!M21)</f>
      </c>
      <c r="M21" s="146">
        <f>IF('入力様式1'!N21=0,IF('入力様式1'!N35=0,"",0),'入力様式1'!N21)</f>
      </c>
      <c r="N21" s="146">
        <f>IF('入力様式1'!O21=0,IF('入力様式1'!O35=0,"",0),'入力様式1'!O21)</f>
      </c>
      <c r="O21" s="146">
        <f>IF('入力様式1'!P21=0,IF('入力様式1'!P35=0,"",0),'入力様式1'!P21)</f>
      </c>
      <c r="P21" s="146">
        <f>IF('入力様式1'!Q21=0,IF('入力様式1'!Q35=0,"",0),'入力様式1'!Q21)</f>
      </c>
      <c r="Q21" s="146">
        <f>IF('入力様式1'!R21+'入力様式1'!S21+'入力様式1'!T21=0,IF('入力様式1'!R35+'入力様式1'!S35+'入力様式1'!T35=0,"",0),'入力様式1'!R21+'入力様式1'!S21+'入力様式1'!T21)</f>
      </c>
      <c r="R21" s="146">
        <f>IF('入力様式1'!U21=0,IF('入力様式1'!U35=0,"",0),'入力様式1'!U21)</f>
      </c>
      <c r="S21" s="146">
        <f>IF('入力様式1'!V21+'入力様式1'!W21+'入力様式1'!X21+'入力様式1'!Y21=0,IF('入力様式1'!V35+'入力様式1'!W35+'入力様式1'!X35+'入力様式1'!Y35=0,"",0),'入力様式1'!V21+'入力様式1'!W21+'入力様式1'!X21+'入力様式1'!Y21)</f>
      </c>
      <c r="T21" s="146">
        <f>IF('入力様式1'!Z21=0,IF('入力様式1'!Z35=0,"",0),'入力様式1'!Z21)</f>
      </c>
      <c r="U21" s="146">
        <f>IF('入力様式1'!AA21=0,IF('入力様式1'!AA35=0,"",0),'入力様式1'!AA21)</f>
      </c>
      <c r="V21" s="146">
        <f>IF('入力様式1'!AB21=0,IF('入力様式1'!AB35=0,"",0),'入力様式1'!AB21)</f>
      </c>
      <c r="W21" s="146">
        <f>IF('入力様式1'!AC21=0,IF('入力様式1'!AC35=0,"",0),'入力様式1'!AC21)</f>
      </c>
      <c r="X21" s="146">
        <f>IF('入力様式1'!AD21+'入力様式1'!AE21=0,IF('入力様式1'!AD35+'入力様式1'!AE35=0,"",0),'入力様式1'!AD21+'入力様式1'!AE21)</f>
      </c>
      <c r="Y21" s="46">
        <f t="shared" si="1"/>
        <v>0</v>
      </c>
    </row>
    <row r="22" spans="1:25" ht="13.5">
      <c r="A22" s="206"/>
      <c r="B22" s="210"/>
      <c r="C22" s="39" t="s">
        <v>141</v>
      </c>
      <c r="D22" s="145">
        <f>IF('入力様式1'!D22=0,IF('入力様式1'!D36=0,"",0),'入力様式1'!D22)</f>
      </c>
      <c r="E22" s="146">
        <f>IF('入力様式1'!E22=0,IF('入力様式1'!E36=0,"",0),'入力様式1'!E22)</f>
      </c>
      <c r="F22" s="146">
        <f>IF('入力様式1'!F22=0,IF('入力様式1'!F36=0,"",0),'入力様式1'!F22)</f>
      </c>
      <c r="G22" s="146">
        <f>IF('入力様式1'!G22=0,IF('入力様式1'!G36=0,"",0),'入力様式1'!G22)</f>
      </c>
      <c r="H22" s="146">
        <f>IF('入力様式1'!H22=0,IF('入力様式1'!H36=0,"",0),'入力様式1'!H22)</f>
      </c>
      <c r="I22" s="146">
        <f>IF('入力様式1'!I22+'入力様式1'!J22=0,IF('入力様式1'!I36+'入力様式1'!I36=0,"",0),'入力様式1'!I22+'入力様式1'!J22)</f>
      </c>
      <c r="J22" s="146">
        <f>IF('入力様式1'!K22=0,IF('入力様式1'!K36=0,"",0),'入力様式1'!K22)</f>
      </c>
      <c r="K22" s="146">
        <f>IF('入力様式1'!L22=0,IF('入力様式1'!L36=0,"",0),'入力様式1'!L22)</f>
      </c>
      <c r="L22" s="146">
        <f>IF('入力様式1'!M22=0,IF('入力様式1'!M36=0,"",0),'入力様式1'!M22)</f>
      </c>
      <c r="M22" s="146">
        <f>IF('入力様式1'!N22=0,IF('入力様式1'!N36=0,"",0),'入力様式1'!N22)</f>
      </c>
      <c r="N22" s="146">
        <f>IF('入力様式1'!O22=0,IF('入力様式1'!O36=0,"",0),'入力様式1'!O22)</f>
      </c>
      <c r="O22" s="146">
        <f>IF('入力様式1'!P22=0,IF('入力様式1'!P36=0,"",0),'入力様式1'!P22)</f>
      </c>
      <c r="P22" s="146">
        <f>IF('入力様式1'!Q22=0,IF('入力様式1'!Q36=0,"",0),'入力様式1'!Q22)</f>
      </c>
      <c r="Q22" s="146">
        <f>IF('入力様式1'!R22+'入力様式1'!S22+'入力様式1'!T22=0,IF('入力様式1'!R36+'入力様式1'!S36+'入力様式1'!T36=0,"",0),'入力様式1'!R22+'入力様式1'!S22+'入力様式1'!T22)</f>
      </c>
      <c r="R22" s="146">
        <f>IF('入力様式1'!U22=0,IF('入力様式1'!U36=0,"",0),'入力様式1'!U22)</f>
      </c>
      <c r="S22" s="146">
        <f>IF('入力様式1'!V22+'入力様式1'!W22+'入力様式1'!X22+'入力様式1'!Y22=0,IF('入力様式1'!V36+'入力様式1'!W36+'入力様式1'!X36+'入力様式1'!Y36=0,"",0),'入力様式1'!V22+'入力様式1'!W22+'入力様式1'!X22+'入力様式1'!Y22)</f>
      </c>
      <c r="T22" s="146">
        <f>IF('入力様式1'!Z22=0,IF('入力様式1'!Z36=0,"",0),'入力様式1'!Z22)</f>
      </c>
      <c r="U22" s="146">
        <f>IF('入力様式1'!AA22=0,IF('入力様式1'!AA36=0,"",0),'入力様式1'!AA22)</f>
      </c>
      <c r="V22" s="146">
        <f>IF('入力様式1'!AB22=0,IF('入力様式1'!AB36=0,"",0),'入力様式1'!AB22)</f>
      </c>
      <c r="W22" s="146">
        <f>IF('入力様式1'!AC22=0,IF('入力様式1'!AC36=0,"",0),'入力様式1'!AC22)</f>
      </c>
      <c r="X22" s="146">
        <f>IF('入力様式1'!AD22+'入力様式1'!AE22=0,IF('入力様式1'!AD36+'入力様式1'!AE36=0,"",0),'入力様式1'!AD22+'入力様式1'!AE22)</f>
      </c>
      <c r="Y22" s="46">
        <f t="shared" si="1"/>
        <v>0</v>
      </c>
    </row>
    <row r="23" spans="1:25" ht="13.5">
      <c r="A23" s="206"/>
      <c r="B23" s="210"/>
      <c r="C23" s="39" t="s">
        <v>129</v>
      </c>
      <c r="D23" s="145">
        <f>IF('入力様式1'!D23=0,IF('入力様式1'!D37=0,"",0),'入力様式1'!D23)</f>
      </c>
      <c r="E23" s="146">
        <f>IF('入力様式1'!E23=0,IF('入力様式1'!E37=0,"",0),'入力様式1'!E23)</f>
      </c>
      <c r="F23" s="146">
        <f>IF('入力様式1'!F23=0,IF('入力様式1'!F37=0,"",0),'入力様式1'!F23)</f>
      </c>
      <c r="G23" s="146">
        <f>IF('入力様式1'!G23=0,IF('入力様式1'!G37=0,"",0),'入力様式1'!G23)</f>
      </c>
      <c r="H23" s="146">
        <f>IF('入力様式1'!H23=0,IF('入力様式1'!H37=0,"",0),'入力様式1'!H23)</f>
      </c>
      <c r="I23" s="146">
        <f>IF('入力様式1'!I23+'入力様式1'!J23=0,IF('入力様式1'!I37+'入力様式1'!I37=0,"",0),'入力様式1'!I23+'入力様式1'!J23)</f>
      </c>
      <c r="J23" s="146">
        <f>IF('入力様式1'!K23=0,IF('入力様式1'!K37=0,"",0),'入力様式1'!K23)</f>
      </c>
      <c r="K23" s="146">
        <f>IF('入力様式1'!L23=0,IF('入力様式1'!L37=0,"",0),'入力様式1'!L23)</f>
      </c>
      <c r="L23" s="146">
        <f>IF('入力様式1'!M23=0,IF('入力様式1'!M37=0,"",0),'入力様式1'!M23)</f>
      </c>
      <c r="M23" s="146">
        <f>IF('入力様式1'!N23=0,IF('入力様式1'!N37=0,"",0),'入力様式1'!N23)</f>
      </c>
      <c r="N23" s="146">
        <f>IF('入力様式1'!O23=0,IF('入力様式1'!O37=0,"",0),'入力様式1'!O23)</f>
      </c>
      <c r="O23" s="146">
        <f>IF('入力様式1'!P23=0,IF('入力様式1'!P37=0,"",0),'入力様式1'!P23)</f>
      </c>
      <c r="P23" s="146">
        <f>IF('入力様式1'!Q23=0,IF('入力様式1'!Q37=0,"",0),'入力様式1'!Q23)</f>
      </c>
      <c r="Q23" s="146">
        <f>IF('入力様式1'!R23+'入力様式1'!S23+'入力様式1'!T23=0,IF('入力様式1'!R37+'入力様式1'!S37+'入力様式1'!T37=0,"",0),'入力様式1'!R23+'入力様式1'!S23+'入力様式1'!T23)</f>
      </c>
      <c r="R23" s="146">
        <f>IF('入力様式1'!U23=0,IF('入力様式1'!U37=0,"",0),'入力様式1'!U23)</f>
      </c>
      <c r="S23" s="146">
        <f>IF('入力様式1'!V23+'入力様式1'!W23+'入力様式1'!X23+'入力様式1'!Y23=0,IF('入力様式1'!V37+'入力様式1'!W37+'入力様式1'!X37+'入力様式1'!Y37=0,"",0),'入力様式1'!V23+'入力様式1'!W23+'入力様式1'!X23+'入力様式1'!Y23)</f>
      </c>
      <c r="T23" s="146">
        <f>IF('入力様式1'!Z23=0,IF('入力様式1'!Z37=0,"",0),'入力様式1'!Z23)</f>
      </c>
      <c r="U23" s="146">
        <f>IF('入力様式1'!AA23=0,IF('入力様式1'!AA37=0,"",0),'入力様式1'!AA23)</f>
      </c>
      <c r="V23" s="146">
        <f>IF('入力様式1'!AB23=0,IF('入力様式1'!AB37=0,"",0),'入力様式1'!AB23)</f>
      </c>
      <c r="W23" s="146">
        <f>IF('入力様式1'!AC23=0,IF('入力様式1'!AC37=0,"",0),'入力様式1'!AC23)</f>
      </c>
      <c r="X23" s="146">
        <f>IF('入力様式1'!AD23+'入力様式1'!AE23=0,IF('入力様式1'!AD37+'入力様式1'!AE37=0,"",0),'入力様式1'!AD23+'入力様式1'!AE23)</f>
      </c>
      <c r="Y23" s="46">
        <f t="shared" si="1"/>
        <v>0</v>
      </c>
    </row>
    <row r="24" spans="1:25" ht="13.5">
      <c r="A24" s="206"/>
      <c r="B24" s="210"/>
      <c r="C24" s="39" t="s">
        <v>142</v>
      </c>
      <c r="D24" s="145">
        <f>IF('入力様式1'!D24=0,IF('入力様式1'!D38=0,"",0),'入力様式1'!D24)</f>
      </c>
      <c r="E24" s="146">
        <f>IF('入力様式1'!E24=0,IF('入力様式1'!E38=0,"",0),'入力様式1'!E24)</f>
      </c>
      <c r="F24" s="146">
        <f>IF('入力様式1'!F24=0,IF('入力様式1'!F38=0,"",0),'入力様式1'!F24)</f>
      </c>
      <c r="G24" s="146">
        <f>IF('入力様式1'!G24=0,IF('入力様式1'!G38=0,"",0),'入力様式1'!G24)</f>
      </c>
      <c r="H24" s="146">
        <f>IF('入力様式1'!H24=0,IF('入力様式1'!H38=0,"",0),'入力様式1'!H24)</f>
      </c>
      <c r="I24" s="146">
        <f>IF('入力様式1'!I24+'入力様式1'!J24=0,IF('入力様式1'!I38+'入力様式1'!I38=0,"",0),'入力様式1'!I24+'入力様式1'!J24)</f>
      </c>
      <c r="J24" s="146">
        <f>IF('入力様式1'!K24=0,IF('入力様式1'!K38=0,"",0),'入力様式1'!K24)</f>
      </c>
      <c r="K24" s="146">
        <f>IF('入力様式1'!L24=0,IF('入力様式1'!L38=0,"",0),'入力様式1'!L24)</f>
      </c>
      <c r="L24" s="146">
        <f>IF('入力様式1'!M24=0,IF('入力様式1'!M38=0,"",0),'入力様式1'!M24)</f>
      </c>
      <c r="M24" s="146">
        <f>IF('入力様式1'!N24=0,IF('入力様式1'!N38=0,"",0),'入力様式1'!N24)</f>
      </c>
      <c r="N24" s="146">
        <f>IF('入力様式1'!O24=0,IF('入力様式1'!O38=0,"",0),'入力様式1'!O24)</f>
      </c>
      <c r="O24" s="146">
        <f>IF('入力様式1'!P24=0,IF('入力様式1'!P38=0,"",0),'入力様式1'!P24)</f>
      </c>
      <c r="P24" s="146">
        <f>IF('入力様式1'!Q24=0,IF('入力様式1'!Q38=0,"",0),'入力様式1'!Q24)</f>
      </c>
      <c r="Q24" s="146">
        <f>IF('入力様式1'!R24+'入力様式1'!S24+'入力様式1'!T24=0,IF('入力様式1'!R38+'入力様式1'!S38+'入力様式1'!T38=0,"",0),'入力様式1'!R24+'入力様式1'!S24+'入力様式1'!T24)</f>
      </c>
      <c r="R24" s="146">
        <f>IF('入力様式1'!U24=0,IF('入力様式1'!U38=0,"",0),'入力様式1'!U24)</f>
      </c>
      <c r="S24" s="146">
        <f>IF('入力様式1'!V24+'入力様式1'!W24+'入力様式1'!X24+'入力様式1'!Y24=0,IF('入力様式1'!V38+'入力様式1'!W38+'入力様式1'!X38+'入力様式1'!Y38=0,"",0),'入力様式1'!V24+'入力様式1'!W24+'入力様式1'!X24+'入力様式1'!Y24)</f>
      </c>
      <c r="T24" s="146">
        <f>IF('入力様式1'!Z24=0,IF('入力様式1'!Z38=0,"",0),'入力様式1'!Z24)</f>
      </c>
      <c r="U24" s="146">
        <f>IF('入力様式1'!AA24=0,IF('入力様式1'!AA38=0,"",0),'入力様式1'!AA24)</f>
      </c>
      <c r="V24" s="146">
        <f>IF('入力様式1'!AB24=0,IF('入力様式1'!AB38=0,"",0),'入力様式1'!AB24)</f>
      </c>
      <c r="W24" s="146">
        <f>IF('入力様式1'!AC24=0,IF('入力様式1'!AC38=0,"",0),'入力様式1'!AC24)</f>
      </c>
      <c r="X24" s="146">
        <f>IF('入力様式1'!AD24+'入力様式1'!AE24=0,IF('入力様式1'!AD38+'入力様式1'!AE38=0,"",0),'入力様式1'!AD24+'入力様式1'!AE24)</f>
      </c>
      <c r="Y24" s="46">
        <f t="shared" si="1"/>
        <v>0</v>
      </c>
    </row>
    <row r="25" spans="1:25" ht="13.5">
      <c r="A25" s="206"/>
      <c r="B25" s="210"/>
      <c r="C25" s="39" t="s">
        <v>143</v>
      </c>
      <c r="D25" s="145">
        <f>IF('入力様式1'!D25=0,IF('入力様式1'!D39=0,"",0),'入力様式1'!D25)</f>
      </c>
      <c r="E25" s="146">
        <f>IF('入力様式1'!E25=0,IF('入力様式1'!E39=0,"",0),'入力様式1'!E25)</f>
      </c>
      <c r="F25" s="146">
        <f>IF('入力様式1'!F25=0,IF('入力様式1'!F39=0,"",0),'入力様式1'!F25)</f>
      </c>
      <c r="G25" s="146">
        <f>IF('入力様式1'!G25=0,IF('入力様式1'!G39=0,"",0),'入力様式1'!G25)</f>
      </c>
      <c r="H25" s="146">
        <f>IF('入力様式1'!H25=0,IF('入力様式1'!H39=0,"",0),'入力様式1'!H25)</f>
      </c>
      <c r="I25" s="146">
        <f>IF('入力様式1'!I25+'入力様式1'!J25=0,IF('入力様式1'!I39+'入力様式1'!I39=0,"",0),'入力様式1'!I25+'入力様式1'!J25)</f>
      </c>
      <c r="J25" s="146">
        <f>IF('入力様式1'!K25=0,IF('入力様式1'!K39=0,"",0),'入力様式1'!K25)</f>
      </c>
      <c r="K25" s="146">
        <f>IF('入力様式1'!L25=0,IF('入力様式1'!L39=0,"",0),'入力様式1'!L25)</f>
      </c>
      <c r="L25" s="146">
        <f>IF('入力様式1'!M25=0,IF('入力様式1'!M39=0,"",0),'入力様式1'!M25)</f>
      </c>
      <c r="M25" s="146">
        <f>IF('入力様式1'!N25=0,IF('入力様式1'!N39=0,"",0),'入力様式1'!N25)</f>
      </c>
      <c r="N25" s="146">
        <f>IF('入力様式1'!O25=0,IF('入力様式1'!O39=0,"",0),'入力様式1'!O25)</f>
      </c>
      <c r="O25" s="146">
        <f>IF('入力様式1'!P25=0,IF('入力様式1'!P39=0,"",0),'入力様式1'!P25)</f>
      </c>
      <c r="P25" s="146">
        <f>IF('入力様式1'!Q25=0,IF('入力様式1'!Q39=0,"",0),'入力様式1'!Q25)</f>
      </c>
      <c r="Q25" s="146">
        <f>IF('入力様式1'!R25+'入力様式1'!S25+'入力様式1'!T25=0,IF('入力様式1'!R39+'入力様式1'!S39+'入力様式1'!T39=0,"",0),'入力様式1'!R25+'入力様式1'!S25+'入力様式1'!T25)</f>
      </c>
      <c r="R25" s="146">
        <f>IF('入力様式1'!U25=0,IF('入力様式1'!U39=0,"",0),'入力様式1'!U25)</f>
      </c>
      <c r="S25" s="146">
        <f>IF('入力様式1'!V25+'入力様式1'!W25+'入力様式1'!X25+'入力様式1'!Y25=0,IF('入力様式1'!V39+'入力様式1'!W39+'入力様式1'!X39+'入力様式1'!Y39=0,"",0),'入力様式1'!V25+'入力様式1'!W25+'入力様式1'!X25+'入力様式1'!Y25)</f>
      </c>
      <c r="T25" s="146">
        <f>IF('入力様式1'!Z25=0,IF('入力様式1'!Z39=0,"",0),'入力様式1'!Z25)</f>
      </c>
      <c r="U25" s="146">
        <f>IF('入力様式1'!AA25=0,IF('入力様式1'!AA39=0,"",0),'入力様式1'!AA25)</f>
      </c>
      <c r="V25" s="146">
        <f>IF('入力様式1'!AB25=0,IF('入力様式1'!AB39=0,"",0),'入力様式1'!AB25)</f>
      </c>
      <c r="W25" s="146">
        <f>IF('入力様式1'!AC25=0,IF('入力様式1'!AC39=0,"",0),'入力様式1'!AC25)</f>
      </c>
      <c r="X25" s="146">
        <f>IF('入力様式1'!AD25+'入力様式1'!AE25=0,IF('入力様式1'!AD39+'入力様式1'!AE39=0,"",0),'入力様式1'!AD25+'入力様式1'!AE25)</f>
      </c>
      <c r="Y25" s="46">
        <f t="shared" si="1"/>
        <v>0</v>
      </c>
    </row>
    <row r="26" spans="1:25" ht="13.5">
      <c r="A26" s="206"/>
      <c r="B26" s="211"/>
      <c r="C26" s="40" t="s">
        <v>144</v>
      </c>
      <c r="D26" s="147">
        <f>IF('入力様式1'!D26=0,IF('入力様式1'!D40=0,"",0),'入力様式1'!D26)</f>
      </c>
      <c r="E26" s="148">
        <f>IF('入力様式1'!E26=0,IF('入力様式1'!E40=0,"",0),'入力様式1'!E26)</f>
      </c>
      <c r="F26" s="148">
        <f>IF('入力様式1'!F26=0,IF('入力様式1'!F40=0,"",0),'入力様式1'!F26)</f>
      </c>
      <c r="G26" s="148">
        <f>IF('入力様式1'!G26=0,IF('入力様式1'!G40=0,"",0),'入力様式1'!G26)</f>
      </c>
      <c r="H26" s="148">
        <f>IF('入力様式1'!H26=0,IF('入力様式1'!H40=0,"",0),'入力様式1'!H26)</f>
      </c>
      <c r="I26" s="148">
        <f>IF('入力様式1'!I26+'入力様式1'!J26=0,IF('入力様式1'!I40+'入力様式1'!I40=0,"",0),'入力様式1'!I26+'入力様式1'!J26)</f>
      </c>
      <c r="J26" s="148">
        <f>IF('入力様式1'!K26=0,IF('入力様式1'!K40=0,"",0),'入力様式1'!K26)</f>
      </c>
      <c r="K26" s="148">
        <f>IF('入力様式1'!L26=0,IF('入力様式1'!L40=0,"",0),'入力様式1'!L26)</f>
      </c>
      <c r="L26" s="148">
        <f>IF('入力様式1'!M26=0,IF('入力様式1'!M40=0,"",0),'入力様式1'!M26)</f>
      </c>
      <c r="M26" s="148">
        <f>IF('入力様式1'!N26=0,IF('入力様式1'!N40=0,"",0),'入力様式1'!N26)</f>
      </c>
      <c r="N26" s="148">
        <f>IF('入力様式1'!O26=0,IF('入力様式1'!O40=0,"",0),'入力様式1'!O26)</f>
      </c>
      <c r="O26" s="148">
        <f>IF('入力様式1'!P26=0,IF('入力様式1'!P40=0,"",0),'入力様式1'!P26)</f>
      </c>
      <c r="P26" s="148">
        <f>IF('入力様式1'!Q26=0,IF('入力様式1'!Q40=0,"",0),'入力様式1'!Q26)</f>
      </c>
      <c r="Q26" s="148">
        <f>IF('入力様式1'!R26+'入力様式1'!S26+'入力様式1'!T26=0,IF('入力様式1'!R40+'入力様式1'!S40+'入力様式1'!T40=0,"",0),'入力様式1'!R26+'入力様式1'!S26+'入力様式1'!T26)</f>
      </c>
      <c r="R26" s="148">
        <f>IF('入力様式1'!U26=0,IF('入力様式1'!U40=0,"",0),'入力様式1'!U26)</f>
      </c>
      <c r="S26" s="148">
        <f>IF('入力様式1'!V26+'入力様式1'!W26+'入力様式1'!X26+'入力様式1'!Y26=0,IF('入力様式1'!V40+'入力様式1'!W40+'入力様式1'!X40+'入力様式1'!Y40=0,"",0),'入力様式1'!V26+'入力様式1'!W26+'入力様式1'!X26+'入力様式1'!Y26)</f>
      </c>
      <c r="T26" s="148">
        <f>IF('入力様式1'!Z26=0,IF('入力様式1'!Z40=0,"",0),'入力様式1'!Z26)</f>
      </c>
      <c r="U26" s="148">
        <f>IF('入力様式1'!AA26=0,IF('入力様式1'!AA40=0,"",0),'入力様式1'!AA26)</f>
      </c>
      <c r="V26" s="148">
        <f>IF('入力様式1'!AB26=0,IF('入力様式1'!AB40=0,"",0),'入力様式1'!AB26)</f>
      </c>
      <c r="W26" s="148">
        <f>IF('入力様式1'!AC26=0,IF('入力様式1'!AC40=0,"",0),'入力様式1'!AC26)</f>
      </c>
      <c r="X26" s="148">
        <f>IF('入力様式1'!AD26+'入力様式1'!AE26=0,IF('入力様式1'!AD40+'入力様式1'!AE40=0,"",0),'入力様式1'!AD26+'入力様式1'!AE26)</f>
      </c>
      <c r="Y26" s="47">
        <f t="shared" si="1"/>
        <v>0</v>
      </c>
    </row>
    <row r="27" spans="1:25" ht="13.5">
      <c r="A27" s="207"/>
      <c r="B27" s="209" t="s">
        <v>111</v>
      </c>
      <c r="C27" s="41" t="s">
        <v>133</v>
      </c>
      <c r="D27" s="149">
        <f>IF('入力様式1'!D27=0,IF('入力様式1'!D41=0,"",0),'入力様式1'!D27)</f>
      </c>
      <c r="E27" s="150">
        <f>IF('入力様式1'!E27=0,IF('入力様式1'!E41=0,"",0),'入力様式1'!E27)</f>
      </c>
      <c r="F27" s="150">
        <f>IF('入力様式1'!F27=0,IF('入力様式1'!F41=0,"",0),'入力様式1'!F27)</f>
      </c>
      <c r="G27" s="150">
        <f>IF('入力様式1'!G27=0,IF('入力様式1'!G41=0,"",0),'入力様式1'!G27)</f>
      </c>
      <c r="H27" s="150">
        <f>IF('入力様式1'!H27=0,IF('入力様式1'!H41=0,"",0),'入力様式1'!H27)</f>
      </c>
      <c r="I27" s="150">
        <f>IF('入力様式1'!I27+'入力様式1'!J27=0,IF('入力様式1'!I41+'入力様式1'!I41=0,"",0),'入力様式1'!I27+'入力様式1'!J27)</f>
      </c>
      <c r="J27" s="150">
        <f>IF('入力様式1'!K27=0,IF('入力様式1'!K41=0,"",0),'入力様式1'!K27)</f>
      </c>
      <c r="K27" s="150">
        <f>IF('入力様式1'!L27=0,IF('入力様式1'!L41=0,"",0),'入力様式1'!L27)</f>
      </c>
      <c r="L27" s="150">
        <f>IF('入力様式1'!M27=0,IF('入力様式1'!M41=0,"",0),'入力様式1'!M27)</f>
      </c>
      <c r="M27" s="150">
        <f>IF('入力様式1'!N27=0,IF('入力様式1'!N41=0,"",0),'入力様式1'!N27)</f>
      </c>
      <c r="N27" s="150">
        <f>IF('入力様式1'!O27=0,IF('入力様式1'!O41=0,"",0),'入力様式1'!O27)</f>
      </c>
      <c r="O27" s="150">
        <f>IF('入力様式1'!P27=0,IF('入力様式1'!P41=0,"",0),'入力様式1'!P27)</f>
      </c>
      <c r="P27" s="150">
        <f>IF('入力様式1'!Q27=0,IF('入力様式1'!Q41=0,"",0),'入力様式1'!Q27)</f>
      </c>
      <c r="Q27" s="150">
        <f>IF('入力様式1'!R27+'入力様式1'!S27+'入力様式1'!T27=0,IF('入力様式1'!R41+'入力様式1'!S41+'入力様式1'!T41=0,"",0),'入力様式1'!R27+'入力様式1'!S27+'入力様式1'!T27)</f>
      </c>
      <c r="R27" s="150">
        <f>IF('入力様式1'!U27=0,IF('入力様式1'!U41=0,"",0),'入力様式1'!U27)</f>
      </c>
      <c r="S27" s="150">
        <f>IF('入力様式1'!V27+'入力様式1'!W27+'入力様式1'!X27+'入力様式1'!Y27=0,IF('入力様式1'!V41+'入力様式1'!W41+'入力様式1'!X41+'入力様式1'!Y41=0,"",0),'入力様式1'!V27+'入力様式1'!W27+'入力様式1'!X27+'入力様式1'!Y27)</f>
      </c>
      <c r="T27" s="150">
        <f>IF('入力様式1'!Z27=0,IF('入力様式1'!Z41=0,"",0),'入力様式1'!Z27)</f>
      </c>
      <c r="U27" s="150">
        <f>IF('入力様式1'!AA27=0,IF('入力様式1'!AA41=0,"",0),'入力様式1'!AA27)</f>
      </c>
      <c r="V27" s="150">
        <f>IF('入力様式1'!AB27=0,IF('入力様式1'!AB41=0,"",0),'入力様式1'!AB27)</f>
      </c>
      <c r="W27" s="150">
        <f>IF('入力様式1'!AC27=0,IF('入力様式1'!AC41=0,"",0),'入力様式1'!AC27)</f>
      </c>
      <c r="X27" s="150">
        <f>IF('入力様式1'!AD27+'入力様式1'!AE27=0,IF('入力様式1'!AD41+'入力様式1'!AE41=0,"",0),'入力様式1'!AD27+'入力様式1'!AE27)</f>
      </c>
      <c r="Y27" s="45">
        <f t="shared" si="1"/>
        <v>0</v>
      </c>
    </row>
    <row r="28" spans="1:25" ht="13.5">
      <c r="A28" s="207"/>
      <c r="B28" s="210"/>
      <c r="C28" s="42" t="s">
        <v>134</v>
      </c>
      <c r="D28" s="151">
        <f>IF('入力様式1'!D28=0,IF('入力様式1'!D42=0,"",0),'入力様式1'!D28)</f>
      </c>
      <c r="E28" s="152">
        <f>IF('入力様式1'!E28=0,IF('入力様式1'!E42=0,"",0),'入力様式1'!E28)</f>
      </c>
      <c r="F28" s="152">
        <f>IF('入力様式1'!F28=0,IF('入力様式1'!F42=0,"",0),'入力様式1'!F28)</f>
      </c>
      <c r="G28" s="152">
        <f>IF('入力様式1'!G28=0,IF('入力様式1'!G42=0,"",0),'入力様式1'!G28)</f>
      </c>
      <c r="H28" s="152">
        <f>IF('入力様式1'!H28=0,IF('入力様式1'!H42=0,"",0),'入力様式1'!H28)</f>
      </c>
      <c r="I28" s="152">
        <f>IF('入力様式1'!I28+'入力様式1'!J28=0,IF('入力様式1'!I42+'入力様式1'!I42=0,"",0),'入力様式1'!I28+'入力様式1'!J28)</f>
      </c>
      <c r="J28" s="152">
        <f>IF('入力様式1'!K28=0,IF('入力様式1'!K42=0,"",0),'入力様式1'!K28)</f>
      </c>
      <c r="K28" s="152">
        <f>IF('入力様式1'!L28=0,IF('入力様式1'!L42=0,"",0),'入力様式1'!L28)</f>
      </c>
      <c r="L28" s="152">
        <f>IF('入力様式1'!M28=0,IF('入力様式1'!M42=0,"",0),'入力様式1'!M28)</f>
      </c>
      <c r="M28" s="152">
        <f>IF('入力様式1'!N28=0,IF('入力様式1'!N42=0,"",0),'入力様式1'!N28)</f>
      </c>
      <c r="N28" s="152">
        <f>IF('入力様式1'!O28=0,IF('入力様式1'!O42=0,"",0),'入力様式1'!O28)</f>
      </c>
      <c r="O28" s="152">
        <f>IF('入力様式1'!P28=0,IF('入力様式1'!P42=0,"",0),'入力様式1'!P28)</f>
      </c>
      <c r="P28" s="152">
        <f>IF('入力様式1'!Q28=0,IF('入力様式1'!Q42=0,"",0),'入力様式1'!Q28)</f>
      </c>
      <c r="Q28" s="152">
        <f>IF('入力様式1'!R28+'入力様式1'!S28+'入力様式1'!T28=0,IF('入力様式1'!R42+'入力様式1'!S42+'入力様式1'!T42=0,"",0),'入力様式1'!R28+'入力様式1'!S28+'入力様式1'!T28)</f>
      </c>
      <c r="R28" s="152">
        <f>IF('入力様式1'!U28=0,IF('入力様式1'!U42=0,"",0),'入力様式1'!U28)</f>
      </c>
      <c r="S28" s="152">
        <f>IF('入力様式1'!V28+'入力様式1'!W28+'入力様式1'!X28+'入力様式1'!Y28=0,IF('入力様式1'!V42+'入力様式1'!W42+'入力様式1'!X42+'入力様式1'!Y42=0,"",0),'入力様式1'!V28+'入力様式1'!W28+'入力様式1'!X28+'入力様式1'!Y28)</f>
      </c>
      <c r="T28" s="152">
        <f>IF('入力様式1'!Z28=0,IF('入力様式1'!Z42=0,"",0),'入力様式1'!Z28)</f>
      </c>
      <c r="U28" s="152">
        <f>IF('入力様式1'!AA28=0,IF('入力様式1'!AA42=0,"",0),'入力様式1'!AA28)</f>
      </c>
      <c r="V28" s="152">
        <f>IF('入力様式1'!AB28=0,IF('入力様式1'!AB42=0,"",0),'入力様式1'!AB28)</f>
      </c>
      <c r="W28" s="152">
        <f>IF('入力様式1'!AC28=0,IF('入力様式1'!AC42=0,"",0),'入力様式1'!AC28)</f>
      </c>
      <c r="X28" s="152">
        <f>IF('入力様式1'!AD28+'入力様式1'!AE28=0,IF('入力様式1'!AD42+'入力様式1'!AE42=0,"",0),'入力様式1'!AD28+'入力様式1'!AE28)</f>
      </c>
      <c r="Y28" s="46">
        <f t="shared" si="1"/>
        <v>0</v>
      </c>
    </row>
    <row r="29" spans="1:25" ht="13.5">
      <c r="A29" s="207"/>
      <c r="B29" s="210"/>
      <c r="C29" s="42" t="s">
        <v>135</v>
      </c>
      <c r="D29" s="151">
        <f>IF('入力様式1'!D29=0,IF('入力様式1'!D43=0,"",0),'入力様式1'!D29)</f>
      </c>
      <c r="E29" s="152">
        <f>IF('入力様式1'!E29=0,IF('入力様式1'!E43=0,"",0),'入力様式1'!E29)</f>
      </c>
      <c r="F29" s="152">
        <f>IF('入力様式1'!F29=0,IF('入力様式1'!F43=0,"",0),'入力様式1'!F29)</f>
      </c>
      <c r="G29" s="152">
        <f>IF('入力様式1'!G29=0,IF('入力様式1'!G43=0,"",0),'入力様式1'!G29)</f>
      </c>
      <c r="H29" s="152">
        <f>IF('入力様式1'!H29=0,IF('入力様式1'!H43=0,"",0),'入力様式1'!H29)</f>
      </c>
      <c r="I29" s="152">
        <f>IF('入力様式1'!I29+'入力様式1'!J29=0,IF('入力様式1'!I43+'入力様式1'!I43=0,"",0),'入力様式1'!I29+'入力様式1'!J29)</f>
      </c>
      <c r="J29" s="152">
        <f>IF('入力様式1'!K29=0,IF('入力様式1'!K43=0,"",0),'入力様式1'!K29)</f>
      </c>
      <c r="K29" s="152">
        <f>IF('入力様式1'!L29=0,IF('入力様式1'!L43=0,"",0),'入力様式1'!L29)</f>
      </c>
      <c r="L29" s="152">
        <f>IF('入力様式1'!M29=0,IF('入力様式1'!M43=0,"",0),'入力様式1'!M29)</f>
      </c>
      <c r="M29" s="152">
        <f>IF('入力様式1'!N29=0,IF('入力様式1'!N43=0,"",0),'入力様式1'!N29)</f>
      </c>
      <c r="N29" s="152">
        <f>IF('入力様式1'!O29=0,IF('入力様式1'!O43=0,"",0),'入力様式1'!O29)</f>
      </c>
      <c r="O29" s="152">
        <f>IF('入力様式1'!P29=0,IF('入力様式1'!P43=0,"",0),'入力様式1'!P29)</f>
      </c>
      <c r="P29" s="152">
        <f>IF('入力様式1'!Q29=0,IF('入力様式1'!Q43=0,"",0),'入力様式1'!Q29)</f>
      </c>
      <c r="Q29" s="152">
        <f>IF('入力様式1'!R29+'入力様式1'!S29+'入力様式1'!T29=0,IF('入力様式1'!R43+'入力様式1'!S43+'入力様式1'!T43=0,"",0),'入力様式1'!R29+'入力様式1'!S29+'入力様式1'!T29)</f>
      </c>
      <c r="R29" s="152">
        <f>IF('入力様式1'!U29=0,IF('入力様式1'!U43=0,"",0),'入力様式1'!U29)</f>
      </c>
      <c r="S29" s="152">
        <f>IF('入力様式1'!V29+'入力様式1'!W29+'入力様式1'!X29+'入力様式1'!Y29=0,IF('入力様式1'!V43+'入力様式1'!W43+'入力様式1'!X43+'入力様式1'!Y43=0,"",0),'入力様式1'!V29+'入力様式1'!W29+'入力様式1'!X29+'入力様式1'!Y29)</f>
      </c>
      <c r="T29" s="152">
        <f>IF('入力様式1'!Z29=0,IF('入力様式1'!Z43=0,"",0),'入力様式1'!Z29)</f>
      </c>
      <c r="U29" s="152">
        <f>IF('入力様式1'!AA29=0,IF('入力様式1'!AA43=0,"",0),'入力様式1'!AA29)</f>
      </c>
      <c r="V29" s="152">
        <f>IF('入力様式1'!AB29=0,IF('入力様式1'!AB43=0,"",0),'入力様式1'!AB29)</f>
      </c>
      <c r="W29" s="152">
        <f>IF('入力様式1'!AC29=0,IF('入力様式1'!AC43=0,"",0),'入力様式1'!AC29)</f>
      </c>
      <c r="X29" s="152">
        <f>IF('入力様式1'!AD29+'入力様式1'!AE29=0,IF('入力様式1'!AD43+'入力様式1'!AE43=0,"",0),'入力様式1'!AD29+'入力様式1'!AE29)</f>
      </c>
      <c r="Y29" s="46">
        <f t="shared" si="1"/>
        <v>0</v>
      </c>
    </row>
    <row r="30" spans="1:25" ht="13.5">
      <c r="A30" s="207"/>
      <c r="B30" s="210"/>
      <c r="C30" s="42" t="s">
        <v>136</v>
      </c>
      <c r="D30" s="151">
        <f>IF('入力様式1'!D30=0,IF('入力様式1'!D44=0,"",0),'入力様式1'!D30)</f>
      </c>
      <c r="E30" s="152">
        <f>IF('入力様式1'!E30=0,IF('入力様式1'!E44=0,"",0),'入力様式1'!E30)</f>
      </c>
      <c r="F30" s="152">
        <f>IF('入力様式1'!F30=0,IF('入力様式1'!F44=0,"",0),'入力様式1'!F30)</f>
      </c>
      <c r="G30" s="152">
        <f>IF('入力様式1'!G30=0,IF('入力様式1'!G44=0,"",0),'入力様式1'!G30)</f>
      </c>
      <c r="H30" s="152">
        <f>IF('入力様式1'!H30=0,IF('入力様式1'!H44=0,"",0),'入力様式1'!H30)</f>
      </c>
      <c r="I30" s="152">
        <f>IF('入力様式1'!I30+'入力様式1'!J30=0,IF('入力様式1'!I44+'入力様式1'!I44=0,"",0),'入力様式1'!I30+'入力様式1'!J30)</f>
      </c>
      <c r="J30" s="152">
        <f>IF('入力様式1'!K30=0,IF('入力様式1'!K44=0,"",0),'入力様式1'!K30)</f>
      </c>
      <c r="K30" s="152">
        <f>IF('入力様式1'!L30=0,IF('入力様式1'!L44=0,"",0),'入力様式1'!L30)</f>
      </c>
      <c r="L30" s="152">
        <f>IF('入力様式1'!M30=0,IF('入力様式1'!M44=0,"",0),'入力様式1'!M30)</f>
      </c>
      <c r="M30" s="152">
        <f>IF('入力様式1'!N30=0,IF('入力様式1'!N44=0,"",0),'入力様式1'!N30)</f>
      </c>
      <c r="N30" s="152">
        <f>IF('入力様式1'!O30=0,IF('入力様式1'!O44=0,"",0),'入力様式1'!O30)</f>
      </c>
      <c r="O30" s="152">
        <f>IF('入力様式1'!P30=0,IF('入力様式1'!P44=0,"",0),'入力様式1'!P30)</f>
      </c>
      <c r="P30" s="152">
        <f>IF('入力様式1'!Q30=0,IF('入力様式1'!Q44=0,"",0),'入力様式1'!Q30)</f>
      </c>
      <c r="Q30" s="152">
        <f>IF('入力様式1'!R30+'入力様式1'!S30+'入力様式1'!T30=0,IF('入力様式1'!R44+'入力様式1'!S44+'入力様式1'!T44=0,"",0),'入力様式1'!R30+'入力様式1'!S30+'入力様式1'!T30)</f>
      </c>
      <c r="R30" s="152">
        <f>IF('入力様式1'!U30=0,IF('入力様式1'!U44=0,"",0),'入力様式1'!U30)</f>
      </c>
      <c r="S30" s="152">
        <f>IF('入力様式1'!V30+'入力様式1'!W30+'入力様式1'!X30+'入力様式1'!Y30=0,IF('入力様式1'!V44+'入力様式1'!W44+'入力様式1'!X44+'入力様式1'!Y44=0,"",0),'入力様式1'!V30+'入力様式1'!W30+'入力様式1'!X30+'入力様式1'!Y30)</f>
      </c>
      <c r="T30" s="152">
        <f>IF('入力様式1'!Z30=0,IF('入力様式1'!Z44=0,"",0),'入力様式1'!Z30)</f>
      </c>
      <c r="U30" s="152">
        <f>IF('入力様式1'!AA30=0,IF('入力様式1'!AA44=0,"",0),'入力様式1'!AA30)</f>
      </c>
      <c r="V30" s="152">
        <f>IF('入力様式1'!AB30=0,IF('入力様式1'!AB44=0,"",0),'入力様式1'!AB30)</f>
      </c>
      <c r="W30" s="152">
        <f>IF('入力様式1'!AC30=0,IF('入力様式1'!AC44=0,"",0),'入力様式1'!AC30)</f>
      </c>
      <c r="X30" s="152">
        <f>IF('入力様式1'!AD30+'入力様式1'!AE30=0,IF('入力様式1'!AD44+'入力様式1'!AE44=0,"",0),'入力様式1'!AD30+'入力様式1'!AE30)</f>
      </c>
      <c r="Y30" s="46">
        <f t="shared" si="1"/>
        <v>0</v>
      </c>
    </row>
    <row r="31" spans="1:25" ht="14.25" thickBot="1">
      <c r="A31" s="208"/>
      <c r="B31" s="212"/>
      <c r="C31" s="43" t="s">
        <v>137</v>
      </c>
      <c r="D31" s="153">
        <f>IF('入力様式1'!D31=0,IF('入力様式1'!D45=0,"",0),'入力様式1'!D31)</f>
      </c>
      <c r="E31" s="154">
        <f>IF('入力様式1'!E31=0,IF('入力様式1'!E45=0,"",0),'入力様式1'!E31)</f>
      </c>
      <c r="F31" s="154">
        <f>IF('入力様式1'!F31=0,IF('入力様式1'!F45=0,"",0),'入力様式1'!F31)</f>
      </c>
      <c r="G31" s="154">
        <f>IF('入力様式1'!G31=0,IF('入力様式1'!G45=0,"",0),'入力様式1'!G31)</f>
      </c>
      <c r="H31" s="154">
        <f>IF('入力様式1'!H31=0,IF('入力様式1'!H45=0,"",0),'入力様式1'!H31)</f>
      </c>
      <c r="I31" s="154">
        <f>IF('入力様式1'!I31+'入力様式1'!J31=0,IF('入力様式1'!I45+'入力様式1'!I45=0,"",0),'入力様式1'!I31+'入力様式1'!J31)</f>
      </c>
      <c r="J31" s="154">
        <f>IF('入力様式1'!K31=0,IF('入力様式1'!K45=0,"",0),'入力様式1'!K31)</f>
      </c>
      <c r="K31" s="154">
        <f>IF('入力様式1'!L31=0,IF('入力様式1'!L45=0,"",0),'入力様式1'!L31)</f>
      </c>
      <c r="L31" s="154">
        <f>IF('入力様式1'!M31=0,IF('入力様式1'!M45=0,"",0),'入力様式1'!M31)</f>
      </c>
      <c r="M31" s="154">
        <f>IF('入力様式1'!N31=0,IF('入力様式1'!N45=0,"",0),'入力様式1'!N31)</f>
      </c>
      <c r="N31" s="154">
        <f>IF('入力様式1'!O31=0,IF('入力様式1'!O45=0,"",0),'入力様式1'!O31)</f>
      </c>
      <c r="O31" s="154">
        <f>IF('入力様式1'!P31=0,IF('入力様式1'!P45=0,"",0),'入力様式1'!P31)</f>
      </c>
      <c r="P31" s="154">
        <f>IF('入力様式1'!Q31=0,IF('入力様式1'!Q45=0,"",0),'入力様式1'!Q31)</f>
      </c>
      <c r="Q31" s="154">
        <f>IF('入力様式1'!R31+'入力様式1'!S31+'入力様式1'!T31=0,IF('入力様式1'!R45+'入力様式1'!S45+'入力様式1'!T45=0,"",0),'入力様式1'!R31+'入力様式1'!S31+'入力様式1'!T31)</f>
      </c>
      <c r="R31" s="154">
        <f>IF('入力様式1'!U31=0,IF('入力様式1'!U45=0,"",0),'入力様式1'!U31)</f>
      </c>
      <c r="S31" s="154">
        <f>IF('入力様式1'!V31+'入力様式1'!W31+'入力様式1'!X31+'入力様式1'!Y31=0,IF('入力様式1'!V45+'入力様式1'!W45+'入力様式1'!X45+'入力様式1'!Y45=0,"",0),'入力様式1'!V31+'入力様式1'!W31+'入力様式1'!X31+'入力様式1'!Y31)</f>
      </c>
      <c r="T31" s="154">
        <f>IF('入力様式1'!Z31=0,IF('入力様式1'!Z45=0,"",0),'入力様式1'!Z31)</f>
      </c>
      <c r="U31" s="154">
        <f>IF('入力様式1'!AA31=0,IF('入力様式1'!AA45=0,"",0),'入力様式1'!AA31)</f>
      </c>
      <c r="V31" s="154">
        <f>IF('入力様式1'!AB31=0,IF('入力様式1'!AB45=0,"",0),'入力様式1'!AB31)</f>
      </c>
      <c r="W31" s="154">
        <f>IF('入力様式1'!AC31=0,IF('入力様式1'!AC45=0,"",0),'入力様式1'!AC31)</f>
      </c>
      <c r="X31" s="154">
        <f>IF('入力様式1'!AD31+'入力様式1'!AE31=0,IF('入力様式1'!AD45+'入力様式1'!AE45=0,"",0),'入力様式1'!AD31+'入力様式1'!AE31)</f>
      </c>
      <c r="Y31" s="49">
        <f t="shared" si="1"/>
        <v>0</v>
      </c>
    </row>
  </sheetData>
  <sheetProtection password="CC6F" sheet="1"/>
  <mergeCells count="9">
    <mergeCell ref="A18:A31"/>
    <mergeCell ref="B19:B26"/>
    <mergeCell ref="B27:B31"/>
    <mergeCell ref="A1:B1"/>
    <mergeCell ref="A2:B2"/>
    <mergeCell ref="A3:B3"/>
    <mergeCell ref="A4:A17"/>
    <mergeCell ref="B5:B12"/>
    <mergeCell ref="B13:B17"/>
  </mergeCells>
  <dataValidations count="1">
    <dataValidation allowBlank="1" showInputMessage="1" showErrorMessage="1" imeMode="hiragana" sqref="C1:C31"/>
  </dataValidation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tabColor rgb="FF00B0F0"/>
    <pageSetUpPr fitToPage="1"/>
  </sheetPr>
  <dimension ref="B2:K48"/>
  <sheetViews>
    <sheetView zoomScale="70" zoomScaleNormal="70" zoomScalePageLayoutView="0" workbookViewId="0" topLeftCell="A1">
      <selection activeCell="C6" sqref="C6:G18"/>
    </sheetView>
  </sheetViews>
  <sheetFormatPr defaultColWidth="9.00390625" defaultRowHeight="13.5"/>
  <cols>
    <col min="1" max="1" width="1.75390625" style="0" customWidth="1"/>
    <col min="2" max="2" width="6.25390625" style="0" customWidth="1"/>
    <col min="3" max="4" width="10.00390625" style="0" customWidth="1"/>
    <col min="5" max="5" width="28.375" style="0" customWidth="1"/>
    <col min="6" max="7" width="34.375" style="0" customWidth="1"/>
  </cols>
  <sheetData>
    <row r="1" ht="5.25" customHeight="1"/>
    <row r="2" spans="2:7" ht="18.75">
      <c r="B2" s="313" t="s">
        <v>14</v>
      </c>
      <c r="C2" s="314"/>
      <c r="D2" s="314"/>
      <c r="E2" s="314"/>
      <c r="F2" s="314"/>
      <c r="G2" s="314"/>
    </row>
    <row r="3" spans="2:7" ht="19.5" thickBot="1">
      <c r="B3" s="5"/>
      <c r="C3" s="6"/>
      <c r="D3" s="6"/>
      <c r="E3" s="6"/>
      <c r="F3" s="6"/>
      <c r="G3" s="6"/>
    </row>
    <row r="4" spans="2:7" ht="30" customHeight="1" thickBot="1">
      <c r="B4" s="297" t="s">
        <v>15</v>
      </c>
      <c r="C4" s="298"/>
      <c r="D4" s="298"/>
      <c r="E4" s="298"/>
      <c r="F4" s="298"/>
      <c r="G4" s="299"/>
    </row>
    <row r="5" spans="2:7" ht="2.25" customHeight="1">
      <c r="B5" s="8"/>
      <c r="C5" s="321"/>
      <c r="D5" s="322"/>
      <c r="E5" s="322"/>
      <c r="F5" s="322"/>
      <c r="G5" s="323"/>
    </row>
    <row r="6" spans="2:7" ht="20.25" customHeight="1">
      <c r="B6" s="295"/>
      <c r="C6" s="284" t="s">
        <v>123</v>
      </c>
      <c r="D6" s="317"/>
      <c r="E6" s="317"/>
      <c r="F6" s="317"/>
      <c r="G6" s="318"/>
    </row>
    <row r="7" spans="2:7" ht="20.25" customHeight="1">
      <c r="B7" s="315"/>
      <c r="C7" s="317"/>
      <c r="D7" s="317"/>
      <c r="E7" s="317"/>
      <c r="F7" s="317"/>
      <c r="G7" s="318"/>
    </row>
    <row r="8" spans="2:7" ht="20.25" customHeight="1">
      <c r="B8" s="315"/>
      <c r="C8" s="317"/>
      <c r="D8" s="317"/>
      <c r="E8" s="317"/>
      <c r="F8" s="317"/>
      <c r="G8" s="318"/>
    </row>
    <row r="9" spans="2:7" ht="20.25" customHeight="1">
      <c r="B9" s="315"/>
      <c r="C9" s="317"/>
      <c r="D9" s="317"/>
      <c r="E9" s="317"/>
      <c r="F9" s="317"/>
      <c r="G9" s="318"/>
    </row>
    <row r="10" spans="2:7" ht="20.25" customHeight="1">
      <c r="B10" s="315"/>
      <c r="C10" s="317"/>
      <c r="D10" s="317"/>
      <c r="E10" s="317"/>
      <c r="F10" s="317"/>
      <c r="G10" s="318"/>
    </row>
    <row r="11" spans="2:7" ht="20.25" customHeight="1">
      <c r="B11" s="315"/>
      <c r="C11" s="317"/>
      <c r="D11" s="317"/>
      <c r="E11" s="317"/>
      <c r="F11" s="317"/>
      <c r="G11" s="318"/>
    </row>
    <row r="12" spans="2:7" ht="20.25" customHeight="1">
      <c r="B12" s="315"/>
      <c r="C12" s="317"/>
      <c r="D12" s="317"/>
      <c r="E12" s="317"/>
      <c r="F12" s="317"/>
      <c r="G12" s="318"/>
    </row>
    <row r="13" spans="2:7" ht="20.25" customHeight="1">
      <c r="B13" s="315"/>
      <c r="C13" s="317"/>
      <c r="D13" s="317"/>
      <c r="E13" s="317"/>
      <c r="F13" s="317"/>
      <c r="G13" s="318"/>
    </row>
    <row r="14" spans="2:7" ht="20.25" customHeight="1">
      <c r="B14" s="315"/>
      <c r="C14" s="317"/>
      <c r="D14" s="317"/>
      <c r="E14" s="317"/>
      <c r="F14" s="317"/>
      <c r="G14" s="318"/>
    </row>
    <row r="15" spans="2:7" ht="20.25" customHeight="1">
      <c r="B15" s="315"/>
      <c r="C15" s="317"/>
      <c r="D15" s="317"/>
      <c r="E15" s="317"/>
      <c r="F15" s="317"/>
      <c r="G15" s="318"/>
    </row>
    <row r="16" spans="2:7" ht="20.25" customHeight="1">
      <c r="B16" s="315"/>
      <c r="C16" s="317"/>
      <c r="D16" s="317"/>
      <c r="E16" s="317"/>
      <c r="F16" s="317"/>
      <c r="G16" s="318"/>
    </row>
    <row r="17" spans="2:7" ht="20.25" customHeight="1">
      <c r="B17" s="315"/>
      <c r="C17" s="317"/>
      <c r="D17" s="317"/>
      <c r="E17" s="317"/>
      <c r="F17" s="317"/>
      <c r="G17" s="318"/>
    </row>
    <row r="18" spans="2:7" ht="20.25" customHeight="1" thickBot="1">
      <c r="B18" s="316"/>
      <c r="C18" s="319"/>
      <c r="D18" s="319"/>
      <c r="E18" s="319"/>
      <c r="F18" s="319"/>
      <c r="G18" s="320"/>
    </row>
    <row r="19" spans="2:7" ht="30" customHeight="1" thickBot="1">
      <c r="B19" s="297" t="s">
        <v>145</v>
      </c>
      <c r="C19" s="298"/>
      <c r="D19" s="298"/>
      <c r="E19" s="298"/>
      <c r="F19" s="298"/>
      <c r="G19" s="299"/>
    </row>
    <row r="20" spans="2:7" ht="37.5" customHeight="1" thickBot="1">
      <c r="B20" s="295"/>
      <c r="C20" s="297" t="s">
        <v>16</v>
      </c>
      <c r="D20" s="299"/>
      <c r="E20" s="304" t="s">
        <v>233</v>
      </c>
      <c r="F20" s="305"/>
      <c r="G20" s="306"/>
    </row>
    <row r="21" spans="2:7" ht="37.5" customHeight="1" thickBot="1">
      <c r="B21" s="295"/>
      <c r="C21" s="300"/>
      <c r="D21" s="301"/>
      <c r="E21" s="3" t="s">
        <v>160</v>
      </c>
      <c r="F21" s="2" t="str">
        <f>IF((COUNTIF('別紙３'!D1:X1,TRUE))&gt;2,"別紙３のとおり",IF(ISNA(MATCH(MAX('別紙３'!D4:X4),'別紙３'!D4:X4,0)),"別紙３のとおり",INDEX('別紙３'!D2:X31,2,MATCH(MAX('別紙３'!D4:X4),'別紙３'!D4:X4,0))))</f>
        <v>別紙３のとおり</v>
      </c>
      <c r="G21" s="2">
        <f>IF(COUNTIF('別紙３'!D1:X1,TRUE)=2,IF(COUNTIF('別紙３'!D2:X2,2)=1,INDEX('別紙３'!D2:X4,2,MATCH(2,'別紙３'!D2:X2,0)),INDEX('別紙３'!D3:X4,1,MATCH(MIN('別紙３'!D4:X4),'別紙３'!D4:X4,0))),IF(COUNTIF('別紙３'!D1:X1,TRUE)=1,"-",""))</f>
      </c>
    </row>
    <row r="22" spans="2:7" ht="37.5" customHeight="1" thickBot="1">
      <c r="B22" s="295"/>
      <c r="C22" s="300"/>
      <c r="D22" s="301"/>
      <c r="E22" s="3" t="s">
        <v>18</v>
      </c>
      <c r="F22" s="4" t="str">
        <f>IF(F21="別紙３のとおり","t",MAX('別紙３'!D4:X4)&amp;" t")</f>
        <v>t</v>
      </c>
      <c r="G22" s="4" t="str">
        <f>IF(COUNTIF('別紙３'!D4:X4,"")=19,MIN('別紙３'!D4:X4)&amp;" t","t")</f>
        <v>t</v>
      </c>
    </row>
    <row r="23" spans="2:7" ht="7.5" customHeight="1">
      <c r="B23" s="295"/>
      <c r="C23" s="300"/>
      <c r="D23" s="301"/>
      <c r="E23" s="289" t="s">
        <v>24</v>
      </c>
      <c r="F23" s="290"/>
      <c r="G23" s="291"/>
    </row>
    <row r="24" spans="2:7" ht="12.75" customHeight="1">
      <c r="B24" s="295"/>
      <c r="C24" s="300"/>
      <c r="D24" s="301"/>
      <c r="E24" s="283"/>
      <c r="F24" s="284"/>
      <c r="G24" s="285"/>
    </row>
    <row r="25" spans="2:11" ht="26.25" customHeight="1">
      <c r="B25" s="295"/>
      <c r="C25" s="300"/>
      <c r="D25" s="301"/>
      <c r="E25" s="283">
        <f>IF(LEN('入力様式2'!B2)&gt;1,'入力様式2'!B2,"")</f>
      </c>
      <c r="F25" s="284"/>
      <c r="G25" s="285"/>
      <c r="K25" s="50"/>
    </row>
    <row r="26" spans="2:7" ht="26.25" customHeight="1">
      <c r="B26" s="295"/>
      <c r="C26" s="300"/>
      <c r="D26" s="301"/>
      <c r="E26" s="283"/>
      <c r="F26" s="284"/>
      <c r="G26" s="285"/>
    </row>
    <row r="27" spans="2:7" ht="26.25" customHeight="1">
      <c r="B27" s="295"/>
      <c r="C27" s="300"/>
      <c r="D27" s="301"/>
      <c r="E27" s="283"/>
      <c r="F27" s="284"/>
      <c r="G27" s="285"/>
    </row>
    <row r="28" spans="2:7" ht="26.25" customHeight="1">
      <c r="B28" s="295"/>
      <c r="C28" s="300"/>
      <c r="D28" s="301"/>
      <c r="E28" s="283"/>
      <c r="F28" s="284"/>
      <c r="G28" s="285"/>
    </row>
    <row r="29" spans="2:7" ht="28.5" customHeight="1" thickBot="1">
      <c r="B29" s="295"/>
      <c r="C29" s="302"/>
      <c r="D29" s="303"/>
      <c r="E29" s="286"/>
      <c r="F29" s="287"/>
      <c r="G29" s="288"/>
    </row>
    <row r="30" spans="2:7" ht="37.5" customHeight="1" thickBot="1">
      <c r="B30" s="295"/>
      <c r="C30" s="297" t="s">
        <v>19</v>
      </c>
      <c r="D30" s="299"/>
      <c r="E30" s="292" t="s">
        <v>20</v>
      </c>
      <c r="F30" s="293"/>
      <c r="G30" s="294"/>
    </row>
    <row r="31" spans="2:7" ht="37.5" customHeight="1" thickBot="1">
      <c r="B31" s="295"/>
      <c r="C31" s="300"/>
      <c r="D31" s="301"/>
      <c r="E31" s="3" t="s">
        <v>160</v>
      </c>
      <c r="F31" s="2" t="str">
        <f>F21</f>
        <v>別紙３のとおり</v>
      </c>
      <c r="G31" s="2">
        <f>G21</f>
      </c>
    </row>
    <row r="32" spans="2:7" ht="37.5" customHeight="1" thickBot="1">
      <c r="B32" s="295"/>
      <c r="C32" s="300"/>
      <c r="D32" s="301"/>
      <c r="E32" s="3" t="s">
        <v>18</v>
      </c>
      <c r="F32" s="4" t="str">
        <f>IF(AND(LEN(F31)&gt;1,F31&lt;&gt;"別紙３のとおり"),IF(ISNUMBER(HLOOKUP(F31,'別紙３'!$D$3:$X$31,16,FALSE)),HLOOKUP(F31,'別紙３'!$D$3:$X$31,16,FALSE),0)&amp;" t","t")</f>
        <v>t</v>
      </c>
      <c r="G32" s="4" t="str">
        <f>IF(LEN(G31)&gt;1,IF(ISNUMBER(HLOOKUP(G31,'別紙３'!$D$3:$X$31,16,FALSE)),HLOOKUP(G31,'別紙３'!$D$3:$X$31,16,FALSE),0)&amp;" t","t")</f>
        <v>t</v>
      </c>
    </row>
    <row r="33" spans="2:7" ht="7.5" customHeight="1">
      <c r="B33" s="295"/>
      <c r="C33" s="300"/>
      <c r="D33" s="301"/>
      <c r="E33" s="289" t="s">
        <v>21</v>
      </c>
      <c r="F33" s="290"/>
      <c r="G33" s="291"/>
    </row>
    <row r="34" spans="2:7" ht="12.75" customHeight="1">
      <c r="B34" s="295"/>
      <c r="C34" s="300"/>
      <c r="D34" s="301"/>
      <c r="E34" s="283"/>
      <c r="F34" s="284"/>
      <c r="G34" s="285"/>
    </row>
    <row r="35" spans="2:7" ht="26.25" customHeight="1">
      <c r="B35" s="295"/>
      <c r="C35" s="300"/>
      <c r="D35" s="301"/>
      <c r="E35" s="283">
        <f>IF(LEN('入力様式2'!H2)&gt;1,'入力様式2'!H2,"")</f>
      </c>
      <c r="F35" s="284"/>
      <c r="G35" s="285"/>
    </row>
    <row r="36" spans="2:7" ht="26.25" customHeight="1">
      <c r="B36" s="295"/>
      <c r="C36" s="300"/>
      <c r="D36" s="301"/>
      <c r="E36" s="283"/>
      <c r="F36" s="284"/>
      <c r="G36" s="285"/>
    </row>
    <row r="37" spans="2:7" ht="26.25" customHeight="1">
      <c r="B37" s="295"/>
      <c r="C37" s="300"/>
      <c r="D37" s="301"/>
      <c r="E37" s="283"/>
      <c r="F37" s="284"/>
      <c r="G37" s="285"/>
    </row>
    <row r="38" spans="2:7" ht="26.25" customHeight="1">
      <c r="B38" s="295"/>
      <c r="C38" s="300"/>
      <c r="D38" s="301"/>
      <c r="E38" s="283"/>
      <c r="F38" s="284"/>
      <c r="G38" s="285"/>
    </row>
    <row r="39" spans="2:7" ht="28.5" customHeight="1" thickBot="1">
      <c r="B39" s="296"/>
      <c r="C39" s="302"/>
      <c r="D39" s="303"/>
      <c r="E39" s="286"/>
      <c r="F39" s="287"/>
      <c r="G39" s="288"/>
    </row>
    <row r="40" spans="2:7" ht="30" customHeight="1" thickBot="1">
      <c r="B40" s="297" t="s">
        <v>22</v>
      </c>
      <c r="C40" s="298"/>
      <c r="D40" s="298"/>
      <c r="E40" s="298"/>
      <c r="F40" s="298"/>
      <c r="G40" s="299"/>
    </row>
    <row r="41" spans="2:7" ht="7.5" customHeight="1">
      <c r="B41" s="8"/>
      <c r="C41" s="307" t="s">
        <v>16</v>
      </c>
      <c r="D41" s="308"/>
      <c r="E41" s="289" t="s">
        <v>149</v>
      </c>
      <c r="F41" s="290"/>
      <c r="G41" s="291"/>
    </row>
    <row r="42" spans="2:7" ht="17.25" customHeight="1">
      <c r="B42" s="295"/>
      <c r="C42" s="309"/>
      <c r="D42" s="310"/>
      <c r="E42" s="283"/>
      <c r="F42" s="284"/>
      <c r="G42" s="285"/>
    </row>
    <row r="43" spans="2:7" ht="42.75" customHeight="1">
      <c r="B43" s="295"/>
      <c r="C43" s="309"/>
      <c r="D43" s="310"/>
      <c r="E43" s="283">
        <f>IF(LEN('入力様式2'!B9)&gt;1,'入力様式2'!B9,"")</f>
      </c>
      <c r="F43" s="284"/>
      <c r="G43" s="285"/>
    </row>
    <row r="44" spans="2:7" ht="42.75" customHeight="1" thickBot="1">
      <c r="B44" s="295"/>
      <c r="C44" s="311"/>
      <c r="D44" s="312"/>
      <c r="E44" s="286"/>
      <c r="F44" s="287"/>
      <c r="G44" s="288"/>
    </row>
    <row r="45" spans="2:7" ht="7.5" customHeight="1">
      <c r="B45" s="295"/>
      <c r="C45" s="307" t="s">
        <v>19</v>
      </c>
      <c r="D45" s="308"/>
      <c r="E45" s="289" t="s">
        <v>23</v>
      </c>
      <c r="F45" s="290"/>
      <c r="G45" s="291"/>
    </row>
    <row r="46" spans="2:7" ht="17.25" customHeight="1">
      <c r="B46" s="295"/>
      <c r="C46" s="309"/>
      <c r="D46" s="310"/>
      <c r="E46" s="283"/>
      <c r="F46" s="284"/>
      <c r="G46" s="285"/>
    </row>
    <row r="47" spans="2:7" ht="42.75" customHeight="1">
      <c r="B47" s="295"/>
      <c r="C47" s="309"/>
      <c r="D47" s="310"/>
      <c r="E47" s="283">
        <f>IF(LEN('入力様式2'!H9)&gt;1,'入力様式2'!H9,"")</f>
      </c>
      <c r="F47" s="284"/>
      <c r="G47" s="285"/>
    </row>
    <row r="48" spans="2:7" ht="42.75" customHeight="1" thickBot="1">
      <c r="B48" s="296"/>
      <c r="C48" s="311"/>
      <c r="D48" s="312"/>
      <c r="E48" s="286"/>
      <c r="F48" s="287"/>
      <c r="G48" s="288"/>
    </row>
  </sheetData>
  <sheetProtection password="CC6F" sheet="1"/>
  <mergeCells count="23">
    <mergeCell ref="B2:G2"/>
    <mergeCell ref="B6:B18"/>
    <mergeCell ref="C6:G18"/>
    <mergeCell ref="C5:G5"/>
    <mergeCell ref="B4:G4"/>
    <mergeCell ref="B40:G40"/>
    <mergeCell ref="C30:D39"/>
    <mergeCell ref="B42:B48"/>
    <mergeCell ref="B19:G19"/>
    <mergeCell ref="B20:B39"/>
    <mergeCell ref="C20:D29"/>
    <mergeCell ref="E20:G20"/>
    <mergeCell ref="C41:D44"/>
    <mergeCell ref="C45:D48"/>
    <mergeCell ref="E41:G42"/>
    <mergeCell ref="E45:G46"/>
    <mergeCell ref="E43:G44"/>
    <mergeCell ref="E47:G48"/>
    <mergeCell ref="E33:G34"/>
    <mergeCell ref="E35:G39"/>
    <mergeCell ref="E30:G30"/>
    <mergeCell ref="E25:G29"/>
    <mergeCell ref="E23:G24"/>
  </mergeCells>
  <printOptions/>
  <pageMargins left="0.75" right="0.75" top="1" bottom="1" header="0.512" footer="0.512"/>
  <pageSetup fitToHeight="1" fitToWidth="1" horizontalDpi="1200" verticalDpi="1200" orientation="portrait" paperSize="9" scale="66" r:id="rId1"/>
</worksheet>
</file>

<file path=xl/worksheets/sheet13.xml><?xml version="1.0" encoding="utf-8"?>
<worksheet xmlns="http://schemas.openxmlformats.org/spreadsheetml/2006/main" xmlns:r="http://schemas.openxmlformats.org/officeDocument/2006/relationships">
  <sheetPr>
    <tabColor rgb="FF00B0F0"/>
    <pageSetUpPr fitToPage="1"/>
  </sheetPr>
  <dimension ref="B2:G47"/>
  <sheetViews>
    <sheetView zoomScale="70" zoomScaleNormal="70" zoomScalePageLayoutView="0" workbookViewId="0" topLeftCell="A1">
      <selection activeCell="K12" sqref="K12"/>
    </sheetView>
  </sheetViews>
  <sheetFormatPr defaultColWidth="9.00390625" defaultRowHeight="13.5"/>
  <cols>
    <col min="1" max="1" width="1.75390625" style="0" customWidth="1"/>
    <col min="2" max="2" width="6.25390625" style="0" customWidth="1"/>
    <col min="3" max="4" width="10.00390625" style="0" customWidth="1"/>
    <col min="5" max="7" width="33.75390625" style="0" customWidth="1"/>
  </cols>
  <sheetData>
    <row r="1" ht="5.25" customHeight="1"/>
    <row r="2" spans="2:7" ht="18.75">
      <c r="B2" s="313" t="s">
        <v>25</v>
      </c>
      <c r="C2" s="314"/>
      <c r="D2" s="314"/>
      <c r="E2" s="314"/>
      <c r="F2" s="314"/>
      <c r="G2" s="314"/>
    </row>
    <row r="3" spans="2:7" ht="18.75" customHeight="1" thickBot="1">
      <c r="B3" s="5"/>
      <c r="C3" s="7"/>
      <c r="D3" s="7"/>
      <c r="E3" s="7"/>
      <c r="F3" s="7"/>
      <c r="G3" s="7"/>
    </row>
    <row r="4" spans="2:7" ht="30" customHeight="1" thickBot="1">
      <c r="B4" s="297" t="s">
        <v>151</v>
      </c>
      <c r="C4" s="298"/>
      <c r="D4" s="298"/>
      <c r="E4" s="298"/>
      <c r="F4" s="298"/>
      <c r="G4" s="299"/>
    </row>
    <row r="5" spans="2:7" ht="37.5" customHeight="1" thickBot="1">
      <c r="B5" s="295"/>
      <c r="C5" s="297" t="s">
        <v>16</v>
      </c>
      <c r="D5" s="324"/>
      <c r="E5" s="304" t="s">
        <v>231</v>
      </c>
      <c r="F5" s="305"/>
      <c r="G5" s="306"/>
    </row>
    <row r="6" spans="2:7" ht="37.5" customHeight="1" thickBot="1">
      <c r="B6" s="295"/>
      <c r="C6" s="300"/>
      <c r="D6" s="325"/>
      <c r="E6" s="3" t="s">
        <v>17</v>
      </c>
      <c r="F6" s="2" t="str">
        <f>'第２面'!F21</f>
        <v>別紙３のとおり</v>
      </c>
      <c r="G6" s="2">
        <f>'第２面'!G21</f>
      </c>
    </row>
    <row r="7" spans="2:7" ht="26.25" customHeight="1">
      <c r="B7" s="295"/>
      <c r="C7" s="300"/>
      <c r="D7" s="325"/>
      <c r="E7" s="327" t="s">
        <v>48</v>
      </c>
      <c r="F7" s="329" t="str">
        <f>IF(AND(LEN(F6)&gt;1,F6&lt;&gt;"別紙３のとおり"),IF(ISNUMBER(HLOOKUP(F6,'別紙３'!$D$3:$X$31,3,FALSE)),HLOOKUP(F6,'別紙３'!$D$3:$X$31,3,FALSE),0)+IF(ISNUMBER(HLOOKUP(F6,'別紙３'!$D$3:$X$31,9,FALSE)),HLOOKUP(F6,'別紙３'!$D$3:$X$31,9,FALSE),0)&amp;" t","t")</f>
        <v>t</v>
      </c>
      <c r="G7" s="329" t="str">
        <f>IF(LEN(G6)&gt;1,IF(ISNUMBER(HLOOKUP(G6,'別紙３'!$D$3:$X$31,3,FALSE)),HLOOKUP(G6,'別紙３'!$D$3:$X$31,3,FALSE),0)+IF(ISNUMBER(HLOOKUP(G6,'別紙３'!$D$3:$X$31,9,FALSE)),HLOOKUP(G6,'別紙３'!$D$3:$X$31,9,FALSE),0)&amp;" t","t")</f>
        <v>t</v>
      </c>
    </row>
    <row r="8" spans="2:7" ht="26.25" customHeight="1" thickBot="1">
      <c r="B8" s="295"/>
      <c r="C8" s="300"/>
      <c r="D8" s="325"/>
      <c r="E8" s="328"/>
      <c r="F8" s="332"/>
      <c r="G8" s="332"/>
    </row>
    <row r="9" spans="2:7" ht="7.5" customHeight="1">
      <c r="B9" s="295"/>
      <c r="C9" s="300"/>
      <c r="D9" s="325"/>
      <c r="E9" s="289" t="s">
        <v>26</v>
      </c>
      <c r="F9" s="290"/>
      <c r="G9" s="291"/>
    </row>
    <row r="10" spans="2:7" ht="17.25" customHeight="1">
      <c r="B10" s="295"/>
      <c r="C10" s="300"/>
      <c r="D10" s="325"/>
      <c r="E10" s="283"/>
      <c r="F10" s="284"/>
      <c r="G10" s="285"/>
    </row>
    <row r="11" spans="2:7" ht="26.25" customHeight="1">
      <c r="B11" s="295"/>
      <c r="C11" s="300"/>
      <c r="D11" s="325"/>
      <c r="E11" s="283">
        <f>IF(LEN('入力様式2'!B13)&gt;1,'入力様式2'!B13,"")</f>
      </c>
      <c r="F11" s="284"/>
      <c r="G11" s="285"/>
    </row>
    <row r="12" spans="2:7" ht="26.25" customHeight="1">
      <c r="B12" s="295"/>
      <c r="C12" s="300"/>
      <c r="D12" s="325"/>
      <c r="E12" s="283"/>
      <c r="F12" s="284"/>
      <c r="G12" s="285"/>
    </row>
    <row r="13" spans="2:7" ht="26.25" customHeight="1" thickBot="1">
      <c r="B13" s="295"/>
      <c r="C13" s="302"/>
      <c r="D13" s="326"/>
      <c r="E13" s="286"/>
      <c r="F13" s="287"/>
      <c r="G13" s="288"/>
    </row>
    <row r="14" spans="2:7" ht="37.5" customHeight="1" thickBot="1">
      <c r="B14" s="295"/>
      <c r="C14" s="297" t="s">
        <v>19</v>
      </c>
      <c r="D14" s="324"/>
      <c r="E14" s="292" t="s">
        <v>20</v>
      </c>
      <c r="F14" s="293"/>
      <c r="G14" s="294"/>
    </row>
    <row r="15" spans="2:7" ht="37.5" customHeight="1" thickBot="1">
      <c r="B15" s="295"/>
      <c r="C15" s="300"/>
      <c r="D15" s="325"/>
      <c r="E15" s="3" t="s">
        <v>17</v>
      </c>
      <c r="F15" s="2" t="str">
        <f>'第２面'!F21</f>
        <v>別紙３のとおり</v>
      </c>
      <c r="G15" s="2">
        <f>'第２面'!G21</f>
      </c>
    </row>
    <row r="16" spans="2:7" ht="22.5" customHeight="1">
      <c r="B16" s="295"/>
      <c r="C16" s="300"/>
      <c r="D16" s="325"/>
      <c r="E16" s="327" t="s">
        <v>29</v>
      </c>
      <c r="F16" s="329" t="str">
        <f>IF(AND(LEN(F6)&gt;1,F6&lt;&gt;"別紙３のとおり"),IF(ISNUMBER(HLOOKUP(F6,'別紙３'!$D$3:$X$31,17,FALSE)),HLOOKUP(F6,'別紙３'!$D$3:$X$31,17,FALSE),0)+IF(ISNUMBER(HLOOKUP(F6,'別紙３'!$D$3:$X$31,23,FALSE)),HLOOKUP(F6,'別紙３'!$D$3:$X$31,23,FALSE),0)&amp;" t","t")</f>
        <v>t</v>
      </c>
      <c r="G16" s="329" t="str">
        <f>IF(LEN(G6)&gt;1,IF(ISNUMBER(HLOOKUP(G6,'別紙３'!$D$3:$X$31,17,FALSE)),HLOOKUP(G6,'別紙３'!$D$3:$X$31,17,FALSE),0)+IF(ISNUMBER(HLOOKUP(G6,'別紙３'!$D$3:$X$31,23,FALSE)),HLOOKUP(G6,'別紙３'!$D$3:$X$31,23,FALSE),0)&amp;" t","t")</f>
        <v>t</v>
      </c>
    </row>
    <row r="17" spans="2:7" ht="22.5" customHeight="1" thickBot="1">
      <c r="B17" s="295"/>
      <c r="C17" s="300"/>
      <c r="D17" s="325"/>
      <c r="E17" s="328"/>
      <c r="F17" s="330"/>
      <c r="G17" s="330"/>
    </row>
    <row r="18" spans="2:7" ht="7.5" customHeight="1">
      <c r="B18" s="295"/>
      <c r="C18" s="300"/>
      <c r="D18" s="325"/>
      <c r="E18" s="289" t="s">
        <v>21</v>
      </c>
      <c r="F18" s="290"/>
      <c r="G18" s="291"/>
    </row>
    <row r="19" spans="2:7" ht="17.25" customHeight="1">
      <c r="B19" s="295"/>
      <c r="C19" s="300"/>
      <c r="D19" s="325"/>
      <c r="E19" s="283"/>
      <c r="F19" s="284"/>
      <c r="G19" s="285"/>
    </row>
    <row r="20" spans="2:7" ht="26.25" customHeight="1">
      <c r="B20" s="295"/>
      <c r="C20" s="300"/>
      <c r="D20" s="325"/>
      <c r="E20" s="283">
        <f>IF(LEN('入力様式2'!H13)&gt;1,'入力様式2'!H13,"")</f>
      </c>
      <c r="F20" s="284"/>
      <c r="G20" s="285"/>
    </row>
    <row r="21" spans="2:7" ht="26.25" customHeight="1">
      <c r="B21" s="295"/>
      <c r="C21" s="300"/>
      <c r="D21" s="325"/>
      <c r="E21" s="283"/>
      <c r="F21" s="284"/>
      <c r="G21" s="285"/>
    </row>
    <row r="22" spans="2:7" ht="26.25" customHeight="1" thickBot="1">
      <c r="B22" s="296"/>
      <c r="C22" s="302"/>
      <c r="D22" s="326"/>
      <c r="E22" s="286"/>
      <c r="F22" s="287"/>
      <c r="G22" s="288"/>
    </row>
    <row r="23" spans="2:7" ht="30" customHeight="1" thickBot="1">
      <c r="B23" s="297" t="s">
        <v>153</v>
      </c>
      <c r="C23" s="298"/>
      <c r="D23" s="298"/>
      <c r="E23" s="298"/>
      <c r="F23" s="298"/>
      <c r="G23" s="299"/>
    </row>
    <row r="24" spans="2:7" ht="37.5" customHeight="1" thickBot="1">
      <c r="B24" s="295"/>
      <c r="C24" s="297" t="s">
        <v>16</v>
      </c>
      <c r="D24" s="324"/>
      <c r="E24" s="304" t="s">
        <v>232</v>
      </c>
      <c r="F24" s="305"/>
      <c r="G24" s="306"/>
    </row>
    <row r="25" spans="2:7" ht="37.5" customHeight="1" thickBot="1">
      <c r="B25" s="295"/>
      <c r="C25" s="300"/>
      <c r="D25" s="325"/>
      <c r="E25" s="3" t="s">
        <v>17</v>
      </c>
      <c r="F25" s="2" t="str">
        <f>'第２面'!F21</f>
        <v>別紙３のとおり</v>
      </c>
      <c r="G25" s="2">
        <f>'第２面'!G21</f>
      </c>
    </row>
    <row r="26" spans="2:7" ht="22.5" customHeight="1">
      <c r="B26" s="295"/>
      <c r="C26" s="300"/>
      <c r="D26" s="325"/>
      <c r="E26" s="327" t="s">
        <v>28</v>
      </c>
      <c r="F26" s="329" t="str">
        <f>IF(AND(LEN(F6)&gt;1,F6&lt;&gt;"別紙３のとおり"),IF(ISNUMBER(HLOOKUP(F6,'別紙３'!$D$3:$X$31,6,FALSE)),HLOOKUP(F6,'別紙３'!$D$3:$X$31,6,FALSE),0)&amp;" t","t")</f>
        <v>t</v>
      </c>
      <c r="G26" s="329" t="str">
        <f>IF(LEN(G6)&gt;1,IF(ISNUMBER(HLOOKUP(G6,'別紙３'!$D$3:$X$31,6,FALSE)),HLOOKUP(G6,'別紙３'!$D$3:$X$31,6,FALSE),0)&amp;" t","t")</f>
        <v>t</v>
      </c>
    </row>
    <row r="27" spans="2:7" ht="22.5" customHeight="1" thickBot="1">
      <c r="B27" s="295"/>
      <c r="C27" s="300"/>
      <c r="D27" s="325"/>
      <c r="E27" s="328"/>
      <c r="F27" s="330"/>
      <c r="G27" s="330"/>
    </row>
    <row r="28" spans="2:7" ht="30" customHeight="1">
      <c r="B28" s="295"/>
      <c r="C28" s="300"/>
      <c r="D28" s="325"/>
      <c r="E28" s="327" t="s">
        <v>31</v>
      </c>
      <c r="F28" s="329" t="str">
        <f>IF(AND(LEN(F6)&gt;1,F6&lt;&gt;"別紙３のとおり"),IF(ISNUMBER(HLOOKUP(F6,'別紙３'!$D$3:$X$31,8,FALSE)),HLOOKUP(F6,'別紙３'!$D$3:$X$31,8,FALSE),0)&amp;" t","t")</f>
        <v>t</v>
      </c>
      <c r="G28" s="329" t="str">
        <f>IF(LEN(G6)&gt;1,IF(ISNUMBER(HLOOKUP(G6,'別紙３'!$D$3:$X$31,8,FALSE)),HLOOKUP(G6,'別紙３'!$D$3:$X$31,8,FALSE),0)&amp;" t","t")</f>
        <v>t</v>
      </c>
    </row>
    <row r="29" spans="2:7" ht="30" customHeight="1" thickBot="1">
      <c r="B29" s="295"/>
      <c r="C29" s="300"/>
      <c r="D29" s="325"/>
      <c r="E29" s="331"/>
      <c r="F29" s="332"/>
      <c r="G29" s="330"/>
    </row>
    <row r="30" spans="2:7" ht="7.5" customHeight="1">
      <c r="B30" s="295"/>
      <c r="C30" s="300"/>
      <c r="D30" s="325"/>
      <c r="E30" s="289" t="s">
        <v>26</v>
      </c>
      <c r="F30" s="290"/>
      <c r="G30" s="291"/>
    </row>
    <row r="31" spans="2:7" ht="18" customHeight="1">
      <c r="B31" s="295"/>
      <c r="C31" s="300"/>
      <c r="D31" s="325"/>
      <c r="E31" s="283"/>
      <c r="F31" s="284"/>
      <c r="G31" s="285"/>
    </row>
    <row r="32" spans="2:7" ht="25.5" customHeight="1">
      <c r="B32" s="295"/>
      <c r="C32" s="300"/>
      <c r="D32" s="325"/>
      <c r="E32" s="283">
        <f>IF(LEN('入力様式2'!B17)&gt;1,'入力様式2'!B17,"")</f>
      </c>
      <c r="F32" s="284"/>
      <c r="G32" s="285"/>
    </row>
    <row r="33" spans="2:7" ht="25.5" customHeight="1">
      <c r="B33" s="295"/>
      <c r="C33" s="300"/>
      <c r="D33" s="325"/>
      <c r="E33" s="283"/>
      <c r="F33" s="284"/>
      <c r="G33" s="285"/>
    </row>
    <row r="34" spans="2:7" ht="25.5" customHeight="1">
      <c r="B34" s="295"/>
      <c r="C34" s="300"/>
      <c r="D34" s="325"/>
      <c r="E34" s="283"/>
      <c r="F34" s="284"/>
      <c r="G34" s="285"/>
    </row>
    <row r="35" spans="2:7" ht="25.5" customHeight="1" thickBot="1">
      <c r="B35" s="295"/>
      <c r="C35" s="302"/>
      <c r="D35" s="326"/>
      <c r="E35" s="286"/>
      <c r="F35" s="287"/>
      <c r="G35" s="288"/>
    </row>
    <row r="36" spans="2:7" ht="37.5" customHeight="1" thickBot="1">
      <c r="B36" s="295"/>
      <c r="C36" s="297" t="s">
        <v>19</v>
      </c>
      <c r="D36" s="324"/>
      <c r="E36" s="292" t="s">
        <v>27</v>
      </c>
      <c r="F36" s="293"/>
      <c r="G36" s="294"/>
    </row>
    <row r="37" spans="2:7" ht="37.5" customHeight="1" thickBot="1">
      <c r="B37" s="295"/>
      <c r="C37" s="300"/>
      <c r="D37" s="325"/>
      <c r="E37" s="3" t="s">
        <v>17</v>
      </c>
      <c r="F37" s="2" t="str">
        <f>'第２面'!F21</f>
        <v>別紙３のとおり</v>
      </c>
      <c r="G37" s="2">
        <f>'第２面'!G21</f>
      </c>
    </row>
    <row r="38" spans="2:7" ht="22.5" customHeight="1">
      <c r="B38" s="295"/>
      <c r="C38" s="300"/>
      <c r="D38" s="325"/>
      <c r="E38" s="327" t="s">
        <v>30</v>
      </c>
      <c r="F38" s="329" t="str">
        <f>IF(AND(LEN(F6)&gt;1,F6&lt;&gt;"別紙３のとおり"),IF(ISNUMBER(HLOOKUP(F6,'別紙３'!$D$3:$X$31,20,FALSE)),HLOOKUP(F6,'別紙３'!$D$3:$X$31,20,FALSE),0)&amp;" t","t")</f>
        <v>t</v>
      </c>
      <c r="G38" s="329" t="str">
        <f>IF(LEN(G6)&gt;1,IF(ISNUMBER(HLOOKUP(G6,'別紙３'!$D$3:$X$31,20,FALSE)),HLOOKUP(G6,'別紙３'!$D$3:$X$31,20,FALSE),0)&amp;" t","t")</f>
        <v>t</v>
      </c>
    </row>
    <row r="39" spans="2:7" ht="22.5" customHeight="1" thickBot="1">
      <c r="B39" s="295"/>
      <c r="C39" s="300"/>
      <c r="D39" s="325"/>
      <c r="E39" s="328"/>
      <c r="F39" s="330"/>
      <c r="G39" s="330"/>
    </row>
    <row r="40" spans="2:7" ht="30" customHeight="1">
      <c r="B40" s="295"/>
      <c r="C40" s="300"/>
      <c r="D40" s="325"/>
      <c r="E40" s="327" t="s">
        <v>32</v>
      </c>
      <c r="F40" s="329" t="str">
        <f>IF(AND(LEN(F6)&gt;1,F6&lt;&gt;"別紙３のとおり"),IF(ISNUMBER(HLOOKUP(F6,'別紙３'!$D$3:$X$31,22,FALSE)),HLOOKUP(F6,'別紙３'!$D$3:$X$31,22,FALSE),0)&amp;" t","t")</f>
        <v>t</v>
      </c>
      <c r="G40" s="329" t="str">
        <f>IF(LEN(G6)&gt;1,IF(ISNUMBER(HLOOKUP(G6,'別紙３'!$D$3:$X$31,22,FALSE)),HLOOKUP(G6,'別紙３'!$D$3:$X$31,22,FALSE),0)&amp;" t","t")</f>
        <v>t</v>
      </c>
    </row>
    <row r="41" spans="2:7" ht="30" customHeight="1" thickBot="1">
      <c r="B41" s="295"/>
      <c r="C41" s="300"/>
      <c r="D41" s="325"/>
      <c r="E41" s="328"/>
      <c r="F41" s="330"/>
      <c r="G41" s="330"/>
    </row>
    <row r="42" spans="2:7" ht="7.5" customHeight="1">
      <c r="B42" s="295"/>
      <c r="C42" s="300"/>
      <c r="D42" s="325"/>
      <c r="E42" s="289" t="s">
        <v>21</v>
      </c>
      <c r="F42" s="290"/>
      <c r="G42" s="291"/>
    </row>
    <row r="43" spans="2:7" ht="18" customHeight="1">
      <c r="B43" s="295"/>
      <c r="C43" s="300"/>
      <c r="D43" s="325"/>
      <c r="E43" s="283"/>
      <c r="F43" s="284"/>
      <c r="G43" s="285"/>
    </row>
    <row r="44" spans="2:7" ht="25.5" customHeight="1">
      <c r="B44" s="295"/>
      <c r="C44" s="300"/>
      <c r="D44" s="325"/>
      <c r="E44" s="283">
        <f>IF(LEN('入力様式2'!H17)&gt;1,'入力様式2'!H17,"")</f>
      </c>
      <c r="F44" s="284"/>
      <c r="G44" s="285"/>
    </row>
    <row r="45" spans="2:7" ht="25.5" customHeight="1">
      <c r="B45" s="295"/>
      <c r="C45" s="300"/>
      <c r="D45" s="325"/>
      <c r="E45" s="283"/>
      <c r="F45" s="284"/>
      <c r="G45" s="285"/>
    </row>
    <row r="46" spans="2:7" ht="25.5" customHeight="1">
      <c r="B46" s="295"/>
      <c r="C46" s="300"/>
      <c r="D46" s="325"/>
      <c r="E46" s="283"/>
      <c r="F46" s="284"/>
      <c r="G46" s="285"/>
    </row>
    <row r="47" spans="2:7" ht="25.5" customHeight="1" thickBot="1">
      <c r="B47" s="296"/>
      <c r="C47" s="302"/>
      <c r="D47" s="326"/>
      <c r="E47" s="286"/>
      <c r="F47" s="287"/>
      <c r="G47" s="288"/>
    </row>
  </sheetData>
  <sheetProtection password="CC6F" sheet="1"/>
  <mergeCells count="39">
    <mergeCell ref="B4:G4"/>
    <mergeCell ref="B5:B22"/>
    <mergeCell ref="E5:G5"/>
    <mergeCell ref="F7:F8"/>
    <mergeCell ref="G7:G8"/>
    <mergeCell ref="E14:G14"/>
    <mergeCell ref="E16:E17"/>
    <mergeCell ref="F16:F17"/>
    <mergeCell ref="E9:G10"/>
    <mergeCell ref="E11:G13"/>
    <mergeCell ref="F28:F29"/>
    <mergeCell ref="G28:G29"/>
    <mergeCell ref="F38:F39"/>
    <mergeCell ref="F26:F27"/>
    <mergeCell ref="G26:G27"/>
    <mergeCell ref="E24:G24"/>
    <mergeCell ref="E26:E27"/>
    <mergeCell ref="E30:G31"/>
    <mergeCell ref="E32:G35"/>
    <mergeCell ref="B2:G2"/>
    <mergeCell ref="E28:E29"/>
    <mergeCell ref="E7:E8"/>
    <mergeCell ref="E40:E41"/>
    <mergeCell ref="C5:D13"/>
    <mergeCell ref="F40:F41"/>
    <mergeCell ref="G40:G41"/>
    <mergeCell ref="G38:G39"/>
    <mergeCell ref="B23:G23"/>
    <mergeCell ref="B24:B47"/>
    <mergeCell ref="E42:G43"/>
    <mergeCell ref="E44:G47"/>
    <mergeCell ref="C14:D22"/>
    <mergeCell ref="C24:D35"/>
    <mergeCell ref="C36:D47"/>
    <mergeCell ref="E38:E39"/>
    <mergeCell ref="E36:G36"/>
    <mergeCell ref="G16:G17"/>
    <mergeCell ref="E20:G22"/>
    <mergeCell ref="E18:G19"/>
  </mergeCells>
  <printOptions/>
  <pageMargins left="0.75" right="0.75" top="1" bottom="1" header="0.512" footer="0.512"/>
  <pageSetup fitToHeight="1" fitToWidth="1" horizontalDpi="600" verticalDpi="600" orientation="portrait" paperSize="9" scale="65" r:id="rId1"/>
</worksheet>
</file>

<file path=xl/worksheets/sheet14.xml><?xml version="1.0" encoding="utf-8"?>
<worksheet xmlns="http://schemas.openxmlformats.org/spreadsheetml/2006/main" xmlns:r="http://schemas.openxmlformats.org/officeDocument/2006/relationships">
  <sheetPr>
    <tabColor rgb="FF00B0F0"/>
    <pageSetUpPr fitToPage="1"/>
  </sheetPr>
  <dimension ref="B2:H41"/>
  <sheetViews>
    <sheetView zoomScale="70" zoomScaleNormal="70" zoomScalePageLayoutView="0" workbookViewId="0" topLeftCell="A1">
      <selection activeCell="A1" sqref="A1"/>
    </sheetView>
  </sheetViews>
  <sheetFormatPr defaultColWidth="9.00390625" defaultRowHeight="13.5"/>
  <cols>
    <col min="1" max="1" width="1.75390625" style="0" customWidth="1"/>
    <col min="2" max="2" width="6.25390625" style="0" customWidth="1"/>
    <col min="3" max="4" width="10.00390625" style="0" customWidth="1"/>
    <col min="5" max="5" width="5.00390625" style="0" customWidth="1"/>
    <col min="6" max="6" width="33.75390625" style="0" customWidth="1"/>
    <col min="7" max="8" width="35.00390625" style="0" customWidth="1"/>
  </cols>
  <sheetData>
    <row r="1" ht="5.25" customHeight="1"/>
    <row r="2" spans="2:8" ht="18.75">
      <c r="B2" s="313" t="s">
        <v>33</v>
      </c>
      <c r="C2" s="314"/>
      <c r="D2" s="314"/>
      <c r="E2" s="314"/>
      <c r="F2" s="314"/>
      <c r="G2" s="314"/>
      <c r="H2" s="314"/>
    </row>
    <row r="3" spans="2:8" ht="18.75" customHeight="1" thickBot="1">
      <c r="B3" s="5"/>
      <c r="C3" s="7"/>
      <c r="D3" s="7"/>
      <c r="E3" s="7"/>
      <c r="F3" s="7"/>
      <c r="G3" s="7"/>
      <c r="H3" s="7"/>
    </row>
    <row r="4" spans="2:8" ht="30" customHeight="1" thickBot="1">
      <c r="B4" s="297" t="s">
        <v>155</v>
      </c>
      <c r="C4" s="298"/>
      <c r="D4" s="298"/>
      <c r="E4" s="298"/>
      <c r="F4" s="298"/>
      <c r="G4" s="298"/>
      <c r="H4" s="299"/>
    </row>
    <row r="5" spans="2:8" ht="37.5" customHeight="1" thickBot="1">
      <c r="B5" s="295"/>
      <c r="C5" s="297" t="s">
        <v>16</v>
      </c>
      <c r="D5" s="324"/>
      <c r="E5" s="304" t="s">
        <v>231</v>
      </c>
      <c r="F5" s="305"/>
      <c r="G5" s="305"/>
      <c r="H5" s="306"/>
    </row>
    <row r="6" spans="2:8" ht="37.5" customHeight="1" thickBot="1">
      <c r="B6" s="295"/>
      <c r="C6" s="300"/>
      <c r="D6" s="325"/>
      <c r="E6" s="340" t="s">
        <v>17</v>
      </c>
      <c r="F6" s="341"/>
      <c r="G6" s="1" t="str">
        <f>'第２面'!F21</f>
        <v>別紙３のとおり</v>
      </c>
      <c r="H6" s="1">
        <f>'第２面'!G21</f>
      </c>
    </row>
    <row r="7" spans="2:8" ht="26.25" customHeight="1">
      <c r="B7" s="295"/>
      <c r="C7" s="300"/>
      <c r="D7" s="325"/>
      <c r="E7" s="334" t="s">
        <v>49</v>
      </c>
      <c r="F7" s="335"/>
      <c r="G7" s="329" t="str">
        <f>IF(AND(LEN(G6)&gt;1,G6&lt;&gt;"別紙３のとおり"),IF(ISNUMBER(HLOOKUP(G6,'別紙３'!$D$3:$X$31,4,FALSE)),HLOOKUP(G6,'別紙３'!$D$3:$X$31,4,FALSE),0)+IF(ISNUMBER(HLOOKUP(G6,'別紙３'!$D$3:$X$31,10,FALSE)),HLOOKUP(G6,'別紙３'!$D$3:$X$31,10,FALSE),0)&amp;" t","t")</f>
        <v>t</v>
      </c>
      <c r="H7" s="329" t="str">
        <f>IF(LEN(H6)&gt;1,IF(ISNUMBER(HLOOKUP(H6,'別紙３'!$D$3:$X$31,4,FALSE)),HLOOKUP(H6,'別紙３'!$D$3:$X$31,4,FALSE),0)+IF(ISNUMBER(HLOOKUP(H6,'別紙３'!$D$3:$X$31,10,FALSE)),HLOOKUP(H6,'別紙３'!$D$3:$X$31,10,FALSE),0)&amp;" t","t")</f>
        <v>t</v>
      </c>
    </row>
    <row r="8" spans="2:8" ht="26.25" customHeight="1">
      <c r="B8" s="295"/>
      <c r="C8" s="300"/>
      <c r="D8" s="325"/>
      <c r="E8" s="336"/>
      <c r="F8" s="337"/>
      <c r="G8" s="333"/>
      <c r="H8" s="333"/>
    </row>
    <row r="9" spans="2:8" ht="26.25" customHeight="1" thickBot="1">
      <c r="B9" s="295"/>
      <c r="C9" s="300"/>
      <c r="D9" s="325"/>
      <c r="E9" s="338"/>
      <c r="F9" s="339"/>
      <c r="G9" s="332"/>
      <c r="H9" s="332"/>
    </row>
    <row r="10" spans="2:8" ht="7.5" customHeight="1">
      <c r="B10" s="295"/>
      <c r="C10" s="300"/>
      <c r="D10" s="325"/>
      <c r="E10" s="289" t="s">
        <v>26</v>
      </c>
      <c r="F10" s="290"/>
      <c r="G10" s="290"/>
      <c r="H10" s="291"/>
    </row>
    <row r="11" spans="2:8" ht="17.25" customHeight="1">
      <c r="B11" s="295"/>
      <c r="C11" s="300"/>
      <c r="D11" s="325"/>
      <c r="E11" s="283"/>
      <c r="F11" s="284"/>
      <c r="G11" s="284"/>
      <c r="H11" s="285"/>
    </row>
    <row r="12" spans="2:8" ht="26.25" customHeight="1">
      <c r="B12" s="295"/>
      <c r="C12" s="300"/>
      <c r="D12" s="325"/>
      <c r="E12" s="283">
        <f>IF(LEN('入力様式2'!B22)&gt;1,'入力様式2'!B22,"")</f>
      </c>
      <c r="F12" s="284"/>
      <c r="G12" s="284"/>
      <c r="H12" s="285"/>
    </row>
    <row r="13" spans="2:8" ht="26.25" customHeight="1">
      <c r="B13" s="295"/>
      <c r="C13" s="300"/>
      <c r="D13" s="325"/>
      <c r="E13" s="283"/>
      <c r="F13" s="284"/>
      <c r="G13" s="284"/>
      <c r="H13" s="285"/>
    </row>
    <row r="14" spans="2:8" ht="26.25" customHeight="1" thickBot="1">
      <c r="B14" s="295"/>
      <c r="C14" s="302"/>
      <c r="D14" s="326"/>
      <c r="E14" s="286"/>
      <c r="F14" s="287"/>
      <c r="G14" s="287"/>
      <c r="H14" s="288"/>
    </row>
    <row r="15" spans="2:8" ht="37.5" customHeight="1" thickBot="1">
      <c r="B15" s="295"/>
      <c r="C15" s="297" t="s">
        <v>19</v>
      </c>
      <c r="D15" s="324"/>
      <c r="E15" s="292" t="s">
        <v>20</v>
      </c>
      <c r="F15" s="293"/>
      <c r="G15" s="293"/>
      <c r="H15" s="294"/>
    </row>
    <row r="16" spans="2:8" ht="37.5" customHeight="1" thickBot="1">
      <c r="B16" s="295"/>
      <c r="C16" s="300"/>
      <c r="D16" s="325"/>
      <c r="E16" s="340" t="s">
        <v>17</v>
      </c>
      <c r="F16" s="341"/>
      <c r="G16" s="1" t="str">
        <f>'第２面'!F21</f>
        <v>別紙３のとおり</v>
      </c>
      <c r="H16" s="2">
        <f>'第２面'!G21</f>
      </c>
    </row>
    <row r="17" spans="2:8" ht="26.25" customHeight="1">
      <c r="B17" s="295"/>
      <c r="C17" s="300"/>
      <c r="D17" s="325"/>
      <c r="E17" s="334" t="s">
        <v>50</v>
      </c>
      <c r="F17" s="335"/>
      <c r="G17" s="329" t="str">
        <f>IF(AND(LEN(G6)&gt;1,G6&lt;&gt;"別紙３のとおり"),IF(ISNUMBER(HLOOKUP(G6,'別紙３'!$D$3:$X$31,18,FALSE)),HLOOKUP(G6,'別紙３'!$D$3:$X$31,18,FALSE),0)+IF(ISNUMBER(HLOOKUP(G6,'別紙３'!$D$3:$X$31,24,FALSE)),HLOOKUP(G6,'別紙３'!$D$3:$X$31,24,FALSE),0)&amp;" t","t")</f>
        <v>t</v>
      </c>
      <c r="H17" s="329" t="str">
        <f>IF(LEN(H6)&gt;1,IF(ISNUMBER(HLOOKUP(H6,'別紙３'!$D$3:$X$31,18,FALSE)),HLOOKUP(H6,'別紙３'!$D$3:$X$31,18,FALSE),0)+IF(ISNUMBER(HLOOKUP(H6,'別紙３'!$D$3:$X$31,24,FALSE)),HLOOKUP(H6,'別紙３'!$D$3:$X$31,24,FALSE),0)&amp;" t","t")</f>
        <v>t</v>
      </c>
    </row>
    <row r="18" spans="2:8" ht="26.25" customHeight="1">
      <c r="B18" s="295"/>
      <c r="C18" s="300"/>
      <c r="D18" s="325"/>
      <c r="E18" s="336"/>
      <c r="F18" s="337"/>
      <c r="G18" s="333"/>
      <c r="H18" s="333"/>
    </row>
    <row r="19" spans="2:8" ht="26.25" customHeight="1" thickBot="1">
      <c r="B19" s="295"/>
      <c r="C19" s="300"/>
      <c r="D19" s="325"/>
      <c r="E19" s="338"/>
      <c r="F19" s="339"/>
      <c r="G19" s="332"/>
      <c r="H19" s="332"/>
    </row>
    <row r="20" spans="2:8" ht="7.5" customHeight="1">
      <c r="B20" s="295"/>
      <c r="C20" s="300"/>
      <c r="D20" s="325"/>
      <c r="E20" s="289" t="s">
        <v>21</v>
      </c>
      <c r="F20" s="290"/>
      <c r="G20" s="290"/>
      <c r="H20" s="291"/>
    </row>
    <row r="21" spans="2:8" ht="17.25" customHeight="1">
      <c r="B21" s="295"/>
      <c r="C21" s="300"/>
      <c r="D21" s="325"/>
      <c r="E21" s="283"/>
      <c r="F21" s="284"/>
      <c r="G21" s="284"/>
      <c r="H21" s="285"/>
    </row>
    <row r="22" spans="2:8" ht="26.25" customHeight="1">
      <c r="B22" s="295"/>
      <c r="C22" s="300"/>
      <c r="D22" s="325"/>
      <c r="E22" s="283">
        <f>IF(LEN('入力様式2'!H22)&gt;1,'入力様式2'!H22,"")</f>
      </c>
      <c r="F22" s="284"/>
      <c r="G22" s="284"/>
      <c r="H22" s="285"/>
    </row>
    <row r="23" spans="2:8" ht="26.25" customHeight="1">
      <c r="B23" s="295"/>
      <c r="C23" s="300"/>
      <c r="D23" s="325"/>
      <c r="E23" s="283"/>
      <c r="F23" s="284"/>
      <c r="G23" s="284"/>
      <c r="H23" s="285"/>
    </row>
    <row r="24" spans="2:8" ht="26.25" customHeight="1" thickBot="1">
      <c r="B24" s="296"/>
      <c r="C24" s="302"/>
      <c r="D24" s="326"/>
      <c r="E24" s="286"/>
      <c r="F24" s="287"/>
      <c r="G24" s="287"/>
      <c r="H24" s="288"/>
    </row>
    <row r="25" spans="2:8" ht="30" customHeight="1" thickBot="1">
      <c r="B25" s="297" t="s">
        <v>157</v>
      </c>
      <c r="C25" s="298"/>
      <c r="D25" s="298"/>
      <c r="E25" s="298"/>
      <c r="F25" s="298"/>
      <c r="G25" s="298"/>
      <c r="H25" s="299"/>
    </row>
    <row r="26" spans="2:8" ht="37.5" customHeight="1" thickBot="1">
      <c r="B26" s="295"/>
      <c r="C26" s="297" t="s">
        <v>16</v>
      </c>
      <c r="D26" s="324"/>
      <c r="E26" s="304" t="s">
        <v>231</v>
      </c>
      <c r="F26" s="305"/>
      <c r="G26" s="305"/>
      <c r="H26" s="306"/>
    </row>
    <row r="27" spans="2:8" ht="60" customHeight="1" thickBot="1">
      <c r="B27" s="295"/>
      <c r="C27" s="300"/>
      <c r="D27" s="325"/>
      <c r="E27" s="340" t="s">
        <v>17</v>
      </c>
      <c r="F27" s="341"/>
      <c r="G27" s="2" t="str">
        <f>'第２面'!F21</f>
        <v>別紙３のとおり</v>
      </c>
      <c r="H27" s="2">
        <f>'第２面'!G21</f>
      </c>
    </row>
    <row r="28" spans="2:8" ht="60" customHeight="1" thickBot="1">
      <c r="B28" s="295"/>
      <c r="C28" s="300"/>
      <c r="D28" s="325"/>
      <c r="E28" s="340" t="s">
        <v>34</v>
      </c>
      <c r="F28" s="341"/>
      <c r="G28" s="4" t="str">
        <f>IF(AND(LEN(G6)&gt;1,G6&lt;&gt;"別紙３のとおり"),IF(ISNUMBER(HLOOKUP(G6,'別紙３'!$D$3:$X$31,11,FALSE)),HLOOKUP(G6,'別紙３'!$D$3:$X$31,11,FALSE),0)&amp;" t","t")</f>
        <v>t</v>
      </c>
      <c r="H28" s="4" t="str">
        <f>IF(LEN(H6)&gt;1,IF(ISNUMBER(HLOOKUP(H6,'別紙３'!$D$3:$X$31,11,FALSE)),HLOOKUP(H6,'別紙３'!$D$3:$X$31,11,FALSE),0)&amp;" t","t")</f>
        <v>t</v>
      </c>
    </row>
    <row r="29" spans="2:8" ht="30" customHeight="1">
      <c r="B29" s="295"/>
      <c r="C29" s="300"/>
      <c r="D29" s="325"/>
      <c r="E29" s="295"/>
      <c r="F29" s="327" t="s">
        <v>51</v>
      </c>
      <c r="G29" s="329" t="str">
        <f>IF(AND(LEN(G6)&gt;1,G6&lt;&gt;"別紙３のとおり"),IF(ISNUMBER(HLOOKUP(G6,'別紙３'!$D$3:$X$31,12,FALSE)),HLOOKUP(G6,'別紙３'!$D$3:$X$31,12,FALSE),0)&amp;" t","t")</f>
        <v>t</v>
      </c>
      <c r="H29" s="329" t="str">
        <f>IF(LEN(H6)&gt;1,IF(ISNUMBER(HLOOKUP(H6,'別紙３'!$D$3:$X$31,12,FALSE)),HLOOKUP(H6,'別紙３'!$D$3:$X$31,12,FALSE),0)&amp;" t","t")</f>
        <v>t</v>
      </c>
    </row>
    <row r="30" spans="2:8" ht="30" customHeight="1" thickBot="1">
      <c r="B30" s="295"/>
      <c r="C30" s="300"/>
      <c r="D30" s="325"/>
      <c r="E30" s="295"/>
      <c r="F30" s="328"/>
      <c r="G30" s="332"/>
      <c r="H30" s="332"/>
    </row>
    <row r="31" spans="2:8" ht="30" customHeight="1">
      <c r="B31" s="295"/>
      <c r="C31" s="300"/>
      <c r="D31" s="325"/>
      <c r="E31" s="295"/>
      <c r="F31" s="327" t="s">
        <v>161</v>
      </c>
      <c r="G31" s="342" t="str">
        <f>IF(AND(LEN(G6)&gt;1,G6&lt;&gt;"別紙３のとおり"),IF(ISNUMBER(HLOOKUP(G6,'別紙３'!$D$3:$X$31,13,FALSE)),HLOOKUP(G6,'別紙３'!$D$3:$X$31,13,FALSE),0)&amp;" t","t")</f>
        <v>t</v>
      </c>
      <c r="H31" s="329" t="str">
        <f>IF(LEN(H6)&gt;1,IF(ISNUMBER(HLOOKUP(H6,'別紙３'!$D$3:$X$31,13,FALSE)),HLOOKUP(H6,'別紙３'!$D$3:$X$31,13,FALSE),0)&amp;" t","t")</f>
        <v>t</v>
      </c>
    </row>
    <row r="32" spans="2:8" ht="30" customHeight="1" thickBot="1">
      <c r="B32" s="295"/>
      <c r="C32" s="300"/>
      <c r="D32" s="325"/>
      <c r="E32" s="295"/>
      <c r="F32" s="328"/>
      <c r="G32" s="343"/>
      <c r="H32" s="332"/>
    </row>
    <row r="33" spans="2:8" ht="60" customHeight="1" thickBot="1">
      <c r="B33" s="295"/>
      <c r="C33" s="300"/>
      <c r="D33" s="325"/>
      <c r="E33" s="295"/>
      <c r="F33" s="16" t="s">
        <v>52</v>
      </c>
      <c r="G33" s="4" t="str">
        <f>IF(AND(LEN(G6)&gt;1,G6&lt;&gt;"別紙３のとおり"),IF(ISNUMBER(HLOOKUP(G6,'別紙３'!$D$3:$X$31,14,FALSE)),HLOOKUP(G6,'別紙３'!$D$3:$X$31,14,FALSE),0)&amp;" t","t")</f>
        <v>t</v>
      </c>
      <c r="H33" s="4" t="str">
        <f>IF(LEN(H6)&gt;1,IF(ISNUMBER(HLOOKUP(H6,'別紙３'!$D$3:$X$31,14,FALSE)),HLOOKUP(H6,'別紙３'!$D$3:$X$31,14,FALSE),0)&amp;" t","t")</f>
        <v>t</v>
      </c>
    </row>
    <row r="34" spans="2:8" ht="75" customHeight="1" thickBot="1">
      <c r="B34" s="295"/>
      <c r="C34" s="300"/>
      <c r="D34" s="325"/>
      <c r="E34" s="296"/>
      <c r="F34" s="16" t="s">
        <v>53</v>
      </c>
      <c r="G34" s="4" t="str">
        <f>IF(AND(LEN(G6)&gt;1,G6&lt;&gt;"別紙３のとおり"),IF(ISNUMBER(HLOOKUP(G6,'別紙３'!$D$3:$X$31,15,FALSE)),HLOOKUP(G6,'別紙３'!$D$3:$X$31,15,FALSE),0)&amp;" t","t")</f>
        <v>t</v>
      </c>
      <c r="H34" s="4" t="str">
        <f>IF(LEN(H6)&gt;1,IF(ISNUMBER(HLOOKUP(H6,'別紙３'!$D$3:$X$31,15,FALSE)),HLOOKUP(H6,'別紙３'!$D$3:$X$31,15,FALSE),0)&amp;" t","t")</f>
        <v>t</v>
      </c>
    </row>
    <row r="35" spans="2:8" ht="7.5" customHeight="1">
      <c r="B35" s="295"/>
      <c r="C35" s="300"/>
      <c r="D35" s="325"/>
      <c r="E35" s="289" t="s">
        <v>26</v>
      </c>
      <c r="F35" s="290"/>
      <c r="G35" s="290"/>
      <c r="H35" s="291"/>
    </row>
    <row r="36" spans="2:8" ht="18" customHeight="1">
      <c r="B36" s="295"/>
      <c r="C36" s="300"/>
      <c r="D36" s="325"/>
      <c r="E36" s="283"/>
      <c r="F36" s="284"/>
      <c r="G36" s="284"/>
      <c r="H36" s="285"/>
    </row>
    <row r="37" spans="2:8" ht="36.75" customHeight="1">
      <c r="B37" s="295"/>
      <c r="C37" s="300"/>
      <c r="D37" s="325"/>
      <c r="E37" s="283">
        <f>IF(LEN('入力様式2'!B26)&gt;1,'入力様式2'!B26,"")</f>
      </c>
      <c r="F37" s="284"/>
      <c r="G37" s="284"/>
      <c r="H37" s="285"/>
    </row>
    <row r="38" spans="2:8" ht="36.75" customHeight="1">
      <c r="B38" s="295"/>
      <c r="C38" s="300"/>
      <c r="D38" s="325"/>
      <c r="E38" s="283"/>
      <c r="F38" s="284"/>
      <c r="G38" s="284"/>
      <c r="H38" s="285"/>
    </row>
    <row r="39" spans="2:8" ht="36.75" customHeight="1">
      <c r="B39" s="295"/>
      <c r="C39" s="300"/>
      <c r="D39" s="325"/>
      <c r="E39" s="283"/>
      <c r="F39" s="284"/>
      <c r="G39" s="284"/>
      <c r="H39" s="285"/>
    </row>
    <row r="40" spans="2:8" ht="36.75" customHeight="1">
      <c r="B40" s="295"/>
      <c r="C40" s="300"/>
      <c r="D40" s="325"/>
      <c r="E40" s="283"/>
      <c r="F40" s="284"/>
      <c r="G40" s="284"/>
      <c r="H40" s="285"/>
    </row>
    <row r="41" spans="2:8" ht="36.75" customHeight="1" thickBot="1">
      <c r="B41" s="296"/>
      <c r="C41" s="302"/>
      <c r="D41" s="326"/>
      <c r="E41" s="286"/>
      <c r="F41" s="287"/>
      <c r="G41" s="287"/>
      <c r="H41" s="288"/>
    </row>
  </sheetData>
  <sheetProtection password="CC6F" sheet="1"/>
  <mergeCells count="34">
    <mergeCell ref="B2:H2"/>
    <mergeCell ref="C5:D14"/>
    <mergeCell ref="C15:D24"/>
    <mergeCell ref="E12:H14"/>
    <mergeCell ref="E20:H21"/>
    <mergeCell ref="E5:H5"/>
    <mergeCell ref="E6:F6"/>
    <mergeCell ref="B4:H4"/>
    <mergeCell ref="B5:B24"/>
    <mergeCell ref="E22:H24"/>
    <mergeCell ref="H29:H30"/>
    <mergeCell ref="E28:F28"/>
    <mergeCell ref="F31:F32"/>
    <mergeCell ref="G29:G30"/>
    <mergeCell ref="E26:H26"/>
    <mergeCell ref="F29:F30"/>
    <mergeCell ref="B25:H25"/>
    <mergeCell ref="B26:B41"/>
    <mergeCell ref="E37:H41"/>
    <mergeCell ref="E15:H15"/>
    <mergeCell ref="E29:E34"/>
    <mergeCell ref="G31:G32"/>
    <mergeCell ref="E35:H36"/>
    <mergeCell ref="H31:H32"/>
    <mergeCell ref="E27:F27"/>
    <mergeCell ref="C26:D41"/>
    <mergeCell ref="G7:G9"/>
    <mergeCell ref="E7:F9"/>
    <mergeCell ref="E17:F19"/>
    <mergeCell ref="E16:F16"/>
    <mergeCell ref="G17:G19"/>
    <mergeCell ref="E10:H11"/>
    <mergeCell ref="H17:H19"/>
    <mergeCell ref="H7:H9"/>
  </mergeCells>
  <printOptions/>
  <pageMargins left="0.75" right="0.75" top="1" bottom="1" header="0.512" footer="0.512"/>
  <pageSetup fitToHeight="1" fitToWidth="1" horizontalDpi="600" verticalDpi="600" orientation="portrait" paperSize="9" scale="62" r:id="rId1"/>
</worksheet>
</file>

<file path=xl/worksheets/sheet15.xml><?xml version="1.0" encoding="utf-8"?>
<worksheet xmlns="http://schemas.openxmlformats.org/spreadsheetml/2006/main" xmlns:r="http://schemas.openxmlformats.org/officeDocument/2006/relationships">
  <sheetPr>
    <tabColor rgb="FF00B0F0"/>
    <pageSetUpPr fitToPage="1"/>
  </sheetPr>
  <dimension ref="B2:H22"/>
  <sheetViews>
    <sheetView zoomScale="70" zoomScaleNormal="70" zoomScalePageLayoutView="0" workbookViewId="0" topLeftCell="A1">
      <selection activeCell="H11" sqref="H11"/>
    </sheetView>
  </sheetViews>
  <sheetFormatPr defaultColWidth="9.00390625" defaultRowHeight="13.5"/>
  <cols>
    <col min="1" max="1" width="1.75390625" style="0" customWidth="1"/>
    <col min="2" max="2" width="6.25390625" style="0" customWidth="1"/>
    <col min="3" max="4" width="10.00390625" style="0" customWidth="1"/>
    <col min="5" max="5" width="5.00390625" style="0" customWidth="1"/>
    <col min="6" max="6" width="33.75390625" style="0" customWidth="1"/>
    <col min="7" max="8" width="35.00390625" style="0" customWidth="1"/>
  </cols>
  <sheetData>
    <row r="1" ht="5.25" customHeight="1"/>
    <row r="2" spans="2:8" ht="18.75">
      <c r="B2" s="344" t="s">
        <v>35</v>
      </c>
      <c r="C2" s="345"/>
      <c r="D2" s="345"/>
      <c r="E2" s="345"/>
      <c r="F2" s="345"/>
      <c r="G2" s="345"/>
      <c r="H2" s="345"/>
    </row>
    <row r="3" spans="2:8" ht="18.75" customHeight="1" thickBot="1">
      <c r="B3" s="10"/>
      <c r="C3" s="11"/>
      <c r="D3" s="11"/>
      <c r="E3" s="11"/>
      <c r="F3" s="11"/>
      <c r="G3" s="11"/>
      <c r="H3" s="11"/>
    </row>
    <row r="4" spans="2:8" ht="60" customHeight="1" thickBot="1">
      <c r="B4" s="353"/>
      <c r="C4" s="297" t="s">
        <v>19</v>
      </c>
      <c r="D4" s="346"/>
      <c r="E4" s="292" t="s">
        <v>20</v>
      </c>
      <c r="F4" s="293"/>
      <c r="G4" s="293"/>
      <c r="H4" s="294"/>
    </row>
    <row r="5" spans="2:8" ht="60" customHeight="1" thickBot="1">
      <c r="B5" s="295"/>
      <c r="C5" s="300"/>
      <c r="D5" s="347"/>
      <c r="E5" s="340" t="s">
        <v>17</v>
      </c>
      <c r="F5" s="341"/>
      <c r="G5" s="2" t="str">
        <f>'第２面'!F21</f>
        <v>別紙３のとおり</v>
      </c>
      <c r="H5" s="2">
        <f>'第２面'!G21</f>
      </c>
    </row>
    <row r="6" spans="2:8" ht="60" customHeight="1" thickBot="1">
      <c r="B6" s="295"/>
      <c r="C6" s="300"/>
      <c r="D6" s="347"/>
      <c r="E6" s="340" t="s">
        <v>34</v>
      </c>
      <c r="F6" s="341"/>
      <c r="G6" s="4" t="str">
        <f>IF(AND(LEN(G5)&gt;1,G5&lt;&gt;"別紙３のとおり"),IF(ISNUMBER(HLOOKUP(G5,'別紙３'!$D$3:$X$31,25,FALSE)),HLOOKUP(G5,'別紙３'!$D$3:$X$31,25,FALSE),0)&amp;" t","t")</f>
        <v>t</v>
      </c>
      <c r="H6" s="4" t="str">
        <f>IF(AND(LEN(H5)&gt;1,H5&lt;&gt;"別紙３のとおり"),IF(ISNUMBER(HLOOKUP(H5,'別紙３'!$D$3:$X$31,25,FALSE)),HLOOKUP(H5,'別紙３'!$D$3:$X$31,25,FALSE),0)&amp;" t","t")</f>
        <v>t</v>
      </c>
    </row>
    <row r="7" spans="2:8" ht="60" customHeight="1" thickBot="1">
      <c r="B7" s="295"/>
      <c r="C7" s="300"/>
      <c r="D7" s="347"/>
      <c r="E7" s="295"/>
      <c r="F7" s="16" t="s">
        <v>54</v>
      </c>
      <c r="G7" s="4" t="str">
        <f>IF(AND(LEN(G5)&gt;1,G5&lt;&gt;"別紙３のとおり"),IF(ISNUMBER(HLOOKUP(G5,'別紙３'!$D$3:$X$31,26,FALSE)),HLOOKUP(G5,'別紙３'!$D$3:$X$31,26,FALSE),0)&amp;" t","t")</f>
        <v>t</v>
      </c>
      <c r="H7" s="4" t="str">
        <f>IF(AND(LEN(H5)&gt;1,H5&lt;&gt;"別紙３のとおり"),IF(ISNUMBER(HLOOKUP(H5,'別紙３'!$D$3:$X$31,26,FALSE)),HLOOKUP(H5,'別紙３'!$D$3:$X$31,26,FALSE),0)&amp;" t","t")</f>
        <v>t</v>
      </c>
    </row>
    <row r="8" spans="2:8" ht="30" customHeight="1">
      <c r="B8" s="295"/>
      <c r="C8" s="300"/>
      <c r="D8" s="347"/>
      <c r="E8" s="295"/>
      <c r="F8" s="327" t="s">
        <v>161</v>
      </c>
      <c r="G8" s="329" t="str">
        <f>IF(AND(LEN(G5)&gt;1,G5&lt;&gt;"別紙３のとおり"),IF(ISNUMBER(HLOOKUP(G5,'別紙３'!$D$3:$X$31,27,FALSE)),HLOOKUP(G5,'別紙３'!$D$3:$X$31,27,FALSE),0)&amp;" t","t")</f>
        <v>t</v>
      </c>
      <c r="H8" s="329" t="str">
        <f>IF(AND(LEN(H5)&gt;1,H5&lt;&gt;"別紙３のとおり"),IF(ISNUMBER(HLOOKUP(H5,'別紙３'!$D$3:$X$31,27,FALSE)),HLOOKUP(H5,'別紙３'!$D$3:$X$31,27,FALSE),0)&amp;" t","t")</f>
        <v>t</v>
      </c>
    </row>
    <row r="9" spans="2:8" ht="30" customHeight="1" thickBot="1">
      <c r="B9" s="295"/>
      <c r="C9" s="300"/>
      <c r="D9" s="347"/>
      <c r="E9" s="295"/>
      <c r="F9" s="349"/>
      <c r="G9" s="332"/>
      <c r="H9" s="332"/>
    </row>
    <row r="10" spans="2:8" ht="60" customHeight="1" thickBot="1">
      <c r="B10" s="295"/>
      <c r="C10" s="300"/>
      <c r="D10" s="347"/>
      <c r="E10" s="295"/>
      <c r="F10" s="3" t="s">
        <v>55</v>
      </c>
      <c r="G10" s="4" t="str">
        <f>IF(AND(LEN(G5)&gt;1,G5&lt;&gt;"別紙３のとおり"),IF(ISNUMBER(HLOOKUP(G5,'別紙３'!$D$3:$X$31,28,FALSE)),HLOOKUP(G5,'別紙３'!$D$3:$X$31,28,FALSE),0)&amp;" t","t")</f>
        <v>t</v>
      </c>
      <c r="H10" s="4" t="str">
        <f>IF(AND(LEN(H5)&gt;1,H5&lt;&gt;"別紙３のとおり"),IF(ISNUMBER(HLOOKUP(H5,'別紙３'!$D$3:$X$31,28,FALSE)),HLOOKUP(H5,'別紙３'!$D$3:$X$31,28,FALSE),0)&amp;" t","t")</f>
        <v>t</v>
      </c>
    </row>
    <row r="11" spans="2:8" ht="60" customHeight="1" thickBot="1">
      <c r="B11" s="295"/>
      <c r="C11" s="300"/>
      <c r="D11" s="347"/>
      <c r="E11" s="296"/>
      <c r="F11" s="3" t="s">
        <v>56</v>
      </c>
      <c r="G11" s="4" t="str">
        <f>IF(AND(LEN(G5)&gt;1,G5&lt;&gt;"別紙３のとおり"),IF(ISNUMBER(HLOOKUP(G5,'別紙３'!$D$3:$X$31,29,FALSE)),HLOOKUP(G5,'別紙３'!$D$3:$X$31,29,FALSE),0)&amp;" t","t")</f>
        <v>t</v>
      </c>
      <c r="H11" s="4" t="str">
        <f>IF(AND(LEN(H5)&gt;1,H5&lt;&gt;"別紙３のとおり"),IF(ISNUMBER(HLOOKUP(H5,'別紙３'!$D$3:$X$31,29,FALSE)),HLOOKUP(H5,'別紙３'!$D$3:$X$31,29,FALSE),0)&amp;" t","t")</f>
        <v>t</v>
      </c>
    </row>
    <row r="12" spans="2:8" ht="7.5" customHeight="1">
      <c r="B12" s="295"/>
      <c r="C12" s="300"/>
      <c r="D12" s="347"/>
      <c r="E12" s="289" t="s">
        <v>21</v>
      </c>
      <c r="F12" s="290"/>
      <c r="G12" s="290"/>
      <c r="H12" s="291"/>
    </row>
    <row r="13" spans="2:8" ht="19.5" customHeight="1">
      <c r="B13" s="295"/>
      <c r="C13" s="300"/>
      <c r="D13" s="347"/>
      <c r="E13" s="283"/>
      <c r="F13" s="284"/>
      <c r="G13" s="284"/>
      <c r="H13" s="285"/>
    </row>
    <row r="14" spans="2:8" ht="24.75" customHeight="1">
      <c r="B14" s="295"/>
      <c r="C14" s="300"/>
      <c r="D14" s="347"/>
      <c r="E14" s="283">
        <f>IF(LEN('入力様式2'!H26)&gt;1,'入力様式2'!H26,"")</f>
      </c>
      <c r="F14" s="284"/>
      <c r="G14" s="284"/>
      <c r="H14" s="285"/>
    </row>
    <row r="15" spans="2:8" ht="24.75" customHeight="1">
      <c r="B15" s="295"/>
      <c r="C15" s="300"/>
      <c r="D15" s="347"/>
      <c r="E15" s="283"/>
      <c r="F15" s="284"/>
      <c r="G15" s="284"/>
      <c r="H15" s="285"/>
    </row>
    <row r="16" spans="2:8" ht="24.75" customHeight="1">
      <c r="B16" s="295"/>
      <c r="C16" s="300"/>
      <c r="D16" s="347"/>
      <c r="E16" s="283"/>
      <c r="F16" s="284"/>
      <c r="G16" s="284"/>
      <c r="H16" s="285"/>
    </row>
    <row r="17" spans="2:8" ht="24.75" customHeight="1">
      <c r="B17" s="295"/>
      <c r="C17" s="300"/>
      <c r="D17" s="347"/>
      <c r="E17" s="283"/>
      <c r="F17" s="284"/>
      <c r="G17" s="284"/>
      <c r="H17" s="285"/>
    </row>
    <row r="18" spans="2:8" ht="24.75" customHeight="1">
      <c r="B18" s="295"/>
      <c r="C18" s="300"/>
      <c r="D18" s="347"/>
      <c r="E18" s="283"/>
      <c r="F18" s="284"/>
      <c r="G18" s="284"/>
      <c r="H18" s="285"/>
    </row>
    <row r="19" spans="2:8" ht="24.75" customHeight="1">
      <c r="B19" s="295"/>
      <c r="C19" s="300"/>
      <c r="D19" s="347"/>
      <c r="E19" s="283"/>
      <c r="F19" s="284"/>
      <c r="G19" s="284"/>
      <c r="H19" s="285"/>
    </row>
    <row r="20" spans="2:8" ht="24.75" customHeight="1">
      <c r="B20" s="295"/>
      <c r="C20" s="300"/>
      <c r="D20" s="347"/>
      <c r="E20" s="283"/>
      <c r="F20" s="284"/>
      <c r="G20" s="284"/>
      <c r="H20" s="285"/>
    </row>
    <row r="21" spans="2:8" ht="24.75" customHeight="1" thickBot="1">
      <c r="B21" s="296"/>
      <c r="C21" s="302"/>
      <c r="D21" s="348"/>
      <c r="E21" s="286"/>
      <c r="F21" s="287"/>
      <c r="G21" s="287"/>
      <c r="H21" s="288"/>
    </row>
    <row r="22" spans="2:8" ht="60" customHeight="1" thickBot="1">
      <c r="B22" s="350" t="s">
        <v>36</v>
      </c>
      <c r="C22" s="351"/>
      <c r="D22" s="352"/>
      <c r="E22" s="292"/>
      <c r="F22" s="293"/>
      <c r="G22" s="293"/>
      <c r="H22" s="294"/>
    </row>
  </sheetData>
  <sheetProtection password="CC6F" sheet="1"/>
  <mergeCells count="14">
    <mergeCell ref="E14:H21"/>
    <mergeCell ref="E7:E11"/>
    <mergeCell ref="G8:G9"/>
    <mergeCell ref="H8:H9"/>
    <mergeCell ref="E22:H22"/>
    <mergeCell ref="B2:H2"/>
    <mergeCell ref="C4:D21"/>
    <mergeCell ref="F8:F9"/>
    <mergeCell ref="B22:D22"/>
    <mergeCell ref="B4:B21"/>
    <mergeCell ref="E4:H4"/>
    <mergeCell ref="E5:F5"/>
    <mergeCell ref="E6:F6"/>
    <mergeCell ref="E12:H13"/>
  </mergeCells>
  <printOptions/>
  <pageMargins left="0.75" right="0.75" top="1" bottom="1" header="0.512" footer="0.512"/>
  <pageSetup fitToHeight="1" fitToWidth="1" horizontalDpi="600" verticalDpi="600" orientation="portrait" paperSize="9" scale="64" r:id="rId1"/>
</worksheet>
</file>

<file path=xl/worksheets/sheet16.xml><?xml version="1.0" encoding="utf-8"?>
<worksheet xmlns="http://schemas.openxmlformats.org/spreadsheetml/2006/main" xmlns:r="http://schemas.openxmlformats.org/officeDocument/2006/relationships">
  <sheetPr>
    <tabColor rgb="FF00B0F0"/>
    <pageSetUpPr fitToPage="1"/>
  </sheetPr>
  <dimension ref="B2:J14"/>
  <sheetViews>
    <sheetView zoomScale="50" zoomScaleNormal="50" zoomScalePageLayoutView="0" workbookViewId="0" topLeftCell="A1">
      <selection activeCell="U10" sqref="U10"/>
    </sheetView>
  </sheetViews>
  <sheetFormatPr defaultColWidth="9.00390625" defaultRowHeight="13.5"/>
  <cols>
    <col min="1" max="1" width="1.75390625" style="0" customWidth="1"/>
    <col min="2" max="3" width="3.75390625" style="0" customWidth="1"/>
    <col min="4" max="10" width="20.00390625" style="0" customWidth="1"/>
  </cols>
  <sheetData>
    <row r="1" ht="5.25" customHeight="1"/>
    <row r="2" spans="3:10" ht="24">
      <c r="C2" s="358" t="s">
        <v>37</v>
      </c>
      <c r="D2" s="358"/>
      <c r="E2" s="358"/>
      <c r="F2" s="358"/>
      <c r="G2" s="358"/>
      <c r="H2" s="358"/>
      <c r="I2" s="358"/>
      <c r="J2" s="358"/>
    </row>
    <row r="3" spans="3:10" ht="14.25" thickBot="1">
      <c r="C3" s="9"/>
      <c r="D3" s="9"/>
      <c r="E3" s="9"/>
      <c r="F3" s="9"/>
      <c r="G3" s="9"/>
      <c r="H3" s="9"/>
      <c r="I3" s="9"/>
      <c r="J3" s="9"/>
    </row>
    <row r="4" spans="2:10" ht="30" customHeight="1">
      <c r="B4" s="363" t="s">
        <v>38</v>
      </c>
      <c r="C4" s="364"/>
      <c r="D4" s="364"/>
      <c r="E4" s="364"/>
      <c r="F4" s="364"/>
      <c r="G4" s="364"/>
      <c r="H4" s="364"/>
      <c r="I4" s="364"/>
      <c r="J4" s="365"/>
    </row>
    <row r="5" spans="2:10" ht="60" customHeight="1">
      <c r="B5" s="12">
        <v>1</v>
      </c>
      <c r="C5" s="356" t="s">
        <v>39</v>
      </c>
      <c r="D5" s="356"/>
      <c r="E5" s="356"/>
      <c r="F5" s="356"/>
      <c r="G5" s="356"/>
      <c r="H5" s="356"/>
      <c r="I5" s="356"/>
      <c r="J5" s="357"/>
    </row>
    <row r="6" spans="2:10" ht="60" customHeight="1">
      <c r="B6" s="15">
        <v>2</v>
      </c>
      <c r="C6" s="356" t="s">
        <v>40</v>
      </c>
      <c r="D6" s="356"/>
      <c r="E6" s="356"/>
      <c r="F6" s="356"/>
      <c r="G6" s="356"/>
      <c r="H6" s="356"/>
      <c r="I6" s="356"/>
      <c r="J6" s="357"/>
    </row>
    <row r="7" spans="2:10" ht="60" customHeight="1">
      <c r="B7" s="15">
        <v>3</v>
      </c>
      <c r="C7" s="356" t="s">
        <v>41</v>
      </c>
      <c r="D7" s="356"/>
      <c r="E7" s="356"/>
      <c r="F7" s="356"/>
      <c r="G7" s="356"/>
      <c r="H7" s="356"/>
      <c r="I7" s="356"/>
      <c r="J7" s="357"/>
    </row>
    <row r="8" spans="2:10" ht="60" customHeight="1">
      <c r="B8" s="13"/>
      <c r="C8" s="361" t="s">
        <v>42</v>
      </c>
      <c r="D8" s="361"/>
      <c r="E8" s="361"/>
      <c r="F8" s="361"/>
      <c r="G8" s="361"/>
      <c r="H8" s="361"/>
      <c r="I8" s="361"/>
      <c r="J8" s="362"/>
    </row>
    <row r="9" spans="2:10" ht="120" customHeight="1">
      <c r="B9" s="13"/>
      <c r="C9" s="361" t="s">
        <v>213</v>
      </c>
      <c r="D9" s="361"/>
      <c r="E9" s="361"/>
      <c r="F9" s="361"/>
      <c r="G9" s="361"/>
      <c r="H9" s="361"/>
      <c r="I9" s="361"/>
      <c r="J9" s="362"/>
    </row>
    <row r="10" spans="2:10" ht="120" customHeight="1">
      <c r="B10" s="13"/>
      <c r="C10" s="361" t="s">
        <v>43</v>
      </c>
      <c r="D10" s="361"/>
      <c r="E10" s="361"/>
      <c r="F10" s="361"/>
      <c r="G10" s="361"/>
      <c r="H10" s="361"/>
      <c r="I10" s="361"/>
      <c r="J10" s="362"/>
    </row>
    <row r="11" spans="2:10" ht="180" customHeight="1">
      <c r="B11" s="13">
        <v>4</v>
      </c>
      <c r="C11" s="356" t="s">
        <v>44</v>
      </c>
      <c r="D11" s="359"/>
      <c r="E11" s="359"/>
      <c r="F11" s="359"/>
      <c r="G11" s="359"/>
      <c r="H11" s="359"/>
      <c r="I11" s="359"/>
      <c r="J11" s="360"/>
    </row>
    <row r="12" spans="2:10" ht="300" customHeight="1">
      <c r="B12" s="13">
        <v>5</v>
      </c>
      <c r="C12" s="356" t="s">
        <v>45</v>
      </c>
      <c r="D12" s="356"/>
      <c r="E12" s="356"/>
      <c r="F12" s="356"/>
      <c r="G12" s="356"/>
      <c r="H12" s="356"/>
      <c r="I12" s="356"/>
      <c r="J12" s="357"/>
    </row>
    <row r="13" spans="2:10" ht="240" customHeight="1">
      <c r="B13" s="13">
        <v>6</v>
      </c>
      <c r="C13" s="356" t="s">
        <v>46</v>
      </c>
      <c r="D13" s="356"/>
      <c r="E13" s="356"/>
      <c r="F13" s="356"/>
      <c r="G13" s="356"/>
      <c r="H13" s="356"/>
      <c r="I13" s="356"/>
      <c r="J13" s="357"/>
    </row>
    <row r="14" spans="2:10" ht="60" customHeight="1" thickBot="1">
      <c r="B14" s="14">
        <v>7</v>
      </c>
      <c r="C14" s="354" t="s">
        <v>47</v>
      </c>
      <c r="D14" s="354"/>
      <c r="E14" s="354"/>
      <c r="F14" s="354"/>
      <c r="G14" s="354"/>
      <c r="H14" s="354"/>
      <c r="I14" s="354"/>
      <c r="J14" s="355"/>
    </row>
  </sheetData>
  <sheetProtection password="CC6F" sheet="1"/>
  <mergeCells count="12">
    <mergeCell ref="C10:J10"/>
    <mergeCell ref="B4:J4"/>
    <mergeCell ref="C14:J14"/>
    <mergeCell ref="C13:J13"/>
    <mergeCell ref="C2:J2"/>
    <mergeCell ref="C12:J12"/>
    <mergeCell ref="C11:J11"/>
    <mergeCell ref="C5:J5"/>
    <mergeCell ref="C6:J6"/>
    <mergeCell ref="C7:J7"/>
    <mergeCell ref="C8:J8"/>
    <mergeCell ref="C9:J9"/>
  </mergeCells>
  <printOptions/>
  <pageMargins left="0.75" right="0.75" top="1" bottom="1" header="0.512" footer="0.512"/>
  <pageSetup fitToHeight="1" fitToWidth="1" horizontalDpi="600" verticalDpi="600" orientation="portrait" paperSize="9" scale="57" r:id="rId1"/>
</worksheet>
</file>

<file path=xl/worksheets/sheet2.xml><?xml version="1.0" encoding="utf-8"?>
<worksheet xmlns="http://schemas.openxmlformats.org/spreadsheetml/2006/main" xmlns:r="http://schemas.openxmlformats.org/officeDocument/2006/relationships">
  <sheetPr>
    <tabColor rgb="FFFF0000"/>
  </sheetPr>
  <dimension ref="A1:AF31"/>
  <sheetViews>
    <sheetView view="pageBreakPreview" zoomScale="75" zoomScaleSheetLayoutView="75" workbookViewId="0" topLeftCell="A1">
      <pane xSplit="3" ySplit="3" topLeftCell="R4" activePane="bottomRight" state="frozen"/>
      <selection pane="topLeft" activeCell="I7" sqref="I7"/>
      <selection pane="topRight" activeCell="I7" sqref="I7"/>
      <selection pane="bottomLeft" activeCell="I7" sqref="I7"/>
      <selection pane="bottomRight" activeCell="AH19" sqref="AH19"/>
    </sheetView>
  </sheetViews>
  <sheetFormatPr defaultColWidth="9.00390625" defaultRowHeight="13.5"/>
  <cols>
    <col min="1" max="1" width="6.875" style="17" customWidth="1"/>
    <col min="2" max="2" width="5.50390625" style="17" customWidth="1"/>
    <col min="3" max="3" width="46.625" style="17" bestFit="1" customWidth="1"/>
    <col min="4" max="4" width="9.00390625" style="17" customWidth="1"/>
    <col min="5" max="6" width="9.375" style="17" customWidth="1"/>
    <col min="7" max="21" width="9.00390625" style="17" customWidth="1"/>
    <col min="22" max="22" width="9.25390625" style="17" bestFit="1" customWidth="1"/>
    <col min="23" max="25" width="9.25390625" style="17" customWidth="1"/>
    <col min="26" max="27" width="9.25390625" style="17" bestFit="1" customWidth="1"/>
    <col min="28" max="31" width="9.00390625" style="17" customWidth="1"/>
    <col min="32" max="32" width="10.625" style="17" customWidth="1"/>
    <col min="33" max="34" width="9.00390625" style="17" customWidth="1"/>
    <col min="35" max="16384" width="9.00390625" style="17" customWidth="1"/>
  </cols>
  <sheetData>
    <row r="1" spans="1:32" ht="27.75" customHeight="1">
      <c r="A1" s="199" t="s">
        <v>59</v>
      </c>
      <c r="B1" s="200"/>
      <c r="C1" s="26">
        <f>IF('第１面'!D19="","",'第１面'!D19)</f>
      </c>
      <c r="D1" s="197" t="s">
        <v>60</v>
      </c>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44"/>
    </row>
    <row r="2" spans="1:32" ht="27.75" customHeight="1">
      <c r="A2" s="201" t="s">
        <v>61</v>
      </c>
      <c r="B2" s="202"/>
      <c r="C2" s="27">
        <f>IF('第１面'!D20="","",'第１面'!D20)</f>
      </c>
      <c r="D2" s="68">
        <f>COUNTIF($D$4:D4,D4)</f>
        <v>0</v>
      </c>
      <c r="E2" s="69">
        <f>COUNTIF($D$4:E4,E4)</f>
        <v>0</v>
      </c>
      <c r="F2" s="69">
        <f>COUNTIF($D$4:F4,F4)</f>
        <v>0</v>
      </c>
      <c r="G2" s="69">
        <f>COUNTIF($D$4:G4,G4)</f>
        <v>0</v>
      </c>
      <c r="H2" s="69">
        <f>COUNTIF($D$4:H4,H4)</f>
        <v>0</v>
      </c>
      <c r="I2" s="70">
        <f>COUNTIF($D$4:I4,I4)</f>
        <v>0</v>
      </c>
      <c r="J2" s="70">
        <f>COUNTIF($D$4:J4,J4)</f>
        <v>0</v>
      </c>
      <c r="K2" s="69">
        <f>COUNTIF($D$4:K4,K4)</f>
        <v>0</v>
      </c>
      <c r="L2" s="69">
        <f>COUNTIF($D$4:L4,L4)</f>
        <v>0</v>
      </c>
      <c r="M2" s="69">
        <f>COUNTIF($D$4:M4,M4)</f>
        <v>0</v>
      </c>
      <c r="N2" s="69">
        <f>COUNTIF($D$4:N4,N4)</f>
        <v>0</v>
      </c>
      <c r="O2" s="69">
        <f>COUNTIF($D$4:O4,O4)</f>
        <v>0</v>
      </c>
      <c r="P2" s="69">
        <f>COUNTIF($D$4:P4,P4)</f>
        <v>0</v>
      </c>
      <c r="Q2" s="69">
        <f>COUNTIF($D$4:Q4,Q4)</f>
        <v>0</v>
      </c>
      <c r="R2" s="69">
        <f>COUNTIF($D$4:R4,R4)</f>
        <v>0</v>
      </c>
      <c r="S2" s="69">
        <f>COUNTIF($D$4:S4,S4)</f>
        <v>0</v>
      </c>
      <c r="T2" s="69">
        <f>COUNTIF($D$4:T4,T4)</f>
        <v>0</v>
      </c>
      <c r="U2" s="69">
        <f>COUNTIF($D$4:U4,U4)</f>
        <v>0</v>
      </c>
      <c r="V2" s="69">
        <f>COUNTIF($D$4:V4,V4)</f>
        <v>0</v>
      </c>
      <c r="W2" s="69">
        <f>COUNTIF($D$4:W4,W4)</f>
        <v>0</v>
      </c>
      <c r="X2" s="69">
        <f>COUNTIF($D$4:X4,X4)</f>
        <v>0</v>
      </c>
      <c r="Y2" s="69">
        <f>COUNTIF($D$4:Y4,Y4)</f>
        <v>0</v>
      </c>
      <c r="Z2" s="69">
        <f>COUNTIF($D$4:Z4,Z4)</f>
        <v>0</v>
      </c>
      <c r="AA2" s="69">
        <f>COUNTIF($D$4:AA4,AA4)</f>
        <v>0</v>
      </c>
      <c r="AB2" s="69">
        <f>COUNTIF($D$4:AB4,AB4)</f>
        <v>0</v>
      </c>
      <c r="AC2" s="69">
        <f>COUNTIF($D$4:AC4,AC4)</f>
        <v>0</v>
      </c>
      <c r="AD2" s="69">
        <f>COUNTIF($D$4:AD4,AD4)</f>
        <v>0</v>
      </c>
      <c r="AE2" s="71">
        <f>COUNTIF($D$4:AE4,AE4)</f>
        <v>0</v>
      </c>
      <c r="AF2" s="55" t="s">
        <v>65</v>
      </c>
    </row>
    <row r="3" spans="1:32" ht="43.5" customHeight="1" thickBot="1">
      <c r="A3" s="203" t="s">
        <v>66</v>
      </c>
      <c r="B3" s="204"/>
      <c r="C3" s="28">
        <f>IF('第１面'!D23="","",'第１面'!D23)</f>
      </c>
      <c r="D3" s="53" t="s">
        <v>166</v>
      </c>
      <c r="E3" s="54" t="s">
        <v>167</v>
      </c>
      <c r="F3" s="54" t="s">
        <v>168</v>
      </c>
      <c r="G3" s="54" t="s">
        <v>169</v>
      </c>
      <c r="H3" s="54" t="s">
        <v>170</v>
      </c>
      <c r="I3" s="56" t="s">
        <v>171</v>
      </c>
      <c r="J3" s="57" t="s">
        <v>172</v>
      </c>
      <c r="K3" s="54" t="s">
        <v>173</v>
      </c>
      <c r="L3" s="54" t="s">
        <v>174</v>
      </c>
      <c r="M3" s="54" t="s">
        <v>175</v>
      </c>
      <c r="N3" s="56" t="s">
        <v>176</v>
      </c>
      <c r="O3" s="56" t="s">
        <v>177</v>
      </c>
      <c r="P3" s="54" t="s">
        <v>178</v>
      </c>
      <c r="Q3" s="54" t="s">
        <v>179</v>
      </c>
      <c r="R3" s="60" t="s">
        <v>184</v>
      </c>
      <c r="S3" s="61" t="s">
        <v>185</v>
      </c>
      <c r="T3" s="58" t="s">
        <v>180</v>
      </c>
      <c r="U3" s="54" t="s">
        <v>181</v>
      </c>
      <c r="V3" s="62" t="s">
        <v>182</v>
      </c>
      <c r="W3" s="62" t="s">
        <v>183</v>
      </c>
      <c r="X3" s="65" t="s">
        <v>192</v>
      </c>
      <c r="Y3" s="66" t="s">
        <v>186</v>
      </c>
      <c r="Z3" s="56" t="s">
        <v>187</v>
      </c>
      <c r="AA3" s="63" t="s">
        <v>188</v>
      </c>
      <c r="AB3" s="54" t="s">
        <v>159</v>
      </c>
      <c r="AC3" s="64" t="s">
        <v>189</v>
      </c>
      <c r="AD3" s="156" t="s">
        <v>239</v>
      </c>
      <c r="AE3" s="157" t="s">
        <v>240</v>
      </c>
      <c r="AF3" s="59"/>
    </row>
    <row r="4" spans="1:32" ht="13.5">
      <c r="A4" s="213" t="s">
        <v>110</v>
      </c>
      <c r="B4" s="29"/>
      <c r="C4" s="30" t="s">
        <v>124</v>
      </c>
      <c r="D4" s="106"/>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48">
        <f>SUM(D4:AE4)</f>
        <v>0</v>
      </c>
    </row>
    <row r="5" spans="1:32" ht="13.5">
      <c r="A5" s="206"/>
      <c r="B5" s="209" t="s">
        <v>69</v>
      </c>
      <c r="C5" s="31" t="s">
        <v>125</v>
      </c>
      <c r="D5" s="108"/>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45">
        <f aca="true" t="shared" si="0" ref="AF5:AF31">SUM(D5:AE5)</f>
        <v>0</v>
      </c>
    </row>
    <row r="6" spans="1:32" ht="13.5">
      <c r="A6" s="206"/>
      <c r="B6" s="210"/>
      <c r="C6" s="32" t="s">
        <v>126</v>
      </c>
      <c r="D6" s="110"/>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46">
        <f t="shared" si="0"/>
        <v>0</v>
      </c>
    </row>
    <row r="7" spans="1:32" ht="13.5">
      <c r="A7" s="206"/>
      <c r="B7" s="210"/>
      <c r="C7" s="32" t="s">
        <v>127</v>
      </c>
      <c r="D7" s="110"/>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46">
        <f t="shared" si="0"/>
        <v>0</v>
      </c>
    </row>
    <row r="8" spans="1:32" ht="13.5">
      <c r="A8" s="206"/>
      <c r="B8" s="210"/>
      <c r="C8" s="32" t="s">
        <v>128</v>
      </c>
      <c r="D8" s="110"/>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46">
        <f t="shared" si="0"/>
        <v>0</v>
      </c>
    </row>
    <row r="9" spans="1:32" ht="13.5">
      <c r="A9" s="206"/>
      <c r="B9" s="210"/>
      <c r="C9" s="32" t="s">
        <v>129</v>
      </c>
      <c r="D9" s="110"/>
      <c r="E9" s="111"/>
      <c r="F9" s="111"/>
      <c r="G9" s="111"/>
      <c r="H9" s="111"/>
      <c r="I9" s="111"/>
      <c r="J9" s="111"/>
      <c r="K9" s="111"/>
      <c r="L9" s="111"/>
      <c r="M9" s="111"/>
      <c r="N9" s="111"/>
      <c r="O9" s="111"/>
      <c r="P9" s="111"/>
      <c r="Q9" s="111"/>
      <c r="R9" s="111"/>
      <c r="S9" s="111"/>
      <c r="T9" s="111"/>
      <c r="U9" s="111"/>
      <c r="V9" s="111"/>
      <c r="W9" s="111"/>
      <c r="X9" s="111"/>
      <c r="Y9" s="111"/>
      <c r="Z9" s="111"/>
      <c r="AA9" s="111"/>
      <c r="AB9" s="111"/>
      <c r="AC9" s="111"/>
      <c r="AD9" s="111"/>
      <c r="AE9" s="111"/>
      <c r="AF9" s="46">
        <f t="shared" si="0"/>
        <v>0</v>
      </c>
    </row>
    <row r="10" spans="1:32" ht="13.5">
      <c r="A10" s="206"/>
      <c r="B10" s="210"/>
      <c r="C10" s="32" t="s">
        <v>130</v>
      </c>
      <c r="D10" s="110"/>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46">
        <f t="shared" si="0"/>
        <v>0</v>
      </c>
    </row>
    <row r="11" spans="1:32" ht="13.5">
      <c r="A11" s="206"/>
      <c r="B11" s="210"/>
      <c r="C11" s="32" t="s">
        <v>131</v>
      </c>
      <c r="D11" s="110"/>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46">
        <f t="shared" si="0"/>
        <v>0</v>
      </c>
    </row>
    <row r="12" spans="1:32" ht="13.5">
      <c r="A12" s="206"/>
      <c r="B12" s="211"/>
      <c r="C12" s="33" t="s">
        <v>132</v>
      </c>
      <c r="D12" s="112"/>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47">
        <f t="shared" si="0"/>
        <v>0</v>
      </c>
    </row>
    <row r="13" spans="1:32" ht="13.5">
      <c r="A13" s="207"/>
      <c r="B13" s="209" t="s">
        <v>111</v>
      </c>
      <c r="C13" s="34" t="s">
        <v>133</v>
      </c>
      <c r="D13" s="120"/>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45">
        <f t="shared" si="0"/>
        <v>0</v>
      </c>
    </row>
    <row r="14" spans="1:32" ht="13.5">
      <c r="A14" s="207"/>
      <c r="B14" s="210"/>
      <c r="C14" s="35" t="s">
        <v>134</v>
      </c>
      <c r="D14" s="116"/>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46">
        <f t="shared" si="0"/>
        <v>0</v>
      </c>
    </row>
    <row r="15" spans="1:32" ht="13.5">
      <c r="A15" s="207"/>
      <c r="B15" s="210"/>
      <c r="C15" s="35" t="s">
        <v>135</v>
      </c>
      <c r="D15" s="116"/>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46">
        <f t="shared" si="0"/>
        <v>0</v>
      </c>
    </row>
    <row r="16" spans="1:32" ht="13.5">
      <c r="A16" s="207"/>
      <c r="B16" s="210"/>
      <c r="C16" s="35" t="s">
        <v>136</v>
      </c>
      <c r="D16" s="116"/>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46">
        <f t="shared" si="0"/>
        <v>0</v>
      </c>
    </row>
    <row r="17" spans="1:32" ht="14.25" thickBot="1">
      <c r="A17" s="207"/>
      <c r="B17" s="210"/>
      <c r="C17" s="35" t="s">
        <v>137</v>
      </c>
      <c r="D17" s="118"/>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119"/>
      <c r="AE17" s="119"/>
      <c r="AF17" s="49">
        <f t="shared" si="0"/>
        <v>0</v>
      </c>
    </row>
    <row r="18" spans="1:32" ht="13.5">
      <c r="A18" s="205" t="s">
        <v>112</v>
      </c>
      <c r="B18" s="36"/>
      <c r="C18" s="37" t="s">
        <v>124</v>
      </c>
      <c r="D18" s="106"/>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48">
        <f t="shared" si="0"/>
        <v>0</v>
      </c>
    </row>
    <row r="19" spans="1:32" ht="13.5" customHeight="1">
      <c r="A19" s="206"/>
      <c r="B19" s="209" t="s">
        <v>69</v>
      </c>
      <c r="C19" s="38" t="s">
        <v>138</v>
      </c>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45">
        <f t="shared" si="0"/>
        <v>0</v>
      </c>
    </row>
    <row r="20" spans="1:32" ht="13.5">
      <c r="A20" s="206"/>
      <c r="B20" s="210"/>
      <c r="C20" s="39" t="s">
        <v>139</v>
      </c>
      <c r="D20" s="110"/>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46">
        <f t="shared" si="0"/>
        <v>0</v>
      </c>
    </row>
    <row r="21" spans="1:32" ht="13.5">
      <c r="A21" s="206"/>
      <c r="B21" s="210"/>
      <c r="C21" s="39" t="s">
        <v>140</v>
      </c>
      <c r="D21" s="110"/>
      <c r="E21" s="111"/>
      <c r="F21" s="111"/>
      <c r="G21" s="111"/>
      <c r="H21" s="111"/>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46">
        <f t="shared" si="0"/>
        <v>0</v>
      </c>
    </row>
    <row r="22" spans="1:32" ht="13.5">
      <c r="A22" s="206"/>
      <c r="B22" s="210"/>
      <c r="C22" s="39" t="s">
        <v>141</v>
      </c>
      <c r="D22" s="110"/>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46">
        <f t="shared" si="0"/>
        <v>0</v>
      </c>
    </row>
    <row r="23" spans="1:32" ht="13.5">
      <c r="A23" s="206"/>
      <c r="B23" s="210"/>
      <c r="C23" s="39" t="s">
        <v>129</v>
      </c>
      <c r="D23" s="110"/>
      <c r="E23" s="111"/>
      <c r="F23" s="111"/>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46">
        <f t="shared" si="0"/>
        <v>0</v>
      </c>
    </row>
    <row r="24" spans="1:32" ht="13.5">
      <c r="A24" s="206"/>
      <c r="B24" s="210"/>
      <c r="C24" s="39" t="s">
        <v>142</v>
      </c>
      <c r="D24" s="110"/>
      <c r="E24" s="111"/>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46">
        <f t="shared" si="0"/>
        <v>0</v>
      </c>
    </row>
    <row r="25" spans="1:32" ht="13.5">
      <c r="A25" s="206"/>
      <c r="B25" s="210"/>
      <c r="C25" s="39" t="s">
        <v>143</v>
      </c>
      <c r="D25" s="110"/>
      <c r="E25" s="111"/>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46">
        <f t="shared" si="0"/>
        <v>0</v>
      </c>
    </row>
    <row r="26" spans="1:32" ht="13.5">
      <c r="A26" s="206"/>
      <c r="B26" s="211"/>
      <c r="C26" s="40" t="s">
        <v>144</v>
      </c>
      <c r="D26" s="112"/>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47">
        <f t="shared" si="0"/>
        <v>0</v>
      </c>
    </row>
    <row r="27" spans="1:32" ht="13.5">
      <c r="A27" s="207"/>
      <c r="B27" s="209" t="s">
        <v>111</v>
      </c>
      <c r="C27" s="41" t="s">
        <v>133</v>
      </c>
      <c r="D27" s="120"/>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45">
        <f t="shared" si="0"/>
        <v>0</v>
      </c>
    </row>
    <row r="28" spans="1:32" ht="13.5">
      <c r="A28" s="207"/>
      <c r="B28" s="210"/>
      <c r="C28" s="42" t="s">
        <v>134</v>
      </c>
      <c r="D28" s="116"/>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46">
        <f t="shared" si="0"/>
        <v>0</v>
      </c>
    </row>
    <row r="29" spans="1:32" ht="13.5">
      <c r="A29" s="207"/>
      <c r="B29" s="210"/>
      <c r="C29" s="42" t="s">
        <v>135</v>
      </c>
      <c r="D29" s="116"/>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46">
        <f t="shared" si="0"/>
        <v>0</v>
      </c>
    </row>
    <row r="30" spans="1:32" ht="13.5">
      <c r="A30" s="207"/>
      <c r="B30" s="210"/>
      <c r="C30" s="42" t="s">
        <v>136</v>
      </c>
      <c r="D30" s="116"/>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46">
        <f t="shared" si="0"/>
        <v>0</v>
      </c>
    </row>
    <row r="31" spans="1:32" ht="14.25" thickBot="1">
      <c r="A31" s="208"/>
      <c r="B31" s="212"/>
      <c r="C31" s="43" t="s">
        <v>137</v>
      </c>
      <c r="D31" s="118"/>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49">
        <f t="shared" si="0"/>
        <v>0</v>
      </c>
    </row>
  </sheetData>
  <sheetProtection/>
  <mergeCells count="10">
    <mergeCell ref="D1:AE1"/>
    <mergeCell ref="A1:B1"/>
    <mergeCell ref="A2:B2"/>
    <mergeCell ref="A3:B3"/>
    <mergeCell ref="A18:A31"/>
    <mergeCell ref="B19:B26"/>
    <mergeCell ref="B27:B31"/>
    <mergeCell ref="A4:A17"/>
    <mergeCell ref="B5:B12"/>
    <mergeCell ref="B13:B17"/>
  </mergeCells>
  <dataValidations count="1">
    <dataValidation allowBlank="1" showInputMessage="1" showErrorMessage="1" imeMode="hiragana" sqref="C1:C31"/>
  </dataValidations>
  <printOptions/>
  <pageMargins left="0.7" right="0.7" top="0.75" bottom="0.75" header="0.3" footer="0.3"/>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rgb="FFFF0000"/>
  </sheetPr>
  <dimension ref="A1:M34"/>
  <sheetViews>
    <sheetView zoomScalePageLayoutView="0" workbookViewId="0" topLeftCell="A1">
      <selection activeCell="B22" sqref="B22:G25"/>
    </sheetView>
  </sheetViews>
  <sheetFormatPr defaultColWidth="9.00390625" defaultRowHeight="13.5"/>
  <cols>
    <col min="1" max="1" width="18.125" style="0" customWidth="1"/>
  </cols>
  <sheetData>
    <row r="1" spans="1:13" ht="38.25" customHeight="1" thickBot="1">
      <c r="A1" s="155"/>
      <c r="B1" s="244" t="s">
        <v>147</v>
      </c>
      <c r="C1" s="245"/>
      <c r="D1" s="245"/>
      <c r="E1" s="245"/>
      <c r="F1" s="245"/>
      <c r="G1" s="245"/>
      <c r="H1" s="245" t="s">
        <v>148</v>
      </c>
      <c r="I1" s="245"/>
      <c r="J1" s="245"/>
      <c r="K1" s="245"/>
      <c r="L1" s="245"/>
      <c r="M1" s="246"/>
    </row>
    <row r="2" spans="1:13" ht="13.5">
      <c r="A2" s="227" t="s">
        <v>146</v>
      </c>
      <c r="B2" s="214"/>
      <c r="C2" s="215"/>
      <c r="D2" s="215"/>
      <c r="E2" s="215"/>
      <c r="F2" s="215"/>
      <c r="G2" s="216"/>
      <c r="H2" s="247"/>
      <c r="I2" s="248"/>
      <c r="J2" s="248"/>
      <c r="K2" s="248"/>
      <c r="L2" s="248"/>
      <c r="M2" s="249"/>
    </row>
    <row r="3" spans="1:13" ht="13.5">
      <c r="A3" s="228"/>
      <c r="B3" s="217"/>
      <c r="C3" s="218"/>
      <c r="D3" s="218"/>
      <c r="E3" s="218"/>
      <c r="F3" s="218"/>
      <c r="G3" s="219"/>
      <c r="H3" s="230"/>
      <c r="I3" s="230"/>
      <c r="J3" s="230"/>
      <c r="K3" s="230"/>
      <c r="L3" s="230"/>
      <c r="M3" s="233"/>
    </row>
    <row r="4" spans="1:13" ht="13.5">
      <c r="A4" s="228"/>
      <c r="B4" s="217"/>
      <c r="C4" s="218"/>
      <c r="D4" s="218"/>
      <c r="E4" s="218"/>
      <c r="F4" s="218"/>
      <c r="G4" s="219"/>
      <c r="H4" s="230"/>
      <c r="I4" s="230"/>
      <c r="J4" s="230"/>
      <c r="K4" s="230"/>
      <c r="L4" s="230"/>
      <c r="M4" s="233"/>
    </row>
    <row r="5" spans="1:13" ht="13.5">
      <c r="A5" s="228"/>
      <c r="B5" s="217"/>
      <c r="C5" s="218"/>
      <c r="D5" s="218"/>
      <c r="E5" s="218"/>
      <c r="F5" s="218"/>
      <c r="G5" s="219"/>
      <c r="H5" s="230"/>
      <c r="I5" s="230"/>
      <c r="J5" s="230"/>
      <c r="K5" s="230"/>
      <c r="L5" s="230"/>
      <c r="M5" s="233"/>
    </row>
    <row r="6" spans="1:13" ht="13.5">
      <c r="A6" s="228"/>
      <c r="B6" s="217"/>
      <c r="C6" s="218"/>
      <c r="D6" s="218"/>
      <c r="E6" s="218"/>
      <c r="F6" s="218"/>
      <c r="G6" s="219"/>
      <c r="H6" s="230"/>
      <c r="I6" s="230"/>
      <c r="J6" s="230"/>
      <c r="K6" s="230"/>
      <c r="L6" s="230"/>
      <c r="M6" s="233"/>
    </row>
    <row r="7" spans="1:13" ht="13.5">
      <c r="A7" s="228"/>
      <c r="B7" s="217"/>
      <c r="C7" s="218"/>
      <c r="D7" s="218"/>
      <c r="E7" s="218"/>
      <c r="F7" s="218"/>
      <c r="G7" s="219"/>
      <c r="H7" s="230"/>
      <c r="I7" s="230"/>
      <c r="J7" s="230"/>
      <c r="K7" s="230"/>
      <c r="L7" s="230"/>
      <c r="M7" s="233"/>
    </row>
    <row r="8" spans="1:13" ht="13.5">
      <c r="A8" s="228"/>
      <c r="B8" s="217"/>
      <c r="C8" s="218"/>
      <c r="D8" s="218"/>
      <c r="E8" s="218"/>
      <c r="F8" s="218"/>
      <c r="G8" s="219"/>
      <c r="H8" s="230"/>
      <c r="I8" s="230"/>
      <c r="J8" s="230"/>
      <c r="K8" s="230"/>
      <c r="L8" s="230"/>
      <c r="M8" s="233"/>
    </row>
    <row r="9" spans="1:13" ht="13.5" customHeight="1">
      <c r="A9" s="228" t="s">
        <v>150</v>
      </c>
      <c r="B9" s="220"/>
      <c r="C9" s="221"/>
      <c r="D9" s="221"/>
      <c r="E9" s="221"/>
      <c r="F9" s="221"/>
      <c r="G9" s="222"/>
      <c r="H9" s="232"/>
      <c r="I9" s="230"/>
      <c r="J9" s="230"/>
      <c r="K9" s="230"/>
      <c r="L9" s="230"/>
      <c r="M9" s="233"/>
    </row>
    <row r="10" spans="1:13" ht="13.5">
      <c r="A10" s="228"/>
      <c r="B10" s="223"/>
      <c r="C10" s="218"/>
      <c r="D10" s="218"/>
      <c r="E10" s="218"/>
      <c r="F10" s="218"/>
      <c r="G10" s="219"/>
      <c r="H10" s="230"/>
      <c r="I10" s="230"/>
      <c r="J10" s="230"/>
      <c r="K10" s="230"/>
      <c r="L10" s="230"/>
      <c r="M10" s="233"/>
    </row>
    <row r="11" spans="1:13" ht="13.5">
      <c r="A11" s="228"/>
      <c r="B11" s="223"/>
      <c r="C11" s="218"/>
      <c r="D11" s="218"/>
      <c r="E11" s="218"/>
      <c r="F11" s="218"/>
      <c r="G11" s="219"/>
      <c r="H11" s="230"/>
      <c r="I11" s="230"/>
      <c r="J11" s="230"/>
      <c r="K11" s="230"/>
      <c r="L11" s="230"/>
      <c r="M11" s="233"/>
    </row>
    <row r="12" spans="1:13" ht="13.5">
      <c r="A12" s="228"/>
      <c r="B12" s="224"/>
      <c r="C12" s="225"/>
      <c r="D12" s="225"/>
      <c r="E12" s="225"/>
      <c r="F12" s="225"/>
      <c r="G12" s="226"/>
      <c r="H12" s="230"/>
      <c r="I12" s="230"/>
      <c r="J12" s="230"/>
      <c r="K12" s="230"/>
      <c r="L12" s="230"/>
      <c r="M12" s="233"/>
    </row>
    <row r="13" spans="1:13" ht="13.5">
      <c r="A13" s="228" t="s">
        <v>152</v>
      </c>
      <c r="B13" s="229"/>
      <c r="C13" s="230"/>
      <c r="D13" s="230"/>
      <c r="E13" s="230"/>
      <c r="F13" s="230"/>
      <c r="G13" s="230"/>
      <c r="H13" s="232"/>
      <c r="I13" s="230"/>
      <c r="J13" s="230"/>
      <c r="K13" s="230"/>
      <c r="L13" s="230"/>
      <c r="M13" s="233"/>
    </row>
    <row r="14" spans="1:13" ht="13.5">
      <c r="A14" s="228"/>
      <c r="B14" s="231"/>
      <c r="C14" s="230"/>
      <c r="D14" s="230"/>
      <c r="E14" s="230"/>
      <c r="F14" s="230"/>
      <c r="G14" s="230"/>
      <c r="H14" s="230"/>
      <c r="I14" s="230"/>
      <c r="J14" s="230"/>
      <c r="K14" s="230"/>
      <c r="L14" s="230"/>
      <c r="M14" s="233"/>
    </row>
    <row r="15" spans="1:13" ht="13.5">
      <c r="A15" s="228"/>
      <c r="B15" s="231"/>
      <c r="C15" s="230"/>
      <c r="D15" s="230"/>
      <c r="E15" s="230"/>
      <c r="F15" s="230"/>
      <c r="G15" s="230"/>
      <c r="H15" s="230"/>
      <c r="I15" s="230"/>
      <c r="J15" s="230"/>
      <c r="K15" s="230"/>
      <c r="L15" s="230"/>
      <c r="M15" s="233"/>
    </row>
    <row r="16" spans="1:13" ht="13.5">
      <c r="A16" s="228"/>
      <c r="B16" s="231"/>
      <c r="C16" s="230"/>
      <c r="D16" s="230"/>
      <c r="E16" s="230"/>
      <c r="F16" s="230"/>
      <c r="G16" s="230"/>
      <c r="H16" s="230"/>
      <c r="I16" s="230"/>
      <c r="J16" s="230"/>
      <c r="K16" s="230"/>
      <c r="L16" s="230"/>
      <c r="M16" s="233"/>
    </row>
    <row r="17" spans="1:13" ht="13.5">
      <c r="A17" s="228" t="s">
        <v>154</v>
      </c>
      <c r="B17" s="229"/>
      <c r="C17" s="230"/>
      <c r="D17" s="230"/>
      <c r="E17" s="230"/>
      <c r="F17" s="230"/>
      <c r="G17" s="230"/>
      <c r="H17" s="232"/>
      <c r="I17" s="230"/>
      <c r="J17" s="230"/>
      <c r="K17" s="230"/>
      <c r="L17" s="230"/>
      <c r="M17" s="233"/>
    </row>
    <row r="18" spans="1:13" ht="13.5" customHeight="1">
      <c r="A18" s="228"/>
      <c r="B18" s="231"/>
      <c r="C18" s="230"/>
      <c r="D18" s="230"/>
      <c r="E18" s="230"/>
      <c r="F18" s="230"/>
      <c r="G18" s="230"/>
      <c r="H18" s="230"/>
      <c r="I18" s="230"/>
      <c r="J18" s="230"/>
      <c r="K18" s="230"/>
      <c r="L18" s="230"/>
      <c r="M18" s="233"/>
    </row>
    <row r="19" spans="1:13" ht="13.5" customHeight="1">
      <c r="A19" s="228"/>
      <c r="B19" s="231"/>
      <c r="C19" s="230"/>
      <c r="D19" s="230"/>
      <c r="E19" s="230"/>
      <c r="F19" s="230"/>
      <c r="G19" s="230"/>
      <c r="H19" s="230"/>
      <c r="I19" s="230"/>
      <c r="J19" s="230"/>
      <c r="K19" s="230"/>
      <c r="L19" s="230"/>
      <c r="M19" s="233"/>
    </row>
    <row r="20" spans="1:13" ht="13.5" customHeight="1">
      <c r="A20" s="228"/>
      <c r="B20" s="231"/>
      <c r="C20" s="230"/>
      <c r="D20" s="230"/>
      <c r="E20" s="230"/>
      <c r="F20" s="230"/>
      <c r="G20" s="230"/>
      <c r="H20" s="230"/>
      <c r="I20" s="230"/>
      <c r="J20" s="230"/>
      <c r="K20" s="230"/>
      <c r="L20" s="230"/>
      <c r="M20" s="233"/>
    </row>
    <row r="21" spans="1:13" ht="13.5" customHeight="1">
      <c r="A21" s="228"/>
      <c r="B21" s="231"/>
      <c r="C21" s="230"/>
      <c r="D21" s="230"/>
      <c r="E21" s="230"/>
      <c r="F21" s="230"/>
      <c r="G21" s="230"/>
      <c r="H21" s="230"/>
      <c r="I21" s="230"/>
      <c r="J21" s="230"/>
      <c r="K21" s="230"/>
      <c r="L21" s="230"/>
      <c r="M21" s="233"/>
    </row>
    <row r="22" spans="1:13" ht="13.5" customHeight="1">
      <c r="A22" s="228" t="s">
        <v>156</v>
      </c>
      <c r="B22" s="229"/>
      <c r="C22" s="230"/>
      <c r="D22" s="230"/>
      <c r="E22" s="230"/>
      <c r="F22" s="230"/>
      <c r="G22" s="230"/>
      <c r="H22" s="232"/>
      <c r="I22" s="230"/>
      <c r="J22" s="230"/>
      <c r="K22" s="230"/>
      <c r="L22" s="230"/>
      <c r="M22" s="233"/>
    </row>
    <row r="23" spans="1:13" ht="13.5" customHeight="1">
      <c r="A23" s="228"/>
      <c r="B23" s="231"/>
      <c r="C23" s="230"/>
      <c r="D23" s="230"/>
      <c r="E23" s="230"/>
      <c r="F23" s="230"/>
      <c r="G23" s="230"/>
      <c r="H23" s="230"/>
      <c r="I23" s="230"/>
      <c r="J23" s="230"/>
      <c r="K23" s="230"/>
      <c r="L23" s="230"/>
      <c r="M23" s="233"/>
    </row>
    <row r="24" spans="1:13" ht="13.5" customHeight="1">
      <c r="A24" s="228"/>
      <c r="B24" s="231"/>
      <c r="C24" s="230"/>
      <c r="D24" s="230"/>
      <c r="E24" s="230"/>
      <c r="F24" s="230"/>
      <c r="G24" s="230"/>
      <c r="H24" s="230"/>
      <c r="I24" s="230"/>
      <c r="J24" s="230"/>
      <c r="K24" s="230"/>
      <c r="L24" s="230"/>
      <c r="M24" s="233"/>
    </row>
    <row r="25" spans="1:13" ht="13.5" customHeight="1">
      <c r="A25" s="228"/>
      <c r="B25" s="231"/>
      <c r="C25" s="230"/>
      <c r="D25" s="230"/>
      <c r="E25" s="230"/>
      <c r="F25" s="230"/>
      <c r="G25" s="230"/>
      <c r="H25" s="230"/>
      <c r="I25" s="230"/>
      <c r="J25" s="230"/>
      <c r="K25" s="230"/>
      <c r="L25" s="230"/>
      <c r="M25" s="233"/>
    </row>
    <row r="26" spans="1:13" ht="13.5" customHeight="1">
      <c r="A26" s="228" t="s">
        <v>158</v>
      </c>
      <c r="B26" s="235"/>
      <c r="C26" s="236"/>
      <c r="D26" s="236"/>
      <c r="E26" s="236"/>
      <c r="F26" s="236"/>
      <c r="G26" s="237"/>
      <c r="H26" s="220"/>
      <c r="I26" s="236"/>
      <c r="J26" s="236"/>
      <c r="K26" s="236"/>
      <c r="L26" s="236"/>
      <c r="M26" s="250"/>
    </row>
    <row r="27" spans="1:13" ht="13.5" customHeight="1">
      <c r="A27" s="228"/>
      <c r="B27" s="238"/>
      <c r="C27" s="239"/>
      <c r="D27" s="239"/>
      <c r="E27" s="239"/>
      <c r="F27" s="239"/>
      <c r="G27" s="240"/>
      <c r="H27" s="251"/>
      <c r="I27" s="239"/>
      <c r="J27" s="239"/>
      <c r="K27" s="239"/>
      <c r="L27" s="239"/>
      <c r="M27" s="252"/>
    </row>
    <row r="28" spans="1:13" ht="13.5" customHeight="1">
      <c r="A28" s="228"/>
      <c r="B28" s="238"/>
      <c r="C28" s="239"/>
      <c r="D28" s="239"/>
      <c r="E28" s="239"/>
      <c r="F28" s="239"/>
      <c r="G28" s="240"/>
      <c r="H28" s="251"/>
      <c r="I28" s="239"/>
      <c r="J28" s="239"/>
      <c r="K28" s="239"/>
      <c r="L28" s="239"/>
      <c r="M28" s="252"/>
    </row>
    <row r="29" spans="1:13" ht="13.5" customHeight="1">
      <c r="A29" s="228"/>
      <c r="B29" s="238"/>
      <c r="C29" s="239"/>
      <c r="D29" s="239"/>
      <c r="E29" s="239"/>
      <c r="F29" s="239"/>
      <c r="G29" s="240"/>
      <c r="H29" s="251"/>
      <c r="I29" s="239"/>
      <c r="J29" s="239"/>
      <c r="K29" s="239"/>
      <c r="L29" s="239"/>
      <c r="M29" s="252"/>
    </row>
    <row r="30" spans="1:13" ht="13.5" customHeight="1">
      <c r="A30" s="228"/>
      <c r="B30" s="238"/>
      <c r="C30" s="239"/>
      <c r="D30" s="239"/>
      <c r="E30" s="239"/>
      <c r="F30" s="239"/>
      <c r="G30" s="240"/>
      <c r="H30" s="251"/>
      <c r="I30" s="239"/>
      <c r="J30" s="239"/>
      <c r="K30" s="239"/>
      <c r="L30" s="239"/>
      <c r="M30" s="252"/>
    </row>
    <row r="31" spans="1:13" ht="13.5" customHeight="1">
      <c r="A31" s="228"/>
      <c r="B31" s="238"/>
      <c r="C31" s="239"/>
      <c r="D31" s="239"/>
      <c r="E31" s="239"/>
      <c r="F31" s="239"/>
      <c r="G31" s="240"/>
      <c r="H31" s="251"/>
      <c r="I31" s="239"/>
      <c r="J31" s="239"/>
      <c r="K31" s="239"/>
      <c r="L31" s="239"/>
      <c r="M31" s="252"/>
    </row>
    <row r="32" spans="1:13" ht="13.5" customHeight="1">
      <c r="A32" s="228"/>
      <c r="B32" s="238"/>
      <c r="C32" s="239"/>
      <c r="D32" s="239"/>
      <c r="E32" s="239"/>
      <c r="F32" s="239"/>
      <c r="G32" s="240"/>
      <c r="H32" s="251"/>
      <c r="I32" s="239"/>
      <c r="J32" s="239"/>
      <c r="K32" s="239"/>
      <c r="L32" s="239"/>
      <c r="M32" s="252"/>
    </row>
    <row r="33" spans="1:13" ht="13.5" customHeight="1">
      <c r="A33" s="228"/>
      <c r="B33" s="238"/>
      <c r="C33" s="239"/>
      <c r="D33" s="239"/>
      <c r="E33" s="239"/>
      <c r="F33" s="239"/>
      <c r="G33" s="240"/>
      <c r="H33" s="251"/>
      <c r="I33" s="239"/>
      <c r="J33" s="239"/>
      <c r="K33" s="239"/>
      <c r="L33" s="239"/>
      <c r="M33" s="252"/>
    </row>
    <row r="34" spans="1:13" ht="13.5" customHeight="1" thickBot="1">
      <c r="A34" s="234"/>
      <c r="B34" s="241"/>
      <c r="C34" s="242"/>
      <c r="D34" s="242"/>
      <c r="E34" s="242"/>
      <c r="F34" s="242"/>
      <c r="G34" s="243"/>
      <c r="H34" s="253"/>
      <c r="I34" s="242"/>
      <c r="J34" s="242"/>
      <c r="K34" s="242"/>
      <c r="L34" s="242"/>
      <c r="M34" s="254"/>
    </row>
  </sheetData>
  <sheetProtection password="CC6F" sheet="1"/>
  <mergeCells count="20">
    <mergeCell ref="A26:A34"/>
    <mergeCell ref="B26:G34"/>
    <mergeCell ref="B13:G16"/>
    <mergeCell ref="B17:G21"/>
    <mergeCell ref="B1:G1"/>
    <mergeCell ref="H1:M1"/>
    <mergeCell ref="H2:M8"/>
    <mergeCell ref="H9:M12"/>
    <mergeCell ref="H26:M34"/>
    <mergeCell ref="A22:A25"/>
    <mergeCell ref="B2:G8"/>
    <mergeCell ref="B9:G12"/>
    <mergeCell ref="A2:A8"/>
    <mergeCell ref="A9:A12"/>
    <mergeCell ref="B22:G25"/>
    <mergeCell ref="H22:M25"/>
    <mergeCell ref="A13:A16"/>
    <mergeCell ref="A17:A21"/>
    <mergeCell ref="H13:M16"/>
    <mergeCell ref="H17:M2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FF0000"/>
  </sheetPr>
  <dimension ref="A1:A1"/>
  <sheetViews>
    <sheetView zoomScalePageLayoutView="0" workbookViewId="0" topLeftCell="A1">
      <selection activeCell="A1" sqref="A1"/>
    </sheetView>
  </sheetViews>
  <sheetFormatPr defaultColWidth="9.00390625" defaultRowHeight="13.5"/>
  <sheetData>
    <row r="1" ht="13.5">
      <c r="A1" t="s">
        <v>238</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0000"/>
  </sheetPr>
  <dimension ref="A1:A1"/>
  <sheetViews>
    <sheetView zoomScalePageLayoutView="0" workbookViewId="0" topLeftCell="A1">
      <selection activeCell="F13" sqref="F13"/>
    </sheetView>
  </sheetViews>
  <sheetFormatPr defaultColWidth="9.00390625" defaultRowHeight="13.5"/>
  <sheetData>
    <row r="1" ht="13.5">
      <c r="A1" t="s">
        <v>238</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2:M48"/>
  <sheetViews>
    <sheetView view="pageBreakPreview" zoomScale="90" zoomScaleSheetLayoutView="90" workbookViewId="0" topLeftCell="A1">
      <selection activeCell="Q16" sqref="Q16"/>
    </sheetView>
  </sheetViews>
  <sheetFormatPr defaultColWidth="9.00390625" defaultRowHeight="13.5"/>
  <cols>
    <col min="1" max="1" width="0.5" style="72" customWidth="1"/>
    <col min="2" max="2" width="7.50390625" style="72" customWidth="1"/>
    <col min="3" max="3" width="15.25390625" style="72" customWidth="1"/>
    <col min="4" max="4" width="4.75390625" style="72" customWidth="1"/>
    <col min="5" max="6" width="7.00390625" style="72" customWidth="1"/>
    <col min="7" max="7" width="6.25390625" style="72" customWidth="1"/>
    <col min="8" max="8" width="11.625" style="72" customWidth="1"/>
    <col min="9" max="9" width="29.125" style="72" customWidth="1"/>
    <col min="10" max="10" width="32.00390625" style="72" bestFit="1" customWidth="1"/>
    <col min="11" max="11" width="4.75390625" style="72" hidden="1" customWidth="1"/>
    <col min="12" max="12" width="9.00390625" style="72" customWidth="1"/>
    <col min="13" max="13" width="8.625" style="72" customWidth="1"/>
    <col min="14" max="14" width="12.50390625" style="72" customWidth="1"/>
    <col min="15" max="16384" width="9.00390625" style="72" customWidth="1"/>
  </cols>
  <sheetData>
    <row r="1" ht="3" customHeight="1"/>
    <row r="2" spans="2:9" ht="15.75" customHeight="1">
      <c r="B2" s="173" t="s">
        <v>204</v>
      </c>
      <c r="C2" s="174"/>
      <c r="D2" s="175"/>
      <c r="E2" s="175"/>
      <c r="F2" s="175"/>
      <c r="G2" s="175"/>
      <c r="H2" s="175"/>
      <c r="I2" s="175"/>
    </row>
    <row r="3" spans="2:9" ht="15.75" customHeight="1">
      <c r="B3" s="184" t="s">
        <v>9</v>
      </c>
      <c r="C3" s="185"/>
      <c r="D3" s="185"/>
      <c r="E3" s="185"/>
      <c r="F3" s="185"/>
      <c r="G3" s="185"/>
      <c r="H3" s="185"/>
      <c r="I3" s="185"/>
    </row>
    <row r="4" spans="2:9" ht="15.75" customHeight="1" thickBot="1">
      <c r="B4" s="184"/>
      <c r="C4" s="186"/>
      <c r="D4" s="186"/>
      <c r="E4" s="186"/>
      <c r="F4" s="186"/>
      <c r="G4" s="186"/>
      <c r="H4" s="186"/>
      <c r="I4" s="186"/>
    </row>
    <row r="5" spans="2:9" ht="15.75" customHeight="1">
      <c r="B5" s="73"/>
      <c r="C5" s="74"/>
      <c r="D5" s="74"/>
      <c r="E5" s="74"/>
      <c r="F5" s="74"/>
      <c r="G5" s="74"/>
      <c r="H5" s="74"/>
      <c r="I5" s="75"/>
    </row>
    <row r="6" spans="2:9" ht="15.75" customHeight="1">
      <c r="B6" s="181" t="s">
        <v>0</v>
      </c>
      <c r="C6" s="182"/>
      <c r="D6" s="182"/>
      <c r="E6" s="182"/>
      <c r="F6" s="182"/>
      <c r="G6" s="182"/>
      <c r="H6" s="182"/>
      <c r="I6" s="183"/>
    </row>
    <row r="7" spans="2:9" ht="15.75" customHeight="1">
      <c r="B7" s="76"/>
      <c r="C7" s="89"/>
      <c r="D7" s="89"/>
      <c r="E7" s="89"/>
      <c r="F7" s="89"/>
      <c r="G7" s="89"/>
      <c r="H7" s="89"/>
      <c r="I7" s="104" t="s">
        <v>229</v>
      </c>
    </row>
    <row r="8" spans="2:9" ht="15.75" customHeight="1">
      <c r="B8" s="158" t="s">
        <v>58</v>
      </c>
      <c r="C8" s="159"/>
      <c r="D8" s="159"/>
      <c r="E8" s="159"/>
      <c r="F8" s="159"/>
      <c r="G8" s="159"/>
      <c r="H8" s="159"/>
      <c r="I8" s="160"/>
    </row>
    <row r="9" spans="2:9" ht="15.75" customHeight="1">
      <c r="B9" s="158" t="s">
        <v>57</v>
      </c>
      <c r="C9" s="159"/>
      <c r="D9" s="159"/>
      <c r="E9" s="159"/>
      <c r="F9" s="159"/>
      <c r="G9" s="159"/>
      <c r="H9" s="159"/>
      <c r="I9" s="160"/>
    </row>
    <row r="10" spans="2:9" ht="15.75" customHeight="1">
      <c r="B10" s="82"/>
      <c r="C10" s="83"/>
      <c r="D10" s="83"/>
      <c r="E10" s="83"/>
      <c r="F10" s="83"/>
      <c r="G10" s="83"/>
      <c r="H10" s="83"/>
      <c r="I10" s="84"/>
    </row>
    <row r="11" spans="2:9" ht="15.75" customHeight="1">
      <c r="B11" s="178"/>
      <c r="C11" s="179"/>
      <c r="D11" s="179"/>
      <c r="E11" s="179"/>
      <c r="F11" s="179"/>
      <c r="G11" s="179"/>
      <c r="H11" s="179"/>
      <c r="I11" s="180"/>
    </row>
    <row r="12" spans="2:9" ht="26.25" customHeight="1">
      <c r="B12" s="85"/>
      <c r="C12" s="87"/>
      <c r="D12" s="161"/>
      <c r="E12" s="162"/>
      <c r="F12" s="88"/>
      <c r="G12" s="176" t="s">
        <v>1</v>
      </c>
      <c r="H12" s="176"/>
      <c r="I12" s="177"/>
    </row>
    <row r="13" spans="2:13" ht="26.25" customHeight="1">
      <c r="B13" s="85"/>
      <c r="C13" s="90"/>
      <c r="D13" s="90"/>
      <c r="E13" s="90"/>
      <c r="F13" s="90"/>
      <c r="G13" s="90"/>
      <c r="H13" s="91" t="s">
        <v>108</v>
      </c>
      <c r="I13" s="105" t="s">
        <v>208</v>
      </c>
      <c r="J13" s="93"/>
      <c r="K13" s="93"/>
      <c r="L13" s="93"/>
      <c r="M13" s="93"/>
    </row>
    <row r="14" spans="2:13" ht="33.75" customHeight="1">
      <c r="B14" s="85"/>
      <c r="C14" s="90"/>
      <c r="D14" s="90"/>
      <c r="E14" s="90"/>
      <c r="F14" s="90"/>
      <c r="G14" s="90"/>
      <c r="H14" s="91" t="s">
        <v>109</v>
      </c>
      <c r="I14" s="105" t="s">
        <v>209</v>
      </c>
      <c r="J14" s="93"/>
      <c r="K14" s="93"/>
      <c r="L14" s="93"/>
      <c r="M14" s="93"/>
    </row>
    <row r="15" spans="2:9" ht="18.75" customHeight="1">
      <c r="B15" s="85"/>
      <c r="C15" s="90"/>
      <c r="D15" s="87"/>
      <c r="E15" s="87"/>
      <c r="F15" s="87"/>
      <c r="G15" s="90"/>
      <c r="H15" s="182" t="s">
        <v>2</v>
      </c>
      <c r="I15" s="183"/>
    </row>
    <row r="16" spans="1:9" ht="26.25" customHeight="1">
      <c r="A16" s="94"/>
      <c r="B16" s="95" t="s">
        <v>11</v>
      </c>
      <c r="C16" s="96"/>
      <c r="D16" s="96"/>
      <c r="E16" s="96"/>
      <c r="F16" s="96"/>
      <c r="G16" s="90"/>
      <c r="H16" s="91" t="s">
        <v>8</v>
      </c>
      <c r="I16" s="105" t="s">
        <v>212</v>
      </c>
    </row>
    <row r="17" spans="2:9" ht="31.5" customHeight="1">
      <c r="B17" s="178" t="s">
        <v>10</v>
      </c>
      <c r="C17" s="179"/>
      <c r="D17" s="179"/>
      <c r="E17" s="179"/>
      <c r="F17" s="179"/>
      <c r="G17" s="179"/>
      <c r="H17" s="179"/>
      <c r="I17" s="180"/>
    </row>
    <row r="18" spans="2:9" ht="26.25" customHeight="1" thickBot="1">
      <c r="B18" s="189"/>
      <c r="C18" s="190"/>
      <c r="D18" s="190"/>
      <c r="E18" s="190"/>
      <c r="F18" s="190"/>
      <c r="G18" s="190"/>
      <c r="H18" s="190"/>
      <c r="I18" s="191"/>
    </row>
    <row r="19" spans="2:9" ht="41.25" customHeight="1" thickBot="1">
      <c r="B19" s="168" t="s">
        <v>12</v>
      </c>
      <c r="C19" s="169"/>
      <c r="D19" s="255" t="s">
        <v>210</v>
      </c>
      <c r="E19" s="256"/>
      <c r="F19" s="256"/>
      <c r="G19" s="256"/>
      <c r="H19" s="256"/>
      <c r="I19" s="257"/>
    </row>
    <row r="20" spans="2:9" ht="41.25" customHeight="1" thickBot="1">
      <c r="B20" s="168" t="s">
        <v>13</v>
      </c>
      <c r="C20" s="169"/>
      <c r="D20" s="255" t="s">
        <v>210</v>
      </c>
      <c r="E20" s="256"/>
      <c r="F20" s="256"/>
      <c r="G20" s="256"/>
      <c r="H20" s="256"/>
      <c r="I20" s="257"/>
    </row>
    <row r="21" spans="2:9" ht="41.25" customHeight="1" thickBot="1">
      <c r="B21" s="168" t="s">
        <v>3</v>
      </c>
      <c r="C21" s="169"/>
      <c r="D21" s="255" t="s">
        <v>230</v>
      </c>
      <c r="E21" s="256"/>
      <c r="F21" s="256"/>
      <c r="G21" s="256"/>
      <c r="H21" s="256"/>
      <c r="I21" s="257"/>
    </row>
    <row r="22" spans="2:9" ht="25.5" customHeight="1" thickBot="1">
      <c r="B22" s="170" t="s">
        <v>4</v>
      </c>
      <c r="C22" s="171"/>
      <c r="D22" s="171"/>
      <c r="E22" s="171"/>
      <c r="F22" s="171"/>
      <c r="G22" s="171"/>
      <c r="H22" s="171"/>
      <c r="I22" s="172"/>
    </row>
    <row r="23" spans="2:9" ht="49.5" customHeight="1" thickBot="1">
      <c r="B23" s="187"/>
      <c r="C23" s="98" t="s">
        <v>5</v>
      </c>
      <c r="D23" s="255" t="s">
        <v>67</v>
      </c>
      <c r="E23" s="256"/>
      <c r="F23" s="256"/>
      <c r="G23" s="256"/>
      <c r="H23" s="256"/>
      <c r="I23" s="257"/>
    </row>
    <row r="24" spans="2:9" ht="49.5" customHeight="1" thickBot="1">
      <c r="B24" s="187"/>
      <c r="C24" s="99" t="s">
        <v>6</v>
      </c>
      <c r="D24" s="255" t="s">
        <v>236</v>
      </c>
      <c r="E24" s="256"/>
      <c r="F24" s="256"/>
      <c r="G24" s="256"/>
      <c r="H24" s="256"/>
      <c r="I24" s="257"/>
    </row>
    <row r="25" spans="2:9" ht="49.5" customHeight="1" thickBot="1">
      <c r="B25" s="187"/>
      <c r="C25" s="99" t="s">
        <v>7</v>
      </c>
      <c r="D25" s="255" t="s">
        <v>211</v>
      </c>
      <c r="E25" s="256"/>
      <c r="F25" s="256"/>
      <c r="G25" s="256"/>
      <c r="H25" s="256"/>
      <c r="I25" s="257"/>
    </row>
    <row r="26" spans="2:9" ht="105.75" customHeight="1" thickBot="1">
      <c r="B26" s="188"/>
      <c r="C26" s="99" t="s">
        <v>107</v>
      </c>
      <c r="D26" s="194" t="s">
        <v>117</v>
      </c>
      <c r="E26" s="195"/>
      <c r="F26" s="195"/>
      <c r="G26" s="195"/>
      <c r="H26" s="195"/>
      <c r="I26" s="196"/>
    </row>
    <row r="27" ht="16.5" customHeight="1">
      <c r="I27" s="100" t="s">
        <v>237</v>
      </c>
    </row>
    <row r="29" spans="10:11" ht="13.5">
      <c r="J29" s="101" t="s">
        <v>70</v>
      </c>
      <c r="K29" s="102" t="s">
        <v>71</v>
      </c>
    </row>
    <row r="30" spans="10:11" ht="13.5">
      <c r="J30" s="103" t="s">
        <v>72</v>
      </c>
      <c r="K30" s="102" t="s">
        <v>73</v>
      </c>
    </row>
    <row r="31" spans="10:11" ht="13.5">
      <c r="J31" s="103" t="s">
        <v>74</v>
      </c>
      <c r="K31" s="102" t="s">
        <v>74</v>
      </c>
    </row>
    <row r="32" spans="10:11" ht="13.5">
      <c r="J32" s="103" t="s">
        <v>75</v>
      </c>
      <c r="K32" s="102" t="s">
        <v>76</v>
      </c>
    </row>
    <row r="33" spans="10:11" ht="13.5">
      <c r="J33" s="103" t="s">
        <v>67</v>
      </c>
      <c r="K33" s="102" t="s">
        <v>77</v>
      </c>
    </row>
    <row r="34" spans="10:11" ht="13.5">
      <c r="J34" s="103" t="s">
        <v>68</v>
      </c>
      <c r="K34" s="102" t="s">
        <v>78</v>
      </c>
    </row>
    <row r="35" spans="10:11" ht="13.5">
      <c r="J35" s="103" t="s">
        <v>79</v>
      </c>
      <c r="K35" s="102" t="s">
        <v>80</v>
      </c>
    </row>
    <row r="36" spans="10:11" ht="13.5">
      <c r="J36" s="103" t="s">
        <v>81</v>
      </c>
      <c r="K36" s="102" t="s">
        <v>82</v>
      </c>
    </row>
    <row r="37" spans="10:11" ht="13.5">
      <c r="J37" s="103" t="s">
        <v>83</v>
      </c>
      <c r="K37" s="102" t="s">
        <v>84</v>
      </c>
    </row>
    <row r="38" spans="10:11" ht="13.5">
      <c r="J38" s="103" t="s">
        <v>85</v>
      </c>
      <c r="K38" s="102" t="s">
        <v>86</v>
      </c>
    </row>
    <row r="39" spans="10:11" ht="13.5">
      <c r="J39" s="103" t="s">
        <v>87</v>
      </c>
      <c r="K39" s="102" t="s">
        <v>88</v>
      </c>
    </row>
    <row r="40" spans="10:11" ht="13.5">
      <c r="J40" s="103" t="s">
        <v>89</v>
      </c>
      <c r="K40" s="102" t="s">
        <v>90</v>
      </c>
    </row>
    <row r="41" spans="10:11" ht="13.5">
      <c r="J41" s="103" t="s">
        <v>91</v>
      </c>
      <c r="K41" s="102" t="s">
        <v>92</v>
      </c>
    </row>
    <row r="42" spans="10:11" ht="13.5">
      <c r="J42" s="103" t="s">
        <v>93</v>
      </c>
      <c r="K42" s="102" t="s">
        <v>94</v>
      </c>
    </row>
    <row r="43" spans="10:11" ht="13.5">
      <c r="J43" s="103" t="s">
        <v>95</v>
      </c>
      <c r="K43" s="102" t="s">
        <v>96</v>
      </c>
    </row>
    <row r="44" spans="10:11" ht="13.5">
      <c r="J44" s="103" t="s">
        <v>97</v>
      </c>
      <c r="K44" s="102" t="s">
        <v>98</v>
      </c>
    </row>
    <row r="45" spans="10:11" ht="13.5">
      <c r="J45" s="103" t="s">
        <v>99</v>
      </c>
      <c r="K45" s="102" t="s">
        <v>100</v>
      </c>
    </row>
    <row r="46" spans="10:11" ht="13.5">
      <c r="J46" s="103" t="s">
        <v>101</v>
      </c>
      <c r="K46" s="102" t="s">
        <v>102</v>
      </c>
    </row>
    <row r="47" spans="10:11" ht="13.5">
      <c r="J47" s="103" t="s">
        <v>103</v>
      </c>
      <c r="K47" s="102" t="s">
        <v>104</v>
      </c>
    </row>
    <row r="48" spans="10:11" ht="13.5">
      <c r="J48" s="103" t="s">
        <v>105</v>
      </c>
      <c r="K48" s="102" t="s">
        <v>106</v>
      </c>
    </row>
  </sheetData>
  <sheetProtection password="CC6F" sheet="1"/>
  <mergeCells count="23">
    <mergeCell ref="B2:I2"/>
    <mergeCell ref="B3:I3"/>
    <mergeCell ref="B4:I4"/>
    <mergeCell ref="B6:I6"/>
    <mergeCell ref="B8:I8"/>
    <mergeCell ref="B9:I9"/>
    <mergeCell ref="B11:I11"/>
    <mergeCell ref="D12:E12"/>
    <mergeCell ref="G12:I12"/>
    <mergeCell ref="H15:I15"/>
    <mergeCell ref="B17:I18"/>
    <mergeCell ref="B19:C19"/>
    <mergeCell ref="D19:I19"/>
    <mergeCell ref="B20:C20"/>
    <mergeCell ref="D20:I20"/>
    <mergeCell ref="B21:C21"/>
    <mergeCell ref="D21:I21"/>
    <mergeCell ref="B22:I22"/>
    <mergeCell ref="B23:B26"/>
    <mergeCell ref="D23:I23"/>
    <mergeCell ref="D24:I24"/>
    <mergeCell ref="D25:I25"/>
    <mergeCell ref="D26:I26"/>
  </mergeCells>
  <dataValidations count="2">
    <dataValidation type="list" allowBlank="1" showInputMessage="1" showErrorMessage="1" sqref="I23">
      <formula1>N30:N48</formula1>
    </dataValidation>
    <dataValidation type="list" allowBlank="1" showInputMessage="1" showErrorMessage="1" sqref="D23:H23">
      <formula1>J30:J48</formula1>
    </dataValidation>
  </dataValidations>
  <printOptions/>
  <pageMargins left="0.7480314960629921" right="0.7480314960629921" top="0.984251968503937" bottom="0.984251968503937" header="0.5118110236220472" footer="0.5118110236220472"/>
  <pageSetup blackAndWhite="1" fitToHeight="1" fitToWidth="1" horizontalDpi="1200" verticalDpi="1200" orientation="portrait" paperSize="9" scale="63" r:id="rId2"/>
  <drawing r:id="rId1"/>
</worksheet>
</file>

<file path=xl/worksheets/sheet7.xml><?xml version="1.0" encoding="utf-8"?>
<worksheet xmlns="http://schemas.openxmlformats.org/spreadsheetml/2006/main" xmlns:r="http://schemas.openxmlformats.org/officeDocument/2006/relationships">
  <dimension ref="A1:AF31"/>
  <sheetViews>
    <sheetView view="pageBreakPreview" zoomScaleSheetLayoutView="100" workbookViewId="0" topLeftCell="A1">
      <pane xSplit="3" ySplit="3" topLeftCell="E4" activePane="bottomRight" state="frozen"/>
      <selection pane="topLeft" activeCell="B17" sqref="B17:I18"/>
      <selection pane="topRight" activeCell="B17" sqref="B17:I18"/>
      <selection pane="bottomLeft" activeCell="B17" sqref="B17:I18"/>
      <selection pane="bottomRight" activeCell="W25" sqref="W25"/>
    </sheetView>
  </sheetViews>
  <sheetFormatPr defaultColWidth="9.00390625" defaultRowHeight="13.5"/>
  <cols>
    <col min="1" max="1" width="6.875" style="17" customWidth="1"/>
    <col min="2" max="2" width="5.50390625" style="17" customWidth="1"/>
    <col min="3" max="3" width="46.625" style="17" bestFit="1" customWidth="1"/>
    <col min="4" max="4" width="9.00390625" style="17" customWidth="1"/>
    <col min="5" max="6" width="9.375" style="17" customWidth="1"/>
    <col min="7" max="21" width="9.00390625" style="17" customWidth="1"/>
    <col min="22" max="22" width="9.25390625" style="17" bestFit="1" customWidth="1"/>
    <col min="23" max="25" width="9.25390625" style="17" customWidth="1"/>
    <col min="26" max="27" width="9.25390625" style="17" bestFit="1" customWidth="1"/>
    <col min="28" max="31" width="9.00390625" style="17" customWidth="1"/>
    <col min="32" max="32" width="10.625" style="17" customWidth="1"/>
    <col min="33" max="34" width="9.00390625" style="17" customWidth="1"/>
    <col min="35" max="16384" width="9.00390625" style="17" customWidth="1"/>
  </cols>
  <sheetData>
    <row r="1" spans="1:32" ht="27.75" customHeight="1">
      <c r="A1" s="199" t="s">
        <v>59</v>
      </c>
      <c r="B1" s="200"/>
      <c r="C1" s="26">
        <f>IF('第１面'!D19="","",'第１面'!D19)</f>
      </c>
      <c r="D1" s="197" t="s">
        <v>60</v>
      </c>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44"/>
    </row>
    <row r="2" spans="1:32" ht="27.75" customHeight="1">
      <c r="A2" s="201" t="s">
        <v>61</v>
      </c>
      <c r="B2" s="202"/>
      <c r="C2" s="27">
        <f>IF('第１面'!D20="","",'第１面'!D20)</f>
      </c>
      <c r="D2" s="68">
        <f>COUNTIF($D$4:D4,D4)</f>
        <v>0</v>
      </c>
      <c r="E2" s="69">
        <f>COUNTIF($D$4:E4,E4)</f>
        <v>1</v>
      </c>
      <c r="F2" s="69">
        <f>COUNTIF($D$4:F4,F4)</f>
        <v>0</v>
      </c>
      <c r="G2" s="69">
        <f>COUNTIF($D$4:G4,G4)</f>
        <v>0</v>
      </c>
      <c r="H2" s="69">
        <f>COUNTIF($D$4:H4,H4)</f>
        <v>0</v>
      </c>
      <c r="I2" s="70">
        <f>COUNTIF($D$4:I4,I4)</f>
        <v>1</v>
      </c>
      <c r="J2" s="70">
        <f>COUNTIF($D$4:J4,J4)</f>
        <v>0</v>
      </c>
      <c r="K2" s="69">
        <f>COUNTIF($D$4:K4,K4)</f>
        <v>1</v>
      </c>
      <c r="L2" s="69">
        <f>COUNTIF($D$4:L4,L4)</f>
        <v>1</v>
      </c>
      <c r="M2" s="69">
        <f>COUNTIF($D$4:M4,M4)</f>
        <v>0</v>
      </c>
      <c r="N2" s="69">
        <f>COUNTIF($D$4:N4,N4)</f>
        <v>0</v>
      </c>
      <c r="O2" s="69">
        <f>COUNTIF($D$4:O4,O4)</f>
        <v>0</v>
      </c>
      <c r="P2" s="69">
        <f>COUNTIF($D$4:P4,P4)</f>
        <v>0</v>
      </c>
      <c r="Q2" s="69">
        <f>COUNTIF($D$4:Q4,Q4)</f>
        <v>0</v>
      </c>
      <c r="R2" s="69">
        <f>COUNTIF($D$4:R4,R4)</f>
        <v>1</v>
      </c>
      <c r="S2" s="69">
        <f>COUNTIF($D$4:S4,S4)</f>
        <v>1</v>
      </c>
      <c r="T2" s="69">
        <f>COUNTIF($D$4:T4,T4)</f>
        <v>1</v>
      </c>
      <c r="U2" s="69">
        <f>COUNTIF($D$4:U4,U4)</f>
        <v>0</v>
      </c>
      <c r="V2" s="69">
        <f>COUNTIF($D$4:V4,V4)</f>
        <v>0</v>
      </c>
      <c r="W2" s="69">
        <f>COUNTIF($D$4:W4,W4)</f>
        <v>0</v>
      </c>
      <c r="X2" s="69">
        <f>COUNTIF($D$4:X4,X4)</f>
        <v>0</v>
      </c>
      <c r="Y2" s="69">
        <f>COUNTIF($D$4:Y4,Y4)</f>
        <v>0</v>
      </c>
      <c r="Z2" s="69">
        <f>COUNTIF($D$4:Z4,Z4)</f>
        <v>0</v>
      </c>
      <c r="AA2" s="69">
        <f>COUNTIF($D$4:AA4,AA4)</f>
        <v>0</v>
      </c>
      <c r="AB2" s="69">
        <f>COUNTIF($D$4:AB4,AB4)</f>
        <v>0</v>
      </c>
      <c r="AC2" s="69">
        <f>COUNTIF($D$4:AC4,AC4)</f>
        <v>0</v>
      </c>
      <c r="AD2" s="69">
        <f>COUNTIF($D$4:AD4,AD4)</f>
        <v>1</v>
      </c>
      <c r="AE2" s="71">
        <f>COUNTIF($D$4:AE4,AE4)</f>
        <v>0</v>
      </c>
      <c r="AF2" s="55" t="s">
        <v>65</v>
      </c>
    </row>
    <row r="3" spans="1:32" ht="43.5" customHeight="1" thickBot="1">
      <c r="A3" s="203" t="s">
        <v>66</v>
      </c>
      <c r="B3" s="204"/>
      <c r="C3" s="28">
        <f>IF('第１面'!D23="","",'第１面'!D23)</f>
      </c>
      <c r="D3" s="53" t="s">
        <v>166</v>
      </c>
      <c r="E3" s="54" t="s">
        <v>167</v>
      </c>
      <c r="F3" s="54" t="s">
        <v>168</v>
      </c>
      <c r="G3" s="54" t="s">
        <v>169</v>
      </c>
      <c r="H3" s="54" t="s">
        <v>170</v>
      </c>
      <c r="I3" s="56" t="s">
        <v>171</v>
      </c>
      <c r="J3" s="57" t="s">
        <v>172</v>
      </c>
      <c r="K3" s="54" t="s">
        <v>173</v>
      </c>
      <c r="L3" s="54" t="s">
        <v>174</v>
      </c>
      <c r="M3" s="54" t="s">
        <v>175</v>
      </c>
      <c r="N3" s="56" t="s">
        <v>176</v>
      </c>
      <c r="O3" s="56" t="s">
        <v>177</v>
      </c>
      <c r="P3" s="54" t="s">
        <v>178</v>
      </c>
      <c r="Q3" s="54" t="s">
        <v>179</v>
      </c>
      <c r="R3" s="60" t="s">
        <v>184</v>
      </c>
      <c r="S3" s="61" t="s">
        <v>185</v>
      </c>
      <c r="T3" s="58" t="s">
        <v>180</v>
      </c>
      <c r="U3" s="54" t="s">
        <v>181</v>
      </c>
      <c r="V3" s="62" t="s">
        <v>182</v>
      </c>
      <c r="W3" s="62" t="s">
        <v>183</v>
      </c>
      <c r="X3" s="65" t="s">
        <v>192</v>
      </c>
      <c r="Y3" s="66" t="s">
        <v>186</v>
      </c>
      <c r="Z3" s="56" t="s">
        <v>187</v>
      </c>
      <c r="AA3" s="63" t="s">
        <v>188</v>
      </c>
      <c r="AB3" s="54" t="s">
        <v>159</v>
      </c>
      <c r="AC3" s="64" t="s">
        <v>189</v>
      </c>
      <c r="AD3" s="63" t="s">
        <v>190</v>
      </c>
      <c r="AE3" s="67" t="s">
        <v>191</v>
      </c>
      <c r="AF3" s="59"/>
    </row>
    <row r="4" spans="1:32" ht="13.5">
      <c r="A4" s="213" t="s">
        <v>110</v>
      </c>
      <c r="B4" s="29"/>
      <c r="C4" s="30" t="s">
        <v>124</v>
      </c>
      <c r="D4" s="106"/>
      <c r="E4" s="107">
        <v>100</v>
      </c>
      <c r="F4" s="107"/>
      <c r="G4" s="107"/>
      <c r="H4" s="107"/>
      <c r="I4" s="107">
        <v>220</v>
      </c>
      <c r="J4" s="107"/>
      <c r="K4" s="107">
        <v>9</v>
      </c>
      <c r="L4" s="107">
        <v>490</v>
      </c>
      <c r="M4" s="107"/>
      <c r="N4" s="107"/>
      <c r="O4" s="107"/>
      <c r="P4" s="107"/>
      <c r="Q4" s="107"/>
      <c r="R4" s="107">
        <v>310</v>
      </c>
      <c r="S4" s="107">
        <v>10</v>
      </c>
      <c r="T4" s="107">
        <v>450</v>
      </c>
      <c r="U4" s="107"/>
      <c r="V4" s="107"/>
      <c r="W4" s="107"/>
      <c r="X4" s="107"/>
      <c r="Y4" s="107"/>
      <c r="Z4" s="107"/>
      <c r="AA4" s="107"/>
      <c r="AB4" s="107"/>
      <c r="AC4" s="107"/>
      <c r="AD4" s="107">
        <v>30</v>
      </c>
      <c r="AE4" s="107"/>
      <c r="AF4" s="48">
        <f>SUM(D4:AE4)</f>
        <v>1619</v>
      </c>
    </row>
    <row r="5" spans="1:32" ht="13.5">
      <c r="A5" s="206"/>
      <c r="B5" s="209" t="s">
        <v>69</v>
      </c>
      <c r="C5" s="31" t="s">
        <v>125</v>
      </c>
      <c r="D5" s="108"/>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45">
        <f aca="true" t="shared" si="0" ref="AF5:AF31">SUM(D5:AE5)</f>
        <v>0</v>
      </c>
    </row>
    <row r="6" spans="1:32" ht="13.5">
      <c r="A6" s="206"/>
      <c r="B6" s="210"/>
      <c r="C6" s="32" t="s">
        <v>126</v>
      </c>
      <c r="D6" s="110"/>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46">
        <f t="shared" si="0"/>
        <v>0</v>
      </c>
    </row>
    <row r="7" spans="1:32" ht="13.5">
      <c r="A7" s="206"/>
      <c r="B7" s="210"/>
      <c r="C7" s="32" t="s">
        <v>127</v>
      </c>
      <c r="D7" s="110"/>
      <c r="E7" s="111">
        <v>100</v>
      </c>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46">
        <f t="shared" si="0"/>
        <v>100</v>
      </c>
    </row>
    <row r="8" spans="1:32" ht="13.5">
      <c r="A8" s="206"/>
      <c r="B8" s="210"/>
      <c r="C8" s="32" t="s">
        <v>128</v>
      </c>
      <c r="D8" s="110"/>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46">
        <f t="shared" si="0"/>
        <v>0</v>
      </c>
    </row>
    <row r="9" spans="1:32" ht="13.5">
      <c r="A9" s="206"/>
      <c r="B9" s="210"/>
      <c r="C9" s="32" t="s">
        <v>129</v>
      </c>
      <c r="D9" s="110"/>
      <c r="E9" s="111">
        <v>40</v>
      </c>
      <c r="F9" s="111"/>
      <c r="G9" s="111"/>
      <c r="H9" s="111"/>
      <c r="I9" s="111"/>
      <c r="J9" s="111"/>
      <c r="K9" s="111"/>
      <c r="L9" s="111"/>
      <c r="M9" s="111"/>
      <c r="N9" s="111"/>
      <c r="O9" s="111"/>
      <c r="P9" s="111"/>
      <c r="Q9" s="111"/>
      <c r="R9" s="111"/>
      <c r="S9" s="111"/>
      <c r="T9" s="111"/>
      <c r="U9" s="111"/>
      <c r="V9" s="111"/>
      <c r="W9" s="111"/>
      <c r="X9" s="111"/>
      <c r="Y9" s="111"/>
      <c r="Z9" s="111"/>
      <c r="AA9" s="111"/>
      <c r="AB9" s="111"/>
      <c r="AC9" s="111"/>
      <c r="AD9" s="111"/>
      <c r="AE9" s="111"/>
      <c r="AF9" s="46">
        <f t="shared" si="0"/>
        <v>40</v>
      </c>
    </row>
    <row r="10" spans="1:32" ht="13.5">
      <c r="A10" s="206"/>
      <c r="B10" s="210"/>
      <c r="C10" s="32" t="s">
        <v>130</v>
      </c>
      <c r="D10" s="110"/>
      <c r="E10" s="111">
        <v>60</v>
      </c>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46">
        <f t="shared" si="0"/>
        <v>60</v>
      </c>
    </row>
    <row r="11" spans="1:32" ht="13.5">
      <c r="A11" s="206"/>
      <c r="B11" s="210"/>
      <c r="C11" s="32" t="s">
        <v>131</v>
      </c>
      <c r="D11" s="110"/>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46">
        <f t="shared" si="0"/>
        <v>0</v>
      </c>
    </row>
    <row r="12" spans="1:32" ht="13.5">
      <c r="A12" s="206"/>
      <c r="B12" s="211"/>
      <c r="C12" s="33" t="s">
        <v>132</v>
      </c>
      <c r="D12" s="112"/>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47">
        <f t="shared" si="0"/>
        <v>0</v>
      </c>
    </row>
    <row r="13" spans="1:32" ht="13.5">
      <c r="A13" s="207"/>
      <c r="B13" s="209" t="s">
        <v>111</v>
      </c>
      <c r="C13" s="34" t="s">
        <v>133</v>
      </c>
      <c r="D13" s="114"/>
      <c r="E13" s="115">
        <v>40</v>
      </c>
      <c r="F13" s="115"/>
      <c r="G13" s="115"/>
      <c r="H13" s="115"/>
      <c r="I13" s="115">
        <v>220</v>
      </c>
      <c r="J13" s="115"/>
      <c r="K13" s="115">
        <v>9</v>
      </c>
      <c r="L13" s="115">
        <v>490</v>
      </c>
      <c r="M13" s="115"/>
      <c r="N13" s="115"/>
      <c r="O13" s="115"/>
      <c r="P13" s="115"/>
      <c r="Q13" s="115"/>
      <c r="R13" s="115">
        <v>310</v>
      </c>
      <c r="S13" s="115">
        <v>10</v>
      </c>
      <c r="T13" s="115">
        <v>450</v>
      </c>
      <c r="U13" s="121"/>
      <c r="V13" s="121"/>
      <c r="W13" s="121"/>
      <c r="X13" s="121"/>
      <c r="Y13" s="121"/>
      <c r="Z13" s="121"/>
      <c r="AA13" s="121"/>
      <c r="AB13" s="121"/>
      <c r="AC13" s="121"/>
      <c r="AD13" s="121">
        <v>30</v>
      </c>
      <c r="AE13" s="121"/>
      <c r="AF13" s="45">
        <f t="shared" si="0"/>
        <v>1559</v>
      </c>
    </row>
    <row r="14" spans="1:32" ht="13.5">
      <c r="A14" s="207"/>
      <c r="B14" s="210"/>
      <c r="C14" s="35" t="s">
        <v>134</v>
      </c>
      <c r="D14" s="116"/>
      <c r="E14" s="117"/>
      <c r="F14" s="117"/>
      <c r="G14" s="117"/>
      <c r="H14" s="117"/>
      <c r="I14" s="117">
        <v>220</v>
      </c>
      <c r="J14" s="117"/>
      <c r="K14" s="117">
        <v>9</v>
      </c>
      <c r="L14" s="117">
        <v>490</v>
      </c>
      <c r="M14" s="117"/>
      <c r="N14" s="117"/>
      <c r="O14" s="117"/>
      <c r="P14" s="117"/>
      <c r="Q14" s="117"/>
      <c r="R14" s="117"/>
      <c r="S14" s="117">
        <v>10</v>
      </c>
      <c r="T14" s="117"/>
      <c r="U14" s="117"/>
      <c r="V14" s="117"/>
      <c r="W14" s="117"/>
      <c r="X14" s="117"/>
      <c r="Y14" s="117"/>
      <c r="Z14" s="117"/>
      <c r="AA14" s="117"/>
      <c r="AB14" s="117"/>
      <c r="AC14" s="117"/>
      <c r="AD14" s="117"/>
      <c r="AE14" s="117"/>
      <c r="AF14" s="46">
        <f t="shared" si="0"/>
        <v>729</v>
      </c>
    </row>
    <row r="15" spans="1:32" ht="13.5">
      <c r="A15" s="207"/>
      <c r="B15" s="210"/>
      <c r="C15" s="35" t="s">
        <v>135</v>
      </c>
      <c r="D15" s="116"/>
      <c r="E15" s="117"/>
      <c r="F15" s="117"/>
      <c r="G15" s="117"/>
      <c r="H15" s="117"/>
      <c r="I15" s="117"/>
      <c r="J15" s="117"/>
      <c r="K15" s="117"/>
      <c r="L15" s="117">
        <v>490</v>
      </c>
      <c r="M15" s="117"/>
      <c r="N15" s="117"/>
      <c r="O15" s="117"/>
      <c r="P15" s="117"/>
      <c r="Q15" s="117"/>
      <c r="R15" s="117">
        <v>310</v>
      </c>
      <c r="S15" s="117"/>
      <c r="T15" s="117">
        <v>450</v>
      </c>
      <c r="U15" s="117"/>
      <c r="V15" s="117"/>
      <c r="W15" s="117"/>
      <c r="X15" s="117"/>
      <c r="Y15" s="117"/>
      <c r="Z15" s="117"/>
      <c r="AA15" s="117"/>
      <c r="AB15" s="117"/>
      <c r="AC15" s="117"/>
      <c r="AD15" s="117"/>
      <c r="AE15" s="117"/>
      <c r="AF15" s="46">
        <f t="shared" si="0"/>
        <v>1250</v>
      </c>
    </row>
    <row r="16" spans="1:32" ht="13.5">
      <c r="A16" s="207"/>
      <c r="B16" s="210"/>
      <c r="C16" s="35" t="s">
        <v>136</v>
      </c>
      <c r="D16" s="116"/>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46">
        <f t="shared" si="0"/>
        <v>0</v>
      </c>
    </row>
    <row r="17" spans="1:32" ht="14.25" thickBot="1">
      <c r="A17" s="207"/>
      <c r="B17" s="210"/>
      <c r="C17" s="35" t="s">
        <v>137</v>
      </c>
      <c r="D17" s="118"/>
      <c r="E17" s="119"/>
      <c r="F17" s="119"/>
      <c r="G17" s="119"/>
      <c r="H17" s="119"/>
      <c r="I17" s="119"/>
      <c r="J17" s="119"/>
      <c r="K17" s="119">
        <v>9</v>
      </c>
      <c r="L17" s="119"/>
      <c r="M17" s="119"/>
      <c r="N17" s="119"/>
      <c r="O17" s="119"/>
      <c r="P17" s="119"/>
      <c r="Q17" s="119"/>
      <c r="R17" s="119"/>
      <c r="S17" s="119"/>
      <c r="T17" s="119"/>
      <c r="U17" s="119"/>
      <c r="V17" s="119"/>
      <c r="W17" s="119"/>
      <c r="X17" s="119"/>
      <c r="Y17" s="119"/>
      <c r="Z17" s="119"/>
      <c r="AA17" s="119"/>
      <c r="AB17" s="119"/>
      <c r="AC17" s="119"/>
      <c r="AD17" s="119"/>
      <c r="AE17" s="119"/>
      <c r="AF17" s="49">
        <f t="shared" si="0"/>
        <v>9</v>
      </c>
    </row>
    <row r="18" spans="1:32" ht="13.5">
      <c r="A18" s="205" t="s">
        <v>112</v>
      </c>
      <c r="B18" s="36"/>
      <c r="C18" s="37" t="s">
        <v>124</v>
      </c>
      <c r="D18" s="106"/>
      <c r="E18" s="107">
        <v>100</v>
      </c>
      <c r="F18" s="107"/>
      <c r="G18" s="107"/>
      <c r="H18" s="107"/>
      <c r="I18" s="107">
        <v>200</v>
      </c>
      <c r="J18" s="107"/>
      <c r="K18" s="107">
        <v>10</v>
      </c>
      <c r="L18" s="107">
        <v>500</v>
      </c>
      <c r="M18" s="107"/>
      <c r="N18" s="107"/>
      <c r="O18" s="107"/>
      <c r="P18" s="107"/>
      <c r="Q18" s="107"/>
      <c r="R18" s="107">
        <v>300</v>
      </c>
      <c r="S18" s="107">
        <v>100</v>
      </c>
      <c r="T18" s="107">
        <v>500</v>
      </c>
      <c r="U18" s="107"/>
      <c r="V18" s="107"/>
      <c r="W18" s="107"/>
      <c r="X18" s="107"/>
      <c r="Y18" s="107"/>
      <c r="Z18" s="107"/>
      <c r="AA18" s="107"/>
      <c r="AB18" s="107"/>
      <c r="AC18" s="107"/>
      <c r="AD18" s="107"/>
      <c r="AE18" s="107"/>
      <c r="AF18" s="48">
        <f t="shared" si="0"/>
        <v>1710</v>
      </c>
    </row>
    <row r="19" spans="1:32" ht="13.5" customHeight="1">
      <c r="A19" s="206"/>
      <c r="B19" s="209" t="s">
        <v>69</v>
      </c>
      <c r="C19" s="38" t="s">
        <v>138</v>
      </c>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45">
        <f t="shared" si="0"/>
        <v>0</v>
      </c>
    </row>
    <row r="20" spans="1:32" ht="13.5">
      <c r="A20" s="206"/>
      <c r="B20" s="210"/>
      <c r="C20" s="39" t="s">
        <v>139</v>
      </c>
      <c r="D20" s="110"/>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46">
        <f t="shared" si="0"/>
        <v>0</v>
      </c>
    </row>
    <row r="21" spans="1:32" ht="13.5">
      <c r="A21" s="206"/>
      <c r="B21" s="210"/>
      <c r="C21" s="39" t="s">
        <v>140</v>
      </c>
      <c r="D21" s="110"/>
      <c r="E21" s="111">
        <v>100</v>
      </c>
      <c r="F21" s="111"/>
      <c r="G21" s="111"/>
      <c r="H21" s="111"/>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46">
        <f t="shared" si="0"/>
        <v>100</v>
      </c>
    </row>
    <row r="22" spans="1:32" ht="13.5">
      <c r="A22" s="206"/>
      <c r="B22" s="210"/>
      <c r="C22" s="39" t="s">
        <v>141</v>
      </c>
      <c r="D22" s="110"/>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46">
        <f t="shared" si="0"/>
        <v>0</v>
      </c>
    </row>
    <row r="23" spans="1:32" ht="13.5">
      <c r="A23" s="206"/>
      <c r="B23" s="210"/>
      <c r="C23" s="39" t="s">
        <v>129</v>
      </c>
      <c r="D23" s="110"/>
      <c r="E23" s="111">
        <v>40</v>
      </c>
      <c r="F23" s="111"/>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46">
        <f t="shared" si="0"/>
        <v>40</v>
      </c>
    </row>
    <row r="24" spans="1:32" ht="13.5">
      <c r="A24" s="206"/>
      <c r="B24" s="210"/>
      <c r="C24" s="39" t="s">
        <v>142</v>
      </c>
      <c r="D24" s="110"/>
      <c r="E24" s="111">
        <v>60</v>
      </c>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46">
        <f t="shared" si="0"/>
        <v>60</v>
      </c>
    </row>
    <row r="25" spans="1:32" ht="13.5">
      <c r="A25" s="206"/>
      <c r="B25" s="210"/>
      <c r="C25" s="39" t="s">
        <v>143</v>
      </c>
      <c r="D25" s="110"/>
      <c r="E25" s="111"/>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46">
        <f t="shared" si="0"/>
        <v>0</v>
      </c>
    </row>
    <row r="26" spans="1:32" ht="13.5">
      <c r="A26" s="206"/>
      <c r="B26" s="211"/>
      <c r="C26" s="40" t="s">
        <v>144</v>
      </c>
      <c r="D26" s="112"/>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47">
        <f t="shared" si="0"/>
        <v>0</v>
      </c>
    </row>
    <row r="27" spans="1:32" ht="13.5">
      <c r="A27" s="207"/>
      <c r="B27" s="209" t="s">
        <v>111</v>
      </c>
      <c r="C27" s="41" t="s">
        <v>133</v>
      </c>
      <c r="D27" s="120"/>
      <c r="E27" s="121">
        <v>40</v>
      </c>
      <c r="F27" s="121"/>
      <c r="G27" s="121"/>
      <c r="H27" s="121"/>
      <c r="I27" s="121">
        <v>200</v>
      </c>
      <c r="J27" s="121"/>
      <c r="K27" s="121">
        <v>10</v>
      </c>
      <c r="L27" s="121">
        <v>500</v>
      </c>
      <c r="M27" s="121"/>
      <c r="N27" s="121"/>
      <c r="O27" s="121"/>
      <c r="P27" s="121"/>
      <c r="Q27" s="121"/>
      <c r="R27" s="121">
        <v>300</v>
      </c>
      <c r="S27" s="121">
        <v>100</v>
      </c>
      <c r="T27" s="121">
        <v>500</v>
      </c>
      <c r="U27" s="121"/>
      <c r="V27" s="121"/>
      <c r="W27" s="121"/>
      <c r="X27" s="121"/>
      <c r="Y27" s="121"/>
      <c r="Z27" s="121"/>
      <c r="AA27" s="121"/>
      <c r="AB27" s="121"/>
      <c r="AC27" s="121"/>
      <c r="AD27" s="121"/>
      <c r="AE27" s="121"/>
      <c r="AF27" s="45">
        <f t="shared" si="0"/>
        <v>1650</v>
      </c>
    </row>
    <row r="28" spans="1:32" ht="13.5">
      <c r="A28" s="207"/>
      <c r="B28" s="210"/>
      <c r="C28" s="42" t="s">
        <v>134</v>
      </c>
      <c r="D28" s="116"/>
      <c r="E28" s="117"/>
      <c r="F28" s="117"/>
      <c r="G28" s="117"/>
      <c r="H28" s="117"/>
      <c r="I28" s="117">
        <v>150</v>
      </c>
      <c r="J28" s="117"/>
      <c r="K28" s="117"/>
      <c r="L28" s="117">
        <v>500</v>
      </c>
      <c r="M28" s="117"/>
      <c r="N28" s="117"/>
      <c r="O28" s="117"/>
      <c r="P28" s="117"/>
      <c r="Q28" s="117"/>
      <c r="R28" s="117"/>
      <c r="S28" s="117">
        <v>100</v>
      </c>
      <c r="T28" s="117"/>
      <c r="U28" s="117"/>
      <c r="V28" s="117"/>
      <c r="W28" s="117"/>
      <c r="X28" s="117"/>
      <c r="Y28" s="117"/>
      <c r="Z28" s="117"/>
      <c r="AA28" s="117"/>
      <c r="AB28" s="117"/>
      <c r="AC28" s="117"/>
      <c r="AD28" s="117"/>
      <c r="AE28" s="117"/>
      <c r="AF28" s="46">
        <f t="shared" si="0"/>
        <v>750</v>
      </c>
    </row>
    <row r="29" spans="1:32" ht="13.5">
      <c r="A29" s="207"/>
      <c r="B29" s="210"/>
      <c r="C29" s="42" t="s">
        <v>135</v>
      </c>
      <c r="D29" s="116"/>
      <c r="E29" s="117"/>
      <c r="F29" s="117"/>
      <c r="G29" s="117"/>
      <c r="H29" s="117"/>
      <c r="I29" s="117"/>
      <c r="J29" s="117"/>
      <c r="K29" s="117"/>
      <c r="L29" s="117">
        <v>500</v>
      </c>
      <c r="M29" s="117"/>
      <c r="N29" s="117"/>
      <c r="O29" s="117"/>
      <c r="P29" s="117"/>
      <c r="Q29" s="117"/>
      <c r="R29" s="117">
        <v>300</v>
      </c>
      <c r="S29" s="117"/>
      <c r="T29" s="117">
        <v>500</v>
      </c>
      <c r="U29" s="117"/>
      <c r="V29" s="117"/>
      <c r="W29" s="117"/>
      <c r="X29" s="117"/>
      <c r="Y29" s="117"/>
      <c r="Z29" s="117"/>
      <c r="AA29" s="117"/>
      <c r="AB29" s="117"/>
      <c r="AC29" s="117"/>
      <c r="AD29" s="117"/>
      <c r="AE29" s="117"/>
      <c r="AF29" s="46">
        <f t="shared" si="0"/>
        <v>1300</v>
      </c>
    </row>
    <row r="30" spans="1:32" ht="13.5">
      <c r="A30" s="207"/>
      <c r="B30" s="210"/>
      <c r="C30" s="42" t="s">
        <v>136</v>
      </c>
      <c r="D30" s="116"/>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46">
        <f t="shared" si="0"/>
        <v>0</v>
      </c>
    </row>
    <row r="31" spans="1:32" ht="14.25" thickBot="1">
      <c r="A31" s="208"/>
      <c r="B31" s="212"/>
      <c r="C31" s="43" t="s">
        <v>137</v>
      </c>
      <c r="D31" s="118"/>
      <c r="E31" s="119"/>
      <c r="F31" s="119"/>
      <c r="G31" s="119"/>
      <c r="H31" s="119"/>
      <c r="I31" s="119"/>
      <c r="J31" s="119"/>
      <c r="K31" s="119">
        <v>10</v>
      </c>
      <c r="L31" s="119"/>
      <c r="M31" s="119"/>
      <c r="N31" s="119"/>
      <c r="O31" s="119"/>
      <c r="P31" s="119"/>
      <c r="Q31" s="119"/>
      <c r="R31" s="119"/>
      <c r="S31" s="119"/>
      <c r="T31" s="119"/>
      <c r="U31" s="119"/>
      <c r="V31" s="119"/>
      <c r="W31" s="119"/>
      <c r="X31" s="119"/>
      <c r="Y31" s="119"/>
      <c r="Z31" s="119"/>
      <c r="AA31" s="119"/>
      <c r="AB31" s="119"/>
      <c r="AC31" s="119"/>
      <c r="AD31" s="119"/>
      <c r="AE31" s="119"/>
      <c r="AF31" s="49">
        <f t="shared" si="0"/>
        <v>10</v>
      </c>
    </row>
  </sheetData>
  <sheetProtection password="CC6F" sheet="1"/>
  <mergeCells count="10">
    <mergeCell ref="A18:A31"/>
    <mergeCell ref="B19:B26"/>
    <mergeCell ref="B27:B31"/>
    <mergeCell ref="A1:B1"/>
    <mergeCell ref="D1:AE1"/>
    <mergeCell ref="A2:B2"/>
    <mergeCell ref="A3:B3"/>
    <mergeCell ref="A4:A17"/>
    <mergeCell ref="B5:B12"/>
    <mergeCell ref="B13:B17"/>
  </mergeCells>
  <dataValidations count="1">
    <dataValidation allowBlank="1" showInputMessage="1" showErrorMessage="1" imeMode="hiragana" sqref="C1:C31"/>
  </dataValidations>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M34"/>
  <sheetViews>
    <sheetView zoomScalePageLayoutView="0" workbookViewId="0" topLeftCell="A1">
      <selection activeCell="H2" sqref="H2:M8"/>
    </sheetView>
  </sheetViews>
  <sheetFormatPr defaultColWidth="9.00390625" defaultRowHeight="13.5"/>
  <cols>
    <col min="1" max="1" width="18.125" style="0" customWidth="1"/>
  </cols>
  <sheetData>
    <row r="1" spans="1:13" ht="38.25" customHeight="1" thickBot="1">
      <c r="A1" s="155"/>
      <c r="B1" s="244" t="s">
        <v>147</v>
      </c>
      <c r="C1" s="245"/>
      <c r="D1" s="245"/>
      <c r="E1" s="245"/>
      <c r="F1" s="245"/>
      <c r="G1" s="245"/>
      <c r="H1" s="245" t="s">
        <v>148</v>
      </c>
      <c r="I1" s="245"/>
      <c r="J1" s="245"/>
      <c r="K1" s="245"/>
      <c r="L1" s="245"/>
      <c r="M1" s="246"/>
    </row>
    <row r="2" spans="1:13" ht="13.5">
      <c r="A2" s="227" t="s">
        <v>146</v>
      </c>
      <c r="B2" s="214" t="s">
        <v>223</v>
      </c>
      <c r="C2" s="215"/>
      <c r="D2" s="215"/>
      <c r="E2" s="215"/>
      <c r="F2" s="215"/>
      <c r="G2" s="216"/>
      <c r="H2" s="259" t="s">
        <v>215</v>
      </c>
      <c r="I2" s="260"/>
      <c r="J2" s="260"/>
      <c r="K2" s="260"/>
      <c r="L2" s="260"/>
      <c r="M2" s="261"/>
    </row>
    <row r="3" spans="1:13" ht="13.5">
      <c r="A3" s="228"/>
      <c r="B3" s="217"/>
      <c r="C3" s="218"/>
      <c r="D3" s="218"/>
      <c r="E3" s="218"/>
      <c r="F3" s="218"/>
      <c r="G3" s="219"/>
      <c r="H3" s="230"/>
      <c r="I3" s="230"/>
      <c r="J3" s="230"/>
      <c r="K3" s="230"/>
      <c r="L3" s="230"/>
      <c r="M3" s="233"/>
    </row>
    <row r="4" spans="1:13" ht="13.5">
      <c r="A4" s="228"/>
      <c r="B4" s="217"/>
      <c r="C4" s="218"/>
      <c r="D4" s="218"/>
      <c r="E4" s="218"/>
      <c r="F4" s="218"/>
      <c r="G4" s="219"/>
      <c r="H4" s="230"/>
      <c r="I4" s="230"/>
      <c r="J4" s="230"/>
      <c r="K4" s="230"/>
      <c r="L4" s="230"/>
      <c r="M4" s="233"/>
    </row>
    <row r="5" spans="1:13" ht="13.5">
      <c r="A5" s="228"/>
      <c r="B5" s="217"/>
      <c r="C5" s="218"/>
      <c r="D5" s="218"/>
      <c r="E5" s="218"/>
      <c r="F5" s="218"/>
      <c r="G5" s="219"/>
      <c r="H5" s="230"/>
      <c r="I5" s="230"/>
      <c r="J5" s="230"/>
      <c r="K5" s="230"/>
      <c r="L5" s="230"/>
      <c r="M5" s="233"/>
    </row>
    <row r="6" spans="1:13" ht="13.5">
      <c r="A6" s="228"/>
      <c r="B6" s="217"/>
      <c r="C6" s="218"/>
      <c r="D6" s="218"/>
      <c r="E6" s="218"/>
      <c r="F6" s="218"/>
      <c r="G6" s="219"/>
      <c r="H6" s="230"/>
      <c r="I6" s="230"/>
      <c r="J6" s="230"/>
      <c r="K6" s="230"/>
      <c r="L6" s="230"/>
      <c r="M6" s="233"/>
    </row>
    <row r="7" spans="1:13" ht="13.5">
      <c r="A7" s="228"/>
      <c r="B7" s="217"/>
      <c r="C7" s="218"/>
      <c r="D7" s="218"/>
      <c r="E7" s="218"/>
      <c r="F7" s="218"/>
      <c r="G7" s="219"/>
      <c r="H7" s="230"/>
      <c r="I7" s="230"/>
      <c r="J7" s="230"/>
      <c r="K7" s="230"/>
      <c r="L7" s="230"/>
      <c r="M7" s="233"/>
    </row>
    <row r="8" spans="1:13" ht="13.5">
      <c r="A8" s="228"/>
      <c r="B8" s="258"/>
      <c r="C8" s="225"/>
      <c r="D8" s="225"/>
      <c r="E8" s="225"/>
      <c r="F8" s="225"/>
      <c r="G8" s="226"/>
      <c r="H8" s="230"/>
      <c r="I8" s="230"/>
      <c r="J8" s="230"/>
      <c r="K8" s="230"/>
      <c r="L8" s="230"/>
      <c r="M8" s="233"/>
    </row>
    <row r="9" spans="1:13" ht="13.5" customHeight="1">
      <c r="A9" s="228" t="s">
        <v>150</v>
      </c>
      <c r="B9" s="238" t="s">
        <v>216</v>
      </c>
      <c r="C9" s="218"/>
      <c r="D9" s="218"/>
      <c r="E9" s="218"/>
      <c r="F9" s="218"/>
      <c r="G9" s="219"/>
      <c r="H9" s="247" t="s">
        <v>217</v>
      </c>
      <c r="I9" s="248"/>
      <c r="J9" s="248"/>
      <c r="K9" s="248"/>
      <c r="L9" s="248"/>
      <c r="M9" s="249"/>
    </row>
    <row r="10" spans="1:13" ht="13.5">
      <c r="A10" s="228"/>
      <c r="B10" s="217"/>
      <c r="C10" s="218"/>
      <c r="D10" s="218"/>
      <c r="E10" s="218"/>
      <c r="F10" s="218"/>
      <c r="G10" s="219"/>
      <c r="H10" s="230"/>
      <c r="I10" s="230"/>
      <c r="J10" s="230"/>
      <c r="K10" s="230"/>
      <c r="L10" s="230"/>
      <c r="M10" s="233"/>
    </row>
    <row r="11" spans="1:13" ht="13.5">
      <c r="A11" s="228"/>
      <c r="B11" s="217"/>
      <c r="C11" s="218"/>
      <c r="D11" s="218"/>
      <c r="E11" s="218"/>
      <c r="F11" s="218"/>
      <c r="G11" s="219"/>
      <c r="H11" s="230"/>
      <c r="I11" s="230"/>
      <c r="J11" s="230"/>
      <c r="K11" s="230"/>
      <c r="L11" s="230"/>
      <c r="M11" s="233"/>
    </row>
    <row r="12" spans="1:13" ht="13.5">
      <c r="A12" s="228"/>
      <c r="B12" s="217"/>
      <c r="C12" s="218"/>
      <c r="D12" s="218"/>
      <c r="E12" s="218"/>
      <c r="F12" s="218"/>
      <c r="G12" s="219"/>
      <c r="H12" s="230"/>
      <c r="I12" s="230"/>
      <c r="J12" s="230"/>
      <c r="K12" s="230"/>
      <c r="L12" s="230"/>
      <c r="M12" s="233"/>
    </row>
    <row r="13" spans="1:13" ht="13.5">
      <c r="A13" s="228" t="s">
        <v>152</v>
      </c>
      <c r="B13" s="229" t="s">
        <v>228</v>
      </c>
      <c r="C13" s="230"/>
      <c r="D13" s="230"/>
      <c r="E13" s="230"/>
      <c r="F13" s="230"/>
      <c r="G13" s="230"/>
      <c r="H13" s="232" t="s">
        <v>228</v>
      </c>
      <c r="I13" s="230"/>
      <c r="J13" s="230"/>
      <c r="K13" s="230"/>
      <c r="L13" s="230"/>
      <c r="M13" s="233"/>
    </row>
    <row r="14" spans="1:13" ht="13.5">
      <c r="A14" s="228"/>
      <c r="B14" s="231"/>
      <c r="C14" s="230"/>
      <c r="D14" s="230"/>
      <c r="E14" s="230"/>
      <c r="F14" s="230"/>
      <c r="G14" s="230"/>
      <c r="H14" s="230"/>
      <c r="I14" s="230"/>
      <c r="J14" s="230"/>
      <c r="K14" s="230"/>
      <c r="L14" s="230"/>
      <c r="M14" s="233"/>
    </row>
    <row r="15" spans="1:13" ht="13.5">
      <c r="A15" s="228"/>
      <c r="B15" s="231"/>
      <c r="C15" s="230"/>
      <c r="D15" s="230"/>
      <c r="E15" s="230"/>
      <c r="F15" s="230"/>
      <c r="G15" s="230"/>
      <c r="H15" s="230"/>
      <c r="I15" s="230"/>
      <c r="J15" s="230"/>
      <c r="K15" s="230"/>
      <c r="L15" s="230"/>
      <c r="M15" s="233"/>
    </row>
    <row r="16" spans="1:13" ht="13.5">
      <c r="A16" s="228"/>
      <c r="B16" s="231"/>
      <c r="C16" s="230"/>
      <c r="D16" s="230"/>
      <c r="E16" s="230"/>
      <c r="F16" s="230"/>
      <c r="G16" s="230"/>
      <c r="H16" s="230"/>
      <c r="I16" s="230"/>
      <c r="J16" s="230"/>
      <c r="K16" s="230"/>
      <c r="L16" s="230"/>
      <c r="M16" s="233"/>
    </row>
    <row r="17" spans="1:13" ht="13.5">
      <c r="A17" s="228" t="s">
        <v>154</v>
      </c>
      <c r="B17" s="229" t="s">
        <v>218</v>
      </c>
      <c r="C17" s="230"/>
      <c r="D17" s="230"/>
      <c r="E17" s="230"/>
      <c r="F17" s="230"/>
      <c r="G17" s="230"/>
      <c r="H17" s="232" t="s">
        <v>224</v>
      </c>
      <c r="I17" s="230"/>
      <c r="J17" s="230"/>
      <c r="K17" s="230"/>
      <c r="L17" s="230"/>
      <c r="M17" s="233"/>
    </row>
    <row r="18" spans="1:13" ht="13.5" customHeight="1">
      <c r="A18" s="228"/>
      <c r="B18" s="231"/>
      <c r="C18" s="230"/>
      <c r="D18" s="230"/>
      <c r="E18" s="230"/>
      <c r="F18" s="230"/>
      <c r="G18" s="230"/>
      <c r="H18" s="230"/>
      <c r="I18" s="230"/>
      <c r="J18" s="230"/>
      <c r="K18" s="230"/>
      <c r="L18" s="230"/>
      <c r="M18" s="233"/>
    </row>
    <row r="19" spans="1:13" ht="13.5" customHeight="1">
      <c r="A19" s="228"/>
      <c r="B19" s="231"/>
      <c r="C19" s="230"/>
      <c r="D19" s="230"/>
      <c r="E19" s="230"/>
      <c r="F19" s="230"/>
      <c r="G19" s="230"/>
      <c r="H19" s="230"/>
      <c r="I19" s="230"/>
      <c r="J19" s="230"/>
      <c r="K19" s="230"/>
      <c r="L19" s="230"/>
      <c r="M19" s="233"/>
    </row>
    <row r="20" spans="1:13" ht="13.5" customHeight="1">
      <c r="A20" s="228"/>
      <c r="B20" s="231"/>
      <c r="C20" s="230"/>
      <c r="D20" s="230"/>
      <c r="E20" s="230"/>
      <c r="F20" s="230"/>
      <c r="G20" s="230"/>
      <c r="H20" s="230"/>
      <c r="I20" s="230"/>
      <c r="J20" s="230"/>
      <c r="K20" s="230"/>
      <c r="L20" s="230"/>
      <c r="M20" s="233"/>
    </row>
    <row r="21" spans="1:13" ht="13.5" customHeight="1">
      <c r="A21" s="228"/>
      <c r="B21" s="231"/>
      <c r="C21" s="230"/>
      <c r="D21" s="230"/>
      <c r="E21" s="230"/>
      <c r="F21" s="230"/>
      <c r="G21" s="230"/>
      <c r="H21" s="230"/>
      <c r="I21" s="230"/>
      <c r="J21" s="230"/>
      <c r="K21" s="230"/>
      <c r="L21" s="230"/>
      <c r="M21" s="233"/>
    </row>
    <row r="22" spans="1:13" ht="13.5" customHeight="1">
      <c r="A22" s="228" t="s">
        <v>156</v>
      </c>
      <c r="B22" s="229" t="s">
        <v>219</v>
      </c>
      <c r="C22" s="230"/>
      <c r="D22" s="230"/>
      <c r="E22" s="230"/>
      <c r="F22" s="230"/>
      <c r="G22" s="230"/>
      <c r="H22" s="232" t="s">
        <v>220</v>
      </c>
      <c r="I22" s="230"/>
      <c r="J22" s="230"/>
      <c r="K22" s="230"/>
      <c r="L22" s="230"/>
      <c r="M22" s="233"/>
    </row>
    <row r="23" spans="1:13" ht="13.5" customHeight="1">
      <c r="A23" s="228"/>
      <c r="B23" s="231"/>
      <c r="C23" s="230"/>
      <c r="D23" s="230"/>
      <c r="E23" s="230"/>
      <c r="F23" s="230"/>
      <c r="G23" s="230"/>
      <c r="H23" s="230"/>
      <c r="I23" s="230"/>
      <c r="J23" s="230"/>
      <c r="K23" s="230"/>
      <c r="L23" s="230"/>
      <c r="M23" s="233"/>
    </row>
    <row r="24" spans="1:13" ht="13.5" customHeight="1">
      <c r="A24" s="228"/>
      <c r="B24" s="231"/>
      <c r="C24" s="230"/>
      <c r="D24" s="230"/>
      <c r="E24" s="230"/>
      <c r="F24" s="230"/>
      <c r="G24" s="230"/>
      <c r="H24" s="230"/>
      <c r="I24" s="230"/>
      <c r="J24" s="230"/>
      <c r="K24" s="230"/>
      <c r="L24" s="230"/>
      <c r="M24" s="233"/>
    </row>
    <row r="25" spans="1:13" ht="13.5" customHeight="1">
      <c r="A25" s="228"/>
      <c r="B25" s="231"/>
      <c r="C25" s="230"/>
      <c r="D25" s="230"/>
      <c r="E25" s="230"/>
      <c r="F25" s="230"/>
      <c r="G25" s="230"/>
      <c r="H25" s="230"/>
      <c r="I25" s="230"/>
      <c r="J25" s="230"/>
      <c r="K25" s="230"/>
      <c r="L25" s="230"/>
      <c r="M25" s="233"/>
    </row>
    <row r="26" spans="1:13" ht="13.5" customHeight="1">
      <c r="A26" s="228" t="s">
        <v>158</v>
      </c>
      <c r="B26" s="235" t="s">
        <v>221</v>
      </c>
      <c r="C26" s="236"/>
      <c r="D26" s="236"/>
      <c r="E26" s="236"/>
      <c r="F26" s="236"/>
      <c r="G26" s="237"/>
      <c r="H26" s="220" t="s">
        <v>222</v>
      </c>
      <c r="I26" s="236"/>
      <c r="J26" s="236"/>
      <c r="K26" s="236"/>
      <c r="L26" s="236"/>
      <c r="M26" s="250"/>
    </row>
    <row r="27" spans="1:13" ht="13.5" customHeight="1">
      <c r="A27" s="228"/>
      <c r="B27" s="238"/>
      <c r="C27" s="239"/>
      <c r="D27" s="239"/>
      <c r="E27" s="239"/>
      <c r="F27" s="239"/>
      <c r="G27" s="240"/>
      <c r="H27" s="251"/>
      <c r="I27" s="239"/>
      <c r="J27" s="239"/>
      <c r="K27" s="239"/>
      <c r="L27" s="239"/>
      <c r="M27" s="252"/>
    </row>
    <row r="28" spans="1:13" ht="13.5" customHeight="1">
      <c r="A28" s="228"/>
      <c r="B28" s="238"/>
      <c r="C28" s="239"/>
      <c r="D28" s="239"/>
      <c r="E28" s="239"/>
      <c r="F28" s="239"/>
      <c r="G28" s="240"/>
      <c r="H28" s="251"/>
      <c r="I28" s="239"/>
      <c r="J28" s="239"/>
      <c r="K28" s="239"/>
      <c r="L28" s="239"/>
      <c r="M28" s="252"/>
    </row>
    <row r="29" spans="1:13" ht="13.5" customHeight="1">
      <c r="A29" s="228"/>
      <c r="B29" s="238"/>
      <c r="C29" s="239"/>
      <c r="D29" s="239"/>
      <c r="E29" s="239"/>
      <c r="F29" s="239"/>
      <c r="G29" s="240"/>
      <c r="H29" s="251"/>
      <c r="I29" s="239"/>
      <c r="J29" s="239"/>
      <c r="K29" s="239"/>
      <c r="L29" s="239"/>
      <c r="M29" s="252"/>
    </row>
    <row r="30" spans="1:13" ht="13.5" customHeight="1">
      <c r="A30" s="228"/>
      <c r="B30" s="238"/>
      <c r="C30" s="239"/>
      <c r="D30" s="239"/>
      <c r="E30" s="239"/>
      <c r="F30" s="239"/>
      <c r="G30" s="240"/>
      <c r="H30" s="251"/>
      <c r="I30" s="239"/>
      <c r="J30" s="239"/>
      <c r="K30" s="239"/>
      <c r="L30" s="239"/>
      <c r="M30" s="252"/>
    </row>
    <row r="31" spans="1:13" ht="13.5" customHeight="1">
      <c r="A31" s="228"/>
      <c r="B31" s="238"/>
      <c r="C31" s="239"/>
      <c r="D31" s="239"/>
      <c r="E31" s="239"/>
      <c r="F31" s="239"/>
      <c r="G31" s="240"/>
      <c r="H31" s="251"/>
      <c r="I31" s="239"/>
      <c r="J31" s="239"/>
      <c r="K31" s="239"/>
      <c r="L31" s="239"/>
      <c r="M31" s="252"/>
    </row>
    <row r="32" spans="1:13" ht="13.5" customHeight="1">
      <c r="A32" s="228"/>
      <c r="B32" s="238"/>
      <c r="C32" s="239"/>
      <c r="D32" s="239"/>
      <c r="E32" s="239"/>
      <c r="F32" s="239"/>
      <c r="G32" s="240"/>
      <c r="H32" s="251"/>
      <c r="I32" s="239"/>
      <c r="J32" s="239"/>
      <c r="K32" s="239"/>
      <c r="L32" s="239"/>
      <c r="M32" s="252"/>
    </row>
    <row r="33" spans="1:13" ht="13.5" customHeight="1">
      <c r="A33" s="228"/>
      <c r="B33" s="238"/>
      <c r="C33" s="239"/>
      <c r="D33" s="239"/>
      <c r="E33" s="239"/>
      <c r="F33" s="239"/>
      <c r="G33" s="240"/>
      <c r="H33" s="251"/>
      <c r="I33" s="239"/>
      <c r="J33" s="239"/>
      <c r="K33" s="239"/>
      <c r="L33" s="239"/>
      <c r="M33" s="252"/>
    </row>
    <row r="34" spans="1:13" ht="13.5" customHeight="1" thickBot="1">
      <c r="A34" s="234"/>
      <c r="B34" s="241"/>
      <c r="C34" s="242"/>
      <c r="D34" s="242"/>
      <c r="E34" s="242"/>
      <c r="F34" s="242"/>
      <c r="G34" s="243"/>
      <c r="H34" s="253"/>
      <c r="I34" s="242"/>
      <c r="J34" s="242"/>
      <c r="K34" s="242"/>
      <c r="L34" s="242"/>
      <c r="M34" s="254"/>
    </row>
  </sheetData>
  <sheetProtection password="CC6F" sheet="1"/>
  <mergeCells count="20">
    <mergeCell ref="B1:G1"/>
    <mergeCell ref="H1:M1"/>
    <mergeCell ref="A2:A8"/>
    <mergeCell ref="B2:G8"/>
    <mergeCell ref="H2:M8"/>
    <mergeCell ref="A9:A12"/>
    <mergeCell ref="B9:G12"/>
    <mergeCell ref="H9:M12"/>
    <mergeCell ref="A13:A16"/>
    <mergeCell ref="B13:G16"/>
    <mergeCell ref="H13:M16"/>
    <mergeCell ref="A17:A21"/>
    <mergeCell ref="B17:G21"/>
    <mergeCell ref="H17:M21"/>
    <mergeCell ref="A22:A25"/>
    <mergeCell ref="B22:G25"/>
    <mergeCell ref="H22:M25"/>
    <mergeCell ref="A26:A34"/>
    <mergeCell ref="B26:G34"/>
    <mergeCell ref="H26:M34"/>
  </mergeCells>
  <printOptions/>
  <pageMargins left="0.7" right="0.7" top="0.75" bottom="0.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I21"/>
  <sheetViews>
    <sheetView zoomScaleSheetLayoutView="100" workbookViewId="0" topLeftCell="A1">
      <selection activeCell="K7" sqref="K7"/>
    </sheetView>
  </sheetViews>
  <sheetFormatPr defaultColWidth="9.00390625" defaultRowHeight="13.5"/>
  <cols>
    <col min="1" max="1" width="4.375" style="0" customWidth="1"/>
    <col min="2" max="2" width="16.875" style="0" bestFit="1" customWidth="1"/>
    <col min="3" max="4" width="4.125" style="0" customWidth="1"/>
    <col min="5" max="5" width="8.625" style="0" bestFit="1" customWidth="1"/>
    <col min="6" max="6" width="8.25390625" style="0" customWidth="1"/>
    <col min="7" max="7" width="13.00390625" style="0" bestFit="1" customWidth="1"/>
    <col min="8" max="8" width="8.25390625" style="0" customWidth="1"/>
    <col min="9" max="9" width="13.00390625" style="0" bestFit="1" customWidth="1"/>
  </cols>
  <sheetData>
    <row r="1" ht="13.5">
      <c r="A1" t="s">
        <v>193</v>
      </c>
    </row>
    <row r="3" spans="1:9" ht="17.25">
      <c r="A3" s="264" t="s">
        <v>205</v>
      </c>
      <c r="B3" s="264"/>
      <c r="C3" s="264"/>
      <c r="D3" s="264"/>
      <c r="E3" s="264"/>
      <c r="F3" s="264"/>
      <c r="G3" s="264"/>
      <c r="H3" s="264"/>
      <c r="I3" s="264"/>
    </row>
    <row r="4" spans="1:9" ht="22.5" customHeight="1">
      <c r="A4" s="264" t="s">
        <v>207</v>
      </c>
      <c r="B4" s="264"/>
      <c r="C4" s="264"/>
      <c r="D4" s="264"/>
      <c r="E4" s="264"/>
      <c r="F4" s="264"/>
      <c r="G4" s="264"/>
      <c r="H4" s="264"/>
      <c r="I4" s="264"/>
    </row>
    <row r="5" spans="2:9" ht="13.5">
      <c r="B5" s="262" t="s">
        <v>64</v>
      </c>
      <c r="C5" s="19"/>
      <c r="D5" s="22"/>
      <c r="E5" s="262" t="s">
        <v>163</v>
      </c>
      <c r="F5" s="22"/>
      <c r="G5" s="262" t="s">
        <v>118</v>
      </c>
      <c r="H5" s="265" t="s">
        <v>194</v>
      </c>
      <c r="I5" s="266"/>
    </row>
    <row r="6" spans="2:9" ht="13.5">
      <c r="B6" s="263"/>
      <c r="D6" s="51"/>
      <c r="E6" s="263"/>
      <c r="G6" s="263"/>
      <c r="H6" s="265"/>
      <c r="I6" s="266"/>
    </row>
    <row r="7" ht="13.5">
      <c r="D7" s="52"/>
    </row>
    <row r="8" spans="4:9" ht="13.5">
      <c r="D8" s="19"/>
      <c r="E8" s="21"/>
      <c r="F8" s="22"/>
      <c r="G8" s="262" t="s">
        <v>115</v>
      </c>
      <c r="H8" s="19"/>
      <c r="I8" s="262" t="s">
        <v>116</v>
      </c>
    </row>
    <row r="9" spans="7:9" ht="13.5">
      <c r="G9" s="263"/>
      <c r="I9" s="263"/>
    </row>
    <row r="11" spans="2:9" ht="13.5">
      <c r="B11" s="262" t="s">
        <v>62</v>
      </c>
      <c r="C11" s="19"/>
      <c r="D11" s="22"/>
      <c r="E11" s="262" t="s">
        <v>164</v>
      </c>
      <c r="F11" s="18"/>
      <c r="G11" s="262" t="s">
        <v>115</v>
      </c>
      <c r="H11" s="19"/>
      <c r="I11" s="262" t="s">
        <v>116</v>
      </c>
    </row>
    <row r="12" spans="2:9" ht="13.5">
      <c r="B12" s="263"/>
      <c r="E12" s="263"/>
      <c r="G12" s="263"/>
      <c r="I12" s="263"/>
    </row>
    <row r="14" spans="2:9" ht="13.5">
      <c r="B14" s="262" t="s">
        <v>113</v>
      </c>
      <c r="C14" s="19"/>
      <c r="D14" s="21"/>
      <c r="E14" s="21"/>
      <c r="F14" s="22"/>
      <c r="G14" s="262" t="s">
        <v>115</v>
      </c>
      <c r="H14" s="19"/>
      <c r="I14" s="262" t="s">
        <v>165</v>
      </c>
    </row>
    <row r="15" spans="2:9" ht="13.5">
      <c r="B15" s="263"/>
      <c r="G15" s="263"/>
      <c r="I15" s="263"/>
    </row>
    <row r="17" spans="2:9" ht="13.5">
      <c r="B17" s="262" t="s">
        <v>63</v>
      </c>
      <c r="C17" s="19"/>
      <c r="D17" s="21"/>
      <c r="E17" s="21"/>
      <c r="F17" s="22"/>
      <c r="G17" s="262" t="s">
        <v>115</v>
      </c>
      <c r="H17" s="19"/>
      <c r="I17" s="262" t="s">
        <v>165</v>
      </c>
    </row>
    <row r="18" spans="2:9" ht="13.5">
      <c r="B18" s="263"/>
      <c r="G18" s="263"/>
      <c r="I18" s="263"/>
    </row>
    <row r="20" spans="2:9" ht="13.5">
      <c r="B20" s="262" t="s">
        <v>114</v>
      </c>
      <c r="C20" s="19"/>
      <c r="D20" s="21"/>
      <c r="E20" s="21"/>
      <c r="F20" s="21"/>
      <c r="G20" s="21"/>
      <c r="H20" s="21"/>
      <c r="I20" s="262" t="s">
        <v>116</v>
      </c>
    </row>
    <row r="21" spans="2:9" ht="13.5">
      <c r="B21" s="263"/>
      <c r="I21" s="263"/>
    </row>
  </sheetData>
  <sheetProtection password="CC6F" sheet="1"/>
  <mergeCells count="20">
    <mergeCell ref="I20:I21"/>
    <mergeCell ref="G14:G15"/>
    <mergeCell ref="B5:B6"/>
    <mergeCell ref="E5:E6"/>
    <mergeCell ref="G5:G6"/>
    <mergeCell ref="B14:B15"/>
    <mergeCell ref="B17:B18"/>
    <mergeCell ref="B20:B21"/>
    <mergeCell ref="G17:G18"/>
    <mergeCell ref="I11:I12"/>
    <mergeCell ref="I14:I15"/>
    <mergeCell ref="I17:I18"/>
    <mergeCell ref="A3:I3"/>
    <mergeCell ref="H5:I6"/>
    <mergeCell ref="A4:I4"/>
    <mergeCell ref="B11:B12"/>
    <mergeCell ref="E11:E12"/>
    <mergeCell ref="I8:I9"/>
    <mergeCell ref="G8:G9"/>
    <mergeCell ref="G11:G12"/>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ユーザー</cp:lastModifiedBy>
  <cp:lastPrinted>2021-04-02T01:38:37Z</cp:lastPrinted>
  <dcterms:created xsi:type="dcterms:W3CDTF">2011-03-03T10:17:00Z</dcterms:created>
  <dcterms:modified xsi:type="dcterms:W3CDTF">2024-03-18T01:34:50Z</dcterms:modified>
  <cp:category/>
  <cp:version/>
  <cp:contentType/>
  <cp:contentStatus/>
</cp:coreProperties>
</file>