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Opj7QUw1ttYr21b+CCLStLC6aF7H9y6bZub8At/rcTYgyRw2LhihabE5sT+uRegrRbQdP5RI4LC0Folq3U9kjw==" workbookSaltValue="4TU/CekbwxiS4aarCkTmKw==" workbookSpinCount="100000" lockStructure="1"/>
  <bookViews>
    <workbookView xWindow="0" yWindow="30" windowWidth="15360" windowHeight="760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BG51" i="4"/>
  <c r="BG30" i="4"/>
  <c r="AV76" i="4"/>
  <c r="KO51" i="4"/>
  <c r="LE76" i="4"/>
  <c r="FX51" i="4"/>
  <c r="KO30" i="4"/>
  <c r="HP76" i="4"/>
  <c r="FX30" i="4"/>
  <c r="HA76" i="4"/>
  <c r="AN51" i="4"/>
  <c r="FE30" i="4"/>
  <c r="AN30" i="4"/>
  <c r="AG76" i="4"/>
  <c r="JV51" i="4"/>
  <c r="FE51" i="4"/>
  <c r="KP76" i="4"/>
  <c r="JV30" i="4"/>
  <c r="KA76" i="4"/>
  <c r="EL51" i="4"/>
  <c r="JC30" i="4"/>
  <c r="GL76" i="4"/>
  <c r="U51" i="4"/>
  <c r="EL30" i="4"/>
  <c r="R76" i="4"/>
  <c r="U30" i="4"/>
  <c r="JC51" i="4"/>
</calcChain>
</file>

<file path=xl/sharedStrings.xml><?xml version="1.0" encoding="utf-8"?>
<sst xmlns="http://schemas.openxmlformats.org/spreadsheetml/2006/main" count="287" uniqueCount="146">
  <si>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</si>
  <si>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</si>
  <si>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</si>
  <si>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</si>
  <si>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</si>
  <si>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</si>
  <si>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</si>
  <si>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</si>
  <si>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</si>
  <si>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</si>
  <si>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</si>
  <si>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</si>
  <si>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</si>
  <si>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</si>
  <si>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</si>
  <si>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</si>
  <si>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</si>
  <si>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</si>
  <si>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</si>
  <si>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</si>
  <si>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</si>
  <si>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</si>
  <si>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</si>
  <si>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</si>
  <si>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</si>
  <si>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</si>
  <si>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</si>
  <si>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</si>
  <si>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</si>
  <si>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</si>
  <si>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</si>
  <si>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</si>
  <si>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</si>
  <si>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</si>
  <si>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</si>
  <si>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</si>
  <si>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</si>
  <si>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</si>
  <si>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</si>
  <si>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</si>
  <si>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</si>
  <si>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</si>
  <si>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</si>
  <si>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</si>
  <si>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</si>
  <si>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</si>
  <si>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</si>
  <si>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</si>
  <si>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</si>
  <si>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</si>
  <si>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</si>
  <si>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</si>
  <si>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</si>
  <si>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</si>
  <si>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</si>
  <si>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</si>
  <si>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</si>
  <si>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</si>
  <si>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</si>
  <si>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</si>
  <si>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</si>
  <si>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</si>
  <si>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</si>
  <si>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</si>
  <si>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</si>
  <si>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</si>
  <si>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</si>
  <si>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</si>
  <si>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</si>
  <si>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</si>
  <si>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</si>
  <si>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</si>
  <si>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</si>
  <si>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</si>
  <si>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</si>
  <si>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</si>
  <si>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</si>
  <si>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</si>
  <si>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</si>
  <si>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</si>
  <si>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</si>
  <si>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</si>
  <si>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</si>
  <si>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</si>
  <si>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</si>
  <si>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</si>
  <si>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</si>
  <si>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</si>
  <si>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</si>
  <si>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</si>
  <si>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</si>
  <si>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</si>
  <si>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</si>
  <si>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</si>
  <si>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</si>
  <si>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</si>
  <si>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</si>
  <si>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</si>
  <si>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</si>
  <si>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</si>
  <si>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</si>
  <si>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</si>
  <si>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</si>
  <si>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</si>
  <si>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</si>
  <si>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</si>
  <si>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</si>
  <si>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</si>
  <si>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</si>
  <si>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</si>
  <si>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</si>
  <si>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</si>
  <si>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当該値(N-1)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</si>
  <si>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</si>
  <si>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</si>
  <si>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</si>
  <si>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</si>
  <si>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</si>
  <si>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</si>
  <si>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</si>
  <si>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</si>
  <si>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</si>
  <si>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</si>
  <si>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</si>
  <si>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静岡県　浜松市</t>
  </si>
  <si>
    <t>新川北駐車場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</si>
  <si>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</si>
  <si>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</si>
  <si>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</si>
  <si>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</si>
  <si>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</si>
  <si>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</si>
  <si>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</si>
  <si>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</si>
  <si>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</si>
  <si>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</si>
  <si>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</si>
  <si>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</si>
  <si>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</si>
  <si>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</si>
  <si>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</si>
  <si>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</si>
  <si>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平面の無人駐車場であるため、経営上は良好な状況であるが、完成より50年以上経過していることから、近隣の駐車場需要や施設の健全性を調査し、あり方について検討を進める。</t>
    <rPh sb="0" eb="2">
      <t>ヘイメン</t>
    </rPh>
    <rPh sb="3" eb="5">
      <t>ムジン</t>
    </rPh>
    <rPh sb="5" eb="7">
      <t>チュウシャ</t>
    </rPh>
    <rPh sb="7" eb="8">
      <t>ジョウ</t>
    </rPh>
    <rPh sb="14" eb="16">
      <t>ケイエイ</t>
    </rPh>
    <rPh sb="16" eb="17">
      <t>ジョウ</t>
    </rPh>
    <rPh sb="18" eb="20">
      <t>リョウコウ</t>
    </rPh>
    <rPh sb="21" eb="23">
      <t>ジョウキョウ</t>
    </rPh>
    <rPh sb="28" eb="30">
      <t>カンセイ</t>
    </rPh>
    <rPh sb="34" eb="37">
      <t>ネンイジョウ</t>
    </rPh>
    <rPh sb="37" eb="39">
      <t>ケイカ</t>
    </rPh>
    <rPh sb="48" eb="50">
      <t>キンリン</t>
    </rPh>
    <rPh sb="51" eb="54">
      <t>チュウシャジョウ</t>
    </rPh>
    <rPh sb="54" eb="56">
      <t>ジュヨウ</t>
    </rPh>
    <rPh sb="57" eb="59">
      <t>シセツ</t>
    </rPh>
    <rPh sb="60" eb="63">
      <t>ケンゼンセイ</t>
    </rPh>
    <rPh sb="64" eb="66">
      <t>チョウサ</t>
    </rPh>
    <rPh sb="70" eb="71">
      <t>カタ</t>
    </rPh>
    <rPh sb="75" eb="77">
      <t>ケントウ</t>
    </rPh>
    <rPh sb="78" eb="79">
      <t>スス</t>
    </rPh>
    <phoneticPr fontId="5"/>
  </si>
  <si>
    <t>　本駐車場は収容台数40台の小規模な無人の平面駐車場である。そのため、事業規模が小さく、小額の修繕工事であっても指標への影響が大きいため、各経営指標において、年度間で大きな増減が生じているものの、一貫して他会計補助金を要しておらず独立採算制を保っており、概ね順調に運営されているものと考える</t>
    <rPh sb="1" eb="2">
      <t>ホン</t>
    </rPh>
    <rPh sb="2" eb="5">
      <t>チュウシャジョウ</t>
    </rPh>
    <rPh sb="6" eb="8">
      <t>シュウヨウ</t>
    </rPh>
    <rPh sb="8" eb="10">
      <t>ダイスウ</t>
    </rPh>
    <rPh sb="12" eb="13">
      <t>ダイ</t>
    </rPh>
    <rPh sb="14" eb="17">
      <t>ショウキボ</t>
    </rPh>
    <rPh sb="18" eb="20">
      <t>ムジン</t>
    </rPh>
    <rPh sb="21" eb="23">
      <t>ヘイメン</t>
    </rPh>
    <rPh sb="23" eb="26">
      <t>チュウシャジョウ</t>
    </rPh>
    <rPh sb="35" eb="37">
      <t>ジギョウ</t>
    </rPh>
    <rPh sb="37" eb="39">
      <t>キボ</t>
    </rPh>
    <rPh sb="40" eb="41">
      <t>チイ</t>
    </rPh>
    <rPh sb="44" eb="46">
      <t>ショウガク</t>
    </rPh>
    <rPh sb="47" eb="49">
      <t>シュウゼン</t>
    </rPh>
    <rPh sb="49" eb="51">
      <t>コウジ</t>
    </rPh>
    <rPh sb="56" eb="58">
      <t>シヒョウ</t>
    </rPh>
    <rPh sb="60" eb="62">
      <t>エイキョウ</t>
    </rPh>
    <rPh sb="63" eb="64">
      <t>オオ</t>
    </rPh>
    <rPh sb="81" eb="82">
      <t>カン</t>
    </rPh>
    <rPh sb="83" eb="84">
      <t>オオ</t>
    </rPh>
    <rPh sb="86" eb="88">
      <t>ゾウゲン</t>
    </rPh>
    <rPh sb="89" eb="90">
      <t>ショウ</t>
    </rPh>
    <rPh sb="98" eb="100">
      <t>イッカン</t>
    </rPh>
    <rPh sb="109" eb="110">
      <t>ヨウ</t>
    </rPh>
    <phoneticPr fontId="5"/>
  </si>
  <si>
    <t>　本駐車場は、普通河川上の平面駐車場であるため⑦敷地の地価はない。また、企業債もない。</t>
    <rPh sb="1" eb="2">
      <t>ホン</t>
    </rPh>
    <rPh sb="7" eb="9">
      <t>フツウ</t>
    </rPh>
    <rPh sb="9" eb="11">
      <t>カセン</t>
    </rPh>
    <rPh sb="11" eb="12">
      <t>ジョウ</t>
    </rPh>
    <rPh sb="24" eb="26">
      <t>シキチ</t>
    </rPh>
    <rPh sb="27" eb="29">
      <t>チカ</t>
    </rPh>
    <rPh sb="36" eb="38">
      <t>キギョウ</t>
    </rPh>
    <rPh sb="38" eb="39">
      <t>サイ</t>
    </rPh>
    <phoneticPr fontId="5"/>
  </si>
  <si>
    <t>　周辺の民間駐車場事業者の状況により影響を受けるが、⑪稼働率は順調に推移している。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</si>
</sst>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481.5</c:v>
                </c:pt>
                <c:pt idx="1">
                  <c:v>426.9</c:v>
                </c:pt>
                <c:pt idx="2">
                  <c:v>290.7</c:v>
                </c:pt>
                <c:pt idx="3">
                  <c:v>241.2</c:v>
                </c:pt>
                <c:pt idx="4">
                  <c:v>293.2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47-4774-827B-613DE41F8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433856"/>
        <c:axId val="15943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335.9</c:v>
                </c:pt>
                <c:pt idx="1">
                  <c:v>277.8</c:v>
                </c:pt>
                <c:pt idx="2">
                  <c:v>443.6</c:v>
                </c:pt>
                <c:pt idx="3">
                  <c:v>355.6</c:v>
                </c:pt>
                <c:pt idx="4">
                  <c:v>358.6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47-4774-827B-613DE41F8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33856"/>
        <c:axId val="159435776"/>
      </c:lineChart>
      <c:dateAx>
        <c:axId val="15943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435776"/>
        <c:crosses val="autoZero"/>
        <c:auto val="1"/>
        <c:lblOffset val="100"/>
        <c:baseTimeUnit val="years"/>
      </c:dateAx>
      <c:valAx>
        <c:axId val="15943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9433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C8-4291-AA04-C61642925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19424"/>
        <c:axId val="16172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45.6</c:v>
                </c:pt>
                <c:pt idx="2">
                  <c:v>85.4</c:v>
                </c:pt>
                <c:pt idx="3">
                  <c:v>69.900000000000006</c:v>
                </c:pt>
                <c:pt idx="4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C8-4291-AA04-C61642925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9424"/>
        <c:axId val="161721344"/>
      </c:lineChart>
      <c:dateAx>
        <c:axId val="16171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721344"/>
        <c:crosses val="autoZero"/>
        <c:auto val="1"/>
        <c:lblOffset val="100"/>
        <c:baseTimeUnit val="years"/>
      </c:dateAx>
      <c:valAx>
        <c:axId val="16172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1719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82-42C5-A7D5-061EE2EA7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68192"/>
        <c:axId val="16177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82-42C5-A7D5-061EE2EA7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8192"/>
        <c:axId val="161770112"/>
      </c:lineChart>
      <c:dateAx>
        <c:axId val="161768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770112"/>
        <c:crosses val="autoZero"/>
        <c:auto val="1"/>
        <c:lblOffset val="100"/>
        <c:baseTimeUnit val="years"/>
      </c:dateAx>
      <c:valAx>
        <c:axId val="161770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1768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49-4790-89FC-724DDED8C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818496"/>
        <c:axId val="16182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49-4790-89FC-724DDED8C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18496"/>
        <c:axId val="161824768"/>
      </c:lineChart>
      <c:dateAx>
        <c:axId val="16181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824768"/>
        <c:crosses val="autoZero"/>
        <c:auto val="1"/>
        <c:lblOffset val="100"/>
        <c:baseTimeUnit val="years"/>
      </c:dateAx>
      <c:valAx>
        <c:axId val="161824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1818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FA-422E-BBB1-BAEAF72DC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859072"/>
        <c:axId val="16186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2.8</c:v>
                </c:pt>
                <c:pt idx="1">
                  <c:v>2.1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FA-422E-BBB1-BAEAF72DC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59072"/>
        <c:axId val="161860992"/>
      </c:lineChart>
      <c:dateAx>
        <c:axId val="16185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860992"/>
        <c:crosses val="autoZero"/>
        <c:auto val="1"/>
        <c:lblOffset val="100"/>
        <c:baseTimeUnit val="years"/>
      </c:dateAx>
      <c:valAx>
        <c:axId val="16186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1859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CF-4169-8405-A7385F607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881472"/>
        <c:axId val="1619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54</c:v>
                </c:pt>
                <c:pt idx="4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CF-4169-8405-A7385F607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81472"/>
        <c:axId val="161912320"/>
      </c:lineChart>
      <c:dateAx>
        <c:axId val="161881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912320"/>
        <c:crosses val="autoZero"/>
        <c:auto val="1"/>
        <c:lblOffset val="100"/>
        <c:baseTimeUnit val="years"/>
      </c:dateAx>
      <c:valAx>
        <c:axId val="1619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1881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140</c:v>
                </c:pt>
                <c:pt idx="1">
                  <c:v>150</c:v>
                </c:pt>
                <c:pt idx="2">
                  <c:v>157.5</c:v>
                </c:pt>
                <c:pt idx="3">
                  <c:v>227.5</c:v>
                </c:pt>
                <c:pt idx="4">
                  <c:v>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D8-4FD8-BA6F-7FDDB8376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50720"/>
        <c:axId val="16196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149.5</c:v>
                </c:pt>
                <c:pt idx="2">
                  <c:v>154.1</c:v>
                </c:pt>
                <c:pt idx="3">
                  <c:v>151.6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D8-4FD8-BA6F-7FDDB8376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50720"/>
        <c:axId val="161961088"/>
      </c:lineChart>
      <c:dateAx>
        <c:axId val="161950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1961088"/>
        <c:crosses val="autoZero"/>
        <c:auto val="1"/>
        <c:lblOffset val="100"/>
        <c:baseTimeUnit val="years"/>
      </c:dateAx>
      <c:valAx>
        <c:axId val="16196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1950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79.099999999999994</c:v>
                </c:pt>
                <c:pt idx="1">
                  <c:v>76.599999999999994</c:v>
                </c:pt>
                <c:pt idx="2">
                  <c:v>65.599999999999994</c:v>
                </c:pt>
                <c:pt idx="3">
                  <c:v>58.5</c:v>
                </c:pt>
                <c:pt idx="4">
                  <c:v>34.1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13-4257-B642-48C28B5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99488"/>
        <c:axId val="16200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32.1</c:v>
                </c:pt>
                <c:pt idx="1">
                  <c:v>32.299999999999997</c:v>
                </c:pt>
                <c:pt idx="2">
                  <c:v>33.4</c:v>
                </c:pt>
                <c:pt idx="3">
                  <c:v>32.299999999999997</c:v>
                </c:pt>
                <c:pt idx="4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13-4257-B642-48C28B5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99488"/>
        <c:axId val="162005760"/>
      </c:lineChart>
      <c:dateAx>
        <c:axId val="16199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005760"/>
        <c:crosses val="autoZero"/>
        <c:auto val="1"/>
        <c:lblOffset val="100"/>
        <c:baseTimeUnit val="years"/>
      </c:dateAx>
      <c:valAx>
        <c:axId val="16200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1999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9981</c:v>
                </c:pt>
                <c:pt idx="1">
                  <c:v>8890</c:v>
                </c:pt>
                <c:pt idx="2">
                  <c:v>7671</c:v>
                </c:pt>
                <c:pt idx="3">
                  <c:v>9072</c:v>
                </c:pt>
                <c:pt idx="4">
                  <c:v>11946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3D-4E47-A9C3-43DDBA4DB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56064"/>
        <c:axId val="16205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7652</c:v>
                </c:pt>
                <c:pt idx="1">
                  <c:v>7497</c:v>
                </c:pt>
                <c:pt idx="2">
                  <c:v>9663</c:v>
                </c:pt>
                <c:pt idx="3">
                  <c:v>9019</c:v>
                </c:pt>
                <c:pt idx="4">
                  <c:v>8406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3D-4E47-A9C3-43DDBA4DB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56064"/>
        <c:axId val="162058240"/>
      </c:lineChart>
      <c:dateAx>
        <c:axId val="162056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058240"/>
        <c:crosses val="autoZero"/>
        <c:auto val="1"/>
        <c:lblOffset val="100"/>
        <c:baseTimeUnit val="years"/>
      </c:dateAx>
      <c:valAx>
        <c:axId val="16205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2056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37" zoomScaleNormal="100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静岡県浜松市　新川北駐車場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Ａ３Ｂ２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非設置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公共施設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無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1385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132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広場式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53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40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200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利用料金制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143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481.5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426.9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290.7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241.2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293.2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140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150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157.5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227.5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250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335.9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277.8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443.6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355.6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358.6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2.8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2.1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2.2999999999999998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2.7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2.2999999999999998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147.5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149.5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154.1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151.6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151.19999999999999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144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145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79.099999999999994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76.599999999999994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65.599999999999994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58.5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34.1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9981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8890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7671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9072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11946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49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48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48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54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33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32.1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32.299999999999997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33.4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32.299999999999997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22.3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7652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7497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9663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9019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8406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142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データ!CM7</f>
        <v>0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4000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56.7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45.6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85.4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69.900000000000006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59.6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W9/BUOz6Czf/wy7x5YxLauiIQY31k6t1v/u420PWDi44D57C8US0xIL3uLa2LCrGeTDX18+5eTuqhiLZoPHOEQ==" saltValue="i+L/qqgmsvv90SrXa4NXEA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97</v>
      </c>
      <c r="AK5" s="59" t="s">
        <v>108</v>
      </c>
      <c r="AL5" s="59" t="s">
        <v>109</v>
      </c>
      <c r="AM5" s="59" t="s">
        <v>100</v>
      </c>
      <c r="AN5" s="59" t="s">
        <v>110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111</v>
      </c>
      <c r="AV5" s="59" t="s">
        <v>98</v>
      </c>
      <c r="AW5" s="59" t="s">
        <v>109</v>
      </c>
      <c r="AX5" s="59" t="s">
        <v>112</v>
      </c>
      <c r="AY5" s="59" t="s">
        <v>110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111</v>
      </c>
      <c r="BG5" s="59" t="s">
        <v>98</v>
      </c>
      <c r="BH5" s="59" t="s">
        <v>109</v>
      </c>
      <c r="BI5" s="59" t="s">
        <v>113</v>
      </c>
      <c r="BJ5" s="59" t="s">
        <v>110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97</v>
      </c>
      <c r="BR5" s="59" t="s">
        <v>98</v>
      </c>
      <c r="BS5" s="59" t="s">
        <v>99</v>
      </c>
      <c r="BT5" s="59" t="s">
        <v>100</v>
      </c>
      <c r="BU5" s="59" t="s">
        <v>114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111</v>
      </c>
      <c r="CC5" s="59" t="s">
        <v>115</v>
      </c>
      <c r="CD5" s="59" t="s">
        <v>99</v>
      </c>
      <c r="CE5" s="59" t="s">
        <v>112</v>
      </c>
      <c r="CF5" s="59" t="s">
        <v>114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97</v>
      </c>
      <c r="CP5" s="59" t="s">
        <v>98</v>
      </c>
      <c r="CQ5" s="59" t="s">
        <v>109</v>
      </c>
      <c r="CR5" s="59" t="s">
        <v>116</v>
      </c>
      <c r="CS5" s="59" t="s">
        <v>110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117</v>
      </c>
      <c r="DA5" s="59" t="s">
        <v>98</v>
      </c>
      <c r="DB5" s="59" t="s">
        <v>99</v>
      </c>
      <c r="DC5" s="59" t="s">
        <v>113</v>
      </c>
      <c r="DD5" s="59" t="s">
        <v>110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117</v>
      </c>
      <c r="DL5" s="59" t="s">
        <v>115</v>
      </c>
      <c r="DM5" s="59" t="s">
        <v>118</v>
      </c>
      <c r="DN5" s="59" t="s">
        <v>116</v>
      </c>
      <c r="DO5" s="59" t="s">
        <v>110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119</v>
      </c>
      <c r="B6" s="60">
        <f>B8</f>
        <v>2017</v>
      </c>
      <c r="C6" s="60">
        <f t="shared" ref="C6:X6" si="1">C8</f>
        <v>221309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静岡県浜松市</v>
      </c>
      <c r="I6" s="60" t="str">
        <f t="shared" si="1"/>
        <v>新川北駐車場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53</v>
      </c>
      <c r="S6" s="62" t="str">
        <f t="shared" si="1"/>
        <v>公共施設</v>
      </c>
      <c r="T6" s="62" t="str">
        <f t="shared" si="1"/>
        <v>無</v>
      </c>
      <c r="U6" s="63">
        <f t="shared" si="1"/>
        <v>1385</v>
      </c>
      <c r="V6" s="63">
        <f t="shared" si="1"/>
        <v>40</v>
      </c>
      <c r="W6" s="63">
        <f t="shared" si="1"/>
        <v>200</v>
      </c>
      <c r="X6" s="62" t="str">
        <f t="shared" si="1"/>
        <v>利用料金制</v>
      </c>
      <c r="Y6" s="64">
        <f>IF(Y8="-",NA(),Y8)</f>
        <v>481.5</v>
      </c>
      <c r="Z6" s="64">
        <f t="shared" ref="Z6:AH6" si="2">IF(Z8="-",NA(),Z8)</f>
        <v>426.9</v>
      </c>
      <c r="AA6" s="64">
        <f t="shared" si="2"/>
        <v>290.7</v>
      </c>
      <c r="AB6" s="64">
        <f t="shared" si="2"/>
        <v>241.2</v>
      </c>
      <c r="AC6" s="64">
        <f t="shared" si="2"/>
        <v>293.2</v>
      </c>
      <c r="AD6" s="64">
        <f t="shared" si="2"/>
        <v>335.9</v>
      </c>
      <c r="AE6" s="64">
        <f t="shared" si="2"/>
        <v>277.8</v>
      </c>
      <c r="AF6" s="64">
        <f t="shared" si="2"/>
        <v>443.6</v>
      </c>
      <c r="AG6" s="64">
        <f t="shared" si="2"/>
        <v>355.6</v>
      </c>
      <c r="AH6" s="64">
        <f t="shared" si="2"/>
        <v>358.6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2.8</v>
      </c>
      <c r="AP6" s="64">
        <f t="shared" si="3"/>
        <v>2.1</v>
      </c>
      <c r="AQ6" s="64">
        <f t="shared" si="3"/>
        <v>2.2999999999999998</v>
      </c>
      <c r="AR6" s="64">
        <f t="shared" si="3"/>
        <v>2.7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49</v>
      </c>
      <c r="BA6" s="65">
        <f t="shared" si="4"/>
        <v>48</v>
      </c>
      <c r="BB6" s="65">
        <f t="shared" si="4"/>
        <v>48</v>
      </c>
      <c r="BC6" s="65">
        <f t="shared" si="4"/>
        <v>54</v>
      </c>
      <c r="BD6" s="65">
        <f t="shared" si="4"/>
        <v>33</v>
      </c>
      <c r="BE6" s="63" t="str">
        <f>IF(BE8="-","",IF(BE8="-","【-】","【"&amp;SUBSTITUTE(TEXT(BE8,"#,##0"),"-","△")&amp;"】"))</f>
        <v>【37】</v>
      </c>
      <c r="BF6" s="64">
        <f>IF(BF8="-",NA(),BF8)</f>
        <v>79.099999999999994</v>
      </c>
      <c r="BG6" s="64">
        <f t="shared" ref="BG6:BO6" si="5">IF(BG8="-",NA(),BG8)</f>
        <v>76.599999999999994</v>
      </c>
      <c r="BH6" s="64">
        <f t="shared" si="5"/>
        <v>65.599999999999994</v>
      </c>
      <c r="BI6" s="64">
        <f t="shared" si="5"/>
        <v>58.5</v>
      </c>
      <c r="BJ6" s="64">
        <f t="shared" si="5"/>
        <v>34.1</v>
      </c>
      <c r="BK6" s="64">
        <f t="shared" si="5"/>
        <v>32.1</v>
      </c>
      <c r="BL6" s="64">
        <f t="shared" si="5"/>
        <v>32.299999999999997</v>
      </c>
      <c r="BM6" s="64">
        <f t="shared" si="5"/>
        <v>33.4</v>
      </c>
      <c r="BN6" s="64">
        <f t="shared" si="5"/>
        <v>32.299999999999997</v>
      </c>
      <c r="BO6" s="64">
        <f t="shared" si="5"/>
        <v>22.3</v>
      </c>
      <c r="BP6" s="61" t="str">
        <f>IF(BP8="-","",IF(BP8="-","【-】","【"&amp;SUBSTITUTE(TEXT(BP8,"#,##0.0"),"-","△")&amp;"】"))</f>
        <v>【26.4】</v>
      </c>
      <c r="BQ6" s="65">
        <f>IF(BQ8="-",NA(),BQ8)</f>
        <v>9981</v>
      </c>
      <c r="BR6" s="65">
        <f t="shared" ref="BR6:BZ6" si="6">IF(BR8="-",NA(),BR8)</f>
        <v>8890</v>
      </c>
      <c r="BS6" s="65">
        <f t="shared" si="6"/>
        <v>7671</v>
      </c>
      <c r="BT6" s="65">
        <f t="shared" si="6"/>
        <v>9072</v>
      </c>
      <c r="BU6" s="65">
        <f t="shared" si="6"/>
        <v>11946</v>
      </c>
      <c r="BV6" s="65">
        <f t="shared" si="6"/>
        <v>7652</v>
      </c>
      <c r="BW6" s="65">
        <f t="shared" si="6"/>
        <v>7497</v>
      </c>
      <c r="BX6" s="65">
        <f t="shared" si="6"/>
        <v>9663</v>
      </c>
      <c r="BY6" s="65">
        <f t="shared" si="6"/>
        <v>9019</v>
      </c>
      <c r="BZ6" s="65">
        <f t="shared" si="6"/>
        <v>8406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120</v>
      </c>
      <c r="CM6" s="63">
        <f t="shared" ref="CM6:CN6" si="7">CM8</f>
        <v>0</v>
      </c>
      <c r="CN6" s="63">
        <f t="shared" si="7"/>
        <v>4000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120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56.7</v>
      </c>
      <c r="DF6" s="64">
        <f t="shared" si="8"/>
        <v>45.6</v>
      </c>
      <c r="DG6" s="64">
        <f t="shared" si="8"/>
        <v>85.4</v>
      </c>
      <c r="DH6" s="64">
        <f t="shared" si="8"/>
        <v>69.900000000000006</v>
      </c>
      <c r="DI6" s="64">
        <f t="shared" si="8"/>
        <v>59.6</v>
      </c>
      <c r="DJ6" s="61" t="str">
        <f>IF(DJ8="-","",IF(DJ8="-","【-】","【"&amp;SUBSTITUTE(TEXT(DJ8,"#,##0.0"),"-","△")&amp;"】"))</f>
        <v>【120.3】</v>
      </c>
      <c r="DK6" s="64">
        <f>IF(DK8="-",NA(),DK8)</f>
        <v>140</v>
      </c>
      <c r="DL6" s="64">
        <f t="shared" ref="DL6:DT6" si="9">IF(DL8="-",NA(),DL8)</f>
        <v>150</v>
      </c>
      <c r="DM6" s="64">
        <f t="shared" si="9"/>
        <v>157.5</v>
      </c>
      <c r="DN6" s="64">
        <f t="shared" si="9"/>
        <v>227.5</v>
      </c>
      <c r="DO6" s="64">
        <f t="shared" si="9"/>
        <v>250</v>
      </c>
      <c r="DP6" s="64">
        <f t="shared" si="9"/>
        <v>147.5</v>
      </c>
      <c r="DQ6" s="64">
        <f t="shared" si="9"/>
        <v>149.5</v>
      </c>
      <c r="DR6" s="64">
        <f t="shared" si="9"/>
        <v>154.1</v>
      </c>
      <c r="DS6" s="64">
        <f t="shared" si="9"/>
        <v>151.6</v>
      </c>
      <c r="DT6" s="64">
        <f t="shared" si="9"/>
        <v>151.19999999999999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121</v>
      </c>
      <c r="B7" s="60">
        <f t="shared" ref="B7:X7" si="10">B8</f>
        <v>2017</v>
      </c>
      <c r="C7" s="60">
        <f t="shared" si="10"/>
        <v>221309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静岡県　浜松市</v>
      </c>
      <c r="I7" s="60" t="str">
        <f t="shared" si="10"/>
        <v>新川北駐車場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53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1385</v>
      </c>
      <c r="V7" s="63">
        <f t="shared" si="10"/>
        <v>40</v>
      </c>
      <c r="W7" s="63">
        <f t="shared" si="10"/>
        <v>200</v>
      </c>
      <c r="X7" s="62" t="str">
        <f t="shared" si="10"/>
        <v>利用料金制</v>
      </c>
      <c r="Y7" s="64">
        <f>Y8</f>
        <v>481.5</v>
      </c>
      <c r="Z7" s="64">
        <f t="shared" ref="Z7:AH7" si="11">Z8</f>
        <v>426.9</v>
      </c>
      <c r="AA7" s="64">
        <f t="shared" si="11"/>
        <v>290.7</v>
      </c>
      <c r="AB7" s="64">
        <f t="shared" si="11"/>
        <v>241.2</v>
      </c>
      <c r="AC7" s="64">
        <f t="shared" si="11"/>
        <v>293.2</v>
      </c>
      <c r="AD7" s="64">
        <f t="shared" si="11"/>
        <v>335.9</v>
      </c>
      <c r="AE7" s="64">
        <f t="shared" si="11"/>
        <v>277.8</v>
      </c>
      <c r="AF7" s="64">
        <f t="shared" si="11"/>
        <v>443.6</v>
      </c>
      <c r="AG7" s="64">
        <f t="shared" si="11"/>
        <v>355.6</v>
      </c>
      <c r="AH7" s="64">
        <f t="shared" si="11"/>
        <v>358.6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2.8</v>
      </c>
      <c r="AP7" s="64">
        <f t="shared" si="12"/>
        <v>2.1</v>
      </c>
      <c r="AQ7" s="64">
        <f t="shared" si="12"/>
        <v>2.2999999999999998</v>
      </c>
      <c r="AR7" s="64">
        <f t="shared" si="12"/>
        <v>2.7</v>
      </c>
      <c r="AS7" s="64">
        <f t="shared" si="12"/>
        <v>2.2999999999999998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49</v>
      </c>
      <c r="BA7" s="65">
        <f t="shared" si="13"/>
        <v>48</v>
      </c>
      <c r="BB7" s="65">
        <f t="shared" si="13"/>
        <v>48</v>
      </c>
      <c r="BC7" s="65">
        <f t="shared" si="13"/>
        <v>54</v>
      </c>
      <c r="BD7" s="65">
        <f t="shared" si="13"/>
        <v>33</v>
      </c>
      <c r="BE7" s="63"/>
      <c r="BF7" s="64">
        <f>BF8</f>
        <v>79.099999999999994</v>
      </c>
      <c r="BG7" s="64">
        <f t="shared" ref="BG7:BO7" si="14">BG8</f>
        <v>76.599999999999994</v>
      </c>
      <c r="BH7" s="64">
        <f t="shared" si="14"/>
        <v>65.599999999999994</v>
      </c>
      <c r="BI7" s="64">
        <f t="shared" si="14"/>
        <v>58.5</v>
      </c>
      <c r="BJ7" s="64">
        <f t="shared" si="14"/>
        <v>34.1</v>
      </c>
      <c r="BK7" s="64">
        <f t="shared" si="14"/>
        <v>32.1</v>
      </c>
      <c r="BL7" s="64">
        <f t="shared" si="14"/>
        <v>32.299999999999997</v>
      </c>
      <c r="BM7" s="64">
        <f t="shared" si="14"/>
        <v>33.4</v>
      </c>
      <c r="BN7" s="64">
        <f t="shared" si="14"/>
        <v>32.299999999999997</v>
      </c>
      <c r="BO7" s="64">
        <f t="shared" si="14"/>
        <v>22.3</v>
      </c>
      <c r="BP7" s="61"/>
      <c r="BQ7" s="65">
        <f>BQ8</f>
        <v>9981</v>
      </c>
      <c r="BR7" s="65">
        <f t="shared" ref="BR7:BZ7" si="15">BR8</f>
        <v>8890</v>
      </c>
      <c r="BS7" s="65">
        <f t="shared" si="15"/>
        <v>7671</v>
      </c>
      <c r="BT7" s="65">
        <f t="shared" si="15"/>
        <v>9072</v>
      </c>
      <c r="BU7" s="65">
        <f t="shared" si="15"/>
        <v>11946</v>
      </c>
      <c r="BV7" s="65">
        <f t="shared" si="15"/>
        <v>7652</v>
      </c>
      <c r="BW7" s="65">
        <f t="shared" si="15"/>
        <v>7497</v>
      </c>
      <c r="BX7" s="65">
        <f t="shared" si="15"/>
        <v>9663</v>
      </c>
      <c r="BY7" s="65">
        <f t="shared" si="15"/>
        <v>9019</v>
      </c>
      <c r="BZ7" s="65">
        <f t="shared" si="15"/>
        <v>8406</v>
      </c>
      <c r="CA7" s="63"/>
      <c r="CB7" s="64" t="s">
        <v>122</v>
      </c>
      <c r="CC7" s="64" t="s">
        <v>122</v>
      </c>
      <c r="CD7" s="64" t="s">
        <v>122</v>
      </c>
      <c r="CE7" s="64" t="s">
        <v>122</v>
      </c>
      <c r="CF7" s="64" t="s">
        <v>122</v>
      </c>
      <c r="CG7" s="64" t="s">
        <v>122</v>
      </c>
      <c r="CH7" s="64" t="s">
        <v>122</v>
      </c>
      <c r="CI7" s="64" t="s">
        <v>122</v>
      </c>
      <c r="CJ7" s="64" t="s">
        <v>122</v>
      </c>
      <c r="CK7" s="64" t="s">
        <v>120</v>
      </c>
      <c r="CL7" s="61"/>
      <c r="CM7" s="63">
        <f>CM8</f>
        <v>0</v>
      </c>
      <c r="CN7" s="63">
        <f>CN8</f>
        <v>4000</v>
      </c>
      <c r="CO7" s="64" t="s">
        <v>122</v>
      </c>
      <c r="CP7" s="64" t="s">
        <v>122</v>
      </c>
      <c r="CQ7" s="64" t="s">
        <v>122</v>
      </c>
      <c r="CR7" s="64" t="s">
        <v>122</v>
      </c>
      <c r="CS7" s="64" t="s">
        <v>122</v>
      </c>
      <c r="CT7" s="64" t="s">
        <v>122</v>
      </c>
      <c r="CU7" s="64" t="s">
        <v>122</v>
      </c>
      <c r="CV7" s="64" t="s">
        <v>122</v>
      </c>
      <c r="CW7" s="64" t="s">
        <v>122</v>
      </c>
      <c r="CX7" s="64" t="s">
        <v>123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56.7</v>
      </c>
      <c r="DF7" s="64">
        <f t="shared" si="16"/>
        <v>45.6</v>
      </c>
      <c r="DG7" s="64">
        <f t="shared" si="16"/>
        <v>85.4</v>
      </c>
      <c r="DH7" s="64">
        <f t="shared" si="16"/>
        <v>69.900000000000006</v>
      </c>
      <c r="DI7" s="64">
        <f t="shared" si="16"/>
        <v>59.6</v>
      </c>
      <c r="DJ7" s="61"/>
      <c r="DK7" s="64">
        <f>DK8</f>
        <v>140</v>
      </c>
      <c r="DL7" s="64">
        <f t="shared" ref="DL7:DT7" si="17">DL8</f>
        <v>150</v>
      </c>
      <c r="DM7" s="64">
        <f t="shared" si="17"/>
        <v>157.5</v>
      </c>
      <c r="DN7" s="64">
        <f t="shared" si="17"/>
        <v>227.5</v>
      </c>
      <c r="DO7" s="64">
        <f t="shared" si="17"/>
        <v>250</v>
      </c>
      <c r="DP7" s="64">
        <f t="shared" si="17"/>
        <v>147.5</v>
      </c>
      <c r="DQ7" s="64">
        <f t="shared" si="17"/>
        <v>149.5</v>
      </c>
      <c r="DR7" s="64">
        <f t="shared" si="17"/>
        <v>154.1</v>
      </c>
      <c r="DS7" s="64">
        <f t="shared" si="17"/>
        <v>151.6</v>
      </c>
      <c r="DT7" s="64">
        <f t="shared" si="17"/>
        <v>151.19999999999999</v>
      </c>
      <c r="DU7" s="61"/>
    </row>
    <row r="8" spans="1:125" s="66" customFormat="1" x14ac:dyDescent="0.15">
      <c r="A8" s="49"/>
      <c r="B8" s="67">
        <v>2017</v>
      </c>
      <c r="C8" s="67">
        <v>221309</v>
      </c>
      <c r="D8" s="67">
        <v>47</v>
      </c>
      <c r="E8" s="67">
        <v>14</v>
      </c>
      <c r="F8" s="67">
        <v>0</v>
      </c>
      <c r="G8" s="67">
        <v>1</v>
      </c>
      <c r="H8" s="67" t="s">
        <v>124</v>
      </c>
      <c r="I8" s="67" t="s">
        <v>125</v>
      </c>
      <c r="J8" s="67" t="s">
        <v>126</v>
      </c>
      <c r="K8" s="67" t="s">
        <v>127</v>
      </c>
      <c r="L8" s="67" t="s">
        <v>128</v>
      </c>
      <c r="M8" s="67" t="s">
        <v>129</v>
      </c>
      <c r="N8" s="67" t="s">
        <v>130</v>
      </c>
      <c r="O8" s="68" t="s">
        <v>131</v>
      </c>
      <c r="P8" s="69" t="s">
        <v>132</v>
      </c>
      <c r="Q8" s="69" t="s">
        <v>133</v>
      </c>
      <c r="R8" s="70">
        <v>53</v>
      </c>
      <c r="S8" s="69" t="s">
        <v>134</v>
      </c>
      <c r="T8" s="69" t="s">
        <v>135</v>
      </c>
      <c r="U8" s="70">
        <v>1385</v>
      </c>
      <c r="V8" s="70">
        <v>40</v>
      </c>
      <c r="W8" s="70">
        <v>200</v>
      </c>
      <c r="X8" s="69" t="s">
        <v>136</v>
      </c>
      <c r="Y8" s="71">
        <v>481.5</v>
      </c>
      <c r="Z8" s="71">
        <v>426.9</v>
      </c>
      <c r="AA8" s="71">
        <v>290.7</v>
      </c>
      <c r="AB8" s="71">
        <v>241.2</v>
      </c>
      <c r="AC8" s="71">
        <v>293.2</v>
      </c>
      <c r="AD8" s="71">
        <v>335.9</v>
      </c>
      <c r="AE8" s="71">
        <v>277.8</v>
      </c>
      <c r="AF8" s="71">
        <v>443.6</v>
      </c>
      <c r="AG8" s="71">
        <v>355.6</v>
      </c>
      <c r="AH8" s="71">
        <v>358.6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2.8</v>
      </c>
      <c r="AP8" s="71">
        <v>2.1</v>
      </c>
      <c r="AQ8" s="71">
        <v>2.2999999999999998</v>
      </c>
      <c r="AR8" s="71">
        <v>2.7</v>
      </c>
      <c r="AS8" s="71">
        <v>2.2999999999999998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49</v>
      </c>
      <c r="BA8" s="72">
        <v>48</v>
      </c>
      <c r="BB8" s="72">
        <v>48</v>
      </c>
      <c r="BC8" s="72">
        <v>54</v>
      </c>
      <c r="BD8" s="72">
        <v>33</v>
      </c>
      <c r="BE8" s="72">
        <v>37</v>
      </c>
      <c r="BF8" s="71">
        <v>79.099999999999994</v>
      </c>
      <c r="BG8" s="71">
        <v>76.599999999999994</v>
      </c>
      <c r="BH8" s="71">
        <v>65.599999999999994</v>
      </c>
      <c r="BI8" s="71">
        <v>58.5</v>
      </c>
      <c r="BJ8" s="71">
        <v>34.1</v>
      </c>
      <c r="BK8" s="71">
        <v>32.1</v>
      </c>
      <c r="BL8" s="71">
        <v>32.299999999999997</v>
      </c>
      <c r="BM8" s="71">
        <v>33.4</v>
      </c>
      <c r="BN8" s="71">
        <v>32.299999999999997</v>
      </c>
      <c r="BO8" s="71">
        <v>22.3</v>
      </c>
      <c r="BP8" s="68">
        <v>26.4</v>
      </c>
      <c r="BQ8" s="72">
        <v>9981</v>
      </c>
      <c r="BR8" s="72">
        <v>8890</v>
      </c>
      <c r="BS8" s="72">
        <v>7671</v>
      </c>
      <c r="BT8" s="73">
        <v>9072</v>
      </c>
      <c r="BU8" s="73">
        <v>11946</v>
      </c>
      <c r="BV8" s="72">
        <v>7652</v>
      </c>
      <c r="BW8" s="72">
        <v>7497</v>
      </c>
      <c r="BX8" s="72">
        <v>9663</v>
      </c>
      <c r="BY8" s="72">
        <v>9019</v>
      </c>
      <c r="BZ8" s="72">
        <v>8406</v>
      </c>
      <c r="CA8" s="70">
        <v>15069</v>
      </c>
      <c r="CB8" s="71" t="s">
        <v>128</v>
      </c>
      <c r="CC8" s="71" t="s">
        <v>128</v>
      </c>
      <c r="CD8" s="71" t="s">
        <v>128</v>
      </c>
      <c r="CE8" s="71" t="s">
        <v>128</v>
      </c>
      <c r="CF8" s="71" t="s">
        <v>128</v>
      </c>
      <c r="CG8" s="71" t="s">
        <v>128</v>
      </c>
      <c r="CH8" s="71" t="s">
        <v>128</v>
      </c>
      <c r="CI8" s="71" t="s">
        <v>128</v>
      </c>
      <c r="CJ8" s="71" t="s">
        <v>128</v>
      </c>
      <c r="CK8" s="71" t="s">
        <v>128</v>
      </c>
      <c r="CL8" s="68" t="s">
        <v>128</v>
      </c>
      <c r="CM8" s="70">
        <v>0</v>
      </c>
      <c r="CN8" s="70">
        <v>4000</v>
      </c>
      <c r="CO8" s="71" t="s">
        <v>128</v>
      </c>
      <c r="CP8" s="71" t="s">
        <v>128</v>
      </c>
      <c r="CQ8" s="71" t="s">
        <v>128</v>
      </c>
      <c r="CR8" s="71" t="s">
        <v>128</v>
      </c>
      <c r="CS8" s="71" t="s">
        <v>128</v>
      </c>
      <c r="CT8" s="71" t="s">
        <v>128</v>
      </c>
      <c r="CU8" s="71" t="s">
        <v>128</v>
      </c>
      <c r="CV8" s="71" t="s">
        <v>128</v>
      </c>
      <c r="CW8" s="71" t="s">
        <v>128</v>
      </c>
      <c r="CX8" s="71" t="s">
        <v>128</v>
      </c>
      <c r="CY8" s="68" t="s">
        <v>128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56.7</v>
      </c>
      <c r="DF8" s="71">
        <v>45.6</v>
      </c>
      <c r="DG8" s="71">
        <v>85.4</v>
      </c>
      <c r="DH8" s="71">
        <v>69.900000000000006</v>
      </c>
      <c r="DI8" s="71">
        <v>59.6</v>
      </c>
      <c r="DJ8" s="68">
        <v>120.3</v>
      </c>
      <c r="DK8" s="71">
        <v>140</v>
      </c>
      <c r="DL8" s="71">
        <v>150</v>
      </c>
      <c r="DM8" s="71">
        <v>157.5</v>
      </c>
      <c r="DN8" s="71">
        <v>227.5</v>
      </c>
      <c r="DO8" s="71">
        <v>250</v>
      </c>
      <c r="DP8" s="71">
        <v>147.5</v>
      </c>
      <c r="DQ8" s="71">
        <v>149.5</v>
      </c>
      <c r="DR8" s="71">
        <v>154.1</v>
      </c>
      <c r="DS8" s="71">
        <v>151.6</v>
      </c>
      <c r="DT8" s="71">
        <v>151.19999999999999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137</v>
      </c>
      <c r="C10" s="78" t="s">
        <v>138</v>
      </c>
      <c r="D10" s="78" t="s">
        <v>139</v>
      </c>
      <c r="E10" s="78" t="s">
        <v>140</v>
      </c>
      <c r="F10" s="78" t="s">
        <v>141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H0000</cp:lastModifiedBy>
  <cp:lastPrinted>2019-01-21T04:54:17Z</cp:lastPrinted>
  <dcterms:created xsi:type="dcterms:W3CDTF">2018-12-07T10:30:41Z</dcterms:created>
  <dcterms:modified xsi:type="dcterms:W3CDTF">2019-01-21T05:37:53Z</dcterms:modified>
</cp:coreProperties>
</file>