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875" activeTab="0"/>
  </bookViews>
  <sheets>
    <sheet name="Sheet1" sheetId="1" r:id="rId1"/>
  </sheets>
  <definedNames>
    <definedName name="_xlnm.Print_Area" localSheetId="0">'Sheet1'!$A$1:$S$35</definedName>
  </definedNames>
  <calcPr fullCalcOnLoad="1"/>
</workbook>
</file>

<file path=xl/sharedStrings.xml><?xml version="1.0" encoding="utf-8"?>
<sst xmlns="http://schemas.openxmlformats.org/spreadsheetml/2006/main" count="53" uniqueCount="33">
  <si>
    <t>不動産
取得税</t>
  </si>
  <si>
    <t>９　県　　　　　　　　税</t>
  </si>
  <si>
    <t>個　　人</t>
  </si>
  <si>
    <t xml:space="preserve">（単位：千円・％） </t>
  </si>
  <si>
    <t>　収</t>
  </si>
  <si>
    <t>事　　　　業　　　　税</t>
  </si>
  <si>
    <t>年　　　度</t>
  </si>
  <si>
    <t>県税総額</t>
  </si>
  <si>
    <t>ゴルフ場
利用税</t>
  </si>
  <si>
    <t>入</t>
  </si>
  <si>
    <t>県　　　　　　民　　　　　　税</t>
  </si>
  <si>
    <t>特別地方
消費税</t>
  </si>
  <si>
    <t>鉱区税</t>
  </si>
  <si>
    <t>自動車税</t>
  </si>
  <si>
    <t>法　　人</t>
  </si>
  <si>
    <t>軽油引取税</t>
  </si>
  <si>
    <t>狩  猟  税</t>
  </si>
  <si>
    <t>滞納繰越</t>
  </si>
  <si>
    <t>総　　額</t>
  </si>
  <si>
    <t>利 子 割</t>
  </si>
  <si>
    <t>種別割</t>
  </si>
  <si>
    <t>環境性能割</t>
  </si>
  <si>
    <t>　調</t>
  </si>
  <si>
    <t>率</t>
  </si>
  <si>
    <t>定</t>
  </si>
  <si>
    <t>額</t>
  </si>
  <si>
    <t>現年度</t>
  </si>
  <si>
    <t>令和 ３ 年度</t>
  </si>
  <si>
    <t>令和 ４ 年度</t>
  </si>
  <si>
    <t>資料：浜松財務事務所（管内）</t>
  </si>
  <si>
    <t>注1)収入率 ＝ 収入額 ÷ 調定額</t>
  </si>
  <si>
    <t>　2)目的税は狩猟税のみ。</t>
  </si>
  <si>
    <t>　3)平成26年１月１日からの財務事務の集約化に伴い、磐田財務事務所管内の一部課税／徴収業務が集約された。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</si>
</sst>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;#\-"/>
    <numFmt numFmtId="177" formatCode="###\ ###\ ##0;;#\-"/>
    <numFmt numFmtId="178" formatCode="0.00;;#\-"/>
    <numFmt numFmtId="179" formatCode="##0.00;;#\-"/>
  </numFmts>
  <fonts count="34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name val="ＭＳ Ｐゴシック"/>
      <family val="3"/>
    </font>
    <font>
      <sz val="14"/>
      <name val="ＭＳ 明朝"/>
      <family val="1"/>
    </font>
    <font>
      <b/>
      <sz val="15"/>
      <name val="ＭＳ Ｐゴシック"/>
      <family val="3"/>
    </font>
    <font>
      <b/>
      <sz val="13"/>
      <name val="ＭＳ Ｐゴシック"/>
      <family val="3"/>
    </font>
    <font>
      <i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ゴシック"/>
      <family val="3"/>
    </font>
    <font>
      <sz val="8"/>
      <name val="ＭＳ 明朝"/>
      <family val="1"/>
    </font>
    <font>
      <sz val="10"/>
      <color indexed="10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8.5"/>
      <color indexed="8"/>
      <name val="ＭＳ 明朝"/>
      <family val="1"/>
    </font>
    <font>
      <sz val="8.5"/>
      <name val="ＭＳ 明朝"/>
      <family val="1"/>
    </font>
    <font>
      <sz val="8.5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8.5"/>
      <color indexed="8"/>
      <name val="ＭＳ ゴシック"/>
      <family val="3"/>
    </font>
    <font>
      <b/>
      <sz val="8.5"/>
      <color indexed="8"/>
      <name val="ＭＳ 明朝"/>
      <family val="1"/>
    </font>
    <font>
      <sz val="8"/>
      <color indexed="10"/>
      <name val="ＭＳ 明朝"/>
      <family val="1"/>
    </font>
    <font>
      <sz val="9"/>
      <color indexed="8"/>
      <name val="ＭＳ Ｐゴシック"/>
      <family val="3"/>
    </font>
    <font>
      <sz val="8"/>
      <color indexed="10"/>
      <name val="ＦＡ 明朝"/>
      <family val="3"/>
    </font>
    <font>
      <sz val="8"/>
      <name val="ＦＡ 明朝"/>
      <family val="3"/>
    </font>
    <font>
      <sz val="6"/>
      <name val="游ゴシック"/>
      <family val="3"/>
    </font>
    <font>
      <sz val="7"/>
      <name val="ＭＳ 明朝"/>
      <family val="1"/>
    </font>
    <font>
      <sz val="6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2" borderId="1" applyNumberFormat="0" applyAlignment="0" applyProtection="0"/>
    <xf numFmtId="0" fontId="5" fillId="14" borderId="0" applyNumberFormat="0" applyBorder="0" applyAlignment="0" applyProtection="0"/>
    <xf numFmtId="9" fontId="0" fillId="0" borderId="0" applyFill="0" applyBorder="0" applyAlignment="0" applyProtection="0"/>
    <xf numFmtId="0" fontId="0" fillId="3" borderId="2" applyNumberFormat="0" applyAlignment="0" applyProtection="0"/>
    <xf numFmtId="0" fontId="5" fillId="0" borderId="3" applyNumberFormat="0" applyFill="0" applyAlignment="0" applyProtection="0"/>
    <xf numFmtId="0" fontId="5" fillId="15" borderId="0" applyNumberFormat="0" applyBorder="0" applyAlignment="0" applyProtection="0"/>
    <xf numFmtId="0" fontId="8" fillId="16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5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8" fillId="16" borderId="9" applyNumberFormat="0" applyAlignment="0" applyProtection="0"/>
    <xf numFmtId="0" fontId="1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5" fillId="7" borderId="4" applyNumberFormat="0" applyAlignment="0" applyProtection="0"/>
    <xf numFmtId="0" fontId="5" fillId="0" borderId="0">
      <alignment/>
      <protection/>
    </xf>
    <xf numFmtId="0" fontId="9" fillId="0" borderId="0">
      <alignment/>
      <protection/>
    </xf>
    <xf numFmtId="0" fontId="5" fillId="6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4" fillId="0" borderId="0" xfId="0" applyFont="1" applyFill="1" applyAlignment="1">
      <alignment vertical="center"/>
    </xf>
    <xf numFmtId="49" fontId="15" fillId="0" borderId="0" xfId="62" applyNumberFormat="1" applyFont="1" applyFill="1" applyBorder="1" applyAlignment="1" applyProtection="1">
      <alignment vertical="center"/>
      <protection/>
    </xf>
    <xf numFmtId="49" fontId="16" fillId="0" borderId="0" xfId="62" applyNumberFormat="1" applyFont="1" applyFill="1" applyBorder="1" applyAlignment="1" applyProtection="1">
      <alignment vertical="center"/>
      <protection/>
    </xf>
    <xf numFmtId="0" fontId="15" fillId="0" borderId="0" xfId="62" applyFont="1" applyFill="1" applyBorder="1" applyAlignment="1" applyProtection="1">
      <alignment vertical="center"/>
      <protection/>
    </xf>
    <xf numFmtId="0" fontId="15" fillId="0" borderId="0" xfId="62" applyFont="1" applyFill="1" applyAlignment="1" applyProtection="1">
      <alignment vertical="center"/>
      <protection/>
    </xf>
    <xf numFmtId="49" fontId="17" fillId="0" borderId="0" xfId="62" applyNumberFormat="1" applyFont="1" applyFill="1" applyBorder="1" applyAlignment="1" applyProtection="1">
      <alignment/>
      <protection/>
    </xf>
    <xf numFmtId="0" fontId="18" fillId="0" borderId="0" xfId="61" applyFont="1" applyFill="1" applyBorder="1" applyAlignment="1">
      <alignment/>
      <protection/>
    </xf>
    <xf numFmtId="49" fontId="19" fillId="0" borderId="10" xfId="62" applyNumberFormat="1" applyFont="1" applyFill="1" applyBorder="1" applyAlignment="1" applyProtection="1">
      <alignment/>
      <protection/>
    </xf>
    <xf numFmtId="0" fontId="19" fillId="0" borderId="10" xfId="62" applyFont="1" applyFill="1" applyBorder="1" applyAlignment="1" applyProtection="1">
      <alignment/>
      <protection/>
    </xf>
    <xf numFmtId="0" fontId="19" fillId="0" borderId="10" xfId="62" applyFont="1" applyFill="1" applyBorder="1" applyAlignment="1" applyProtection="1">
      <alignment vertical="top"/>
      <protection/>
    </xf>
    <xf numFmtId="0" fontId="19" fillId="0" borderId="10" xfId="62" applyFont="1" applyFill="1" applyBorder="1" applyAlignment="1" applyProtection="1">
      <alignment horizontal="right" vertical="center"/>
      <protection/>
    </xf>
    <xf numFmtId="49" fontId="19" fillId="0" borderId="11" xfId="62" applyNumberFormat="1" applyFont="1" applyFill="1" applyBorder="1" applyAlignment="1" applyProtection="1">
      <alignment horizontal="center" vertical="center"/>
      <protection/>
    </xf>
    <xf numFmtId="49" fontId="19" fillId="0" borderId="11" xfId="62" applyNumberFormat="1" applyFont="1" applyFill="1" applyBorder="1" applyAlignment="1" applyProtection="1">
      <alignment horizontal="center" vertical="center" wrapText="1"/>
      <protection/>
    </xf>
    <xf numFmtId="49" fontId="19" fillId="0" borderId="12" xfId="62" applyNumberFormat="1" applyFont="1" applyFill="1" applyBorder="1" applyAlignment="1" applyProtection="1">
      <alignment horizontal="center" vertical="center"/>
      <protection/>
    </xf>
    <xf numFmtId="49" fontId="19" fillId="0" borderId="13" xfId="62" applyNumberFormat="1" applyFont="1" applyFill="1" applyBorder="1" applyAlignment="1" applyProtection="1">
      <alignment horizontal="center" vertical="center"/>
      <protection/>
    </xf>
    <xf numFmtId="49" fontId="19" fillId="0" borderId="14" xfId="62" applyNumberFormat="1" applyFont="1" applyFill="1" applyBorder="1" applyAlignment="1" applyProtection="1">
      <alignment horizontal="center" vertical="center"/>
      <protection/>
    </xf>
    <xf numFmtId="49" fontId="19" fillId="0" borderId="12" xfId="62" applyNumberFormat="1" applyFont="1" applyFill="1" applyBorder="1" applyAlignment="1" applyProtection="1">
      <alignment horizontal="center" vertical="center" wrapText="1"/>
      <protection/>
    </xf>
    <xf numFmtId="49" fontId="20" fillId="0" borderId="0" xfId="50" applyNumberFormat="1" applyFont="1" applyFill="1" applyBorder="1" applyAlignment="1" applyProtection="1">
      <alignment/>
      <protection/>
    </xf>
    <xf numFmtId="176" fontId="20" fillId="0" borderId="15" xfId="50" applyNumberFormat="1" applyFont="1" applyFill="1" applyBorder="1" applyAlignment="1" applyProtection="1">
      <alignment/>
      <protection/>
    </xf>
    <xf numFmtId="176" fontId="20" fillId="0" borderId="0" xfId="50" applyNumberFormat="1" applyFont="1" applyFill="1" applyAlignment="1" applyProtection="1">
      <alignment/>
      <protection/>
    </xf>
    <xf numFmtId="176" fontId="20" fillId="0" borderId="0" xfId="50" applyNumberFormat="1" applyFont="1" applyFill="1" applyAlignment="1" applyProtection="1">
      <alignment horizontal="center"/>
      <protection/>
    </xf>
    <xf numFmtId="176" fontId="20" fillId="0" borderId="0" xfId="50" applyNumberFormat="1" applyFont="1" applyFill="1" applyBorder="1" applyAlignment="1" applyProtection="1">
      <alignment/>
      <protection/>
    </xf>
    <xf numFmtId="49" fontId="20" fillId="0" borderId="0" xfId="50" applyNumberFormat="1" applyFont="1" applyFill="1" applyBorder="1" applyAlignment="1" applyProtection="1">
      <alignment/>
      <protection locked="0"/>
    </xf>
    <xf numFmtId="49" fontId="20" fillId="0" borderId="0" xfId="50" applyNumberFormat="1" applyFont="1" applyFill="1" applyBorder="1" applyAlignment="1" applyProtection="1">
      <alignment horizontal="right"/>
      <protection locked="0"/>
    </xf>
    <xf numFmtId="49" fontId="21" fillId="0" borderId="16" xfId="50" applyNumberFormat="1" applyFont="1" applyFill="1" applyBorder="1" applyAlignment="1" applyProtection="1">
      <alignment/>
      <protection locked="0"/>
    </xf>
    <xf numFmtId="177" fontId="21" fillId="0" borderId="0" xfId="50" applyNumberFormat="1" applyFont="1" applyFill="1" applyBorder="1" applyAlignment="1" applyProtection="1">
      <alignment/>
      <protection/>
    </xf>
    <xf numFmtId="177" fontId="21" fillId="0" borderId="0" xfId="50" applyNumberFormat="1" applyFont="1" applyFill="1" applyBorder="1" applyAlignment="1" applyProtection="1">
      <alignment/>
      <protection locked="0"/>
    </xf>
    <xf numFmtId="49" fontId="20" fillId="0" borderId="0" xfId="50" applyNumberFormat="1" applyFont="1" applyFill="1" applyBorder="1" applyAlignment="1" applyProtection="1">
      <alignment horizontal="distributed"/>
      <protection/>
    </xf>
    <xf numFmtId="49" fontId="21" fillId="0" borderId="16" xfId="50" applyNumberFormat="1" applyFont="1" applyFill="1" applyBorder="1" applyAlignment="1" applyProtection="1">
      <alignment/>
      <protection/>
    </xf>
    <xf numFmtId="177" fontId="22" fillId="0" borderId="0" xfId="50" applyNumberFormat="1" applyFont="1" applyFill="1" applyBorder="1" applyAlignment="1" applyProtection="1">
      <alignment horizontal="right" wrapText="1"/>
      <protection/>
    </xf>
    <xf numFmtId="177" fontId="23" fillId="0" borderId="0" xfId="50" applyNumberFormat="1" applyFont="1" applyFill="1" applyBorder="1" applyAlignment="1" applyProtection="1">
      <alignment/>
      <protection/>
    </xf>
    <xf numFmtId="49" fontId="24" fillId="0" borderId="0" xfId="50" applyNumberFormat="1" applyFont="1" applyFill="1" applyBorder="1" applyAlignment="1" applyProtection="1">
      <alignment/>
      <protection locked="0"/>
    </xf>
    <xf numFmtId="49" fontId="24" fillId="0" borderId="0" xfId="50" applyNumberFormat="1" applyFont="1" applyFill="1" applyBorder="1" applyAlignment="1" applyProtection="1">
      <alignment horizontal="right"/>
      <protection locked="0"/>
    </xf>
    <xf numFmtId="49" fontId="25" fillId="0" borderId="16" xfId="50" applyNumberFormat="1" applyFont="1" applyFill="1" applyBorder="1" applyAlignment="1" applyProtection="1">
      <alignment/>
      <protection locked="0"/>
    </xf>
    <xf numFmtId="49" fontId="24" fillId="0" borderId="0" xfId="50" applyNumberFormat="1" applyFont="1" applyFill="1" applyBorder="1" applyAlignment="1" applyProtection="1">
      <alignment/>
      <protection/>
    </xf>
    <xf numFmtId="49" fontId="24" fillId="0" borderId="0" xfId="50" applyNumberFormat="1" applyFont="1" applyFill="1" applyBorder="1" applyAlignment="1" applyProtection="1">
      <alignment horizontal="distributed"/>
      <protection/>
    </xf>
    <xf numFmtId="49" fontId="25" fillId="0" borderId="16" xfId="50" applyNumberFormat="1" applyFont="1" applyFill="1" applyBorder="1" applyAlignment="1" applyProtection="1">
      <alignment/>
      <protection/>
    </xf>
    <xf numFmtId="49" fontId="20" fillId="0" borderId="16" xfId="50" applyNumberFormat="1" applyFont="1" applyFill="1" applyBorder="1" applyAlignment="1" applyProtection="1">
      <alignment/>
      <protection/>
    </xf>
    <xf numFmtId="176" fontId="20" fillId="0" borderId="0" xfId="50" applyNumberFormat="1" applyFont="1" applyFill="1" applyBorder="1" applyAlignment="1" applyProtection="1">
      <alignment horizontal="center"/>
      <protection/>
    </xf>
    <xf numFmtId="49" fontId="21" fillId="0" borderId="0" xfId="50" applyNumberFormat="1" applyFont="1" applyFill="1" applyBorder="1" applyAlignment="1" applyProtection="1">
      <alignment/>
      <protection locked="0"/>
    </xf>
    <xf numFmtId="177" fontId="21" fillId="0" borderId="15" xfId="50" applyNumberFormat="1" applyFont="1" applyFill="1" applyBorder="1" applyAlignment="1" applyProtection="1">
      <alignment/>
      <protection/>
    </xf>
    <xf numFmtId="178" fontId="20" fillId="0" borderId="0" xfId="50" applyNumberFormat="1" applyFont="1" applyFill="1" applyBorder="1" applyAlignment="1" applyProtection="1">
      <alignment horizontal="right"/>
      <protection/>
    </xf>
    <xf numFmtId="176" fontId="26" fillId="0" borderId="0" xfId="50" applyNumberFormat="1" applyFont="1" applyFill="1" applyBorder="1" applyAlignment="1" applyProtection="1">
      <alignment/>
      <protection locked="0"/>
    </xf>
    <xf numFmtId="179" fontId="21" fillId="0" borderId="15" xfId="50" applyNumberFormat="1" applyFont="1" applyFill="1" applyBorder="1" applyAlignment="1" applyProtection="1">
      <alignment horizontal="right"/>
      <protection/>
    </xf>
    <xf numFmtId="179" fontId="21" fillId="0" borderId="0" xfId="50" applyNumberFormat="1" applyFont="1" applyFill="1" applyBorder="1" applyAlignment="1" applyProtection="1">
      <alignment horizontal="right"/>
      <protection/>
    </xf>
    <xf numFmtId="49" fontId="21" fillId="0" borderId="0" xfId="50" applyNumberFormat="1" applyFont="1" applyFill="1" applyBorder="1" applyAlignment="1" applyProtection="1">
      <alignment/>
      <protection/>
    </xf>
    <xf numFmtId="49" fontId="20" fillId="0" borderId="10" xfId="50" applyNumberFormat="1" applyFont="1" applyFill="1" applyBorder="1" applyAlignment="1" applyProtection="1">
      <alignment vertical="center"/>
      <protection/>
    </xf>
    <xf numFmtId="176" fontId="20" fillId="0" borderId="17" xfId="50" applyNumberFormat="1" applyFont="1" applyFill="1" applyBorder="1" applyAlignment="1" applyProtection="1">
      <alignment vertical="center"/>
      <protection/>
    </xf>
    <xf numFmtId="176" fontId="20" fillId="0" borderId="10" xfId="50" applyNumberFormat="1" applyFont="1" applyFill="1" applyBorder="1" applyAlignment="1" applyProtection="1">
      <alignment vertical="center"/>
      <protection/>
    </xf>
    <xf numFmtId="49" fontId="19" fillId="0" borderId="18" xfId="62" applyNumberFormat="1" applyFont="1" applyFill="1" applyBorder="1" applyAlignment="1" applyProtection="1">
      <alignment horizontal="left" indent="1"/>
      <protection/>
    </xf>
    <xf numFmtId="49" fontId="19" fillId="0" borderId="18" xfId="62" applyNumberFormat="1" applyFont="1" applyFill="1" applyBorder="1" applyAlignment="1" applyProtection="1">
      <alignment/>
      <protection/>
    </xf>
    <xf numFmtId="0" fontId="22" fillId="0" borderId="18" xfId="62" applyFont="1" applyFill="1" applyBorder="1" applyAlignment="1" applyProtection="1">
      <alignment/>
      <protection/>
    </xf>
    <xf numFmtId="49" fontId="19" fillId="0" borderId="0" xfId="62" applyNumberFormat="1" applyFont="1" applyFill="1" applyBorder="1" applyAlignment="1" applyProtection="1">
      <alignment horizontal="left" indent="1"/>
      <protection/>
    </xf>
    <xf numFmtId="49" fontId="19" fillId="0" borderId="0" xfId="62" applyNumberFormat="1" applyFont="1" applyFill="1" applyBorder="1" applyAlignment="1" applyProtection="1">
      <alignment horizontal="left"/>
      <protection/>
    </xf>
    <xf numFmtId="49" fontId="19" fillId="0" borderId="0" xfId="62" applyNumberFormat="1" applyFont="1" applyFill="1" applyBorder="1" applyAlignment="1" applyProtection="1">
      <alignment vertical="top"/>
      <protection/>
    </xf>
    <xf numFmtId="0" fontId="27" fillId="0" borderId="0" xfId="62" applyFont="1" applyFill="1" applyBorder="1" applyAlignment="1" applyProtection="1">
      <alignment vertical="center"/>
      <protection/>
    </xf>
    <xf numFmtId="0" fontId="19" fillId="0" borderId="0" xfId="62" applyFont="1" applyFill="1" applyBorder="1" applyAlignment="1">
      <alignment horizontal="left"/>
      <protection/>
    </xf>
    <xf numFmtId="0" fontId="19" fillId="0" borderId="0" xfId="62" applyFont="1" applyFill="1" applyBorder="1" applyAlignment="1" applyProtection="1">
      <alignment vertical="center"/>
      <protection/>
    </xf>
    <xf numFmtId="0" fontId="20" fillId="0" borderId="0" xfId="0" applyFont="1" applyFill="1" applyAlignment="1">
      <alignment/>
    </xf>
    <xf numFmtId="0" fontId="28" fillId="0" borderId="0" xfId="0" applyFont="1" applyFill="1" applyAlignment="1">
      <alignment vertical="center"/>
    </xf>
    <xf numFmtId="0" fontId="29" fillId="0" borderId="0" xfId="62" applyFont="1" applyFill="1" applyAlignment="1" applyProtection="1">
      <alignment horizontal="right" vertical="center"/>
      <protection/>
    </xf>
    <xf numFmtId="0" fontId="27" fillId="0" borderId="0" xfId="62" applyFont="1" applyFill="1" applyAlignment="1" applyProtection="1">
      <alignment vertical="center"/>
      <protection/>
    </xf>
    <xf numFmtId="38" fontId="29" fillId="0" borderId="0" xfId="50" applyFont="1" applyFill="1" applyAlignment="1" applyProtection="1">
      <alignment vertical="center"/>
      <protection/>
    </xf>
    <xf numFmtId="0" fontId="29" fillId="0" borderId="0" xfId="62" applyFont="1" applyFill="1" applyBorder="1" applyAlignment="1" applyProtection="1">
      <alignment vertical="center"/>
      <protection/>
    </xf>
    <xf numFmtId="0" fontId="5" fillId="0" borderId="0" xfId="61" applyFill="1">
      <alignment/>
      <protection/>
    </xf>
    <xf numFmtId="0" fontId="30" fillId="0" borderId="0" xfId="62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177" fontId="25" fillId="0" borderId="0" xfId="0" applyNumberFormat="1" applyFont="1" applyFill="1" applyAlignment="1">
      <alignment shrinkToFit="1"/>
    </xf>
    <xf numFmtId="177" fontId="25" fillId="0" borderId="0" xfId="0" applyNumberFormat="1" applyFont="1" applyFill="1" applyAlignment="1">
      <alignment/>
    </xf>
    <xf numFmtId="177" fontId="25" fillId="0" borderId="0" xfId="0" applyNumberFormat="1" applyFont="1" applyFill="1" applyAlignment="1">
      <alignment horizontal="right"/>
    </xf>
    <xf numFmtId="179" fontId="25" fillId="0" borderId="0" xfId="0" applyNumberFormat="1" applyFont="1" applyFill="1" applyAlignment="1">
      <alignment/>
    </xf>
    <xf numFmtId="179" fontId="25" fillId="0" borderId="0" xfId="0" applyNumberFormat="1" applyFont="1" applyFill="1" applyAlignment="1">
      <alignment horizontal="right"/>
    </xf>
    <xf numFmtId="49" fontId="19" fillId="0" borderId="19" xfId="62" applyNumberFormat="1" applyFont="1" applyFill="1" applyBorder="1" applyAlignment="1" applyProtection="1">
      <alignment horizontal="center" vertical="center" wrapText="1"/>
      <protection/>
    </xf>
    <xf numFmtId="49" fontId="19" fillId="0" borderId="20" xfId="62" applyNumberFormat="1" applyFont="1" applyFill="1" applyBorder="1" applyAlignment="1" applyProtection="1">
      <alignment horizontal="center" vertical="center"/>
      <protection/>
    </xf>
    <xf numFmtId="49" fontId="19" fillId="0" borderId="12" xfId="62" applyNumberFormat="1" applyFont="1" applyFill="1" applyBorder="1" applyAlignment="1" applyProtection="1">
      <alignment horizontal="center" vertical="center"/>
      <protection/>
    </xf>
    <xf numFmtId="49" fontId="19" fillId="0" borderId="21" xfId="62" applyNumberFormat="1" applyFont="1" applyFill="1" applyBorder="1" applyAlignment="1" applyProtection="1">
      <alignment horizontal="center" vertical="center" wrapText="1"/>
      <protection/>
    </xf>
    <xf numFmtId="49" fontId="19" fillId="0" borderId="16" xfId="62" applyNumberFormat="1" applyFont="1" applyFill="1" applyBorder="1" applyAlignment="1" applyProtection="1">
      <alignment horizontal="center" vertical="center"/>
      <protection/>
    </xf>
    <xf numFmtId="49" fontId="19" fillId="0" borderId="11" xfId="62" applyNumberFormat="1" applyFont="1" applyFill="1" applyBorder="1" applyAlignment="1" applyProtection="1">
      <alignment horizontal="center" vertical="center"/>
      <protection/>
    </xf>
    <xf numFmtId="49" fontId="19" fillId="0" borderId="19" xfId="62" applyNumberFormat="1" applyFont="1" applyFill="1" applyBorder="1" applyAlignment="1" applyProtection="1">
      <alignment horizontal="center" vertical="center"/>
      <protection/>
    </xf>
    <xf numFmtId="49" fontId="19" fillId="0" borderId="22" xfId="62" applyNumberFormat="1" applyFont="1" applyFill="1" applyBorder="1" applyAlignment="1" applyProtection="1">
      <alignment horizontal="center" vertical="center" wrapText="1"/>
      <protection/>
    </xf>
    <xf numFmtId="49" fontId="19" fillId="0" borderId="23" xfId="62" applyNumberFormat="1" applyFont="1" applyFill="1" applyBorder="1" applyAlignment="1" applyProtection="1">
      <alignment horizontal="center" vertical="center" wrapText="1"/>
      <protection/>
    </xf>
    <xf numFmtId="49" fontId="19" fillId="0" borderId="11" xfId="62" applyNumberFormat="1" applyFont="1" applyFill="1" applyBorder="1" applyAlignment="1" applyProtection="1">
      <alignment horizontal="center" vertical="center" wrapText="1"/>
      <protection/>
    </xf>
    <xf numFmtId="49" fontId="19" fillId="0" borderId="15" xfId="62" applyNumberFormat="1" applyFont="1" applyFill="1" applyBorder="1" applyAlignment="1" applyProtection="1">
      <alignment horizontal="center" vertical="center"/>
      <protection/>
    </xf>
    <xf numFmtId="49" fontId="19" fillId="0" borderId="23" xfId="62" applyNumberFormat="1" applyFont="1" applyFill="1" applyBorder="1" applyAlignment="1" applyProtection="1">
      <alignment horizontal="center" vertical="center"/>
      <protection/>
    </xf>
    <xf numFmtId="49" fontId="17" fillId="0" borderId="0" xfId="62" applyNumberFormat="1" applyFont="1" applyFill="1" applyBorder="1" applyAlignment="1" applyProtection="1">
      <alignment horizontal="center"/>
      <protection/>
    </xf>
    <xf numFmtId="49" fontId="19" fillId="0" borderId="18" xfId="62" applyNumberFormat="1" applyFont="1" applyFill="1" applyBorder="1" applyAlignment="1" applyProtection="1">
      <alignment horizontal="center" vertical="center"/>
      <protection/>
    </xf>
    <xf numFmtId="49" fontId="19" fillId="0" borderId="0" xfId="62" applyNumberFormat="1" applyFont="1" applyFill="1" applyBorder="1" applyAlignment="1" applyProtection="1">
      <alignment horizontal="center" vertical="center"/>
      <protection/>
    </xf>
    <xf numFmtId="49" fontId="19" fillId="0" borderId="24" xfId="62" applyNumberFormat="1" applyFont="1" applyFill="1" applyBorder="1" applyAlignment="1" applyProtection="1">
      <alignment horizontal="center" vertical="center"/>
      <protection/>
    </xf>
    <xf numFmtId="49" fontId="19" fillId="0" borderId="21" xfId="62" applyNumberFormat="1" applyFont="1" applyFill="1" applyBorder="1" applyAlignment="1" applyProtection="1">
      <alignment horizontal="center" vertical="center"/>
      <protection/>
    </xf>
    <xf numFmtId="49" fontId="19" fillId="0" borderId="22" xfId="62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P 239-240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="91" zoomScaleNormal="91" zoomScaleSheetLayoutView="110" zoomScalePageLayoutView="0" workbookViewId="0" topLeftCell="A1">
      <selection activeCell="T4" sqref="A4:IV4"/>
    </sheetView>
  </sheetViews>
  <sheetFormatPr defaultColWidth="9.00390625" defaultRowHeight="13.5"/>
  <cols>
    <col min="1" max="1" width="1.12109375" style="1" customWidth="1"/>
    <col min="2" max="2" width="10.125" style="1" customWidth="1"/>
    <col min="3" max="3" width="1.12109375" style="1" customWidth="1"/>
    <col min="4" max="7" width="10.50390625" style="1" customWidth="1"/>
    <col min="8" max="8" width="9.125" style="1" customWidth="1"/>
    <col min="9" max="9" width="10.50390625" style="1" customWidth="1"/>
    <col min="10" max="10" width="12.25390625" style="1" customWidth="1"/>
    <col min="11" max="12" width="10.50390625" style="1" customWidth="1"/>
    <col min="13" max="13" width="10.125" style="1" customWidth="1"/>
    <col min="14" max="15" width="9.125" style="1" customWidth="1"/>
    <col min="16" max="16" width="10.125" style="1" customWidth="1"/>
    <col min="17" max="18" width="10.375" style="1" customWidth="1"/>
    <col min="19" max="19" width="10.50390625" style="1" customWidth="1"/>
    <col min="20" max="20" width="9.50390625" style="1" customWidth="1"/>
    <col min="21" max="21" width="9.00390625" style="1" bestFit="1" customWidth="1"/>
    <col min="22" max="16384" width="9.00390625" style="1" customWidth="1"/>
  </cols>
  <sheetData>
    <row r="1" spans="1:19" ht="33" customHeight="1">
      <c r="A1" s="3"/>
      <c r="B1" s="4"/>
      <c r="C1" s="3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24.75" customHeight="1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7"/>
      <c r="L2" s="8"/>
      <c r="M2" s="8"/>
      <c r="N2" s="8"/>
      <c r="O2" s="8"/>
      <c r="P2" s="8"/>
      <c r="Q2" s="8"/>
      <c r="R2" s="8"/>
      <c r="S2" s="8"/>
    </row>
    <row r="3" spans="1:19" ht="18" customHeight="1">
      <c r="A3" s="9"/>
      <c r="B3" s="9"/>
      <c r="C3" s="9"/>
      <c r="D3" s="10"/>
      <c r="E3" s="10"/>
      <c r="F3" s="10"/>
      <c r="G3" s="10"/>
      <c r="H3" s="10"/>
      <c r="I3" s="10"/>
      <c r="J3" s="11"/>
      <c r="K3" s="10"/>
      <c r="L3" s="10"/>
      <c r="M3" s="10"/>
      <c r="N3" s="10"/>
      <c r="O3" s="10"/>
      <c r="P3" s="10"/>
      <c r="Q3" s="10"/>
      <c r="R3" s="10"/>
      <c r="S3" s="12" t="s">
        <v>3</v>
      </c>
    </row>
    <row r="4" spans="1:19" ht="18" customHeight="1">
      <c r="A4" s="87" t="s">
        <v>6</v>
      </c>
      <c r="B4" s="87"/>
      <c r="C4" s="87"/>
      <c r="D4" s="80" t="s">
        <v>7</v>
      </c>
      <c r="E4" s="87" t="s">
        <v>10</v>
      </c>
      <c r="F4" s="87"/>
      <c r="G4" s="87"/>
      <c r="H4" s="90"/>
      <c r="I4" s="91" t="s">
        <v>5</v>
      </c>
      <c r="J4" s="87"/>
      <c r="K4" s="90"/>
      <c r="L4" s="77" t="s">
        <v>0</v>
      </c>
      <c r="M4" s="74" t="s">
        <v>8</v>
      </c>
      <c r="N4" s="77" t="s">
        <v>11</v>
      </c>
      <c r="O4" s="80" t="s">
        <v>12</v>
      </c>
      <c r="P4" s="81" t="s">
        <v>13</v>
      </c>
      <c r="Q4" s="77"/>
      <c r="R4" s="74" t="s">
        <v>15</v>
      </c>
      <c r="S4" s="81" t="s">
        <v>16</v>
      </c>
    </row>
    <row r="5" spans="1:19" ht="18" customHeight="1">
      <c r="A5" s="88"/>
      <c r="B5" s="88"/>
      <c r="C5" s="88"/>
      <c r="D5" s="75"/>
      <c r="E5" s="89"/>
      <c r="F5" s="89"/>
      <c r="G5" s="89"/>
      <c r="H5" s="79"/>
      <c r="I5" s="85"/>
      <c r="J5" s="89"/>
      <c r="K5" s="79"/>
      <c r="L5" s="78"/>
      <c r="M5" s="75"/>
      <c r="N5" s="78"/>
      <c r="O5" s="75"/>
      <c r="P5" s="82"/>
      <c r="Q5" s="83"/>
      <c r="R5" s="75"/>
      <c r="S5" s="84"/>
    </row>
    <row r="6" spans="1:19" ht="21.75" customHeight="1">
      <c r="A6" s="89"/>
      <c r="B6" s="89"/>
      <c r="C6" s="89"/>
      <c r="D6" s="76"/>
      <c r="E6" s="13" t="s">
        <v>18</v>
      </c>
      <c r="F6" s="13" t="s">
        <v>14</v>
      </c>
      <c r="G6" s="13" t="s">
        <v>2</v>
      </c>
      <c r="H6" s="13" t="s">
        <v>19</v>
      </c>
      <c r="I6" s="15" t="s">
        <v>18</v>
      </c>
      <c r="J6" s="16" t="s">
        <v>14</v>
      </c>
      <c r="K6" s="17" t="s">
        <v>2</v>
      </c>
      <c r="L6" s="79"/>
      <c r="M6" s="76"/>
      <c r="N6" s="79"/>
      <c r="O6" s="76"/>
      <c r="P6" s="18" t="s">
        <v>20</v>
      </c>
      <c r="Q6" s="14" t="s">
        <v>21</v>
      </c>
      <c r="R6" s="76"/>
      <c r="S6" s="85"/>
    </row>
    <row r="7" spans="1:19" ht="24.75" customHeight="1">
      <c r="A7" s="19"/>
      <c r="B7" s="19"/>
      <c r="C7" s="19"/>
      <c r="D7" s="20"/>
      <c r="E7" s="21"/>
      <c r="F7" s="21"/>
      <c r="G7" s="21"/>
      <c r="H7" s="21" t="s">
        <v>22</v>
      </c>
      <c r="I7" s="21"/>
      <c r="J7" s="22" t="s">
        <v>24</v>
      </c>
      <c r="K7" s="21"/>
      <c r="L7" s="22" t="s">
        <v>25</v>
      </c>
      <c r="M7" s="22"/>
      <c r="N7" s="21"/>
      <c r="O7" s="21"/>
      <c r="P7" s="21"/>
      <c r="Q7" s="21"/>
      <c r="R7" s="21"/>
      <c r="S7" s="23"/>
    </row>
    <row r="8" spans="1:19" ht="19.5" customHeight="1">
      <c r="A8" s="24"/>
      <c r="B8" s="25" t="s">
        <v>27</v>
      </c>
      <c r="C8" s="26"/>
      <c r="D8" s="27">
        <f>SUM(D9:D10)</f>
        <v>92723220</v>
      </c>
      <c r="E8" s="27">
        <f>SUM(E9:E10)</f>
        <v>22085240</v>
      </c>
      <c r="F8" s="27">
        <f>SUM(F9:F10)</f>
        <v>2547290</v>
      </c>
      <c r="G8" s="27">
        <f>SUM(G9:G10)</f>
        <v>19537950</v>
      </c>
      <c r="H8" s="27">
        <v>0</v>
      </c>
      <c r="I8" s="27">
        <f aca="true" t="shared" si="0" ref="I8:O8">SUM(I9:I10)</f>
        <v>44989393</v>
      </c>
      <c r="J8" s="27">
        <f t="shared" si="0"/>
        <v>43536961</v>
      </c>
      <c r="K8" s="27">
        <f t="shared" si="0"/>
        <v>1452432</v>
      </c>
      <c r="L8" s="27">
        <f t="shared" si="0"/>
        <v>2515366</v>
      </c>
      <c r="M8" s="27">
        <f t="shared" si="0"/>
        <v>562482</v>
      </c>
      <c r="N8" s="28">
        <f t="shared" si="0"/>
        <v>0</v>
      </c>
      <c r="O8" s="27">
        <f t="shared" si="0"/>
        <v>1057</v>
      </c>
      <c r="P8" s="27">
        <v>12862373</v>
      </c>
      <c r="Q8" s="27">
        <f>SUM(Q9:Q10)</f>
        <v>1114674</v>
      </c>
      <c r="R8" s="27">
        <f>SUM(R9:R10)</f>
        <v>8584756</v>
      </c>
      <c r="S8" s="27">
        <f>SUM(S9:S10)</f>
        <v>7881</v>
      </c>
    </row>
    <row r="9" spans="1:19" ht="19.5" customHeight="1">
      <c r="A9" s="19"/>
      <c r="B9" s="29" t="s">
        <v>26</v>
      </c>
      <c r="C9" s="30"/>
      <c r="D9" s="27">
        <f>E9+I9+L9+M9+N9+O9+P9+Q9+R9+S9-1</f>
        <v>91806376</v>
      </c>
      <c r="E9" s="27">
        <f>F9+G9</f>
        <v>21412006</v>
      </c>
      <c r="F9" s="27">
        <v>2522965</v>
      </c>
      <c r="G9" s="27">
        <v>18889041</v>
      </c>
      <c r="H9" s="27">
        <v>0</v>
      </c>
      <c r="I9" s="27">
        <f>J9+K9</f>
        <v>44852181</v>
      </c>
      <c r="J9" s="27">
        <v>43428944</v>
      </c>
      <c r="K9" s="27">
        <v>1423237</v>
      </c>
      <c r="L9" s="27">
        <v>2484533</v>
      </c>
      <c r="M9" s="27">
        <v>562482</v>
      </c>
      <c r="N9" s="28">
        <v>0</v>
      </c>
      <c r="O9" s="27">
        <v>1057</v>
      </c>
      <c r="P9" s="27">
        <v>12786807</v>
      </c>
      <c r="Q9" s="27">
        <v>1114674</v>
      </c>
      <c r="R9" s="27">
        <v>8584756</v>
      </c>
      <c r="S9" s="27">
        <v>7881</v>
      </c>
    </row>
    <row r="10" spans="1:19" ht="19.5" customHeight="1">
      <c r="A10" s="19"/>
      <c r="B10" s="29" t="s">
        <v>17</v>
      </c>
      <c r="C10" s="30"/>
      <c r="D10" s="27">
        <f>E10+I10+L10+M10+N10+O10+P10+Q10+R10+S10-1</f>
        <v>916844</v>
      </c>
      <c r="E10" s="27">
        <f>F10+G10</f>
        <v>673234</v>
      </c>
      <c r="F10" s="31">
        <v>24325</v>
      </c>
      <c r="G10" s="27">
        <v>648909</v>
      </c>
      <c r="H10" s="27">
        <v>0</v>
      </c>
      <c r="I10" s="27">
        <f>J10+K10</f>
        <v>137212</v>
      </c>
      <c r="J10" s="27">
        <v>108017</v>
      </c>
      <c r="K10" s="27">
        <v>29195</v>
      </c>
      <c r="L10" s="27">
        <v>30833</v>
      </c>
      <c r="M10" s="27">
        <v>0</v>
      </c>
      <c r="N10" s="28">
        <v>0</v>
      </c>
      <c r="O10" s="27">
        <v>0</v>
      </c>
      <c r="P10" s="27">
        <v>75566</v>
      </c>
      <c r="Q10" s="27">
        <v>0</v>
      </c>
      <c r="R10" s="32">
        <v>0</v>
      </c>
      <c r="S10" s="32">
        <v>0</v>
      </c>
    </row>
    <row r="11" spans="1:19" s="2" customFormat="1" ht="19.5" customHeight="1">
      <c r="A11" s="33"/>
      <c r="B11" s="34" t="s">
        <v>28</v>
      </c>
      <c r="C11" s="35"/>
      <c r="D11" s="69">
        <f>SUM(D12:D13)</f>
        <v>102431127</v>
      </c>
      <c r="E11" s="70">
        <f>SUM(E12:E13)</f>
        <v>22813874</v>
      </c>
      <c r="F11" s="70">
        <f>SUM(F12:F13)</f>
        <v>3297930</v>
      </c>
      <c r="G11" s="70">
        <f>SUM(G12:G13)</f>
        <v>19515944</v>
      </c>
      <c r="H11" s="70">
        <v>0</v>
      </c>
      <c r="I11" s="70">
        <f aca="true" t="shared" si="1" ref="I11:S11">SUM(I12:I13)</f>
        <v>53911176</v>
      </c>
      <c r="J11" s="70">
        <f t="shared" si="1"/>
        <v>52505032</v>
      </c>
      <c r="K11" s="70">
        <f t="shared" si="1"/>
        <v>1406144</v>
      </c>
      <c r="L11" s="70">
        <f t="shared" si="1"/>
        <v>1944063</v>
      </c>
      <c r="M11" s="70">
        <f t="shared" si="1"/>
        <v>559319</v>
      </c>
      <c r="N11" s="70">
        <f t="shared" si="1"/>
        <v>0</v>
      </c>
      <c r="O11" s="70">
        <f t="shared" si="1"/>
        <v>956</v>
      </c>
      <c r="P11" s="70">
        <f t="shared" si="1"/>
        <v>12892015</v>
      </c>
      <c r="Q11" s="70">
        <f t="shared" si="1"/>
        <v>1457251</v>
      </c>
      <c r="R11" s="70">
        <f t="shared" si="1"/>
        <v>8844788</v>
      </c>
      <c r="S11" s="70">
        <f t="shared" si="1"/>
        <v>7685</v>
      </c>
    </row>
    <row r="12" spans="1:19" s="2" customFormat="1" ht="19.5" customHeight="1">
      <c r="A12" s="36"/>
      <c r="B12" s="37" t="s">
        <v>26</v>
      </c>
      <c r="C12" s="38"/>
      <c r="D12" s="69">
        <f>E12+I12+L12+M12+N12+O12+P12+Q12+R12+S12</f>
        <v>101758861</v>
      </c>
      <c r="E12" s="70">
        <f>F12+G12</f>
        <v>22302739</v>
      </c>
      <c r="F12" s="70">
        <v>3285122</v>
      </c>
      <c r="G12" s="70">
        <v>19017617</v>
      </c>
      <c r="H12" s="71">
        <v>0</v>
      </c>
      <c r="I12" s="70">
        <f>J12+K12</f>
        <v>53852799</v>
      </c>
      <c r="J12" s="70">
        <v>52474936</v>
      </c>
      <c r="K12" s="70">
        <v>1377863</v>
      </c>
      <c r="L12" s="70">
        <v>1914992</v>
      </c>
      <c r="M12" s="70">
        <v>559319</v>
      </c>
      <c r="N12" s="71">
        <v>0</v>
      </c>
      <c r="O12" s="70">
        <v>956</v>
      </c>
      <c r="P12" s="70">
        <v>12818332</v>
      </c>
      <c r="Q12" s="70">
        <v>1457251</v>
      </c>
      <c r="R12" s="70">
        <v>8844788</v>
      </c>
      <c r="S12" s="70">
        <v>7685</v>
      </c>
    </row>
    <row r="13" spans="1:19" s="2" customFormat="1" ht="19.5" customHeight="1">
      <c r="A13" s="36"/>
      <c r="B13" s="37" t="s">
        <v>17</v>
      </c>
      <c r="C13" s="38"/>
      <c r="D13" s="70">
        <f>E13+I13+L13+M13+N13+O13+P13+Q13+R13+S13</f>
        <v>672266</v>
      </c>
      <c r="E13" s="70">
        <f>F13+G13</f>
        <v>511135</v>
      </c>
      <c r="F13" s="70">
        <v>12808</v>
      </c>
      <c r="G13" s="70">
        <v>498327</v>
      </c>
      <c r="H13" s="71">
        <v>0</v>
      </c>
      <c r="I13" s="70">
        <f>J13+K13</f>
        <v>58377</v>
      </c>
      <c r="J13" s="70">
        <v>30096</v>
      </c>
      <c r="K13" s="70">
        <v>28281</v>
      </c>
      <c r="L13" s="70">
        <v>29071</v>
      </c>
      <c r="M13" s="71">
        <v>0</v>
      </c>
      <c r="N13" s="71">
        <v>0</v>
      </c>
      <c r="O13" s="71">
        <v>0</v>
      </c>
      <c r="P13" s="70">
        <v>73683</v>
      </c>
      <c r="Q13" s="71">
        <v>0</v>
      </c>
      <c r="R13" s="71">
        <v>0</v>
      </c>
      <c r="S13" s="71">
        <v>0</v>
      </c>
    </row>
    <row r="14" spans="1:19" ht="24.75" customHeight="1">
      <c r="A14" s="19"/>
      <c r="B14" s="19"/>
      <c r="C14" s="39"/>
      <c r="D14" s="23"/>
      <c r="E14" s="23"/>
      <c r="F14" s="23"/>
      <c r="G14" s="23"/>
      <c r="H14" s="23" t="s">
        <v>4</v>
      </c>
      <c r="I14" s="23"/>
      <c r="J14" s="40" t="s">
        <v>9</v>
      </c>
      <c r="K14" s="23"/>
      <c r="L14" s="40" t="s">
        <v>25</v>
      </c>
      <c r="M14" s="40"/>
      <c r="N14" s="23"/>
      <c r="O14" s="23"/>
      <c r="P14" s="23"/>
      <c r="Q14" s="23"/>
      <c r="R14" s="5"/>
      <c r="S14" s="23"/>
    </row>
    <row r="15" spans="1:19" ht="19.5" customHeight="1">
      <c r="A15" s="24"/>
      <c r="B15" s="25" t="s">
        <v>27</v>
      </c>
      <c r="C15" s="41"/>
      <c r="D15" s="42">
        <f aca="true" t="shared" si="2" ref="D15:J15">SUM(D16:D17)</f>
        <v>91914334</v>
      </c>
      <c r="E15" s="27">
        <f t="shared" si="2"/>
        <v>21468644</v>
      </c>
      <c r="F15" s="27">
        <f t="shared" si="2"/>
        <v>2531801</v>
      </c>
      <c r="G15" s="27">
        <f t="shared" si="2"/>
        <v>18936843</v>
      </c>
      <c r="H15" s="27">
        <f t="shared" si="2"/>
        <v>0</v>
      </c>
      <c r="I15" s="27">
        <f t="shared" si="2"/>
        <v>44923482</v>
      </c>
      <c r="J15" s="27">
        <f t="shared" si="2"/>
        <v>43500827</v>
      </c>
      <c r="K15" s="27">
        <f>SUM(K16:K17)-1</f>
        <v>1422654</v>
      </c>
      <c r="L15" s="27">
        <f>SUM(L16:L17)</f>
        <v>2473669</v>
      </c>
      <c r="M15" s="27">
        <f>SUM(M16:M17)</f>
        <v>562482</v>
      </c>
      <c r="N15" s="27">
        <f>SUM(N16:N17)</f>
        <v>0</v>
      </c>
      <c r="O15" s="27">
        <f>SUM(O16:O17)</f>
        <v>1057</v>
      </c>
      <c r="P15" s="27">
        <v>12777690</v>
      </c>
      <c r="Q15" s="27">
        <f>SUM(Q16:Q17)</f>
        <v>1114674</v>
      </c>
      <c r="R15" s="27">
        <f>SUM(R16:R17)</f>
        <v>8584756</v>
      </c>
      <c r="S15" s="27">
        <f>SUM(S16:S17)</f>
        <v>7881</v>
      </c>
    </row>
    <row r="16" spans="1:19" ht="19.5" customHeight="1">
      <c r="A16" s="19"/>
      <c r="B16" s="29" t="s">
        <v>26</v>
      </c>
      <c r="C16" s="30"/>
      <c r="D16" s="27">
        <f>E16+I16+L16+M16+N16+O16+P16+Q16+R16+S16-1</f>
        <v>91519527</v>
      </c>
      <c r="E16" s="27">
        <f>F16+G16</f>
        <v>21230789</v>
      </c>
      <c r="F16" s="27">
        <v>2515747</v>
      </c>
      <c r="G16" s="27">
        <v>18715042</v>
      </c>
      <c r="H16" s="27">
        <v>0</v>
      </c>
      <c r="I16" s="27">
        <f>J16+K16</f>
        <v>44810872</v>
      </c>
      <c r="J16" s="27">
        <v>43405547</v>
      </c>
      <c r="K16" s="27">
        <v>1405325</v>
      </c>
      <c r="L16" s="27">
        <v>2457099</v>
      </c>
      <c r="M16" s="27">
        <v>562482</v>
      </c>
      <c r="N16" s="27">
        <v>0</v>
      </c>
      <c r="O16" s="27">
        <v>1057</v>
      </c>
      <c r="P16" s="27">
        <v>12749918</v>
      </c>
      <c r="Q16" s="27">
        <v>1114674</v>
      </c>
      <c r="R16" s="27">
        <v>8584756</v>
      </c>
      <c r="S16" s="27">
        <v>7881</v>
      </c>
    </row>
    <row r="17" spans="1:19" ht="19.5" customHeight="1">
      <c r="A17" s="19"/>
      <c r="B17" s="29" t="s">
        <v>17</v>
      </c>
      <c r="C17" s="30"/>
      <c r="D17" s="27">
        <f>E17+I17+L17+M17+N17+O17+P17+Q17+R17+S17-1</f>
        <v>394807</v>
      </c>
      <c r="E17" s="27">
        <f>F17+G17</f>
        <v>237855</v>
      </c>
      <c r="F17" s="31">
        <v>16054</v>
      </c>
      <c r="G17" s="27">
        <v>221801</v>
      </c>
      <c r="H17" s="27">
        <v>0</v>
      </c>
      <c r="I17" s="27">
        <f>J17+K17</f>
        <v>112610</v>
      </c>
      <c r="J17" s="27">
        <v>95280</v>
      </c>
      <c r="K17" s="27">
        <v>17330</v>
      </c>
      <c r="L17" s="27">
        <v>16570</v>
      </c>
      <c r="M17" s="27">
        <v>0</v>
      </c>
      <c r="N17" s="27">
        <v>0</v>
      </c>
      <c r="O17" s="27">
        <v>0</v>
      </c>
      <c r="P17" s="27">
        <v>27773</v>
      </c>
      <c r="Q17" s="27">
        <v>0</v>
      </c>
      <c r="R17" s="27">
        <v>0</v>
      </c>
      <c r="S17" s="27">
        <v>0</v>
      </c>
    </row>
    <row r="18" spans="1:19" s="2" customFormat="1" ht="19.5" customHeight="1">
      <c r="A18" s="33"/>
      <c r="B18" s="34" t="s">
        <v>28</v>
      </c>
      <c r="C18" s="35"/>
      <c r="D18" s="69">
        <f aca="true" t="shared" si="3" ref="D18:M18">SUM(D19:D20)</f>
        <v>101765190</v>
      </c>
      <c r="E18" s="70">
        <f t="shared" si="3"/>
        <v>22330496</v>
      </c>
      <c r="F18" s="70">
        <f t="shared" si="3"/>
        <v>3283342</v>
      </c>
      <c r="G18" s="70">
        <f t="shared" si="3"/>
        <v>19047154</v>
      </c>
      <c r="H18" s="70">
        <f t="shared" si="3"/>
        <v>0</v>
      </c>
      <c r="I18" s="70">
        <f t="shared" si="3"/>
        <v>53844831</v>
      </c>
      <c r="J18" s="70">
        <f t="shared" si="3"/>
        <v>52469000</v>
      </c>
      <c r="K18" s="70">
        <f t="shared" si="3"/>
        <v>1375831</v>
      </c>
      <c r="L18" s="70">
        <f t="shared" si="3"/>
        <v>1911108</v>
      </c>
      <c r="M18" s="70">
        <f t="shared" si="3"/>
        <v>559319</v>
      </c>
      <c r="N18" s="70">
        <f aca="true" t="shared" si="4" ref="N18:S18">SUM(N19:N20)</f>
        <v>0</v>
      </c>
      <c r="O18" s="70">
        <f t="shared" si="4"/>
        <v>956</v>
      </c>
      <c r="P18" s="70">
        <f t="shared" si="4"/>
        <v>12808755</v>
      </c>
      <c r="Q18" s="70">
        <f t="shared" si="4"/>
        <v>1457251</v>
      </c>
      <c r="R18" s="70">
        <f t="shared" si="4"/>
        <v>8844788</v>
      </c>
      <c r="S18" s="70">
        <f t="shared" si="4"/>
        <v>7685</v>
      </c>
    </row>
    <row r="19" spans="1:19" s="2" customFormat="1" ht="19.5" customHeight="1">
      <c r="A19" s="36"/>
      <c r="B19" s="37" t="s">
        <v>26</v>
      </c>
      <c r="C19" s="38"/>
      <c r="D19" s="69">
        <f>E19+I19+L19+M19+N19+O19+P19+Q19+R19+S19+1</f>
        <v>101504627</v>
      </c>
      <c r="E19" s="70">
        <f>F19+G19</f>
        <v>22133220</v>
      </c>
      <c r="F19" s="70">
        <v>3278833</v>
      </c>
      <c r="G19" s="70">
        <v>18854387</v>
      </c>
      <c r="H19" s="71">
        <v>0</v>
      </c>
      <c r="I19" s="70">
        <f>J19+K19</f>
        <v>53817329</v>
      </c>
      <c r="J19" s="70">
        <v>52456545</v>
      </c>
      <c r="K19" s="70">
        <v>1360784</v>
      </c>
      <c r="L19" s="70">
        <v>1902774</v>
      </c>
      <c r="M19" s="70">
        <v>559319</v>
      </c>
      <c r="N19" s="71">
        <v>0</v>
      </c>
      <c r="O19" s="70">
        <v>956</v>
      </c>
      <c r="P19" s="70">
        <v>12781304</v>
      </c>
      <c r="Q19" s="70">
        <v>1457251</v>
      </c>
      <c r="R19" s="70">
        <v>8844788</v>
      </c>
      <c r="S19" s="70">
        <v>7685</v>
      </c>
    </row>
    <row r="20" spans="1:19" s="2" customFormat="1" ht="19.5" customHeight="1">
      <c r="A20" s="36"/>
      <c r="B20" s="37" t="s">
        <v>17</v>
      </c>
      <c r="C20" s="38"/>
      <c r="D20" s="70">
        <f>E20+I20+L20+M20+N20+O20+P20+Q20+R20+S20</f>
        <v>260563</v>
      </c>
      <c r="E20" s="70">
        <f>F20+G20</f>
        <v>197276</v>
      </c>
      <c r="F20" s="70">
        <v>4509</v>
      </c>
      <c r="G20" s="70">
        <v>192767</v>
      </c>
      <c r="H20" s="71">
        <v>0</v>
      </c>
      <c r="I20" s="70">
        <f>J20+K20</f>
        <v>27502</v>
      </c>
      <c r="J20" s="70">
        <v>12455</v>
      </c>
      <c r="K20" s="70">
        <v>15047</v>
      </c>
      <c r="L20" s="70">
        <v>8334</v>
      </c>
      <c r="M20" s="71">
        <v>0</v>
      </c>
      <c r="N20" s="71">
        <v>0</v>
      </c>
      <c r="O20" s="71">
        <v>0</v>
      </c>
      <c r="P20" s="70">
        <v>27451</v>
      </c>
      <c r="Q20" s="71">
        <v>0</v>
      </c>
      <c r="R20" s="71">
        <v>0</v>
      </c>
      <c r="S20" s="71">
        <v>0</v>
      </c>
    </row>
    <row r="21" spans="1:19" ht="24.75" customHeight="1">
      <c r="A21" s="19"/>
      <c r="B21" s="19"/>
      <c r="C21" s="19"/>
      <c r="D21" s="20"/>
      <c r="E21" s="23"/>
      <c r="F21" s="43"/>
      <c r="G21" s="23"/>
      <c r="H21" s="23" t="s">
        <v>4</v>
      </c>
      <c r="I21" s="23"/>
      <c r="J21" s="40" t="s">
        <v>9</v>
      </c>
      <c r="K21" s="23"/>
      <c r="L21" s="40" t="s">
        <v>23</v>
      </c>
      <c r="M21" s="40"/>
      <c r="N21" s="23"/>
      <c r="O21" s="23"/>
      <c r="P21" s="23"/>
      <c r="Q21" s="23"/>
      <c r="R21" s="44"/>
      <c r="S21" s="23"/>
    </row>
    <row r="22" spans="1:19" ht="19.5" customHeight="1">
      <c r="A22" s="24"/>
      <c r="B22" s="25" t="s">
        <v>27</v>
      </c>
      <c r="C22" s="41"/>
      <c r="D22" s="45">
        <f aca="true" t="shared" si="5" ref="D22:G27">D15/D8*100</f>
        <v>99.12763383325127</v>
      </c>
      <c r="E22" s="46">
        <f t="shared" si="5"/>
        <v>97.208108220694</v>
      </c>
      <c r="F22" s="46">
        <f t="shared" si="5"/>
        <v>99.3919420246615</v>
      </c>
      <c r="G22" s="46">
        <f t="shared" si="5"/>
        <v>96.92338756113102</v>
      </c>
      <c r="H22" s="46">
        <v>0</v>
      </c>
      <c r="I22" s="46">
        <f aca="true" t="shared" si="6" ref="I22:M23">I15/I8*100</f>
        <v>99.85349657862687</v>
      </c>
      <c r="J22" s="46">
        <f t="shared" si="6"/>
        <v>99.91700385334659</v>
      </c>
      <c r="K22" s="46">
        <f t="shared" si="6"/>
        <v>97.94978353547705</v>
      </c>
      <c r="L22" s="46">
        <f t="shared" si="6"/>
        <v>98.3423088329889</v>
      </c>
      <c r="M22" s="46">
        <f t="shared" si="6"/>
        <v>100</v>
      </c>
      <c r="N22" s="46">
        <v>0</v>
      </c>
      <c r="O22" s="46">
        <f>O15/O8*100</f>
        <v>100</v>
      </c>
      <c r="P22" s="46">
        <v>99.34162226519166</v>
      </c>
      <c r="Q22" s="46">
        <f aca="true" t="shared" si="7" ref="Q22:S23">Q15/Q8*100</f>
        <v>100</v>
      </c>
      <c r="R22" s="46">
        <f t="shared" si="7"/>
        <v>100</v>
      </c>
      <c r="S22" s="46">
        <f t="shared" si="7"/>
        <v>100</v>
      </c>
    </row>
    <row r="23" spans="1:19" ht="19.5" customHeight="1">
      <c r="A23" s="19"/>
      <c r="B23" s="29" t="s">
        <v>26</v>
      </c>
      <c r="C23" s="47"/>
      <c r="D23" s="45">
        <f t="shared" si="5"/>
        <v>99.6875500237587</v>
      </c>
      <c r="E23" s="46">
        <f t="shared" si="5"/>
        <v>99.15366640566045</v>
      </c>
      <c r="F23" s="46">
        <f t="shared" si="5"/>
        <v>99.71390804073779</v>
      </c>
      <c r="G23" s="46">
        <f t="shared" si="5"/>
        <v>99.07883624160696</v>
      </c>
      <c r="H23" s="46">
        <v>0</v>
      </c>
      <c r="I23" s="46">
        <f t="shared" si="6"/>
        <v>99.90789968496739</v>
      </c>
      <c r="J23" s="46">
        <f t="shared" si="6"/>
        <v>99.94612579113137</v>
      </c>
      <c r="K23" s="46">
        <f t="shared" si="6"/>
        <v>98.74146048760677</v>
      </c>
      <c r="L23" s="46">
        <f t="shared" si="6"/>
        <v>98.89580858857579</v>
      </c>
      <c r="M23" s="46">
        <f t="shared" si="6"/>
        <v>100</v>
      </c>
      <c r="N23" s="46">
        <v>0</v>
      </c>
      <c r="O23" s="46">
        <f>O16/O9*100</f>
        <v>100</v>
      </c>
      <c r="P23" s="46">
        <v>99.71150733721092</v>
      </c>
      <c r="Q23" s="46">
        <f t="shared" si="7"/>
        <v>100</v>
      </c>
      <c r="R23" s="46">
        <f t="shared" si="7"/>
        <v>100</v>
      </c>
      <c r="S23" s="46">
        <f t="shared" si="7"/>
        <v>100</v>
      </c>
    </row>
    <row r="24" spans="1:19" ht="19.5" customHeight="1">
      <c r="A24" s="19"/>
      <c r="B24" s="29" t="s">
        <v>17</v>
      </c>
      <c r="C24" s="30"/>
      <c r="D24" s="46">
        <f t="shared" si="5"/>
        <v>43.061524097883606</v>
      </c>
      <c r="E24" s="46">
        <f t="shared" si="5"/>
        <v>35.330212080792116</v>
      </c>
      <c r="F24" s="46">
        <f t="shared" si="5"/>
        <v>65.99794450154162</v>
      </c>
      <c r="G24" s="46">
        <f t="shared" si="5"/>
        <v>34.18060159436839</v>
      </c>
      <c r="H24" s="46">
        <v>0</v>
      </c>
      <c r="I24" s="46">
        <f aca="true" t="shared" si="8" ref="I24:L27">I17/I10*100</f>
        <v>82.07008133399411</v>
      </c>
      <c r="J24" s="46">
        <f t="shared" si="8"/>
        <v>88.2083375764926</v>
      </c>
      <c r="K24" s="46">
        <f t="shared" si="8"/>
        <v>59.35947936290461</v>
      </c>
      <c r="L24" s="46">
        <f t="shared" si="8"/>
        <v>53.741121525638114</v>
      </c>
      <c r="M24" s="46">
        <v>0</v>
      </c>
      <c r="N24" s="46">
        <v>0</v>
      </c>
      <c r="O24" s="46">
        <v>0</v>
      </c>
      <c r="P24" s="46">
        <f>P17/P10*100</f>
        <v>36.75330174946404</v>
      </c>
      <c r="Q24" s="46">
        <v>0</v>
      </c>
      <c r="R24" s="46">
        <v>0</v>
      </c>
      <c r="S24" s="46">
        <v>0</v>
      </c>
    </row>
    <row r="25" spans="1:19" s="2" customFormat="1" ht="19.5" customHeight="1">
      <c r="A25" s="33"/>
      <c r="B25" s="34" t="s">
        <v>28</v>
      </c>
      <c r="C25" s="35"/>
      <c r="D25" s="72">
        <f t="shared" si="5"/>
        <v>99.3498685218996</v>
      </c>
      <c r="E25" s="72">
        <f t="shared" si="5"/>
        <v>97.88121035471661</v>
      </c>
      <c r="F25" s="72">
        <f t="shared" si="5"/>
        <v>99.55766192733017</v>
      </c>
      <c r="G25" s="72">
        <f t="shared" si="5"/>
        <v>97.59791276302084</v>
      </c>
      <c r="H25" s="72">
        <v>0</v>
      </c>
      <c r="I25" s="72">
        <f t="shared" si="8"/>
        <v>99.87693646304432</v>
      </c>
      <c r="J25" s="72">
        <f t="shared" si="8"/>
        <v>99.93137419666748</v>
      </c>
      <c r="K25" s="72">
        <f t="shared" si="8"/>
        <v>97.84424639297255</v>
      </c>
      <c r="L25" s="72">
        <f t="shared" si="8"/>
        <v>98.30483888639412</v>
      </c>
      <c r="M25" s="72">
        <f>M18/M11*100</f>
        <v>100</v>
      </c>
      <c r="N25" s="72">
        <v>0</v>
      </c>
      <c r="O25" s="72">
        <f>O18/O11*100</f>
        <v>100</v>
      </c>
      <c r="P25" s="72">
        <f>P18/P11*100</f>
        <v>99.35417388205025</v>
      </c>
      <c r="Q25" s="72">
        <f aca="true" t="shared" si="9" ref="Q25:S26">Q18/Q11*100</f>
        <v>100</v>
      </c>
      <c r="R25" s="72">
        <f t="shared" si="9"/>
        <v>100</v>
      </c>
      <c r="S25" s="72">
        <f t="shared" si="9"/>
        <v>100</v>
      </c>
    </row>
    <row r="26" spans="1:19" s="2" customFormat="1" ht="19.5" customHeight="1">
      <c r="A26" s="36"/>
      <c r="B26" s="37" t="s">
        <v>26</v>
      </c>
      <c r="C26" s="38"/>
      <c r="D26" s="72">
        <f t="shared" si="5"/>
        <v>99.75016033247464</v>
      </c>
      <c r="E26" s="72">
        <f t="shared" si="5"/>
        <v>99.23991846920686</v>
      </c>
      <c r="F26" s="72">
        <f t="shared" si="5"/>
        <v>99.80856114323913</v>
      </c>
      <c r="G26" s="72">
        <f t="shared" si="5"/>
        <v>99.14169057038008</v>
      </c>
      <c r="H26" s="73">
        <v>0</v>
      </c>
      <c r="I26" s="72">
        <f t="shared" si="8"/>
        <v>99.93413527122333</v>
      </c>
      <c r="J26" s="72">
        <f t="shared" si="8"/>
        <v>99.96495279193861</v>
      </c>
      <c r="K26" s="72">
        <f t="shared" si="8"/>
        <v>98.76047183210522</v>
      </c>
      <c r="L26" s="72">
        <f t="shared" si="8"/>
        <v>99.36198166885293</v>
      </c>
      <c r="M26" s="72">
        <f>M19/M12*100</f>
        <v>100</v>
      </c>
      <c r="N26" s="73">
        <v>0</v>
      </c>
      <c r="O26" s="72">
        <f>O19/O12*100</f>
        <v>100</v>
      </c>
      <c r="P26" s="72">
        <f>P19/P12*100</f>
        <v>99.7111324624764</v>
      </c>
      <c r="Q26" s="72">
        <f t="shared" si="9"/>
        <v>100</v>
      </c>
      <c r="R26" s="72">
        <f t="shared" si="9"/>
        <v>100</v>
      </c>
      <c r="S26" s="72">
        <f t="shared" si="9"/>
        <v>100</v>
      </c>
    </row>
    <row r="27" spans="1:19" s="2" customFormat="1" ht="19.5" customHeight="1">
      <c r="A27" s="36"/>
      <c r="B27" s="37" t="s">
        <v>17</v>
      </c>
      <c r="C27" s="38"/>
      <c r="D27" s="72">
        <f t="shared" si="5"/>
        <v>38.758913882302544</v>
      </c>
      <c r="E27" s="72">
        <f t="shared" si="5"/>
        <v>38.59567433261272</v>
      </c>
      <c r="F27" s="72">
        <f t="shared" si="5"/>
        <v>35.20455965021861</v>
      </c>
      <c r="G27" s="72">
        <f t="shared" si="5"/>
        <v>38.68283275840964</v>
      </c>
      <c r="H27" s="73">
        <v>0</v>
      </c>
      <c r="I27" s="72">
        <f t="shared" si="8"/>
        <v>47.11101975092931</v>
      </c>
      <c r="J27" s="72">
        <f t="shared" si="8"/>
        <v>41.384237107921315</v>
      </c>
      <c r="K27" s="72">
        <f t="shared" si="8"/>
        <v>53.205332201831624</v>
      </c>
      <c r="L27" s="72">
        <f t="shared" si="8"/>
        <v>28.667744487633723</v>
      </c>
      <c r="M27" s="71">
        <v>0</v>
      </c>
      <c r="N27" s="71">
        <v>0</v>
      </c>
      <c r="O27" s="71">
        <v>0</v>
      </c>
      <c r="P27" s="72">
        <f>P20/P13*100</f>
        <v>37.25554062673887</v>
      </c>
      <c r="Q27" s="71">
        <v>0</v>
      </c>
      <c r="R27" s="71">
        <v>0</v>
      </c>
      <c r="S27" s="71">
        <v>0</v>
      </c>
    </row>
    <row r="28" spans="1:19" ht="6" customHeight="1">
      <c r="A28" s="48"/>
      <c r="B28" s="48"/>
      <c r="C28" s="48"/>
      <c r="D28" s="49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ht="13.5" customHeight="1">
      <c r="A29" s="51" t="s">
        <v>29</v>
      </c>
      <c r="B29" s="51"/>
      <c r="C29" s="52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</row>
    <row r="30" spans="1:19" ht="13.5" customHeight="1">
      <c r="A30" s="54" t="s">
        <v>30</v>
      </c>
      <c r="B30" s="55"/>
      <c r="C30" s="56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7"/>
      <c r="P30" s="57"/>
      <c r="Q30" s="57"/>
      <c r="R30" s="57"/>
      <c r="S30" s="57"/>
    </row>
    <row r="31" spans="1:19" ht="13.5" customHeight="1">
      <c r="A31" s="54" t="s">
        <v>31</v>
      </c>
      <c r="B31" s="55"/>
      <c r="C31" s="5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7"/>
      <c r="P31" s="57"/>
      <c r="Q31" s="57"/>
      <c r="R31" s="57"/>
      <c r="S31" s="57"/>
    </row>
    <row r="32" spans="1:19" ht="13.5" customHeight="1">
      <c r="A32" s="54" t="s">
        <v>32</v>
      </c>
      <c r="B32" s="55"/>
      <c r="C32" s="56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7"/>
      <c r="P32" s="57"/>
      <c r="Q32" s="57"/>
      <c r="R32" s="57"/>
      <c r="S32" s="57"/>
    </row>
    <row r="33" spans="1:19" ht="13.5" customHeight="1">
      <c r="A33" s="54"/>
      <c r="B33" s="55"/>
      <c r="C33" s="56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7"/>
      <c r="P33" s="57"/>
      <c r="Q33" s="57"/>
      <c r="R33" s="57"/>
      <c r="S33" s="57"/>
    </row>
    <row r="34" spans="1:19" ht="13.5" customHeight="1">
      <c r="A34" s="54"/>
      <c r="B34" s="58"/>
      <c r="C34" s="56"/>
      <c r="D34" s="59"/>
      <c r="E34" s="59"/>
      <c r="F34" s="59"/>
      <c r="G34" s="59"/>
      <c r="H34" s="59"/>
      <c r="I34" s="59"/>
      <c r="J34" s="59"/>
      <c r="K34" s="5"/>
      <c r="L34" s="5"/>
      <c r="M34" s="5"/>
      <c r="N34" s="5"/>
      <c r="O34" s="57"/>
      <c r="P34" s="57"/>
      <c r="Q34" s="57"/>
      <c r="R34" s="57"/>
      <c r="S34" s="57"/>
    </row>
    <row r="35" spans="1:19" ht="13.5" customHeight="1">
      <c r="A35" s="60"/>
      <c r="B35" s="60"/>
      <c r="C35" s="61"/>
      <c r="D35" s="61"/>
      <c r="E35" s="61"/>
      <c r="F35" s="61"/>
      <c r="G35" s="61"/>
      <c r="H35" s="61"/>
      <c r="I35" s="61"/>
      <c r="J35" s="61"/>
      <c r="O35" s="62"/>
      <c r="P35" s="62"/>
      <c r="Q35" s="63"/>
      <c r="R35" s="64"/>
      <c r="S35" s="65"/>
    </row>
    <row r="36" spans="1:19" ht="13.5" customHeight="1">
      <c r="A36" s="60"/>
      <c r="B36" s="60"/>
      <c r="C36" s="61"/>
      <c r="D36" s="61"/>
      <c r="E36" s="61"/>
      <c r="F36" s="61"/>
      <c r="G36" s="61"/>
      <c r="H36" s="61"/>
      <c r="I36" s="61"/>
      <c r="J36" s="61"/>
      <c r="O36" s="66"/>
      <c r="P36" s="66"/>
      <c r="Q36" s="66"/>
      <c r="R36" s="66"/>
      <c r="S36" s="67"/>
    </row>
    <row r="37" spans="1:19" ht="13.5" customHeight="1">
      <c r="A37" s="68"/>
      <c r="B37" s="60"/>
      <c r="C37" s="61"/>
      <c r="D37" s="61"/>
      <c r="E37" s="61"/>
      <c r="F37" s="61"/>
      <c r="G37" s="61"/>
      <c r="H37" s="61"/>
      <c r="I37" s="61"/>
      <c r="J37" s="61"/>
      <c r="O37" s="66"/>
      <c r="P37" s="66"/>
      <c r="Q37" s="66"/>
      <c r="R37" s="66"/>
      <c r="S37" s="67"/>
    </row>
    <row r="38" spans="2:19" ht="13.5">
      <c r="B38" s="61"/>
      <c r="C38" s="61"/>
      <c r="D38" s="61"/>
      <c r="E38" s="61"/>
      <c r="F38" s="61"/>
      <c r="G38" s="61"/>
      <c r="H38" s="61"/>
      <c r="I38" s="61"/>
      <c r="J38" s="61"/>
      <c r="O38" s="66"/>
      <c r="P38" s="66"/>
      <c r="Q38" s="66"/>
      <c r="R38" s="66"/>
      <c r="S38" s="67"/>
    </row>
    <row r="39" spans="15:19" ht="13.5">
      <c r="O39" s="66"/>
      <c r="P39" s="66"/>
      <c r="Q39" s="66"/>
      <c r="R39" s="66"/>
      <c r="S39" s="67"/>
    </row>
    <row r="40" spans="15:19" ht="13.5">
      <c r="O40" s="66"/>
      <c r="P40" s="66"/>
      <c r="Q40" s="66"/>
      <c r="R40" s="66"/>
      <c r="S40" s="67"/>
    </row>
    <row r="41" spans="15:19" ht="13.5">
      <c r="O41" s="66"/>
      <c r="P41" s="66"/>
      <c r="Q41" s="66"/>
      <c r="R41" s="66"/>
      <c r="S41" s="67"/>
    </row>
  </sheetData>
  <sheetProtection/>
  <mergeCells count="12">
    <mergeCell ref="A2:J2"/>
    <mergeCell ref="A4:C6"/>
    <mergeCell ref="D4:D6"/>
    <mergeCell ref="E4:H5"/>
    <mergeCell ref="I4:K5"/>
    <mergeCell ref="L4:L6"/>
    <mergeCell ref="M4:M6"/>
    <mergeCell ref="N4:N6"/>
    <mergeCell ref="O4:O6"/>
    <mergeCell ref="P4:Q5"/>
    <mergeCell ref="R4:R6"/>
    <mergeCell ref="S4:S6"/>
  </mergeCells>
  <printOptions/>
  <pageMargins left="0.6692913385826772" right="0.6692913385826772" top="0.3937007874015748" bottom="0.07874015748031496" header="0.31496062992125984" footer="0.31496062992125984"/>
  <pageSetup firstPageNumber="0" useFirstPageNumber="1" fitToHeight="0" horizontalDpi="600" verticalDpi="600" orientation="portrait" paperSize="9" scale="95" r:id="rId1"/>
  <colBreaks count="1" manualBreakCount="1">
    <brk id="10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H2788</dc:creator>
  <cp:keywords/>
  <dc:description/>
  <cp:lastModifiedBy>Windows ユーザー</cp:lastModifiedBy>
  <cp:lastPrinted>2024-03-07T06:36:05Z</cp:lastPrinted>
  <dcterms:created xsi:type="dcterms:W3CDTF">2022-09-28T01:41:02Z</dcterms:created>
  <dcterms:modified xsi:type="dcterms:W3CDTF">2024-03-15T06:04:15Z</dcterms:modified>
  <cp:category/>
  <cp:version/>
  <cp:contentType/>
  <cp:contentStatus/>
</cp:coreProperties>
</file>